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updateLinks="never" hidePivotFieldList="1"/>
  <xr:revisionPtr revIDLastSave="0" documentId="13_ncr:1_{AC512D84-CDC2-4475-9B33-E383580C21D5}" xr6:coauthVersionLast="45" xr6:coauthVersionMax="45" xr10:uidLastSave="{00000000-0000-0000-0000-000000000000}"/>
  <bookViews>
    <workbookView xWindow="-120" yWindow="-120" windowWidth="29040" windowHeight="15840" tabRatio="906" firstSheet="2" activeTab="6" xr2:uid="{00000000-000D-0000-FFFF-FFFF00000000}"/>
  </bookViews>
  <sheets>
    <sheet name="Шаблон !" sheetId="1" state="hidden" r:id="rId1"/>
    <sheet name="Лист8" sheetId="14" state="hidden" r:id="rId2"/>
    <sheet name="ТН" sheetId="12" r:id="rId3"/>
    <sheet name="города=регион" sheetId="10" state="hidden" r:id="rId4"/>
    <sheet name="клиенты" sheetId="8" state="hidden" r:id="rId5"/>
    <sheet name="сети" sheetId="3" state="hidden" r:id="rId6"/>
    <sheet name="ШАБЛОН" sheetId="89" r:id="rId7"/>
    <sheet name="код аксапты=ЕП" sheetId="11" state="hidden" r:id="rId8"/>
    <sheet name="Первичные продажи" sheetId="93" r:id="rId9"/>
    <sheet name="Куб продажи" sheetId="7" r:id="rId10"/>
    <sheet name="КС" sheetId="90" r:id="rId11"/>
    <sheet name="АКБ" sheetId="91" r:id="rId12"/>
    <sheet name="ИТОГ_для ТМА" sheetId="9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FilterDatabase" localSheetId="0" hidden="1">'Шаблон !'!#REF!</definedName>
    <definedName name="_xlnm._FilterDatabase" localSheetId="12" hidden="1">'ИТОГ_для ТМА'!$A$1:$I$463</definedName>
    <definedName name="_xlnm._FilterDatabase" localSheetId="4" hidden="1">клиенты!$A$1:$B$1</definedName>
    <definedName name="_xlnm._FilterDatabase" localSheetId="7" hidden="1">'код аксапты=ЕП'!$A$1:$C$507</definedName>
    <definedName name="_xlnm._FilterDatabase" localSheetId="2" hidden="1">ТН!$A$1:$E$6575</definedName>
    <definedName name="_xlnm._FilterDatabase" localSheetId="0" hidden="1">'Шаблон !'!$A$2:$AR$2</definedName>
    <definedName name="_xlnm._FilterDatabase" hidden="1">'[1]4'!$B$3:$E$5</definedName>
    <definedName name="a" localSheetId="11" hidden="1">#REF!</definedName>
    <definedName name="a" localSheetId="8" hidden="1">#REF!</definedName>
    <definedName name="a" hidden="1">#REF!</definedName>
    <definedName name="as" localSheetId="11">OFFSET(#REF!,1,0,#REF!+1,1)</definedName>
    <definedName name="as" localSheetId="8">OFFSET(#REF!,1,0,#REF!+1,1)</definedName>
    <definedName name="as">OFFSET(#REF!,1,0,#REF!+1,1)</definedName>
    <definedName name="CFo" hidden="1">{"'таб 21'!$A$1:$U$24","'таб 21'!$A$1:$U$1"}</definedName>
    <definedName name="CPP_TA">[2]CPP!$A$2:$Q$1351</definedName>
    <definedName name="df" localSheetId="11">OFFSET(#REF!,1,0,#REF!+1,1)</definedName>
    <definedName name="df" localSheetId="8">OFFSET(#REF!,1,0,#REF!+1,1)</definedName>
    <definedName name="df">OFFSET(#REF!,1,0,#REF!+1,1)</definedName>
    <definedName name="gh" localSheetId="11">OFFSET(#REF!,1,0,#REF!+1,1)</definedName>
    <definedName name="gh" localSheetId="8">OFFSET(#REF!,1,0,#REF!+1,1)</definedName>
    <definedName name="gh">OFFSET(#REF!,1,0,#REF!+1,1)</definedName>
    <definedName name="HistoAxis" localSheetId="11">OFFSET(#REF!,1,0,#REF!+1,1)</definedName>
    <definedName name="HistoAxis" localSheetId="8">OFFSET(#REF!,1,0,#REF!+1,1)</definedName>
    <definedName name="HistoAxis">OFFSET(#REF!,1,0,#REF!+1,1)</definedName>
    <definedName name="HistoBars" localSheetId="11">OFFSET(#REF!,2,0,#REF!,1)</definedName>
    <definedName name="HistoBars" localSheetId="8">OFFSET(#REF!,2,0,#REF!,1)</definedName>
    <definedName name="HistoBars">OFFSET(#REF!,2,0,#REF!,1)</definedName>
    <definedName name="HistoZero" localSheetId="11">OFFSET(#REF!,1,0,#REF!+1,1)</definedName>
    <definedName name="HistoZero" localSheetId="8">OFFSET(#REF!,1,0,#REF!+1,1)</definedName>
    <definedName name="HistoZero">OFFSET(#REF!,1,0,#REF!+1,1)</definedName>
    <definedName name="HTML_CodePage" hidden="1">1251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hidden="1">{"'таб 21'!$A$1:$U$24","'таб 21'!$A$1:$U$1"}</definedName>
    <definedName name="io" localSheetId="11">OFFSET(#REF!,2,0,#REF!,1)</definedName>
    <definedName name="io" localSheetId="8">OFFSET(#REF!,2,0,#REF!,1)</definedName>
    <definedName name="io">OFFSET(#REF!,2,0,#REF!,1)</definedName>
    <definedName name="merge" localSheetId="11" hidden="1">#REF!</definedName>
    <definedName name="merge" localSheetId="8" hidden="1">#REF!</definedName>
    <definedName name="merge" hidden="1">#REF!</definedName>
    <definedName name="MmExcelLinker_3C2D0DFB_F807_4536_BCB6_809438241A19" localSheetId="12">[3]Динамика!$CH$349:$CH$349</definedName>
    <definedName name="MmExcelLinker_3C2D0DFB_F807_4536_BCB6_809438241A19" localSheetId="10">[4]Динамика!$CH$349:$CH$349</definedName>
    <definedName name="MmExcelLinker_3C2D0DFB_F807_4536_BCB6_809438241A19" localSheetId="8">[3]Динамика!$CH$349:$CH$349</definedName>
    <definedName name="MmExcelLinker_3C2D0DFB_F807_4536_BCB6_809438241A19">[5]Динамика!$CH$349:$CH$349</definedName>
    <definedName name="sd" localSheetId="11">OFFSET(#REF!,2,0,#REF!,1)</definedName>
    <definedName name="sd" localSheetId="8">OFFSET(#REF!,2,0,#REF!,1)</definedName>
    <definedName name="sd">OFFSET(#REF!,2,0,#REF!,1)</definedName>
    <definedName name="TA_SIZE">[2]REFERER!$X$7:$AD$51</definedName>
    <definedName name="ui" localSheetId="11">OFFSET(#REF!,2,0,#REF!,1)</definedName>
    <definedName name="ui" localSheetId="8">OFFSET(#REF!,2,0,#REF!,1)</definedName>
    <definedName name="ui">OFFSET(#REF!,2,0,#REF!,1)</definedName>
    <definedName name="uyi" localSheetId="11">OFFSET(#REF!,1,0,#REF!+1,1)</definedName>
    <definedName name="uyi" localSheetId="8">OFFSET(#REF!,1,0,#REF!+1,1)</definedName>
    <definedName name="uyi">OFFSET(#REF!,1,0,#REF!+1,1)</definedName>
    <definedName name="V_F0" localSheetId="11" hidden="1">#REF!</definedName>
    <definedName name="V_F0" localSheetId="8" hidden="1">#REF!</definedName>
    <definedName name="V_F0" hidden="1">#REF!</definedName>
    <definedName name="V_F1" localSheetId="11" hidden="1">#REF!</definedName>
    <definedName name="V_F1" localSheetId="8" hidden="1">#REF!</definedName>
    <definedName name="V_F1" hidden="1">#REF!</definedName>
    <definedName name="V_F10" localSheetId="11" hidden="1">#REF!</definedName>
    <definedName name="V_F10" localSheetId="8" hidden="1">#REF!</definedName>
    <definedName name="V_F10" hidden="1">#REF!</definedName>
    <definedName name="V_F11" localSheetId="11" hidden="1">#REF!</definedName>
    <definedName name="V_F11" localSheetId="8" hidden="1">#REF!</definedName>
    <definedName name="V_F11" hidden="1">#REF!</definedName>
    <definedName name="V_F12" localSheetId="11" hidden="1">#REF!</definedName>
    <definedName name="V_F12" localSheetId="8" hidden="1">#REF!</definedName>
    <definedName name="V_F12" hidden="1">#REF!</definedName>
    <definedName name="V_F13" localSheetId="11" hidden="1">#REF!</definedName>
    <definedName name="V_F13" localSheetId="8" hidden="1">#REF!</definedName>
    <definedName name="V_F13" hidden="1">#REF!</definedName>
    <definedName name="V_F2" localSheetId="11" hidden="1">#REF!</definedName>
    <definedName name="V_F2" localSheetId="8" hidden="1">#REF!</definedName>
    <definedName name="V_F2" hidden="1">#REF!</definedName>
    <definedName name="V_F3" localSheetId="11" hidden="1">#REF!</definedName>
    <definedName name="V_F3" localSheetId="8" hidden="1">#REF!</definedName>
    <definedName name="V_F3" hidden="1">#REF!</definedName>
    <definedName name="V_F4" localSheetId="11" hidden="1">#REF!</definedName>
    <definedName name="V_F4" localSheetId="8" hidden="1">#REF!</definedName>
    <definedName name="V_F4" hidden="1">#REF!</definedName>
    <definedName name="V_F5" localSheetId="11" hidden="1">#REF!</definedName>
    <definedName name="V_F5" localSheetId="8" hidden="1">#REF!</definedName>
    <definedName name="V_F5" hidden="1">#REF!</definedName>
    <definedName name="V_F6" localSheetId="11" hidden="1">#REF!</definedName>
    <definedName name="V_F6" localSheetId="8" hidden="1">#REF!</definedName>
    <definedName name="V_F6" hidden="1">#REF!</definedName>
    <definedName name="V_F7" localSheetId="11" hidden="1">#REF!</definedName>
    <definedName name="V_F7" localSheetId="8" hidden="1">#REF!</definedName>
    <definedName name="V_F7" hidden="1">#REF!</definedName>
    <definedName name="V_F8" localSheetId="11" hidden="1">#REF!</definedName>
    <definedName name="V_F8" localSheetId="8" hidden="1">#REF!</definedName>
    <definedName name="V_F8" hidden="1">#REF!</definedName>
    <definedName name="V_F9" localSheetId="11" hidden="1">#REF!</definedName>
    <definedName name="V_F9" localSheetId="8" hidden="1">#REF!</definedName>
    <definedName name="V_F9" hidden="1">#REF!</definedName>
    <definedName name="wrn.Виробництво._.11._.міс." hidden="1">{#N/A,#N/A,TRUE,"попередні"}</definedName>
    <definedName name="www">OFFSET(#REF!,1,0,#REF!+1,1)</definedName>
    <definedName name="yu" localSheetId="11">OFFSET(#REF!,2,0,#REF!,1)</definedName>
    <definedName name="yu" localSheetId="8">OFFSET(#REF!,2,0,#REF!,1)</definedName>
    <definedName name="yu">OFFSET(#REF!,2,0,#REF!,1)</definedName>
    <definedName name="аен7огнтр" localSheetId="11" hidden="1">#REF!</definedName>
    <definedName name="аен7огнтр" localSheetId="8" hidden="1">#REF!</definedName>
    <definedName name="аен7огнтр" hidden="1">#REF!</definedName>
    <definedName name="Айсберри_Янв">OFFSET(#REF!,1,0,#REF!+1,1)</definedName>
    <definedName name="ауаукау" localSheetId="11">OFFSET(#REF!,1,0,#REF!+1,1)</definedName>
    <definedName name="ауаукау" localSheetId="8">OFFSET(#REF!,1,0,#REF!+1,1)</definedName>
    <definedName name="ауаукау">OFFSET(#REF!,1,0,#REF!+1,1)</definedName>
    <definedName name="АХО" hidden="1">{#N/A,#N/A,TRUE,"попередні"}</definedName>
    <definedName name="баварские" localSheetId="8">#REF!</definedName>
    <definedName name="баварские">#REF!</definedName>
    <definedName name="базовый" hidden="1">{"'таб 21'!$A$1:$U$24","'таб 21'!$A$1:$U$1"}</definedName>
    <definedName name="ГК" hidden="1">{#N/A,#N/A,TRUE,"попередні"}</definedName>
    <definedName name="ее">([6]Лист1!B5:G5&gt;0)*1*[6]Лист1!B1048576:G1048576</definedName>
    <definedName name="заключение" hidden="1">{"'таб 21'!$A$1:$U$24","'таб 21'!$A$1:$U$1"}</definedName>
    <definedName name="ИД" localSheetId="11">#REF!</definedName>
    <definedName name="ИД" localSheetId="10">#REF!</definedName>
    <definedName name="ИД" localSheetId="8">#REF!</definedName>
    <definedName name="ИД">#REF!</definedName>
    <definedName name="ИД1" localSheetId="11">#REF!</definedName>
    <definedName name="ИД1" localSheetId="10">#REF!</definedName>
    <definedName name="ИД1" localSheetId="8">#REF!</definedName>
    <definedName name="ИД1">#REF!</definedName>
    <definedName name="Имена">'[7]Список SKU'!$B$3:$B$121</definedName>
    <definedName name="имя">OFFSET([8]SKU!$A$2,MATCH('[8]ЛКК '!$F1,[8]SKU!$A$2:$A$267,0)-1,1,COUNTIF([8]SKU!$A$2:$A$267,'[8]ЛКК '!$F1),1)</definedName>
    <definedName name="йцук">[9]Лист1!$A$1:$A$2</definedName>
    <definedName name="Катя" hidden="1">{#N/A,#N/A,TRUE,"попередні"}</definedName>
    <definedName name="Клиент">OFFSET('[10]ДРХС QUERY'!$AH$3,0,0,MAX('[10]ДРХС QUERY'!$AD:$AD),1)</definedName>
    <definedName name="КлиентТР">OFFSET('[10]ТР QUERY'!$AF$5,0,0,MAX('[10]ТР QUERY'!$AB:$AB),1)</definedName>
    <definedName name="лорн" hidden="1">{#N/A,#N/A,TRUE,"попередні"}</definedName>
    <definedName name="мама" hidden="1">{#N/A,#N/A,TRUE,"попередні"}</definedName>
    <definedName name="МЕСЯЦА">[2]CPP!$A$1:$Q$1</definedName>
    <definedName name="ми" localSheetId="11" hidden="1">#REF!</definedName>
    <definedName name="ми" localSheetId="8" hidden="1">#REF!</definedName>
    <definedName name="ми" hidden="1">#REF!</definedName>
    <definedName name="пекпогно" localSheetId="11" hidden="1">#REF!</definedName>
    <definedName name="пекпогно" localSheetId="8" hidden="1">#REF!</definedName>
    <definedName name="пекпогно" hidden="1">#REF!</definedName>
    <definedName name="пмпрм" hidden="1">{"'таб 21'!$A$1:$U$24","'таб 21'!$A$1:$U$1"}</definedName>
    <definedName name="пороп" hidden="1">{"'таб 21'!$A$1:$U$24","'таб 21'!$A$1:$U$1"}</definedName>
    <definedName name="пр" localSheetId="11" hidden="1">#REF!</definedName>
    <definedName name="пр" localSheetId="8" hidden="1">#REF!</definedName>
    <definedName name="пр" hidden="1">#REF!</definedName>
    <definedName name="Протоколмай" hidden="1">{"'таб 21'!$A$1:$U$24","'таб 21'!$A$1:$U$1"}</definedName>
    <definedName name="прочие" hidden="1">{"'таб 21'!$A$1:$U$24","'таб 21'!$A$1:$U$1"}</definedName>
    <definedName name="Регионы" localSheetId="10">#REF!</definedName>
    <definedName name="РЕГИОНЫ">[2]REFERER!$X$6:$AD$6</definedName>
    <definedName name="РК" localSheetId="11" hidden="1">#REF!</definedName>
    <definedName name="РК" localSheetId="8" hidden="1">#REF!</definedName>
    <definedName name="РК" hidden="1">#REF!</definedName>
    <definedName name="рол" hidden="1">{"'таб 21'!$A$1:$U$24","'таб 21'!$A$1:$U$1"}</definedName>
    <definedName name="свод" localSheetId="11" hidden="1">#REF!</definedName>
    <definedName name="свод" localSheetId="8" hidden="1">#REF!</definedName>
    <definedName name="свод" hidden="1">#REF!</definedName>
    <definedName name="сегм1">[11]Лист5!$C$2:$C$7</definedName>
    <definedName name="сегм2">[11]Лист5!$G$2:$G$7</definedName>
    <definedName name="соцдирекция" hidden="1">{#N/A,#N/A,TRUE,"попередні"}</definedName>
    <definedName name="списание" hidden="1">{#N/A,#N/A,TRUE,"попередні"}</definedName>
    <definedName name="Список">'[12]РК по ФП'!$D$1:$D$7</definedName>
    <definedName name="статус_серии">'[13]Шаблон прогноза 2014-2015 ТМ ЗК'!$BY$1:$BY$1</definedName>
    <definedName name="ТМ" localSheetId="10">[14]Справочник!#REF!</definedName>
    <definedName name="ТМ">[14]Справочник!#REF!</definedName>
    <definedName name="укауау" localSheetId="11">OFFSET(#REF!,2,0,#REF!,1)</definedName>
    <definedName name="укауау" localSheetId="8">OFFSET(#REF!,2,0,#REF!,1)</definedName>
    <definedName name="укауау">OFFSET(#REF!,2,0,#REF!,1)</definedName>
    <definedName name="укеронглбть" localSheetId="11" hidden="1">#REF!</definedName>
    <definedName name="укеронглбть" localSheetId="8" hidden="1">#REF!</definedName>
    <definedName name="укеронглбть" hidden="1">#REF!</definedName>
    <definedName name="укеу" localSheetId="11">OFFSET(#REF!,1,0,#REF!+1,1)</definedName>
    <definedName name="укеу" localSheetId="8">OFFSET(#REF!,1,0,#REF!+1,1)</definedName>
    <definedName name="укеу">OFFSET(#REF!,1,0,#REF!+1,1)</definedName>
    <definedName name="укеуеа" localSheetId="11">OFFSET(#REF!,2,0,#REF!,1)</definedName>
    <definedName name="укеуеа" localSheetId="8">OFFSET(#REF!,2,0,#REF!,1)</definedName>
    <definedName name="укеуеа">OFFSET(#REF!,2,0,#REF!,1)</definedName>
    <definedName name="цукнерон" localSheetId="11" hidden="1">#REF!</definedName>
    <definedName name="цукнерон" localSheetId="8" hidden="1">#REF!</definedName>
    <definedName name="цукнерон" hidden="1">#REF!</definedName>
    <definedName name="числ1">[11]Лист5!$B$2:$B$7</definedName>
    <definedName name="числ2">[11]Лист5!$F$2:$F$7</definedName>
    <definedName name="ыавыа" localSheetId="11">OFFSET(#REF!,2,0,#REF!,1)</definedName>
    <definedName name="ыавыа" localSheetId="8">OFFSET(#REF!,2,0,#REF!,1)</definedName>
    <definedName name="ыавыа">OFFSET(#REF!,2,0,#REF!,1)</definedName>
    <definedName name="Ян" hidden="1">{"'таб 21'!$A$1:$U$24","'таб 21'!$A$1:$U$1"}</definedName>
    <definedName name="яна" hidden="1">{"'таб 21'!$A$1:$U$24","'таб 21'!$A$1:$U$1"}</definedName>
  </definedNames>
  <calcPr calcId="181029"/>
  <pivotCaches>
    <pivotCache cacheId="4" r:id="rId30"/>
    <pivotCache cacheId="5" r:id="rId31"/>
    <pivotCache cacheId="6" r:id="rId32"/>
    <pivotCache cacheId="7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89" l="1"/>
  <c r="V6" i="89"/>
  <c r="V7" i="89"/>
  <c r="V8" i="89"/>
  <c r="V9" i="89"/>
  <c r="V10" i="89"/>
  <c r="V11" i="89"/>
  <c r="V12" i="89"/>
  <c r="V13" i="89"/>
  <c r="V14" i="89"/>
  <c r="V15" i="89"/>
  <c r="V4" i="89"/>
  <c r="BT15" i="89" l="1"/>
  <c r="BI15" i="89"/>
  <c r="BG15" i="89"/>
  <c r="AQ15" i="89"/>
  <c r="BK15" i="89" s="1"/>
  <c r="BM15" i="89" s="1"/>
  <c r="AG15" i="89"/>
  <c r="AF15" i="89"/>
  <c r="AH15" i="89" s="1"/>
  <c r="AC15" i="89"/>
  <c r="X15" i="89"/>
  <c r="AU15" i="89" l="1"/>
  <c r="BJ15" i="89"/>
  <c r="BL15" i="89" s="1"/>
  <c r="BN15" i="89" s="1"/>
  <c r="BB15" i="89"/>
  <c r="AY15" i="89"/>
  <c r="AW15" i="89"/>
  <c r="AV15" i="89"/>
  <c r="AB15" i="89"/>
  <c r="AA15" i="89" s="1"/>
  <c r="AZ15" i="89"/>
  <c r="BA15" i="89" s="1"/>
  <c r="BC15" i="89" l="1"/>
  <c r="BD15" i="89" s="1"/>
  <c r="BF15" i="89" s="1"/>
  <c r="BU15" i="89"/>
  <c r="AL15" i="89"/>
  <c r="BE15" i="89"/>
  <c r="AM15" i="89"/>
  <c r="BO15" i="89"/>
  <c r="AN15" i="89" l="1"/>
  <c r="X8" i="89" l="1"/>
  <c r="AC8" i="89"/>
  <c r="AF8" i="89"/>
  <c r="AH8" i="89" s="1"/>
  <c r="AG8" i="89"/>
  <c r="AQ8" i="89"/>
  <c r="BJ8" i="89" s="1"/>
  <c r="BL8" i="89" s="1"/>
  <c r="BG8" i="89"/>
  <c r="BI8" i="89"/>
  <c r="BT8" i="89"/>
  <c r="AW8" i="89" l="1"/>
  <c r="AZ8" i="89"/>
  <c r="BA8" i="89" s="1"/>
  <c r="BK8" i="89"/>
  <c r="BM8" i="89" s="1"/>
  <c r="BN8" i="89" s="1"/>
  <c r="AV8" i="89"/>
  <c r="AU8" i="89"/>
  <c r="BB8" i="89"/>
  <c r="AB8" i="89"/>
  <c r="AA8" i="89" s="1"/>
  <c r="BU8" i="89" s="1"/>
  <c r="AY8" i="89"/>
  <c r="BC8" i="89" l="1"/>
  <c r="BD8" i="89" s="1"/>
  <c r="BE8" i="89" s="1"/>
  <c r="BO8" i="89"/>
  <c r="AM8" i="89"/>
  <c r="AL8" i="89"/>
  <c r="S9" i="89"/>
  <c r="BF8" i="89" l="1"/>
  <c r="AN8" i="89"/>
  <c r="BI14" i="89"/>
  <c r="BG14" i="89"/>
  <c r="AQ14" i="89"/>
  <c r="BK14" i="89" s="1"/>
  <c r="BM14" i="89" s="1"/>
  <c r="AG14" i="89"/>
  <c r="AF14" i="89"/>
  <c r="AH14" i="89" s="1"/>
  <c r="AC14" i="89"/>
  <c r="X14" i="89"/>
  <c r="BT13" i="89"/>
  <c r="BI13" i="89"/>
  <c r="BG13" i="89"/>
  <c r="AQ13" i="89"/>
  <c r="BK13" i="89" s="1"/>
  <c r="BM13" i="89" s="1"/>
  <c r="AG13" i="89"/>
  <c r="AF13" i="89"/>
  <c r="AH13" i="89" s="1"/>
  <c r="AC13" i="89"/>
  <c r="X13" i="89"/>
  <c r="BT12" i="89"/>
  <c r="BI12" i="89"/>
  <c r="BG12" i="89"/>
  <c r="AQ12" i="89"/>
  <c r="BJ12" i="89" s="1"/>
  <c r="BL12" i="89" s="1"/>
  <c r="AG12" i="89"/>
  <c r="AF12" i="89"/>
  <c r="AH12" i="89" s="1"/>
  <c r="BB12" i="89" s="1"/>
  <c r="AC12" i="89"/>
  <c r="X12" i="89"/>
  <c r="AB14" i="89" l="1"/>
  <c r="AW13" i="89"/>
  <c r="AB13" i="89"/>
  <c r="AA13" i="89" s="1"/>
  <c r="AU14" i="89"/>
  <c r="AB12" i="89"/>
  <c r="AA12" i="89" s="1"/>
  <c r="BU12" i="89" s="1"/>
  <c r="BJ13" i="89"/>
  <c r="BL13" i="89" s="1"/>
  <c r="BN13" i="89" s="1"/>
  <c r="AU13" i="89"/>
  <c r="BB13" i="89"/>
  <c r="AZ14" i="89"/>
  <c r="BA14" i="89" s="1"/>
  <c r="AY14" i="89"/>
  <c r="AW14" i="89"/>
  <c r="AV14" i="89"/>
  <c r="BB14" i="89"/>
  <c r="AW12" i="89"/>
  <c r="BK12" i="89"/>
  <c r="BM12" i="89" s="1"/>
  <c r="BN12" i="89" s="1"/>
  <c r="AU12" i="89"/>
  <c r="AY13" i="89"/>
  <c r="BJ14" i="89"/>
  <c r="BL14" i="89" s="1"/>
  <c r="BN14" i="89" s="1"/>
  <c r="AY12" i="89"/>
  <c r="AV12" i="89"/>
  <c r="AZ13" i="89"/>
  <c r="BA13" i="89" s="1"/>
  <c r="AZ12" i="89"/>
  <c r="BA12" i="89" s="1"/>
  <c r="BC12" i="89" s="1"/>
  <c r="BD12" i="89" s="1"/>
  <c r="AV13" i="89"/>
  <c r="AA14" i="89" l="1"/>
  <c r="AL14" i="89" s="1"/>
  <c r="BC13" i="89"/>
  <c r="BD13" i="89" s="1"/>
  <c r="BF13" i="89" s="1"/>
  <c r="BU13" i="89"/>
  <c r="AL13" i="89"/>
  <c r="AL12" i="89"/>
  <c r="AM12" i="89"/>
  <c r="BO12" i="89"/>
  <c r="BE12" i="89"/>
  <c r="BF12" i="89"/>
  <c r="AM13" i="89"/>
  <c r="BO13" i="89"/>
  <c r="AM14" i="89"/>
  <c r="BO14" i="89"/>
  <c r="BC14" i="89"/>
  <c r="BD14" i="89" s="1"/>
  <c r="AC11" i="89"/>
  <c r="AF11" i="89"/>
  <c r="AH11" i="89" s="1"/>
  <c r="AF10" i="89"/>
  <c r="AG11" i="89"/>
  <c r="AQ11" i="89"/>
  <c r="BK11" i="89" s="1"/>
  <c r="BM11" i="89" s="1"/>
  <c r="BG11" i="89"/>
  <c r="BI11" i="89"/>
  <c r="X11" i="89"/>
  <c r="BE13" i="89" l="1"/>
  <c r="AN13" i="89"/>
  <c r="AN14" i="89"/>
  <c r="AN12" i="89"/>
  <c r="BF14" i="89"/>
  <c r="BE14" i="89"/>
  <c r="AB11" i="89"/>
  <c r="AA11" i="89" s="1"/>
  <c r="AL11" i="89" s="1"/>
  <c r="AY11" i="89"/>
  <c r="BB11" i="89"/>
  <c r="AU11" i="89"/>
  <c r="AZ11" i="89"/>
  <c r="BA11" i="89" s="1"/>
  <c r="AW11" i="89"/>
  <c r="AV11" i="89"/>
  <c r="BJ11" i="89"/>
  <c r="BL11" i="89" s="1"/>
  <c r="BN11" i="89" s="1"/>
  <c r="AM11" i="89" s="1"/>
  <c r="BC11" i="89" l="1"/>
  <c r="BD11" i="89" s="1"/>
  <c r="BE11" i="89" s="1"/>
  <c r="BO11" i="89"/>
  <c r="AN11" i="89" s="1"/>
  <c r="BF11" i="89" l="1"/>
  <c r="BT10" i="89" l="1"/>
  <c r="BI10" i="89"/>
  <c r="BG10" i="89"/>
  <c r="AQ10" i="89"/>
  <c r="BK10" i="89" s="1"/>
  <c r="BM10" i="89" s="1"/>
  <c r="AG10" i="89"/>
  <c r="AH10" i="89"/>
  <c r="AC10" i="89"/>
  <c r="X10" i="89"/>
  <c r="BJ10" i="89" l="1"/>
  <c r="BL10" i="89" s="1"/>
  <c r="BN10" i="89" s="1"/>
  <c r="BB10" i="89"/>
  <c r="AY10" i="89"/>
  <c r="AW10" i="89"/>
  <c r="AV10" i="89"/>
  <c r="AZ10" i="89"/>
  <c r="BA10" i="89" s="1"/>
  <c r="AU10" i="89"/>
  <c r="AB10" i="89"/>
  <c r="AA10" i="89" s="1"/>
  <c r="BU10" i="89" s="1"/>
  <c r="BC10" i="89" l="1"/>
  <c r="BD10" i="89" s="1"/>
  <c r="BF10" i="89" s="1"/>
  <c r="AL10" i="89"/>
  <c r="AM10" i="89"/>
  <c r="BO10" i="89"/>
  <c r="O23" i="91"/>
  <c r="O22" i="91"/>
  <c r="BE10" i="89" l="1"/>
  <c r="AN10" i="89"/>
  <c r="AF9" i="89" l="1"/>
  <c r="AH9" i="89" s="1"/>
  <c r="AG9" i="89"/>
  <c r="AF7" i="89"/>
  <c r="AH7" i="89" s="1"/>
  <c r="BT9" i="89" l="1"/>
  <c r="BI9" i="89"/>
  <c r="BG9" i="89"/>
  <c r="AQ9" i="89"/>
  <c r="BK9" i="89" s="1"/>
  <c r="BM9" i="89" s="1"/>
  <c r="AC9" i="89"/>
  <c r="X9" i="89"/>
  <c r="AB9" i="89" l="1"/>
  <c r="AA9" i="89" s="1"/>
  <c r="BU9" i="89" s="1"/>
  <c r="BJ9" i="89"/>
  <c r="BB9" i="89"/>
  <c r="AZ9" i="89"/>
  <c r="BA9" i="89" s="1"/>
  <c r="AY9" i="89"/>
  <c r="AV9" i="89"/>
  <c r="AW9" i="89"/>
  <c r="AU9" i="89"/>
  <c r="BL9" i="89" l="1"/>
  <c r="BN9" i="89" s="1"/>
  <c r="BO9" i="89" s="1"/>
  <c r="AL9" i="89"/>
  <c r="BC9" i="89"/>
  <c r="BD9" i="89" s="1"/>
  <c r="X7" i="89"/>
  <c r="AC7" i="89"/>
  <c r="BB7" i="89"/>
  <c r="AG7" i="89"/>
  <c r="AQ7" i="89"/>
  <c r="BJ7" i="89" s="1"/>
  <c r="BL7" i="89" s="1"/>
  <c r="BG7" i="89"/>
  <c r="BI7" i="89"/>
  <c r="BT7" i="89"/>
  <c r="AM9" i="89" l="1"/>
  <c r="AN9" i="89"/>
  <c r="BE9" i="89"/>
  <c r="BF9" i="89"/>
  <c r="AZ7" i="89"/>
  <c r="BA7" i="89" s="1"/>
  <c r="AY7" i="89"/>
  <c r="BK7" i="89"/>
  <c r="AW7" i="89"/>
  <c r="AV7" i="89"/>
  <c r="AU7" i="89"/>
  <c r="AB7" i="89"/>
  <c r="AA7" i="89" s="1"/>
  <c r="BM7" i="89" l="1"/>
  <c r="BN7" i="89" s="1"/>
  <c r="BO7" i="89" s="1"/>
  <c r="BC7" i="89"/>
  <c r="BD7" i="89" s="1"/>
  <c r="BE7" i="89" s="1"/>
  <c r="AL7" i="89"/>
  <c r="BU7" i="89"/>
  <c r="AM7" i="89" l="1"/>
  <c r="AN7" i="89"/>
  <c r="BF7" i="89"/>
  <c r="AF5" i="89" l="1"/>
  <c r="AF6" i="89"/>
  <c r="AF4" i="89"/>
  <c r="X4" i="89" l="1"/>
  <c r="X5" i="89"/>
  <c r="X6" i="89"/>
  <c r="BI4" i="89" l="1"/>
  <c r="BI5" i="89"/>
  <c r="BI6" i="89"/>
  <c r="F22" i="91" l="1"/>
  <c r="F23" i="91"/>
  <c r="F24" i="91"/>
  <c r="BH15" i="89" l="1"/>
  <c r="BH8" i="89"/>
  <c r="BH13" i="89"/>
  <c r="BH14" i="89"/>
  <c r="BH12" i="89"/>
  <c r="BH11" i="89"/>
  <c r="BH10" i="89"/>
  <c r="BH5" i="89"/>
  <c r="K5" i="89" s="1"/>
  <c r="BH7" i="89"/>
  <c r="BH4" i="89"/>
  <c r="K4" i="89" s="1"/>
  <c r="BH6" i="89"/>
  <c r="K6" i="89" s="1"/>
  <c r="BH9" i="89"/>
  <c r="BG4" i="89"/>
  <c r="BG5" i="89"/>
  <c r="BG6" i="89"/>
  <c r="R50" i="90"/>
  <c r="Q50" i="90"/>
  <c r="P50" i="90"/>
  <c r="O50" i="90"/>
  <c r="N50" i="90"/>
  <c r="M50" i="90"/>
  <c r="L50" i="90"/>
  <c r="K50" i="90"/>
  <c r="J50" i="90"/>
  <c r="I50" i="90"/>
  <c r="H50" i="90"/>
  <c r="G50" i="90"/>
  <c r="R38" i="90"/>
  <c r="Q38" i="90"/>
  <c r="P38" i="90"/>
  <c r="O38" i="90"/>
  <c r="N38" i="90"/>
  <c r="M38" i="90"/>
  <c r="L38" i="90"/>
  <c r="K38" i="90"/>
  <c r="J38" i="90"/>
  <c r="I38" i="90"/>
  <c r="H38" i="90"/>
  <c r="G38" i="90"/>
  <c r="R26" i="90"/>
  <c r="Q26" i="90"/>
  <c r="P26" i="90"/>
  <c r="O26" i="90"/>
  <c r="N26" i="90"/>
  <c r="M26" i="90"/>
  <c r="L26" i="90"/>
  <c r="K26" i="90"/>
  <c r="J26" i="90"/>
  <c r="I26" i="90"/>
  <c r="H26" i="90"/>
  <c r="G26" i="90"/>
  <c r="R14" i="90"/>
  <c r="Q14" i="90"/>
  <c r="P14" i="90"/>
  <c r="O14" i="90"/>
  <c r="N14" i="90"/>
  <c r="M14" i="90"/>
  <c r="L14" i="90"/>
  <c r="K14" i="90"/>
  <c r="J14" i="90"/>
  <c r="I14" i="90"/>
  <c r="H14" i="90"/>
  <c r="G14" i="90"/>
  <c r="R4" i="90"/>
  <c r="Q4" i="90"/>
  <c r="P4" i="90"/>
  <c r="O4" i="90"/>
  <c r="N4" i="90"/>
  <c r="M4" i="90"/>
  <c r="L4" i="90"/>
  <c r="K4" i="90"/>
  <c r="J4" i="90"/>
  <c r="I4" i="90"/>
  <c r="H4" i="90"/>
  <c r="G4" i="90"/>
  <c r="K7" i="89" l="1"/>
  <c r="BP7" i="89"/>
  <c r="K10" i="89"/>
  <c r="BP10" i="89"/>
  <c r="K12" i="89"/>
  <c r="BP12" i="89"/>
  <c r="K13" i="89"/>
  <c r="BP13" i="89"/>
  <c r="K15" i="89"/>
  <c r="BP15" i="89"/>
  <c r="K9" i="89"/>
  <c r="BP9" i="89"/>
  <c r="K11" i="89"/>
  <c r="BP11" i="89"/>
  <c r="K14" i="89"/>
  <c r="BP14" i="89"/>
  <c r="K8" i="89"/>
  <c r="BP8" i="89"/>
  <c r="BT4" i="89"/>
  <c r="BT6" i="89"/>
  <c r="BT5" i="89"/>
  <c r="AO8" i="89" l="1"/>
  <c r="BQ8" i="89"/>
  <c r="BQ14" i="89"/>
  <c r="AO14" i="89"/>
  <c r="BQ11" i="89"/>
  <c r="AO11" i="89"/>
  <c r="AO9" i="89"/>
  <c r="BQ9" i="89"/>
  <c r="BQ15" i="89"/>
  <c r="AO15" i="89"/>
  <c r="BQ13" i="89"/>
  <c r="AO13" i="89"/>
  <c r="AO12" i="89"/>
  <c r="BQ12" i="89"/>
  <c r="BQ10" i="89"/>
  <c r="AO10" i="89"/>
  <c r="AO7" i="89"/>
  <c r="BQ7" i="89"/>
  <c r="AG4" i="89"/>
  <c r="AG5" i="89"/>
  <c r="AG6" i="89"/>
  <c r="AC4" i="89"/>
  <c r="AQ4" i="89"/>
  <c r="AC5" i="89"/>
  <c r="AQ5" i="89"/>
  <c r="AC6" i="89"/>
  <c r="AQ6" i="89"/>
  <c r="AH4" i="89" l="1"/>
  <c r="AW4" i="89" s="1"/>
  <c r="AH6" i="89"/>
  <c r="BB6" i="89" s="1"/>
  <c r="AH5" i="89"/>
  <c r="BB5" i="89" s="1"/>
  <c r="BJ4" i="89"/>
  <c r="BL4" i="89" s="1"/>
  <c r="BK4" i="89"/>
  <c r="BM4" i="89" s="1"/>
  <c r="BJ5" i="89"/>
  <c r="BL5" i="89" s="1"/>
  <c r="BK5" i="89"/>
  <c r="BM5" i="89" s="1"/>
  <c r="BJ6" i="89"/>
  <c r="BL6" i="89" s="1"/>
  <c r="BK6" i="89"/>
  <c r="BM6" i="89" s="1"/>
  <c r="AU4" i="89"/>
  <c r="AU6" i="89"/>
  <c r="AU5" i="89"/>
  <c r="AB5" i="89" l="1"/>
  <c r="AA5" i="89" s="1"/>
  <c r="AL5" i="89" s="1"/>
  <c r="AV5" i="89"/>
  <c r="AY6" i="89"/>
  <c r="AZ4" i="89"/>
  <c r="BA4" i="89" s="1"/>
  <c r="AB6" i="89"/>
  <c r="AA6" i="89" s="1"/>
  <c r="AL6" i="89" s="1"/>
  <c r="AZ6" i="89"/>
  <c r="BA6" i="89" s="1"/>
  <c r="AW6" i="89"/>
  <c r="AV6" i="89"/>
  <c r="AV4" i="89"/>
  <c r="AB4" i="89"/>
  <c r="AA4" i="89" s="1"/>
  <c r="AL4" i="89" s="1"/>
  <c r="BB4" i="89"/>
  <c r="AY4" i="89"/>
  <c r="AZ5" i="89"/>
  <c r="BA5" i="89" s="1"/>
  <c r="AW5" i="89"/>
  <c r="AY5" i="89"/>
  <c r="BN6" i="89"/>
  <c r="BN5" i="89"/>
  <c r="BN4" i="89"/>
  <c r="BO4" i="89" s="1"/>
  <c r="BO6" i="89" l="1"/>
  <c r="BP6" i="89" s="1"/>
  <c r="BO5" i="89"/>
  <c r="BP5" i="89" s="1"/>
  <c r="AO5" i="89" s="1"/>
  <c r="BC6" i="89"/>
  <c r="BD6" i="89" s="1"/>
  <c r="BF6" i="89" s="1"/>
  <c r="BC4" i="89"/>
  <c r="BD4" i="89" s="1"/>
  <c r="BE4" i="89" s="1"/>
  <c r="BU5" i="89"/>
  <c r="BU6" i="89"/>
  <c r="BU4" i="89"/>
  <c r="BC5" i="89"/>
  <c r="BD5" i="89" s="1"/>
  <c r="BF5" i="89" s="1"/>
  <c r="BP4" i="89"/>
  <c r="AM4" i="89"/>
  <c r="AM5" i="89"/>
  <c r="AM6" i="89"/>
  <c r="AN6" i="89" l="1"/>
  <c r="AN5" i="89"/>
  <c r="BQ5" i="89"/>
  <c r="BQ6" i="89"/>
  <c r="AO6" i="89"/>
  <c r="BQ4" i="89"/>
  <c r="AO4" i="89"/>
  <c r="BE6" i="89"/>
  <c r="BE5" i="89"/>
  <c r="BF4" i="89"/>
  <c r="AN4" i="89"/>
  <c r="AF10" i="1" l="1"/>
  <c r="AE10" i="1"/>
  <c r="AG10" i="1" s="1"/>
  <c r="W10" i="1"/>
  <c r="U10" i="1"/>
  <c r="AQ10" i="1" s="1"/>
  <c r="M10" i="1"/>
  <c r="J10" i="1"/>
  <c r="AF9" i="1"/>
  <c r="AE9" i="1"/>
  <c r="AG9" i="1" s="1"/>
  <c r="W9" i="1"/>
  <c r="U9" i="1"/>
  <c r="AQ9" i="1" s="1"/>
  <c r="M9" i="1"/>
  <c r="J9" i="1"/>
  <c r="AX10" i="1" l="1"/>
  <c r="AY10" i="1" s="1"/>
  <c r="AT10" i="1"/>
  <c r="AW10" i="1"/>
  <c r="AU10" i="1"/>
  <c r="AZ10" i="1"/>
  <c r="AR10" i="1"/>
  <c r="AS10" i="1"/>
  <c r="AP10" i="1"/>
  <c r="S10" i="1"/>
  <c r="AU9" i="1"/>
  <c r="AT9" i="1"/>
  <c r="AW9" i="1"/>
  <c r="AZ9" i="1"/>
  <c r="AX9" i="1"/>
  <c r="AY9" i="1" s="1"/>
  <c r="AP9" i="1"/>
  <c r="AR9" i="1"/>
  <c r="AS9" i="1"/>
  <c r="S9" i="1"/>
  <c r="AE3" i="1"/>
  <c r="AG3" i="1" s="1"/>
  <c r="AF3" i="1"/>
  <c r="AF6" i="1"/>
  <c r="AE6" i="1"/>
  <c r="AG6" i="1" s="1"/>
  <c r="W6" i="1"/>
  <c r="W3" i="1"/>
  <c r="AF4" i="1"/>
  <c r="W4" i="1"/>
  <c r="BA10" i="1" l="1"/>
  <c r="BB10" i="1" s="1"/>
  <c r="BA9" i="1"/>
  <c r="BB9" i="1" s="1"/>
  <c r="AF5" i="1"/>
  <c r="AF7" i="1"/>
  <c r="AF8" i="1"/>
  <c r="AF11" i="1"/>
  <c r="BD10" i="1" l="1"/>
  <c r="AA10" i="1" s="1"/>
  <c r="Z10" i="1" s="1"/>
  <c r="AK10" i="1" s="1"/>
  <c r="BC10" i="1"/>
  <c r="BD9" i="1"/>
  <c r="AA9" i="1" s="1"/>
  <c r="BC9" i="1"/>
  <c r="J3" i="1"/>
  <c r="M3" i="1" s="1"/>
  <c r="J5" i="1"/>
  <c r="J6" i="1"/>
  <c r="J7" i="1"/>
  <c r="J8" i="1"/>
  <c r="J11" i="1"/>
  <c r="AC10" i="1" l="1"/>
  <c r="AB10" i="1" s="1"/>
  <c r="AC9" i="1"/>
  <c r="AB9" i="1" s="1"/>
  <c r="Z9" i="1"/>
  <c r="AK9" i="1" s="1"/>
  <c r="AS3" i="1"/>
  <c r="W7" i="1"/>
  <c r="AE4" i="1" l="1"/>
  <c r="AG4" i="1" s="1"/>
  <c r="M5" i="1"/>
  <c r="M6" i="1"/>
  <c r="M7" i="1"/>
  <c r="M8" i="1"/>
  <c r="M11" i="1"/>
  <c r="J4" i="1"/>
  <c r="M4" i="1" s="1"/>
  <c r="W5" i="1" l="1"/>
  <c r="W8" i="1"/>
  <c r="W11" i="1"/>
  <c r="AE11" i="1" l="1"/>
  <c r="AG11" i="1" s="1"/>
  <c r="AE5" i="1" l="1"/>
  <c r="AG5" i="1" s="1"/>
  <c r="AE7" i="1"/>
  <c r="AG7" i="1" s="1"/>
  <c r="AE8" i="1"/>
  <c r="AG8" i="1" s="1"/>
  <c r="AS4" i="1" l="1"/>
  <c r="AS6" i="1"/>
  <c r="AS8" i="1"/>
  <c r="AS11" i="1"/>
  <c r="AS7" i="1"/>
  <c r="AS5" i="1"/>
  <c r="U5" i="1" l="1"/>
  <c r="U7" i="1"/>
  <c r="U11" i="1"/>
  <c r="AT11" i="1" l="1"/>
  <c r="AQ11" i="1"/>
  <c r="AP11" i="1"/>
  <c r="AR11" i="1"/>
  <c r="AP7" i="1"/>
  <c r="AQ7" i="1"/>
  <c r="AR7" i="1"/>
  <c r="AP5" i="1"/>
  <c r="AQ5" i="1"/>
  <c r="AR5" i="1"/>
  <c r="S5" i="1"/>
  <c r="S11" i="1"/>
  <c r="S7" i="1"/>
  <c r="AT4" i="1"/>
  <c r="AX11" i="1"/>
  <c r="AY11" i="1" s="1"/>
  <c r="AZ11" i="1"/>
  <c r="AU11" i="1"/>
  <c r="AW11" i="1"/>
  <c r="AT6" i="1"/>
  <c r="AT3" i="1"/>
  <c r="AT8" i="1"/>
  <c r="AT5" i="1"/>
  <c r="AT7" i="1"/>
  <c r="AU4" i="1" l="1"/>
  <c r="AX4" i="1"/>
  <c r="AY4" i="1" s="1"/>
  <c r="AZ4" i="1"/>
  <c r="AW4" i="1"/>
  <c r="BA11" i="1"/>
  <c r="AU8" i="1"/>
  <c r="AW8" i="1"/>
  <c r="AX8" i="1"/>
  <c r="AY8" i="1" s="1"/>
  <c r="AZ8" i="1"/>
  <c r="AW6" i="1"/>
  <c r="AU6" i="1"/>
  <c r="AZ6" i="1"/>
  <c r="AX6" i="1"/>
  <c r="AY6" i="1" s="1"/>
  <c r="AU3" i="1"/>
  <c r="AX3" i="1"/>
  <c r="AY3" i="1" s="1"/>
  <c r="AW3" i="1"/>
  <c r="AZ3" i="1"/>
  <c r="AZ7" i="1"/>
  <c r="AX7" i="1"/>
  <c r="AY7" i="1" s="1"/>
  <c r="AU7" i="1"/>
  <c r="AW7" i="1"/>
  <c r="AU5" i="1"/>
  <c r="AW5" i="1"/>
  <c r="AZ5" i="1"/>
  <c r="AX5" i="1"/>
  <c r="AY5" i="1" s="1"/>
  <c r="BA4" i="1" l="1"/>
  <c r="BB4" i="1" s="1"/>
  <c r="BC4" i="1" s="1"/>
  <c r="BA8" i="1"/>
  <c r="BB8" i="1" s="1"/>
  <c r="BA5" i="1"/>
  <c r="BB5" i="1" s="1"/>
  <c r="BC5" i="1" s="1"/>
  <c r="BA3" i="1"/>
  <c r="BB11" i="1"/>
  <c r="BC11" i="1" s="1"/>
  <c r="BA7" i="1"/>
  <c r="BA6" i="1"/>
  <c r="BD4" i="1" l="1"/>
  <c r="AA4" i="1" s="1"/>
  <c r="Z4" i="1" s="1"/>
  <c r="AK4" i="1" s="1"/>
  <c r="BD11" i="1"/>
  <c r="AA11" i="1" s="1"/>
  <c r="AC11" i="1" s="1"/>
  <c r="AB11" i="1" s="1"/>
  <c r="BC8" i="1"/>
  <c r="BD8" i="1"/>
  <c r="BD5" i="1"/>
  <c r="AA5" i="1" s="1"/>
  <c r="BB3" i="1"/>
  <c r="BC3" i="1" s="1"/>
  <c r="BB6" i="1"/>
  <c r="BC6" i="1" s="1"/>
  <c r="BB7" i="1"/>
  <c r="BC7" i="1" s="1"/>
  <c r="BD7" i="1" l="1"/>
  <c r="AA7" i="1" s="1"/>
  <c r="AC7" i="1" s="1"/>
  <c r="AB7" i="1" s="1"/>
  <c r="BD6" i="1"/>
  <c r="AA6" i="1" s="1"/>
  <c r="AC6" i="1" s="1"/>
  <c r="AB6" i="1" s="1"/>
  <c r="AA8" i="1"/>
  <c r="AC8" i="1" s="1"/>
  <c r="AB8" i="1" s="1"/>
  <c r="Z5" i="1"/>
  <c r="AK5" i="1" s="1"/>
  <c r="AC5" i="1"/>
  <c r="AB5" i="1" s="1"/>
  <c r="AC4" i="1"/>
  <c r="AB4" i="1" s="1"/>
  <c r="Z11" i="1"/>
  <c r="AK11" i="1" s="1"/>
  <c r="BD3" i="1"/>
  <c r="AA3" i="1" s="1"/>
  <c r="Z8" i="1" l="1"/>
  <c r="AK8" i="1" s="1"/>
  <c r="AC3" i="1"/>
  <c r="AB3" i="1" s="1"/>
  <c r="Z3" i="1"/>
  <c r="AK3" i="1" s="1"/>
  <c r="Z6" i="1"/>
  <c r="AK6" i="1" s="1"/>
  <c r="Z7" i="1"/>
  <c r="AK7" i="1" s="1"/>
  <c r="U3" i="1"/>
  <c r="U4" i="1"/>
  <c r="U8" i="1"/>
  <c r="U6" i="1"/>
  <c r="AP6" i="1" l="1"/>
  <c r="AQ6" i="1"/>
  <c r="AR6" i="1"/>
  <c r="S4" i="1"/>
  <c r="AP4" i="1"/>
  <c r="AQ4" i="1"/>
  <c r="AR4" i="1"/>
  <c r="AP8" i="1"/>
  <c r="AQ8" i="1"/>
  <c r="AR8" i="1"/>
  <c r="AQ3" i="1"/>
  <c r="AR3" i="1"/>
  <c r="AP3" i="1"/>
  <c r="S8" i="1"/>
  <c r="S6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aleriy.Rudakov\Documents\Мои источники данных\whsasp01_sqlent SalesManager Управление продажами.odc" keepAlive="1" name="whsasp01_sqlent SalesManager Управление продажами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  <connection id="2" xr16:uid="{00000000-0015-0000-FFFF-FFFF01000000}" odcFile="C:\Users\Valeriy.Rudakov\Documents\Мои источники данных\whsasp01_sqlent SalesManager Управление продажами.odc" keepAlive="1" name="whsasp01_sqlent SalesManager Управление продажами1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  <connection id="3" xr16:uid="{00000000-0015-0000-FFFF-FFFF02000000}" odcFile="C:\Users\Valeriy.Rudakov\Documents\Мои источники данных\whsasp01_sqlent SalesManager Управление продажами.odc" keepAlive="1" name="whsasp01_sqlent SalesManager Управление продажами2" type="5" refreshedVersion="6" background="1">
    <dbPr connection="Provider=MSOLAP.5;Integrated Security=SSPI;Persist Security Info=True;Initial Catalog=SalesManager;Data Source=whsasp01\sqlent;MDX Compatibility=1;Safety Options=2;MDX Missing Member Mode=Error;Update Isolation Level=2" command="Управление продажам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5">
    <s v="whsasp01_sqlent SalesManager Управление продажами1"/>
    <s v="{[Calendar].[Calendar Week].[ALL]}"/>
    <s v="{[Calendar].[Date].[ALL]}"/>
    <s v="{[Products].[Brand Management].[Все]}"/>
    <s v="{[Contragents].[Settlement Name].[Все]}"/>
    <s v="{[ResponsibilityAreas].[RAE Name4].[Все]}"/>
    <s v="{[SalesPlaces].[Address Format Name].[Все]}"/>
    <s v="{[ResponsibilityAreas].[RAE Name3].[Все]}"/>
    <s v="{[SalesPlaces].[SalesPlaces].[Все]}"/>
    <s v="{[ResponsibilityAreas].[RAE Name2].[Все]}"/>
    <s v="{[ResponsibilityAreas].[RAE Name1].[Все]}"/>
    <s v="{[Products].[Product].[Все]}"/>
    <s v="{[ResponsibilityAreas].[RAE Name0].[Все]}"/>
    <s v="{[Products].[Product Groups Name].[Все]}"/>
    <s v="{[Calendar].[Calendar Year].[ALL]}"/>
    <s v="{[Products].[Product Short Name].[Все]}"/>
    <s v="{[SalesPlaces].[Category TT].[Все]}"/>
    <s v="{[Calendar].[Quarter Name].[ALL]}"/>
    <s v="{[SalesPlaces].[Sales Place NSI Code].[Все]}"/>
    <s v="{[Products].[SAPSKUNSI Code].[Все]}"/>
    <s v="{[ResponsibilityAreas].[RA Name2].[Все]}"/>
    <s v="{[ContragentAddresses].[DAX Code CA].[Все]}"/>
    <s v="{[SalesPlaces].[Address Free].[Все]}"/>
    <s v="{[Node].[State Name].&amp;[Площадка закрыта],[Node].[State Name].[Все].UNKNOWNMEMBER,[Node].[State Name].&amp;[Данные корректны. Площадка сдана],[Node].[State Name].&amp;[Данные не корректны. Площадка сдана]}"/>
    <s v="{[Chain].[Retail Chain Parent Name].[Все]}"/>
    <s v="{[SalesPlaces].[Retail Chain Name].[Все]}"/>
    <s v="{[SalesPlaces].[Distr Channe Name].&amp;[неорганизованная розница]}"/>
    <s v="{[SalesPlaces].[Buyer Name].[Все]}"/>
    <s v="whsasp01_sqlent SalesManager Управление продажами"/>
    <s v="{[SalesPlaces].[Category TT].&amp;[ТТ]}"/>
    <s v="{[Chain].[Retail Chain Name].&amp;[Не определено]}"/>
    <s v="{[ResponsibilityAreas].[RA Name4].[Все]}"/>
    <s v="{[ContragentAddresses].[Settlement Name].[Все]}"/>
    <s v="{[DistrChannel].[Distr Channel Name].&amp;[2]}"/>
    <s v="{[ResponsibilityAreas].[RTeamType0].[Все]}"/>
    <s v="{[ResponsibilityAreas].[RObl2].[Все]}"/>
    <s v="{[Products].[SAPSKU Trademark Name].[Все]}"/>
    <s v="{[Products].[SAPSKU Trade Seria Name].[Все]}"/>
    <s v="{[Products].[Marking].[Все]}"/>
    <s v="{[Node].[NodeRegion].[Все]}"/>
    <s v="{[Contragents].[Combined Contragents Name].[Все]}"/>
    <s v="{[Node].[Node].&amp;[508]}"/>
    <s v="{[Firms].[Head Firm].&amp;[не определено],[Firms].[Head Firm].[Все].UNKNOWNMEMBER,[Firms].[Head Firm].&amp;[ООО &quot;Трейд-Сервис&quot;],[Firms].[Head Firm].&amp;[ООО &quot;Восходящая звезда&quot;]}"/>
    <s v="{[SalesOrderStatuses].[SalesOrderStatus].&amp;[0],[SalesOrderStatuses].[SalesOrderStatus].&amp;[1],[SalesOrderStatuses].[SalesOrderStatus].&amp;[2],[SalesOrderStatuses].[SalesOrderStatus].&amp;[4],[SalesOrderStatuses].[SalesOrderStatus].&amp;[5],[SalesOrderStatuses].[SalesOrderStatus].&amp;[7],[SalesOrderStatuses].[SalesOrderStatus].&amp;[9],[SalesOrderStatuses].[SalesOrderStatus].&amp;[10],[SalesOrderStatuses].[SalesOrderStatus].&amp;[11],[SalesOrderStatuses].[SalesOrderStatus].&amp;[12],[SalesOrderStatuses].[SalesOrderStatus].&amp;[13],[SalesOrderStatuses].[SalesOrderStatus].&amp;[14],[SalesOrderStatuses].[SalesOrderStatus].&amp;[15],[SalesOrderStatuses].[SalesOrderStatus].&amp;[16],[SalesOrderStatuses].[SalesOrderStatus].&amp;[17]}"/>
    <s v="{[ResponsibilityAreas].[RANSICode2].[Все]}"/>
    <s v="{[Contragents].[In Move].[Все]}"/>
    <s v="{[ContragentAddresses].[Contragent Addresses Short Name].[Все]}"/>
    <s v="{[ContragentAddresses].[ContragentAddress].[Все]}"/>
    <s v="{[Products].[Is Spoilage].&amp;[Нет]}"/>
    <s v="{[ResponsibilityAreas].[RA Name4].&amp;[Служба продаж 1],[ResponsibilityAreas].[RA Name4].&amp;[Служба продаж 2],[ResponsibilityAreas].[RA Name4].&amp;[Служба продаж 3],[ResponsibilityAreas].[RA Name4].&amp;[Служба продаж 4],[ResponsibilityAreas].[RA Name4].&amp;[Служба продаж 5],[ResponsibilityAreas].[RA Name4].&amp;[Служба продаж 6],[ResponsibilityAreas].[RA Name4].&amp;[Служба продаж 7],[ResponsibilityAreas].[RA Name4].&amp;[Служба продаж 8],[ResponsibilityAreas].[RA Name4].&amp;[Склады Трейд-Сервиса],[ResponsibilityAreas].[RA Name4].&amp;[Служба мерчендайзинга],[ResponsibilityAreas].[RA Name4].&amp;[Служба продаж ТМ Славница],[ResponsibilityAreas].[RA Name4].&amp;[Национальная дирекция 6_архив],[ResponsibilityAreas].[RA Name4].&amp;[Национальная дирекция 7_архив],[ResponsibilityAreas].[RA Name4].&amp;[Служба национальных продаж НКК],[ResponsibilityAreas].[RA Name4].&amp;[Служба национальных продаж Топ ЛКК],[ResponsibilityAreas].[RA Name4].&amp;[Служба региональных менеджеров по работе с НКК]}"/>
    <s v="{[Calendar].[Month Name].[ALL]}"/>
    <s v="{[Products].[SAPSKU Consumer SKU Name].[Все]}"/>
    <s v="{[ResponsibilityAreas].[RAE Name3].&amp;[Фомин Алексей Юрьевич]}"/>
    <s v="{[Products].[SAPSKU Name].[Все]}"/>
    <s v="{[LogicalStores].[Logical Store Source Code].[Все]}"/>
    <s v="{[ReturnReasons].[CFO].[Все]}"/>
    <s v="{[Contragents].[Combined Contragents Name].&amp;[ЛП ООО]}"/>
    <s v="{[ReturnReasons].[ReturnReasonName].[Все]}"/>
    <s v="{[DistrChannel].[Parent Code Channel].[Все]}"/>
    <s v="{[Contragents].[Contragent].[Все]}"/>
    <s v="{[DistrChannel].[Distr Channel Name].[Все]}"/>
    <s v="{[Products].[Product Categories Name].[Все]}"/>
    <s v="{[SalesPlaces].[Region Name].&amp;[104],[SalesPlaces].[Region Name].&amp;[110],[SalesPlaces].[Region Name].&amp;[1405],[SalesPlaces].[Region Name].&amp;[1406]}"/>
    <s v="whsasp01_sqlent SalesManager Управление продажами2"/>
    <s v="{[Products].[Packaging Format Name].&amp;[Весовой]}"/>
  </metadataStrings>
  <mdxMetadata count="10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0" f="s">
      <ms ns="14" c="0"/>
    </mdx>
    <mdx n="0" f="s">
      <ms ns="15" c="0"/>
    </mdx>
    <mdx n="0" f="s">
      <ms ns="16" c="0"/>
    </mdx>
    <mdx n="0" f="s">
      <ms ns="17" c="0"/>
    </mdx>
    <mdx n="0" f="s">
      <ms ns="18" c="0"/>
    </mdx>
    <mdx n="0" f="s">
      <ms ns="19" c="0"/>
    </mdx>
    <mdx n="0" f="s">
      <ms ns="20" c="0"/>
    </mdx>
    <mdx n="0" f="s">
      <ms ns="21" c="0"/>
    </mdx>
    <mdx n="0" f="s">
      <ms ns="22" c="0"/>
    </mdx>
    <mdx n="0" f="s">
      <ms ns="23" c="0"/>
    </mdx>
    <mdx n="0" f="s">
      <ms ns="24" c="0"/>
    </mdx>
    <mdx n="0" f="s">
      <ms ns="25" c="0"/>
    </mdx>
    <mdx n="0" f="s">
      <ms ns="26" c="0"/>
    </mdx>
    <mdx n="0" f="s">
      <ms ns="27" c="0"/>
    </mdx>
    <mdx n="28" f="s">
      <ms ns="23" c="0"/>
    </mdx>
    <mdx n="28" f="s">
      <ms ns="11" c="0"/>
    </mdx>
    <mdx n="28" f="s">
      <ms ns="29" c="0"/>
    </mdx>
    <mdx n="28" f="s">
      <ms ns="20" c="0"/>
    </mdx>
    <mdx n="28" f="s">
      <ms ns="30" c="0"/>
    </mdx>
    <mdx n="28" f="s">
      <ms ns="31" c="0"/>
    </mdx>
    <mdx n="28" f="s">
      <ms ns="32" c="0"/>
    </mdx>
    <mdx n="28" f="s">
      <ms ns="5" c="0"/>
    </mdx>
    <mdx n="28" f="s">
      <ms ns="6" c="0"/>
    </mdx>
    <mdx n="28" f="s">
      <ms ns="7" c="0"/>
    </mdx>
    <mdx n="28" f="s">
      <ms ns="33" c="0"/>
    </mdx>
    <mdx n="28" f="s">
      <ms ns="9" c="0"/>
    </mdx>
    <mdx n="28" f="s">
      <ms ns="27" c="0"/>
    </mdx>
    <mdx n="28" f="s">
      <ms ns="10" c="0"/>
    </mdx>
    <mdx n="28" f="s">
      <ms ns="8" c="0"/>
    </mdx>
    <mdx n="28" f="s">
      <ms ns="12" c="0"/>
    </mdx>
    <mdx n="28" f="s">
      <ms ns="22" c="0"/>
    </mdx>
    <mdx n="28" f="s">
      <ms ns="34" c="0"/>
    </mdx>
    <mdx n="28" f="s">
      <ms ns="35" c="0"/>
    </mdx>
    <mdx n="28" f="s">
      <ms ns="18" c="0"/>
    </mdx>
    <mdx n="28" f="s">
      <ms ns="1" c="0"/>
    </mdx>
    <mdx n="28" f="s">
      <ms ns="3" c="0"/>
    </mdx>
    <mdx n="28" f="s">
      <ms ns="2" c="0"/>
    </mdx>
    <mdx n="28" f="s">
      <ms ns="13" c="0"/>
    </mdx>
    <mdx n="28" f="s">
      <ms ns="36" c="0"/>
    </mdx>
    <mdx n="28" f="s">
      <ms ns="15" c="0"/>
    </mdx>
    <mdx n="28" f="s">
      <ms ns="37" c="0"/>
    </mdx>
    <mdx n="0" f="s">
      <ms ns="38" c="0"/>
    </mdx>
    <mdx n="0" f="s">
      <ms ns="39" c="0"/>
    </mdx>
    <mdx n="28" f="s">
      <ms ns="40" c="0"/>
    </mdx>
    <mdx n="0" f="s">
      <ms ns="40" c="0"/>
    </mdx>
    <mdx n="0" f="s">
      <ms ns="41" c="0"/>
    </mdx>
    <mdx n="28" f="s">
      <ms ns="41" c="0"/>
    </mdx>
    <mdx n="0" f="s">
      <ms ns="62" c="0"/>
    </mdx>
    <mdx n="63" f="s">
      <ms ns="42" c="0"/>
    </mdx>
    <mdx n="63" f="s">
      <ms ns="43" c="0"/>
    </mdx>
    <mdx n="63" f="s">
      <ms ns="45" c="0"/>
    </mdx>
    <mdx n="63" f="s">
      <ms ns="48" c="0"/>
    </mdx>
    <mdx n="63" f="s">
      <ms ns="49" c="0"/>
    </mdx>
    <mdx n="63" f="s">
      <ms ns="5" c="0"/>
    </mdx>
    <mdx n="63" f="s">
      <ms ns="52" c="0"/>
    </mdx>
    <mdx n="63" f="s">
      <ms ns="20" c="0"/>
    </mdx>
    <mdx n="63" f="s">
      <ms ns="9" c="0"/>
    </mdx>
    <mdx n="63" f="s">
      <ms ns="10" c="0"/>
    </mdx>
    <mdx n="63" f="s">
      <ms ns="12" c="0"/>
    </mdx>
    <mdx n="63" f="s">
      <ms ns="56" c="0"/>
    </mdx>
    <mdx n="63" f="s">
      <ms ns="58" c="0"/>
    </mdx>
    <mdx n="63" f="s">
      <ms ns="60" c="0"/>
    </mdx>
    <mdx n="63" f="s">
      <ms ns="24" c="0"/>
    </mdx>
    <mdx n="63" f="s">
      <ms ns="38" c="0"/>
    </mdx>
    <mdx n="63" f="s">
      <ms ns="44" c="0"/>
    </mdx>
    <mdx n="63" f="s">
      <ms ns="46" c="0"/>
    </mdx>
    <mdx n="63" f="s">
      <ms ns="35" c="0"/>
    </mdx>
    <mdx n="63" f="s">
      <ms ns="14" c="0"/>
    </mdx>
    <mdx n="63" f="s">
      <ms ns="50" c="0"/>
    </mdx>
    <mdx n="63" f="s">
      <ms ns="17" c="0"/>
    </mdx>
    <mdx n="63" f="s">
      <ms ns="1" c="0"/>
    </mdx>
    <mdx n="63" f="s">
      <ms ns="2" c="0"/>
    </mdx>
    <mdx n="63" f="s">
      <ms ns="54" c="0"/>
    </mdx>
    <mdx n="63" f="s">
      <ms ns="55" c="0"/>
    </mdx>
    <mdx n="63" f="s">
      <ms ns="57" c="0"/>
    </mdx>
    <mdx n="63" f="s">
      <ms ns="59" c="0"/>
    </mdx>
    <mdx n="63" f="s">
      <ms ns="61" c="0"/>
    </mdx>
    <mdx n="63" f="s">
      <ms ns="3" c="0"/>
    </mdx>
    <mdx n="63" f="s">
      <ms ns="13" c="0"/>
    </mdx>
    <mdx n="63" f="s">
      <ms ns="21" c="0"/>
    </mdx>
    <mdx n="63" f="s">
      <ms ns="47" c="0"/>
    </mdx>
    <mdx n="63" f="s">
      <ms ns="11" c="0"/>
    </mdx>
    <mdx n="63" f="s">
      <ms ns="15" c="0"/>
    </mdx>
    <mdx n="63" f="s">
      <ms ns="51" c="0"/>
    </mdx>
    <mdx n="63" f="s">
      <ms ns="36" c="0"/>
    </mdx>
    <mdx n="63" f="s">
      <ms ns="37" c="0"/>
    </mdx>
    <mdx n="63" f="s">
      <ms ns="53" c="0"/>
    </mdx>
    <mdx n="63" f="s">
      <ms ns="19" c="0"/>
    </mdx>
    <mdx n="28" f="s">
      <ms ns="62" c="0"/>
    </mdx>
    <mdx n="28" f="s">
      <ms ns="64" c="0"/>
    </mdx>
  </mdxMetadata>
  <valueMetadata count="10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</valueMetadata>
</metadata>
</file>

<file path=xl/sharedStrings.xml><?xml version="1.0" encoding="utf-8"?>
<sst xmlns="http://schemas.openxmlformats.org/spreadsheetml/2006/main" count="53301" uniqueCount="14875">
  <si>
    <t>Дистрибьютор</t>
  </si>
  <si>
    <t>Сеть</t>
  </si>
  <si>
    <t>количество ТТ</t>
  </si>
  <si>
    <t>SKU</t>
  </si>
  <si>
    <t>Код аксапты</t>
  </si>
  <si>
    <t>Вес, кг</t>
  </si>
  <si>
    <t>Цена отгрузки дистрибьютору, кг</t>
  </si>
  <si>
    <t>Цена отгрузки дистрибьютору за шт.</t>
  </si>
  <si>
    <t>% ТС</t>
  </si>
  <si>
    <t>% скидки дистрибьютора</t>
  </si>
  <si>
    <t>Доля участия ТС</t>
  </si>
  <si>
    <t>Доля участия дистрибьютора</t>
  </si>
  <si>
    <t>Объем до ТМА</t>
  </si>
  <si>
    <t>Объем по сезону</t>
  </si>
  <si>
    <t>План</t>
  </si>
  <si>
    <t>Месяц бюджета</t>
  </si>
  <si>
    <t>да</t>
  </si>
  <si>
    <t>Номер документа в 1С</t>
  </si>
  <si>
    <t>признак SAP</t>
  </si>
  <si>
    <t>Город</t>
  </si>
  <si>
    <t>Вид механики</t>
  </si>
  <si>
    <t>ЖЦ</t>
  </si>
  <si>
    <t>Дата начала акции на полке</t>
  </si>
  <si>
    <t>Дата окончания акции на полке</t>
  </si>
  <si>
    <t>Off- invoice</t>
  </si>
  <si>
    <t>канал ТМА</t>
  </si>
  <si>
    <t>Регион</t>
  </si>
  <si>
    <t>Код НСИ дистрибьютора</t>
  </si>
  <si>
    <t>Описание Механики</t>
  </si>
  <si>
    <t>ИП ШЕДИКОВ Е.Г.</t>
  </si>
  <si>
    <t>Белый замок Новокузнецк</t>
  </si>
  <si>
    <t>Внешний код</t>
  </si>
  <si>
    <t>Транспортная наценка ТС, %</t>
  </si>
  <si>
    <t>РБ дистра в сеть, некомпенсируемый %</t>
  </si>
  <si>
    <t>Норматив по доходности дистрибьютора (12%/8)</t>
  </si>
  <si>
    <t>Излишек дистрибьютора, %</t>
  </si>
  <si>
    <t>ИП АЛДОШИН Е.С.</t>
  </si>
  <si>
    <t>ИП БАРИНЯНЦ Т.А.</t>
  </si>
  <si>
    <t>ИП Бобко В.Н.</t>
  </si>
  <si>
    <t>ИП БОНДАРЕНКО Н.Н.</t>
  </si>
  <si>
    <t>ИП БОНДАРИК В.А.</t>
  </si>
  <si>
    <t>ИП БУЛГАКОВ И.Г.</t>
  </si>
  <si>
    <t>ИП ВАСИЛЬЕВА С.В.</t>
  </si>
  <si>
    <t>ИП Ганзлик И.В.</t>
  </si>
  <si>
    <t>ИП ГОВОРОВ В.В.</t>
  </si>
  <si>
    <t>ИП Грушкевич С.С.</t>
  </si>
  <si>
    <t>ИП ГУЛАЯ И.И.</t>
  </si>
  <si>
    <t>ИП ГУСЕВ А.В.</t>
  </si>
  <si>
    <t>ИП Домничев Т.В.</t>
  </si>
  <si>
    <t>ИП ЕВСЮКОВ Д.А.</t>
  </si>
  <si>
    <t>ИП Звездочкин В.В.</t>
  </si>
  <si>
    <t>ИП ИЛЬЕНКО Д.А.</t>
  </si>
  <si>
    <t>ИП Ишназарова Р.И.</t>
  </si>
  <si>
    <t>ИП КЕЗЛЯ К.В.</t>
  </si>
  <si>
    <t>ИП КОНЫШЕВА С.А.</t>
  </si>
  <si>
    <t>ИП КОПЫТОВ А.М.</t>
  </si>
  <si>
    <t>ИП КОСИЛОВ С.В.</t>
  </si>
  <si>
    <t>ИП Крикунов Д.А.</t>
  </si>
  <si>
    <t>ИП Митенева Л. Ю.</t>
  </si>
  <si>
    <t>ИП ПАХЕЛЬ К.В.</t>
  </si>
  <si>
    <t>ИП ПАЮ Р.В.</t>
  </si>
  <si>
    <t>ИП ПИХКОНЕН А.Л.</t>
  </si>
  <si>
    <t>ИП Полякова Р.Т.</t>
  </si>
  <si>
    <t>ИП ПОЧЕПКО Н.В.</t>
  </si>
  <si>
    <t>ИП ПРОКОФЬЕВА О.В.</t>
  </si>
  <si>
    <t>ИП РОДИОНОВ Г.Г.</t>
  </si>
  <si>
    <t>ИП САЙДУЛАЕВ К.С.</t>
  </si>
  <si>
    <t>ИП САННИКОВА В.И.</t>
  </si>
  <si>
    <t>ИП СИДОРОВ В.В.</t>
  </si>
  <si>
    <t>ИП СИДОРОВА О.В.</t>
  </si>
  <si>
    <t>ИП СКРИПНИКОВА Т.В.</t>
  </si>
  <si>
    <t>ИП СМИРНОВА Л.С.</t>
  </si>
  <si>
    <t>ИП СОРОКИН М.И.</t>
  </si>
  <si>
    <t>ИП Старков Г.В.</t>
  </si>
  <si>
    <t>ИП ТУЛЕНКОВ Ю.Ю.</t>
  </si>
  <si>
    <t>ИП Туник К.В.</t>
  </si>
  <si>
    <t>ИП ТЮКИН В.П.</t>
  </si>
  <si>
    <t>ИП Федотов В.Ю.</t>
  </si>
  <si>
    <t>ИП ФЕКЛИСТОВА Т.П.</t>
  </si>
  <si>
    <t>ИП ЧЕРЕПАНОВ Д.А.</t>
  </si>
  <si>
    <t>ИП Чэн А.И.</t>
  </si>
  <si>
    <t>ИП ШАГДАРОВА И.В.</t>
  </si>
  <si>
    <t>ИП ШВЕДУН А.А.</t>
  </si>
  <si>
    <t>ИП ЯКИМОВ В.И.</t>
  </si>
  <si>
    <t>ИП ЯКУШИН В.Н.</t>
  </si>
  <si>
    <t>ИП ЯРОШЕНКО С.А.</t>
  </si>
  <si>
    <t>ООО "Aqro-Vest DC"</t>
  </si>
  <si>
    <t>ООО "XXI ВЕК"</t>
  </si>
  <si>
    <t>ООО "АВИПРОДУКТ-ПЕРМЬ"</t>
  </si>
  <si>
    <t>ООО "АДМИРАЛ"</t>
  </si>
  <si>
    <t>ООО "АЙСБЕРРИ НОРД"</t>
  </si>
  <si>
    <t>ООО "АКБ ТРЕЙД"</t>
  </si>
  <si>
    <t>ООО "АКИБА"</t>
  </si>
  <si>
    <t>ООО "АЛМА"</t>
  </si>
  <si>
    <t>ООО "АЛТЫН-ПРОДУКТ"</t>
  </si>
  <si>
    <t>ООО "АЛЬМАГ"</t>
  </si>
  <si>
    <t>ООО "Альтернатива Опт"</t>
  </si>
  <si>
    <t>ООО "АЛЬЯНС"</t>
  </si>
  <si>
    <t>ООО "АЛЬЯНС-ТОРГ"</t>
  </si>
  <si>
    <t>ООО "АНРИХ"</t>
  </si>
  <si>
    <t>ООО "АНТ"</t>
  </si>
  <si>
    <t>ООО "АРГУС"</t>
  </si>
  <si>
    <t>ООО "АСТАРТА"</t>
  </si>
  <si>
    <t>ООО "АТЛ"</t>
  </si>
  <si>
    <t>ООО "Барс-Ритейл"</t>
  </si>
  <si>
    <t>ООО "БДК"</t>
  </si>
  <si>
    <t>ООО "БЕЖЕЦК-АЙСБЕРГ"</t>
  </si>
  <si>
    <t>ООО "БЕЛОЕ ЗОЛОТО"</t>
  </si>
  <si>
    <t>ООО "Белый город"</t>
  </si>
  <si>
    <t>ООО "БИЗНЕС ПАРТНЕР"</t>
  </si>
  <si>
    <t>ООО "БИЛЛА"</t>
  </si>
  <si>
    <t>ООО "ВАЛЕНСИЯ"</t>
  </si>
  <si>
    <t>ООО "ВАРИАТОР-ЮГ"</t>
  </si>
  <si>
    <t>ООО "ВЕКТОР ГРУПП"</t>
  </si>
  <si>
    <t>ООО "ВЕКТОР"</t>
  </si>
  <si>
    <t>ООО "Виктория Балтия"</t>
  </si>
  <si>
    <t>ООО "Виста"</t>
  </si>
  <si>
    <t>ООО "ВОСХОД"</t>
  </si>
  <si>
    <t>ООО "ВТОРМА КЛИНИНГ"</t>
  </si>
  <si>
    <t>ООО "ВЫШНИЙ ВОЛОЧЕК-АЙСБЕРГ"</t>
  </si>
  <si>
    <t>ООО "ГЖЕЛЬ"</t>
  </si>
  <si>
    <t>ООО "ГК "МЕГА ХОЛОД"</t>
  </si>
  <si>
    <t>ООО "ГОРОДСКИЕ ИНВЕСТИЦИИ"</t>
  </si>
  <si>
    <t>ООО "ГРАНДОПТ"</t>
  </si>
  <si>
    <t>ООО "ГРАНД-С"</t>
  </si>
  <si>
    <t>ООО "ДИЛАЙТ"</t>
  </si>
  <si>
    <t>ООО "Дилер-М"</t>
  </si>
  <si>
    <t>ООО "ДОСТАВКА"</t>
  </si>
  <si>
    <t>ООО "ДЮССО"</t>
  </si>
  <si>
    <t>ООО "ЕВРОТОРГ"</t>
  </si>
  <si>
    <t>ООО "Зельгрос"</t>
  </si>
  <si>
    <t>ООО "ИМПЕРИЯ ПРОДУКТОВ"</t>
  </si>
  <si>
    <t>ООО "КАМЕЛОТ-А"</t>
  </si>
  <si>
    <t>ООО "Колбасный двор"</t>
  </si>
  <si>
    <t>ООО "КОНСАЛТСЕРВИС"</t>
  </si>
  <si>
    <t>ООО "КПС"</t>
  </si>
  <si>
    <t>ООО "КТЕНАНТА"</t>
  </si>
  <si>
    <t>ООО "ЛИДЕР НСК"</t>
  </si>
  <si>
    <t>ООО "ЛИДЕР-РОСТОВ"</t>
  </si>
  <si>
    <t>ООО "ЛОГИСТИЧЕСКИЙ ПАРТНЕР"</t>
  </si>
  <si>
    <t>ООО "МАГНИТ"</t>
  </si>
  <si>
    <t>ООО "МДК"</t>
  </si>
  <si>
    <t>ООО "Мега Опт"</t>
  </si>
  <si>
    <t>ООО "МЕГАПОЛЮС"</t>
  </si>
  <si>
    <t>ООО "МЕГА-СЕРВИС"</t>
  </si>
  <si>
    <t>ООО "МЕГА-ТРЕЙД"</t>
  </si>
  <si>
    <t>ООО "МОРОЗОФФ"</t>
  </si>
  <si>
    <t>ООО "МУЛЬТИТОРГ"</t>
  </si>
  <si>
    <t>ООО "МФПРОД"</t>
  </si>
  <si>
    <t>ООО "МЯСНОЙ ДВОР"</t>
  </si>
  <si>
    <t>ООО "НКС"</t>
  </si>
  <si>
    <t>ООО "НОГАТА"</t>
  </si>
  <si>
    <t>ООО "НТК"</t>
  </si>
  <si>
    <t>ООО "ОБЛОПТ"</t>
  </si>
  <si>
    <t>ООО "Партнер 33"</t>
  </si>
  <si>
    <t>ООО "Питерское Мороженое"</t>
  </si>
  <si>
    <t>ООО "ПЛАНЕТА КОЛБАС 58"</t>
  </si>
  <si>
    <t>ООО "Полюс"</t>
  </si>
  <si>
    <t>ООО "ПОСТАВЩИК.РУ"</t>
  </si>
  <si>
    <t>ООО "ПРЕСТИЖ"</t>
  </si>
  <si>
    <t>ООО "ПРОД СЕРВИС"</t>
  </si>
  <si>
    <t>ООО "ПРОДИС"</t>
  </si>
  <si>
    <t>ООО "ПРОДМАРКЕТ"</t>
  </si>
  <si>
    <t>ООО "ПРОДМИД"</t>
  </si>
  <si>
    <t>ООО "Продстар-ТД"</t>
  </si>
  <si>
    <t>ООО "ПРОДТОРГ"</t>
  </si>
  <si>
    <t>ООО "ПРОДУКТОВАЯ МОЗАИКА"</t>
  </si>
  <si>
    <t>ООО "ПРОДУКТОВЫЙ ОПТ"</t>
  </si>
  <si>
    <t>ООО "ПРОФЛОГИСТИК"</t>
  </si>
  <si>
    <t>ООО "РАДЕЖ"</t>
  </si>
  <si>
    <t>ООО "РЕГИОН-ТРЕЙД"</t>
  </si>
  <si>
    <t>ООО "РЕФТРАНС"</t>
  </si>
  <si>
    <t>ООО "РИА Е-ПРОДУКТ"</t>
  </si>
  <si>
    <t>ООО "РИФТ"</t>
  </si>
  <si>
    <t>ООО "РОЗНИЦА К-1"</t>
  </si>
  <si>
    <t>ООО "РПС ОПТ"</t>
  </si>
  <si>
    <t>ООО "РУСИЧИ"</t>
  </si>
  <si>
    <t>ООО "САЯНЫ-2000"</t>
  </si>
  <si>
    <t>ООО "СВЕЖЕСТЬ"</t>
  </si>
  <si>
    <t>ООО "СВИТ ЛАЙФ ФУДСЕРВИС"</t>
  </si>
  <si>
    <t>ООО "Северная Земля"</t>
  </si>
  <si>
    <t>ООО "СЕВЕРПРОДОПТ"</t>
  </si>
  <si>
    <t>ООО "СЕМЬЯ"</t>
  </si>
  <si>
    <t>ООО "СИБИРСКОЕ МОРОЖЕНОЕ"</t>
  </si>
  <si>
    <t>ООО "СИНТЕЗ"</t>
  </si>
  <si>
    <t>ООО "Сладкая жизнь плюс"</t>
  </si>
  <si>
    <t>ООО "СМАРТ-ТУР"</t>
  </si>
  <si>
    <t>ООО "Смолхолод"</t>
  </si>
  <si>
    <t>ООО "СНЕГОВИК"</t>
  </si>
  <si>
    <t>ООО "СОДРУЖЕСТВО"</t>
  </si>
  <si>
    <t>ООО "Союз Святого Иоанна Воина"</t>
  </si>
  <si>
    <t>ООО "СТК"</t>
  </si>
  <si>
    <t>ООО "Тамерлан"</t>
  </si>
  <si>
    <t>ООО "ТАУБЕР И К"</t>
  </si>
  <si>
    <t>ООО "ТД "Белгородский хладокомбинат"</t>
  </si>
  <si>
    <t>ООО "ТД "ЗЛАТНИК"</t>
  </si>
  <si>
    <t>ООО "ТД "МК"</t>
  </si>
  <si>
    <t>ООО "ТД "ОАЗИС"</t>
  </si>
  <si>
    <t>ООО "ТД Айсберри"</t>
  </si>
  <si>
    <t>ООО "ТД БОНА ФИДЕ"</t>
  </si>
  <si>
    <t>ООО "ТД Северное сияние"</t>
  </si>
  <si>
    <t>ООО "ТДМ Калуга"</t>
  </si>
  <si>
    <t>ООО "ТДС"</t>
  </si>
  <si>
    <t>ООО "ТК Искандер"</t>
  </si>
  <si>
    <t>ООО "ТОРГОВАЯ ГИЛЬДИЯ - 21 ВЕК"</t>
  </si>
  <si>
    <t>ООО "ТОРГОВАЯ ГРУППА "ПРОГРЕСС"</t>
  </si>
  <si>
    <t>ООО "ТОРГОВЫЙ ГОРОД"</t>
  </si>
  <si>
    <t>ООО "ТОРГОВЫЙ ДОМ "ФЛАГМАН"</t>
  </si>
  <si>
    <t>ООО "ТОРГОВЫЙ ДОМ КОЛИЗ"</t>
  </si>
  <si>
    <t>ООО "ТОРЖОК-АЙСБЕРГ"</t>
  </si>
  <si>
    <t>ООО "ТРАНСПОРТНАЯ КОМПАНИЯ "СЕВЕР"</t>
  </si>
  <si>
    <t>ООО "ТРАНСТЕХСОЮЗ"</t>
  </si>
  <si>
    <t>ООО "ТРЕЙД"</t>
  </si>
  <si>
    <t>ООО "ТРЕЙДСЕРВИС"</t>
  </si>
  <si>
    <t>ООО "Трейд-Сервис"</t>
  </si>
  <si>
    <t>ООО "ТРИТОН"</t>
  </si>
  <si>
    <t>ООО "ТХ СИБИРСКИЙ ГИГАНТ"</t>
  </si>
  <si>
    <t>ООО "ТЭК"</t>
  </si>
  <si>
    <t>ООО "Тэмле +"</t>
  </si>
  <si>
    <t>ООО "УМКА"</t>
  </si>
  <si>
    <t>ООО "Умка"</t>
  </si>
  <si>
    <t>ООО "УНР-17"</t>
  </si>
  <si>
    <t>ООО "УСПЕХ"</t>
  </si>
  <si>
    <t>ООО "ФАВОРИТ"</t>
  </si>
  <si>
    <t>ООО "ФАРМЭКСПОРТ"</t>
  </si>
  <si>
    <t>ООО "Фирма Вэлда"</t>
  </si>
  <si>
    <t>ООО "ФЛАГМАН"</t>
  </si>
  <si>
    <t>ООО "ФЛИТ КОМПАНИ"</t>
  </si>
  <si>
    <t>ООО "ФРЕШ МАРКЕТ"</t>
  </si>
  <si>
    <t>ООО "ФРЕШ ФРОСТ ТРАНС"</t>
  </si>
  <si>
    <t>ООО "ФРОСТОПТ"</t>
  </si>
  <si>
    <t>ООО "ХОРЕКА-ЮГ"</t>
  </si>
  <si>
    <t>ООО "ЭДВАЙС"</t>
  </si>
  <si>
    <t>ООО "ЭКОФУД"</t>
  </si>
  <si>
    <t>ООО "ЭКСПЕРТ ЛОГИСТИК"</t>
  </si>
  <si>
    <t>ООО "ЭЛЕМЕНТ-ТРЕЙД"</t>
  </si>
  <si>
    <t>ООО "ЮГСНАБ"</t>
  </si>
  <si>
    <t>ООО "ЮЖНЫЕ СВЯЗИ"</t>
  </si>
  <si>
    <t>ООО "ЮРИНАТ БТД"</t>
  </si>
  <si>
    <t>ООО "ЯВИК"</t>
  </si>
  <si>
    <t>ООО GOLDFOOD LTD</t>
  </si>
  <si>
    <t>ООО ГК "СКП"</t>
  </si>
  <si>
    <t>ООО ПКФ "ТАВРОС"</t>
  </si>
  <si>
    <t>ООО ТД "ИМПЕРИЯ КОЛБАС"</t>
  </si>
  <si>
    <t>ООО ТД "ЛЕД ЭКСПЕРТ"</t>
  </si>
  <si>
    <t>ООО ТД "СИБИРСКИЙ"</t>
  </si>
  <si>
    <t>ООО ТД "ТАЙМЕРС-АБАКАН"</t>
  </si>
  <si>
    <t>ООО ТК "ИМПЕРИЯ ХОЛОДА"</t>
  </si>
  <si>
    <t>ООО ТК "КАЧЕСТВЕННЫЕ ПРОДУКТЫ"</t>
  </si>
  <si>
    <t>ООО ТК "МЯСКОФФ"</t>
  </si>
  <si>
    <t>ООО ТК "ОМЕГА"</t>
  </si>
  <si>
    <t>ООО ТК "Север"</t>
  </si>
  <si>
    <t>ООО ТОРГОВАЯ КОМПАНИЯ КМ</t>
  </si>
  <si>
    <t>ООО ТОРГОВЫЙ ДОМ "УНИВЕРСАЛ"</t>
  </si>
  <si>
    <t>ООО ФИРМА "МЕГАС"</t>
  </si>
  <si>
    <t>СООО "МОРОЗПРОДУКТ"</t>
  </si>
  <si>
    <t>ТОО "Altro Food"</t>
  </si>
  <si>
    <t>ТОО "PRODUCT ТРЕЙД"</t>
  </si>
  <si>
    <t>ТОО "VPD"</t>
  </si>
  <si>
    <t>УФССП РОССИИ ПО ПСКОВСКОЙ ОБЛАСТИ</t>
  </si>
  <si>
    <t>24 градуса Воскресенск</t>
  </si>
  <si>
    <t>24 часа Омск</t>
  </si>
  <si>
    <t>5 звезд Дмитров</t>
  </si>
  <si>
    <t>7 Дней Татарстан</t>
  </si>
  <si>
    <t>777 Норильск</t>
  </si>
  <si>
    <t>8 шагов Лесосибирск</t>
  </si>
  <si>
    <t>9% Самара</t>
  </si>
  <si>
    <t>Everyday Уфа</t>
  </si>
  <si>
    <t>Globus</t>
  </si>
  <si>
    <t>Globus Владимир</t>
  </si>
  <si>
    <t>Globus Москва</t>
  </si>
  <si>
    <t>Globus Рязань</t>
  </si>
  <si>
    <t>Globus Ярославль</t>
  </si>
  <si>
    <t>METRO</t>
  </si>
  <si>
    <t>OZON Москва</t>
  </si>
  <si>
    <t>X5 Retail Group</t>
  </si>
  <si>
    <t>Абрикос, Лама, Фуд-Сити, Близкий, SPAR Томск</t>
  </si>
  <si>
    <t>Абсолют</t>
  </si>
  <si>
    <t>Абсолют Cash &amp; Carry Улан-Удэ</t>
  </si>
  <si>
    <t>АВ Маркет Москва</t>
  </si>
  <si>
    <t>Августина Казань</t>
  </si>
  <si>
    <t>Аверс Наб.Челны</t>
  </si>
  <si>
    <t>Авоська</t>
  </si>
  <si>
    <t>Авоська Благовещенск</t>
  </si>
  <si>
    <t>Авоська Владивосток</t>
  </si>
  <si>
    <t>Авоська Донецк</t>
  </si>
  <si>
    <t>Авоська Москва</t>
  </si>
  <si>
    <t>Авоська Петропавловск-Камчатский</t>
  </si>
  <si>
    <t>Авоська Хабаровск</t>
  </si>
  <si>
    <t>Агат Cash&amp;Carry Казань</t>
  </si>
  <si>
    <t>Агромясопром Вологда</t>
  </si>
  <si>
    <t>Адмирал Кострома</t>
  </si>
  <si>
    <t>Азбука Вкуса Москва</t>
  </si>
  <si>
    <t>Азимут Челябинск</t>
  </si>
  <si>
    <t>Аист + Москва</t>
  </si>
  <si>
    <t>АиФ Уфа</t>
  </si>
  <si>
    <t>Айсберг Белгород</t>
  </si>
  <si>
    <t>Аксарлак Нефтекамск</t>
  </si>
  <si>
    <t>Аладдин Нефтекамск</t>
  </si>
  <si>
    <t>Алкобренд</t>
  </si>
  <si>
    <t>Аллегри Рязань</t>
  </si>
  <si>
    <t>Аллея</t>
  </si>
  <si>
    <t>Аллея Вологда</t>
  </si>
  <si>
    <t>Алми Минск</t>
  </si>
  <si>
    <t>Алтынъ-базар Н.Новгород</t>
  </si>
  <si>
    <t>Альбион, Маркет НК, Продторг Новокузнецк</t>
  </si>
  <si>
    <t>Альфа-торг Калининград</t>
  </si>
  <si>
    <t>Амба Комсомольск-на-Амуре</t>
  </si>
  <si>
    <t>Амбар Хабаровск</t>
  </si>
  <si>
    <t>Андреевский Екатеринбург</t>
  </si>
  <si>
    <t>Аникс, Корзинка</t>
  </si>
  <si>
    <t>Аникс, Корзинка Горно-Алтайск</t>
  </si>
  <si>
    <t>Аникс, Корзинка Кемерово</t>
  </si>
  <si>
    <t>Аникс, Корзинка Новосибирск</t>
  </si>
  <si>
    <t>Ансат Уфа</t>
  </si>
  <si>
    <t>Апекс Ростов-на-Дону</t>
  </si>
  <si>
    <t>Аппетитная птица Челябинск</t>
  </si>
  <si>
    <t>Арин-Берд Сыктывкар</t>
  </si>
  <si>
    <t>Ароматный мир Санкт-Петербург</t>
  </si>
  <si>
    <t>Арыш Мае Казань</t>
  </si>
  <si>
    <t>Ассорти вкуса Барнаул</t>
  </si>
  <si>
    <t>Ассорти Владимир</t>
  </si>
  <si>
    <t>Ассорти Н.Новгород</t>
  </si>
  <si>
    <t>Ассорти, Фрэш Ростов-на-Дону</t>
  </si>
  <si>
    <t>Атак</t>
  </si>
  <si>
    <t>Атрус Ярославль</t>
  </si>
  <si>
    <t>Афанасий Екатеринбург</t>
  </si>
  <si>
    <t>Ашан</t>
  </si>
  <si>
    <t>Бабанская Ярославль</t>
  </si>
  <si>
    <t>Багира Иркутск</t>
  </si>
  <si>
    <t>Байрам Уфа</t>
  </si>
  <si>
    <t>Балашихинское РАЙПО Москва</t>
  </si>
  <si>
    <t>Барис Продукты Улан-Удэ</t>
  </si>
  <si>
    <t>Барс Рязань</t>
  </si>
  <si>
    <t>Барс Ярославль</t>
  </si>
  <si>
    <t>Баско Ижевск</t>
  </si>
  <si>
    <t>Батон</t>
  </si>
  <si>
    <t>Батон Абакан</t>
  </si>
  <si>
    <t>Батон Красноярск</t>
  </si>
  <si>
    <t>Бахетле</t>
  </si>
  <si>
    <t>Бахетле Казань</t>
  </si>
  <si>
    <t>Бахетле Москва</t>
  </si>
  <si>
    <t>Баязет Ставрополь, Краснодар</t>
  </si>
  <si>
    <t>Бегемот Кемерово</t>
  </si>
  <si>
    <t>Бегемот Тамбов</t>
  </si>
  <si>
    <t>Белова Муром</t>
  </si>
  <si>
    <t>Белоречье Иркутск</t>
  </si>
  <si>
    <t>Белый замок</t>
  </si>
  <si>
    <t>Белый замок Барнаул</t>
  </si>
  <si>
    <t>Берег Иркутск</t>
  </si>
  <si>
    <t>Берег, Лион Пермь</t>
  </si>
  <si>
    <t>Бережок кафе Ивантеевка</t>
  </si>
  <si>
    <t>Березка Коми</t>
  </si>
  <si>
    <t>Бест-Маркет Екатеринбург</t>
  </si>
  <si>
    <t>Билла</t>
  </si>
  <si>
    <t>Ближний Самара</t>
  </si>
  <si>
    <t>Близнецы Москва</t>
  </si>
  <si>
    <t>Борецкий Ярославль</t>
  </si>
  <si>
    <t>Бородинский Петрозаводск</t>
  </si>
  <si>
    <t>Бридер Биробиджан</t>
  </si>
  <si>
    <t>Бриз Санкт-Петербург</t>
  </si>
  <si>
    <t>Бристоль</t>
  </si>
  <si>
    <t>Бристоль Владимир</t>
  </si>
  <si>
    <t>Бристоль Иваново</t>
  </si>
  <si>
    <t>Бристоль Киров</t>
  </si>
  <si>
    <t>Бристоль Москва</t>
  </si>
  <si>
    <t>Бристоль Н.Новгород</t>
  </si>
  <si>
    <t>Бристоль Пенза</t>
  </si>
  <si>
    <t>Бристоль Чебоксары</t>
  </si>
  <si>
    <t>Бристоль Ярославль</t>
  </si>
  <si>
    <t>Бувакина Иваново</t>
  </si>
  <si>
    <t>Будкин Иваново</t>
  </si>
  <si>
    <t>Быстроном (франчайзинг) Томск</t>
  </si>
  <si>
    <t>Быстроном, Сантимо Новосибирск</t>
  </si>
  <si>
    <t>Вавилон Казань</t>
  </si>
  <si>
    <t>Валентина Новокузнецк</t>
  </si>
  <si>
    <t>Вариант Кострома</t>
  </si>
  <si>
    <t>Вега Вологда</t>
  </si>
  <si>
    <t>Везунчик Крым</t>
  </si>
  <si>
    <t>Вектор плюс Ярославль</t>
  </si>
  <si>
    <t>Великолукский мясокомбинат</t>
  </si>
  <si>
    <t>Великолукский мясокомбинат Новгород</t>
  </si>
  <si>
    <t>Великолукский мясокомбинат Псков</t>
  </si>
  <si>
    <t>ВентаАрт Калуга</t>
  </si>
  <si>
    <t>Верный</t>
  </si>
  <si>
    <t>Весна Уфа</t>
  </si>
  <si>
    <t>Взаимодействие Вологда</t>
  </si>
  <si>
    <t>Визит Екатеринбург</t>
  </si>
  <si>
    <t>Виктория Калининград, Москва</t>
  </si>
  <si>
    <t>Виктория Москва</t>
  </si>
  <si>
    <t>Виктория, Квартал, Дешево Калининград</t>
  </si>
  <si>
    <t>Винегрет Воронеж</t>
  </si>
  <si>
    <t>Винлаб Владивосток</t>
  </si>
  <si>
    <t>Виталюр Минск</t>
  </si>
  <si>
    <t>Витамин Новокузнецк</t>
  </si>
  <si>
    <t>Вкусный дом Нижний Тагил</t>
  </si>
  <si>
    <t>Волна Санкт-Петербург</t>
  </si>
  <si>
    <t>Вологодская корзинка Вологда</t>
  </si>
  <si>
    <t>Вологодский хлебокомбинат Вологда</t>
  </si>
  <si>
    <t>Вологодское ОблПО</t>
  </si>
  <si>
    <t>Восход Луховицы</t>
  </si>
  <si>
    <t>ВПК Ярославль</t>
  </si>
  <si>
    <t>Впрок Киров</t>
  </si>
  <si>
    <t>Время простора Киров</t>
  </si>
  <si>
    <t>Вулкан Иркутск</t>
  </si>
  <si>
    <t>Выгодный Екатеринбург</t>
  </si>
  <si>
    <t>Выстрел Москва</t>
  </si>
  <si>
    <t>Высшая лига (франчайзинг) Иваново</t>
  </si>
  <si>
    <t>Высшая лига Кострома</t>
  </si>
  <si>
    <t>Гамаюнова Балашиха</t>
  </si>
  <si>
    <t>Гасанов Ярославль</t>
  </si>
  <si>
    <t>Гастроном Домашний Ижевск</t>
  </si>
  <si>
    <t>Гастрономчик Ставрополь</t>
  </si>
  <si>
    <t>Гелена Москва</t>
  </si>
  <si>
    <t>Георгиевск-Хлеб Ставрополь</t>
  </si>
  <si>
    <t>ГИППО Минск</t>
  </si>
  <si>
    <t>Главмаг Иваново</t>
  </si>
  <si>
    <t>Главпродукт Самара</t>
  </si>
  <si>
    <t>Глобус Киров</t>
  </si>
  <si>
    <t>Глория-Маркет Саратов</t>
  </si>
  <si>
    <t>Горизонт Муром</t>
  </si>
  <si>
    <t>Горилка</t>
  </si>
  <si>
    <t>Горилка Оренбург</t>
  </si>
  <si>
    <t>Горилка Самара</t>
  </si>
  <si>
    <t>Горилка Саратов</t>
  </si>
  <si>
    <t>Горка Коми</t>
  </si>
  <si>
    <t>Горожанка, Мегас, Гигант Новосибирск</t>
  </si>
  <si>
    <t>Гостилицкое Санкт-Петербург</t>
  </si>
  <si>
    <t>Грида Барнаул</t>
  </si>
  <si>
    <t>Гринрозница Минск</t>
  </si>
  <si>
    <t>Гроздь Саратов</t>
  </si>
  <si>
    <t>Грош</t>
  </si>
  <si>
    <t>Грош Оренбург</t>
  </si>
  <si>
    <t>Грош Самара</t>
  </si>
  <si>
    <t>Гузель Симферополь</t>
  </si>
  <si>
    <t>Гулливер</t>
  </si>
  <si>
    <t>Гулливер Кострома</t>
  </si>
  <si>
    <t>Гулливер Ульяновск</t>
  </si>
  <si>
    <t>Да Москва</t>
  </si>
  <si>
    <t>Дворик Уфа</t>
  </si>
  <si>
    <t>Дельфин Калининград</t>
  </si>
  <si>
    <t>Деревенское подворье Ставрово</t>
  </si>
  <si>
    <t>Десяточка</t>
  </si>
  <si>
    <t>Десяточка Комсомольск-на-Амуре</t>
  </si>
  <si>
    <t>Десяточка Кострома</t>
  </si>
  <si>
    <t>Десяточка, Адмирал Вологда</t>
  </si>
  <si>
    <t>Джин Иркутск</t>
  </si>
  <si>
    <t>Дикий мед Симферополь</t>
  </si>
  <si>
    <t>Дикси</t>
  </si>
  <si>
    <t>Дилан Владивосток</t>
  </si>
  <si>
    <t>Дилекс Владимир</t>
  </si>
  <si>
    <t>Диско, СемьЯ  Пермь</t>
  </si>
  <si>
    <t>Доброном Минск</t>
  </si>
  <si>
    <t>Доброном Москва</t>
  </si>
  <si>
    <t>Доброцен Екатеринбург</t>
  </si>
  <si>
    <t>Добрыня Ростов-на-Дону</t>
  </si>
  <si>
    <t>Доверие Нефтекамск</t>
  </si>
  <si>
    <t>Дом Еды Кострома</t>
  </si>
  <si>
    <t>Домашний Минск</t>
  </si>
  <si>
    <t>Домино Пермь</t>
  </si>
  <si>
    <t>Дружба Ярославль</t>
  </si>
  <si>
    <t>Дуэт (минимаркет 2) Петрозаводск</t>
  </si>
  <si>
    <t>Дэбрик</t>
  </si>
  <si>
    <t>Дэбрик Владивосток</t>
  </si>
  <si>
    <t>Европа</t>
  </si>
  <si>
    <t>Европа Белгород</t>
  </si>
  <si>
    <t>Европа Брянск</t>
  </si>
  <si>
    <t>Европа Воронеж</t>
  </si>
  <si>
    <t>Европа Курск</t>
  </si>
  <si>
    <t>Европа Липецк</t>
  </si>
  <si>
    <t>Европа Орёл</t>
  </si>
  <si>
    <t>Европа Рязань</t>
  </si>
  <si>
    <t>Европа Тамбов</t>
  </si>
  <si>
    <t>Евророс, Яблочко Мурманск</t>
  </si>
  <si>
    <t>Евроторг Минск</t>
  </si>
  <si>
    <t>Еда Кострома</t>
  </si>
  <si>
    <t>ЁЁ</t>
  </si>
  <si>
    <t>ЁЁ Владивосток</t>
  </si>
  <si>
    <t>ЁЁ Петропавловск-Камчатский</t>
  </si>
  <si>
    <t>ЁЁ Хабаровск</t>
  </si>
  <si>
    <t>Елена Калуга</t>
  </si>
  <si>
    <t>Елисеевский Москва</t>
  </si>
  <si>
    <t>Елисей Екатеринбург</t>
  </si>
  <si>
    <t>Елисейский Казань</t>
  </si>
  <si>
    <t>Елисейский, Елисеич Самара</t>
  </si>
  <si>
    <t>Ермак Воронеж</t>
  </si>
  <si>
    <t>Ермак Пермь</t>
  </si>
  <si>
    <t>Естный Санкт-Петербург</t>
  </si>
  <si>
    <t>Жемчужина Ставрополь</t>
  </si>
  <si>
    <t>Журавли, Калита, Свенская ярмарка Брянск</t>
  </si>
  <si>
    <t>Журин Вологда</t>
  </si>
  <si>
    <t>Забота Иркутск</t>
  </si>
  <si>
    <t>Закамье, Тэмле Казань</t>
  </si>
  <si>
    <t>Закрома Ставрополь</t>
  </si>
  <si>
    <t>Заповедник Владимир</t>
  </si>
  <si>
    <t>Захоти Пермь</t>
  </si>
  <si>
    <t>Зельгрос</t>
  </si>
  <si>
    <t>Золотая Нива Казань</t>
  </si>
  <si>
    <t>Золотой ключик Вологда</t>
  </si>
  <si>
    <t>Золотой Колобок, Скидочка Владимир</t>
  </si>
  <si>
    <t>Иван да Марья Комсомольск-на-Амуре</t>
  </si>
  <si>
    <t>Изобилие Бугульма</t>
  </si>
  <si>
    <t>Изольда Москва</t>
  </si>
  <si>
    <t>Империал, Пчелка Псков</t>
  </si>
  <si>
    <t>Импульс Екатеринбург</t>
  </si>
  <si>
    <t>Инмарко Красноярск</t>
  </si>
  <si>
    <t>Инсайд-М Москва</t>
  </si>
  <si>
    <t>Интерторг Москва</t>
  </si>
  <si>
    <t>Инторг Владимир</t>
  </si>
  <si>
    <t>Искра Новокузнецк</t>
  </si>
  <si>
    <t>Истринское райпо Москва</t>
  </si>
  <si>
    <t>Июнь Орехово-Зуево</t>
  </si>
  <si>
    <t>Каждый день Казань</t>
  </si>
  <si>
    <t>Как сыр в масле Санкт-Петербург</t>
  </si>
  <si>
    <t>Как-раз Иваново</t>
  </si>
  <si>
    <t>Калужские продукты Калуга</t>
  </si>
  <si>
    <t>Каменный мост Томск</t>
  </si>
  <si>
    <t>Каменское райпо</t>
  </si>
  <si>
    <t>Караван Пенза</t>
  </si>
  <si>
    <t>Караван Чита</t>
  </si>
  <si>
    <t>Карусель</t>
  </si>
  <si>
    <t>Карусель Екатеринбург</t>
  </si>
  <si>
    <t>Каскад Белгород</t>
  </si>
  <si>
    <t>Каспий</t>
  </si>
  <si>
    <t>Каспий Владивосток</t>
  </si>
  <si>
    <t>Каспий Петропавловск-Камчатский</t>
  </si>
  <si>
    <t>Кафе СИТИ Москва</t>
  </si>
  <si>
    <t>Каширское ПО Москва</t>
  </si>
  <si>
    <t>Квадрат Волгоград</t>
  </si>
  <si>
    <t>Квартал Москва</t>
  </si>
  <si>
    <t>Кега Воронеж</t>
  </si>
  <si>
    <t>Кефир Симферополь</t>
  </si>
  <si>
    <t>Кировский</t>
  </si>
  <si>
    <t>Кировский Екатеринбург</t>
  </si>
  <si>
    <t>Клейменова Ярославль</t>
  </si>
  <si>
    <t>Колбасная база Новокузнецк</t>
  </si>
  <si>
    <t>Колбасная лавка Новокузнецк</t>
  </si>
  <si>
    <t>Колбасный дворик Смоленск</t>
  </si>
  <si>
    <t>Колбасы Новокузнецк</t>
  </si>
  <si>
    <t>Колобок Саратов</t>
  </si>
  <si>
    <t>Колхоз Санкт-Петербург</t>
  </si>
  <si>
    <t>Командор</t>
  </si>
  <si>
    <t>Командор Абакан</t>
  </si>
  <si>
    <t>Командор Иркутск</t>
  </si>
  <si>
    <t>Командор Красноярск</t>
  </si>
  <si>
    <t>Компромис Москва</t>
  </si>
  <si>
    <t>Копеечка Челябинск</t>
  </si>
  <si>
    <t>Корзина Крым</t>
  </si>
  <si>
    <t>Корзина Москва</t>
  </si>
  <si>
    <t>Корзинка Барнаул</t>
  </si>
  <si>
    <t>Корона Минск</t>
  </si>
  <si>
    <t>КОРТП Крым</t>
  </si>
  <si>
    <t>КПК Томск</t>
  </si>
  <si>
    <t>Красногорский Киров</t>
  </si>
  <si>
    <t>Красносельское Кострома</t>
  </si>
  <si>
    <t>Красные ткачи Ярославль</t>
  </si>
  <si>
    <t>Красный Яр</t>
  </si>
  <si>
    <t>Красный Яр Абакан</t>
  </si>
  <si>
    <t>Красный Яр Красноярск</t>
  </si>
  <si>
    <t>КРЕДО Ставрополь</t>
  </si>
  <si>
    <t>Кредо-С Краснодар</t>
  </si>
  <si>
    <t>Крижановский Серпухов</t>
  </si>
  <si>
    <t>Кристалл Моздок</t>
  </si>
  <si>
    <t>Кстовские дворики Н.Новгород</t>
  </si>
  <si>
    <t>Купец Иваново</t>
  </si>
  <si>
    <t>Куриная лавка Новокузнецк</t>
  </si>
  <si>
    <t>КЭШ&amp;КЕРРИ Благовещенск</t>
  </si>
  <si>
    <t>Лабазов Ярославль</t>
  </si>
  <si>
    <t>Лаваш Смоленск</t>
  </si>
  <si>
    <t>Лавина Ставрополь</t>
  </si>
  <si>
    <t>Лакомый Кусочек Н.Тагил</t>
  </si>
  <si>
    <t>Ледяной городок Красноярск</t>
  </si>
  <si>
    <t>Лента</t>
  </si>
  <si>
    <t>Ленторг Петрозаводск</t>
  </si>
  <si>
    <t>Лидер Барнаул</t>
  </si>
  <si>
    <t>Лидер Вологда</t>
  </si>
  <si>
    <t>Лидер Иваново</t>
  </si>
  <si>
    <t>Лидер Кострома</t>
  </si>
  <si>
    <t>Лидер Крым</t>
  </si>
  <si>
    <t>Лидер Москва</t>
  </si>
  <si>
    <t>Лидер Сыктывкар</t>
  </si>
  <si>
    <t>ЛидерМакс Москва</t>
  </si>
  <si>
    <t>Лиман Санкт-Петербург</t>
  </si>
  <si>
    <t>Линия</t>
  </si>
  <si>
    <t>Линия Белгород</t>
  </si>
  <si>
    <t>Линия Брянск</t>
  </si>
  <si>
    <t>Линия Воронеж</t>
  </si>
  <si>
    <t>Линия Калуга</t>
  </si>
  <si>
    <t>Линия Курск</t>
  </si>
  <si>
    <t>Линия Липецк</t>
  </si>
  <si>
    <t>Линия Орел</t>
  </si>
  <si>
    <t>Линия Смоленск</t>
  </si>
  <si>
    <t>Линия Тамбов</t>
  </si>
  <si>
    <t>Линия Тула</t>
  </si>
  <si>
    <t>Липка Липецк</t>
  </si>
  <si>
    <t>Литра Санкт-Петербург</t>
  </si>
  <si>
    <t>Лотос Петрозаводск</t>
  </si>
  <si>
    <t>Лотос Ярославль</t>
  </si>
  <si>
    <t>Лукошко, Лукошко+, Лукошко Док, Лукошко обособленное Уфа</t>
  </si>
  <si>
    <t>Любимый Самара</t>
  </si>
  <si>
    <t>Любимый Спасск-Дальний, Арсеньев</t>
  </si>
  <si>
    <t>Люмар Калуга</t>
  </si>
  <si>
    <t>Ляман Москва</t>
  </si>
  <si>
    <t>Магазин Вечерний Екатеринбург</t>
  </si>
  <si>
    <t>Магазинчик Симферополь</t>
  </si>
  <si>
    <t>Магистраль Ялта</t>
  </si>
  <si>
    <t>Магнит</t>
  </si>
  <si>
    <t>Магнолия Москва</t>
  </si>
  <si>
    <t>Макаров Ярославль</t>
  </si>
  <si>
    <t>Максим Ставрополь</t>
  </si>
  <si>
    <t>Малинка Уфа</t>
  </si>
  <si>
    <t>Малхасян Ярославль</t>
  </si>
  <si>
    <t>Ман Волгоград</t>
  </si>
  <si>
    <t>Мандарин</t>
  </si>
  <si>
    <t>Манюхино ПО Москва</t>
  </si>
  <si>
    <t>Мариант Москва</t>
  </si>
  <si>
    <t>Мария-Ра</t>
  </si>
  <si>
    <t>Мария-Ра Барнаул</t>
  </si>
  <si>
    <t>Мария-Ра Горно-Алтайск</t>
  </si>
  <si>
    <t>Мария-Ра Кемерово</t>
  </si>
  <si>
    <t>Мария-Ра Новосибирск</t>
  </si>
  <si>
    <t>Мария-Ра Томск</t>
  </si>
  <si>
    <t>Маркет Ярославль</t>
  </si>
  <si>
    <t>Мармелад, Макси, Мини</t>
  </si>
  <si>
    <t>Мармелад, Макси, Мини Вологда</t>
  </si>
  <si>
    <t>Мармелад, Макси, Мини Киров</t>
  </si>
  <si>
    <t>Мармелад, Макси, Мини Москва</t>
  </si>
  <si>
    <t>Март Инн Фуд Минск</t>
  </si>
  <si>
    <t>Матвеев и Партнеры Санкт-Петербург</t>
  </si>
  <si>
    <t>Материк Норильск</t>
  </si>
  <si>
    <t>Матрешка</t>
  </si>
  <si>
    <t>Матрица</t>
  </si>
  <si>
    <t>Матрица Самара</t>
  </si>
  <si>
    <t>Матроскин Солнечногорск</t>
  </si>
  <si>
    <t>Мегамарт Екатеринбург</t>
  </si>
  <si>
    <t>Мельница Санкт-Петербург</t>
  </si>
  <si>
    <t>Метрополис</t>
  </si>
  <si>
    <t>Метрополис Курган</t>
  </si>
  <si>
    <t>Метрополис Челябинск</t>
  </si>
  <si>
    <t>Микей Смоленск</t>
  </si>
  <si>
    <t>МиМП Вологда</t>
  </si>
  <si>
    <t>Миндаль Самара</t>
  </si>
  <si>
    <t>Мини-Маркет Москва</t>
  </si>
  <si>
    <t>Мир колбас Новокузнецк</t>
  </si>
  <si>
    <t>Мираторг</t>
  </si>
  <si>
    <t>Мировой Ярославль</t>
  </si>
  <si>
    <t>Михайловский Владивосток</t>
  </si>
  <si>
    <t>Молния, Молния-экспресс, SPAR, SPAR Express Челябинск</t>
  </si>
  <si>
    <t>Молодежный Ярославль</t>
  </si>
  <si>
    <t>Монетка</t>
  </si>
  <si>
    <t>Монетка Екатеринбург</t>
  </si>
  <si>
    <t>Монетка Ижевск</t>
  </si>
  <si>
    <t>Монетка Кемерово</t>
  </si>
  <si>
    <t>Монетка Курган</t>
  </si>
  <si>
    <t>Монетка Новосибирск</t>
  </si>
  <si>
    <t>Монетка Пермь</t>
  </si>
  <si>
    <t>Монетка Саранск</t>
  </si>
  <si>
    <t>Монетка Томск</t>
  </si>
  <si>
    <t>Монетка Тюмень</t>
  </si>
  <si>
    <t>Монетка Уфа</t>
  </si>
  <si>
    <t>Монетка Ханты-Мансийск</t>
  </si>
  <si>
    <t>Монетка Челябинск</t>
  </si>
  <si>
    <t>Монтажник Кострома</t>
  </si>
  <si>
    <t>Муза Челябинск</t>
  </si>
  <si>
    <t>Мухина Ярославль</t>
  </si>
  <si>
    <t>Мясная Лавка Красноярск</t>
  </si>
  <si>
    <t>Мясная лавка Новокузнецк</t>
  </si>
  <si>
    <t>Мясная лавка Омск</t>
  </si>
  <si>
    <t>Мясной №1 Санкт-Петербург</t>
  </si>
  <si>
    <t>Мясомолочные Миры Орел</t>
  </si>
  <si>
    <t>Надежда Уфа</t>
  </si>
  <si>
    <t>Народный Н.Новгород</t>
  </si>
  <si>
    <t>Народный Санкт-Петербург</t>
  </si>
  <si>
    <t>Народный фермер Санкт-Петербург</t>
  </si>
  <si>
    <t>Настенька Крым</t>
  </si>
  <si>
    <t>Наш Владикавказ</t>
  </si>
  <si>
    <t>Наш квартал Ярославль</t>
  </si>
  <si>
    <t>НАШ Кисловодск Ставрополь</t>
  </si>
  <si>
    <t>НАШ МинВоды Ставрополь</t>
  </si>
  <si>
    <t>Наш-Магазин Продукты Н.Новгород</t>
  </si>
  <si>
    <t>Некоузское райпо</t>
  </si>
  <si>
    <t>Нива Ульяновск</t>
  </si>
  <si>
    <t>Низкоцен Омск</t>
  </si>
  <si>
    <t>Николаева Ярославль</t>
  </si>
  <si>
    <t>Николаевский Улан-Удэ</t>
  </si>
  <si>
    <t>Новоторг Хабаровск</t>
  </si>
  <si>
    <t>Новус Севастополь</t>
  </si>
  <si>
    <t>НОПО Н.Новгород</t>
  </si>
  <si>
    <t>ОблПотребСоюз Н.Новгород</t>
  </si>
  <si>
    <t>ОблПотребСоюз Ярославль</t>
  </si>
  <si>
    <t>Огонек/Эконом Тамбов</t>
  </si>
  <si>
    <t>ОК Владивосток</t>
  </si>
  <si>
    <t>Окей</t>
  </si>
  <si>
    <t>Окей Кемерово</t>
  </si>
  <si>
    <t>Октябрина Москва</t>
  </si>
  <si>
    <t>Олимп Кострома</t>
  </si>
  <si>
    <t>Олимп Ставрополь</t>
  </si>
  <si>
    <t>Онего-визит (минимаркет 1) Петрозаводск</t>
  </si>
  <si>
    <t>ОПТмаркет Ставрополь</t>
  </si>
  <si>
    <t>Оптовичек Ставрополь</t>
  </si>
  <si>
    <t>Орехово-Альянс Москва</t>
  </si>
  <si>
    <t>Орион Ставрополь</t>
  </si>
  <si>
    <t>Осень В.Новгород</t>
  </si>
  <si>
    <t>Остап Самара</t>
  </si>
  <si>
    <t>От и До Москва</t>
  </si>
  <si>
    <t>Павловская курочка Н. Новгород</t>
  </si>
  <si>
    <t>Палитра вкусов (Минима) Саратов</t>
  </si>
  <si>
    <t>Парус Владивосток</t>
  </si>
  <si>
    <t>Пашков Ижевск</t>
  </si>
  <si>
    <t>Пеликан Хабаровск</t>
  </si>
  <si>
    <t>Первый Кеговый Краснодар</t>
  </si>
  <si>
    <t>Первый Республиканский Донецк</t>
  </si>
  <si>
    <t>Первый Рыбный Екатеринбург</t>
  </si>
  <si>
    <t>Первый Семейный Южно-Сахалинск</t>
  </si>
  <si>
    <t>Перекресток</t>
  </si>
  <si>
    <t>Пересвет Рязань</t>
  </si>
  <si>
    <t>Петушинское райпо</t>
  </si>
  <si>
    <t>Пив&amp;Ко Екатеринбург</t>
  </si>
  <si>
    <t>Пивная лавка Екатеринбург</t>
  </si>
  <si>
    <t>Пищеторг Вологда</t>
  </si>
  <si>
    <t>Пламя-81 Красноярск</t>
  </si>
  <si>
    <t>Пловдив Санкт-Петербург</t>
  </si>
  <si>
    <t>Победа Омск</t>
  </si>
  <si>
    <t>Победа Ульяновск</t>
  </si>
  <si>
    <t>Подсолнух Рязань</t>
  </si>
  <si>
    <t>Покупайка Липецк</t>
  </si>
  <si>
    <t>Покупочка</t>
  </si>
  <si>
    <t>Покупочка Астрахань</t>
  </si>
  <si>
    <t>Покупочка Волгоград</t>
  </si>
  <si>
    <t>Покупочка Ростов-на-Дону</t>
  </si>
  <si>
    <t>Покупочка Ставрополь</t>
  </si>
  <si>
    <t>Покупочка Элиста</t>
  </si>
  <si>
    <t>Полушка Уфа, Оренбург</t>
  </si>
  <si>
    <t>Полуэктова Клин</t>
  </si>
  <si>
    <t>Помидор Каменск-Уральский</t>
  </si>
  <si>
    <t>Посылторг Владимир</t>
  </si>
  <si>
    <t>Почта России Пермь</t>
  </si>
  <si>
    <t>Праздничный, Нектарин Калуга</t>
  </si>
  <si>
    <t>Предгорное РАЙПО Ставрополь</t>
  </si>
  <si>
    <t>Привоз Чита</t>
  </si>
  <si>
    <t>Призма Санкт-Петербург</t>
  </si>
  <si>
    <t>Провиант Усинск</t>
  </si>
  <si>
    <t>Прод М Москва</t>
  </si>
  <si>
    <t>Продмикс Чита</t>
  </si>
  <si>
    <t>Продсиб Новосибирск</t>
  </si>
  <si>
    <t>Продторг Вологда</t>
  </si>
  <si>
    <t>Продуктовая лавка Киров</t>
  </si>
  <si>
    <t>Продукты 24 Подсолнух Москва</t>
  </si>
  <si>
    <t>Продукты Удачный Санкт-Петербург</t>
  </si>
  <si>
    <t>Продукты Фермер Санкт-Петербург</t>
  </si>
  <si>
    <t>Пролетарский Липецк</t>
  </si>
  <si>
    <t>Проспект, Слава, Южный, Восток, Два гуся, Сура, Тепличный, Лесной, Радужный, Весна, Василек, Зима Пенза</t>
  </si>
  <si>
    <t>Просто Молоко Казань</t>
  </si>
  <si>
    <t>ПУД Крым</t>
  </si>
  <si>
    <t>Пчелка, Элит, Карамель Самара</t>
  </si>
  <si>
    <t>Пятерочка</t>
  </si>
  <si>
    <t>Радомир Томск</t>
  </si>
  <si>
    <t>Радость Кемерово</t>
  </si>
  <si>
    <t>РазДва Хабаровск</t>
  </si>
  <si>
    <t>Раздолье Москва</t>
  </si>
  <si>
    <t>Раздолье Тверь</t>
  </si>
  <si>
    <t>Рамос Новосибирск</t>
  </si>
  <si>
    <t>Растяпино Н.Новгород</t>
  </si>
  <si>
    <t>Реал Санкт-Петербург</t>
  </si>
  <si>
    <t>Реми</t>
  </si>
  <si>
    <t>Реми Владивосток</t>
  </si>
  <si>
    <t>Реми Хабаровск</t>
  </si>
  <si>
    <t>Риат маркет</t>
  </si>
  <si>
    <t>Риат маркет Иваново</t>
  </si>
  <si>
    <t>Ринг Оренбург</t>
  </si>
  <si>
    <t>РиоМаг Санкт-Петербург</t>
  </si>
  <si>
    <t>РосАл Санкт-Петербург</t>
  </si>
  <si>
    <t>Рост Хабаровск</t>
  </si>
  <si>
    <t>РОСЬ Москва</t>
  </si>
  <si>
    <t>РТС Н.Новгород</t>
  </si>
  <si>
    <t>РусАлка Санкт-Петербург</t>
  </si>
  <si>
    <t>Рус-Тим Москва</t>
  </si>
  <si>
    <t>Садко Нефтекамск</t>
  </si>
  <si>
    <t>Садко Ставрополь</t>
  </si>
  <si>
    <t>Салями Калуга</t>
  </si>
  <si>
    <t>Самбери</t>
  </si>
  <si>
    <t>Самбери Владивосток</t>
  </si>
  <si>
    <t>Самбери Хабаровск</t>
  </si>
  <si>
    <t>Самобранка Киров</t>
  </si>
  <si>
    <t>Самокат Санкт-Петербург</t>
  </si>
  <si>
    <t>Сахарный лев Москва</t>
  </si>
  <si>
    <t>Сахарок Чебоксары</t>
  </si>
  <si>
    <t>Свежее молоко Санкт-Петербург</t>
  </si>
  <si>
    <t>Свежее мясо Санкт-Петербург</t>
  </si>
  <si>
    <t>Светлое-Темное Екатеринбург</t>
  </si>
  <si>
    <t>Светлое-Темное Тюмень</t>
  </si>
  <si>
    <t>Светлячки Самара</t>
  </si>
  <si>
    <t>Светофор</t>
  </si>
  <si>
    <t>Светофор Великий Новгород</t>
  </si>
  <si>
    <t>Светофор Екатеринбург</t>
  </si>
  <si>
    <t>Светофор Казань</t>
  </si>
  <si>
    <t>Светофор Красноярск</t>
  </si>
  <si>
    <t>Светофор Курск</t>
  </si>
  <si>
    <t>Светофор Новосибирск</t>
  </si>
  <si>
    <t>Светофор Псков</t>
  </si>
  <si>
    <t>Светофор Рязань</t>
  </si>
  <si>
    <t>Светофор Санкт-Петербург</t>
  </si>
  <si>
    <t>Светофор Смоленск</t>
  </si>
  <si>
    <t>Светофор Ярославль</t>
  </si>
  <si>
    <t>Северный Череповец</t>
  </si>
  <si>
    <t>Седьмое небо Воронеж</t>
  </si>
  <si>
    <t>Сезон Санкт-Петербург</t>
  </si>
  <si>
    <t>Сельпо Оренбург</t>
  </si>
  <si>
    <t>Семерочка Санкт-Петербург</t>
  </si>
  <si>
    <t>Семишагофф Санкт-Петербург</t>
  </si>
  <si>
    <t>Семья Екатеринбург</t>
  </si>
  <si>
    <t>Семья, Идея, Спар Санкт-Петербург</t>
  </si>
  <si>
    <t>Семья, Спар Калининград</t>
  </si>
  <si>
    <t>Сердюк Ярославль</t>
  </si>
  <si>
    <t>Серебряно-Прудское ПО Москва</t>
  </si>
  <si>
    <t>Сетка в клетку, Вкус и градус Новосибирск</t>
  </si>
  <si>
    <t>Сибиряк Томск</t>
  </si>
  <si>
    <t>Сильпо Крым</t>
  </si>
  <si>
    <t>Сильпо ООО_сеть дубль</t>
  </si>
  <si>
    <t>Синторг Воронеж</t>
  </si>
  <si>
    <t>Сити Гурмэ Мурманск</t>
  </si>
  <si>
    <t>Сити Москва</t>
  </si>
  <si>
    <t>Ситно Челябинск</t>
  </si>
  <si>
    <t>Скатерть Самобранка Киров</t>
  </si>
  <si>
    <t>Слата Иркутск</t>
  </si>
  <si>
    <t>См-7 Красногорск</t>
  </si>
  <si>
    <t>Смак Чебоксары</t>
  </si>
  <si>
    <t>Смирнова Ярославль</t>
  </si>
  <si>
    <t>См-Нахабино Москва</t>
  </si>
  <si>
    <t>Со Смаком Н.Тагил</t>
  </si>
  <si>
    <t>Совин Оренбург</t>
  </si>
  <si>
    <t>Солнечный круг Ростов-на-Дону</t>
  </si>
  <si>
    <t>Солнечный Норильск</t>
  </si>
  <si>
    <t>Солнышко Казань</t>
  </si>
  <si>
    <t>Солянка Н.Новгород</t>
  </si>
  <si>
    <t>Соседи Минск</t>
  </si>
  <si>
    <t>Союз Тюмень</t>
  </si>
  <si>
    <t>Спар</t>
  </si>
  <si>
    <t>Спар (франчайзинг) Омск</t>
  </si>
  <si>
    <t>Спар Н.Новгород</t>
  </si>
  <si>
    <t>Спар Саранск</t>
  </si>
  <si>
    <t>Спар Тула</t>
  </si>
  <si>
    <t>Спиридонов Ярославль</t>
  </si>
  <si>
    <t>Спутник Калуга</t>
  </si>
  <si>
    <t>Спутник Саратов</t>
  </si>
  <si>
    <t>Спутник Ставрополь</t>
  </si>
  <si>
    <t>Спутник Чита</t>
  </si>
  <si>
    <t>Стандарт Кострома</t>
  </si>
  <si>
    <t>Стейтон Владикавказ</t>
  </si>
  <si>
    <t>Столица Алко Хабаровск Прим-Ритейл ООО</t>
  </si>
  <si>
    <t>Столичные Южно-Сахалинск</t>
  </si>
  <si>
    <t>СтоЛото Москва</t>
  </si>
  <si>
    <t>Ступинское райпо Москва</t>
  </si>
  <si>
    <t>Супер Бабилон Санкт-Петербург</t>
  </si>
  <si>
    <t>Табрис Краснодар</t>
  </si>
  <si>
    <t>Табыш Казань</t>
  </si>
  <si>
    <t>Тагил Хлеб Нижний Тагил</t>
  </si>
  <si>
    <t>Тамада Ставрополь</t>
  </si>
  <si>
    <t>Тарелочка Москва</t>
  </si>
  <si>
    <t>Твой дом Москва Крокус АО</t>
  </si>
  <si>
    <t>Твой Мурманск</t>
  </si>
  <si>
    <t>Тесей Чехов</t>
  </si>
  <si>
    <t>Титан Улан-Удэ</t>
  </si>
  <si>
    <t>Торговая лига Иваново</t>
  </si>
  <si>
    <t>Торгсервис Екатеринбург</t>
  </si>
  <si>
    <t>Торг-Центр Ставрополь</t>
  </si>
  <si>
    <t>Триумф Москва</t>
  </si>
  <si>
    <t>Триумф Омск</t>
  </si>
  <si>
    <t>ТТК-розница Н.Тагил</t>
  </si>
  <si>
    <t>У Ксюши Рязань</t>
  </si>
  <si>
    <t>Удача Иркутск</t>
  </si>
  <si>
    <t>Удачный Санкт-Петербург</t>
  </si>
  <si>
    <t>Удмуртпотребсоюза ТД Ижевск</t>
  </si>
  <si>
    <t>Универсал Тверь</t>
  </si>
  <si>
    <t>Унимарт Комсомольмск-на-Амуре</t>
  </si>
  <si>
    <t>Утконос Москва Новый Импульс</t>
  </si>
  <si>
    <t>Фазан Екатеринбург</t>
  </si>
  <si>
    <t>Фактория Казань</t>
  </si>
  <si>
    <t>Фасоль Москва</t>
  </si>
  <si>
    <t>Фаэтон Владимир</t>
  </si>
  <si>
    <t>Фермер Белгород</t>
  </si>
  <si>
    <t>Фермер Санкт-Петербург</t>
  </si>
  <si>
    <t>Фея Иркутск</t>
  </si>
  <si>
    <t>Флагман Екатеринбург</t>
  </si>
  <si>
    <t>Флагман Ставрополь</t>
  </si>
  <si>
    <t>Флуидор Псков</t>
  </si>
  <si>
    <t>Форвард Казань</t>
  </si>
  <si>
    <t>Форсат Казань</t>
  </si>
  <si>
    <t>Фортуна, BVS Смоленск</t>
  </si>
  <si>
    <t>Фуд-Стор Уфа</t>
  </si>
  <si>
    <t>Хлебкондитер Краснодар</t>
  </si>
  <si>
    <t>Хлеб-Соль</t>
  </si>
  <si>
    <t>Хлеб-Соль Иркутск</t>
  </si>
  <si>
    <t>Хлеб-Соль Чита</t>
  </si>
  <si>
    <t>Хлоповской Москва</t>
  </si>
  <si>
    <t>Хмель и Солод Пермь</t>
  </si>
  <si>
    <t>Хмельная миля Воронеж</t>
  </si>
  <si>
    <t>Холидей</t>
  </si>
  <si>
    <t>Холидей Классик, Холди, Палата Омск Компания ООО</t>
  </si>
  <si>
    <t>Холидей Томск</t>
  </si>
  <si>
    <t>Холидей, Холди Новосибирск</t>
  </si>
  <si>
    <t>Хомяк Липецк</t>
  </si>
  <si>
    <t>Хорошее настроение Барнаул</t>
  </si>
  <si>
    <t>Хорошие продукты Барнаул</t>
  </si>
  <si>
    <t>Хороший</t>
  </si>
  <si>
    <t>Хороший Абакан</t>
  </si>
  <si>
    <t>Хороший Иркутск</t>
  </si>
  <si>
    <t>Хороший Красноярск</t>
  </si>
  <si>
    <t>Хороший Псков</t>
  </si>
  <si>
    <t>Хороший Чита</t>
  </si>
  <si>
    <t>Царскосельская мясная лавка, Деликатес Санкт-Петербург</t>
  </si>
  <si>
    <t>Центральный Гастроном Н.Тагил</t>
  </si>
  <si>
    <t>Центрторг Воронеж</t>
  </si>
  <si>
    <t>Челны-Хлеб, Fresh market Казань</t>
  </si>
  <si>
    <t>Честное мясо Санкт-Петербург</t>
  </si>
  <si>
    <t>Чешский Дворик Тюмень</t>
  </si>
  <si>
    <t>Чикаго Череповец</t>
  </si>
  <si>
    <t>Читинка Чита</t>
  </si>
  <si>
    <t>Чугай Ковров</t>
  </si>
  <si>
    <t>Чудилина Москва</t>
  </si>
  <si>
    <t>Шамса Петропавловск-Камчатский</t>
  </si>
  <si>
    <t>Шауфлер Владивосток</t>
  </si>
  <si>
    <t>Шонкар Уфа</t>
  </si>
  <si>
    <t>Эверест Москва</t>
  </si>
  <si>
    <t>Эверест Саранск</t>
  </si>
  <si>
    <t>Эдельвейс Казань</t>
  </si>
  <si>
    <t>Эдита Долгопрудный, Химки</t>
  </si>
  <si>
    <t>Эконом Краснодар, Ставрополь</t>
  </si>
  <si>
    <t>ЭКОНОМиЯ Иркутск</t>
  </si>
  <si>
    <t>Экономыч</t>
  </si>
  <si>
    <t>Экономыч Владивосток</t>
  </si>
  <si>
    <t>Экспресс Ритейл</t>
  </si>
  <si>
    <t>Эльдорадо Владимир</t>
  </si>
  <si>
    <t>Эскадра Красноярск</t>
  </si>
  <si>
    <t>ЮГАС Норильск</t>
  </si>
  <si>
    <t>Ю-Маркет Калининград</t>
  </si>
  <si>
    <t>Юность Солнечногорск</t>
  </si>
  <si>
    <t>Яблоко Екатеринбург</t>
  </si>
  <si>
    <t>Яблоко Крым</t>
  </si>
  <si>
    <t>Янта Иркутск</t>
  </si>
  <si>
    <t>ЯППИ</t>
  </si>
  <si>
    <t>Ярмарка Пермь</t>
  </si>
  <si>
    <t>Ярмарка Уфа</t>
  </si>
  <si>
    <t>Ярче!</t>
  </si>
  <si>
    <t>Ярче! Барнаул</t>
  </si>
  <si>
    <t>Ярче! Кемерово</t>
  </si>
  <si>
    <t>Ярче! Москва</t>
  </si>
  <si>
    <t>Ярче! Новосибирск</t>
  </si>
  <si>
    <t>Ярче! Томск</t>
  </si>
  <si>
    <t>AMA PRODUCTS SRL</t>
  </si>
  <si>
    <t>АО "ГУЛЛИВЕР"</t>
  </si>
  <si>
    <t>АО "ТД "РУССКИЙ ХОЛОДЪ"</t>
  </si>
  <si>
    <t>АО "ФИРМЕННЫЙ ТОРГОВЫЙ ДОМ ЦАРИЦЫНО"</t>
  </si>
  <si>
    <t>ИП АБДРАХМАНОВ М.Т.</t>
  </si>
  <si>
    <t>ИП ВОЛГИН И.В.</t>
  </si>
  <si>
    <t>ИП ГАМАНЕНКО В.В.</t>
  </si>
  <si>
    <t>ИП ГАРИПОВА Г.К.</t>
  </si>
  <si>
    <t>ИП ГОЛОФАЕВ Д.С.</t>
  </si>
  <si>
    <t>ИП ДЗИВИЦКАЯ К.А.</t>
  </si>
  <si>
    <t>ИП КУТЕЙ Е.А.</t>
  </si>
  <si>
    <t>ИП ПОДОСИННИКОВ Д.В.</t>
  </si>
  <si>
    <t>ИП ПУШКАРНЫЙ В.В.</t>
  </si>
  <si>
    <t>ИП РОГУЛЬКИН В.Ю.</t>
  </si>
  <si>
    <t>ИП РЫЖОВ А.Н.</t>
  </si>
  <si>
    <t>ИП СОТНИЧ О.П.</t>
  </si>
  <si>
    <t>ИП СТРЕЛЬЦОВ Р.С.</t>
  </si>
  <si>
    <t>ИП СУРГУЧЁВА Н.А.</t>
  </si>
  <si>
    <t>ИП ТАРУРАЕВ А.В.</t>
  </si>
  <si>
    <t>ИП УДОРАТИН А.В.</t>
  </si>
  <si>
    <t>ИП ЧУГУЕВА Н.Г.</t>
  </si>
  <si>
    <t>ИФНС России № 13 по г. Москве</t>
  </si>
  <si>
    <t>КОО "БАЯСАХ ИНТЕРНЭЙШНЛ"</t>
  </si>
  <si>
    <t>ООО "АВТОБИЗНЕСГРУППА"</t>
  </si>
  <si>
    <t>ООО "АГАРМЫШ"</t>
  </si>
  <si>
    <t>ООО "АДМИРАЛ-ТК"</t>
  </si>
  <si>
    <t>ООО "АКВИЛОН"</t>
  </si>
  <si>
    <t>ООО "АЛГАТРАНС"</t>
  </si>
  <si>
    <t>ООО "АЛЬФА"</t>
  </si>
  <si>
    <t>ООО "АЛЬЯНС ГРУЗОВОГО АВТОТРАНСПОРТА"</t>
  </si>
  <si>
    <t>ООО "АСПЕКТ-ТРЕЙД"</t>
  </si>
  <si>
    <t>ООО "БС-ТРАНС НН"</t>
  </si>
  <si>
    <t>ООО "ВЕРТИКАЛЬ-14"</t>
  </si>
  <si>
    <t>ООО "ВОЛГОТОРГ"</t>
  </si>
  <si>
    <t>ООО "ВПУТИ"</t>
  </si>
  <si>
    <t>ООО "Галс"</t>
  </si>
  <si>
    <t>ООО "ГК "БЕЛОЕ ЗОЛОТО"</t>
  </si>
  <si>
    <t>ООО "ГЛТ МОСКВА"</t>
  </si>
  <si>
    <t>ООО "ГОРАТО"</t>
  </si>
  <si>
    <t>ООО "ДИЛАЙТ-ТРЕЙД"</t>
  </si>
  <si>
    <t>ООО "ДИСПЕТЧЕР"</t>
  </si>
  <si>
    <t>ООО "ДИТРАНС"</t>
  </si>
  <si>
    <t>ООО "ДОМАШНЯЯ КУХНЯ"</t>
  </si>
  <si>
    <t>ООО "ИРИС"</t>
  </si>
  <si>
    <t>ООО "КАМЕЛОТ"</t>
  </si>
  <si>
    <t>ООО "КОМПАНИЯ АРСЕНАЛ"</t>
  </si>
  <si>
    <t>ООО "КОРС"</t>
  </si>
  <si>
    <t>ООО "ЛЕНОБЛТРАНС"</t>
  </si>
  <si>
    <t>ООО "ЛИДЕР ФУД"</t>
  </si>
  <si>
    <t>ООО "ЛОГИСТИК БЕЛОГОРЬЯ"</t>
  </si>
  <si>
    <t>ООО "ЛОГИСТИК МАКС"</t>
  </si>
  <si>
    <t>ООО "ЛОГИТ К"</t>
  </si>
  <si>
    <t>ООО "МЕРИДИАН"</t>
  </si>
  <si>
    <t>ООО "МОЛЛ"</t>
  </si>
  <si>
    <t>ООО "НОРДТРЕЙД"</t>
  </si>
  <si>
    <t>ООО "ОЛИМП"</t>
  </si>
  <si>
    <t>ООО "ПЕРВЫЙ КАПИТАЛ"</t>
  </si>
  <si>
    <t>ООО "ПУАТ"</t>
  </si>
  <si>
    <t>ООО "РЕМДОРСТРОЙ"</t>
  </si>
  <si>
    <t>ООО "РОСЭКСПОРТДИЗАЙН"</t>
  </si>
  <si>
    <t>ООО "РТК"</t>
  </si>
  <si>
    <t>ООО "СИАМ"</t>
  </si>
  <si>
    <t>ООО "СНАБСЕРВИС"</t>
  </si>
  <si>
    <t>ООО "СНЕЖНАЯ ПОЛЯНА"</t>
  </si>
  <si>
    <t>ООО "СПАРТА"</t>
  </si>
  <si>
    <t>ООО "ТД "ЛЕТО"</t>
  </si>
  <si>
    <t>ООО "ТД МЕГА ОПТ"</t>
  </si>
  <si>
    <t>ООО "ТД МИР КОЛБАС"</t>
  </si>
  <si>
    <t>ООО "ТК ЛЕГИОН-АВТО"</t>
  </si>
  <si>
    <t>ООО "ТЛК АВРОРА"</t>
  </si>
  <si>
    <t>ООО "ТЛК ОТКРЫТИЕ"</t>
  </si>
  <si>
    <t>ООО "ТОРГОВЫЙ ДОМ "ВКТ"</t>
  </si>
  <si>
    <t>ООО "ТрансЭксперт"</t>
  </si>
  <si>
    <t>ООО "ТРЭВЭЛЛИНГ БОКС"</t>
  </si>
  <si>
    <t>ООО "ТТГ КАРГО"</t>
  </si>
  <si>
    <t>ООО "ТЭСМО"</t>
  </si>
  <si>
    <t>ООО "ФИРСТРАНСАВТО"</t>
  </si>
  <si>
    <t>ООО "ФРЕЙТЕР"</t>
  </si>
  <si>
    <t>ООО "ФРЕШПРОФИТ"</t>
  </si>
  <si>
    <t>ООО "ФУДИНВЕСТ"</t>
  </si>
  <si>
    <t>ООО "ЦАРИЦЫНСКИЙ КОМБИНАТ"</t>
  </si>
  <si>
    <t>ООО "ЦЕНТРРИТЕЙЛГРУПП"</t>
  </si>
  <si>
    <t>ООО "ЦЕНТР-Т"</t>
  </si>
  <si>
    <t>ООО "ШАМСА-БОТТЛЕРС"</t>
  </si>
  <si>
    <t>ООО "Э-КОМ"</t>
  </si>
  <si>
    <t>ООО "ЭЛИТТРАНС-РЯЗАНЬ"</t>
  </si>
  <si>
    <t>ООО "Этель-Торг"</t>
  </si>
  <si>
    <t>ООО ТД "КОРОЛЬ СЫРОВ"</t>
  </si>
  <si>
    <t>ООО ТК "ВАНВЭЙ"</t>
  </si>
  <si>
    <t>ООО ТК "ЗЫРЯНОВ"</t>
  </si>
  <si>
    <t>ООО ТК "КАРЕТТА"</t>
  </si>
  <si>
    <t>ТОО "EURASIA TRADE LINE"</t>
  </si>
  <si>
    <t>ТОО "Ак булак - Атырау"</t>
  </si>
  <si>
    <t>УПРАВЛЕНИЕ РОСРЕЕСТРА ПО БРЯНСКОЙ ОБЛАСТИ</t>
  </si>
  <si>
    <t>УПРАВЛЕНИЕ РОСРЕЕСТРА ПО КРАСНОЯРСКОМУ КРАЮ</t>
  </si>
  <si>
    <t>УПРАВЛЕНИЕ РОСРЕЕСТРА ПО ТАМБОВСКОЙ ОБЛАСТИ</t>
  </si>
  <si>
    <t>УФССП РОССИИ ПО БРЯНСКОЙ ОБЛАСТИ</t>
  </si>
  <si>
    <t>УФССП РОССИИ ПО ВОЛГОГРАДСКОЙ ОБЛАСТИ</t>
  </si>
  <si>
    <t>УФССП РОССИИ ПО ОРЛОВСКОЙ ОБЛАСТИ</t>
  </si>
  <si>
    <t>УФССП РОССИИ ПО ПЕНЗЕНСКОЙ ОБЛАСТИ</t>
  </si>
  <si>
    <t>УФССП РОССИИ ПО РЯЗАНСКОЙ ОБЛАСТИ</t>
  </si>
  <si>
    <t>УФССП РОССИИ ПО СМОЛЕНСКОЙ ОБЛАСТИ</t>
  </si>
  <si>
    <t>ФБУ "ЦСМ ТАТАРСТАН"</t>
  </si>
  <si>
    <t>10 Баллов (франчайзинг) Кострома</t>
  </si>
  <si>
    <t>Altyn Food Актау</t>
  </si>
  <si>
    <t>Bazarstore Баку</t>
  </si>
  <si>
    <t>Cash &amp; Carry Курагино</t>
  </si>
  <si>
    <t>FROOT Алматы</t>
  </si>
  <si>
    <t>GOOD Актау</t>
  </si>
  <si>
    <t>Magnum Алматы</t>
  </si>
  <si>
    <t>My Mart Алматы</t>
  </si>
  <si>
    <t>SMALL Алматы</t>
  </si>
  <si>
    <t>А2 Нур-Султан</t>
  </si>
  <si>
    <t>Аверс Донецк</t>
  </si>
  <si>
    <t>Авромарт Баку</t>
  </si>
  <si>
    <t>Айгуль Нерюнгри</t>
  </si>
  <si>
    <t>Акконд Чебоксары</t>
  </si>
  <si>
    <t>АлексМарк МосковОбл</t>
  </si>
  <si>
    <t>Алко-Маркет Иркутск</t>
  </si>
  <si>
    <t>Алые Паруса Иркутск</t>
  </si>
  <si>
    <t>Амина Голд Баку</t>
  </si>
  <si>
    <t>Араз Баку</t>
  </si>
  <si>
    <t>Афина МосковОбл</t>
  </si>
  <si>
    <t>Бессонов Кызыл</t>
  </si>
  <si>
    <t>Беттер Абакан</t>
  </si>
  <si>
    <t>Беттер Кызыл</t>
  </si>
  <si>
    <t>Бизим Баку</t>
  </si>
  <si>
    <t>БМПК Улан-Удэ</t>
  </si>
  <si>
    <t>Болмарт Баку</t>
  </si>
  <si>
    <t>Больше-Меньше Якутск</t>
  </si>
  <si>
    <t>Браво Баку</t>
  </si>
  <si>
    <t>Бриз Кратузское</t>
  </si>
  <si>
    <t>Бристоль Абакан</t>
  </si>
  <si>
    <t>Бристоль Красноярск</t>
  </si>
  <si>
    <t>Визит Курагино</t>
  </si>
  <si>
    <t>Власта Абакан</t>
  </si>
  <si>
    <t>Дина Алматы</t>
  </si>
  <si>
    <t>Дионис МосковОбл</t>
  </si>
  <si>
    <t>Доржу Кызыл</t>
  </si>
  <si>
    <t>Еда Минусинск</t>
  </si>
  <si>
    <t>Исток Красноярск</t>
  </si>
  <si>
    <t>Каскад Нерюнгри</t>
  </si>
  <si>
    <t>Компас Черногорск</t>
  </si>
  <si>
    <t>Корзина Караганда</t>
  </si>
  <si>
    <t>Корзинка Минусинск</t>
  </si>
  <si>
    <t>Лето Нерюнгри</t>
  </si>
  <si>
    <t>Мармелад, Макси, Мини Ярославль</t>
  </si>
  <si>
    <t>Мега 24 Магадан</t>
  </si>
  <si>
    <t>Мир Продовольствия Красноярск</t>
  </si>
  <si>
    <t>Молоко Донецк</t>
  </si>
  <si>
    <t>Наш Универсам Благовещенск</t>
  </si>
  <si>
    <t>Нептун Баку</t>
  </si>
  <si>
    <t>О'Кей Иркутск</t>
  </si>
  <si>
    <t>Околица Абаза</t>
  </si>
  <si>
    <t>Оюн Кызыл</t>
  </si>
  <si>
    <t>Пеликан Самара</t>
  </si>
  <si>
    <t>Попов Иркутск</t>
  </si>
  <si>
    <t>ПродАльянс Иркутск</t>
  </si>
  <si>
    <t>Продукты от купца Саяногорск</t>
  </si>
  <si>
    <t>Радеж Волгоград</t>
  </si>
  <si>
    <t>Раздолье Минусинск</t>
  </si>
  <si>
    <t>Рахат Баку</t>
  </si>
  <si>
    <t>Ромашка Красноярск</t>
  </si>
  <si>
    <t>Русич Иркутск</t>
  </si>
  <si>
    <t>Сабыржан Company Алматы</t>
  </si>
  <si>
    <t>Савельева Шушенское</t>
  </si>
  <si>
    <t>Светофор Ижевск</t>
  </si>
  <si>
    <t>Светофор Тверь</t>
  </si>
  <si>
    <t>Северный Петропавловск</t>
  </si>
  <si>
    <t>Седой граф Нерюнгри</t>
  </si>
  <si>
    <t>Семейный Петропавловск</t>
  </si>
  <si>
    <t>Семья, Идея, Спар Москва</t>
  </si>
  <si>
    <t>Сказка Нерюнгри</t>
  </si>
  <si>
    <t>Славянка Красноярск</t>
  </si>
  <si>
    <t>Соть Вологда</t>
  </si>
  <si>
    <t>ТД ОПТ Владимир</t>
  </si>
  <si>
    <t>ТД ОПТ Владимир_дубль</t>
  </si>
  <si>
    <t>Триумф Иркутск</t>
  </si>
  <si>
    <t>Универсам Нагорный Н.Новгород</t>
  </si>
  <si>
    <t>Фудмарт Караганда</t>
  </si>
  <si>
    <t>Щедрый Санкт-Петербург</t>
  </si>
  <si>
    <t>Эконом Саяногорск</t>
  </si>
  <si>
    <t>Южный Караганда</t>
  </si>
  <si>
    <t>Юлия Курагино</t>
  </si>
  <si>
    <t>Янта</t>
  </si>
  <si>
    <t>Янта Улан-Удэ</t>
  </si>
  <si>
    <t>Янта Чита</t>
  </si>
  <si>
    <t>Статус внедрения</t>
  </si>
  <si>
    <t>(несколько элементов)</t>
  </si>
  <si>
    <t>Неделя календарная</t>
  </si>
  <si>
    <t>Все</t>
  </si>
  <si>
    <t>Единица продаж</t>
  </si>
  <si>
    <t>Канал сбыта</t>
  </si>
  <si>
    <t>Дата</t>
  </si>
  <si>
    <t>Бренд Дирекция</t>
  </si>
  <si>
    <t>Населенный пункт</t>
  </si>
  <si>
    <t>НД - Ответственный</t>
  </si>
  <si>
    <t>Формат ТТ</t>
  </si>
  <si>
    <t>ДД - Ответственный</t>
  </si>
  <si>
    <t>ТТ название</t>
  </si>
  <si>
    <t>ТМ - Ответственный</t>
  </si>
  <si>
    <t>Регион ТТ</t>
  </si>
  <si>
    <t>СВ - Ответственный</t>
  </si>
  <si>
    <t>Полное Наименование</t>
  </si>
  <si>
    <t>ТП - Ответственный</t>
  </si>
  <si>
    <t>Сводный клиент</t>
  </si>
  <si>
    <t>Регион Дистрибутора</t>
  </si>
  <si>
    <t>Продуктовая группа</t>
  </si>
  <si>
    <t>Год</t>
  </si>
  <si>
    <t>Наименование</t>
  </si>
  <si>
    <t>Месяц</t>
  </si>
  <si>
    <t>Категория ТТ</t>
  </si>
  <si>
    <t>Квартал</t>
  </si>
  <si>
    <t>Код ТТ в НСИ</t>
  </si>
  <si>
    <t>SAPSKU Код НСИ</t>
  </si>
  <si>
    <t>Код Аксапты</t>
  </si>
  <si>
    <t>Дистрибутор</t>
  </si>
  <si>
    <t>ТМ</t>
  </si>
  <si>
    <t>Код Аксапты ТТ</t>
  </si>
  <si>
    <t>Владелец ТТ</t>
  </si>
  <si>
    <t>ТТ адрес</t>
  </si>
  <si>
    <t>Продано, кг (ВП)</t>
  </si>
  <si>
    <t>Категория продукции</t>
  </si>
  <si>
    <t>Чебупицца курочка по-итальянски ТМ Горячая штучка ТС Чебупицца ф/в 0,25 кг МГ</t>
  </si>
  <si>
    <t>Москва</t>
  </si>
  <si>
    <t>Московская область</t>
  </si>
  <si>
    <t>Излишек %</t>
  </si>
  <si>
    <t>Излишек руб</t>
  </si>
  <si>
    <t>Итого доход дистра руб</t>
  </si>
  <si>
    <t>Норматив дистра по доходности руб</t>
  </si>
  <si>
    <t>Компенсация от цены входа</t>
  </si>
  <si>
    <t>Скидка ТС, %</t>
  </si>
  <si>
    <t>РБ дистра в сеть, некомпенсируемый руб</t>
  </si>
  <si>
    <t>НДС</t>
  </si>
  <si>
    <t>Доход дистра в ТМА руб</t>
  </si>
  <si>
    <t>Наценка дистрибьютора во время ТМА, %</t>
  </si>
  <si>
    <t>Наценка дистрибьютора ДО ТМА, %</t>
  </si>
  <si>
    <t>Код единицы продаж</t>
  </si>
  <si>
    <t>SU001512</t>
  </si>
  <si>
    <t>SU000084</t>
  </si>
  <si>
    <t>SU002019</t>
  </si>
  <si>
    <t>SU000082</t>
  </si>
  <si>
    <t>SU000170</t>
  </si>
  <si>
    <t>SU000419</t>
  </si>
  <si>
    <t>SU000186</t>
  </si>
  <si>
    <t>SU000187</t>
  </si>
  <si>
    <t>SU000190</t>
  </si>
  <si>
    <t>SU000195</t>
  </si>
  <si>
    <t>SU000086</t>
  </si>
  <si>
    <t>SU000125</t>
  </si>
  <si>
    <t>SU001485</t>
  </si>
  <si>
    <t>SU000050</t>
  </si>
  <si>
    <t>SU002015</t>
  </si>
  <si>
    <t>SU001869</t>
  </si>
  <si>
    <t>SU001822</t>
  </si>
  <si>
    <t>SU000341</t>
  </si>
  <si>
    <t>SU001500</t>
  </si>
  <si>
    <t>SU002009</t>
  </si>
  <si>
    <t>SU000194</t>
  </si>
  <si>
    <t>SU001593</t>
  </si>
  <si>
    <t>SU000152</t>
  </si>
  <si>
    <t>SU000722</t>
  </si>
  <si>
    <t>SU002011</t>
  </si>
  <si>
    <t>Участие дистра</t>
  </si>
  <si>
    <t>SU001527</t>
  </si>
  <si>
    <t>SU001720</t>
  </si>
  <si>
    <t>SU001836</t>
  </si>
  <si>
    <t>SU001669</t>
  </si>
  <si>
    <t>SU000197</t>
  </si>
  <si>
    <t>SU001776</t>
  </si>
  <si>
    <t>SU001859</t>
  </si>
  <si>
    <t>SU001901</t>
  </si>
  <si>
    <t>SU002062</t>
  </si>
  <si>
    <t>SU002063</t>
  </si>
  <si>
    <t>SU002064</t>
  </si>
  <si>
    <t>SU002065</t>
  </si>
  <si>
    <t>SU002087</t>
  </si>
  <si>
    <t>SU002091</t>
  </si>
  <si>
    <t>SU000043</t>
  </si>
  <si>
    <t>SU000057</t>
  </si>
  <si>
    <t>SU000058</t>
  </si>
  <si>
    <t>SU000064</t>
  </si>
  <si>
    <t>SU000067</t>
  </si>
  <si>
    <t>SU000078</t>
  </si>
  <si>
    <t>SU000097</t>
  </si>
  <si>
    <t>SU000102</t>
  </si>
  <si>
    <t>SU000124</t>
  </si>
  <si>
    <t>SU000126</t>
  </si>
  <si>
    <t>SU000227</t>
  </si>
  <si>
    <t>SU000231</t>
  </si>
  <si>
    <t>SU000237</t>
  </si>
  <si>
    <t>SU000242</t>
  </si>
  <si>
    <t>SU000243</t>
  </si>
  <si>
    <t>SU000246</t>
  </si>
  <si>
    <t>SU000249</t>
  </si>
  <si>
    <t>SU000251</t>
  </si>
  <si>
    <t>SU000255</t>
  </si>
  <si>
    <t>SU000256</t>
  </si>
  <si>
    <t>SU000272</t>
  </si>
  <si>
    <t>SU000566</t>
  </si>
  <si>
    <t>SU000664</t>
  </si>
  <si>
    <t>SU000665</t>
  </si>
  <si>
    <t>SU001051</t>
  </si>
  <si>
    <t>SU001340</t>
  </si>
  <si>
    <t>SU001341</t>
  </si>
  <si>
    <t>SU001351</t>
  </si>
  <si>
    <t>SU001354</t>
  </si>
  <si>
    <t>SU001355</t>
  </si>
  <si>
    <t>SU001356</t>
  </si>
  <si>
    <t>SU001430</t>
  </si>
  <si>
    <t>SU001523</t>
  </si>
  <si>
    <t>SU001528</t>
  </si>
  <si>
    <t>SU001578</t>
  </si>
  <si>
    <t>SU001605</t>
  </si>
  <si>
    <t>SU001718</t>
  </si>
  <si>
    <t>SU001721</t>
  </si>
  <si>
    <t>SU001727</t>
  </si>
  <si>
    <t>SU001728</t>
  </si>
  <si>
    <t>SU001762</t>
  </si>
  <si>
    <t>SU001763</t>
  </si>
  <si>
    <t>SU001777</t>
  </si>
  <si>
    <t>SU001778</t>
  </si>
  <si>
    <t>SU001779</t>
  </si>
  <si>
    <t>SU001780</t>
  </si>
  <si>
    <t>SU001792</t>
  </si>
  <si>
    <t>SU001793</t>
  </si>
  <si>
    <t>SU001794</t>
  </si>
  <si>
    <t>SU001795</t>
  </si>
  <si>
    <t>SU001797</t>
  </si>
  <si>
    <t>SU001799</t>
  </si>
  <si>
    <t>SU001800</t>
  </si>
  <si>
    <t>SU001801</t>
  </si>
  <si>
    <t>SU001805</t>
  </si>
  <si>
    <t>SU001820</t>
  </si>
  <si>
    <t>SU001829</t>
  </si>
  <si>
    <t>SU001831</t>
  </si>
  <si>
    <t>SU001835</t>
  </si>
  <si>
    <t>SU001872</t>
  </si>
  <si>
    <t>SU001904</t>
  </si>
  <si>
    <t>SU001905</t>
  </si>
  <si>
    <t>SU001920</t>
  </si>
  <si>
    <t>SU001921</t>
  </si>
  <si>
    <t>SU001944</t>
  </si>
  <si>
    <t>SU001945</t>
  </si>
  <si>
    <t>SU001970</t>
  </si>
  <si>
    <t>SU001989</t>
  </si>
  <si>
    <t>SU002010</t>
  </si>
  <si>
    <t>SU002017</t>
  </si>
  <si>
    <t>SU002020</t>
  </si>
  <si>
    <t>SU002027</t>
  </si>
  <si>
    <t>SU002035</t>
  </si>
  <si>
    <t>SU002061</t>
  </si>
  <si>
    <t>SU002071</t>
  </si>
  <si>
    <t>SU002073</t>
  </si>
  <si>
    <t>SU002074</t>
  </si>
  <si>
    <t>SU002092</t>
  </si>
  <si>
    <t>SU002094</t>
  </si>
  <si>
    <t>SU002097</t>
  </si>
  <si>
    <t>SU002139</t>
  </si>
  <si>
    <t>SU002158</t>
  </si>
  <si>
    <t>SU002187</t>
  </si>
  <si>
    <t>SU002201</t>
  </si>
  <si>
    <t>SU002203</t>
  </si>
  <si>
    <t>SU002205</t>
  </si>
  <si>
    <t>SU002216</t>
  </si>
  <si>
    <t>SU000031</t>
  </si>
  <si>
    <t>SU000176</t>
  </si>
  <si>
    <t>SU000188</t>
  </si>
  <si>
    <t>SU000189</t>
  </si>
  <si>
    <t>SU000418</t>
  </si>
  <si>
    <t>SU001858</t>
  </si>
  <si>
    <t>SU001949</t>
  </si>
  <si>
    <t>SU001950</t>
  </si>
  <si>
    <t>SU002008</t>
  </si>
  <si>
    <t>SU002045</t>
  </si>
  <si>
    <t>SU002046</t>
  </si>
  <si>
    <t>SU002070</t>
  </si>
  <si>
    <t>SU002075</t>
  </si>
  <si>
    <t>SU002076</t>
  </si>
  <si>
    <t>SU002078</t>
  </si>
  <si>
    <t>SU002079</t>
  </si>
  <si>
    <t>SU002082</t>
  </si>
  <si>
    <t>SU002083</t>
  </si>
  <si>
    <t>SU002084</t>
  </si>
  <si>
    <t>SU002176</t>
  </si>
  <si>
    <t>SU002049</t>
  </si>
  <si>
    <t>SU002050</t>
  </si>
  <si>
    <t>SU002268</t>
  </si>
  <si>
    <t>SU002239</t>
  </si>
  <si>
    <t>SU002237</t>
  </si>
  <si>
    <t>SU002224</t>
  </si>
  <si>
    <t>SU002151</t>
  </si>
  <si>
    <t>SU002150</t>
  </si>
  <si>
    <t>SU002214</t>
  </si>
  <si>
    <t>SU002225</t>
  </si>
  <si>
    <t>SU002177</t>
  </si>
  <si>
    <t>Код НСИ</t>
  </si>
  <si>
    <t>ABI Product Investment Ltd</t>
  </si>
  <si>
    <t>Falkenstein Architekten und Ingenieure GmbH</t>
  </si>
  <si>
    <t>FINAVIA Oyj</t>
  </si>
  <si>
    <t>MIDIX GmbH</t>
  </si>
  <si>
    <t>MORDOR INTELLIGENCE LLP</t>
  </si>
  <si>
    <t>PACKTECH PROJECTS B.V.</t>
  </si>
  <si>
    <t>TRAVAGLINI S.P.A.</t>
  </si>
  <si>
    <t>АБ "ВЕГАС-ЛЕКС"</t>
  </si>
  <si>
    <t>Абрамова Ю.В.</t>
  </si>
  <si>
    <t>Агаева Е.Н.</t>
  </si>
  <si>
    <t>АДМИНИСТРАЦИЯ ОКРУГА "ВУКТЫЛ"</t>
  </si>
  <si>
    <t>Адреса Сдачи груза</t>
  </si>
  <si>
    <t>AG-000013</t>
  </si>
  <si>
    <t>Акишина А.И.</t>
  </si>
  <si>
    <t>Аксенов А.А.</t>
  </si>
  <si>
    <t>Аксёнов Д.А.</t>
  </si>
  <si>
    <t>Алейников В.Г.</t>
  </si>
  <si>
    <t>Александрова Е.В.</t>
  </si>
  <si>
    <t>Александрова И.Ю.</t>
  </si>
  <si>
    <t>Алексеев В.А.</t>
  </si>
  <si>
    <t>Алексеев О.С.</t>
  </si>
  <si>
    <t>Алексеев С.А.</t>
  </si>
  <si>
    <t>Алексеева Е.В.</t>
  </si>
  <si>
    <t>Алексейцев А.М.</t>
  </si>
  <si>
    <t>Алиев К.А.</t>
  </si>
  <si>
    <t>Алиева О.Е.</t>
  </si>
  <si>
    <t>Алхасов М.С.</t>
  </si>
  <si>
    <t>Аманова А.В.</t>
  </si>
  <si>
    <t>Ананьина А.А.</t>
  </si>
  <si>
    <t>Андреев А.А.</t>
  </si>
  <si>
    <t>Андреев А.Б.</t>
  </si>
  <si>
    <t>Андрейченко А.И.</t>
  </si>
  <si>
    <t>Андрейченко И.О.</t>
  </si>
  <si>
    <t>Андрианов М.А.</t>
  </si>
  <si>
    <t>АНИКЕЕВ В.В.</t>
  </si>
  <si>
    <t>Аникеенко Л.С.</t>
  </si>
  <si>
    <t>АНО "ВОЛЕЙБОЛЬНЫЙ КЛУБ "ВЛАДИМИР"</t>
  </si>
  <si>
    <t>АНО "СУДЕБНЫЙ ЭКСПЕРТ"</t>
  </si>
  <si>
    <t>АНО "ЦНСЭ"</t>
  </si>
  <si>
    <t>АНО ДПО "ДЕПАРТАМЕНТ ПО"</t>
  </si>
  <si>
    <t>АНО ДПО "ОСЭП"</t>
  </si>
  <si>
    <t>АНО ДПО "Учебный Центр "Специалист"</t>
  </si>
  <si>
    <t>АНО ДПО ИПК "ПромЭнергоБезопасность"</t>
  </si>
  <si>
    <t>АНО ДПО ЦО "ПРОФСТАНДАРТ"</t>
  </si>
  <si>
    <t>АНО САДД "НАСЛЕДИЕ"</t>
  </si>
  <si>
    <t>АНО УЦ "Ариадна-II"</t>
  </si>
  <si>
    <t>Анопинское ПО</t>
  </si>
  <si>
    <t>Анохин В.В.</t>
  </si>
  <si>
    <t>Ануфриев В.С.</t>
  </si>
  <si>
    <t>АО "KASPI BANK"</t>
  </si>
  <si>
    <t>АО "АБИ Продакт"</t>
  </si>
  <si>
    <t>АО "АРХБУМ"</t>
  </si>
  <si>
    <t>АО "Бегарат"</t>
  </si>
  <si>
    <t>АО "ВЛАДИМИРСКИЙ ХЛЕБОКОМБИНАТ"</t>
  </si>
  <si>
    <t>АО "ВОЕНТОРГ-МОСКВА"</t>
  </si>
  <si>
    <t>АО "ВЮРТ-РУСЬ"</t>
  </si>
  <si>
    <t>АО "ГОСТИНИЧНЫЙ КОМПЛЕКС "СЛАВЯНКА"</t>
  </si>
  <si>
    <t>АО "ГОТЭК-ПОЛИПАК"</t>
  </si>
  <si>
    <t>АО "ГОТЭК-ПРИНТ"</t>
  </si>
  <si>
    <t>АО "ГРАНАДА"</t>
  </si>
  <si>
    <t>АО "ДЖИ ЭМ ЦЕНТР"</t>
  </si>
  <si>
    <t>АО "ДЗИС"</t>
  </si>
  <si>
    <t>АО "ЕвроТранс"</t>
  </si>
  <si>
    <t>АО "ЗПС"</t>
  </si>
  <si>
    <t>АО "ИНТЕРФАКС"</t>
  </si>
  <si>
    <t>АО "КАЛИНИНГРАД"</t>
  </si>
  <si>
    <t>АО "Каменская БКФ"</t>
  </si>
  <si>
    <t>АО "КД"</t>
  </si>
  <si>
    <t>АО "КОМПАНИЯ ТРАНСТЕЛЕКОМ"</t>
  </si>
  <si>
    <t>АО "КОСТРОМА"</t>
  </si>
  <si>
    <t>АО "ЛИНДЕ ГАЗ РУС"</t>
  </si>
  <si>
    <t>АО "ЛОРРИ"</t>
  </si>
  <si>
    <t>АО "Люберецкий Хлебокомбинат"</t>
  </si>
  <si>
    <t>АО "МЕТТЛЕР-ТОЛЕДО ВОСТОК"</t>
  </si>
  <si>
    <t>АО "МЦУ"</t>
  </si>
  <si>
    <t>АО "НАРОДНЫЙ БАНК КАЗАХСТАНА"</t>
  </si>
  <si>
    <t>АО "НИЦ "СТРОИТЕЛЬСТВО"</t>
  </si>
  <si>
    <t>АО "ОКБ"</t>
  </si>
  <si>
    <t>АО "Ольга и К-97"</t>
  </si>
  <si>
    <t>АО "ПИ "ТВЕРЬЖИЛКОММУНПРОЕКТ"</t>
  </si>
  <si>
    <t>АО "ПОЧТА БАНК"</t>
  </si>
  <si>
    <t>АО "ПОЧТА РОССИИ"</t>
  </si>
  <si>
    <t>АО "Продо Птицефабрика Калужская"</t>
  </si>
  <si>
    <t>АО "ПРОМОС"</t>
  </si>
  <si>
    <t>АО "ПТИЦЕФАБРИКА "КОМСОМОЛЬСКАЯ"</t>
  </si>
  <si>
    <t>АО "СК БИТЭКС"</t>
  </si>
  <si>
    <t>АО "СОЮЗСНАБ"</t>
  </si>
  <si>
    <t>АО "СП "ЭРА"</t>
  </si>
  <si>
    <t>АО "СТРОЙДАЙРОН"</t>
  </si>
  <si>
    <t>АО "СТРОЙДЕТАЛЬ-ТЕПЛО"</t>
  </si>
  <si>
    <t>АО "СФЕРАСТРОЙ"</t>
  </si>
  <si>
    <t>АО "ТД ТРАКТ"</t>
  </si>
  <si>
    <t>АО "ТИКО-ПЛАСТИК"</t>
  </si>
  <si>
    <t>АО "ФПК"</t>
  </si>
  <si>
    <t>АО "Х5 СИНЕРГИЯ"</t>
  </si>
  <si>
    <t>АО "ЧЕЛНЫХЛЕБОПРОДУКТ"</t>
  </si>
  <si>
    <t>АО "ЭКСПОЦЕНТР"</t>
  </si>
  <si>
    <t>АО "ЭЛЕВЕЛ ИНЖЕНЕР"</t>
  </si>
  <si>
    <t>АО "ЮТЭК" - СТАВРОПОЛЬ"</t>
  </si>
  <si>
    <t>АО "ЯТУ ИМЕНИ В.Ю.ОРЛОВА"</t>
  </si>
  <si>
    <t>АО БАНК ЦЕНТР КРЕДИТ</t>
  </si>
  <si>
    <t>АО ВКХП "МУКОМОЛ"</t>
  </si>
  <si>
    <t>АО ВТБ Регистратор</t>
  </si>
  <si>
    <t>АО ДПО "ПЛАСТИК"</t>
  </si>
  <si>
    <t>АО им.Лакина</t>
  </si>
  <si>
    <t>Артамонов А.С.</t>
  </si>
  <si>
    <t>Архипов С.А.</t>
  </si>
  <si>
    <t>Ассоциация "КОМПЛЕКСНЫЙ ЦЕНТР ОБСЛУЖИВАНИЯ - СОЮЗ МИЛОСЕРДИЯ"</t>
  </si>
  <si>
    <t>АССОЦИАЦИЯ "ОПВО", СРО"</t>
  </si>
  <si>
    <t>АССОЦИАЦИЯ "СИВВ"</t>
  </si>
  <si>
    <t>Асташова А.Г.</t>
  </si>
  <si>
    <t>Афанасьев Д.Е.</t>
  </si>
  <si>
    <t>Афанасьева М.О.</t>
  </si>
  <si>
    <t>Афанасьева Н.С.</t>
  </si>
  <si>
    <t>Ахтанина О.В.</t>
  </si>
  <si>
    <t>Бабынина-Топко Ю.</t>
  </si>
  <si>
    <t>Багрова Т.Ю.</t>
  </si>
  <si>
    <t>Бадеян Г.М.</t>
  </si>
  <si>
    <t>Балакин С.В.</t>
  </si>
  <si>
    <t>Балашихинское райпо</t>
  </si>
  <si>
    <t>БАНК ГПБ (АО)</t>
  </si>
  <si>
    <t>Барабошкин П.Ю.</t>
  </si>
  <si>
    <t>Баранов С.В.</t>
  </si>
  <si>
    <t>Баранова О.Г.</t>
  </si>
  <si>
    <t>Барданова В.И.</t>
  </si>
  <si>
    <t>Бардин А.В.</t>
  </si>
  <si>
    <t>Бариев Ю.С.</t>
  </si>
  <si>
    <t>Баринова Ю.В.</t>
  </si>
  <si>
    <t>Барышев В.М.</t>
  </si>
  <si>
    <t>Барышникова Г.В.</t>
  </si>
  <si>
    <t>Бахарева С.Ю.</t>
  </si>
  <si>
    <t>Бачурин К.Ю.</t>
  </si>
  <si>
    <t>Башурин А.С.</t>
  </si>
  <si>
    <t>Белкин Д.В.</t>
  </si>
  <si>
    <t>Белов А.В.</t>
  </si>
  <si>
    <t>Белов Д.В.</t>
  </si>
  <si>
    <t>Белова М.И.</t>
  </si>
  <si>
    <t>Беляев А.Б.</t>
  </si>
  <si>
    <t>Беляева Е.О.</t>
  </si>
  <si>
    <t>Березина А.О.</t>
  </si>
  <si>
    <t>Березина Н.А.</t>
  </si>
  <si>
    <t>Беспалова К.А.</t>
  </si>
  <si>
    <t>Билалова Л.В.</t>
  </si>
  <si>
    <t>Билютин И.Н.</t>
  </si>
  <si>
    <t>Благодарненское райпо</t>
  </si>
  <si>
    <t>БЛАГОТВОРИТЕЛЬНЫЙ ФОНД "ФЕНИКС"</t>
  </si>
  <si>
    <t>Блинов Р.Ю.</t>
  </si>
  <si>
    <t>Блиткин В.М.</t>
  </si>
  <si>
    <t>Бобрицкая С.Г.</t>
  </si>
  <si>
    <t>Бовыкина Т.Н.</t>
  </si>
  <si>
    <t>Богомолов И.В.</t>
  </si>
  <si>
    <t>Божко Н.П.</t>
  </si>
  <si>
    <t>Бойченко Н.Р.</t>
  </si>
  <si>
    <t>Бойчук А.Ю.</t>
  </si>
  <si>
    <t>Болотникова М.А.</t>
  </si>
  <si>
    <t>Бондарева А.И.</t>
  </si>
  <si>
    <t>Борейко С.Ю.</t>
  </si>
  <si>
    <t>Борио Альмо В.</t>
  </si>
  <si>
    <t>Борисов Д.И.</t>
  </si>
  <si>
    <t>Боровков С.В.</t>
  </si>
  <si>
    <t>Борухов А.П.</t>
  </si>
  <si>
    <t>Боряк А.Е.</t>
  </si>
  <si>
    <t>Бостонов Р.М.</t>
  </si>
  <si>
    <t>Бригман В.А.</t>
  </si>
  <si>
    <t>Брусенцов М.С.</t>
  </si>
  <si>
    <t>Брусникин О.В.</t>
  </si>
  <si>
    <t>Бугаровская Е.В.</t>
  </si>
  <si>
    <t>Бугров Г.В.</t>
  </si>
  <si>
    <t>Булацев Б.А.</t>
  </si>
  <si>
    <t>Булгаков К.А.</t>
  </si>
  <si>
    <t>Булгарцева Н.В.</t>
  </si>
  <si>
    <t>Булина О.С.</t>
  </si>
  <si>
    <t>Бунакова О.Е.</t>
  </si>
  <si>
    <t>Бурмистрова И.В.</t>
  </si>
  <si>
    <t>Буров А.А.</t>
  </si>
  <si>
    <t>Буслаев Д.В.</t>
  </si>
  <si>
    <t>Бусова И.Ю.</t>
  </si>
  <si>
    <t>Бутряков Д.А.</t>
  </si>
  <si>
    <t>Бызов А.Ю.</t>
  </si>
  <si>
    <t>Быструшкин В.В.</t>
  </si>
  <si>
    <t>Бычков А.С.</t>
  </si>
  <si>
    <t>Вагин А.Ю.</t>
  </si>
  <si>
    <t>Валиев Д.Р.</t>
  </si>
  <si>
    <t>Варакин П.И.</t>
  </si>
  <si>
    <t>Варламов И.М.</t>
  </si>
  <si>
    <t>Василевская Е.И.</t>
  </si>
  <si>
    <t>Василенко Р.С.</t>
  </si>
  <si>
    <t>Васильев А.А.</t>
  </si>
  <si>
    <t>Васильев В.П.</t>
  </si>
  <si>
    <t>Васильев И.В.</t>
  </si>
  <si>
    <t>Васильев П.М.</t>
  </si>
  <si>
    <t>Васильева Е.В.</t>
  </si>
  <si>
    <t>Васильева Н.И.</t>
  </si>
  <si>
    <t>Васильева О.Е.</t>
  </si>
  <si>
    <t>Васянин В.В.</t>
  </si>
  <si>
    <t>Вейко А.В.</t>
  </si>
  <si>
    <t>Веселов А.Г.</t>
  </si>
  <si>
    <t>Вильданов Н.А.</t>
  </si>
  <si>
    <t>Винницкий И.В.</t>
  </si>
  <si>
    <t>Виноградова Л.С.</t>
  </si>
  <si>
    <t>Вишневская О.В.</t>
  </si>
  <si>
    <t>Владимирское областное отделение ВДПО, ВДПО Владимирской области</t>
  </si>
  <si>
    <t>Владимирское отделение №8611 ПАО Сбербанк</t>
  </si>
  <si>
    <t>Владимирстат</t>
  </si>
  <si>
    <t>Власов А.Е.</t>
  </si>
  <si>
    <t>Власов В.Н.</t>
  </si>
  <si>
    <t>Власов К.А.</t>
  </si>
  <si>
    <t>Воинов Н.В.</t>
  </si>
  <si>
    <t>Волков В.В.</t>
  </si>
  <si>
    <t>Волков М.А.</t>
  </si>
  <si>
    <t>Волкова М.А.</t>
  </si>
  <si>
    <t>Волкова О.В.</t>
  </si>
  <si>
    <t>Волчков П.Б.</t>
  </si>
  <si>
    <t>Воробьев В.А.</t>
  </si>
  <si>
    <t>Воробьев Н.В.</t>
  </si>
  <si>
    <t>Воробьева В.В.</t>
  </si>
  <si>
    <t>Воробьева Е.Л.</t>
  </si>
  <si>
    <t>Воробьева О.В.</t>
  </si>
  <si>
    <t>Воронина Н.В.</t>
  </si>
  <si>
    <t>ВПОО "Милосердие и порядок"</t>
  </si>
  <si>
    <t>ВСЕГОДИЧЕСКОЕ СЕЛЬПО</t>
  </si>
  <si>
    <t>ВТИПБ</t>
  </si>
  <si>
    <t>Второва А.С.</t>
  </si>
  <si>
    <t>Гаврилова М.С.</t>
  </si>
  <si>
    <t>Гагарин Д.Н.</t>
  </si>
  <si>
    <t>Гагиев М.Р.</t>
  </si>
  <si>
    <t>Ганина О.Ю.</t>
  </si>
  <si>
    <t>Гаранькина С.С.</t>
  </si>
  <si>
    <t>Гарева В.Р.</t>
  </si>
  <si>
    <t>ГАРИПОВ А.М.</t>
  </si>
  <si>
    <t>ГБОУ ДО ВО "УМЦ по ГОЧС Владимирской области"</t>
  </si>
  <si>
    <t>ГБУ "ВЛАДИМИРСКАЯ ОБЛВЕТЛАБОРАТОРИЯ"</t>
  </si>
  <si>
    <t>ГБУВ КО "Областная СББЖ"</t>
  </si>
  <si>
    <t>Геворкян А.Г.</t>
  </si>
  <si>
    <t>Герасимов М.Ю.</t>
  </si>
  <si>
    <t>Герасимова А. И.</t>
  </si>
  <si>
    <t>Герасимова А.И.</t>
  </si>
  <si>
    <t>Герасимова Т. А.</t>
  </si>
  <si>
    <t>Гергаулов А.Л.</t>
  </si>
  <si>
    <t>Гефлих А.А.</t>
  </si>
  <si>
    <t>Гилев Д.А.</t>
  </si>
  <si>
    <t>ГКУ ВО "ЦЗН города Владимира"</t>
  </si>
  <si>
    <t>Гладков С.Б.</t>
  </si>
  <si>
    <t>Гладышев И.И.</t>
  </si>
  <si>
    <t>Глухов А.С.</t>
  </si>
  <si>
    <t>Говорков Д.Л.</t>
  </si>
  <si>
    <t>Голикова Е.В.</t>
  </si>
  <si>
    <t>Головин Д.А.</t>
  </si>
  <si>
    <t>Головков А.А.</t>
  </si>
  <si>
    <t>Головнева В.А.</t>
  </si>
  <si>
    <t>Голубков А.В.</t>
  </si>
  <si>
    <t>Горбашова Е.А.</t>
  </si>
  <si>
    <t>Горбунов Д.А.</t>
  </si>
  <si>
    <t>Горбунова Н.В.</t>
  </si>
  <si>
    <t>Горбунова Н.Л.</t>
  </si>
  <si>
    <t>Горелкин А.Н.</t>
  </si>
  <si>
    <t>Горелкин С.А.</t>
  </si>
  <si>
    <t>Горкунов А.Е.</t>
  </si>
  <si>
    <t>ГОРПО</t>
  </si>
  <si>
    <t>Горшков Е.Н.</t>
  </si>
  <si>
    <t>Горшунова К.А.</t>
  </si>
  <si>
    <t>Горюнов А.А.</t>
  </si>
  <si>
    <t>Горячев В.В.</t>
  </si>
  <si>
    <t>Гостагаевское сельпо</t>
  </si>
  <si>
    <t>Гостева И.С.</t>
  </si>
  <si>
    <t>Градников И.С.</t>
  </si>
  <si>
    <t>Граменицкий А.А.</t>
  </si>
  <si>
    <t>Григорьев И.С.</t>
  </si>
  <si>
    <t>Григорьев С.В.</t>
  </si>
  <si>
    <t>Григорьева И.А.</t>
  </si>
  <si>
    <t>Григорьева М.Б.</t>
  </si>
  <si>
    <t>Григорьевское ПО</t>
  </si>
  <si>
    <t>Гришков Д.А.</t>
  </si>
  <si>
    <t>Груздева М.Н.</t>
  </si>
  <si>
    <t>ГУ МВД РОССИИ ПО МОСКОВСКОЙ ОБЛАСТИ</t>
  </si>
  <si>
    <t>Губанова А.М.</t>
  </si>
  <si>
    <t>ГУ-ВЛАДИМИРСКОЕ РО ФОНДА СОЦИАЛЬНОГО СТРАХОВАНИЯ РОССИЙСКОЙ ФЕДЕРАЦИИ</t>
  </si>
  <si>
    <t>Гулый П.П.</t>
  </si>
  <si>
    <t>Гумеров Н.А.</t>
  </si>
  <si>
    <t>ГУП "ДСУ-3"</t>
  </si>
  <si>
    <t>ГУП ПИ "ВЛАДКОММУНПРОЕКТ"</t>
  </si>
  <si>
    <t>Гурычев М.В.</t>
  </si>
  <si>
    <t>Гусев А.В.</t>
  </si>
  <si>
    <t>Давыденко М.Н.</t>
  </si>
  <si>
    <t>Давыдов О.А.</t>
  </si>
  <si>
    <t>Данилов А.В.</t>
  </si>
  <si>
    <t>Данилов В.Р.</t>
  </si>
  <si>
    <t>Данилова Я.В.</t>
  </si>
  <si>
    <t>ДБ АО "СБЕРБАНК"</t>
  </si>
  <si>
    <t>Дворникова О.В.</t>
  </si>
  <si>
    <t>Двуглазов Д.А.</t>
  </si>
  <si>
    <t>Денисенкова О.В.</t>
  </si>
  <si>
    <t>Денисова М.В.</t>
  </si>
  <si>
    <t>Денников М.В.</t>
  </si>
  <si>
    <t>Дергачева Н.В.</t>
  </si>
  <si>
    <t>Дерегуз В.П.</t>
  </si>
  <si>
    <t>Дерин В.С.</t>
  </si>
  <si>
    <t>Дерюгин А.Ю.</t>
  </si>
  <si>
    <t>Дмитриев А.В.</t>
  </si>
  <si>
    <t>Добрынина О.С.</t>
  </si>
  <si>
    <t>Добрякова Е.М.</t>
  </si>
  <si>
    <t>Довбуш Д.В.</t>
  </si>
  <si>
    <t>Додон В.Н.</t>
  </si>
  <si>
    <t>Додонова О.В.</t>
  </si>
  <si>
    <t>Доронина А.А.</t>
  </si>
  <si>
    <t>Дорофеев С.Н.</t>
  </si>
  <si>
    <t>Доскач А.А.</t>
  </si>
  <si>
    <t>Драчевская Т.Н.</t>
  </si>
  <si>
    <t>Дробница Т.С.</t>
  </si>
  <si>
    <t>Дроздова Ю.Р.</t>
  </si>
  <si>
    <t>Дудник П.В.</t>
  </si>
  <si>
    <t>Дудукина Е.В.</t>
  </si>
  <si>
    <t>Евдокимова И.С.</t>
  </si>
  <si>
    <t>Евстигнеева А.Ю.</t>
  </si>
  <si>
    <t>Егин И.С.</t>
  </si>
  <si>
    <t>Егоров А.В.</t>
  </si>
  <si>
    <t>Екимова Т.Н.</t>
  </si>
  <si>
    <t>Елькина М.В.</t>
  </si>
  <si>
    <t>Емелина К.В.</t>
  </si>
  <si>
    <t>Епифанова В.В.</t>
  </si>
  <si>
    <t>Ерасов А.Н.</t>
  </si>
  <si>
    <t>Ерешкина А.М.</t>
  </si>
  <si>
    <t>Ефимов М.В.</t>
  </si>
  <si>
    <t>Ефимова Е.А.</t>
  </si>
  <si>
    <t>Ефремов С.И.</t>
  </si>
  <si>
    <t>Жданов А.С.</t>
  </si>
  <si>
    <t>Жданов М.А.</t>
  </si>
  <si>
    <t>Желнова Л.М.</t>
  </si>
  <si>
    <t>Желтов Д.А.</t>
  </si>
  <si>
    <t>Жеребятьева Н.Э.</t>
  </si>
  <si>
    <t>Жесткова Е.К.</t>
  </si>
  <si>
    <t>Жигалов С.С.</t>
  </si>
  <si>
    <t>Жигалова Е.Е.</t>
  </si>
  <si>
    <t>Жилак К.В.</t>
  </si>
  <si>
    <t>Жуков Е.М.</t>
  </si>
  <si>
    <t>Журавлев А.Н.</t>
  </si>
  <si>
    <t>Журавлев Е.В.</t>
  </si>
  <si>
    <t>Журавлева В.А.</t>
  </si>
  <si>
    <t>Журавлева Е.Ю.</t>
  </si>
  <si>
    <t>Журухина Д.А.</t>
  </si>
  <si>
    <t>Загревская А.О.</t>
  </si>
  <si>
    <t>Задворнова М.В.</t>
  </si>
  <si>
    <t>Зайцев А. И.</t>
  </si>
  <si>
    <t>Зайцев А.С.</t>
  </si>
  <si>
    <t>Зайцев И.В.</t>
  </si>
  <si>
    <t>Зайцев О.В.</t>
  </si>
  <si>
    <t>Зайцев Р.В.</t>
  </si>
  <si>
    <t>Зайцева М.А.</t>
  </si>
  <si>
    <t>Закарян А.Р.</t>
  </si>
  <si>
    <t>ЗАО "АБИ БИЛДИНГ"</t>
  </si>
  <si>
    <t>ЗАО "АБИ Групп"</t>
  </si>
  <si>
    <t>ЗАО "АБИ МЕНЕДЖМЕНТ"</t>
  </si>
  <si>
    <t>ЗАО "АБИ Эстейт"</t>
  </si>
  <si>
    <t>ЗАО "АГРОЦЕНТР"</t>
  </si>
  <si>
    <t>ЗАО "Алмакс"</t>
  </si>
  <si>
    <t>ЗАО "АМАТУС"</t>
  </si>
  <si>
    <t>ЗАО "Апрель-7"</t>
  </si>
  <si>
    <t>ЗАО "Белая Русь Плюс"</t>
  </si>
  <si>
    <t>ЗАО "БИЗНЕСТРАСТ"</t>
  </si>
  <si>
    <t>ЗАО "ВОРСИНО"</t>
  </si>
  <si>
    <t>ЗАО "ВОСХОД"</t>
  </si>
  <si>
    <t>ЗАО "Газпром межрегионгаз Санкт-Петербург"</t>
  </si>
  <si>
    <t>ЗАО "Дом Еды"</t>
  </si>
  <si>
    <t>ЗАО "Единство"</t>
  </si>
  <si>
    <t>ЗАО "ЕДОША КРАСНОДАР"</t>
  </si>
  <si>
    <t>ЗАО "Зеленокумский хлебозавод"</t>
  </si>
  <si>
    <t>ЗАО "Иммертехник"</t>
  </si>
  <si>
    <t>ЗАО "Инвэлл"</t>
  </si>
  <si>
    <t>ЗАО "КАЛИНИНГРАДВТОРРЕСУРСЫ"</t>
  </si>
  <si>
    <t>ЗАО "КОМПАНИЯ ЛАГУНА"</t>
  </si>
  <si>
    <t>ЗАО "Компания МИЛОРД"</t>
  </si>
  <si>
    <t>ЗАО "Коперник"</t>
  </si>
  <si>
    <t>ЗАО "Молсервис"</t>
  </si>
  <si>
    <t>ЗАО "МЯСНАЯ ГАЛЕРЕЯ"</t>
  </si>
  <si>
    <t>ЗАО "Наманган"</t>
  </si>
  <si>
    <t>ЗАО "Нордавиа - РА"</t>
  </si>
  <si>
    <t>ЗАО "ПАРТНЕР-М"</t>
  </si>
  <si>
    <t>ЗАО "ПКФ "РусАгроГрупп"</t>
  </si>
  <si>
    <t>ЗАО "Продоптторг"</t>
  </si>
  <si>
    <t>ЗАО "ПродСервисГрупп"</t>
  </si>
  <si>
    <t>ЗАО "ПФ "АНАТ"</t>
  </si>
  <si>
    <t>ЗАО "Пятый Элемент Л.Т."</t>
  </si>
  <si>
    <t>ЗАО "Ра+Дуга"</t>
  </si>
  <si>
    <t>ЗАО "РАДОН-М"</t>
  </si>
  <si>
    <t>ЗАО "Региональный логистический центр"</t>
  </si>
  <si>
    <t>ЗАО "РТК"</t>
  </si>
  <si>
    <t>ЗАО "САЙРЕКС АВТО"</t>
  </si>
  <si>
    <t>ЗАО "Смарт Велью Ритейл"</t>
  </si>
  <si>
    <t>ЗАО "СПБ ОБРАЗЦОВАЯ ТИПОГРАФИЯ"</t>
  </si>
  <si>
    <t>ЗАО "СТАРОДВОРСКИЕ КОЛБАСЫ"</t>
  </si>
  <si>
    <t>ЗАО "Стофф"</t>
  </si>
  <si>
    <t>ЗАО "СЫРОМЯТНИКИ-К"</t>
  </si>
  <si>
    <t>ЗАО "Т И К ПРОДУКТЫ"</t>
  </si>
  <si>
    <t>ЗАО "ТАЙМ-ОНЕД"</t>
  </si>
  <si>
    <t>ЗАО "ТОРГОВЫЙ ДОМ ЛЕЕ"</t>
  </si>
  <si>
    <t>ЗАО "Торговый Дом Славич"</t>
  </si>
  <si>
    <t>ЗАО "ТРАСКОН ТЕКНОЛОДЖИ"</t>
  </si>
  <si>
    <t>ЗАО "Универсам №76"</t>
  </si>
  <si>
    <t>ЗАО "ФАКТОР РОСТА"</t>
  </si>
  <si>
    <t>ЗАО "Фирма АТН"</t>
  </si>
  <si>
    <t>ЗАО "Фирма Элмос"</t>
  </si>
  <si>
    <t>ЗАО "Хлебозавод № 3"</t>
  </si>
  <si>
    <t>ЗАО "Центральная Ярмарка Факел"</t>
  </si>
  <si>
    <t>ЗАО "Центринвест - 2000"</t>
  </si>
  <si>
    <t>ЗАО "Чип и Дип"</t>
  </si>
  <si>
    <t>ЗАО им Т.Г.Шевченко</t>
  </si>
  <si>
    <t>ЗАО ПК "Корона"</t>
  </si>
  <si>
    <t>ЗАО ПМК-3 "ГУРЬЕВСКАЯ"</t>
  </si>
  <si>
    <t>ЗАО ПТК "Владспецстрой"</t>
  </si>
  <si>
    <t>ЗАО РХЗ "НОРДИКС"</t>
  </si>
  <si>
    <t>ЗАО ТД "Корвин"</t>
  </si>
  <si>
    <t>ЗАПАДНО-БАЛТИЙСКОЕ ТУ РОСРЫБОЛОВСТВА</t>
  </si>
  <si>
    <t>Зарубицын В.А.</t>
  </si>
  <si>
    <t>Захарин Н.С.</t>
  </si>
  <si>
    <t>Захаркин А.М.</t>
  </si>
  <si>
    <t>Захарова К.Е.</t>
  </si>
  <si>
    <t>Зверев А.О.</t>
  </si>
  <si>
    <t>Здрожаева Е.А.</t>
  </si>
  <si>
    <t>Зейналов Р.Я.</t>
  </si>
  <si>
    <t>Зеленская С.В.</t>
  </si>
  <si>
    <t>Злобин Д.В.</t>
  </si>
  <si>
    <t>Злобин М.В.</t>
  </si>
  <si>
    <t>Змазов М.Ю.</t>
  </si>
  <si>
    <t>Знающев А.К.</t>
  </si>
  <si>
    <t>Золотарев А.Е.</t>
  </si>
  <si>
    <t>Золотов М.М.</t>
  </si>
  <si>
    <t>Зубков Д.Ю.</t>
  </si>
  <si>
    <t>Зыков О.В.</t>
  </si>
  <si>
    <t>Зыкова Л.А.</t>
  </si>
  <si>
    <t>ИА РАН</t>
  </si>
  <si>
    <t>Ибенаминова М.С.</t>
  </si>
  <si>
    <t>Ибишов В.И.</t>
  </si>
  <si>
    <t>Иванов Д.П.</t>
  </si>
  <si>
    <t>Иванова С.И.</t>
  </si>
  <si>
    <t>Игнатьев А.Н.</t>
  </si>
  <si>
    <t>Идиатуллин И.В.</t>
  </si>
  <si>
    <t>Изосимов А.В.</t>
  </si>
  <si>
    <t>Ильичев А.А.</t>
  </si>
  <si>
    <t>Инин А.А.</t>
  </si>
  <si>
    <t>ИНСПЕКЦИЯ ГОССТРОЙНАДЗОРА</t>
  </si>
  <si>
    <t>ИП "Azisa"</t>
  </si>
  <si>
    <t>ИП АБАГЯН Н.Э.</t>
  </si>
  <si>
    <t>ИП Абакумова В.В.</t>
  </si>
  <si>
    <t>ИП АБАСЯН В.Ш.</t>
  </si>
  <si>
    <t>ИП Аббасов Г.Б.</t>
  </si>
  <si>
    <t>ИП АББАСОВ Г.Б.</t>
  </si>
  <si>
    <t>ИП Аббасов И.И.</t>
  </si>
  <si>
    <t>ИП Аббасов Ф.Г.</t>
  </si>
  <si>
    <t>ИП Абдуллаев А.К.</t>
  </si>
  <si>
    <t>ИП Абдуллаев В.Р.</t>
  </si>
  <si>
    <t>ИП АБДУЛЛАЕВ И.М.</t>
  </si>
  <si>
    <t>ИП АБДУЛЛАЕВА Г.М.</t>
  </si>
  <si>
    <t>ИП АБДУЛЛАЕВА К.Р.</t>
  </si>
  <si>
    <t>ИП Абдуллаева Л.И.</t>
  </si>
  <si>
    <t>ИП АБДУЛЛАЕВА Р.Д.</t>
  </si>
  <si>
    <t>ИП АБДУЛОВА Ю.Н.</t>
  </si>
  <si>
    <t>ИП АБИЕВ В.В.</t>
  </si>
  <si>
    <t>ИП Абкарян А.К.</t>
  </si>
  <si>
    <t>ИП Абраамян А.Р.</t>
  </si>
  <si>
    <t>ИП АБРАМОВА Г.Н.</t>
  </si>
  <si>
    <t>ИП АБРАМОВА Е.А.</t>
  </si>
  <si>
    <t>ИП АБРАМОВА Е.В.</t>
  </si>
  <si>
    <t>ИП Абрамова К.М.</t>
  </si>
  <si>
    <t>ИП Абрамова Л.В.</t>
  </si>
  <si>
    <t>ИП Абрамова О.В.</t>
  </si>
  <si>
    <t>ИП АБРАМОВИЧ И.В.</t>
  </si>
  <si>
    <t>ИП Абрамычева О.С.</t>
  </si>
  <si>
    <t>ИП АБРАМЯН В.В.</t>
  </si>
  <si>
    <t>ИП Абрашина Н.Л.</t>
  </si>
  <si>
    <t>ИП АБРОСКИН С.И.</t>
  </si>
  <si>
    <t>ИП Аброскина И.В.</t>
  </si>
  <si>
    <t>ИП Авагимов Э.А.</t>
  </si>
  <si>
    <t>ИП АВАГИМЯН С.Б.</t>
  </si>
  <si>
    <t>ИП Авагян А.А.</t>
  </si>
  <si>
    <t>ИП Авагян Д.С.</t>
  </si>
  <si>
    <t>ИП АВАГЯН М.Р.</t>
  </si>
  <si>
    <t>ИП АВАКЯН А.С.</t>
  </si>
  <si>
    <t>ИП АВАКЯН А.Я.</t>
  </si>
  <si>
    <t>ИП АВАКЯН В.В.</t>
  </si>
  <si>
    <t>ИП АВАКЯН Е.Р.</t>
  </si>
  <si>
    <t>ИП Авакян Л.Я.</t>
  </si>
  <si>
    <t>ИП АВАКЯН Т.Х.</t>
  </si>
  <si>
    <t>ИП АВАНЕСОВ А.А.</t>
  </si>
  <si>
    <t>ИП Аванесян А.Б.</t>
  </si>
  <si>
    <t>ИП АВАНЕСЯН А.С.</t>
  </si>
  <si>
    <t>ИП АВАНЕСЯН И.В.</t>
  </si>
  <si>
    <t>ИП Аванесян К.К.</t>
  </si>
  <si>
    <t>ИП АВАНЕСЯН Л.А.</t>
  </si>
  <si>
    <t>ИП АВАНЕСЯН Н.В.</t>
  </si>
  <si>
    <t>ИП Авдеев А.И.</t>
  </si>
  <si>
    <t>ИП АВДЕЕВ В.В.</t>
  </si>
  <si>
    <t>ИП Авдеева А.Ю.</t>
  </si>
  <si>
    <t>ИП АВДОНИН В.В.</t>
  </si>
  <si>
    <t>ИП Аверина С.А.</t>
  </si>
  <si>
    <t>ИП Аверьянова Е.Р.</t>
  </si>
  <si>
    <t>ИП АВЕТИСОВ Р.С.</t>
  </si>
  <si>
    <t>ИП АВЕТИСЯН А.Л.</t>
  </si>
  <si>
    <t>ИП АВЕТИСЯН А.С.</t>
  </si>
  <si>
    <t>ИП Аветисян В.С.</t>
  </si>
  <si>
    <t>ИП АВЕТЯН С.И.</t>
  </si>
  <si>
    <t>ИП АВЕТЯН С.Р.</t>
  </si>
  <si>
    <t>ИП Авраменко Н.В.</t>
  </si>
  <si>
    <t>ИП АВРАМЕНКО Т.В.</t>
  </si>
  <si>
    <t>ИП Автаева О.В.</t>
  </si>
  <si>
    <t>ИП Агабабян А.Г.</t>
  </si>
  <si>
    <t>ИП Агабабян К.С.</t>
  </si>
  <si>
    <t>ИП АГАДАДАШЕВ Т.А.</t>
  </si>
  <si>
    <t>ИП Агаджанян А.Г.</t>
  </si>
  <si>
    <t>ИП АГАДЖАНЯН А.С.</t>
  </si>
  <si>
    <t>ИП Агаджанян М.А.</t>
  </si>
  <si>
    <t>ИП Агаджанян Э.А.</t>
  </si>
  <si>
    <t>ИП Агаева Г.А.</t>
  </si>
  <si>
    <t>ИП Агаева Р.А.</t>
  </si>
  <si>
    <t>ИП Агакишиев Ш.А.</t>
  </si>
  <si>
    <t>ИП Агасарян В.П.</t>
  </si>
  <si>
    <t>ИП Агафонов Е.В.</t>
  </si>
  <si>
    <t>ИП Агаширинов Г.А.</t>
  </si>
  <si>
    <t>ИП Агибалов А.С.</t>
  </si>
  <si>
    <t>ИП Ададаев З.М.</t>
  </si>
  <si>
    <t>ИП Адамов А.Г.</t>
  </si>
  <si>
    <t>ИП АДЫГЕЗАЛОВ Ш.С.</t>
  </si>
  <si>
    <t>ИП АДЯН С.В.</t>
  </si>
  <si>
    <t>ИП Адян С.М.</t>
  </si>
  <si>
    <t>ИП Ажаева И.В.</t>
  </si>
  <si>
    <t>ИП Ажиненко Е.В.</t>
  </si>
  <si>
    <t>ИП Азарова Т.И.</t>
  </si>
  <si>
    <t>ИП Азизян А.Ц.</t>
  </si>
  <si>
    <t>ИП Азроян Г.Н.</t>
  </si>
  <si>
    <t>ИП Айвазова Д.Г.</t>
  </si>
  <si>
    <t>ИП Айвазова О.А.</t>
  </si>
  <si>
    <t>ИП АЙВАЗЬЯН Н.Г.</t>
  </si>
  <si>
    <t>ИП Айвазян А.О.</t>
  </si>
  <si>
    <t>ИП АЙВАЗЯН С.Л.</t>
  </si>
  <si>
    <t>ИП Айларова С.Е.</t>
  </si>
  <si>
    <t>ИП Айлоян В.В.</t>
  </si>
  <si>
    <t>ИП Айрапетов А.С.</t>
  </si>
  <si>
    <t>ИП Айрапетян А.Г.</t>
  </si>
  <si>
    <t>ИП Айрапетян Г.М.</t>
  </si>
  <si>
    <t>ИП АЙРУМЯН В.Р.</t>
  </si>
  <si>
    <t>ИП АКБАЕВ М.М.</t>
  </si>
  <si>
    <t>ИП Акберов Г.Д.</t>
  </si>
  <si>
    <t>ИП АКИМОВ А.И.</t>
  </si>
  <si>
    <t>ИП Акимова А.А.</t>
  </si>
  <si>
    <t>ИП АКИМОВА Е.Н.</t>
  </si>
  <si>
    <t>ИП АКИМОВА М.В.</t>
  </si>
  <si>
    <t>ИП Акимова Н. И.</t>
  </si>
  <si>
    <t>ИП АКОПДЖАНЯН С.Г.</t>
  </si>
  <si>
    <t>ИП Акопян Е.А.</t>
  </si>
  <si>
    <t>ИП Аксайсков М.В.</t>
  </si>
  <si>
    <t>ИП Аксененко И.Д.</t>
  </si>
  <si>
    <t>ИП Аксенов А.А.</t>
  </si>
  <si>
    <t>ИП Аксенов О.В.</t>
  </si>
  <si>
    <t>ИП Аксенова Н.М.</t>
  </si>
  <si>
    <t>ИП АКСЕНОВА С.А.</t>
  </si>
  <si>
    <t>ИП Аксенова Я.А.</t>
  </si>
  <si>
    <t>ИП Акчурин Г.Х.</t>
  </si>
  <si>
    <t>ИП АЛ Д.Ф.</t>
  </si>
  <si>
    <t>ИП АЛАДИНА Ю.С.</t>
  </si>
  <si>
    <t>ИП АЛБАНТОВА Н.А.</t>
  </si>
  <si>
    <t>ИП АЛВАНДЖЯН А.А.</t>
  </si>
  <si>
    <t>ИП Алдошина С.В.</t>
  </si>
  <si>
    <t>ИП АЛЕЙНИКОВ И.Ю.</t>
  </si>
  <si>
    <t>ИП АЛЕКСАНДРОВ С.В.</t>
  </si>
  <si>
    <t>ИП АЛЕКСАНДРОВА О.В.</t>
  </si>
  <si>
    <t>ИП АЛЕКСАНЯН А.В.</t>
  </si>
  <si>
    <t>ИП АЛЕКСАНЯН А.Р.</t>
  </si>
  <si>
    <t>ИП Алексанян А.С.</t>
  </si>
  <si>
    <t>ИП Алексеев М.Ю.</t>
  </si>
  <si>
    <t>ИП АЛЕКСЕЕВ Р.Н.</t>
  </si>
  <si>
    <t>ИП Алексеева В.В.</t>
  </si>
  <si>
    <t>ИП АЛЕКСЕЕВА Е.А.</t>
  </si>
  <si>
    <t>ИП Алексеева Н.В.</t>
  </si>
  <si>
    <t>ИП Алексеева О.В.</t>
  </si>
  <si>
    <t>ИП Алексеевская А.А.</t>
  </si>
  <si>
    <t>ИП АЛЕКСЕЕНКО И.В.</t>
  </si>
  <si>
    <t>ИП Алекян А.Г.</t>
  </si>
  <si>
    <t>ИП Алехин Н.Т.</t>
  </si>
  <si>
    <t>ИП АЛИАХМЕДОВА О.С.</t>
  </si>
  <si>
    <t>ИП АЛИЕВ А.М.</t>
  </si>
  <si>
    <t>ИП Алиев А.С.</t>
  </si>
  <si>
    <t>ИП АЛИЕВ В.О.</t>
  </si>
  <si>
    <t>ИП АЛИЕВ И.В.</t>
  </si>
  <si>
    <t>ИП АЛИЕВ Р.А.</t>
  </si>
  <si>
    <t>ИП Алиев Р.С.</t>
  </si>
  <si>
    <t>ИП АЛИЕВ Р.Ш.</t>
  </si>
  <si>
    <t>ИП Алиев Т.Н.</t>
  </si>
  <si>
    <t>ИП АЛИЕВ Э.С.</t>
  </si>
  <si>
    <t>ИП Алиева Л.Б.</t>
  </si>
  <si>
    <t>ИП Алиева М.И.</t>
  </si>
  <si>
    <t>ИП АЛИМОВА Т.А.</t>
  </si>
  <si>
    <t>ИП Аллахвердиев А.И.</t>
  </si>
  <si>
    <t>ИП Аллахвердиева М.И.</t>
  </si>
  <si>
    <t>ИП Алмамедова А.И.</t>
  </si>
  <si>
    <t>ИП АЛФЕРОВ А.И.</t>
  </si>
  <si>
    <t>ИП Алфёрова М.А.</t>
  </si>
  <si>
    <t>ИП АЛФИМОВА Ю.П.</t>
  </si>
  <si>
    <t>ИП АЛЫЕВ А.Н.</t>
  </si>
  <si>
    <t>ИП АЛЬ САДАЙ Е.О.</t>
  </si>
  <si>
    <t>ИП Алькина Л.А.</t>
  </si>
  <si>
    <t>ИП Алюкова С.А.</t>
  </si>
  <si>
    <t>ИП АМБАРЦУМЯН А.С.</t>
  </si>
  <si>
    <t>ИП Амбарцумян В.В.</t>
  </si>
  <si>
    <t>ИП АМБАРЦУМЯН К.А.</t>
  </si>
  <si>
    <t>ИП Амвросов С.О.</t>
  </si>
  <si>
    <t>ИП АМЕЛЬЧАКОВ Н.Ю.</t>
  </si>
  <si>
    <t>ИП АМИЗЯН А.А.</t>
  </si>
  <si>
    <t>ИП Амиров К.А.</t>
  </si>
  <si>
    <t>ИП Амирханян А.А.</t>
  </si>
  <si>
    <t>ИП Амирханян А.Г.</t>
  </si>
  <si>
    <t>ИП Амолина Л.Ю.</t>
  </si>
  <si>
    <t>ИП Ананьев В.В.</t>
  </si>
  <si>
    <t>ИП Ананьина Э.А.</t>
  </si>
  <si>
    <t>ИП АНАСТАСОВ В.В.</t>
  </si>
  <si>
    <t>ИП Анахасян Р.К.</t>
  </si>
  <si>
    <t>ИП Андреев С.Т.</t>
  </si>
  <si>
    <t>ИП АНДРЕЕВА В.Е.</t>
  </si>
  <si>
    <t>ИП Андреева Е.Е.</t>
  </si>
  <si>
    <t>ИП АНДРЕЕВА И.В.</t>
  </si>
  <si>
    <t>ИП Андреева И.М.</t>
  </si>
  <si>
    <t>ИП Андреева Л.С.</t>
  </si>
  <si>
    <t>ИП Андреева Н.П.</t>
  </si>
  <si>
    <t>ИП Андриевская Т.И.</t>
  </si>
  <si>
    <t>ИП АНДРИЕВСКИЙ Е.Ю.</t>
  </si>
  <si>
    <t>ИП Андриуц И.М.</t>
  </si>
  <si>
    <t>ИП АНДРИЯНОВА Е.К.</t>
  </si>
  <si>
    <t>ИП АНДРИЯХОВА Т.Н.</t>
  </si>
  <si>
    <t>ИП Андруха В.Н.</t>
  </si>
  <si>
    <t>ИП Андрюшина А.В.</t>
  </si>
  <si>
    <t>ИП Андрюшина А.Л.</t>
  </si>
  <si>
    <t>ИП Аникеева Н.Р.</t>
  </si>
  <si>
    <t>ИП АНИКИН Я.О.</t>
  </si>
  <si>
    <t>ИП АНИСИМОВ Д.В.</t>
  </si>
  <si>
    <t>ИП Анисимова А.М.</t>
  </si>
  <si>
    <t>ИП Анисимова Н.В.</t>
  </si>
  <si>
    <t>ИП АНИСИМОВА С.В.</t>
  </si>
  <si>
    <t>ИП АНИЩЕНКО В.Г.</t>
  </si>
  <si>
    <t>ИП Анищенко О.А.</t>
  </si>
  <si>
    <t>ИП Анкудимова О.В.</t>
  </si>
  <si>
    <t>ИП Анопкина М.А.</t>
  </si>
  <si>
    <t>ИП Аносова А.А.</t>
  </si>
  <si>
    <t>ИП Аносова Л.К.</t>
  </si>
  <si>
    <t>ИП АНОШЕНКО М.В.</t>
  </si>
  <si>
    <t>ИП АНТИПЕНКО В.В.</t>
  </si>
  <si>
    <t>ИП Антипов Н.Ю.</t>
  </si>
  <si>
    <t>ИП Антипов Р.Ю.</t>
  </si>
  <si>
    <t>ИП Антипова Е.Ю.</t>
  </si>
  <si>
    <t>ИП АНТОНОВ В.В.</t>
  </si>
  <si>
    <t>ИП Антонов Н.М.</t>
  </si>
  <si>
    <t>ИП Антонова Л.Г.</t>
  </si>
  <si>
    <t>ИП Антонова Л.П.</t>
  </si>
  <si>
    <t>ИП АНТОНЯН В.В.</t>
  </si>
  <si>
    <t>ИП Антонян М.В.</t>
  </si>
  <si>
    <t>ИП АНТОНЯН Т.М.</t>
  </si>
  <si>
    <t>ИП АНТОХИНА С.В.</t>
  </si>
  <si>
    <t>ИП Антошина Т.А.</t>
  </si>
  <si>
    <t>ИП Ануфриев В.В.</t>
  </si>
  <si>
    <t>ИП Ануфриева Н.В.</t>
  </si>
  <si>
    <t>ИП Аракелян А.А.</t>
  </si>
  <si>
    <t>ИП Аракелян А.М.</t>
  </si>
  <si>
    <t>ИП АРАКЕЛЯН В.С.</t>
  </si>
  <si>
    <t>ИП АРАКЕЛЯН Г.К.</t>
  </si>
  <si>
    <t>ИП Аракелян Г.П.</t>
  </si>
  <si>
    <t>ИП Аракелян О.А.</t>
  </si>
  <si>
    <t>ИП Аракелян С.С.</t>
  </si>
  <si>
    <t>ИП Аракелян Ю.С.</t>
  </si>
  <si>
    <t>ИП АРГУНОВА В.В.</t>
  </si>
  <si>
    <t>ИП АРЕФЬЕВ Е.Ю.</t>
  </si>
  <si>
    <t>ИП АРЗАМАСКИН В.И.</t>
  </si>
  <si>
    <t>ИП АРЗАМАСОВА И.Н.</t>
  </si>
  <si>
    <t>ИП Арифов Л.Д.</t>
  </si>
  <si>
    <t>ИП Армянинова Е.В.</t>
  </si>
  <si>
    <t>ИП АРСЕНОВА Р.Ф.</t>
  </si>
  <si>
    <t>ИП АРСЕНЯН А.Р.</t>
  </si>
  <si>
    <t>ИП Арсенян Т.С.</t>
  </si>
  <si>
    <t>ИП АРТАМОНОВА А.Р.</t>
  </si>
  <si>
    <t>ИП АРТАМОНОВА И.А.</t>
  </si>
  <si>
    <t>ИП АРТАМОНОВА О.А.</t>
  </si>
  <si>
    <t>ИП Артемов А.О.</t>
  </si>
  <si>
    <t>ИП Артемов В.В.</t>
  </si>
  <si>
    <t>ИП АРТЕМОВА С.В.</t>
  </si>
  <si>
    <t>ИП Артемьева Е.Г.</t>
  </si>
  <si>
    <t>ИП АРТЕМЬЕВА Ж.В.</t>
  </si>
  <si>
    <t>ИП АРТИЩЕВ С.А.</t>
  </si>
  <si>
    <t>ИП Артюхов О.Н.</t>
  </si>
  <si>
    <t>ИП АРТЮШИН А.Ю.</t>
  </si>
  <si>
    <t>ИП АРУСТАМЯН Н.А.</t>
  </si>
  <si>
    <t>ИП АРУТУНЯН Г.Н.</t>
  </si>
  <si>
    <t>ИП АРУТЮНОВ К.Б.</t>
  </si>
  <si>
    <t>ИП Арутюнова А.А.</t>
  </si>
  <si>
    <t>ИП Арутюнова Г.С.</t>
  </si>
  <si>
    <t>ИП АРУТЮНОВА С.А.</t>
  </si>
  <si>
    <t>ИП АРУТЮНЯН А.О.</t>
  </si>
  <si>
    <t>ИП АРУТЮНЯН А.С.</t>
  </si>
  <si>
    <t>ИП Арутюнян В.Б.</t>
  </si>
  <si>
    <t>ИП Арутюнян Г.Б.</t>
  </si>
  <si>
    <t>ИП Арутюнян Г.С.</t>
  </si>
  <si>
    <t>ИП АРУТЮНЯН К.А.</t>
  </si>
  <si>
    <t>ИП АРУТЮНЯН К.Г.</t>
  </si>
  <si>
    <t>ИП Арутюнян Л.Н.</t>
  </si>
  <si>
    <t>ИП Архипенко В.В.</t>
  </si>
  <si>
    <t>ИП АРХИПКИНА Л.П.</t>
  </si>
  <si>
    <t>ИП АРХИПОВА М.А.</t>
  </si>
  <si>
    <t>ИП АРХИПОВА М.С.</t>
  </si>
  <si>
    <t>ИП Архипова Т.Н.</t>
  </si>
  <si>
    <t>ИП Асадова Э.А.</t>
  </si>
  <si>
    <t>ИП Асатрян Д.А.</t>
  </si>
  <si>
    <t>ИП АСАТРЯН Н.В.</t>
  </si>
  <si>
    <t>ИП Асатрян С.Н.</t>
  </si>
  <si>
    <t>ИП АСЕЕВ А.В.</t>
  </si>
  <si>
    <t>ИП АСЕЕВ Д.А.</t>
  </si>
  <si>
    <t>ИП АСЕКРИТОВА Е.В.</t>
  </si>
  <si>
    <t>ИП АСКЕРОВ С.А.</t>
  </si>
  <si>
    <t>ИП АСКЕРОВ Т.А.</t>
  </si>
  <si>
    <t>ИП АСЛАНОВ М.А.</t>
  </si>
  <si>
    <t>ИП Асланова А.В.</t>
  </si>
  <si>
    <t>ИП Астадурьян Г.В.</t>
  </si>
  <si>
    <t>ИП АСТАПЕНКО Е.П.</t>
  </si>
  <si>
    <t>ИП АСТАПЕНКОВА Е.Ю.</t>
  </si>
  <si>
    <t>ИП АСТАХОВ А.В.</t>
  </si>
  <si>
    <t>ИП Асташин В.А.</t>
  </si>
  <si>
    <t>ИП Асташова М.А.</t>
  </si>
  <si>
    <t>ИП Асташова О.В.</t>
  </si>
  <si>
    <t>ИП АТАБЕКЯН Г.Г.</t>
  </si>
  <si>
    <t>ИП АТАЕВ М.М.</t>
  </si>
  <si>
    <t>ИП АТАЕВА А.В.</t>
  </si>
  <si>
    <t>ИП АТАЛЯН В.Я.</t>
  </si>
  <si>
    <t>ИП Аталян М.Е.</t>
  </si>
  <si>
    <t>ИП АТАРЩИКОВ Г.В.</t>
  </si>
  <si>
    <t>ИП АТРОШЕНКО О.А.</t>
  </si>
  <si>
    <t>ИП Аулов В.А.</t>
  </si>
  <si>
    <t>ИП АФАНАСЬЕВ Ю.А.</t>
  </si>
  <si>
    <t>ИП АФАНАСЬЕВ Ю.С.</t>
  </si>
  <si>
    <t>ИП Афанасьева И.И.</t>
  </si>
  <si>
    <t>ИП Афанасьева С.Л.</t>
  </si>
  <si>
    <t>ИП Афанасьева Т.В.</t>
  </si>
  <si>
    <t>ИП АХВЕРДИЕВА Л.Т.</t>
  </si>
  <si>
    <t>ИП АХМАДЕЕВ Н.С.</t>
  </si>
  <si>
    <t>ИП Ахмадеева Т.Г.</t>
  </si>
  <si>
    <t>ИП Ахмадуллина Р.З.</t>
  </si>
  <si>
    <t>ИП Ахмед И.Ю.</t>
  </si>
  <si>
    <t>ИП АХМЕДОВ А.</t>
  </si>
  <si>
    <t>ИП АХМЕДОВ Ю.А.</t>
  </si>
  <si>
    <t>ИП АХМЕДОВА Г.А.</t>
  </si>
  <si>
    <t>ИП АХМЕТОВА Н.Б.</t>
  </si>
  <si>
    <t>ИП Ахмеян Г.А.</t>
  </si>
  <si>
    <t>ИП АХРЯМКИНА Н.Н.</t>
  </si>
  <si>
    <t>ИП Ахыев Ю.В.</t>
  </si>
  <si>
    <t>ИП АШАРИН А.Ю.</t>
  </si>
  <si>
    <t>ИП АШИРОВ А.Д.</t>
  </si>
  <si>
    <t>ИП АШИРОВ В.В.</t>
  </si>
  <si>
    <t>ИП Ащеулов С.И.</t>
  </si>
  <si>
    <t>ИП Бабаев А.А.</t>
  </si>
  <si>
    <t>ИП Бабаев Б.Р.</t>
  </si>
  <si>
    <t>ИП Бабаев О.И.</t>
  </si>
  <si>
    <t>ИП Бабаев Ф.А.</t>
  </si>
  <si>
    <t>ИП БАБАЕВА Ф.М.</t>
  </si>
  <si>
    <t>ИП Бабаян А.И.</t>
  </si>
  <si>
    <t>ИП Бабаян В.В.</t>
  </si>
  <si>
    <t>ИП Бабаян К.А.</t>
  </si>
  <si>
    <t>ИП Бабаян Н.Ю.</t>
  </si>
  <si>
    <t>ИП Бабенко О.А.</t>
  </si>
  <si>
    <t>ИП Бабий А.О.</t>
  </si>
  <si>
    <t>ИП Бабич Е.А.</t>
  </si>
  <si>
    <t>ИП Бабич Е.В.</t>
  </si>
  <si>
    <t>ИП БАБИЧ И.А.</t>
  </si>
  <si>
    <t>ИП Бабкина Н. П.</t>
  </si>
  <si>
    <t>ИП БАБУРИНА Т.Ф.</t>
  </si>
  <si>
    <t>ИП Бабушкин С.В.</t>
  </si>
  <si>
    <t>ИП БАГДАСАРОВ М.А.</t>
  </si>
  <si>
    <t>ИП БАГДАСАРЯН А.Г.</t>
  </si>
  <si>
    <t>ИП БАГДАСАРЯН А.М.</t>
  </si>
  <si>
    <t>ИП Багдасарян Г.М.</t>
  </si>
  <si>
    <t>ИП БАГДАСАРЯН М.К.</t>
  </si>
  <si>
    <t>ИП БАГДЯН А.С.</t>
  </si>
  <si>
    <t>ИП БАГДЯН Г.А.</t>
  </si>
  <si>
    <t>ИП БАГИРОВ М.А.</t>
  </si>
  <si>
    <t>ИП БАГМАНЯН Н.Г.</t>
  </si>
  <si>
    <t>ИП Багманян Р.Ю.</t>
  </si>
  <si>
    <t>ИП Баграмян М.Р.</t>
  </si>
  <si>
    <t>ИП БАГРИН Ю.В.</t>
  </si>
  <si>
    <t>ИП БАГРОВА Е.Н.</t>
  </si>
  <si>
    <t>ИП Бадалян К.А.</t>
  </si>
  <si>
    <t>ИП БАДОЯН Ж.Р.</t>
  </si>
  <si>
    <t>ИП Бадтиев Ф.Г.</t>
  </si>
  <si>
    <t>ИП Баев Л.Э.</t>
  </si>
  <si>
    <t>ИП БАЗАЛЕЕВА Л.Г.</t>
  </si>
  <si>
    <t>ИП БАЗАНОВА Л.Л.</t>
  </si>
  <si>
    <t>ИП БАЗАРОВА О.А.</t>
  </si>
  <si>
    <t>ИП Байдикова С.П.</t>
  </si>
  <si>
    <t>ИП Байдичева Н.В.</t>
  </si>
  <si>
    <t>ИП БАЙРАМОВ Н.Э.</t>
  </si>
  <si>
    <t>ИП БАЙРАМОВА Т.А.</t>
  </si>
  <si>
    <t>ИП Бакаев В.А.</t>
  </si>
  <si>
    <t>ИП БАКАСОВ С.В.</t>
  </si>
  <si>
    <t>ИП Бакулева Т.Г.</t>
  </si>
  <si>
    <t>ИП Бакулина Е.И.</t>
  </si>
  <si>
    <t>ИП Бакунов В.В.</t>
  </si>
  <si>
    <t>ИП Балабанов В.И.</t>
  </si>
  <si>
    <t>ИП БАЛАБАНОВА О.А.</t>
  </si>
  <si>
    <t>ИП Балабышко А.А.</t>
  </si>
  <si>
    <t>ИП БАЛАГУРОВ А.Д.</t>
  </si>
  <si>
    <t>ИП БАЛАЕВ Р.Г.</t>
  </si>
  <si>
    <t>ИП БАЛАЕВА М.Н.</t>
  </si>
  <si>
    <t>ИП Балакин В.С.</t>
  </si>
  <si>
    <t>ИП Балакин Д.В.</t>
  </si>
  <si>
    <t>ИП Балакирева И.А.</t>
  </si>
  <si>
    <t>ИП Баланян Т.В.</t>
  </si>
  <si>
    <t>ИП Баласян В.А.</t>
  </si>
  <si>
    <t>ИП Балаханова В.С.</t>
  </si>
  <si>
    <t>ИП Балахонова Г.Н.</t>
  </si>
  <si>
    <t>ИП Балашов В.С.</t>
  </si>
  <si>
    <t>ИП БАЛАШОВА Е.Б.</t>
  </si>
  <si>
    <t>ИП Балаян Г.В.</t>
  </si>
  <si>
    <t>ИП Балаян С.Г.</t>
  </si>
  <si>
    <t>ИП Балков П.В.</t>
  </si>
  <si>
    <t>ИП БАЛКУНОВ Д.Г.</t>
  </si>
  <si>
    <t>ИП БАЛОЯН О.В.</t>
  </si>
  <si>
    <t>ИП Бальян А.В.</t>
  </si>
  <si>
    <t>ИП Баннова О.М.</t>
  </si>
  <si>
    <t>ИП БАННЫХ Л.Г.</t>
  </si>
  <si>
    <t>ИП БАРАБАНОВА Н.А.</t>
  </si>
  <si>
    <t>ИП Барабанщикова Л.В.</t>
  </si>
  <si>
    <t>ИП Барабаш И. И.</t>
  </si>
  <si>
    <t>ИП БАРАННИК О.О.</t>
  </si>
  <si>
    <t>ИП БАРАНОВ А.С.</t>
  </si>
  <si>
    <t>ИП Баранов Н.И.</t>
  </si>
  <si>
    <t>ИП БАРАНОВА И.Р.</t>
  </si>
  <si>
    <t>ИП Баранова Н.Е.</t>
  </si>
  <si>
    <t>ИП Баранова О.В.</t>
  </si>
  <si>
    <t>ИП БАРАНОВА Т.Е.</t>
  </si>
  <si>
    <t>ИП Барашков П.Е.</t>
  </si>
  <si>
    <t>ИП БАРДЫШЕВА К.А.</t>
  </si>
  <si>
    <t>ИП Барикян А.В.</t>
  </si>
  <si>
    <t>ИП БАРИЛЕНКО О.И.</t>
  </si>
  <si>
    <t>ИП БАРИНОВА Ю.В.</t>
  </si>
  <si>
    <t>ИП Баринян П.Х.</t>
  </si>
  <si>
    <t>ИП Барова И.К.</t>
  </si>
  <si>
    <t>ИП Баровская Л.Н.</t>
  </si>
  <si>
    <t>ИП БАРОНИН В.А.</t>
  </si>
  <si>
    <t>ИП Барсегян А.П.</t>
  </si>
  <si>
    <t>ИП БАРТАШНИК Е.Е.</t>
  </si>
  <si>
    <t>ИП БАРТЫШОВ В.Н.</t>
  </si>
  <si>
    <t>ИП БАРЫШКОВ Е.Ю.</t>
  </si>
  <si>
    <t>ИП Басаргин Р.С.</t>
  </si>
  <si>
    <t>ИП Баскакова Е.А.</t>
  </si>
  <si>
    <t>ИП БАСКО А.Н.</t>
  </si>
  <si>
    <t>ИП Басманов Р.В.</t>
  </si>
  <si>
    <t>ИП БАСНИЕВА З.Х.</t>
  </si>
  <si>
    <t>ИП БАТАЕВА И.А.</t>
  </si>
  <si>
    <t>ИП Батищев А.Б.</t>
  </si>
  <si>
    <t>ИП БАТРАКОВ П.В.</t>
  </si>
  <si>
    <t>ИП БАТУРИНА О.И.</t>
  </si>
  <si>
    <t>ИП Батютин С.В.</t>
  </si>
  <si>
    <t>ИП Баукина Е.Л.</t>
  </si>
  <si>
    <t>ИП Бахтадзе Т.В.</t>
  </si>
  <si>
    <t>ИП Бахтинова Н.В.</t>
  </si>
  <si>
    <t>ИП Бахтияров Э.А.</t>
  </si>
  <si>
    <t>ИП БАХШЯН С.В.</t>
  </si>
  <si>
    <t>ИП БАЧАГОВ Е.В.</t>
  </si>
  <si>
    <t>ИП Бачурин А.А.</t>
  </si>
  <si>
    <t>ИП Башаратов С.М.</t>
  </si>
  <si>
    <t>ИП Башаркина Н.П.</t>
  </si>
  <si>
    <t>ИП БАШИРОВ Р.Н.</t>
  </si>
  <si>
    <t>ИП Башкирова Г.В.</t>
  </si>
  <si>
    <t>ИП БАШКОВ А.А.</t>
  </si>
  <si>
    <t>ИП Башмаков А.В.</t>
  </si>
  <si>
    <t>ИП БАШМАКОВ С.В.</t>
  </si>
  <si>
    <t>ИП Баяджанц Л.В.</t>
  </si>
  <si>
    <t>ИП БАЯНОВ И.З.</t>
  </si>
  <si>
    <t>ИП БДОЯН Г.Ж.</t>
  </si>
  <si>
    <t>ИП Бегларян А. Г.</t>
  </si>
  <si>
    <t>ИП БЕДРИН М.В.</t>
  </si>
  <si>
    <t>ИП Безворотняя Н.В.</t>
  </si>
  <si>
    <t>ИП БЕЗГАЧЕВА О.А.</t>
  </si>
  <si>
    <t>ИП Бездушнова Л.В.</t>
  </si>
  <si>
    <t>ИП БЕЗИК Е.П.</t>
  </si>
  <si>
    <t>ИП БЕЗРУКОВА Н.Б.</t>
  </si>
  <si>
    <t>ИП Безуглый А.А.</t>
  </si>
  <si>
    <t>ИП Бейнешева Г.В.</t>
  </si>
  <si>
    <t>ИП БЕК-НАЗАРЯН Э.Е.</t>
  </si>
  <si>
    <t>ИП Бекуров Э.Х.</t>
  </si>
  <si>
    <t>ИП БЕЛАН Б.Л.</t>
  </si>
  <si>
    <t>ИП Белашова Е.А.</t>
  </si>
  <si>
    <t>ИП БЕЛЕНЬКОВА О.Е.</t>
  </si>
  <si>
    <t>ИП Беликова В.И.</t>
  </si>
  <si>
    <t>ИП БЕЛИКОВА Т.А.</t>
  </si>
  <si>
    <t>ИП Белинская Н.С.</t>
  </si>
  <si>
    <t>ИП Белинский Э.С.</t>
  </si>
  <si>
    <t>ИП Белкина М.А.</t>
  </si>
  <si>
    <t>ИП Белков А.В.</t>
  </si>
  <si>
    <t>ИП БЕЛОБОРОДОВА Н.А.</t>
  </si>
  <si>
    <t>ИП БЕЛОВ А.Ю.</t>
  </si>
  <si>
    <t>ИП Белов Д.А.</t>
  </si>
  <si>
    <t>ИП Белова Е.П.</t>
  </si>
  <si>
    <t>ИП Белова Н.В.</t>
  </si>
  <si>
    <t>ИП БЕЛОВА Т.В.</t>
  </si>
  <si>
    <t>ИП Белогорец Н.А.</t>
  </si>
  <si>
    <t>ИП БЕЛОЗЕРОВА Н.В.</t>
  </si>
  <si>
    <t>ИП Белозуб А.Н.</t>
  </si>
  <si>
    <t>ИП Белокурова Э.А.</t>
  </si>
  <si>
    <t>ИП Белосохова Т.В.</t>
  </si>
  <si>
    <t>ИП Белоусов О.А.</t>
  </si>
  <si>
    <t>ИП Белоусова Л. С.</t>
  </si>
  <si>
    <t>ИП Белоцерковец Л.А.</t>
  </si>
  <si>
    <t>ИП БЕЛУГИНА Т.С.</t>
  </si>
  <si>
    <t>ИП БЕЛЫЙ Е.В.</t>
  </si>
  <si>
    <t>ИП БЕЛЫХ Г.А.</t>
  </si>
  <si>
    <t>ИП БЕЛЯЕВ А.А.</t>
  </si>
  <si>
    <t>ИП Беляев В.А.</t>
  </si>
  <si>
    <t>ИП Беляева Г.Н.</t>
  </si>
  <si>
    <t>ИП Беляева И.Г.</t>
  </si>
  <si>
    <t>ИП БЕЛЯЕВА Т.А.</t>
  </si>
  <si>
    <t>ИП БЕЛЯК А.А.</t>
  </si>
  <si>
    <t>ИП Белякова Е.А.</t>
  </si>
  <si>
    <t>ИП БЕЛЯКОВА Т.А.</t>
  </si>
  <si>
    <t>ИП БЕЛЯКОВА Ю.А.</t>
  </si>
  <si>
    <t>ИП БЕЛЯШИНА Л.Л.</t>
  </si>
  <si>
    <t>ИП БЕРАНДЗЕ Ш.Н.</t>
  </si>
  <si>
    <t>ИП Берберов Ш.Ш.</t>
  </si>
  <si>
    <t>ИП Бердникова Н.А.</t>
  </si>
  <si>
    <t>ИП Бережок Л.А.</t>
  </si>
  <si>
    <t>ИП БЕРЕЗИН Д.А.</t>
  </si>
  <si>
    <t>ИП БЕРЕЗИН Н.В.</t>
  </si>
  <si>
    <t>ИП Березкина К.Д.</t>
  </si>
  <si>
    <t>ИП Березкина С.В.</t>
  </si>
  <si>
    <t>ИП БЕРЕНЕВ А.Ю.</t>
  </si>
  <si>
    <t>ИП Беренева Л.М.</t>
  </si>
  <si>
    <t>ИП БЕРЕНЬКО И.Д.</t>
  </si>
  <si>
    <t>ИП БЕРЕСНЕВ М.А.</t>
  </si>
  <si>
    <t>ИП Беришвили К.Б.</t>
  </si>
  <si>
    <t>ИП БЕРНИК С.Н.</t>
  </si>
  <si>
    <t>ИП БЕСПАЛОВ С.А.</t>
  </si>
  <si>
    <t>ИП Бессонова Н.В.</t>
  </si>
  <si>
    <t>ИП Бешкарева Н.В.</t>
  </si>
  <si>
    <t>ИП Бешта А.И.</t>
  </si>
  <si>
    <t>ИП БИБИК Е.В.</t>
  </si>
  <si>
    <t>ИП БИБИК П.Н.</t>
  </si>
  <si>
    <t>ИП БИБИКОВА Т.В.</t>
  </si>
  <si>
    <t>ИП БИДЖИЕВ Р.У.</t>
  </si>
  <si>
    <t>ИП БИКУШЕВ А.А.</t>
  </si>
  <si>
    <t>ИП Биннатов Э.С.</t>
  </si>
  <si>
    <t>ИП БИРКЛЕ В.Р.</t>
  </si>
  <si>
    <t>ИП БИРЮКОВА Е.В.</t>
  </si>
  <si>
    <t>ИП Бирюкова Н.М.</t>
  </si>
  <si>
    <t>ИП БИРЮКОВА О.В.</t>
  </si>
  <si>
    <t>ИП Благинин Ю.В.</t>
  </si>
  <si>
    <t>ИП Благова Э.Г.</t>
  </si>
  <si>
    <t>ИП БЛАТОВА Н.А.</t>
  </si>
  <si>
    <t>ИП БЛАЩУК О.Н.</t>
  </si>
  <si>
    <t>ИП Близниченко А.В.</t>
  </si>
  <si>
    <t>ИП Блинова Г.М.</t>
  </si>
  <si>
    <t>ИП Блинова М.А.</t>
  </si>
  <si>
    <t>ИП БОБКОВА М.В.</t>
  </si>
  <si>
    <t>ИП Бобринский А.Д.</t>
  </si>
  <si>
    <t>ИП БОБРОВ Д.Г.</t>
  </si>
  <si>
    <t>ИП БОБРОВ М.Н.</t>
  </si>
  <si>
    <t>ИП Боброва О.Д.</t>
  </si>
  <si>
    <t>ИП БОБРЫШЕВ С.Н.</t>
  </si>
  <si>
    <t>ИП Бобылев Н. С.</t>
  </si>
  <si>
    <t>ИП БОБЫЛКИН В.А.</t>
  </si>
  <si>
    <t>ИП БОБЫРЕВА Е.Н.</t>
  </si>
  <si>
    <t>ИП Богатая М.С.</t>
  </si>
  <si>
    <t>ИП БОГАТЧЕНКО С.Н.</t>
  </si>
  <si>
    <t>ИП Богданов Н.В.</t>
  </si>
  <si>
    <t>ИП БОГДАНОВ С.В.</t>
  </si>
  <si>
    <t>ИП БОГДАНОВА С.Ю.</t>
  </si>
  <si>
    <t>ИП БОГОДУХОВА С.А.</t>
  </si>
  <si>
    <t>ИП Богомаз Р.Н.</t>
  </si>
  <si>
    <t>ИП Богомолова С.Б.</t>
  </si>
  <si>
    <t>ИП БОГУС Н.Г.</t>
  </si>
  <si>
    <t>ИП БОГУШ А.Ю.</t>
  </si>
  <si>
    <t>ИП БОДРОВА Л.В.</t>
  </si>
  <si>
    <t>ИП Бодягин В.В.</t>
  </si>
  <si>
    <t>ИП БОЖИЧ В.М.</t>
  </si>
  <si>
    <t>ИП Божко О.В.</t>
  </si>
  <si>
    <t>ИП Боздогоньян Л.А.</t>
  </si>
  <si>
    <t>ИП Бойко В.А.</t>
  </si>
  <si>
    <t>ИП Бойко С.И.</t>
  </si>
  <si>
    <t>ИП БОКОВА Г.К.</t>
  </si>
  <si>
    <t>ИП Бокова М.В.</t>
  </si>
  <si>
    <t>ИП Болдарева В.Н.</t>
  </si>
  <si>
    <t>ИП БОЛДИНОВ В.В.</t>
  </si>
  <si>
    <t>ИП БОЛДРЕВ А.А.</t>
  </si>
  <si>
    <t>ИП Болдырев Е.А.</t>
  </si>
  <si>
    <t>ИП Болдырев Ю.Д.</t>
  </si>
  <si>
    <t>ИП Болдырева А.Г.</t>
  </si>
  <si>
    <t>ИП БОЛКВАДЗЕ Г.Г.</t>
  </si>
  <si>
    <t>ИП БОЛОБОЛОВ В.А.</t>
  </si>
  <si>
    <t>ИП БОЛОТОВА В.Б.</t>
  </si>
  <si>
    <t>ИП БОЛОТОВА Е.В.</t>
  </si>
  <si>
    <t>ИП БОЛОТОВА Н.Н.</t>
  </si>
  <si>
    <t>ИП Болтушкин Д.А.</t>
  </si>
  <si>
    <t>ИП БОЛЬБОТ Н.А.</t>
  </si>
  <si>
    <t>ИП БОЛЬШАКОВ А.В.</t>
  </si>
  <si>
    <t>ИП Большакова А.В.</t>
  </si>
  <si>
    <t>ИП Больших В.В.</t>
  </si>
  <si>
    <t>ИП БОНАЧЕВ О.В.</t>
  </si>
  <si>
    <t>ИП БОНДАРЕВ С.А.</t>
  </si>
  <si>
    <t>ИП Бондарева Н.П.</t>
  </si>
  <si>
    <t>ИП БОНДАРЕВА Ю.В.</t>
  </si>
  <si>
    <t>ИП БОНДАРЕНКО Е.В.</t>
  </si>
  <si>
    <t>ИП БОНДАРЕНКО И.А.</t>
  </si>
  <si>
    <t>ИП БОНДАРЕНКО И.Е.</t>
  </si>
  <si>
    <t>ИП Бондаренко Л.А.</t>
  </si>
  <si>
    <t>ИП БОНДАРЕНКО М.В.</t>
  </si>
  <si>
    <t>ИП Бондаренко Н.М.</t>
  </si>
  <si>
    <t>ИП БОНДАРЧУК Е.Н.</t>
  </si>
  <si>
    <t>ИП Бондарь О.А.</t>
  </si>
  <si>
    <t>ИП Борецкая И.С.</t>
  </si>
  <si>
    <t>ИП Борецкий О.В.</t>
  </si>
  <si>
    <t>ИП Борзых М.П.</t>
  </si>
  <si>
    <t>ИП Борзых Н.М.</t>
  </si>
  <si>
    <t>ИП БОРИСЕНКО Е.В.</t>
  </si>
  <si>
    <t>ИП БОРИСЕНКО М.А.</t>
  </si>
  <si>
    <t>ИП БОРИСЕНКО С.Н.</t>
  </si>
  <si>
    <t>ИП БОРИСОВ А.С.</t>
  </si>
  <si>
    <t>ИП БОРИСОВ Д.М.</t>
  </si>
  <si>
    <t>ИП БОРИСОВ Р.М.</t>
  </si>
  <si>
    <t>ИП Борисова Г.Д.</t>
  </si>
  <si>
    <t>ИП Борисова Е.В.</t>
  </si>
  <si>
    <t>ИП Борисова Е.Г.</t>
  </si>
  <si>
    <t>ИП БОРИСОВА Н.В.</t>
  </si>
  <si>
    <t>ИП Борисова С.В.</t>
  </si>
  <si>
    <t>ИП Борисова Т.С.</t>
  </si>
  <si>
    <t>ИП БОРМИСОВА Р.В.</t>
  </si>
  <si>
    <t>ИП БОРМОТИН Н.И.</t>
  </si>
  <si>
    <t>ИП БОРОВЕНСКАЯ Е.В.</t>
  </si>
  <si>
    <t>ИП БОРОВИНСКАЯ Т.П.</t>
  </si>
  <si>
    <t>ИП БОРОВКО И.И.</t>
  </si>
  <si>
    <t>ИП БОРОДАЕВА Н.А.</t>
  </si>
  <si>
    <t>ИП Боронникова С.В.</t>
  </si>
  <si>
    <t>ИП Бортникова А.А</t>
  </si>
  <si>
    <t>ИП Босенко Т.В.</t>
  </si>
  <si>
    <t>ИП БОТИНА О.В.</t>
  </si>
  <si>
    <t>ИП БОТИНА О.М.</t>
  </si>
  <si>
    <t>ИП Бочарова Л.Н.</t>
  </si>
  <si>
    <t>ИП Бояркина М.И.</t>
  </si>
  <si>
    <t>ИП БРАЖНИК М.А.</t>
  </si>
  <si>
    <t>ИП Братчук О.В.</t>
  </si>
  <si>
    <t>ИП БРЕДУН Е.А.</t>
  </si>
  <si>
    <t>ИП Бринчак М.И.</t>
  </si>
  <si>
    <t>ИП Бритиков А.В.</t>
  </si>
  <si>
    <t>ИП БРИЧКОВА Е.Г.</t>
  </si>
  <si>
    <t>ИП Бровкин А.В.</t>
  </si>
  <si>
    <t>ИП БРОВКОВА Т.Б.</t>
  </si>
  <si>
    <t>ИП Бровченко Н.А.</t>
  </si>
  <si>
    <t>ИП Бросалина Л.Н.</t>
  </si>
  <si>
    <t>ИП БРУННЕР А.Р.</t>
  </si>
  <si>
    <t>ИП Брызгачева А.Ю.</t>
  </si>
  <si>
    <t>ИП БРЫКОВ А.В.</t>
  </si>
  <si>
    <t>ИП Бубнов В.И.</t>
  </si>
  <si>
    <t>ИП БУВАЛЬЦЕВ Р.А.</t>
  </si>
  <si>
    <t>ИП Бугаев В.С.</t>
  </si>
  <si>
    <t>ИП БУГАЕВА С.А.</t>
  </si>
  <si>
    <t>ИП Бугрова В.С.</t>
  </si>
  <si>
    <t>ИП Бугрова Е.Г.</t>
  </si>
  <si>
    <t>ИП Будагов Д.Г.</t>
  </si>
  <si>
    <t>ИП Будагова Н.А.</t>
  </si>
  <si>
    <t>ИП БУДИЛОВА Н.В.</t>
  </si>
  <si>
    <t>ИП Будный В.У.</t>
  </si>
  <si>
    <t>ИП БУЖИНОВ В.В.</t>
  </si>
  <si>
    <t>ИП БУЗА К.Ф.</t>
  </si>
  <si>
    <t>ИП БУЗЬЯНОВ И.А.</t>
  </si>
  <si>
    <t>ИП БУКАНАЕВА Е.Д.</t>
  </si>
  <si>
    <t>ИП Букина Т.А.</t>
  </si>
  <si>
    <t>ИП БУКОВА Н.Н.</t>
  </si>
  <si>
    <t>ИП Буланов А.В.</t>
  </si>
  <si>
    <t>ИП Булгакова Н.Ю.</t>
  </si>
  <si>
    <t>ИП БУЛЕХА Р.В.</t>
  </si>
  <si>
    <t>ИП БУЛОХОВ Д.Н.</t>
  </si>
  <si>
    <t>ИП Булыгин С.А.</t>
  </si>
  <si>
    <t>ИП БУЛЫГИНА Г.А.</t>
  </si>
  <si>
    <t>ИП Булычева Е.В.</t>
  </si>
  <si>
    <t>ИП Бундина В.В.</t>
  </si>
  <si>
    <t>ИП Бунчук Д.Д.</t>
  </si>
  <si>
    <t>ИП БУРАКОВА Т.В.</t>
  </si>
  <si>
    <t>ИП Буранов В.Е.</t>
  </si>
  <si>
    <t>ИП Бурбина Т.Э.</t>
  </si>
  <si>
    <t>ИП Буренин В.Л.</t>
  </si>
  <si>
    <t>ИП БУРЕНИН Е.В.</t>
  </si>
  <si>
    <t>ИП БУРИХОНОВ У.А.</t>
  </si>
  <si>
    <t>ИП БУРЛАКА Е.С.</t>
  </si>
  <si>
    <t>ИП Бурлаченко Т.Н.</t>
  </si>
  <si>
    <t>ИП БУРЛУЦКАЯ Л. П.</t>
  </si>
  <si>
    <t>ИП БУРНАДЗЕ О.Н.</t>
  </si>
  <si>
    <t>ИП БУРНАКИН В.В.</t>
  </si>
  <si>
    <t>ИП Буров А.В.</t>
  </si>
  <si>
    <t>ИП Буров И.А.</t>
  </si>
  <si>
    <t>ИП БУРОВА Н.А.</t>
  </si>
  <si>
    <t>ИП Бурунов Э.П.</t>
  </si>
  <si>
    <t>ИП БУРХАН С.А.</t>
  </si>
  <si>
    <t>ИП Бурцева И.Ю.</t>
  </si>
  <si>
    <t>ИП Бурьянова В.К.</t>
  </si>
  <si>
    <t>ИП БУРЯКОВА Г.Н.</t>
  </si>
  <si>
    <t>ИП Бусаров В.Н.</t>
  </si>
  <si>
    <t>ИП БУСЬКО А.В.</t>
  </si>
  <si>
    <t>ИП Бутенко Е.В.</t>
  </si>
  <si>
    <t>ИП БУТЕНКО Т.Д.</t>
  </si>
  <si>
    <t>ИП БУТОВА Е.Н.</t>
  </si>
  <si>
    <t>ИП БУХАНЦОВ А.С.</t>
  </si>
  <si>
    <t>ИП БУШУЕВ А.Н.</t>
  </si>
  <si>
    <t>ИП Бушуев Н.Н.</t>
  </si>
  <si>
    <t>ИП БШАРЯН Д.Ф.</t>
  </si>
  <si>
    <t>ИП БШОЯН Л.Т.</t>
  </si>
  <si>
    <t>ИП Быкадорова О.И.</t>
  </si>
  <si>
    <t>ИП БЫКОВ И.А.</t>
  </si>
  <si>
    <t>ИП Быковец А.В.</t>
  </si>
  <si>
    <t>ИП БЫСТРОВ М.О.</t>
  </si>
  <si>
    <t>ИП БЫСТРОВА О.А.</t>
  </si>
  <si>
    <t>ИП БЫЦ И.Н.</t>
  </si>
  <si>
    <t>ИП БЫЧЕК О.С.</t>
  </si>
  <si>
    <t>ИП Бычихин А.В.</t>
  </si>
  <si>
    <t>ИП Бычков А.В.</t>
  </si>
  <si>
    <t>ИП Бычкова Л.А.</t>
  </si>
  <si>
    <t>ИП Бычкова Л.Н.</t>
  </si>
  <si>
    <t>ИП Бычкова Н.Б.</t>
  </si>
  <si>
    <t>ИП Вавилова Л.И.</t>
  </si>
  <si>
    <t>ИП Ваврик И.А.</t>
  </si>
  <si>
    <t>ИП Вавулина Е.Л.</t>
  </si>
  <si>
    <t>ИП ВАГАНЯН В.С.</t>
  </si>
  <si>
    <t>ИП Вайсова Г.В.</t>
  </si>
  <si>
    <t>ИП ВАКУЛЕНКО Н.В.</t>
  </si>
  <si>
    <t>ИП ВАЛИЕВ Н.Р.</t>
  </si>
  <si>
    <t>ИП Валиева О.Ф.</t>
  </si>
  <si>
    <t>ИП Валуйский А.А.</t>
  </si>
  <si>
    <t>ИП ВАЛЬКИВ Н.Л.</t>
  </si>
  <si>
    <t>ИП Вальтер Е.В.</t>
  </si>
  <si>
    <t>ИП ВАЛЯГИН С.В.</t>
  </si>
  <si>
    <t>ИП Валяжонкова Е.В.</t>
  </si>
  <si>
    <t>ИП ВАМБОЛЬД Т.В.</t>
  </si>
  <si>
    <t>ИП ВАНЕЦЯН Г.Г.</t>
  </si>
  <si>
    <t>ИП Ванжа М.В.</t>
  </si>
  <si>
    <t>ИП ВАНИЧКИН Г.И.</t>
  </si>
  <si>
    <t>ИП Ванян Д.Р.</t>
  </si>
  <si>
    <t>ИП Ванян М.А.</t>
  </si>
  <si>
    <t>ИП ВАРДАЗАРЯН А.З.</t>
  </si>
  <si>
    <t>ИП Варданян В.К.</t>
  </si>
  <si>
    <t>ИП Варданян В.С.</t>
  </si>
  <si>
    <t>ИП ВАРЕЛЬДЖАН В.В.</t>
  </si>
  <si>
    <t>ИП Варельджан В.В.</t>
  </si>
  <si>
    <t>ИП ВАРЕНИЦЫНА Е.А.</t>
  </si>
  <si>
    <t>ИП Варенова Г.И.</t>
  </si>
  <si>
    <t>ИП Варивода В.В.</t>
  </si>
  <si>
    <t>ИП Варигина В.В.</t>
  </si>
  <si>
    <t>ИП Вариошкина Н.Н.</t>
  </si>
  <si>
    <t>ИП ВАРТАНОВА О.Н.</t>
  </si>
  <si>
    <t>ИП Вартанян Г.А.</t>
  </si>
  <si>
    <t>ИП Вартанян М.В.</t>
  </si>
  <si>
    <t>ИП Вартанян Н.Г.</t>
  </si>
  <si>
    <t>ИП Вартапетян Б.Ш.</t>
  </si>
  <si>
    <t>ИП Варчак С.А.</t>
  </si>
  <si>
    <t>ИП Варченко П.Ф.</t>
  </si>
  <si>
    <t>ИП ВАРЮХА В.Ф.</t>
  </si>
  <si>
    <t>ИП ВАСЕНИНА И.В.</t>
  </si>
  <si>
    <t>ИП Васенко С.В.</t>
  </si>
  <si>
    <t>ИП ВАСИЛЕНКО А.В.</t>
  </si>
  <si>
    <t>ИП Василенко Е.Н.</t>
  </si>
  <si>
    <t>ИП ВАСИЛЬЕВ А.О.</t>
  </si>
  <si>
    <t>ИП Васильев Г.Ю.</t>
  </si>
  <si>
    <t>ИП Васильев С.А.</t>
  </si>
  <si>
    <t>ИП ВАСИЛЬЕВ С.П.</t>
  </si>
  <si>
    <t>ИП Васильева А.И.</t>
  </si>
  <si>
    <t>ИП ВАСИЛЬЕВА А.М.</t>
  </si>
  <si>
    <t>ИП ВАСИЛЬЕВА Е.А.</t>
  </si>
  <si>
    <t>ИП Васильева З.Ф.</t>
  </si>
  <si>
    <t>ИП ВАСИЛЬЕВА М.В.</t>
  </si>
  <si>
    <t>ИП ВАСИЛЬЕВА Н.Н.</t>
  </si>
  <si>
    <t>ИП Васильева Т.А.</t>
  </si>
  <si>
    <t>ИП ВАСИЛЬЕВА Ю.Е.</t>
  </si>
  <si>
    <t>ИП ВАСИЛЬЧЕНКО А.Е.</t>
  </si>
  <si>
    <t>ИП ВАСИЛЬЧЕНКО Г.Е.</t>
  </si>
  <si>
    <t>ИП ВАСИЛЬЧЕНКО О.Н.</t>
  </si>
  <si>
    <t>ИП ВАСИЛЯН А.Г.</t>
  </si>
  <si>
    <t>ИП Васьков В.Ю.</t>
  </si>
  <si>
    <t>ИП Васюк В.В.</t>
  </si>
  <si>
    <t>ИП Васюк Л.А.</t>
  </si>
  <si>
    <t>ИП Васюра В.Г.</t>
  </si>
  <si>
    <t>ИП ВАХРУШЕВА Т.Е.</t>
  </si>
  <si>
    <t>ИП ВДОВИНА И.А.</t>
  </si>
  <si>
    <t>ИП ВДОВИНА Т.В.</t>
  </si>
  <si>
    <t>ИП ВДОВЫДЧЕНКО Л.А.</t>
  </si>
  <si>
    <t>ИП Веверицэ И.Н.</t>
  </si>
  <si>
    <t>ИП ВЕДЕНЕЕВ И.В.</t>
  </si>
  <si>
    <t>ИП Ведерников С.А.</t>
  </si>
  <si>
    <t>ИП ВЕКША А.С.</t>
  </si>
  <si>
    <t>ИП Велиев С.Т.</t>
  </si>
  <si>
    <t>ИП Велиев Ш.М.</t>
  </si>
  <si>
    <t>ИП Велиева А.М.</t>
  </si>
  <si>
    <t>ИП Велиева Л.М.</t>
  </si>
  <si>
    <t>ИП ВЕЛИКАЯ Г.В.</t>
  </si>
  <si>
    <t>ИП Великоцкий С.С.</t>
  </si>
  <si>
    <t>ИП ВЕЛИЧКО И.А.</t>
  </si>
  <si>
    <t>ИП Величко Л.М.</t>
  </si>
  <si>
    <t>ИП ВЕЛИЧКО О.В.</t>
  </si>
  <si>
    <t>ИП ВЕЛИЧКО Т.В.</t>
  </si>
  <si>
    <t>ИП Величко Т.С.</t>
  </si>
  <si>
    <t>ИП Веретенин О.В.</t>
  </si>
  <si>
    <t>ИП Веретенников В.Т.</t>
  </si>
  <si>
    <t>ИП ВЕРЕЩАГИНА Л.М.</t>
  </si>
  <si>
    <t>ИП Вержбицкая М.В.</t>
  </si>
  <si>
    <t>ИП Верткова З.Г.</t>
  </si>
  <si>
    <t>ИП ВЕРТЬЯНОВА Е.В.</t>
  </si>
  <si>
    <t>ИП ВЕРТЬЯНОВА Ю.П.</t>
  </si>
  <si>
    <t>ИП ВЕРЧЕНКО С.В.</t>
  </si>
  <si>
    <t>ИП Вершинина Е.Ю.</t>
  </si>
  <si>
    <t>ИП Веселкина Р.Ф.</t>
  </si>
  <si>
    <t>ИП ВЕСЕЛОВА В.В.</t>
  </si>
  <si>
    <t>ИП ВЕСЕЛОВА Н.И.</t>
  </si>
  <si>
    <t>ИП ВЕТРОВА Т.С.</t>
  </si>
  <si>
    <t>ИП ВИКТОРОВ А.В.</t>
  </si>
  <si>
    <t>ИП ВИКУЛОВА Н.В.</t>
  </si>
  <si>
    <t>ИП ВИКУЛОВСКАЯ И.Н.</t>
  </si>
  <si>
    <t>ИП Вилисов А.Л.</t>
  </si>
  <si>
    <t>ИП Винникова Е.В.</t>
  </si>
  <si>
    <t>ИП Виноградов О.А.</t>
  </si>
  <si>
    <t>ИП ВИНОГРАДОВА Е.А.</t>
  </si>
  <si>
    <t>ИП Виноградова Н.А.</t>
  </si>
  <si>
    <t>ИП Виноградова Н.В.</t>
  </si>
  <si>
    <t>ИП Винокурова Н.Л.</t>
  </si>
  <si>
    <t>ИП ВИТЮНИНА Т.Н.</t>
  </si>
  <si>
    <t>ИП Вихман Д.Я.</t>
  </si>
  <si>
    <t>ИП Вичуров М.В.</t>
  </si>
  <si>
    <t>ИП ВИШНЯКОВ А.А.</t>
  </si>
  <si>
    <t>ИП Вишняков В.П.</t>
  </si>
  <si>
    <t>ИП Вишнякова А.А.</t>
  </si>
  <si>
    <t>ИП ВЛАДИМИРОВА А.Ю.</t>
  </si>
  <si>
    <t>ИП Владимирова Е.В.</t>
  </si>
  <si>
    <t>ИП ВЛАДИМИРОВА Л.В.</t>
  </si>
  <si>
    <t>ИП ВЛАДИМИРОВА С.Н.</t>
  </si>
  <si>
    <t>ИП Владыкина А.А.</t>
  </si>
  <si>
    <t>ИП Власенко В.В.</t>
  </si>
  <si>
    <t>ИП ВЛАСОВ А.М.</t>
  </si>
  <si>
    <t>ИП Власов К.Г.</t>
  </si>
  <si>
    <t>ИП Власова Т.К.</t>
  </si>
  <si>
    <t>ИП ВЛАЧУГА С.И.</t>
  </si>
  <si>
    <t>ИП ВОВКАНЕЦ Е.В.</t>
  </si>
  <si>
    <t>ИП ВОДОЛАГА Р.П.</t>
  </si>
  <si>
    <t>ИП ВОДОПЬЯНОВ В.И.</t>
  </si>
  <si>
    <t>ИП ВОДОПЬЯНОВ Е.М.</t>
  </si>
  <si>
    <t>ИП ВОДЯНОВ С.В.</t>
  </si>
  <si>
    <t>ИП Вознюк Т.Л.</t>
  </si>
  <si>
    <t>ИП Войтенко В.К.</t>
  </si>
  <si>
    <t>ИП Войтенко И.А.</t>
  </si>
  <si>
    <t>ИП ВОЙТОВИЧ П.А.</t>
  </si>
  <si>
    <t>ИП ВОЛКОВ А.В.</t>
  </si>
  <si>
    <t>ИП ВОЛКОВ В.М.</t>
  </si>
  <si>
    <t>ИП Волков Д.Г.</t>
  </si>
  <si>
    <t>ИП Волков Е.А.</t>
  </si>
  <si>
    <t>ИП ВОЛКОВ Е.Ю.</t>
  </si>
  <si>
    <t>ИП Волков Н.Н.</t>
  </si>
  <si>
    <t>ИП Волков Р.А.</t>
  </si>
  <si>
    <t>ИП ВОЛКОВ С.А.</t>
  </si>
  <si>
    <t>ИП Волков С.Г.</t>
  </si>
  <si>
    <t>ИП ВОЛКОВА Л.П.</t>
  </si>
  <si>
    <t>ИП ВОЛКОВА Н.В.</t>
  </si>
  <si>
    <t>ИП Волкова Н.Г.</t>
  </si>
  <si>
    <t>ИП Волкова Н.Е.</t>
  </si>
  <si>
    <t>ИП ВОЛКОВА Н.К.</t>
  </si>
  <si>
    <t>ИП Волкова Р.С.</t>
  </si>
  <si>
    <t>ИП Волкова Т.Е.</t>
  </si>
  <si>
    <t>ИП ВОЛКОМОРОВ Д.В.</t>
  </si>
  <si>
    <t>ИП ВОЛОВ В.Н.</t>
  </si>
  <si>
    <t>ИП Володина Е.В.</t>
  </si>
  <si>
    <t>ИП ВОЛОДИНА Л.В.</t>
  </si>
  <si>
    <t>ИП Волошин С.В.</t>
  </si>
  <si>
    <t>ИП ВОЛЧЕК А.А.</t>
  </si>
  <si>
    <t>ИП Волченко Г.Н.</t>
  </si>
  <si>
    <t>ИП Волчкова С.Б.</t>
  </si>
  <si>
    <t>ИП Вольников А.В.</t>
  </si>
  <si>
    <t>ИП Вольпер Л.В.</t>
  </si>
  <si>
    <t>ИП Волянська А.С.</t>
  </si>
  <si>
    <t>ИП Воробьева Д.Г.</t>
  </si>
  <si>
    <t>ИП Воробьева О.А.</t>
  </si>
  <si>
    <t>ИП ВОРОЖЕЙКИНА М.П.</t>
  </si>
  <si>
    <t>ИП Ворона Л.И.</t>
  </si>
  <si>
    <t>ИП Вороная Е.А.</t>
  </si>
  <si>
    <t>ИП ВОРОНИН И.А.</t>
  </si>
  <si>
    <t>ИП ВОРОНИН И.Ю.</t>
  </si>
  <si>
    <t>ИП Воронин С.Г.</t>
  </si>
  <si>
    <t>ИП Воронин С.И,</t>
  </si>
  <si>
    <t>ИП Воронина М.Е.</t>
  </si>
  <si>
    <t>ИП Воронков С.И.</t>
  </si>
  <si>
    <t>ИП ВОРОНКОВА Т.В.</t>
  </si>
  <si>
    <t>ИП ВОРОНОВА Е.В.</t>
  </si>
  <si>
    <t>ИП ВОРОНЦОВ С.А.</t>
  </si>
  <si>
    <t>ИП Воронцова С.В.</t>
  </si>
  <si>
    <t>ИП Воропаев А.А.</t>
  </si>
  <si>
    <t>ИП Воропаев А.И.</t>
  </si>
  <si>
    <t>ИП ВОРОПАЕВА С.В.</t>
  </si>
  <si>
    <t>ИП ВОРОШИЛОВ В.А.</t>
  </si>
  <si>
    <t>ИП ВОСКАНЯН Г.А.</t>
  </si>
  <si>
    <t>ИП ВОСКРЕСЕНСКАЯ И.А.</t>
  </si>
  <si>
    <t>ИП Вострокнутова Е.В.</t>
  </si>
  <si>
    <t>ИП ВОСТРЯКОВА М.А.</t>
  </si>
  <si>
    <t>ИП ВОХМЯКОВ Н.Е.</t>
  </si>
  <si>
    <t>ИП Всеславинский А.В.</t>
  </si>
  <si>
    <t>ИП ВСЕСЛАВИНСКИЙ В.А.</t>
  </si>
  <si>
    <t>ИП Вурсало Л.В.</t>
  </si>
  <si>
    <t>ИП ВЫДРА Д.Д.</t>
  </si>
  <si>
    <t>ИП ВЫПЕРАЙЛЕНКО И.О.</t>
  </si>
  <si>
    <t>ИП Высотенко В.В.</t>
  </si>
  <si>
    <t>ИП Высоцкий А.Б.</t>
  </si>
  <si>
    <t>ИП ВЯЗМИТИНА А.Г.</t>
  </si>
  <si>
    <t>ИП ГАБДУЛЛИН И.Р.</t>
  </si>
  <si>
    <t>ИП ГАБЕДАВА Т.Р.</t>
  </si>
  <si>
    <t>ИП ГАБИДУЛИНА Т.Н.</t>
  </si>
  <si>
    <t>ИП Габрелян К.К.</t>
  </si>
  <si>
    <t>ИП ГАБРИЕЛЯН Т.А.</t>
  </si>
  <si>
    <t>ИП Гавриленко В.И.</t>
  </si>
  <si>
    <t>ИП Гавриленко С.В.</t>
  </si>
  <si>
    <t>ИП Гаврилец Н.П.</t>
  </si>
  <si>
    <t>ИП Гаврилов В.В.</t>
  </si>
  <si>
    <t>ИП Гаврилова Е.М.</t>
  </si>
  <si>
    <t>ИП Гаврилова И.Г.</t>
  </si>
  <si>
    <t>ИП ГАВРИЛЮК А.С.</t>
  </si>
  <si>
    <t>ИП ГАВРИЛЮК С.Н.</t>
  </si>
  <si>
    <t>ИП Гаврина Г.В.</t>
  </si>
  <si>
    <t>ИП Гавшина Л.П.</t>
  </si>
  <si>
    <t>ИП Гадалова Е.Ф.</t>
  </si>
  <si>
    <t>ИП Гаджиев И.А.</t>
  </si>
  <si>
    <t>ИП ГАДЖИЕВ И.У.</t>
  </si>
  <si>
    <t>ИП Гаджиев Н.Н.</t>
  </si>
  <si>
    <t>ИП ГАДЖИЕВ Э.А.</t>
  </si>
  <si>
    <t>ИП Гаджиева О.В.</t>
  </si>
  <si>
    <t>ИП Гаджимарданов Г.А.</t>
  </si>
  <si>
    <t>ИП ГАДЖИХОВ Д.Р.</t>
  </si>
  <si>
    <t>ИП ГАДИМОВ В.Г.</t>
  </si>
  <si>
    <t>ИП ГАЗАРОВА Л.М.</t>
  </si>
  <si>
    <t>ИП Газарян А.А.</t>
  </si>
  <si>
    <t>ИП Газарян А.В.</t>
  </si>
  <si>
    <t>ИП Газарян А.Ю.</t>
  </si>
  <si>
    <t>ИП Гайворонская Н.А.</t>
  </si>
  <si>
    <t>ИП ГАЙДАРЬ Ю.М.</t>
  </si>
  <si>
    <t>ИП ГАЙДУК А.П.</t>
  </si>
  <si>
    <t>ИП Гайдук Г.И.</t>
  </si>
  <si>
    <t>ИП ГАЙДУКОВ Е.Г.</t>
  </si>
  <si>
    <t>ИП Галактионов А.В.</t>
  </si>
  <si>
    <t>ИП ГАЛИАСКАРОВА Л.Р.</t>
  </si>
  <si>
    <t>ИП ГАЛИЕВА И.М.</t>
  </si>
  <si>
    <t>ИП ГАЛИЙ И.В.</t>
  </si>
  <si>
    <t>ИП ГАЛКИН Н.Б.</t>
  </si>
  <si>
    <t>ИП ГАЛСТЯН А.В.</t>
  </si>
  <si>
    <t>ИП Галстян А.Г.</t>
  </si>
  <si>
    <t>ИП ГАЛСТЯН А.Р.</t>
  </si>
  <si>
    <t>ИП Галстян А.Я.</t>
  </si>
  <si>
    <t>ИП Галстян Р.А.</t>
  </si>
  <si>
    <t>ИП Галузин В.В.</t>
  </si>
  <si>
    <t>ИП Галумян И.С.</t>
  </si>
  <si>
    <t>ИП Галустов Ю.М.</t>
  </si>
  <si>
    <t>ИП Галустян О.В.</t>
  </si>
  <si>
    <t>ИП ГАЛУСТЯН О.Э.</t>
  </si>
  <si>
    <t>ИП Галфаян К.Г.</t>
  </si>
  <si>
    <t>ИП ГАЛЬЦОВА М.С.</t>
  </si>
  <si>
    <t>ИП ГАЛЯМОВ А.Р.</t>
  </si>
  <si>
    <t>ИП Галямшина Е.П.</t>
  </si>
  <si>
    <t>ИП ГАМАЛИЙ П.З.</t>
  </si>
  <si>
    <t>ИП Гамаюнова А.С.</t>
  </si>
  <si>
    <t>ИП Гамов М.В.</t>
  </si>
  <si>
    <t>ИП Гангур Г.М.</t>
  </si>
  <si>
    <t>ИП ГАНЖА Н.В.</t>
  </si>
  <si>
    <t>ИП ГАНИЕВА И.Д.</t>
  </si>
  <si>
    <t>ИП ГАНИНА С.С.</t>
  </si>
  <si>
    <t>ИП Ганичев А.А.</t>
  </si>
  <si>
    <t>ИП Гапанюк Т.М.</t>
  </si>
  <si>
    <t>ИП ГАПЕЕВ М.А.</t>
  </si>
  <si>
    <t>ИП ГАПИЧ С.Н.</t>
  </si>
  <si>
    <t>ИП ГАПОНЕНКО И.М.</t>
  </si>
  <si>
    <t>ИП Гапоненко М.А.</t>
  </si>
  <si>
    <t>ИП Гапоненко С.В.</t>
  </si>
  <si>
    <t>ИП ГАПУРОВА М.М.</t>
  </si>
  <si>
    <t>ИП ГАРАГОНИЧ Ю.Ю.</t>
  </si>
  <si>
    <t>ИП ГАРАЕВ М.Г.</t>
  </si>
  <si>
    <t>ИП ГАРАНИНА Т.Р.</t>
  </si>
  <si>
    <t>ИП ГАРАШОВ А.М.</t>
  </si>
  <si>
    <t>ИП ГАРИБОВ Н.Ф.</t>
  </si>
  <si>
    <t>ИП Гаркуша Е.В.</t>
  </si>
  <si>
    <t>ИП Гарьянов С.Б.</t>
  </si>
  <si>
    <t>ИП ГАСАНОВ Р.Н.</t>
  </si>
  <si>
    <t>ИП Гасанов Ш.С.</t>
  </si>
  <si>
    <t>ИП Гасанова М.З.</t>
  </si>
  <si>
    <t>ИП Гасоян С.У.</t>
  </si>
  <si>
    <t>ИП ГАСПАРЯН А.К.</t>
  </si>
  <si>
    <t>ИП ГАСПАРЯН Е.Н.</t>
  </si>
  <si>
    <t>ИП Гаспарян М.А.</t>
  </si>
  <si>
    <t>ИП Гаспарян Р.О.</t>
  </si>
  <si>
    <t>ИП Гаспарян Т.П.</t>
  </si>
  <si>
    <t>ИП Гасумян Г.В.</t>
  </si>
  <si>
    <t>ИП ГАСЫМОВ А.А.</t>
  </si>
  <si>
    <t>ИП ГАСЫМОВ Р.Г.</t>
  </si>
  <si>
    <t>ИП ГАСЫМОВА Х.У.</t>
  </si>
  <si>
    <t>ИП ГАФАРОВ А.Г.</t>
  </si>
  <si>
    <t>ИП ГАФАРОВ А.С.</t>
  </si>
  <si>
    <t>ИП Гафаров З.С.</t>
  </si>
  <si>
    <t>ИП Гацко М.Е.</t>
  </si>
  <si>
    <t>ИП ГАШИНА Е.А.</t>
  </si>
  <si>
    <t>ИП ГВИНДЖИЛИЯ Д.Д.</t>
  </si>
  <si>
    <t>ИП Гвоздев А.Е.</t>
  </si>
  <si>
    <t>ИП Гвоздева Е.А.</t>
  </si>
  <si>
    <t>ИП Гевондян А.А.</t>
  </si>
  <si>
    <t>ИП ГЕВОРГЯН Е.И.</t>
  </si>
  <si>
    <t>ИП ГЕВОРГЯН Т.С.</t>
  </si>
  <si>
    <t>ИП ГЕЙДАРОВ А.А.</t>
  </si>
  <si>
    <t>ИП Гейль С.В.</t>
  </si>
  <si>
    <t>ИП Георгиев С.М.</t>
  </si>
  <si>
    <t>ИП Герадзе Л.М.</t>
  </si>
  <si>
    <t>ИП Герасименко С.Ю.</t>
  </si>
  <si>
    <t>ИП ГЕРАСИМОВА Е.В.</t>
  </si>
  <si>
    <t>ИП Герасимова Н.В.</t>
  </si>
  <si>
    <t>ИП ГЕРАСИМОВА Т.Н.</t>
  </si>
  <si>
    <t>ИП ГЕРАСИМЧУК Н.Н.</t>
  </si>
  <si>
    <t>ИП ГЕРАСЬКИН И.Ю.</t>
  </si>
  <si>
    <t>ИП Герега А.Я.</t>
  </si>
  <si>
    <t>ИП ГЕРМАН М.Н.</t>
  </si>
  <si>
    <t>ИП ГЕТЬМАН Е.С.</t>
  </si>
  <si>
    <t>ИП Гзирян А.Р.</t>
  </si>
  <si>
    <t>ИП Гилина И.В.</t>
  </si>
  <si>
    <t>ИП ГИМП Е.А.</t>
  </si>
  <si>
    <t>ИП ГИНИНА А.С.</t>
  </si>
  <si>
    <t>ИП Гиносян А.В.</t>
  </si>
  <si>
    <t>ИП ГИНОСЯН Р.А.</t>
  </si>
  <si>
    <t>ИП Гичьян Ю.А.</t>
  </si>
  <si>
    <t>ИП ГКХ Аристокисян С.С.</t>
  </si>
  <si>
    <t>ИП ГКХ ИЛЬЯСОВ А.В.</t>
  </si>
  <si>
    <t>ИП ГКХ Павлова Н.В.</t>
  </si>
  <si>
    <t>ИП Глава КФХ Волков В.Н.</t>
  </si>
  <si>
    <t>ИП Глава КФХ Теркун Т.Н.</t>
  </si>
  <si>
    <t>ИП Гладких С.С.</t>
  </si>
  <si>
    <t>ИП ГЛАДКОВА М.Ю.</t>
  </si>
  <si>
    <t>ИП ГЛАДЫШЕВ А.В.</t>
  </si>
  <si>
    <t>ИП ГЛАЗОВ М.В.</t>
  </si>
  <si>
    <t>ИП Глебова Н.И.</t>
  </si>
  <si>
    <t>ИП Глинкин Д.А.</t>
  </si>
  <si>
    <t>ИП ГЛИНКИНА О.В.</t>
  </si>
  <si>
    <t>ИП Глинская С.А.</t>
  </si>
  <si>
    <t>ИП ГЛОТОВ В.А.</t>
  </si>
  <si>
    <t>ИП ГЛОТОВА А.М.</t>
  </si>
  <si>
    <t>ИП Глотова В.В.</t>
  </si>
  <si>
    <t>ИП Глупанов А.Н.</t>
  </si>
  <si>
    <t>ИП ГЛУПУШКИН А.А.</t>
  </si>
  <si>
    <t>ИП Глуховская Г.Б.</t>
  </si>
  <si>
    <t>ИП Глущенко Е.П.</t>
  </si>
  <si>
    <t>ИП Глущенко Е.С.</t>
  </si>
  <si>
    <t>ИП Глущенко Н.М.</t>
  </si>
  <si>
    <t>ИП ГЛУЩЕНКО Р.П.</t>
  </si>
  <si>
    <t>ИП Глущенко Т.А.</t>
  </si>
  <si>
    <t>ИП ГНЕЛИЦКАЯ В.Н.</t>
  </si>
  <si>
    <t>ИП ГНЫРИНА М.В.</t>
  </si>
  <si>
    <t>ИП Говорова Л.В.</t>
  </si>
  <si>
    <t>ИП ГОГОЛЕВ И.В.</t>
  </si>
  <si>
    <t>ИП Гоголинская Е.В.</t>
  </si>
  <si>
    <t>ИП ГОГОРЯН А.А.</t>
  </si>
  <si>
    <t>ИП Гоженко Г.Н.</t>
  </si>
  <si>
    <t>ИП Голанов М.А.</t>
  </si>
  <si>
    <t>ИП Голиков М.В.</t>
  </si>
  <si>
    <t>ИП Голиков О.В.</t>
  </si>
  <si>
    <t>ИП ГОЛИКОВА М.Н.</t>
  </si>
  <si>
    <t>ИП Голлоева Г.А.</t>
  </si>
  <si>
    <t>ИП Голобородько В.В.</t>
  </si>
  <si>
    <t>ИП ГОЛОВ О.А.</t>
  </si>
  <si>
    <t>ИП Головань М.А.</t>
  </si>
  <si>
    <t>ИП Головенко М.Л.</t>
  </si>
  <si>
    <t>ИП Головин В.А.</t>
  </si>
  <si>
    <t>ИП ГОЛОВИНА Е.А.</t>
  </si>
  <si>
    <t>ИП ГОЛОВКИНА Н.С.</t>
  </si>
  <si>
    <t>ИП Головко А.А.</t>
  </si>
  <si>
    <t>ИП Голощапова Н.В.</t>
  </si>
  <si>
    <t>ИП Голуб Г.А.</t>
  </si>
  <si>
    <t>ИП Голуб Е.С.</t>
  </si>
  <si>
    <t>ИП ГОЛУБ И.П.</t>
  </si>
  <si>
    <t>ИП ГОЛУБЕВА С.А.</t>
  </si>
  <si>
    <t>ИП ГОЛУБЕВА С.Ф.</t>
  </si>
  <si>
    <t>ИП Голубева Т.В.</t>
  </si>
  <si>
    <t>ИП ГОЛУБКИН Д.С.</t>
  </si>
  <si>
    <t>ИП Голубкина Н.А.</t>
  </si>
  <si>
    <t>ИП ГОЛЫШЕВА Т.Ю.</t>
  </si>
  <si>
    <t>ИП ГОНГАДЗЕ И.С.</t>
  </si>
  <si>
    <t>ИП Гоношилова В.А.</t>
  </si>
  <si>
    <t>ИП Гонтарева М.В.</t>
  </si>
  <si>
    <t>ИП Гонцов В.А.</t>
  </si>
  <si>
    <t>ИП Гончаренко В.В.</t>
  </si>
  <si>
    <t>ИП Гончаренко Е.Н.</t>
  </si>
  <si>
    <t>ИП Гончаренко С.В.</t>
  </si>
  <si>
    <t>ИП Гончаренко Т.В.</t>
  </si>
  <si>
    <t>ИП Гончаров А.В.</t>
  </si>
  <si>
    <t>ИП Гончаров В.А.</t>
  </si>
  <si>
    <t>ИП Гончарова А.А.</t>
  </si>
  <si>
    <t>ИП Гончарова Е.В.</t>
  </si>
  <si>
    <t>ИП Гончарова Л.К.</t>
  </si>
  <si>
    <t>ИП Гончарова Н.И.</t>
  </si>
  <si>
    <t>ИП Гопцарь И.А.</t>
  </si>
  <si>
    <t>ИП Горбачева А.И.</t>
  </si>
  <si>
    <t>ИП Горбачева Н.А.</t>
  </si>
  <si>
    <t>ИП Горбачева Н.Н.</t>
  </si>
  <si>
    <t>ИП Горбачева Т.Б.</t>
  </si>
  <si>
    <t>ИП ГОРБУНОВ Е.В.</t>
  </si>
  <si>
    <t>ИП ГОРБУНОВА В.А.</t>
  </si>
  <si>
    <t>ИП Горбунова И.А.</t>
  </si>
  <si>
    <t>ИП Горбунова О.А.</t>
  </si>
  <si>
    <t>ИП Горбунова С.В.</t>
  </si>
  <si>
    <t>ИП ГОРДЕЕВ А.С.</t>
  </si>
  <si>
    <t>ИП ГОРДИЕНКО А.В.</t>
  </si>
  <si>
    <t>ИП Гордиенко А.В.</t>
  </si>
  <si>
    <t>ИП Гордиенко В.Г.</t>
  </si>
  <si>
    <t>ИП ГОРДИЕНКО С.В.</t>
  </si>
  <si>
    <t>ИП Гордиенко Э.А.</t>
  </si>
  <si>
    <t>ИП Гордийчук Д.В.</t>
  </si>
  <si>
    <t>ИП Горев А.Н.</t>
  </si>
  <si>
    <t>ИП ГОРЕЛИК Ю.В.</t>
  </si>
  <si>
    <t>ИП Горелова Г.К.</t>
  </si>
  <si>
    <t>ИП ГОРЕСЛАВСКАЯ Г.К.</t>
  </si>
  <si>
    <t>ИП Горина Л.Б.</t>
  </si>
  <si>
    <t>ИП Горина Н.Р.</t>
  </si>
  <si>
    <t>ИП Городнова Т.В.</t>
  </si>
  <si>
    <t>ИП Горожин Д.С.</t>
  </si>
  <si>
    <t>ИП ГОРОХОВА Л.В.</t>
  </si>
  <si>
    <t>ИП Горчакова Т.Н.</t>
  </si>
  <si>
    <t>ИП ГОРШЕНКОВ Р.П.</t>
  </si>
  <si>
    <t>ИП ГОРЮНОВА Е.В.</t>
  </si>
  <si>
    <t>ИП Горячева Г.Н.</t>
  </si>
  <si>
    <t>ИП Горячева И.О.</t>
  </si>
  <si>
    <t>ИП Госиян С.С.</t>
  </si>
  <si>
    <t>ИП Гостев В.В.</t>
  </si>
  <si>
    <t>ИП ГОСТЕВА И.Н.</t>
  </si>
  <si>
    <t>ИП Гостевский В.В.</t>
  </si>
  <si>
    <t>ИП Готова Л.А.</t>
  </si>
  <si>
    <t>ИП ГОШКО Е.Л.</t>
  </si>
  <si>
    <t>ИП Гоян Б.К.</t>
  </si>
  <si>
    <t>ИП Градель О.О.</t>
  </si>
  <si>
    <t>ИП Грамматикопуло О.С.</t>
  </si>
  <si>
    <t>ИП Грачев А.Г.</t>
  </si>
  <si>
    <t>ИП Грачев Ю.А.</t>
  </si>
  <si>
    <t>ИП ГРАЧЕВА В.М.</t>
  </si>
  <si>
    <t>ИП Грачева И.Д.</t>
  </si>
  <si>
    <t>ИП Грачикова Е.В.</t>
  </si>
  <si>
    <t>ИП Грек Е.А.</t>
  </si>
  <si>
    <t>ИП ГРЕНКО Л.Н.</t>
  </si>
  <si>
    <t>ИП ГРЕЧАНАЯ Н.А.</t>
  </si>
  <si>
    <t>ИП Гречин А. А.</t>
  </si>
  <si>
    <t>ИП ГРЕЧИН В.Ю.</t>
  </si>
  <si>
    <t>ИП ГРЕЧКИНА Л.Г.</t>
  </si>
  <si>
    <t>ИП Грешнев В.Ф.</t>
  </si>
  <si>
    <t>ИП ГРИБОВ Г.Ф.</t>
  </si>
  <si>
    <t>ИП ГРИГОРЕНКО А.А.</t>
  </si>
  <si>
    <t>ИП Григоричева О.С.</t>
  </si>
  <si>
    <t>ИП ГРИГОРЬЕВ Д.С.</t>
  </si>
  <si>
    <t>ИП Григорьева Е.Ю.</t>
  </si>
  <si>
    <t>ИП ГРИГОРЬЕВА Р.В.</t>
  </si>
  <si>
    <t>ИП Григорьева Ю.В.</t>
  </si>
  <si>
    <t>ИП Григорян А.Г.</t>
  </si>
  <si>
    <t>ИП Григорян А.Р.</t>
  </si>
  <si>
    <t>ИП ГРИГОРЯН А.С.</t>
  </si>
  <si>
    <t>ИП Григорян А.С.</t>
  </si>
  <si>
    <t>ИП ГРИГОРЯН А.Ш.</t>
  </si>
  <si>
    <t>ИП ГРИГОРЯН В.С.</t>
  </si>
  <si>
    <t>ИП ГРИГОРЯН Г.А.</t>
  </si>
  <si>
    <t>ИП ГРИГОРЯН Г.Р.</t>
  </si>
  <si>
    <t>ИП Григорян Э.В.</t>
  </si>
  <si>
    <t>ИП ГРИГОРЯНЦ И.А.</t>
  </si>
  <si>
    <t>ИП ГРИДАСОВА А.Б.</t>
  </si>
  <si>
    <t>ИП Гриднева Ю.А.</t>
  </si>
  <si>
    <t>ИП ГРИДЯКИН Ю.В.</t>
  </si>
  <si>
    <t>ИП ГРИНИН Ю.Е.</t>
  </si>
  <si>
    <t>ИП ГРИНЬ В.В.</t>
  </si>
  <si>
    <t>ИП Гринь М.В.</t>
  </si>
  <si>
    <t>ИП Гриценко М.П.</t>
  </si>
  <si>
    <t>ИП Гриценко Н.Н.</t>
  </si>
  <si>
    <t>ИП Гриценко О.В.</t>
  </si>
  <si>
    <t>ИП Гришакова Т.В.</t>
  </si>
  <si>
    <t>ИП Гришин С.В.</t>
  </si>
  <si>
    <t>ИП ГРИЩЕНКО Д.В.</t>
  </si>
  <si>
    <t>ИП ГРИЩЕНКОВА А.А.</t>
  </si>
  <si>
    <t>ИП ГРОМОВ А.П.</t>
  </si>
  <si>
    <t>ИП Громов С.А.</t>
  </si>
  <si>
    <t>ИП ГРОМОВА М.Ю.</t>
  </si>
  <si>
    <t>ИП Громова С.Г.</t>
  </si>
  <si>
    <t>ИП Громозда О.И.</t>
  </si>
  <si>
    <t>ИП Груздева Л.Я.</t>
  </si>
  <si>
    <t>ИП Груненкова Н.Г.</t>
  </si>
  <si>
    <t>ИП ГРУНИНА О.В.</t>
  </si>
  <si>
    <t>ИП Грунская С.П.</t>
  </si>
  <si>
    <t>ИП ГРУШКИНА О.Н.</t>
  </si>
  <si>
    <t>ИП Грязнов С.И</t>
  </si>
  <si>
    <t>ИП Губа И.В.</t>
  </si>
  <si>
    <t>ИП Губаревич А.В.</t>
  </si>
  <si>
    <t>ИП ГУБИНА О.В.</t>
  </si>
  <si>
    <t>ИП Губкина М.В.</t>
  </si>
  <si>
    <t>ИП ГУБКО И.А.</t>
  </si>
  <si>
    <t>ИП Губский В.В.</t>
  </si>
  <si>
    <t>ИП ГУГЛЯ О.С.</t>
  </si>
  <si>
    <t>ИП ГУГУЧИЯ М.Б.</t>
  </si>
  <si>
    <t>ИП ГУДКО И.И.</t>
  </si>
  <si>
    <t>ИП ГУДКОВ Д.Б.</t>
  </si>
  <si>
    <t>ИП Гудкова С.В.</t>
  </si>
  <si>
    <t>ИП Гузеев Е.И.И</t>
  </si>
  <si>
    <t>ИП ГУЗЕНКО А.П.</t>
  </si>
  <si>
    <t>ИП Гукасян Л.С.</t>
  </si>
  <si>
    <t>ИП Гуливанский М.В.</t>
  </si>
  <si>
    <t>ИП Гулиев В.К.</t>
  </si>
  <si>
    <t>ИП ГУЛИЕВ У.А.</t>
  </si>
  <si>
    <t>ИП ГУЛЯН А.Р.</t>
  </si>
  <si>
    <t>ИП ГУЛЯН К.А.</t>
  </si>
  <si>
    <t>ИП Гулян Н.И.</t>
  </si>
  <si>
    <t>ИП ГУМБЕРИДЗЕ Г.О.</t>
  </si>
  <si>
    <t>ИП ГУНЬКО Л.Н.</t>
  </si>
  <si>
    <t>ИП Гуня Е.А.</t>
  </si>
  <si>
    <t>ИП Гурбанов А.А.</t>
  </si>
  <si>
    <t>ИП ГУРБАНОВ Ф.Н.</t>
  </si>
  <si>
    <t>ИП Гургенишвили В.В.</t>
  </si>
  <si>
    <t>ИП Гурджи П.Е.</t>
  </si>
  <si>
    <t>ИП ГУРЖИЙ С.А.</t>
  </si>
  <si>
    <t>ИП Гурин А.В.</t>
  </si>
  <si>
    <t>ИП Гурницкий М.В.</t>
  </si>
  <si>
    <t>ИП ГУРОВ В.Н.</t>
  </si>
  <si>
    <t>ИП ГУРОВА Э.В.</t>
  </si>
  <si>
    <t>ИП Гурьянова Т.С.</t>
  </si>
  <si>
    <t>ИП Гусаков Д.Е.</t>
  </si>
  <si>
    <t>ИП ГУСЕВ А.И.</t>
  </si>
  <si>
    <t>ИП Гусев В.В.</t>
  </si>
  <si>
    <t>ИП ГУСЕВА Е.А.</t>
  </si>
  <si>
    <t>ИП Гусева И.А.</t>
  </si>
  <si>
    <t>ИП ГУСЕВА Н.В.</t>
  </si>
  <si>
    <t>ИП ГУСЕВА О.А.</t>
  </si>
  <si>
    <t>ИП Гусева О.В.</t>
  </si>
  <si>
    <t>ИП ГУСЕВА О.В.</t>
  </si>
  <si>
    <t>ИП ГУСЕВА Т.И.</t>
  </si>
  <si>
    <t>ИП Гусева Я.И.</t>
  </si>
  <si>
    <t>ИП ГУСЕЙНОВ Э.Н.</t>
  </si>
  <si>
    <t>ИП ГУСЕЙНОВА А.В.</t>
  </si>
  <si>
    <t>ИП Гуськова Л.А.</t>
  </si>
  <si>
    <t>ИП ГУТЕКУЛОВ Р.А.</t>
  </si>
  <si>
    <t>ИП Гутенков В.В.</t>
  </si>
  <si>
    <t>ИП ГУТНИК И.Ю.</t>
  </si>
  <si>
    <t>ИП ГУТОВ В.Н.</t>
  </si>
  <si>
    <t>ИП Гучкова А.В.</t>
  </si>
  <si>
    <t>ИП Гучукова А.У.</t>
  </si>
  <si>
    <t>ИП Гущин А.Н.</t>
  </si>
  <si>
    <t>ИП ГУЩИН Д.В.</t>
  </si>
  <si>
    <t>ИП Гущина Т.М.</t>
  </si>
  <si>
    <t>ИП ГЮЛУМЯН А.Ю.</t>
  </si>
  <si>
    <t>ИП Давиденко Т.А.</t>
  </si>
  <si>
    <t>ИП ДАВТЯН А.В.</t>
  </si>
  <si>
    <t>ИП Давтян А.Ю.</t>
  </si>
  <si>
    <t>ИП Давудова Н.А.</t>
  </si>
  <si>
    <t>ИП Давыдов А.В.</t>
  </si>
  <si>
    <t>ИП ДАВЫДОВ Г.Я.</t>
  </si>
  <si>
    <t>ИП Давыдов О.О.</t>
  </si>
  <si>
    <t>ИП Давыдова Е.Н.</t>
  </si>
  <si>
    <t>ИП Давыдова Л.В.</t>
  </si>
  <si>
    <t>ИП Давыдова М.В.</t>
  </si>
  <si>
    <t>ИП ДАВЬЯЛОВ Ю.Б.</t>
  </si>
  <si>
    <t>ИП Далакян А.П.</t>
  </si>
  <si>
    <t>ИП Дам В.Х.</t>
  </si>
  <si>
    <t>ИП Дамиров Я.М.</t>
  </si>
  <si>
    <t>ИП Даниелян А.А.</t>
  </si>
  <si>
    <t>ИП ДАНИЕЛЯН Р.Е.</t>
  </si>
  <si>
    <t>ИП ДАНИЕЛЯН Э.Э.</t>
  </si>
  <si>
    <t>ИП ДАНИЛЕНКО Н.А.</t>
  </si>
  <si>
    <t>ИП ДАНИЛИН А.А.</t>
  </si>
  <si>
    <t>ИП Данилин А.Н.</t>
  </si>
  <si>
    <t>ИП Даниличева О.П.</t>
  </si>
  <si>
    <t>ИП ДАНИЛОВ В.Ю.</t>
  </si>
  <si>
    <t>ИП ДАНИЛОВ Т.В.</t>
  </si>
  <si>
    <t>ИП ДАНИЛОВА В.А.</t>
  </si>
  <si>
    <t>ИП Данилова Л.В.</t>
  </si>
  <si>
    <t>ИП ДАНИЛОВА О.А.</t>
  </si>
  <si>
    <t>ИП Данилочкина Л.А.</t>
  </si>
  <si>
    <t>ИП ДАНИЛЬЧЕНКО В.С.</t>
  </si>
  <si>
    <t>ИП Данилюк Л.Ю.</t>
  </si>
  <si>
    <t>ИП ДАНИЛЮК М.Н.</t>
  </si>
  <si>
    <t>ИП ДАНЧЕНКОВА И.В.</t>
  </si>
  <si>
    <t>ИП ДАРБИНЯН А.Р.</t>
  </si>
  <si>
    <t>ИП ДАРБИНЯН М.А.</t>
  </si>
  <si>
    <t>ИП Дарган В.А.</t>
  </si>
  <si>
    <t>ИП Дарумов М.С.</t>
  </si>
  <si>
    <t>ИП ДАШКО Г.В.</t>
  </si>
  <si>
    <t>ИП Дворник Б.Н.</t>
  </si>
  <si>
    <t>ИП ДВОРНИКОВ Д.В.</t>
  </si>
  <si>
    <t>ИП Дворникова Н.Р.</t>
  </si>
  <si>
    <t>ИП ДЕБИЧ С.П.</t>
  </si>
  <si>
    <t>ИП ДЕВАЛЬД К.И.</t>
  </si>
  <si>
    <t>ИП Девкина И.А.</t>
  </si>
  <si>
    <t>ИП ДЕВОЧКИН В.С.</t>
  </si>
  <si>
    <t>ИП Девятова Н.Ю.</t>
  </si>
  <si>
    <t>ИП Дегтярев А.В.</t>
  </si>
  <si>
    <t>ИП Дедиков М.Е.</t>
  </si>
  <si>
    <t>ИП Дейнега С.А.</t>
  </si>
  <si>
    <t>ИП ДЕМЕНТЬЕВ А.В.</t>
  </si>
  <si>
    <t>ИП ДЕМЕНТЬЕВ И.Д.</t>
  </si>
  <si>
    <t>ИП Дементьева Н.А.</t>
  </si>
  <si>
    <t>ИП Демиденко Г.Ф.</t>
  </si>
  <si>
    <t>ИП Демидов Е.А.</t>
  </si>
  <si>
    <t>ИП ДЕМИНА Г.Б.</t>
  </si>
  <si>
    <t>ИП Демина Л.А.</t>
  </si>
  <si>
    <t>ИП ДЕМИРЧЕВ Ф.Х.</t>
  </si>
  <si>
    <t>ИП Демурчев Ю.А.</t>
  </si>
  <si>
    <t>ИП Демченко Е.А.</t>
  </si>
  <si>
    <t>ИП Демченко С.В.</t>
  </si>
  <si>
    <t>ИП ДЕМЧУК Т.В.</t>
  </si>
  <si>
    <t>ИП Денискина В.Н.</t>
  </si>
  <si>
    <t>ИП ДЕНИСОВ А.В.</t>
  </si>
  <si>
    <t>ИП ДЕНИСОВ А.Ш.</t>
  </si>
  <si>
    <t>ИП Денисов Е.В.</t>
  </si>
  <si>
    <t>ИП ДЕНИСОВ Е.В.</t>
  </si>
  <si>
    <t>ИП ДЕНИСОВ И.И.</t>
  </si>
  <si>
    <t>ИП Денисова В.А.</t>
  </si>
  <si>
    <t>ИП ДЕНИСОВА Г.В.</t>
  </si>
  <si>
    <t>ИП Денисова Е.А.</t>
  </si>
  <si>
    <t>ИП Денисова Т.М.</t>
  </si>
  <si>
    <t>ИП ДЕНИСОВА Я.А.</t>
  </si>
  <si>
    <t>ИП ДЕНИСУЛТАНОВ Р.О.</t>
  </si>
  <si>
    <t>ИП ДЕРГАЧЕВ В.В.</t>
  </si>
  <si>
    <t>ИП ДЕРГЕЛЕЕВА Т.А.</t>
  </si>
  <si>
    <t>ИП Деревщиков Д.В.</t>
  </si>
  <si>
    <t>ИП Деревянко Н.В.</t>
  </si>
  <si>
    <t>ИП ДЕРЕШ О.Ю.</t>
  </si>
  <si>
    <t>ИП ДЕРИНГ А.В.</t>
  </si>
  <si>
    <t>ИП Деркач В.А.</t>
  </si>
  <si>
    <t>ИП Деркач В.Г.</t>
  </si>
  <si>
    <t>ИП Дерябин В.В.</t>
  </si>
  <si>
    <t>ИП ДЕРЯБИНА Н.С.</t>
  </si>
  <si>
    <t>ИП Дерябкина Н.В.</t>
  </si>
  <si>
    <t>ИП ДЕСЯТОВ М.Ф.</t>
  </si>
  <si>
    <t>ИП Джаватов А.И.</t>
  </si>
  <si>
    <t>ИП ДЖАВАТОВА А.М.</t>
  </si>
  <si>
    <t>ИП Джалавян Р.А.</t>
  </si>
  <si>
    <t>ИП ДЖАМАЛАДИНОВ А.Г.</t>
  </si>
  <si>
    <t>ИП ДЖАМГАРОВ А.А.</t>
  </si>
  <si>
    <t>ИП Джанов Е.А.</t>
  </si>
  <si>
    <t>ИП ДЖАУАРИ А.А.</t>
  </si>
  <si>
    <t>ИП Джафаров А.С.</t>
  </si>
  <si>
    <t>ИП Джафаров Н.С.</t>
  </si>
  <si>
    <t>ИП Джафаров Р.А.</t>
  </si>
  <si>
    <t>ИП ДЖЕЙРАНАШВИЛИ М.Н.</t>
  </si>
  <si>
    <t>ИП Джелаухова А.В.</t>
  </si>
  <si>
    <t>ИП ДЖНДОЯН В.А.</t>
  </si>
  <si>
    <t>ИП ДЖОЛОВ А.А.</t>
  </si>
  <si>
    <t>ИП ДЖУЛАКЯН М.В.</t>
  </si>
  <si>
    <t>ИП Джумаков Ю.Б.</t>
  </si>
  <si>
    <t>ИП ДЗКАНЯН В. В.</t>
  </si>
  <si>
    <t>ИП Дзотцоева Л.А.</t>
  </si>
  <si>
    <t>ИП Дзюба Ю.Ю.</t>
  </si>
  <si>
    <t>ИП Дибирова С.Э.К.</t>
  </si>
  <si>
    <t>ИП Дибривная Л.Г.</t>
  </si>
  <si>
    <t>ИП Диброва Т.Л.</t>
  </si>
  <si>
    <t>ИП Диденко В.Ю.</t>
  </si>
  <si>
    <t>ИП ДИДЕНКО Е.В.</t>
  </si>
  <si>
    <t>ИП ДИДЕНКО И.А.</t>
  </si>
  <si>
    <t>ИП Диденко С.Н.</t>
  </si>
  <si>
    <t>ИП Дижевский А.А.</t>
  </si>
  <si>
    <t>ИП Дирочка В.И.</t>
  </si>
  <si>
    <t>ИП Дитковский Д.Л.</t>
  </si>
  <si>
    <t>ИП Дмитревский А.Е.</t>
  </si>
  <si>
    <t>ИП Дмитриев В.В.</t>
  </si>
  <si>
    <t>ИП ДМИТРИЕВ Д.М.</t>
  </si>
  <si>
    <t>ИП Дмитриева Н.А.</t>
  </si>
  <si>
    <t>ИП Дмитриева Н.В.</t>
  </si>
  <si>
    <t>ИП ДМИТРИЕВА О.В.</t>
  </si>
  <si>
    <t>ИП Дмитриу Д.Д.</t>
  </si>
  <si>
    <t>ИП Дмитричев А.Н.</t>
  </si>
  <si>
    <t>ИП Дмитришин П.А.</t>
  </si>
  <si>
    <t>ИП Добрынина Л.И.</t>
  </si>
  <si>
    <t>ИП ДОГАДИН А.В.</t>
  </si>
  <si>
    <t>ИП Додонов Т.А.</t>
  </si>
  <si>
    <t>ИП ДОЙНИКОВА И.К.</t>
  </si>
  <si>
    <t>ИП ДОКУЧАЕВА Я.Б.</t>
  </si>
  <si>
    <t>ИП ДОЛГИХ О.М.</t>
  </si>
  <si>
    <t>ИП Долгов А.Г.</t>
  </si>
  <si>
    <t>ИП ДОЛГОВ Д.С.</t>
  </si>
  <si>
    <t>ИП Долгов Р.Е.</t>
  </si>
  <si>
    <t>ИП ДОЛГОВА И.Н.</t>
  </si>
  <si>
    <t>ИП Долматов А.А.</t>
  </si>
  <si>
    <t>ИП ДОМНИЧЕВА Ж.Н.</t>
  </si>
  <si>
    <t>ИП Доморадова М.В.</t>
  </si>
  <si>
    <t>ИП Донских А.И.</t>
  </si>
  <si>
    <t>ИП ДОНЧЕНКО А.А.</t>
  </si>
  <si>
    <t>ИП Доронин А.И.</t>
  </si>
  <si>
    <t>ИП Дорохина Н.Г.</t>
  </si>
  <si>
    <t>ИП Дорохов А.В.</t>
  </si>
  <si>
    <t>ИП ДОРОХОВА Л.А.</t>
  </si>
  <si>
    <t>ИП Дорошко Г.И.</t>
  </si>
  <si>
    <t>ИП Доценко Г.П.</t>
  </si>
  <si>
    <t>ИП Доценко Л.Ф.</t>
  </si>
  <si>
    <t>ИП Драная Т.Н.</t>
  </si>
  <si>
    <t>ИП Драч Э.В.</t>
  </si>
  <si>
    <t>ИП Дробинская С.Л.</t>
  </si>
  <si>
    <t>ИП ДРОЖЖАЧИХ И.В.</t>
  </si>
  <si>
    <t>ИП ДРОЗДОВ Д.А.</t>
  </si>
  <si>
    <t>ИП Дроздов С.М.</t>
  </si>
  <si>
    <t>ИП Дроздова Л.И.</t>
  </si>
  <si>
    <t>ИП ДРОНОВА И.И.</t>
  </si>
  <si>
    <t>ИП Дронова С.П.</t>
  </si>
  <si>
    <t>ИП ДРОНЬ Г.Г.</t>
  </si>
  <si>
    <t>ИП ДРУЖИНА И.В.</t>
  </si>
  <si>
    <t>ИП Дрыга В.И.</t>
  </si>
  <si>
    <t>ИП ДУБАШИНСКАЯ Р.Э.</t>
  </si>
  <si>
    <t>ИП Дубина Р.И.</t>
  </si>
  <si>
    <t>ИП ДУБИНСКАЯ С.Ф.</t>
  </si>
  <si>
    <t>ИП Дубинский Р.В.</t>
  </si>
  <si>
    <t>ИП Дубовик Е.М.</t>
  </si>
  <si>
    <t>ИП ДУБРОВИН С.А.</t>
  </si>
  <si>
    <t>ИП ДУБРОВИНА Е.И.</t>
  </si>
  <si>
    <t>ИП Дудка Е.М.</t>
  </si>
  <si>
    <t>ИП ДУДКИН Е.И.</t>
  </si>
  <si>
    <t>ИП Дудник А.А.</t>
  </si>
  <si>
    <t>ИП ДУДНИК Н.А.</t>
  </si>
  <si>
    <t>ИП ДУЙСЕБАЕВА Р.Ж.</t>
  </si>
  <si>
    <t>ИП Дульнев С.В.</t>
  </si>
  <si>
    <t>ИП Думанов М.Г.</t>
  </si>
  <si>
    <t>ИП Дунаев С.С.</t>
  </si>
  <si>
    <t>ИП ДУНАЕВА В.Э.</t>
  </si>
  <si>
    <t>ИП Дунаева Д.Г.</t>
  </si>
  <si>
    <t>ИП Дунамалян А.В.</t>
  </si>
  <si>
    <t>ИП ДУНДА Н.А.</t>
  </si>
  <si>
    <t>ИП ДУТОВА Н.А.</t>
  </si>
  <si>
    <t>ИП Духу М.Г.</t>
  </si>
  <si>
    <t>ИП Дыбля О.А.</t>
  </si>
  <si>
    <t>ИП ДЫНДИН А.В.</t>
  </si>
  <si>
    <t>ИП Дырда Н.А.</t>
  </si>
  <si>
    <t>ИП ДЬЯКОВА Г.И.</t>
  </si>
  <si>
    <t>ИП Дьякова С.В.</t>
  </si>
  <si>
    <t>ИП Дьяченко Н.М.</t>
  </si>
  <si>
    <t>ИП ДЬЯЧЕНКО Ю.А.</t>
  </si>
  <si>
    <t>ИП ДЮБАНОВ Д.А.</t>
  </si>
  <si>
    <t>ИП ДЮМИНА И.А.</t>
  </si>
  <si>
    <t>ИП Дякина Н.А.</t>
  </si>
  <si>
    <t>ИП ДЯТЛОВА Е.М.</t>
  </si>
  <si>
    <t>ИП Евдокимов М.С.</t>
  </si>
  <si>
    <t>ИП Евдокова О.В.</t>
  </si>
  <si>
    <t>ИП ЕВСЕЕВА Н.В.</t>
  </si>
  <si>
    <t>ИП Евсеева Т.А.</t>
  </si>
  <si>
    <t>ИП Евстафьев В.В.</t>
  </si>
  <si>
    <t>ИП Евстифеева Д.Н.</t>
  </si>
  <si>
    <t>ИП Евтеев В.А</t>
  </si>
  <si>
    <t>ИП Евтеева В.Е.</t>
  </si>
  <si>
    <t>ИП Евтушенко А.В.</t>
  </si>
  <si>
    <t>ИП ЕВТУШЕНКО Н.М.</t>
  </si>
  <si>
    <t>ИП Евтушенко О.Н.</t>
  </si>
  <si>
    <t>ИП Егерева Л.В.</t>
  </si>
  <si>
    <t>ИП Егиазарян А.Г.</t>
  </si>
  <si>
    <t>ИП ЕГИАЗАРЯН А.С.</t>
  </si>
  <si>
    <t>ИП Егиазарян Г.А.</t>
  </si>
  <si>
    <t>ИП ЕГИКЯН Г.Г.</t>
  </si>
  <si>
    <t>ИП Егоров А.В.</t>
  </si>
  <si>
    <t>ИП Егоров В.Ю.</t>
  </si>
  <si>
    <t>ИП Егоров Д.В.</t>
  </si>
  <si>
    <t>ИП Егорова А.Е.</t>
  </si>
  <si>
    <t>ИП ЕГОРОВА И.Б.</t>
  </si>
  <si>
    <t>ИП Егорова И.К.</t>
  </si>
  <si>
    <t>ИП Егорова М.В.</t>
  </si>
  <si>
    <t>ИП Егорова С.Н.</t>
  </si>
  <si>
    <t>ИП Егупова Н.В.</t>
  </si>
  <si>
    <t>ИП ЕЗУБЕЦ В.Н.</t>
  </si>
  <si>
    <t>ИП Елизарова Н.Н.</t>
  </si>
  <si>
    <t>ИП ЕЛИСЕЕВ А.В.</t>
  </si>
  <si>
    <t>ИП Елисеев Ю.В.</t>
  </si>
  <si>
    <t>ИП Елисеева Е.Г.</t>
  </si>
  <si>
    <t>ИП ЕЛИСЕЕВА Н.Н.</t>
  </si>
  <si>
    <t>ИП ЕЛКИН Д.Д.</t>
  </si>
  <si>
    <t>ИП Ёлчиев Э.С.</t>
  </si>
  <si>
    <t>ИП Емельянова Л.В.</t>
  </si>
  <si>
    <t>ИП Емельянова Н.Н.</t>
  </si>
  <si>
    <t>ИП Емцова Л.П.</t>
  </si>
  <si>
    <t>ИП Епихина О.В.</t>
  </si>
  <si>
    <t>ИП Епишева С.П.</t>
  </si>
  <si>
    <t>ИП ЕРЕМЕЕВ И.Е.</t>
  </si>
  <si>
    <t>ИП Еремеева Л.Н.</t>
  </si>
  <si>
    <t>ИП ЕРЕМЕНКО З.И.</t>
  </si>
  <si>
    <t>ИП ЕРЕМЕНКО С.В.</t>
  </si>
  <si>
    <t>ИП Еременко С.В.</t>
  </si>
  <si>
    <t>ИП Еременко Т.И.</t>
  </si>
  <si>
    <t>ИП Еременко Т.П.</t>
  </si>
  <si>
    <t>ИП Еремина Л.А.</t>
  </si>
  <si>
    <t>ИП Еремина Н.Д.</t>
  </si>
  <si>
    <t>ИП ЕРЕМКИНА Л.Н.</t>
  </si>
  <si>
    <t>ИП ЕРЁМЫЧЕВА А.Г.</t>
  </si>
  <si>
    <t>ИП ЕРЕШКОВ М.Р.</t>
  </si>
  <si>
    <t>ИП Ермаков В.В.</t>
  </si>
  <si>
    <t>ИП Ермаков М.Е.</t>
  </si>
  <si>
    <t>ИП ЕРМАКОВА И.А.</t>
  </si>
  <si>
    <t>ИП Ермакова С.А.</t>
  </si>
  <si>
    <t>ИП Ермилов В. В.</t>
  </si>
  <si>
    <t>ИП Ермилов С.В.</t>
  </si>
  <si>
    <t>ИП Ермилова Е.Н.</t>
  </si>
  <si>
    <t>ИП Ермолаев А.С.</t>
  </si>
  <si>
    <t>ИП Ермоленко Л.В.</t>
  </si>
  <si>
    <t>ИП ЕРМОЛИН А.А.</t>
  </si>
  <si>
    <t>ИП Ерохин В.Н.</t>
  </si>
  <si>
    <t>ИП ЕРОХОВ А.К.</t>
  </si>
  <si>
    <t>ИП Ерошенко О.В.</t>
  </si>
  <si>
    <t>ИП Ерпылева Т.А.</t>
  </si>
  <si>
    <t>ИП Ершаков А.Н.</t>
  </si>
  <si>
    <t>ИП Ершаков Н.М.</t>
  </si>
  <si>
    <t>ИП ЕРШАКОВА Т.П.</t>
  </si>
  <si>
    <t>ИП ЕРШОВ И.В.</t>
  </si>
  <si>
    <t>ИП Ершов М.М.</t>
  </si>
  <si>
    <t>ИП ЕРШОВ М.О.</t>
  </si>
  <si>
    <t>ИП ЕРШОВА Е.Н.</t>
  </si>
  <si>
    <t>ИП ЕСАЯН А.А.</t>
  </si>
  <si>
    <t>ИП ЕСАЯН Г.Б.</t>
  </si>
  <si>
    <t>ИП Есипов О.Б.</t>
  </si>
  <si>
    <t>ИП Еспаева О.Н.</t>
  </si>
  <si>
    <t>ИП ЕФИМОВ А.Г.</t>
  </si>
  <si>
    <t>ИП Ефимов Е.С.</t>
  </si>
  <si>
    <t>ИП ЕФИМОВА А.В.</t>
  </si>
  <si>
    <t>ИП Ефимова Т.А.</t>
  </si>
  <si>
    <t>ИП ЕФРЕМЧЕНКОВ А.В.</t>
  </si>
  <si>
    <t>ИП Ешук С.К.</t>
  </si>
  <si>
    <t>ИП ЖАВОРОНКОВА Е.Н.</t>
  </si>
  <si>
    <t>ИП Жамалетдинов Р.Х.</t>
  </si>
  <si>
    <t>ИП ЖАРКОВА С.И.</t>
  </si>
  <si>
    <t>ИП Жарникова И.В.</t>
  </si>
  <si>
    <t>ИП ЖАРОВ Ю.А.</t>
  </si>
  <si>
    <t>ИП ЖАРОВА В.И.</t>
  </si>
  <si>
    <t>ИП ЖБЫРЬ Р.Н.</t>
  </si>
  <si>
    <t>ИП Жваков С.П.</t>
  </si>
  <si>
    <t>ИП ЖВАНИЯ Д.</t>
  </si>
  <si>
    <t>ИП ЖДАНОВ С.А.</t>
  </si>
  <si>
    <t>ИП Жданова М.М.</t>
  </si>
  <si>
    <t>ИП Жданова О.А.</t>
  </si>
  <si>
    <t>ИП Жебин А.С.</t>
  </si>
  <si>
    <t>ИП ЖЕЛЕГОТОВ Р.М.</t>
  </si>
  <si>
    <t>ИП Железнов О.Ю.</t>
  </si>
  <si>
    <t>ИП ЖЕЛЕЗНЯКОВА М.А.</t>
  </si>
  <si>
    <t>ИП Железова М.Н.</t>
  </si>
  <si>
    <t>ИП ЖЕЛЕЗОВСКАЯ И.В.</t>
  </si>
  <si>
    <t>ИП ЖЕМКОВА О.В.</t>
  </si>
  <si>
    <t>ИП ЖЕРЛЫГИНА Е.Н.</t>
  </si>
  <si>
    <t>ИП Жиброва Л.Н.</t>
  </si>
  <si>
    <t>ИП ЖИВИЧКИН И.А.</t>
  </si>
  <si>
    <t>ИП Живодовская Н.В</t>
  </si>
  <si>
    <t>ИП ЖИВОТОВА Н.Г.</t>
  </si>
  <si>
    <t>ИП Жидков В.Ю.</t>
  </si>
  <si>
    <t>ИП ЖИЖЧЕНКО С.К.</t>
  </si>
  <si>
    <t>ИП ЖИЛИНА М.М.</t>
  </si>
  <si>
    <t>ИП ЖИЛЬЦОВ Е.Д.</t>
  </si>
  <si>
    <t>ИП Жирова Е.В.</t>
  </si>
  <si>
    <t>ИП Житников В.В.</t>
  </si>
  <si>
    <t>ИП ЖИЦКИЙ А.Ф.</t>
  </si>
  <si>
    <t>ИП Жогова Е.С.</t>
  </si>
  <si>
    <t>ИП ЖУК А.Ю.</t>
  </si>
  <si>
    <t>ИП Жуков В.В.</t>
  </si>
  <si>
    <t>ИП ЖУКОВ И.В.</t>
  </si>
  <si>
    <t>ИП Жуков Н.Д.</t>
  </si>
  <si>
    <t>ИП Жуков Н.Е.</t>
  </si>
  <si>
    <t>ИП ЖУКОВ О.А.</t>
  </si>
  <si>
    <t>ИП Жукова К.М.</t>
  </si>
  <si>
    <t>ИП ЖУКОВА Л.Ф.</t>
  </si>
  <si>
    <t>ИП ЖУКОВА Н.Ю.</t>
  </si>
  <si>
    <t>ИП ЖУКОВА О.А.</t>
  </si>
  <si>
    <t>ИП Жукова С.М.</t>
  </si>
  <si>
    <t>ИП Жукова Т.А.</t>
  </si>
  <si>
    <t>ИП ЖУЛИНА И.А.</t>
  </si>
  <si>
    <t>ИП ЖУРАВЛЕВ Д.Ю.</t>
  </si>
  <si>
    <t>ИП ЖУРАВЛЕВ М.И.</t>
  </si>
  <si>
    <t>ИП ЖУРАВЛЕВА М.В.</t>
  </si>
  <si>
    <t>ИП ЖУРАВЛЕВА Т.Н.</t>
  </si>
  <si>
    <t>ИП ЖУРАКОВСКИЙ М.М.</t>
  </si>
  <si>
    <t>ИП Журба Е.Б.</t>
  </si>
  <si>
    <t>ИП Журбенко В.С.</t>
  </si>
  <si>
    <t>ИП Журда С.Г.</t>
  </si>
  <si>
    <t>ИП ЖУРОВА Ю.В.</t>
  </si>
  <si>
    <t>ИП ЗАБЕЛИНА Р.К.</t>
  </si>
  <si>
    <t>ИП Заболотная И.В</t>
  </si>
  <si>
    <t>ИП ЗАБОТКИН Н.С.</t>
  </si>
  <si>
    <t>ИП ЗАБОТКИН Ю.А.</t>
  </si>
  <si>
    <t>ИП ЗАБУЛЕНЕ Е.Р.</t>
  </si>
  <si>
    <t>ИП Забусов М.В.</t>
  </si>
  <si>
    <t>ИП Завитухина Н.В.</t>
  </si>
  <si>
    <t>ИП ЗАВЬЯЛОВА Л.В.</t>
  </si>
  <si>
    <t>ИП Загайнов В.Л.</t>
  </si>
  <si>
    <t>ИП ЗАГАРИН Ю.Е.</t>
  </si>
  <si>
    <t>ИП ЗАГНИТКО К.В.</t>
  </si>
  <si>
    <t>ИП Заговорин А.В.</t>
  </si>
  <si>
    <t>ИП Загорулько В.А.</t>
  </si>
  <si>
    <t>ИП Задорина Г.Н.</t>
  </si>
  <si>
    <t>ИП ЗАЕРКО Л.Ю.</t>
  </si>
  <si>
    <t>ИП ЗАЗЫКИНА Е.В.</t>
  </si>
  <si>
    <t>ИП Заикина С.В.</t>
  </si>
  <si>
    <t>ИП ЗАЙЦЕВ Н.И.</t>
  </si>
  <si>
    <t>ИП Зайцева С.В.</t>
  </si>
  <si>
    <t>ИП Зайченко Т.В.</t>
  </si>
  <si>
    <t>ИП Закарая Б.Г.</t>
  </si>
  <si>
    <t>ИП Закарян Т.В.</t>
  </si>
  <si>
    <t>ИП Закопайло Л.В.</t>
  </si>
  <si>
    <t>ИП ЗАКС Е.Н.</t>
  </si>
  <si>
    <t>ИП ЗАМАНОВ Т.Г.</t>
  </si>
  <si>
    <t>ИП Заманов Ф.Н.</t>
  </si>
  <si>
    <t>ИП Заморникова Л.Н.</t>
  </si>
  <si>
    <t>ИП Замулин В.М.</t>
  </si>
  <si>
    <t>ИП ЗАМЯТИН Ю.П.</t>
  </si>
  <si>
    <t>ИП ЗАМЯТИНА Ю.Г.</t>
  </si>
  <si>
    <t>ИП ЗАНИНА О.В.</t>
  </si>
  <si>
    <t>ИП ЗАРГАРЯН Э.Б.</t>
  </si>
  <si>
    <t>ИП ЗАРЕМБА Л.Н.</t>
  </si>
  <si>
    <t>ИП Зарипова Е.А.</t>
  </si>
  <si>
    <t>ИП Зарков И.Н.</t>
  </si>
  <si>
    <t>ИП ЗАРУБИН А.С.</t>
  </si>
  <si>
    <t>ИП ЗАТОЛОКИНА Е.В.</t>
  </si>
  <si>
    <t>ИП ЗАТРУСКИНА В.Н.</t>
  </si>
  <si>
    <t>ИП Захаренко В.В.</t>
  </si>
  <si>
    <t>ИП Захаров В.В.</t>
  </si>
  <si>
    <t>ИП Захаров Н.А.</t>
  </si>
  <si>
    <t>ИП Захаров Н.Е.</t>
  </si>
  <si>
    <t>ИП Захаров О.В.</t>
  </si>
  <si>
    <t>ИП ЗАХАРОВ О.В.</t>
  </si>
  <si>
    <t>ИП Захаров С.А.</t>
  </si>
  <si>
    <t>ИП ЗАХАРОВА А.Е.</t>
  </si>
  <si>
    <t>ИП Захарова Л.Н.</t>
  </si>
  <si>
    <t>ИП ЗАХАРОВА Т.Б.</t>
  </si>
  <si>
    <t>ИП Захарова Э.И.</t>
  </si>
  <si>
    <t>ИП Захарова Ю.А.</t>
  </si>
  <si>
    <t>ИП Зацепина А.В.</t>
  </si>
  <si>
    <t>ИП ЗВЕРЕВ И.В.</t>
  </si>
  <si>
    <t>ИП Звоник М.П.</t>
  </si>
  <si>
    <t>ИП ЗВЯГИНЦЕВА Н.П.</t>
  </si>
  <si>
    <t>ИП ЗЕЙНАЛОВ Б.А.</t>
  </si>
  <si>
    <t>ИП ЗЕЙСИНА С.А.</t>
  </si>
  <si>
    <t>ИП Зейтунян В.Р.</t>
  </si>
  <si>
    <t>ИП ЗЕЛЕНКОВ И.Г.</t>
  </si>
  <si>
    <t>ИП Зеленова Н.Ю.</t>
  </si>
  <si>
    <t>ИП Зеленская Н.А.</t>
  </si>
  <si>
    <t>ИП Зеленский Б.В.</t>
  </si>
  <si>
    <t>ИП ЗЕЛЕНСКИЙ В.П.</t>
  </si>
  <si>
    <t>ИП ЗЕЛЕНСКИЙ К.Б.</t>
  </si>
  <si>
    <t>ИП ЗЕЛЕНЦОВА И.В.</t>
  </si>
  <si>
    <t>ИП Зелинский В.Н.</t>
  </si>
  <si>
    <t>ИП Землянская Е.В.</t>
  </si>
  <si>
    <t>ИП ЗЕМСКОВА Л.А.</t>
  </si>
  <si>
    <t>ИП Зенина О.А.</t>
  </si>
  <si>
    <t>ИП ЗЕХАРЯЕВ А.А.</t>
  </si>
  <si>
    <t>ИП Зилигаева Р.Н.</t>
  </si>
  <si>
    <t>ИП Зимакова Н.В.</t>
  </si>
  <si>
    <t>ИП Зименская Н.Г.</t>
  </si>
  <si>
    <t>ИП Зимина Л.Д.</t>
  </si>
  <si>
    <t>ИП ЗИМИНА Н.И.</t>
  </si>
  <si>
    <t>ИП ЗИМНИНСКИЙ О.В.</t>
  </si>
  <si>
    <t>ИП ЗИМНУХОВА Л.В.</t>
  </si>
  <si>
    <t>ИП ЗИННАТУЛЛИНА Н.В.</t>
  </si>
  <si>
    <t>ИП ЗИНОВЬЕВА Е.В.</t>
  </si>
  <si>
    <t>ИП Зинченко Е.С.</t>
  </si>
  <si>
    <t>ИП ЗЛОБИНА И.Ю.</t>
  </si>
  <si>
    <t>ИП Змеева Л.В.</t>
  </si>
  <si>
    <t>ИП ЗНАМЕНСКАЯ Е.А.</t>
  </si>
  <si>
    <t>ИП Зновенкова А.В.</t>
  </si>
  <si>
    <t>ИП Зобунова О.Н.</t>
  </si>
  <si>
    <t>ИП ЗОЗУЛЯ П.В.</t>
  </si>
  <si>
    <t>ИП ЗОЗУЛЯ Т.Л.</t>
  </si>
  <si>
    <t>ИП ЗОЛИН Д.В.</t>
  </si>
  <si>
    <t>ИП Золкина Ж.В.</t>
  </si>
  <si>
    <t>ИП ЗОЛОЕДОВ Н.В.</t>
  </si>
  <si>
    <t>ИП ЗОЛОТАРЕВА Л.А.</t>
  </si>
  <si>
    <t>ИП ЗОЛОТОРЕВ Д.Д.</t>
  </si>
  <si>
    <t>ИП Зороглян З.А.</t>
  </si>
  <si>
    <t>ИП Зотов А.М.</t>
  </si>
  <si>
    <t>ИП Зотов А.Н.</t>
  </si>
  <si>
    <t>ИП Зоц Н.Г.</t>
  </si>
  <si>
    <t>ИП ЗУБКОВА Е.В.</t>
  </si>
  <si>
    <t>ИП ЗУБОВА Г.А.</t>
  </si>
  <si>
    <t>ИП ЗУЕВА М.В.</t>
  </si>
  <si>
    <t>ИП ЗУЕВА Ю.С.</t>
  </si>
  <si>
    <t>ИП Зульфугаров И.К.</t>
  </si>
  <si>
    <t>ИП ЗЫБИНА О.Г.</t>
  </si>
  <si>
    <t>ИП ЗЫКОВ В.В.</t>
  </si>
  <si>
    <t>ИП Зыкова И.Н.</t>
  </si>
  <si>
    <t>ИП ЗЫРИНА А.В.</t>
  </si>
  <si>
    <t>ИП ЗЮЗЬКИНА Н.С.</t>
  </si>
  <si>
    <t>ИП ЗЯБЛИЦЕВ А.В.</t>
  </si>
  <si>
    <t>ИП Зяблов С.Н.</t>
  </si>
  <si>
    <t>ИП Ибрагимов Н.А.</t>
  </si>
  <si>
    <t>ИП Ибрагимов С.М.</t>
  </si>
  <si>
    <t>ИП ИБРАГИМОВА Х.Д.</t>
  </si>
  <si>
    <t>ИП Ибрянова Г.А.</t>
  </si>
  <si>
    <t>ИП ИВАНАСЬ Г.В.</t>
  </si>
  <si>
    <t>ИП ИВАНИСОВА Е.В.</t>
  </si>
  <si>
    <t>ИП ИВАННИКОВА Л.Б.</t>
  </si>
  <si>
    <t>ИП ИВАННИКОВА Л.И.</t>
  </si>
  <si>
    <t>ИП Иванов А.В.</t>
  </si>
  <si>
    <t>ИП ИВАНОВ А.Л.</t>
  </si>
  <si>
    <t>ИП Иванов А.Н.</t>
  </si>
  <si>
    <t>ИП ИВАНОВ В.А.</t>
  </si>
  <si>
    <t>ИП Иванов З.А.</t>
  </si>
  <si>
    <t>ИП ИВАНОВ М.В.</t>
  </si>
  <si>
    <t>ИП ИВАНОВ М.Г.</t>
  </si>
  <si>
    <t>ИП ИВАНОВ М.С.</t>
  </si>
  <si>
    <t>ИП ИВАНОВ Н.Ф.</t>
  </si>
  <si>
    <t>ИП ИВАНОВ Ю.И.</t>
  </si>
  <si>
    <t>ИП Иванова Е.А.</t>
  </si>
  <si>
    <t>ИП Иванова И.В.</t>
  </si>
  <si>
    <t>ИП ИВАНОВА И.Н.</t>
  </si>
  <si>
    <t>ИП ИВАНОВА Л.А.</t>
  </si>
  <si>
    <t>ИП Иванова Л.В.</t>
  </si>
  <si>
    <t>ИП Иванова Л.Н.</t>
  </si>
  <si>
    <t>ИП Иванова М.А.</t>
  </si>
  <si>
    <t>ИП ИВАНОВА Н.Н.</t>
  </si>
  <si>
    <t>ИП Иванова Н.Н.</t>
  </si>
  <si>
    <t>ИП Иванова О.В.</t>
  </si>
  <si>
    <t>ИП Иванова С.В.</t>
  </si>
  <si>
    <t>ИП ИВАНОВА С.В.</t>
  </si>
  <si>
    <t>ИП Иванова Т.А.</t>
  </si>
  <si>
    <t>ИП Иванова Т.В.</t>
  </si>
  <si>
    <t>ИП ИВАНОВА Т.Я.</t>
  </si>
  <si>
    <t>ИП Иванова Э.Н.</t>
  </si>
  <si>
    <t>ИП Ивановская В.О.</t>
  </si>
  <si>
    <t>ИП Ивановский А.С.</t>
  </si>
  <si>
    <t>ИП Ивановский О.В.</t>
  </si>
  <si>
    <t>ИП ИВАНОЧКИНА Ж.А.</t>
  </si>
  <si>
    <t>ИП Иванчук А.А.</t>
  </si>
  <si>
    <t>ИП Иванчук С.И.</t>
  </si>
  <si>
    <t>ИП ИВАСЕНКО Н.И.</t>
  </si>
  <si>
    <t>ИП ИВАЩЕНКО Г.А.</t>
  </si>
  <si>
    <t>ИП Ивушкин Г. Е.</t>
  </si>
  <si>
    <t>ИП ИГИШЕВА М.Г.</t>
  </si>
  <si>
    <t>ИП Игнатенко Л.В.</t>
  </si>
  <si>
    <t>ИП Игнатов А.В.</t>
  </si>
  <si>
    <t>ИП Игнатьева Е.П.</t>
  </si>
  <si>
    <t>ИП ИГНАТЬЕВА С.А.</t>
  </si>
  <si>
    <t>ИП ИГНАТЬЕВА Т.Е.</t>
  </si>
  <si>
    <t>ИП ИЗМАЙЛОВ А.А.</t>
  </si>
  <si>
    <t>ИП Ильин Н.Н.</t>
  </si>
  <si>
    <t>ИП ИЛЬИН С.А.</t>
  </si>
  <si>
    <t>ИП ИЛЬИНА В.А.</t>
  </si>
  <si>
    <t>ИП ИЛЬИНА В.И.</t>
  </si>
  <si>
    <t>ИП Ильинская Н.Н.</t>
  </si>
  <si>
    <t>ИП Ильичев И.В.</t>
  </si>
  <si>
    <t>ИП Ильичев С.Д.</t>
  </si>
  <si>
    <t>ИП Ильичева О.Г.</t>
  </si>
  <si>
    <t>ИП Ильницкая О.В.</t>
  </si>
  <si>
    <t>ИП Ильницкий А.П.</t>
  </si>
  <si>
    <t>ИП ИЛЬЧЕНКО С.Ю.</t>
  </si>
  <si>
    <t>ИП ИЛЬЧИШИН А.В.</t>
  </si>
  <si>
    <t>ИП ИЛЬЯШЕНКО Д.Е.</t>
  </si>
  <si>
    <t>ИП Илюшкина Е.В.</t>
  </si>
  <si>
    <t>ИП ИМАМАЛИЕВ Э.А.</t>
  </si>
  <si>
    <t>ИП Иманов Р.Н.</t>
  </si>
  <si>
    <t>ИП ИНИЗАРОВ О.Р.</t>
  </si>
  <si>
    <t>ИП Иноземцева И.В.</t>
  </si>
  <si>
    <t>ИП ИНОЧКИН С.С.</t>
  </si>
  <si>
    <t>ИП Ионова Е.В.</t>
  </si>
  <si>
    <t>ИП Ипринцева Е.М.</t>
  </si>
  <si>
    <t>ИП Ирицян М.В.</t>
  </si>
  <si>
    <t>ИП Исагулиева Т.А.</t>
  </si>
  <si>
    <t>ИП Исаев А.Б.</t>
  </si>
  <si>
    <t>ИП ИСАЕВ В.М.</t>
  </si>
  <si>
    <t>ИП Исаев И.М.</t>
  </si>
  <si>
    <t>ИП Исаев С.Е.</t>
  </si>
  <si>
    <t>ИП Исаева Е.В.</t>
  </si>
  <si>
    <t>ИП Исаева Н.В.</t>
  </si>
  <si>
    <t>ИП Исаева Э.С.</t>
  </si>
  <si>
    <t>ИП Исаенко Д.К.</t>
  </si>
  <si>
    <t>ИП ИСАЙЧЕВА Е.В.</t>
  </si>
  <si>
    <t>ИП ИСАКОВА Е.Н.</t>
  </si>
  <si>
    <t>ИП ИСКАНДАРЯН А.Н.</t>
  </si>
  <si>
    <t>ИП Искандарян М.Г.</t>
  </si>
  <si>
    <t>ИП Искендеров Р.А.</t>
  </si>
  <si>
    <t>ИП ИСЛАМИДИ Е.Ю.</t>
  </si>
  <si>
    <t>ИП Исмагилов А.А.</t>
  </si>
  <si>
    <t>ИП Исмаилов Р.Б.</t>
  </si>
  <si>
    <t>ИП Исмаилова Л.С.</t>
  </si>
  <si>
    <t>ИП Исмиханова О.Е.</t>
  </si>
  <si>
    <t>ИП ИСРАЕЛЯН Д.М.</t>
  </si>
  <si>
    <t>ИП ИСРАЕЛЯН Н.В.</t>
  </si>
  <si>
    <t>ИП Исраилова В.В.</t>
  </si>
  <si>
    <t>ИП Истомина Н.А.</t>
  </si>
  <si>
    <t>ИП Ицкович И.А.</t>
  </si>
  <si>
    <t>ИП Ишкова М.А.</t>
  </si>
  <si>
    <t>ИП Ишоева И.Р.</t>
  </si>
  <si>
    <t>ИП Ишунькина Л.А.</t>
  </si>
  <si>
    <t>ИП ИШХАНЯН С.С.</t>
  </si>
  <si>
    <t>ИП Ищенко Ю.А.</t>
  </si>
  <si>
    <t>ИП КАБАНОВА О.А.</t>
  </si>
  <si>
    <t>ИП Кабулова Г.С.</t>
  </si>
  <si>
    <t>ИП Каверзнева М.В.</t>
  </si>
  <si>
    <t>ИП Каверзнева Н.И.</t>
  </si>
  <si>
    <t>ИП Кагиян К.А.</t>
  </si>
  <si>
    <t>ИП КАДАСЯН И.Р.</t>
  </si>
  <si>
    <t>ИП Каджаров Э.А.</t>
  </si>
  <si>
    <t>ИП КАДИЕВ А.А.</t>
  </si>
  <si>
    <t>ИП КАДУРИН Ю.А.</t>
  </si>
  <si>
    <t>ИП КАЗАКЕВИЧ Т.Н.</t>
  </si>
  <si>
    <t>ИП Казаков А.С.</t>
  </si>
  <si>
    <t>ИП КАЗАКОВ Б.С.</t>
  </si>
  <si>
    <t>ИП КАЗАКОВ Н.Л.</t>
  </si>
  <si>
    <t>ИП Казаков Р.В.</t>
  </si>
  <si>
    <t>ИП КАЗАКОВА Н.И.</t>
  </si>
  <si>
    <t>ИП Казакова С.М.</t>
  </si>
  <si>
    <t>ИП Казанцева О.А.</t>
  </si>
  <si>
    <t>ИП КАЗАРЯН В.Г.</t>
  </si>
  <si>
    <t>ИП Казарян М.А.</t>
  </si>
  <si>
    <t>ИП КАЗИБЕКОВ К.У.</t>
  </si>
  <si>
    <t>ИП Казиев Н.К.</t>
  </si>
  <si>
    <t>ИП КАЗОЯН Г.И.</t>
  </si>
  <si>
    <t>ИП Каибханова М.М.</t>
  </si>
  <si>
    <t>ИП Кайданова Е.В.</t>
  </si>
  <si>
    <t>ИП Кайрбекова Л.В.</t>
  </si>
  <si>
    <t>ИП КАЙШЕВА Д.Г.</t>
  </si>
  <si>
    <t>ИП КАКАНОВА М.Н.</t>
  </si>
  <si>
    <t>ИП Какачия Н.Б.</t>
  </si>
  <si>
    <t>ИП КАЛАГАЕВА Н.В.</t>
  </si>
  <si>
    <t>ИП Каландаров А.З.</t>
  </si>
  <si>
    <t>ИП КАЛАЧЕВА А.В.</t>
  </si>
  <si>
    <t>ИП КАЛАШНИК Л.В.</t>
  </si>
  <si>
    <t>ИП Калашникова М.В.</t>
  </si>
  <si>
    <t>ИП Калашникова С.А.</t>
  </si>
  <si>
    <t>ИП Калганова Р.Ю.</t>
  </si>
  <si>
    <t>ИП Каленкина О.Ю.</t>
  </si>
  <si>
    <t>ИП Калинин В.В.</t>
  </si>
  <si>
    <t>ИП КАЛИНИН К.В.</t>
  </si>
  <si>
    <t>ИП КАЛИНИН О.В.</t>
  </si>
  <si>
    <t>ИП Калинина Г.А.</t>
  </si>
  <si>
    <t>ИП КАЛИНИНА И.В.</t>
  </si>
  <si>
    <t>ИП КАЛИНИНА О.В.</t>
  </si>
  <si>
    <t>ИП Калинина О.М.</t>
  </si>
  <si>
    <t>ИП Калинкин А.Ф.</t>
  </si>
  <si>
    <t>ИП КАЛИНКИНА А.В.</t>
  </si>
  <si>
    <t>ИП КАЛИСТРАТОВА Э.Т.</t>
  </si>
  <si>
    <t>ИП КАЛИТИНКИН А.С.</t>
  </si>
  <si>
    <t>ИП Калмыков А.И.</t>
  </si>
  <si>
    <t>ИП Калмыкова В.К.</t>
  </si>
  <si>
    <t>ИП КАЛУГИН Р.Н.</t>
  </si>
  <si>
    <t>ИП КАЛЬНАЯ Н.А.</t>
  </si>
  <si>
    <t>ИП КАЛЯБИНА Н.В.</t>
  </si>
  <si>
    <t>ИП Каменев М.В.</t>
  </si>
  <si>
    <t>ИП КАМЕНЕВА Е.В.</t>
  </si>
  <si>
    <t>ИП Каменева Л.П.</t>
  </si>
  <si>
    <t>ИП КАМЕНСКАЯ О.В.</t>
  </si>
  <si>
    <t>ИП Каминский А.В.</t>
  </si>
  <si>
    <t>ИП Камитжапарова Г.М.</t>
  </si>
  <si>
    <t>ИП Камозина Ю.В.</t>
  </si>
  <si>
    <t>ИП Камушкова М.В.</t>
  </si>
  <si>
    <t>ИП Камышев Е.Ю.</t>
  </si>
  <si>
    <t>ИП КАМЫШЕВА Е.В.</t>
  </si>
  <si>
    <t>ИП КАНАЕВА Е.А.</t>
  </si>
  <si>
    <t>ИП Кандалов И.В.</t>
  </si>
  <si>
    <t>ИП Кандеева Л.Н.</t>
  </si>
  <si>
    <t>ИП КАНДРАШЕВ А.Е.</t>
  </si>
  <si>
    <t>ИП Кандрашева А.Е.</t>
  </si>
  <si>
    <t>ИП КАНЦЯН А.Р.</t>
  </si>
  <si>
    <t>ИП КАПЛИНА Н.В.</t>
  </si>
  <si>
    <t>ИП Капустина В.С.</t>
  </si>
  <si>
    <t>ИП Капустинская Г.В.</t>
  </si>
  <si>
    <t>ИП Капылова Л.В.</t>
  </si>
  <si>
    <t>ИП КАРАБАШ С.И.</t>
  </si>
  <si>
    <t>ИП Караваева Е.В.</t>
  </si>
  <si>
    <t>ИП КАРАВАЙКИНА Г.Н.</t>
  </si>
  <si>
    <t>ИП Карагозян А.А.</t>
  </si>
  <si>
    <t>ИП Карадезов А.К.</t>
  </si>
  <si>
    <t>ИП Каракьян Э.А.</t>
  </si>
  <si>
    <t>ИП КАРАНДАЕВ С.В.</t>
  </si>
  <si>
    <t>ИП КАРАНДАШОВ А.И.</t>
  </si>
  <si>
    <t>ИП Карандеев А.А.</t>
  </si>
  <si>
    <t>ИП КАРАПЕТЯН А.С.</t>
  </si>
  <si>
    <t>ИП КАРАПЕТЯН В.А.</t>
  </si>
  <si>
    <t>ИП КАРАПЕТЯН Г.М.</t>
  </si>
  <si>
    <t>ИП Карапетян Н.М.</t>
  </si>
  <si>
    <t>ИП Карасев А.В.</t>
  </si>
  <si>
    <t>ИП Карасев Г.А.</t>
  </si>
  <si>
    <t>ИП Карасева А.П.</t>
  </si>
  <si>
    <t>ИП Карасева Е.В.</t>
  </si>
  <si>
    <t>ИП Карасева О.Е.</t>
  </si>
  <si>
    <t>ИП Карасева Т.А.</t>
  </si>
  <si>
    <t>ИП Каратунова Л.И.</t>
  </si>
  <si>
    <t>ИП Каргина В.Ю.</t>
  </si>
  <si>
    <t>ИП КАРЖОВ С.С.</t>
  </si>
  <si>
    <t>ИП КАРИБОВ А.М.</t>
  </si>
  <si>
    <t>ИП КАРИМОВ Д.А.</t>
  </si>
  <si>
    <t>ИП Каримова М.В.</t>
  </si>
  <si>
    <t>ИП КАРЛОВ А.С.</t>
  </si>
  <si>
    <t>ИП Кармазина М.И.</t>
  </si>
  <si>
    <t>ИП КАРМИШКИН Д.А.</t>
  </si>
  <si>
    <t>ИП Карнаев Д.В.</t>
  </si>
  <si>
    <t>ИП КАРОЯН С.Г.</t>
  </si>
  <si>
    <t>ИП КАРПАХЧОВА А.Н.</t>
  </si>
  <si>
    <t>ИП Карпенко В.В.</t>
  </si>
  <si>
    <t>ИП Карпенко Д.Д.</t>
  </si>
  <si>
    <t>ИП КАРПЕНКО О.А.</t>
  </si>
  <si>
    <t>ИП Карпов В.В.</t>
  </si>
  <si>
    <t>ИП Карпов С.А.</t>
  </si>
  <si>
    <t>ИП КАРПОВА И.П.</t>
  </si>
  <si>
    <t>ИП Карпова Л.А.</t>
  </si>
  <si>
    <t>ИП Карповский А.В.</t>
  </si>
  <si>
    <t>ИП Карпунина Л.А.</t>
  </si>
  <si>
    <t>ИП Картамышева Е.Н.</t>
  </si>
  <si>
    <t>ИП КАРТАШЕВА Н.В.</t>
  </si>
  <si>
    <t>ИП Картвелишвили М.М.</t>
  </si>
  <si>
    <t>ИП КАРТИНИНА И.В.</t>
  </si>
  <si>
    <t>ИП КАСАЛАПОВ П.С.</t>
  </si>
  <si>
    <t>ИП КАСАНОВА Н.Е.</t>
  </si>
  <si>
    <t>ИП Касаткина С.Е.</t>
  </si>
  <si>
    <t>ИП КАСПАРЯН Н.Б.</t>
  </si>
  <si>
    <t>ИП КАСПИРОВА Л.А.</t>
  </si>
  <si>
    <t>ИП Кассеньев А.Ю.</t>
  </si>
  <si>
    <t>ИП КАСТУСИК Г.П.</t>
  </si>
  <si>
    <t>ИП Катасонова О.С.</t>
  </si>
  <si>
    <t>ИП КАТЕЛИНА З.И.</t>
  </si>
  <si>
    <t>ИП Каткова Н.Н.</t>
  </si>
  <si>
    <t>ИП КАТРОША Г.А.</t>
  </si>
  <si>
    <t>ИП КАТУНИН А.В.</t>
  </si>
  <si>
    <t>ИП Катунина С.Н.</t>
  </si>
  <si>
    <t>ИП КАТЫШЕВ А.С.</t>
  </si>
  <si>
    <t>ИП КАЦАЙЛИДИ О.М.</t>
  </si>
  <si>
    <t>ИП КАЦЕР С.Н.</t>
  </si>
  <si>
    <t>ИП КАШЕВСКАЯ И.В.</t>
  </si>
  <si>
    <t>ИП Кашин А.Ю.</t>
  </si>
  <si>
    <t>ИП КАШИН Д.А.</t>
  </si>
  <si>
    <t>ИП КАШИНЦЕВА Е.Ю.</t>
  </si>
  <si>
    <t>ИП Кашкарова Т.Ю.</t>
  </si>
  <si>
    <t>ИП КАЩЕЕВ Г.А.</t>
  </si>
  <si>
    <t>ИП Каюмов А.Ш.</t>
  </si>
  <si>
    <t>ИП Квавилашвили Н.Н.</t>
  </si>
  <si>
    <t>ИП КВАРАЦХЕЛИЯ Д.Д.</t>
  </si>
  <si>
    <t>ИП Квас В.Л.</t>
  </si>
  <si>
    <t>ИП КВАСКОВА В.В.</t>
  </si>
  <si>
    <t>ИП Квасова О.С.</t>
  </si>
  <si>
    <t>ИП Кваша И.В.</t>
  </si>
  <si>
    <t>ИП Квашилава Н.П.</t>
  </si>
  <si>
    <t>ИП КЕБУРИЯ М.Н.</t>
  </si>
  <si>
    <t>ИП КЕЛАСОВА А.Л.</t>
  </si>
  <si>
    <t>ИП КЕЛЕМЕТОВА Г.А.</t>
  </si>
  <si>
    <t>ИП КЕЛИН В.В.</t>
  </si>
  <si>
    <t>ИП Кельдасов Э.А.</t>
  </si>
  <si>
    <t>ИП Кенжева С.М.</t>
  </si>
  <si>
    <t>ИП Керимов А.Б.</t>
  </si>
  <si>
    <t>ИП КЕРИН С.Ю.</t>
  </si>
  <si>
    <t>ИП Кесаева Ф.Х.</t>
  </si>
  <si>
    <t>ИП КЕЧКИНА Ю.А.</t>
  </si>
  <si>
    <t>ИП Кибкало И.Т.</t>
  </si>
  <si>
    <t>ИП КИВИЛЕВА Н.А.</t>
  </si>
  <si>
    <t>ИП КИЗИЛОВ Ф.Д.</t>
  </si>
  <si>
    <t>ИП КИЛЬБА Р.М.</t>
  </si>
  <si>
    <t>ИП КИМ О.В.</t>
  </si>
  <si>
    <t>ИП КИНЖИБЕКОВА Т.В.</t>
  </si>
  <si>
    <t>ИП Кипа А.И.</t>
  </si>
  <si>
    <t>ИП Киракосян М.Б.</t>
  </si>
  <si>
    <t>ИП КИРАКОСЯН О.Г.</t>
  </si>
  <si>
    <t>ИП КИРДА Е.Е.</t>
  </si>
  <si>
    <t>ИП КИРДУН Т.И.</t>
  </si>
  <si>
    <t>ИП КИРЕЕВ А.А.</t>
  </si>
  <si>
    <t>ИП Кирий В.П.</t>
  </si>
  <si>
    <t>ИП КИРИЛИЧЕВА Е.А.</t>
  </si>
  <si>
    <t>ИП КИРИН В.В.</t>
  </si>
  <si>
    <t>ИП КИРИНА Е.А.</t>
  </si>
  <si>
    <t>ИП КИРИЧЕК О.Н.</t>
  </si>
  <si>
    <t>ИП Кириченко О.А.</t>
  </si>
  <si>
    <t>ИП Кириченко О.В.</t>
  </si>
  <si>
    <t>ИП КИРИЧЕНКО Р.Ф.</t>
  </si>
  <si>
    <t>ИП Кирсанов А.В.</t>
  </si>
  <si>
    <t>ИП Киршин А.Ю.</t>
  </si>
  <si>
    <t>ИП КИСЕЛЕВ А.В.</t>
  </si>
  <si>
    <t>ИП Киселева Е.Б.</t>
  </si>
  <si>
    <t>ИП Киселева Е.Ю.</t>
  </si>
  <si>
    <t>ИП Киселева Л.И.</t>
  </si>
  <si>
    <t>ИП КИСЕЛЕВА Л.Н.</t>
  </si>
  <si>
    <t>ИП КИСЛИЦЫН Р.И.</t>
  </si>
  <si>
    <t>ИП КИСЛОВ К.А.</t>
  </si>
  <si>
    <t>ИП КИЩЕНКО А.А.</t>
  </si>
  <si>
    <t>ИП КИЯН О.Н.</t>
  </si>
  <si>
    <t>ИП КИЯНОВ В.А.</t>
  </si>
  <si>
    <t>ИП Клебович Т.Н</t>
  </si>
  <si>
    <t>ИП КЛЕВАЙЧУК С.Ю.</t>
  </si>
  <si>
    <t>ИП КЛЕЕНКИН К.В.</t>
  </si>
  <si>
    <t>ИП Клейменова А.А.</t>
  </si>
  <si>
    <t>ИП Клейменова Н.В.</t>
  </si>
  <si>
    <t>ИП Клепачевская О.Ю.</t>
  </si>
  <si>
    <t>ИП Клепикова М.Г.</t>
  </si>
  <si>
    <t>ИП КЛЕЦ К.А.</t>
  </si>
  <si>
    <t>ИП Клец О.Н.</t>
  </si>
  <si>
    <t>ИП КЛЕЦ Ю.А.</t>
  </si>
  <si>
    <t>ИП КЛИМАЧЕВ М.Ю.</t>
  </si>
  <si>
    <t>ИП КЛИМЕНКО К.В.</t>
  </si>
  <si>
    <t>ИП Клименко Л.Н.</t>
  </si>
  <si>
    <t>ИП Клименова Н.Я.</t>
  </si>
  <si>
    <t>ИП КЛИМКИНА С.В.</t>
  </si>
  <si>
    <t>ИП Климкова Е.А.</t>
  </si>
  <si>
    <t>ИП КЛИМОВ В.А.</t>
  </si>
  <si>
    <t>ИП Климов В.М.</t>
  </si>
  <si>
    <t>ИП КЛИМОВ Д.Ю.</t>
  </si>
  <si>
    <t>ИП КЛИМОВ П.И.</t>
  </si>
  <si>
    <t>ИП КЛИМОВА Е.А.</t>
  </si>
  <si>
    <t>ИП Климова Л.И.</t>
  </si>
  <si>
    <t>ИП Климчук А.Е.</t>
  </si>
  <si>
    <t>ИП Климчук П.А.</t>
  </si>
  <si>
    <t>ИП КЛИШИНА В.В.</t>
  </si>
  <si>
    <t>ИП КЛОПОВ О.Н.</t>
  </si>
  <si>
    <t>ИП Клопов О.Н.</t>
  </si>
  <si>
    <t>ИП Клочко Е.Ю.</t>
  </si>
  <si>
    <t>ИП КЛОЧКОВ С.В.</t>
  </si>
  <si>
    <t>ИП Клочкова Е.Н.</t>
  </si>
  <si>
    <t>ИП Клочнев А.В.</t>
  </si>
  <si>
    <t>ИП Клюев А.С.</t>
  </si>
  <si>
    <t>ИП КЛЮЧЕВСКОЙ В.Г.</t>
  </si>
  <si>
    <t>ИП КЛЯЧИНА А.Д.</t>
  </si>
  <si>
    <t>ИП КНЯЗЕВ Е.В.</t>
  </si>
  <si>
    <t>ИП Князев Я.И.</t>
  </si>
  <si>
    <t>ИП Князева И.М.</t>
  </si>
  <si>
    <t>ИП КНЯЗЬКОВ Д.Д.</t>
  </si>
  <si>
    <t>ИП Кобаидзе М.А.</t>
  </si>
  <si>
    <t>ИП Кобель К.В.</t>
  </si>
  <si>
    <t>ИП Кобзарь О.И.</t>
  </si>
  <si>
    <t>ИП КОБОЗЕВА Е.И.</t>
  </si>
  <si>
    <t>ИП Кобыляцкая М.И.</t>
  </si>
  <si>
    <t>ИП КОБЯКОВА Е.В.</t>
  </si>
  <si>
    <t>ИП Ковалев К.В.</t>
  </si>
  <si>
    <t>ИП Ковалева Е.А.</t>
  </si>
  <si>
    <t>ИП КОВАЛЕВА И.И.</t>
  </si>
  <si>
    <t>ИП Ковалева Т.В.</t>
  </si>
  <si>
    <t>ИП Коваленко И.И.</t>
  </si>
  <si>
    <t>ИП Коваленко О.А.</t>
  </si>
  <si>
    <t>ИП КОВАЛЕНКО С.И.</t>
  </si>
  <si>
    <t>ИП Коваленко С.С.</t>
  </si>
  <si>
    <t>ИП КОВАЛЬ Н.Х.</t>
  </si>
  <si>
    <t>ИП КОВАЛЬЧУК А.И.</t>
  </si>
  <si>
    <t>ИП КОВРИЖНЫХ О.А.</t>
  </si>
  <si>
    <t>ИП КОВТУН В.Е.</t>
  </si>
  <si>
    <t>ИП КОВТУН Г.Н.</t>
  </si>
  <si>
    <t>ИП КОВТУНОВ А.В.</t>
  </si>
  <si>
    <t>ИП КОДИНЦЕВ В.И.</t>
  </si>
  <si>
    <t>ИП КОЖЕВНИКОВА Е.В.</t>
  </si>
  <si>
    <t>ИП Козак В.Л.</t>
  </si>
  <si>
    <t>ИП КОЗЕЛЬ Т.В.</t>
  </si>
  <si>
    <t>ИП Козин А.К.</t>
  </si>
  <si>
    <t>ИП Козинцева Н.В.</t>
  </si>
  <si>
    <t>ИП Козлов А.П.</t>
  </si>
  <si>
    <t>ИП Козлов В.В.</t>
  </si>
  <si>
    <t>ИП Козлов В.И.</t>
  </si>
  <si>
    <t>ИП КОЗЛОВ В.Н.</t>
  </si>
  <si>
    <t>ИП КОЗЛОВ Н.С.</t>
  </si>
  <si>
    <t>ИП КОЗЛОВА В.Н.</t>
  </si>
  <si>
    <t>ИП Козлова Г.Б.</t>
  </si>
  <si>
    <t>ИП Козлова Е.А.</t>
  </si>
  <si>
    <t>ИП КОЗЛОВА И.А.</t>
  </si>
  <si>
    <t>ИП КОЗЛОВА И.Е.</t>
  </si>
  <si>
    <t>ИП Козлова И.И.</t>
  </si>
  <si>
    <t>ИП КОЗЛОВА Л.С.</t>
  </si>
  <si>
    <t>ИП КОЗЛОВА Н.А.</t>
  </si>
  <si>
    <t>ИП КОЗЛОВА Н.В.</t>
  </si>
  <si>
    <t>ИП КОЗЛОВА С.В.</t>
  </si>
  <si>
    <t>ИП Козловцев С.А.</t>
  </si>
  <si>
    <t>ИП КОЗОДАВОВА Л.А.</t>
  </si>
  <si>
    <t>ИП КОЗОНКОВА Т.С.</t>
  </si>
  <si>
    <t>ИП Козорез Н.Н.</t>
  </si>
  <si>
    <t>ИП КОЗЫРЕВА Н.М.</t>
  </si>
  <si>
    <t>ИП Кокарева Н.В.</t>
  </si>
  <si>
    <t>ИП КОКОЕВА О.В.</t>
  </si>
  <si>
    <t>ИП Коколов В.В.</t>
  </si>
  <si>
    <t>ИП Кокорина В.В.</t>
  </si>
  <si>
    <t>ИП КОКУЕВА О.Н.</t>
  </si>
  <si>
    <t>ИП Колбасин А.М.</t>
  </si>
  <si>
    <t>ИП КОЛБАСИН Ю.А.</t>
  </si>
  <si>
    <t>ИП Колесников В.П.</t>
  </si>
  <si>
    <t>ИП Колесникова Е.И.</t>
  </si>
  <si>
    <t>ИП КОЛЕСНИКОВА Н.Н.</t>
  </si>
  <si>
    <t>ИП КОЛЕСНИКОВА Я.Н.</t>
  </si>
  <si>
    <t>ИП Колесниченко Г.Н.</t>
  </si>
  <si>
    <t>ИП Колесниченко С.В.</t>
  </si>
  <si>
    <t>ИП Колесняк Н.М.</t>
  </si>
  <si>
    <t>ИП КОЛЕСОВ А.И.</t>
  </si>
  <si>
    <t>ИП Колесова А.Ф.</t>
  </si>
  <si>
    <t>ИП КОЛМАКОВ В.Ю.</t>
  </si>
  <si>
    <t>ИП Колмик С.А.</t>
  </si>
  <si>
    <t>ИП Колобанова Л.Н.</t>
  </si>
  <si>
    <t>ИП КОЛОБОВ В.М.</t>
  </si>
  <si>
    <t>ИП Колобов Л.В.</t>
  </si>
  <si>
    <t>ИП Колобов С.В.</t>
  </si>
  <si>
    <t>ИП КОЛОБОВА Ю.Е.</t>
  </si>
  <si>
    <t>ИП Колодочка А.А.</t>
  </si>
  <si>
    <t>ИП Коломацкий С.А.</t>
  </si>
  <si>
    <t>ИП Коломин О.В.</t>
  </si>
  <si>
    <t>ИП КОЛОСОВ А.Б.</t>
  </si>
  <si>
    <t>ИП КОЛОСОВ Д.В.</t>
  </si>
  <si>
    <t>ИП КОЛОСОВ Д.Н.</t>
  </si>
  <si>
    <t>ИП Колотилов В.Б.</t>
  </si>
  <si>
    <t>ИП КОЛОТИЛОВА Т.А.</t>
  </si>
  <si>
    <t>ИП КОЛОЯРЦЕВА Е.В.</t>
  </si>
  <si>
    <t>ИП Колпакова А.Ю.</t>
  </si>
  <si>
    <t>ИП КОЛПИНА А.О.</t>
  </si>
  <si>
    <t>ИП Колтакова О.П.</t>
  </si>
  <si>
    <t>ИП КОЛЧЕВ Д.С.</t>
  </si>
  <si>
    <t>ИП Колывагин В.М.</t>
  </si>
  <si>
    <t>ИП КОЛЫЧЕВ М.Д.</t>
  </si>
  <si>
    <t>ИП КОЛЫШКИНА И.А.</t>
  </si>
  <si>
    <t>ИП Кольца Е.В.</t>
  </si>
  <si>
    <t>ИП Команова В.В.</t>
  </si>
  <si>
    <t>ИП КОМАРОВ А.В.</t>
  </si>
  <si>
    <t>ИП КОМАРОВ А.М.</t>
  </si>
  <si>
    <t>ИП Комаров В. А.</t>
  </si>
  <si>
    <t>ИП КОМАРОВ И.Н.</t>
  </si>
  <si>
    <t>ИП КОМАРОВА Г.Н.</t>
  </si>
  <si>
    <t>ИП Комиссарова А.В.</t>
  </si>
  <si>
    <t>ИП Комкова А.А.</t>
  </si>
  <si>
    <t>ИП КОМЛЕВА Ю.В.</t>
  </si>
  <si>
    <t>ИП Комнатный А.М.</t>
  </si>
  <si>
    <t>ИП Комоликов А.О.</t>
  </si>
  <si>
    <t>ИП КОМПАНЕЕЦ С.Н.</t>
  </si>
  <si>
    <t>ИП КОНДРАТЕНКО О.В.</t>
  </si>
  <si>
    <t>ИП КОНДРАТОВИЧ Л.В.</t>
  </si>
  <si>
    <t>ИП Кондратьева Т.Ю.</t>
  </si>
  <si>
    <t>ИП Кондратюк А.В.</t>
  </si>
  <si>
    <t>ИП КОНДРАШИН В.Ф.</t>
  </si>
  <si>
    <t>ИП Кондрашина Н.Н.</t>
  </si>
  <si>
    <t>ИП Кондрашов Э. Ю.</t>
  </si>
  <si>
    <t>ИП Кондрушина Н.А.</t>
  </si>
  <si>
    <t>ИП Кониболоцкий В.В.</t>
  </si>
  <si>
    <t>ИП КОНКИН В.В.</t>
  </si>
  <si>
    <t>ИП КОНОВАЛКОВА Ю.С.</t>
  </si>
  <si>
    <t>ИП Коновалова Е.В.</t>
  </si>
  <si>
    <t>ИП Коновалова Е.М.</t>
  </si>
  <si>
    <t>ИП Коновалова М.Е.</t>
  </si>
  <si>
    <t>ИП Коновалова Т.В.</t>
  </si>
  <si>
    <t>ИП Кононенко Ю.А.</t>
  </si>
  <si>
    <t>ИП КОНОНОВА Т.К.</t>
  </si>
  <si>
    <t>ИП КОНОПЛЕВ Н.Е.</t>
  </si>
  <si>
    <t>ИП Константинов С.Д.</t>
  </si>
  <si>
    <t>ИП КОНСТАНТИНОВА В.Ю.</t>
  </si>
  <si>
    <t>ИП Константинова Л.Н.</t>
  </si>
  <si>
    <t>ИП Концова Ю.В.</t>
  </si>
  <si>
    <t>ИП Конюхов С.В.</t>
  </si>
  <si>
    <t>ИП КОНЮШЕНКО И.С.</t>
  </si>
  <si>
    <t>ИП КОНЮШКОВА О.А.</t>
  </si>
  <si>
    <t>ИП Коняев Ю.В.</t>
  </si>
  <si>
    <t>ИП Коняхина Л.Г.</t>
  </si>
  <si>
    <t>ИП КОПЫТОВ Д.В.</t>
  </si>
  <si>
    <t>ИП КОРАБЛЕВА Т.Е.</t>
  </si>
  <si>
    <t>ИП КОРАЕВА Е.В.</t>
  </si>
  <si>
    <t>ИП Коренская А.М.</t>
  </si>
  <si>
    <t>ИП КОРЕШКОВ В.В.</t>
  </si>
  <si>
    <t>ИП КОРЗУН П.В.</t>
  </si>
  <si>
    <t>ИП Корнатовская Н.А.</t>
  </si>
  <si>
    <t>ИП Корниенко А.А.</t>
  </si>
  <si>
    <t>ИП Корниенко А.В.</t>
  </si>
  <si>
    <t>ИП КОРНИЕНКО А.О.</t>
  </si>
  <si>
    <t>ИП Корниенко И.И.</t>
  </si>
  <si>
    <t>ИП КОРНИЛОВА А.Ф.</t>
  </si>
  <si>
    <t>ИП КОРНИЛОВА Л.Е.</t>
  </si>
  <si>
    <t>ИП Корнилова М.А.</t>
  </si>
  <si>
    <t>ИП КОРНОВА Е.М.</t>
  </si>
  <si>
    <t>ИП КОРОБИЦЫНА Л.А.</t>
  </si>
  <si>
    <t>ИП КОРОБКО Т.П.</t>
  </si>
  <si>
    <t>ИП КОРОБОВ В.Ю.</t>
  </si>
  <si>
    <t>ИП Коробова Е.М.</t>
  </si>
  <si>
    <t>ИП Коробова С.Н.</t>
  </si>
  <si>
    <t>ИП КОРОВИН В.Н.</t>
  </si>
  <si>
    <t>ИП КОРОВИН Д.С.</t>
  </si>
  <si>
    <t>ИП Коровина М.А.</t>
  </si>
  <si>
    <t>ИП Коровина С.С.</t>
  </si>
  <si>
    <t>ИП КОРОВИНСКИХ О.Б.</t>
  </si>
  <si>
    <t>ИП Коровинских С.И.</t>
  </si>
  <si>
    <t>ИП Коровкина О.К.</t>
  </si>
  <si>
    <t>ИП Королев А.И.</t>
  </si>
  <si>
    <t>ИП Королева Г.А.</t>
  </si>
  <si>
    <t>ИП КОРОЛЕВА Л.Г.</t>
  </si>
  <si>
    <t>ИП Королёва О.В.</t>
  </si>
  <si>
    <t>ИП КОРОТАЕВ В.И.</t>
  </si>
  <si>
    <t>ИП Коротаева Н.А.</t>
  </si>
  <si>
    <t>ИП КОРОТКОВ В.В.</t>
  </si>
  <si>
    <t>ИП Короткова Г.В.</t>
  </si>
  <si>
    <t>ИП Короткова З.К.</t>
  </si>
  <si>
    <t>ИП КОРОТКОВА С.И.</t>
  </si>
  <si>
    <t>ИП КОРТЕЛЕВ Р.А.</t>
  </si>
  <si>
    <t>ИП Коряковцев Ю.Н.</t>
  </si>
  <si>
    <t>ИП КОСАРЕВ И.В.</t>
  </si>
  <si>
    <t>ИП Косинская О.В.</t>
  </si>
  <si>
    <t>ИП Костенко А.А.</t>
  </si>
  <si>
    <t>ИП КОСТЕНКО А.В.</t>
  </si>
  <si>
    <t>ИП Костенко З.А.</t>
  </si>
  <si>
    <t>ИП Костенко И.В.</t>
  </si>
  <si>
    <t>ИП Костенков А.В.</t>
  </si>
  <si>
    <t>ИП КОСТЕНЮК А.Н.</t>
  </si>
  <si>
    <t>ИП Костерина Н.Н.</t>
  </si>
  <si>
    <t>ИП КОСТЕЦКИЙ А.И.</t>
  </si>
  <si>
    <t>ИП Костин С.Н.</t>
  </si>
  <si>
    <t>ИП Костина Л.А.</t>
  </si>
  <si>
    <t>ИП Костко А.А.</t>
  </si>
  <si>
    <t>ИП КОСТОМАРОВА Е.Г.</t>
  </si>
  <si>
    <t>ИП Косторнов А.А.</t>
  </si>
  <si>
    <t>ИП Костренко Л.В.</t>
  </si>
  <si>
    <t>ИП КОСТРОВА И.О.</t>
  </si>
  <si>
    <t>ИП Костылева Л.Б.</t>
  </si>
  <si>
    <t>ИП КОСТЮК А.С.</t>
  </si>
  <si>
    <t>ИП Костюков В.П.</t>
  </si>
  <si>
    <t>ИП КОСТЮКОВА Ю.В.</t>
  </si>
  <si>
    <t>ИП КОСТЮКОВИЧ Е.В.</t>
  </si>
  <si>
    <t>ИП Костюченко А.А</t>
  </si>
  <si>
    <t>ИП Костюченко О.А.</t>
  </si>
  <si>
    <t>ИП Костягин Д.В.</t>
  </si>
  <si>
    <t>ИП Коськова М.В.</t>
  </si>
  <si>
    <t>ИП Котелкина М.В.</t>
  </si>
  <si>
    <t>ИП Котенко Л.Н.</t>
  </si>
  <si>
    <t>ИП Котихина М.А.</t>
  </si>
  <si>
    <t>ИП КОТКОВА Т.В.</t>
  </si>
  <si>
    <t>ИП КОТЛЯРОВ А.П.</t>
  </si>
  <si>
    <t>ИП Котлярова Б.А.</t>
  </si>
  <si>
    <t>ИП КОТОВ А.М.</t>
  </si>
  <si>
    <t>ИП Котова А.Р.</t>
  </si>
  <si>
    <t>ИП Коцюк Ю.А.</t>
  </si>
  <si>
    <t>ИП Кочеткова В.В.</t>
  </si>
  <si>
    <t>ИП Кочеткова Н.В.</t>
  </si>
  <si>
    <t>ИП Кочеткова О.В.</t>
  </si>
  <si>
    <t>ИП Кочетыгова Л.Н.</t>
  </si>
  <si>
    <t>ИП КОЧИЕВА З.Б.</t>
  </si>
  <si>
    <t>ИП КОЧКУРОВ А.Г.</t>
  </si>
  <si>
    <t>ИП КОЧЯРЯН Г.А.</t>
  </si>
  <si>
    <t>ИП Кошелев В.В.</t>
  </si>
  <si>
    <t>ИП Кошелев С.С.</t>
  </si>
  <si>
    <t>ИП КОШЕЛЕВА А.В.</t>
  </si>
  <si>
    <t>ИП Кошель Л.И.</t>
  </si>
  <si>
    <t>ИП Кошкина О.М.</t>
  </si>
  <si>
    <t>ИП Кравец И.В.</t>
  </si>
  <si>
    <t>ИП КРАВЦОВ А.И.</t>
  </si>
  <si>
    <t>ИП Кравцова В.В.</t>
  </si>
  <si>
    <t>ИП КРАВЧЕНКО В.И.</t>
  </si>
  <si>
    <t>ИП Кравченко Г.Н.</t>
  </si>
  <si>
    <t>ИП Кравчук Е.П.</t>
  </si>
  <si>
    <t>ИП КРАМАРОВА О.А.</t>
  </si>
  <si>
    <t>ИП КРАСИЛЬНИКОВ О.М.</t>
  </si>
  <si>
    <t>ИП Краскова Г.Г.</t>
  </si>
  <si>
    <t>ИП КРАСНЫХ Н.А.</t>
  </si>
  <si>
    <t>ИП КРАСНЯНСКАЯ Д.Д.</t>
  </si>
  <si>
    <t>ИП Красова Н.А.</t>
  </si>
  <si>
    <t>ИП Красюков Г.И.</t>
  </si>
  <si>
    <t>ИП Крат Т.Н.</t>
  </si>
  <si>
    <t>ИП Крбашян К.Е.</t>
  </si>
  <si>
    <t>ИП Кремнев А.С.</t>
  </si>
  <si>
    <t>ИП КРЕСТОВСКИХ Л.Ю.</t>
  </si>
  <si>
    <t>ИП Крешнев А.А.</t>
  </si>
  <si>
    <t>ИП КРИВЕЛЬСКИЙ И.В.</t>
  </si>
  <si>
    <t>ИП Кривко Т.Н.</t>
  </si>
  <si>
    <t>ИП Кривов Д.А.</t>
  </si>
  <si>
    <t>ИП Кривокоченко В.А.</t>
  </si>
  <si>
    <t>ИП КРИВОШЕЕВ В.В.</t>
  </si>
  <si>
    <t>ИП Кривошеева М.Г.</t>
  </si>
  <si>
    <t>ИП Кривошеина Т.Г.</t>
  </si>
  <si>
    <t>ИП КРИВОШЕЙ В.Е.</t>
  </si>
  <si>
    <t>ИП Кривощекова В.С.</t>
  </si>
  <si>
    <t>ИП КРИКУНОВА О.А</t>
  </si>
  <si>
    <t>ИП Криулина Е.В.</t>
  </si>
  <si>
    <t>ИП КРИШТОПИНА Т.В.</t>
  </si>
  <si>
    <t>ИП Крокун Ю.В.</t>
  </si>
  <si>
    <t>ИП КРОТЕНКО О.Н.</t>
  </si>
  <si>
    <t>ИП КРОШЕЧКИНА Г.С.</t>
  </si>
  <si>
    <t>ИП Круглая И.В.</t>
  </si>
  <si>
    <t>ИП Круглов И.В.</t>
  </si>
  <si>
    <t>ИП Круглова Л.А.</t>
  </si>
  <si>
    <t>ИП Круглова Н.А.</t>
  </si>
  <si>
    <t>ИП Круглова Н.И.</t>
  </si>
  <si>
    <t>ИП Круглова О.В.</t>
  </si>
  <si>
    <t>ИП КРУГЛОВА Т.В.</t>
  </si>
  <si>
    <t>ИП Крупа Т.В.</t>
  </si>
  <si>
    <t>ИП КРУТОВ С.Ю.</t>
  </si>
  <si>
    <t>ИП Крылов Д.Ю.</t>
  </si>
  <si>
    <t>ИП Крылов И.А.</t>
  </si>
  <si>
    <t>ИП КРЫЛОВА В.В.</t>
  </si>
  <si>
    <t>ИП Крылова К.В.</t>
  </si>
  <si>
    <t>ИП КРЫЛОВА М.В.</t>
  </si>
  <si>
    <t>ИП Крылова Н.Б.</t>
  </si>
  <si>
    <t>ИП КРЫМОВА Т.П.</t>
  </si>
  <si>
    <t>ИП КРЮК И.А.</t>
  </si>
  <si>
    <t>ИП КРЮКОВ А.Н.</t>
  </si>
  <si>
    <t>ИП Ксеньова Г.В.</t>
  </si>
  <si>
    <t>ИП Кубрак К.А.</t>
  </si>
  <si>
    <t>ИП Кувалдина Н.Б.</t>
  </si>
  <si>
    <t>ИП КУВШИНОВА О.Н.</t>
  </si>
  <si>
    <t>ИП Куделя Е.В.</t>
  </si>
  <si>
    <t>ИП Кудинова Т.Ю.</t>
  </si>
  <si>
    <t>ИП Кудлазаманов Д.Т.</t>
  </si>
  <si>
    <t>ИП Кудлазаманова Ф.Р.</t>
  </si>
  <si>
    <t>ИП КУДРЯ Г.И.</t>
  </si>
  <si>
    <t>ИП Кудря Д.Н.</t>
  </si>
  <si>
    <t>ИП КУДРЯ Л.Ю.</t>
  </si>
  <si>
    <t>ИП Кудрявцев К.В.</t>
  </si>
  <si>
    <t>ИП Кудрякова Т.Г.</t>
  </si>
  <si>
    <t>ИП КУЖАХМЕТОВ Р.Д.</t>
  </si>
  <si>
    <t>ИП Кузин В.В.</t>
  </si>
  <si>
    <t>ИП Кузина Е.Е.</t>
  </si>
  <si>
    <t>ИП Кузина Е.Н.</t>
  </si>
  <si>
    <t>ИП Кузмиди Т.А.</t>
  </si>
  <si>
    <t>ИП Кузнецов А.А.</t>
  </si>
  <si>
    <t>ИП Кузнецов А.В.</t>
  </si>
  <si>
    <t>ИП Кузнецов В.А.</t>
  </si>
  <si>
    <t>ИП КУЗНЕЦОВ В.В.</t>
  </si>
  <si>
    <t>ИП Кузнецов В.Г.</t>
  </si>
  <si>
    <t>ИП Кузнецов В.И.</t>
  </si>
  <si>
    <t>ИП КУЗНЕЦОВ В.Н.</t>
  </si>
  <si>
    <t>ИП Кузнецов Е.В.</t>
  </si>
  <si>
    <t>ИП Кузнецов Е.Д.</t>
  </si>
  <si>
    <t>ИП Кузнецов И.В.</t>
  </si>
  <si>
    <t>ИП КУЗНЕЦОВ О.А.</t>
  </si>
  <si>
    <t>ИП КУЗНЕЦОВ Ю.А.</t>
  </si>
  <si>
    <t>ИП КУЗНЕЦОВА А.В.</t>
  </si>
  <si>
    <t>ИП Кузнецова В.А.</t>
  </si>
  <si>
    <t>ИП КУЗНЕЦОВА Е.П.</t>
  </si>
  <si>
    <t>ИП КУЗНЕЦОВА И.Ю.</t>
  </si>
  <si>
    <t>ИП КУЗНЕЦОВА Л.А.</t>
  </si>
  <si>
    <t>ИП Кузнецова М.Н.</t>
  </si>
  <si>
    <t>ИП Кузнецова Н.В.</t>
  </si>
  <si>
    <t>ИП КУЗНЕЦОВА Н.В.</t>
  </si>
  <si>
    <t>ИП Кузнецова О.А.</t>
  </si>
  <si>
    <t>ИП Кузнецова О.В.</t>
  </si>
  <si>
    <t>ИП Кузнецова С.Н.</t>
  </si>
  <si>
    <t>ИП Кузнецова С.Ю.</t>
  </si>
  <si>
    <t>ИП КУЗНЕЦОВА Т.А.</t>
  </si>
  <si>
    <t>ИП Кузнецова Т.М.</t>
  </si>
  <si>
    <t>ИП Кузнецова Т.Н.</t>
  </si>
  <si>
    <t>ИП КУЗНЕЧЕВСКИЙ Д.М.</t>
  </si>
  <si>
    <t>ИП КУЗОВ М.В.</t>
  </si>
  <si>
    <t>ИП Кузова Т.С.</t>
  </si>
  <si>
    <t>ИП Кузьменко А.А.</t>
  </si>
  <si>
    <t>ИП Кузьменко М.В.</t>
  </si>
  <si>
    <t>ИП Кузьменко С.А.</t>
  </si>
  <si>
    <t>ИП Кузьменков А.М.</t>
  </si>
  <si>
    <t>ИП КУЗЬМИН Е.А.</t>
  </si>
  <si>
    <t>ИП КУЗЬМИН Р.А.</t>
  </si>
  <si>
    <t>ИП Кузьмина И.Н.</t>
  </si>
  <si>
    <t>ИП КУЗЬМИНА Т.В.</t>
  </si>
  <si>
    <t>ИП Кузьмина Ю.А.</t>
  </si>
  <si>
    <t>ИП Кузьминский А.Н.</t>
  </si>
  <si>
    <t>ИП КУЗЬМИЧ С.П.</t>
  </si>
  <si>
    <t>ИП КУЗЬМИЧЕВА Н.С.</t>
  </si>
  <si>
    <t>ИП КУКАНОВА О.П.</t>
  </si>
  <si>
    <t>ИП КУКУШКИН Д.М.</t>
  </si>
  <si>
    <t>ИП Кукушкина А.В.</t>
  </si>
  <si>
    <t>ИП Кулагина И.Н.</t>
  </si>
  <si>
    <t>ИП Кулаков Ю.К.</t>
  </si>
  <si>
    <t>ИП КУЛЁМИНА О.А.</t>
  </si>
  <si>
    <t>ИП Кулешова К.Б.</t>
  </si>
  <si>
    <t>ИП Кулиев А.М.</t>
  </si>
  <si>
    <t>ИП Кулий В.М.</t>
  </si>
  <si>
    <t>ИП Куликов А.Е.</t>
  </si>
  <si>
    <t>ИП КУЛИКОВА Н.А.</t>
  </si>
  <si>
    <t>ИП Куликова О.А.</t>
  </si>
  <si>
    <t>ИП КУЛИКОВСКАЯ Л.Е.</t>
  </si>
  <si>
    <t>ИП Кулимановская М.В.</t>
  </si>
  <si>
    <t>ИП КУЛИШ А.А.</t>
  </si>
  <si>
    <t>ИП Кулиш Е.В.</t>
  </si>
  <si>
    <t>ИП Кулов И.В.</t>
  </si>
  <si>
    <t>ИП Кулыгин А.Д.</t>
  </si>
  <si>
    <t>ИП Кулыгина И.А.</t>
  </si>
  <si>
    <t>ИП КУЛЬБАШНАЯ Н.В.</t>
  </si>
  <si>
    <t>ИП Кульбякова В.Н.</t>
  </si>
  <si>
    <t>ИП КУЛЬКОВ А.А.</t>
  </si>
  <si>
    <t>ИП Кульчицкий И.Л.</t>
  </si>
  <si>
    <t>ИП КУНДА Л.М.</t>
  </si>
  <si>
    <t>ИП КУНЦЕВИЧ А.Ю.</t>
  </si>
  <si>
    <t>ИП Купришина О.В.</t>
  </si>
  <si>
    <t>ИП КУПРИЯНОВА Г.Г.</t>
  </si>
  <si>
    <t>ИП КУПРИЯНОВА Т.С.</t>
  </si>
  <si>
    <t>ИП Курашов А.Л.</t>
  </si>
  <si>
    <t>ИП Курганская Е.И.</t>
  </si>
  <si>
    <t>ИП КУРДОГЛЯН Г.Г.</t>
  </si>
  <si>
    <t>ИП Курзанова А.Н.</t>
  </si>
  <si>
    <t>ИП Куриленко С.В.</t>
  </si>
  <si>
    <t>ИП КУРЛОВА Г.С.</t>
  </si>
  <si>
    <t>ИП Курносова Т.М.</t>
  </si>
  <si>
    <t>ИП Куропятник С.И.</t>
  </si>
  <si>
    <t>ИП Курочкин Л.В.</t>
  </si>
  <si>
    <t>ИП Курочкина Е.В.</t>
  </si>
  <si>
    <t>ИП Курочкина О.Н.</t>
  </si>
  <si>
    <t>ИП Куртиев А.А.</t>
  </si>
  <si>
    <t>ИП Курчеева А.Ю.</t>
  </si>
  <si>
    <t>ИП КУРЯЧАЯ М.А.</t>
  </si>
  <si>
    <t>ИП Кусков Н.П.</t>
  </si>
  <si>
    <t>ИП Кустов Е.Г.</t>
  </si>
  <si>
    <t>ИП КУСТОВА Н.В.</t>
  </si>
  <si>
    <t>ИП Кустова Н.В.</t>
  </si>
  <si>
    <t>ИП КУТ В.А.</t>
  </si>
  <si>
    <t>ИП Куталиди О.А.</t>
  </si>
  <si>
    <t>ИП КУТЕКО А.А.</t>
  </si>
  <si>
    <t>ИП Кутузов В.В.</t>
  </si>
  <si>
    <t>ИП КУХАРЕВА В.М.</t>
  </si>
  <si>
    <t>ИП Куцевалов И.А.</t>
  </si>
  <si>
    <t>ИП Куценко А.В.</t>
  </si>
  <si>
    <t>ИП КУЧЕРОВА А.В.</t>
  </si>
  <si>
    <t>ИП Кучмель О.С.</t>
  </si>
  <si>
    <t>ИП КУЧУР И.Ю.</t>
  </si>
  <si>
    <t>ИП Кушнарева Л.В.</t>
  </si>
  <si>
    <t>ИП КЭНДИСНАБ</t>
  </si>
  <si>
    <t>ИП Лабазов П.А.</t>
  </si>
  <si>
    <t>ИП Лабзина В.В.</t>
  </si>
  <si>
    <t>ИП Лаврищев В.И.</t>
  </si>
  <si>
    <t>ИП ЛАВРУХИНА О.В.</t>
  </si>
  <si>
    <t>ИП ЛАГВИЛАВА В.Д.</t>
  </si>
  <si>
    <t>ИП ЛАГУН А.В.</t>
  </si>
  <si>
    <t>ИП Лагуткин В.А.</t>
  </si>
  <si>
    <t>ИП Лазарева Е.П.</t>
  </si>
  <si>
    <t>ИП Лазарева Т.А.</t>
  </si>
  <si>
    <t>ИП ЛАЗАРЕВСКАЯ Т.С.</t>
  </si>
  <si>
    <t>ИП Лазник В.Е.</t>
  </si>
  <si>
    <t>ИП Лазукина О.А.</t>
  </si>
  <si>
    <t>ИП ЛАЗУНИН В.В.</t>
  </si>
  <si>
    <t>ИП Лактионова Е.В.</t>
  </si>
  <si>
    <t>ИП ЛАКТЮШКИН В.И.</t>
  </si>
  <si>
    <t>ИП ЛАПАЕВ П.С.</t>
  </si>
  <si>
    <t>ИП ЛАПИН П.А.</t>
  </si>
  <si>
    <t>ИП ЛАПТЕВ А.В.</t>
  </si>
  <si>
    <t>ИП Лаптева В.Р.</t>
  </si>
  <si>
    <t>ИП Лаптева Н.В.</t>
  </si>
  <si>
    <t>ИП Лапшин В.Б.</t>
  </si>
  <si>
    <t>ИП Лапшина Т.В.</t>
  </si>
  <si>
    <t>ИП ЛАПШИНА Т.О.</t>
  </si>
  <si>
    <t>ИП Лареева Н.В.</t>
  </si>
  <si>
    <t>ИП Ларин А.И.</t>
  </si>
  <si>
    <t>ИП Ларина Л.В.</t>
  </si>
  <si>
    <t>ИП ЛАРИОНОВ О.Н.</t>
  </si>
  <si>
    <t>ИП Ларионова Л.В.</t>
  </si>
  <si>
    <t>ИП Ларионова Н.М.</t>
  </si>
  <si>
    <t>ИП ЛАРЬКОВ И.Л.</t>
  </si>
  <si>
    <t>ИП ЛАСКОВ А.И.</t>
  </si>
  <si>
    <t>ИП Латынина Ю.В.</t>
  </si>
  <si>
    <t>ИП Лашко В.А.</t>
  </si>
  <si>
    <t>ИП ЛАЮК К.Х.</t>
  </si>
  <si>
    <t>ИП Лаюк Х.Р.</t>
  </si>
  <si>
    <t>ИП Лебедев Д.Б.</t>
  </si>
  <si>
    <t>ИП ЛЕБЕДЕВ И.Н.</t>
  </si>
  <si>
    <t>ИП ЛЕБЕДЕВ М.Н.</t>
  </si>
  <si>
    <t>ИП ЛЕБЕДЕВА Е.А.</t>
  </si>
  <si>
    <t>ИП ЛЕБЕДЕВА Л.П.</t>
  </si>
  <si>
    <t>ИП Лебедева Н.Д.</t>
  </si>
  <si>
    <t>ИП ЛЕБЕДЕВА Н.М.</t>
  </si>
  <si>
    <t>ИП Лебедева Т.С.</t>
  </si>
  <si>
    <t>ИП Лебединская В.Н.</t>
  </si>
  <si>
    <t>ИП ЛЕБЕДЮК Е.В.</t>
  </si>
  <si>
    <t>ИП ЛЕВЕНЕЦ Е.В.</t>
  </si>
  <si>
    <t>ИП Левина И.Л.</t>
  </si>
  <si>
    <t>ИП ЛЕВИЦКАЯ Н.А.</t>
  </si>
  <si>
    <t>ИП ЛЕВКИН Е.И.</t>
  </si>
  <si>
    <t>ИП ЛЕВЧЕНКО А.Н.</t>
  </si>
  <si>
    <t>ИП ЛЕВЧЕНКО Г.П.</t>
  </si>
  <si>
    <t>ИП Левченко К.В.</t>
  </si>
  <si>
    <t>ИП Левченко Л.П.</t>
  </si>
  <si>
    <t>ИП Левченко Ю.В.</t>
  </si>
  <si>
    <t>ИП Легковская Л.В.</t>
  </si>
  <si>
    <t>ИП ЛЕГРЭ И.А.</t>
  </si>
  <si>
    <t>ИП Леднева М.В.</t>
  </si>
  <si>
    <t>ИП ЛЕДОВСКОЙ А.А.</t>
  </si>
  <si>
    <t>ИП Лейба О.Б.</t>
  </si>
  <si>
    <t>ИП Лексанова Л.Н.</t>
  </si>
  <si>
    <t>ИП Лень М.В.</t>
  </si>
  <si>
    <t>ИП ЛЕНЬ О.Г.</t>
  </si>
  <si>
    <t>ИП Леньшина И.Б.</t>
  </si>
  <si>
    <t>ИП Леонов В.В.</t>
  </si>
  <si>
    <t>ИП ЛЕОНОВ Н.В.</t>
  </si>
  <si>
    <t>ИП Леонова А.А.</t>
  </si>
  <si>
    <t>ИП ЛЕОНОВА А.В.</t>
  </si>
  <si>
    <t>ИП Леонова И.А.</t>
  </si>
  <si>
    <t>ИП Леонова Л.В.</t>
  </si>
  <si>
    <t>ИП ЛЕОНТЬЕВ В.И.</t>
  </si>
  <si>
    <t>ИП ЛЕОНТЬЕВА Е.О.</t>
  </si>
  <si>
    <t>ИП Леонтьева С.Е.</t>
  </si>
  <si>
    <t>ИП Лепехина С.А.</t>
  </si>
  <si>
    <t>ИП ЛЕПИЛОВА О.В.</t>
  </si>
  <si>
    <t>ИП Лепина О.И.</t>
  </si>
  <si>
    <t>ИП ЛЕПИХОВ А.В.</t>
  </si>
  <si>
    <t>ИП Лесин А.А.</t>
  </si>
  <si>
    <t>ИП Лесин А.В.</t>
  </si>
  <si>
    <t>ИП Лесной В.Е.</t>
  </si>
  <si>
    <t>ИП ЛЕУ О.А.</t>
  </si>
  <si>
    <t>ИП Лещенко Л.Ф.</t>
  </si>
  <si>
    <t>ИП Ли В.А.</t>
  </si>
  <si>
    <t>ИП Лигачева О.И.</t>
  </si>
  <si>
    <t>ИП ЛИГОСТАЕВА М.А.</t>
  </si>
  <si>
    <t>ИП Лиманская Т.В.</t>
  </si>
  <si>
    <t>ИП ЛИПАТОВА Н.В.</t>
  </si>
  <si>
    <t>ИП ЛИПЕНКИНА Н.М.</t>
  </si>
  <si>
    <t>ИП ЛИПИЛИНА Е.Д.</t>
  </si>
  <si>
    <t>ИП Липунов Ю.А.</t>
  </si>
  <si>
    <t>ИП Лисавина О.И.</t>
  </si>
  <si>
    <t>ИП ЛИСЕНКОВА О.С.</t>
  </si>
  <si>
    <t>ИП Лисовец И.Г.</t>
  </si>
  <si>
    <t>ИП ЛИСОВЕЦ Л.Г.</t>
  </si>
  <si>
    <t>ИП Листван Л.Д.</t>
  </si>
  <si>
    <t>ИП Литвиненко А.В.</t>
  </si>
  <si>
    <t>ИП ЛИТВИНЕНКО А.Н.</t>
  </si>
  <si>
    <t>ИП Литвиненко Ю.В.</t>
  </si>
  <si>
    <t>ИП Литвинова А.В.</t>
  </si>
  <si>
    <t>ИП Литовченко А.Н.</t>
  </si>
  <si>
    <t>ИП ЛИХОБАБИНА В.П.</t>
  </si>
  <si>
    <t>ИП ЛОБАНОВ И.А.</t>
  </si>
  <si>
    <t>ИП Лобанова А.А.</t>
  </si>
  <si>
    <t>ИП Лобанова Е.М.</t>
  </si>
  <si>
    <t>ИП ЛОБАНОВА Н.Н.</t>
  </si>
  <si>
    <t>ИП Лобанова О.В.</t>
  </si>
  <si>
    <t>ИП ЛОБОВА Н.Ю.</t>
  </si>
  <si>
    <t>ИП Ловгач А.С.</t>
  </si>
  <si>
    <t>ИП ЛОГИНОВ Е.В.</t>
  </si>
  <si>
    <t>ИП Логинов С.А.</t>
  </si>
  <si>
    <t>ИП ЛОГИНОВ С.Н.</t>
  </si>
  <si>
    <t>ИП ЛОГИНОВА Е.А.</t>
  </si>
  <si>
    <t>ИП ЛОГИНОВА Ю.В.</t>
  </si>
  <si>
    <t>ИП Лоднева Т.В.</t>
  </si>
  <si>
    <t>ИП ЛОЗГАРЬ В.Н.</t>
  </si>
  <si>
    <t>ИП ЛОЗИЦКАЯ С.П.</t>
  </si>
  <si>
    <t>ИП Лозовая И.Н.</t>
  </si>
  <si>
    <t>ИП ЛОКТИОНОВА С.П.</t>
  </si>
  <si>
    <t>ИП ЛОМАТОВА М.А.</t>
  </si>
  <si>
    <t>ИП ЛОМИДЗЕ Л.А.</t>
  </si>
  <si>
    <t>ИП ЛОМОНОВ Ю.В.</t>
  </si>
  <si>
    <t>ИП Ломоносова Г.Г.</t>
  </si>
  <si>
    <t>ИП Ломтадзе Э.К.</t>
  </si>
  <si>
    <t>ИП Лопаткин М.Б.</t>
  </si>
  <si>
    <t>ИП Лосев К.А.</t>
  </si>
  <si>
    <t>ИП Лохмотов А.Д.</t>
  </si>
  <si>
    <t>ИП Лош Н.Л.</t>
  </si>
  <si>
    <t>ИП Луговая С.М.</t>
  </si>
  <si>
    <t>ИП Луговой А.Н.</t>
  </si>
  <si>
    <t>ИП ЛУГОВОЙ В.В.</t>
  </si>
  <si>
    <t>ИП ЛУГОВСКАЯ Л.С.</t>
  </si>
  <si>
    <t>ИП Лукаш И.К.</t>
  </si>
  <si>
    <t>ИП Лукаш С.М.</t>
  </si>
  <si>
    <t>ИП ЛУКАШИНА Т.А.</t>
  </si>
  <si>
    <t>ИП Лукашова Л.Р.</t>
  </si>
  <si>
    <t>ИП ЛУКОМСКАЯ М.Б.</t>
  </si>
  <si>
    <t>ИП Лукьяненко Н.Г.</t>
  </si>
  <si>
    <t>ИП Лукьянов Д.Ю.</t>
  </si>
  <si>
    <t>ИП Лукьянова М.Д.</t>
  </si>
  <si>
    <t>ИП ЛУКЬЯНЧУК И.П.</t>
  </si>
  <si>
    <t>ИП ЛУНГУ Е.К.</t>
  </si>
  <si>
    <t>ИП Лунев Д.В.</t>
  </si>
  <si>
    <t>ИП Луц И.В.</t>
  </si>
  <si>
    <t>ИП ЛЫКОВ А.А.</t>
  </si>
  <si>
    <t>ИП ЛЫСЕНКО Е.Б.</t>
  </si>
  <si>
    <t>ИП Лысенкова С.А.</t>
  </si>
  <si>
    <t>ИП Лысых И.М.</t>
  </si>
  <si>
    <t>ИП ЛЬВОВСКАЯ И.М.</t>
  </si>
  <si>
    <t>ИП Любимова О.В.</t>
  </si>
  <si>
    <t>ИП Любимцева Г.А.</t>
  </si>
  <si>
    <t>ИП Любчук Г.Б.</t>
  </si>
  <si>
    <t>ИП ЛЮБШИН А.В.</t>
  </si>
  <si>
    <t>ИП ЛЮМАНОВА В.Н.</t>
  </si>
  <si>
    <t>ИП Лялякина С.А.</t>
  </si>
  <si>
    <t>ИП Ляпина Э.Д.</t>
  </si>
  <si>
    <t>ИП ЛЯПКА А.В.</t>
  </si>
  <si>
    <t>ИП Ляхова Л.К.</t>
  </si>
  <si>
    <t>ИП Ляхова Н.М.</t>
  </si>
  <si>
    <t>ИП МАГДАЛЮК А.В.</t>
  </si>
  <si>
    <t>ИП МАГОМЕДОВ Ш.Г.</t>
  </si>
  <si>
    <t>ИП МАГОМЕДОВА А.М.</t>
  </si>
  <si>
    <t>ИП МАГОНОВА Н.Ю.</t>
  </si>
  <si>
    <t>ИП Маданиева Э.Ю.</t>
  </si>
  <si>
    <t>ИП Мадатов А.Г.</t>
  </si>
  <si>
    <t>ИП МАДЫЛЯН Е.А.</t>
  </si>
  <si>
    <t>ИП МАЖИНСКАЯ Е.И.</t>
  </si>
  <si>
    <t>ИП Мазина Н.В.</t>
  </si>
  <si>
    <t>ИП Мазур И.Т.</t>
  </si>
  <si>
    <t>ИП МАЗУРИНА С.Ю.</t>
  </si>
  <si>
    <t>ИП МАИЛЯН М.А.</t>
  </si>
  <si>
    <t>ИП МАЙГУРОВ Т.С.</t>
  </si>
  <si>
    <t>ИП МАЙКОВСКАЯ Е.А.</t>
  </si>
  <si>
    <t>ИП Майорова Г.В.</t>
  </si>
  <si>
    <t>ИП МАЙСАК Д.С.</t>
  </si>
  <si>
    <t>ИП МАЙТЕСЯН Ф.П.</t>
  </si>
  <si>
    <t>ИП МАЙШЕВ О.Г.</t>
  </si>
  <si>
    <t>ИП Макаов А.У.</t>
  </si>
  <si>
    <t>ИП Макаренко С.В.</t>
  </si>
  <si>
    <t>ИП Макаренкова Н.В.</t>
  </si>
  <si>
    <t>ИП МАКАРИХИН В.В.</t>
  </si>
  <si>
    <t>ИП Макаров А.А.</t>
  </si>
  <si>
    <t>ИП Макаров А.Е.</t>
  </si>
  <si>
    <t>ИП Макаров М.С.</t>
  </si>
  <si>
    <t>ИП МАКАРОВ С.В.</t>
  </si>
  <si>
    <t>ИП МАКАРОВА Г.Н.</t>
  </si>
  <si>
    <t>ИП Макарова Е.А.</t>
  </si>
  <si>
    <t>ИП Макарова Е.Е.</t>
  </si>
  <si>
    <t>ИП Макарова Л.П.</t>
  </si>
  <si>
    <t>ИП Макарова Н.А.</t>
  </si>
  <si>
    <t>ИП Макарова Н.В.</t>
  </si>
  <si>
    <t>ИП МАКАУСОВА М.Е.</t>
  </si>
  <si>
    <t>ИП Маков А.Ю.</t>
  </si>
  <si>
    <t>ИП МАКОВЕЦКАЯ Ю.В.</t>
  </si>
  <si>
    <t>ИП МАКОГОН И.А.</t>
  </si>
  <si>
    <t>ИП Макоян Ж.Г.</t>
  </si>
  <si>
    <t>ИП Максименко Н.В.</t>
  </si>
  <si>
    <t>ИП Максимов А.Н.</t>
  </si>
  <si>
    <t>ИП МАКСИМОВ Д.А.</t>
  </si>
  <si>
    <t>ИП Максимов Д.С.</t>
  </si>
  <si>
    <t>ИП МАКСИМОВ С.А.</t>
  </si>
  <si>
    <t>ИП Максимова А.А.</t>
  </si>
  <si>
    <t>ИП Максимова М.П.</t>
  </si>
  <si>
    <t>ИП Максимова Н.Н.</t>
  </si>
  <si>
    <t>ИП МАКСИМОВА Т.Б.</t>
  </si>
  <si>
    <t>ИП МАКСИМОВИЧ О.А.</t>
  </si>
  <si>
    <t>ИП МАКСЮТА Е.Г.</t>
  </si>
  <si>
    <t>ИП Макшанцева Л.Б.</t>
  </si>
  <si>
    <t>ИП МАЛАФЕЕВ А.В.</t>
  </si>
  <si>
    <t>ИП МАЛАШЕНКО М.Н.</t>
  </si>
  <si>
    <t>ИП МАЛЕЕВ С.Н.</t>
  </si>
  <si>
    <t>ИП Маловичко Л.Ю.</t>
  </si>
  <si>
    <t>ИП МАЛОКАНОВ В.В.</t>
  </si>
  <si>
    <t>ИП Маломуж К.А.</t>
  </si>
  <si>
    <t>ИП Малхасян Д.С.</t>
  </si>
  <si>
    <t>ИП Малхасян О.С.</t>
  </si>
  <si>
    <t>ИП Малхасян С.Д.</t>
  </si>
  <si>
    <t>ИП Малыхина Н.М.</t>
  </si>
  <si>
    <t>ИП Малышова А.Е.</t>
  </si>
  <si>
    <t>ИП МАЛЬКОВ Г.Г.</t>
  </si>
  <si>
    <t>ИП МАЛЬКОВА Н.Н.</t>
  </si>
  <si>
    <t>ИП Мальцева Н.Л.</t>
  </si>
  <si>
    <t>ИП Мальянова О.И.</t>
  </si>
  <si>
    <t>ИП Малютина Е.Ю.</t>
  </si>
  <si>
    <t>ИП Маляренко В.В.</t>
  </si>
  <si>
    <t>ИП МАМАЕВ И.А.</t>
  </si>
  <si>
    <t>ИП МАМАЕВА А.С.</t>
  </si>
  <si>
    <t>ИП Мамалыгин А.Ф.</t>
  </si>
  <si>
    <t>ИП Мамедов А.А.</t>
  </si>
  <si>
    <t>ИП МАМЕДОВ А.А.</t>
  </si>
  <si>
    <t>ИП Мамедов Б.Б.</t>
  </si>
  <si>
    <t>ИП МАМЕДОВ В.Ш.</t>
  </si>
  <si>
    <t>ИП Мамедов Г.А.</t>
  </si>
  <si>
    <t>ИП Мамедов И.Н.</t>
  </si>
  <si>
    <t>ИП МАМЕДОВ И.Ф.</t>
  </si>
  <si>
    <t>ИП МАМЕДОВ Н.А.</t>
  </si>
  <si>
    <t>ИП Мамедов Т.Г.</t>
  </si>
  <si>
    <t>ИП МАМЕДОВ Т.Д.</t>
  </si>
  <si>
    <t>ИП МАМЕДОВ Ф.Г.</t>
  </si>
  <si>
    <t>ИП МАМЕДОВ Ш.Б.</t>
  </si>
  <si>
    <t>ИП МАМЕДОВ Ш.Г.</t>
  </si>
  <si>
    <t>ИП Мамедов Э.Г.</t>
  </si>
  <si>
    <t>ИП Мамедов Э.М.</t>
  </si>
  <si>
    <t>ИП МАМЕДОВА Р.Х.</t>
  </si>
  <si>
    <t>ИП МАМЕДСУЛТАНОВ М.А.</t>
  </si>
  <si>
    <t>ИП МАМЕДЬЯРОВ Н.А.</t>
  </si>
  <si>
    <t>ИП МАМИКОНЯН Л.Т.</t>
  </si>
  <si>
    <t>ИП МАМОЯН Р.А.</t>
  </si>
  <si>
    <t>ИП МАМОЯН Р.М.</t>
  </si>
  <si>
    <t>ИП Мамырова З.А.</t>
  </si>
  <si>
    <t>ИП МАНАННИКОВА Л.Б.</t>
  </si>
  <si>
    <t>ИП Манасян Н.Г.</t>
  </si>
  <si>
    <t>ИП МАНВЕЛЯН А.Б.</t>
  </si>
  <si>
    <t>ИП Мандрик А.П.</t>
  </si>
  <si>
    <t>ИП Маннаи Н.П.</t>
  </si>
  <si>
    <t>ИП Манувахова Е.А.</t>
  </si>
  <si>
    <t>ИП МАНУИЛОВ Д.В.</t>
  </si>
  <si>
    <t>ИП Мануйлова Я.И.</t>
  </si>
  <si>
    <t>ИП МАНУКЯН А.Л.</t>
  </si>
  <si>
    <t>ИП МАНУКЯН В.С.</t>
  </si>
  <si>
    <t>ИП МАНУКЯН Г.В.</t>
  </si>
  <si>
    <t>ИП МАНУЧАРОВ О.А.</t>
  </si>
  <si>
    <t>ИП МАНЬКОВ А.В.</t>
  </si>
  <si>
    <t>ИП МАРАБАЕВА А.М.</t>
  </si>
  <si>
    <t>ИП Марабаева К.Г.</t>
  </si>
  <si>
    <t>ИП МАРГАРЯН А.Г.</t>
  </si>
  <si>
    <t>ИП МАРГАРЯН Г.К.</t>
  </si>
  <si>
    <t>ИП Маргарян Г.С.</t>
  </si>
  <si>
    <t>ИП Маргарян К.Г.</t>
  </si>
  <si>
    <t>ИП МАРГАРЯН Л.А.</t>
  </si>
  <si>
    <t>ИП МАРИЧЕВА С.А.</t>
  </si>
  <si>
    <t>ИП МАРКАРЬЯН И.А.</t>
  </si>
  <si>
    <t>ИП МАРКАРЯН Л.А.</t>
  </si>
  <si>
    <t>ИП МАРКАРЯН С.Х.</t>
  </si>
  <si>
    <t>ИП МАРКАРЯН С.Ю.</t>
  </si>
  <si>
    <t>ИП Маркелова В.С.</t>
  </si>
  <si>
    <t>ИП МАРКИВ А.А.</t>
  </si>
  <si>
    <t>ИП МАРКИНА Е.Ю.</t>
  </si>
  <si>
    <t>ИП Марков А.В.</t>
  </si>
  <si>
    <t>ИП Маркова И.Е.</t>
  </si>
  <si>
    <t>ИП Маркова М.П.</t>
  </si>
  <si>
    <t>ИП МАРКОВА С.В.</t>
  </si>
  <si>
    <t>ИП МАРКОВА Т.Г.</t>
  </si>
  <si>
    <t>ИП Маркова Т.Н.</t>
  </si>
  <si>
    <t>ИП МАРОВ С.В.</t>
  </si>
  <si>
    <t>ИП Марова Т.А.</t>
  </si>
  <si>
    <t>ИП Мартиросян А.М.</t>
  </si>
  <si>
    <t>ИП МАРТИРОСЯН Г.А.</t>
  </si>
  <si>
    <t>ИП МАРТИРОСЯН К.А.</t>
  </si>
  <si>
    <t>ИП МАРТИРОСЯН С.А.</t>
  </si>
  <si>
    <t>ИП Мартиросян Э. Р.</t>
  </si>
  <si>
    <t>ИП МАРТИРОСЯН Э.С.</t>
  </si>
  <si>
    <t>ИП МАРТЫНОВ В.И.</t>
  </si>
  <si>
    <t>ИП МАРТЫНОВ Д.А.</t>
  </si>
  <si>
    <t>ИП МАРТЫНОВ С.А.</t>
  </si>
  <si>
    <t>ИП Мартынов С.В.</t>
  </si>
  <si>
    <t>ИП МАРТЫНОВА А.Э.</t>
  </si>
  <si>
    <t>ИП МАРТЫНОВА Л.В.</t>
  </si>
  <si>
    <t>ИП Мартынова Н.В.</t>
  </si>
  <si>
    <t>ИП Мартынович В.Ю.</t>
  </si>
  <si>
    <t>ИП Мартьянов А.А.</t>
  </si>
  <si>
    <t>ИП Мартьянова А.М.</t>
  </si>
  <si>
    <t>ИП МАРТЮШЕВА О.М.</t>
  </si>
  <si>
    <t>ИП МАРЧЕНКО А.В.</t>
  </si>
  <si>
    <t>ИП Марченко Н.В.</t>
  </si>
  <si>
    <t>ИП МАРЧЕНКО О.С.</t>
  </si>
  <si>
    <t>ИП МАРЬЕВСКАЯ С.В.</t>
  </si>
  <si>
    <t>ИП МАРЯНЯН К.Л.</t>
  </si>
  <si>
    <t>ИП Масалова А.А.</t>
  </si>
  <si>
    <t>ИП МАСИМОВ А.С.</t>
  </si>
  <si>
    <t>ИП МАСКИНА Е.К.</t>
  </si>
  <si>
    <t>ИП Маслий М.М.</t>
  </si>
  <si>
    <t>ИП Маслова О.А.</t>
  </si>
  <si>
    <t>ИП МАСЛЮКОВА Г.С.</t>
  </si>
  <si>
    <t>ИП МАСОЛИНА Н.А.</t>
  </si>
  <si>
    <t>ИП МАТВЕЕВ А.А.</t>
  </si>
  <si>
    <t>ИП МАТВЕЕВ В.С.</t>
  </si>
  <si>
    <t>ИП МАТВЕЕВА А.А.</t>
  </si>
  <si>
    <t>ИП МАТВЕЕВА Е.А.</t>
  </si>
  <si>
    <t>ИП МАТВЕЕВА Е.В.</t>
  </si>
  <si>
    <t>ИП МАТВЕЕВА Е.П.</t>
  </si>
  <si>
    <t>ИП МАТВЕЕВА И.А.</t>
  </si>
  <si>
    <t>ИП МАТВЕЕВА Н.В.</t>
  </si>
  <si>
    <t>ИП Матвиенко А.А.</t>
  </si>
  <si>
    <t>ИП Матевосян В.А.</t>
  </si>
  <si>
    <t>ИП МАТЛОВ А.А.</t>
  </si>
  <si>
    <t>ИП МАТРОСОВ С.С.</t>
  </si>
  <si>
    <t>ИП МАТУСЕВА С.Д.</t>
  </si>
  <si>
    <t>ИП Мацус Т.Ю.</t>
  </si>
  <si>
    <t>ИП МАЦЮК О.А.</t>
  </si>
  <si>
    <t>ИП МАШКОВ В.А.</t>
  </si>
  <si>
    <t>ИП Маштакова С.А.</t>
  </si>
  <si>
    <t>ИП Машуков А.В.</t>
  </si>
  <si>
    <t>ИП Меграбян Ж.М.</t>
  </si>
  <si>
    <t>ИП Медведев Н.С.</t>
  </si>
  <si>
    <t>ИП МЕДВЕДЕВ Ю.Ю.</t>
  </si>
  <si>
    <t>ИП Медведева Л.Н.</t>
  </si>
  <si>
    <t>ИП Медведева Л.П.</t>
  </si>
  <si>
    <t>ИП Медведева О.И.</t>
  </si>
  <si>
    <t>ИП Медведицин О.Е.</t>
  </si>
  <si>
    <t>ИП МЕДИНЦЕВА Е.С.</t>
  </si>
  <si>
    <t>ИП МЕДОВИКОВА К.Н.</t>
  </si>
  <si>
    <t>ИП Меерович Е.В.</t>
  </si>
  <si>
    <t>ИП Межерицкая Л.М</t>
  </si>
  <si>
    <t>ИП МЕЗИТОВА Е.В.</t>
  </si>
  <si>
    <t>ИП МЕЛАН Т.А.</t>
  </si>
  <si>
    <t>ИП МЕЛИКЯН Е.П.</t>
  </si>
  <si>
    <t>ИП Меликян Т.А.</t>
  </si>
  <si>
    <t>ИП МЕЛКУМЯН А.К.</t>
  </si>
  <si>
    <t>ИП Мелкумян Э.С.</t>
  </si>
  <si>
    <t>ИП МЕЛЬНЕЙЧУК О.В.</t>
  </si>
  <si>
    <t>ИП МЕЛЬНИК А.А.</t>
  </si>
  <si>
    <t>ИП МЕЛЬНИК М.В.</t>
  </si>
  <si>
    <t>ИП МЕЛЬНИКОВ В.С.</t>
  </si>
  <si>
    <t>ИП Мельникова Е.В.</t>
  </si>
  <si>
    <t>ИП Мельникова Н.А.</t>
  </si>
  <si>
    <t>ИП МЕНЩИКОВ А.А.</t>
  </si>
  <si>
    <t>ИП МЕНЬШЕНИНА Л.Л.</t>
  </si>
  <si>
    <t>ИП МЕНЬШИКОВА С.В.</t>
  </si>
  <si>
    <t>ИП Мердух Г.С.</t>
  </si>
  <si>
    <t>ИП МЕРЕНКОВА Г.А.</t>
  </si>
  <si>
    <t>ИП МЕРКЕЛЕНЕ В.А.</t>
  </si>
  <si>
    <t>ИП Меркулова Е.Е.</t>
  </si>
  <si>
    <t>ИП МЕРКУЛОВА Н.В.</t>
  </si>
  <si>
    <t>ИП МЕРКУЛОВА Т.Г.</t>
  </si>
  <si>
    <t>ИП Меташоп Л.Н.</t>
  </si>
  <si>
    <t>ИП Метелкина Н.М.</t>
  </si>
  <si>
    <t>ИП Мехдиев Х.С.</t>
  </si>
  <si>
    <t>ИП МЕХТИЕВ Э.М.</t>
  </si>
  <si>
    <t>ИП Мещеряков М.А.</t>
  </si>
  <si>
    <t>ИП МЕЩЕРЯКОВА С.В.</t>
  </si>
  <si>
    <t>ИП Мигаль С.В.</t>
  </si>
  <si>
    <t>ИП Мизгерт В.В.</t>
  </si>
  <si>
    <t>ИП Микаелян М.Р.</t>
  </si>
  <si>
    <t>ИП Микаилов В.И.</t>
  </si>
  <si>
    <t>ИП Микитов А.М.</t>
  </si>
  <si>
    <t>ИП МИКОЛАЕВСКАЯ Л.К.</t>
  </si>
  <si>
    <t>ИП Милащенко В.В.</t>
  </si>
  <si>
    <t>ИП Милованов А.К.</t>
  </si>
  <si>
    <t>ИП Милованов Б.Н.</t>
  </si>
  <si>
    <t>ИП Милованова Е.А.</t>
  </si>
  <si>
    <t>ИП Милованова С.Г.</t>
  </si>
  <si>
    <t>ИП МИЛЬШИНА Г.Е.</t>
  </si>
  <si>
    <t>ИП Минакова И.Б.</t>
  </si>
  <si>
    <t>ИП МИНАСЯН А.Г.</t>
  </si>
  <si>
    <t>ИП МИНАСЯН А.М.</t>
  </si>
  <si>
    <t>ИП МИНАХАНОВ И.Р.</t>
  </si>
  <si>
    <t>ИП Мингалеева Н.В.</t>
  </si>
  <si>
    <t>ИП Минченко О.Н.</t>
  </si>
  <si>
    <t>ИП Мирабян М.Г.</t>
  </si>
  <si>
    <t>ИП МИРАКОВА А.Г.</t>
  </si>
  <si>
    <t>ИП Миргородская И.В.</t>
  </si>
  <si>
    <t>ИП Миргородский А.В.</t>
  </si>
  <si>
    <t>ИП Мирзалиева Н.В.</t>
  </si>
  <si>
    <t>ИП Мирзамагомедов И.И.</t>
  </si>
  <si>
    <t>ИП Мирзаян Г.Я.</t>
  </si>
  <si>
    <t>ИП МИРЗОЕВ М.М.</t>
  </si>
  <si>
    <t>ИП Мирзоев Т.Я.</t>
  </si>
  <si>
    <t>ИП Мирзоян М.С.</t>
  </si>
  <si>
    <t>ИП МИРОНОВА Е.В.</t>
  </si>
  <si>
    <t>ИП Миронцева Н.Н.</t>
  </si>
  <si>
    <t>ИП МИРОНЧУК А.А.</t>
  </si>
  <si>
    <t>ИП Миронычев А.А.</t>
  </si>
  <si>
    <t>ИП Мирошниченко А.Н.</t>
  </si>
  <si>
    <t>ИП МИРСАБИРОВ М.М.</t>
  </si>
  <si>
    <t>ИП Мирясова Н.Ю.</t>
  </si>
  <si>
    <t>ИП МИТИЧЯН Л.Р.</t>
  </si>
  <si>
    <t>ИП МИТРОНОВ А.В.</t>
  </si>
  <si>
    <t>ИП Митрофанов А.В.</t>
  </si>
  <si>
    <t>ИП МИТРОФАНОВ М.С.</t>
  </si>
  <si>
    <t>ИП МИТРОФАНОВА О.Н.</t>
  </si>
  <si>
    <t>ИП МИТРОФАНОВА Т.Е.</t>
  </si>
  <si>
    <t>ИП Михаелян С.А.</t>
  </si>
  <si>
    <t>ИП МИХАЙЛЕНКО В.Г.</t>
  </si>
  <si>
    <t>ИП Михайленко Е.А.</t>
  </si>
  <si>
    <t>ИП МИХАЙЛЕНКО И.И.</t>
  </si>
  <si>
    <t>ИП Михайленко И.Ю.</t>
  </si>
  <si>
    <t>ИП Михайлец Н.Ю.</t>
  </si>
  <si>
    <t>ИП МИХАЙЛОВ Г.Н.</t>
  </si>
  <si>
    <t>ИП МИХАЙЛОВ Э.Н.</t>
  </si>
  <si>
    <t>ИП Михайлова Е.В.</t>
  </si>
  <si>
    <t>ИП МИХАЙЛОВА Е.В.</t>
  </si>
  <si>
    <t>ИП МИХАЙЛОВА Ж.Ю.</t>
  </si>
  <si>
    <t>ИП Михайлова М.И.</t>
  </si>
  <si>
    <t>ИП МИХАЙЛОВА С.Б.</t>
  </si>
  <si>
    <t>ИП МИХАЙЛОВСКАЯ Г.Н.</t>
  </si>
  <si>
    <t>ИП МИХАЙЛОВСКИЙ Г.В.</t>
  </si>
  <si>
    <t>ИП МИХАЛЕВА Н.И.</t>
  </si>
  <si>
    <t>ИП МИХАЛЬЦОВА Е.А.</t>
  </si>
  <si>
    <t>ИП МИХЕЕВА С.А.</t>
  </si>
  <si>
    <t>ИП Михейкина А.В.</t>
  </si>
  <si>
    <t>ИП Михно Л.П.</t>
  </si>
  <si>
    <t>ИП МИХОЯН К.А.</t>
  </si>
  <si>
    <t>ИП МИШАРИНА Е.О.</t>
  </si>
  <si>
    <t>ИП Мишин Д.В.</t>
  </si>
  <si>
    <t>ИП Мишина С.М.</t>
  </si>
  <si>
    <t>ИП Мишнева С.В.</t>
  </si>
  <si>
    <t>ИП МИШУКОВА Е.В.</t>
  </si>
  <si>
    <t>ИП Мишуткина И.А.</t>
  </si>
  <si>
    <t>ИП Мищененко А.В.</t>
  </si>
  <si>
    <t>ИП Мищененко Ю.Ф.</t>
  </si>
  <si>
    <t>ИП Мищук О.Н.</t>
  </si>
  <si>
    <t>ИП Мкрдычян А.С.</t>
  </si>
  <si>
    <t>ИП МКРТУМЯН Т.С.</t>
  </si>
  <si>
    <t>ИП МКРТУНЯН С. С.</t>
  </si>
  <si>
    <t>ИП МКРТЧЯН А. А.</t>
  </si>
  <si>
    <t>ИП Мнацаканян А.Д.</t>
  </si>
  <si>
    <t>ИП Мнацаканян Р.М.</t>
  </si>
  <si>
    <t>ИП МОВСЕСЯН С.Л.</t>
  </si>
  <si>
    <t>ИП МОВСИСЯН Э.Г.</t>
  </si>
  <si>
    <t>ИП Могила И.Н.</t>
  </si>
  <si>
    <t>ИП Могутина И.Ю.</t>
  </si>
  <si>
    <t>ИП Модулин А.Е.</t>
  </si>
  <si>
    <t>ИП МОЖАЕВ Ф.В.</t>
  </si>
  <si>
    <t>ИП Мозговой Ю.В.</t>
  </si>
  <si>
    <t>ИП МОЗЖОВА Е.В.</t>
  </si>
  <si>
    <t>ИП МОИСЕЕВА О.Н.</t>
  </si>
  <si>
    <t>ИП МОИСЕЕВА Ю.Н.</t>
  </si>
  <si>
    <t>ИП МОИСЕЕНКО С.П.</t>
  </si>
  <si>
    <t>ИП Мойса Н.Н.</t>
  </si>
  <si>
    <t>ИП МОКАНУ Г.И.</t>
  </si>
  <si>
    <t>ИП Мокеева И.Н.</t>
  </si>
  <si>
    <t>ИП Мокрин О.В.</t>
  </si>
  <si>
    <t>ИП МОКРИНА Л.Н.</t>
  </si>
  <si>
    <t>ИП Мокрушенко С.М.</t>
  </si>
  <si>
    <t>ИП Молодоженов Г.Ю.</t>
  </si>
  <si>
    <t>ИП Молоков В.И.</t>
  </si>
  <si>
    <t>ИП Мололкина Л.Н.</t>
  </si>
  <si>
    <t>ИП МОЛОЧКОВА Н.Н.</t>
  </si>
  <si>
    <t>ИП МОЛЧАНОВА И.П.</t>
  </si>
  <si>
    <t>ИП Молчанова Л.В.</t>
  </si>
  <si>
    <t>ИП Молчанова Н.А.</t>
  </si>
  <si>
    <t>ИП МОМОНТ Д.В.</t>
  </si>
  <si>
    <t>ИП Момот П.В.</t>
  </si>
  <si>
    <t>ИП Монова А.О.</t>
  </si>
  <si>
    <t>ИП МОРДАКОВ А.М.</t>
  </si>
  <si>
    <t>ИП Мордан В.В.</t>
  </si>
  <si>
    <t>ИП Морева Н.А.</t>
  </si>
  <si>
    <t>ИП МОРКОВА О.А.</t>
  </si>
  <si>
    <t>ИП Мороза Е.А.</t>
  </si>
  <si>
    <t>ИП МОРОЗКИНА Ю.Г.</t>
  </si>
  <si>
    <t>ИП МОРОЗОВ В.А.</t>
  </si>
  <si>
    <t>ИП МОРОЗОВ Д.А.</t>
  </si>
  <si>
    <t>ИП МОРОЗОВ С.В. (StaX Distribution)</t>
  </si>
  <si>
    <t>ИП МОРОЗОВА Е.А.</t>
  </si>
  <si>
    <t>ИП Морозова Е.Б.</t>
  </si>
  <si>
    <t>ИП Морозова М.В.</t>
  </si>
  <si>
    <t>ИП Морозова С.В.</t>
  </si>
  <si>
    <t>ИП Морозова С.И.</t>
  </si>
  <si>
    <t>ИП Морушкин А.С.</t>
  </si>
  <si>
    <t>ИП МОСКАЛЕВ М.А.</t>
  </si>
  <si>
    <t>ИП Москалева Т.Э.</t>
  </si>
  <si>
    <t>ИП МОСКВИНА Ю.А.</t>
  </si>
  <si>
    <t>ИП МОСКВИТИН В.В.</t>
  </si>
  <si>
    <t>ИП Мостовая Л.В.</t>
  </si>
  <si>
    <t>ИП Мотренко Л.А.</t>
  </si>
  <si>
    <t>ИП МОХОВА В.Б.</t>
  </si>
  <si>
    <t>ИП МОХОВА И.В.</t>
  </si>
  <si>
    <t>ИП Мохорт Г.П.</t>
  </si>
  <si>
    <t>ИП Мочалова О.А.</t>
  </si>
  <si>
    <t>ИП МОШКОВА А.А.</t>
  </si>
  <si>
    <t>ИП Мошкова О.А.</t>
  </si>
  <si>
    <t>ИП Мугу Л.Г.</t>
  </si>
  <si>
    <t>ИП Мудрецов А.В.</t>
  </si>
  <si>
    <t>ИП Мужневский Е.В.</t>
  </si>
  <si>
    <t>ИП Музыка О.Д.</t>
  </si>
  <si>
    <t>ИП МУЗЫКИНА О.В.</t>
  </si>
  <si>
    <t>ИП Муллин А.И.</t>
  </si>
  <si>
    <t>ИП МУРАВЕЦ С.А.</t>
  </si>
  <si>
    <t>ИП Муравьев А.Ю.</t>
  </si>
  <si>
    <t>ИП Муравьев Г.В.</t>
  </si>
  <si>
    <t>ИП Мурадов Ю.Ф.</t>
  </si>
  <si>
    <t>ИП Мурадова А.Г.</t>
  </si>
  <si>
    <t>ИП МУРАДОВА А.Г.</t>
  </si>
  <si>
    <t>ИП МУРАДЯН А.М.</t>
  </si>
  <si>
    <t>ИП Мурадян В.Е.</t>
  </si>
  <si>
    <t>ИП Мурадян Д.С.</t>
  </si>
  <si>
    <t>ИП Мурадян С.Б.</t>
  </si>
  <si>
    <t>ИП МУРАТОВА А.В.</t>
  </si>
  <si>
    <t>ИП МУРОМЦЕВ И.Ю.</t>
  </si>
  <si>
    <t>ИП МУРТАЗАЕВ Э.А.</t>
  </si>
  <si>
    <t>ИП Мусаев Л.Р.</t>
  </si>
  <si>
    <t>ИП МУСАЕВ Н.С.</t>
  </si>
  <si>
    <t>ИП Мусаева З.Д.</t>
  </si>
  <si>
    <t>ИП Мусаелян Д.А.</t>
  </si>
  <si>
    <t>ИП МУСАЕЛЯН С.Б.</t>
  </si>
  <si>
    <t>ИП Мусаелян С.С.</t>
  </si>
  <si>
    <t>ИП МУСАЛОВ Р.И.</t>
  </si>
  <si>
    <t>ИП МУСЕСОВ К.Х.</t>
  </si>
  <si>
    <t>ИП Мусиюк А.П.</t>
  </si>
  <si>
    <t>ИП Муслумов Г.И.</t>
  </si>
  <si>
    <t>ИП Мусольян И.В.</t>
  </si>
  <si>
    <t>ИП МУСТАФАЕВ З.Х.</t>
  </si>
  <si>
    <t>ИП МУСТАФАЕВ М.М.</t>
  </si>
  <si>
    <t>ИП Мустафаев Ш.Э.</t>
  </si>
  <si>
    <t>ИП МУСЬКО Е.Г.</t>
  </si>
  <si>
    <t>ИП МУХИДИНОВ С.А.</t>
  </si>
  <si>
    <t>ИП МУХИН И.Н.</t>
  </si>
  <si>
    <t>ИП МУХИНА Е.П.</t>
  </si>
  <si>
    <t>ИП МУХИНА Н.А.</t>
  </si>
  <si>
    <t>ИП Мухина Н.Б.</t>
  </si>
  <si>
    <t>ИП МУХОРЛЯМОВ М.Р.</t>
  </si>
  <si>
    <t>ИП МХИТАРЯН Р.Г.</t>
  </si>
  <si>
    <t>ИП Мытько П.Л.</t>
  </si>
  <si>
    <t>ИП МЯГКОВА И.И.</t>
  </si>
  <si>
    <t>ИП Мясищева Т.Н.</t>
  </si>
  <si>
    <t>ИП Мячин В.Н.</t>
  </si>
  <si>
    <t>ИП МЯЧИНА С.В.</t>
  </si>
  <si>
    <t>ИП НАБИЕВ Н.А.</t>
  </si>
  <si>
    <t>ИП Набиев Э.А.</t>
  </si>
  <si>
    <t>ИП НАГИЕВ А.Б.</t>
  </si>
  <si>
    <t>ИП НАДЕЖДА Л.В.</t>
  </si>
  <si>
    <t>ИП НАДЕЖДИН Н.В.</t>
  </si>
  <si>
    <t>ИП Назаров А.В.</t>
  </si>
  <si>
    <t>ИП НАЗАРОВ Д.Г.</t>
  </si>
  <si>
    <t>ИП Назаров Н.А.</t>
  </si>
  <si>
    <t>ИП НАЗАРОВ Ю.А.</t>
  </si>
  <si>
    <t>ИП Назарова М.А.</t>
  </si>
  <si>
    <t>ИП Назарова Н.М.</t>
  </si>
  <si>
    <t>ИП НАЗАРОВА О.В.</t>
  </si>
  <si>
    <t>ИП Назарян Н.А.</t>
  </si>
  <si>
    <t>ИП НАЗАРЯН Р.А.</t>
  </si>
  <si>
    <t>ИП Назикян Л.С.</t>
  </si>
  <si>
    <t>ИП НАЗИНА М.Г.</t>
  </si>
  <si>
    <t>ИП Найда О.Г.</t>
  </si>
  <si>
    <t>ИП НАЙДЕНОВ А.В.</t>
  </si>
  <si>
    <t>ИП Найденова М.А.</t>
  </si>
  <si>
    <t>ИП НАЙКО И.М.</t>
  </si>
  <si>
    <t>ИП НАЛБАНДЯН А.Р.</t>
  </si>
  <si>
    <t>ИП Налбандян Г.Д.</t>
  </si>
  <si>
    <t>ИП НАЛБАНДЯН С.Ж.</t>
  </si>
  <si>
    <t>ИП Нарайкина Е.А.</t>
  </si>
  <si>
    <t>ИП НАРЫКОВА Н.Т.</t>
  </si>
  <si>
    <t>ИП Насибов М.У.</t>
  </si>
  <si>
    <t>ИП НАСИМОВ М.Я.</t>
  </si>
  <si>
    <t>ИП Насирова Л.З.</t>
  </si>
  <si>
    <t>ИП НАСОБИНА Т.В.</t>
  </si>
  <si>
    <t>ИП НАУМЕНКО И.А.</t>
  </si>
  <si>
    <t>ИП Науменко И.В.</t>
  </si>
  <si>
    <t>ИП Науменко Р.Е.</t>
  </si>
  <si>
    <t>ИП Науменко Ю.С.</t>
  </si>
  <si>
    <t>ИП Наумов А.В.</t>
  </si>
  <si>
    <t>ИП НАУМОВ П.А.</t>
  </si>
  <si>
    <t>ИП НАУМОВА В.С.</t>
  </si>
  <si>
    <t>ИП НАУМОВА М.В.</t>
  </si>
  <si>
    <t>ИП Наумова С.П.</t>
  </si>
  <si>
    <t>ИП Наумова Т.С.</t>
  </si>
  <si>
    <t>ИП Наханов М.В.</t>
  </si>
  <si>
    <t>ИП НАЧЕСНЫЙ А.А.</t>
  </si>
  <si>
    <t>ИП НЕВАЛЕНОВА О.А.</t>
  </si>
  <si>
    <t>ИП НЕВГОД Н.В.</t>
  </si>
  <si>
    <t>ИП НЕВЕРОВ В.Г.</t>
  </si>
  <si>
    <t>ИП Невзорова Ж.В.</t>
  </si>
  <si>
    <t>ИП Невиницына О.В.</t>
  </si>
  <si>
    <t>ИП Негода Г.Н.</t>
  </si>
  <si>
    <t>ИП Негребова В.Н.</t>
  </si>
  <si>
    <t>ИП НЕДБАЙЛО Ю.Ф.</t>
  </si>
  <si>
    <t>ИП Недев И.В.</t>
  </si>
  <si>
    <t>ИП Недильский И.Р.</t>
  </si>
  <si>
    <t>ИП Недошивина И.В.</t>
  </si>
  <si>
    <t>ИП НЕДУЕВА О.Ю.</t>
  </si>
  <si>
    <t>ИП НЕКРАСОВА Н.П.</t>
  </si>
  <si>
    <t>ИП НЕКРЯЧ А.Н.</t>
  </si>
  <si>
    <t>ИП Немира Н.В.</t>
  </si>
  <si>
    <t>ИП НЕМИРО Г.Д.</t>
  </si>
  <si>
    <t>ИП Немцова И.П.</t>
  </si>
  <si>
    <t>ИП Неронов В.Ю.</t>
  </si>
  <si>
    <t>ИП НЕРОНОВ Н.С.</t>
  </si>
  <si>
    <t>ИП НЕРСЕСЯН А.Р.</t>
  </si>
  <si>
    <t>ИП Нерсесян Г.А.</t>
  </si>
  <si>
    <t>ИП НЕРСЕСЯН Р.Р.</t>
  </si>
  <si>
    <t>ИП Нерсисян Л.В.</t>
  </si>
  <si>
    <t>ИП НЕСЁМОВ А.М.</t>
  </si>
  <si>
    <t>ИП Нескоромных О.Н.</t>
  </si>
  <si>
    <t>ИП НЕСКОРОМНЫХ Р.О.</t>
  </si>
  <si>
    <t>ИП НЕСКРЕБА М.В.</t>
  </si>
  <si>
    <t>ИП Нестеров В.А.</t>
  </si>
  <si>
    <t>ИП НЕСТЕРОВА Н.А.</t>
  </si>
  <si>
    <t>ИП Нестерчук Е.И.</t>
  </si>
  <si>
    <t>ИП Нефедова Г.Е.</t>
  </si>
  <si>
    <t>ИП НЕФЕДОВА Е.А.</t>
  </si>
  <si>
    <t>ИП НЕЧЕПОРЕНКО Д.В.</t>
  </si>
  <si>
    <t>ИП НИЖЕБОВСКАЯ Ю.А.</t>
  </si>
  <si>
    <t>ИП НИЖНИК В.Б.</t>
  </si>
  <si>
    <t>ИП НИКИТИН А.В.</t>
  </si>
  <si>
    <t>ИП НИКИТИН В.А.</t>
  </si>
  <si>
    <t>ИП Никитина Л.Д.</t>
  </si>
  <si>
    <t>ИП Никитина Н.В.</t>
  </si>
  <si>
    <t>ИП НИКИТИНА О.В.</t>
  </si>
  <si>
    <t>ИП Никитина С.Ф.</t>
  </si>
  <si>
    <t>ИП НИКИТСКИЙ А.А.</t>
  </si>
  <si>
    <t>ИП Никифоров В.А.</t>
  </si>
  <si>
    <t>ИП Никифорова Л.В.</t>
  </si>
  <si>
    <t>ИП Никишина А.А.</t>
  </si>
  <si>
    <t>ИП Николаев С.А.</t>
  </si>
  <si>
    <t>ИП НИКОЛАЕВ С.И.</t>
  </si>
  <si>
    <t>ИП НИКОЛАЕВА А.Б.</t>
  </si>
  <si>
    <t>ИП Николаева Л.В.</t>
  </si>
  <si>
    <t>ИП Николаева Н.А.</t>
  </si>
  <si>
    <t>ИП Николаева О.А.</t>
  </si>
  <si>
    <t>ИП НИКОЛЕНКО С.И.</t>
  </si>
  <si>
    <t>ИП НИКОНОВ О.В.</t>
  </si>
  <si>
    <t>ИП Никонова Т.Н.</t>
  </si>
  <si>
    <t>ИП Никуленко О.В.</t>
  </si>
  <si>
    <t>ИП Никульникова Ж.А.</t>
  </si>
  <si>
    <t>ИП НИКУРАДЗЕ В.Ш.</t>
  </si>
  <si>
    <t>ИП Нилов М.В.</t>
  </si>
  <si>
    <t>ИП НИЛЬСКАЯ С.Е.</t>
  </si>
  <si>
    <t>ИП НИФТАЛИЕВ Д.Ф.</t>
  </si>
  <si>
    <t>ИП НИЧИК В.Е.</t>
  </si>
  <si>
    <t>ИП Нищеретов Э.В.</t>
  </si>
  <si>
    <t>ИП НОВИКОВ А.А.</t>
  </si>
  <si>
    <t>ИП Новиков В.А.</t>
  </si>
  <si>
    <t>ИП НОВИКОВ С.В.</t>
  </si>
  <si>
    <t>ИП Новиков С.В.</t>
  </si>
  <si>
    <t>ИП НОВИКОВА Е.В.</t>
  </si>
  <si>
    <t>ИП Новикова Е.Е.</t>
  </si>
  <si>
    <t>ИП Новикова Е.П.</t>
  </si>
  <si>
    <t>ИП НОВИКОВА З.И.</t>
  </si>
  <si>
    <t>ИП Новикова И.А.</t>
  </si>
  <si>
    <t>ИП Новикова Н.В.</t>
  </si>
  <si>
    <t>ИП НОВИКОВА Н.Г.</t>
  </si>
  <si>
    <t>ИП НОВИКОВА Н.Н.</t>
  </si>
  <si>
    <t>ИП НОВИКОВА О.В.</t>
  </si>
  <si>
    <t>ИП НОВИКОВА Ф.Б.</t>
  </si>
  <si>
    <t>ИП НОВИЧИХИН В.С.</t>
  </si>
  <si>
    <t>ИП НОВИЧКОВ В.В.</t>
  </si>
  <si>
    <t>ИП Новичкова И.А.</t>
  </si>
  <si>
    <t>ИП НОВОСЕЛОВ Е.Н.</t>
  </si>
  <si>
    <t>ИП Новосельцев А.Ф.</t>
  </si>
  <si>
    <t>ИП Новостроева И.М.</t>
  </si>
  <si>
    <t>ИП НОВРУЗОВ В.М.</t>
  </si>
  <si>
    <t>ИП Новрузов Д.Ф.</t>
  </si>
  <si>
    <t>ИП НОГИН А.Д.</t>
  </si>
  <si>
    <t>ИП НОГИН С.Б.</t>
  </si>
  <si>
    <t>ИП Ногинов Д.Г.</t>
  </si>
  <si>
    <t>ИП НОЗДРЯКОВ А.А.</t>
  </si>
  <si>
    <t>ИП Ноздрякова М.М.</t>
  </si>
  <si>
    <t>ИП Ноздрякова С.А.</t>
  </si>
  <si>
    <t>ИП Нор-Аревян С.М.</t>
  </si>
  <si>
    <t>ИП Нор-Аревянц А.С.</t>
  </si>
  <si>
    <t>ИП Нор-Аревянц Р.А.</t>
  </si>
  <si>
    <t>ИП НОСИКОВ А.Н.</t>
  </si>
  <si>
    <t>ИП НОСОВА О.Н.</t>
  </si>
  <si>
    <t>ИП Носуль Е.В.</t>
  </si>
  <si>
    <t>ИП Нуждин А.В.</t>
  </si>
  <si>
    <t>ИП Нужная Я.И.</t>
  </si>
  <si>
    <t>ИП Нуйкина Л.Н.</t>
  </si>
  <si>
    <t>ИП Ныркова А.Ф.</t>
  </si>
  <si>
    <t>ИП ОАНЧА О.И.</t>
  </si>
  <si>
    <t>ИП ОБЕРЕМЧЕНКО К.С.</t>
  </si>
  <si>
    <t>ИП Обозова Е.Б.</t>
  </si>
  <si>
    <t>ИП Оболенцева Т.С.</t>
  </si>
  <si>
    <t>ИП Образцова О.А.</t>
  </si>
  <si>
    <t>ИП ОБУХОВ В.Э.</t>
  </si>
  <si>
    <t>ИП ОВАКИМОВ Г.Г.</t>
  </si>
  <si>
    <t>ИП Овакимян Н.Г.</t>
  </si>
  <si>
    <t>ИП ОВСЕПЯН З.</t>
  </si>
  <si>
    <t>ИП Овсянникова Е.А.</t>
  </si>
  <si>
    <t>ИП ОВСЯННИКОВА О.А.</t>
  </si>
  <si>
    <t>ИП Овчинников А.Б.</t>
  </si>
  <si>
    <t>ИП Овчинников А.В.</t>
  </si>
  <si>
    <t>ИП ОВЧИННИКОВА М.В.</t>
  </si>
  <si>
    <t>ИП Оганесян Г.С.</t>
  </si>
  <si>
    <t>ИП Оганесян О.Н.</t>
  </si>
  <si>
    <t>ИП ОГАНИСЯН В.Г.</t>
  </si>
  <si>
    <t>ИП Оганисян Ж.М.</t>
  </si>
  <si>
    <t>ИП Оганисян К.В.</t>
  </si>
  <si>
    <t>ИП Оганян А.А.</t>
  </si>
  <si>
    <t>ИП Оганян Н.К.</t>
  </si>
  <si>
    <t>ИП ОГАНЯН О.С.</t>
  </si>
  <si>
    <t>ИП Огульчанская Т.В.</t>
  </si>
  <si>
    <t>ИП ОГУЛЯ В.А.</t>
  </si>
  <si>
    <t>ИП Огуля В.Т.</t>
  </si>
  <si>
    <t>ИП ОГУРЦОВА М.С.</t>
  </si>
  <si>
    <t>ИП Одегов Г.Л.</t>
  </si>
  <si>
    <t>ИП ОДИНОКОВА Н.М.</t>
  </si>
  <si>
    <t>ИП ОДИНЦОВА Л.М.</t>
  </si>
  <si>
    <t>ИП ОДНОКОННАЯ Л.И.</t>
  </si>
  <si>
    <t>ИП ОЗЕРИН Е.Ф.</t>
  </si>
  <si>
    <t>ИП Озерова В.А.</t>
  </si>
  <si>
    <t>ИП ОКРОПИРИДЗЕ Д.С.</t>
  </si>
  <si>
    <t>ИП Олейник Н.В.</t>
  </si>
  <si>
    <t>ИП ОЛЕЙНИКОВ А.Я.</t>
  </si>
  <si>
    <t>ИП Олейникова И.Ю.</t>
  </si>
  <si>
    <t>ИП Олейникова С.А.</t>
  </si>
  <si>
    <t>ИП ОЛЕНЕВ И.В.</t>
  </si>
  <si>
    <t>ИП Оленица Л.П.</t>
  </si>
  <si>
    <t>ИП Олеян А.С.</t>
  </si>
  <si>
    <t>ИП Олимпиева Л.А.</t>
  </si>
  <si>
    <t>ИП ОМАРОВ У.К.</t>
  </si>
  <si>
    <t>ИП ОМЕЛЬНИЦКАЯ О.И.</t>
  </si>
  <si>
    <t>ИП ОНИЩЕНКО Л.И.</t>
  </si>
  <si>
    <t>ИП Оноприенко О.Н.</t>
  </si>
  <si>
    <t>ИП ОНУФРИЕНКО Ю.В.</t>
  </si>
  <si>
    <t>ИП ОПЕВАЛОВА О.А.</t>
  </si>
  <si>
    <t>ИП ОПРЫШКО Е.Г.</t>
  </si>
  <si>
    <t>ИП Ордян К.А.</t>
  </si>
  <si>
    <t>ИП Орел Т.П.</t>
  </si>
  <si>
    <t>ИП Орестова В.В.</t>
  </si>
  <si>
    <t>ИП Орехов П.А.</t>
  </si>
  <si>
    <t>ИП Орешкина О.А.</t>
  </si>
  <si>
    <t>ИП Оринин Д.С.</t>
  </si>
  <si>
    <t>ИП ОРЛОВ Г.А.</t>
  </si>
  <si>
    <t>ИП Орлова Е.В.</t>
  </si>
  <si>
    <t>ИП Орлова И.А.</t>
  </si>
  <si>
    <t>ИП ОРЛОВА Л.А.</t>
  </si>
  <si>
    <t>ИП ОРЛОВА Н.В.</t>
  </si>
  <si>
    <t>ИП Орлова О.А.</t>
  </si>
  <si>
    <t>ИП ОРЛОВЦЕВА Н.О.</t>
  </si>
  <si>
    <t>ИП ОРУДЖЕВ Э.В.</t>
  </si>
  <si>
    <t>ИП ОРУДЖОВ М.И.</t>
  </si>
  <si>
    <t>ИП ОСИН Р.В.</t>
  </si>
  <si>
    <t>ИП ОСИПЕНКО В.П.</t>
  </si>
  <si>
    <t>ИП ОСИПОВ А.В.</t>
  </si>
  <si>
    <t>ИП ОСИПОВ А.М.</t>
  </si>
  <si>
    <t>ИП Осипов А.С.</t>
  </si>
  <si>
    <t>ИП Осипов Е.А.</t>
  </si>
  <si>
    <t>ИП Осипова Е.В.</t>
  </si>
  <si>
    <t>ИП Осипова С.А.</t>
  </si>
  <si>
    <t>ИП Осипова Ю.О.</t>
  </si>
  <si>
    <t>ИП ОСИПЯН А.О.</t>
  </si>
  <si>
    <t>ИП Осипян К.С.</t>
  </si>
  <si>
    <t>ИП Осипян Н.А.</t>
  </si>
  <si>
    <t>ИП ОСИПЯН С.М.</t>
  </si>
  <si>
    <t>ИП ОСКОЛОВИЧ А.А.</t>
  </si>
  <si>
    <t>ИП Османов А.С.</t>
  </si>
  <si>
    <t>ИП Осокина Е.А.</t>
  </si>
  <si>
    <t>ИП ОСТАПЕНКО Н.А.</t>
  </si>
  <si>
    <t>ИП Остапенко Т.Т.</t>
  </si>
  <si>
    <t>ИП ОСТАПЧУК А.Н.</t>
  </si>
  <si>
    <t>ИП Осташко А.В.</t>
  </si>
  <si>
    <t>ИП ОСТРОВЕРХОВА Л.С.</t>
  </si>
  <si>
    <t>ИП Остроухов С.А.</t>
  </si>
  <si>
    <t>ИП ОХРИМЕНКО Г.А.</t>
  </si>
  <si>
    <t>ИП Охрименко И.Н.</t>
  </si>
  <si>
    <t>ИП Охрименко Т.А.</t>
  </si>
  <si>
    <t>ИП Очагов О.А.</t>
  </si>
  <si>
    <t>ИП ОШУРКО С.В.</t>
  </si>
  <si>
    <t>ИП Павлинов В.А.</t>
  </si>
  <si>
    <t>ИП ПАВЛОВ А.В.</t>
  </si>
  <si>
    <t>ИП ПАВЛОВА А.А.</t>
  </si>
  <si>
    <t>ИП ПАВЛОВА Ж.А.</t>
  </si>
  <si>
    <t>ИП ПАВЛОВА К.И.</t>
  </si>
  <si>
    <t>ИП ПАВЛОВА Л.И.</t>
  </si>
  <si>
    <t>ИП Павлова О.В.</t>
  </si>
  <si>
    <t>ИП ПАВЛОВСКАЯ В.В.</t>
  </si>
  <si>
    <t>ИП ПАВЛОВСКАЯ О.А.</t>
  </si>
  <si>
    <t>ИП ПАВЛЮЧЕНКО О.П.</t>
  </si>
  <si>
    <t>ИП ПАВЛЮЧЕНКО С.К.</t>
  </si>
  <si>
    <t>ИП Павлятенко Л.Ф.</t>
  </si>
  <si>
    <t>ИП ПАДАЛКИНА Н.Н.</t>
  </si>
  <si>
    <t>ИП Пазин Д.А.</t>
  </si>
  <si>
    <t>ИП ПАК А.В.</t>
  </si>
  <si>
    <t>ИП Пак И.И.</t>
  </si>
  <si>
    <t>ИП Пактер Л.В.</t>
  </si>
  <si>
    <t>ИП Палагута Н.Н.</t>
  </si>
  <si>
    <t>ИП ПАЛАКЯН А.М.</t>
  </si>
  <si>
    <t>ИП Палий Е.П.</t>
  </si>
  <si>
    <t>ИП Палий О.А.</t>
  </si>
  <si>
    <t>ИП Палочкин И.В.</t>
  </si>
  <si>
    <t>ИП ПАЛОЯН К.Р.</t>
  </si>
  <si>
    <t>ИП Пальянова В.В.</t>
  </si>
  <si>
    <t>ИП Пан М.В.</t>
  </si>
  <si>
    <t>ИП ПАНАЕТИДИС Е.С.</t>
  </si>
  <si>
    <t>ИП Панасенко Д.В.</t>
  </si>
  <si>
    <t>ИП Панахов М.С.</t>
  </si>
  <si>
    <t>ИП Панина Л.А.</t>
  </si>
  <si>
    <t>ИП ПАНКОВ А.А.</t>
  </si>
  <si>
    <t>ИП ПАНКОВА Н.П.</t>
  </si>
  <si>
    <t>ИП ПАНКОВА Ю.А.</t>
  </si>
  <si>
    <t>ИП ПАНКРАТЕНКО Е.Н.</t>
  </si>
  <si>
    <t>ИП ПАНКРАТОВА М.А.</t>
  </si>
  <si>
    <t>ИП ПАНКРАТОВА С.А.</t>
  </si>
  <si>
    <t>ИП ПАНОВ В.В.</t>
  </si>
  <si>
    <t>ИП Панова Т.А.</t>
  </si>
  <si>
    <t>ИП Паномарев М.В.</t>
  </si>
  <si>
    <t>ИП Пантелеев В.С.</t>
  </si>
  <si>
    <t>ИП Пантелеева Т.А.</t>
  </si>
  <si>
    <t>ИП ПАНТЕЛЕЕВА Т.В.</t>
  </si>
  <si>
    <t>ИП ПАНТЮХИНА И.Б.</t>
  </si>
  <si>
    <t>ИП ПАНТЮШЕНКО Н.И.</t>
  </si>
  <si>
    <t>ИП ПАНФЕРОВА Т.М.</t>
  </si>
  <si>
    <t>ИП Панченко В.И.</t>
  </si>
  <si>
    <t>ИП Панченко И.В.</t>
  </si>
  <si>
    <t>ИП ПАНЧУК И.В.</t>
  </si>
  <si>
    <t>ИП ПАНЮТА Е.В.</t>
  </si>
  <si>
    <t>ИП ПАПАЯН А.Р.</t>
  </si>
  <si>
    <t>ИП Папоян А.Р.</t>
  </si>
  <si>
    <t>ИП Парамонов Р.Д.</t>
  </si>
  <si>
    <t>ИП Парилова О.В.</t>
  </si>
  <si>
    <t>ИП Паронькина О.В.</t>
  </si>
  <si>
    <t>ИП Парсаданян Р.Ю.</t>
  </si>
  <si>
    <t>ИП Парсегов С.Б.</t>
  </si>
  <si>
    <t>ИП Парфенов С.Н.</t>
  </si>
  <si>
    <t>ИП ПАРФЕНОВА Л.В.</t>
  </si>
  <si>
    <t>ИП Парфинович М.А.</t>
  </si>
  <si>
    <t>ИП Парфишов В.И.</t>
  </si>
  <si>
    <t>ИП Паршин С.В.</t>
  </si>
  <si>
    <t>ИП ПАРШКОВ А.В.</t>
  </si>
  <si>
    <t>ИП Пасенко Н.В.</t>
  </si>
  <si>
    <t>ИП Паскалова А.А.</t>
  </si>
  <si>
    <t>ИП ПАССЫНА О.В.</t>
  </si>
  <si>
    <t>ИП Пасхалиди Р.И.</t>
  </si>
  <si>
    <t>ИП Паталах М.А.</t>
  </si>
  <si>
    <t>ИП Патаридзе В.З.</t>
  </si>
  <si>
    <t>ИП Патокина О.В.</t>
  </si>
  <si>
    <t>ИП Патрушев И.А.</t>
  </si>
  <si>
    <t>ИП ПАТЦУК Н.М.</t>
  </si>
  <si>
    <t>ИП Паутов Д.А.</t>
  </si>
  <si>
    <t>ИП ПАУШКИН В.А.</t>
  </si>
  <si>
    <t>ИП ПАЦЕЙКО Ю.В.</t>
  </si>
  <si>
    <t>ИП Пашаева Е.В.</t>
  </si>
  <si>
    <t>ИП ПАШКО М.А.</t>
  </si>
  <si>
    <t>ИП Пашков В.В.</t>
  </si>
  <si>
    <t>ИП ПАШКОВА Е.Н.</t>
  </si>
  <si>
    <t>ИП ПАШНИКОВ С.А.</t>
  </si>
  <si>
    <t>ИП ПАШОВКИН В.В.</t>
  </si>
  <si>
    <t>ИП Пащенко А.П.</t>
  </si>
  <si>
    <t>ИП Пащенко Л.В.</t>
  </si>
  <si>
    <t>ИП Педашенко Л.В.</t>
  </si>
  <si>
    <t>ИП ПЕЛИПЕНКО А.М.</t>
  </si>
  <si>
    <t>ИП Пензеа Т.Э.</t>
  </si>
  <si>
    <t>ИП Пенин Н.Ю.</t>
  </si>
  <si>
    <t>ИП ПЕНКИНА И.З.</t>
  </si>
  <si>
    <t>ИП Пеплова Н.В.</t>
  </si>
  <si>
    <t>ИП Первогласенко С.А.</t>
  </si>
  <si>
    <t>ИП Перевозников В.Н.</t>
  </si>
  <si>
    <t>ИП Перегородиев А.В.</t>
  </si>
  <si>
    <t>ИП Перейма И.Л.</t>
  </si>
  <si>
    <t>ИП ПЕРЕКИПНЫЙ Ю.С.</t>
  </si>
  <si>
    <t>ИП Перепелицина Т.Н.</t>
  </si>
  <si>
    <t>ИП ПЕРЕПЕЛКИНА А.В.</t>
  </si>
  <si>
    <t>ИП ПЕРЕПЕЛЯТНИКОВА И.А.</t>
  </si>
  <si>
    <t>ИП ПЕРЕСЫПКИНА Т.Г.</t>
  </si>
  <si>
    <t>ИП ПЕРЕХОД В.Ю.</t>
  </si>
  <si>
    <t>ИП ПЕРИКОВА Е.М.</t>
  </si>
  <si>
    <t>ИП ПЕРМИНОВА С.М.</t>
  </si>
  <si>
    <t>ИП Перова О.И.</t>
  </si>
  <si>
    <t>ИП ПЕРФИЛЬЕВА Е.А.</t>
  </si>
  <si>
    <t>ИП Перфильева Н.Н.</t>
  </si>
  <si>
    <t>ИП Пестерников Л.А.</t>
  </si>
  <si>
    <t>ИП Петецкая О.Н.</t>
  </si>
  <si>
    <t>ИП ПЕТИНА Е.А.</t>
  </si>
  <si>
    <t>ИП ПЕТРАКОВ Е.А.</t>
  </si>
  <si>
    <t>ИП ПЕТРАШКЕВИЧ П.П.</t>
  </si>
  <si>
    <t>ИП Петрашова И.Н.</t>
  </si>
  <si>
    <t>ИП ПЕТРЕНКО В.С.</t>
  </si>
  <si>
    <t>ИП Петренко Н.Ю.</t>
  </si>
  <si>
    <t>ИП ПЕТРИНА И.Ю.</t>
  </si>
  <si>
    <t>ИП Петричева С.В.</t>
  </si>
  <si>
    <t>ИП ПЕТРИЧЕНКО В.В.</t>
  </si>
  <si>
    <t>ИП Петров А.В.</t>
  </si>
  <si>
    <t>ИП Петров А.М.</t>
  </si>
  <si>
    <t>ИП ПЕТРОВ С.В.</t>
  </si>
  <si>
    <t>ИП Петров Ю.А.</t>
  </si>
  <si>
    <t>ИП ПЕТРОВА А.А.</t>
  </si>
  <si>
    <t>ИП Петрова В.Я.</t>
  </si>
  <si>
    <t>ИП ПЕТРОВА Е.А.</t>
  </si>
  <si>
    <t>ИП ПЕТРОВА Е.В.</t>
  </si>
  <si>
    <t>ИП ПЕТРОВА М.М.</t>
  </si>
  <si>
    <t>ИП ПЕТРОВА О.А.</t>
  </si>
  <si>
    <t>ИП Петрова О.И.</t>
  </si>
  <si>
    <t>ИП Петрова С.Н.</t>
  </si>
  <si>
    <t>ИП ПЕТРОВЕЦ Д.В.</t>
  </si>
  <si>
    <t>ИП Петрович Н.М.</t>
  </si>
  <si>
    <t>ИП ПЕТРОСЯН А.М.</t>
  </si>
  <si>
    <t>ИП ПЕТРОСЯН К.Р.</t>
  </si>
  <si>
    <t>ИП ПЕТРОСЯН Л.С.</t>
  </si>
  <si>
    <t>ИП ПЕТРОСЯН М.Г.</t>
  </si>
  <si>
    <t>ИП ПЕТРОСЯН С.А.</t>
  </si>
  <si>
    <t>ИП ПЕТРОСЯН Т.М.</t>
  </si>
  <si>
    <t>ИП Петросян Ф.К.</t>
  </si>
  <si>
    <t>ИП ПЕТРУНИНА Т.А.</t>
  </si>
  <si>
    <t>ИП Петух И.В.</t>
  </si>
  <si>
    <t>ИП Петухова Н.Г.</t>
  </si>
  <si>
    <t>ИП ПЕЧАЛОВ И.А.</t>
  </si>
  <si>
    <t>ИП Печенкина Л.Н.</t>
  </si>
  <si>
    <t>ИП ПЕШКОВА Г.Ю.</t>
  </si>
  <si>
    <t>ИП ПЕШКОВА Е.Н.</t>
  </si>
  <si>
    <t>ИП ПЕШКОВА Н.А.</t>
  </si>
  <si>
    <t>ИП Пешукова А.А.</t>
  </si>
  <si>
    <t>ИП Пивачев С.А.</t>
  </si>
  <si>
    <t>ИП ПИКАЛОВ В.В.</t>
  </si>
  <si>
    <t>ИП Пикарычев В.В.</t>
  </si>
  <si>
    <t>ИП Пилипенко С.Д.</t>
  </si>
  <si>
    <t>ИП Пилипишин Г.А.</t>
  </si>
  <si>
    <t>ИП ПИЛИПЧУК Н.А.</t>
  </si>
  <si>
    <t>ИП ПИЛИЯ М.Г.</t>
  </si>
  <si>
    <t>ИП ПИЛОЯН Ю.А.</t>
  </si>
  <si>
    <t>ИП Пимонова В.А.</t>
  </si>
  <si>
    <t>ИП Пинтэ С.А.</t>
  </si>
  <si>
    <t>ИП ПИНЯЖИН В.Г.</t>
  </si>
  <si>
    <t>ИП ПИРИЕВА Э.Т.</t>
  </si>
  <si>
    <t>ИП Пирожник Н.В.</t>
  </si>
  <si>
    <t>ИП ПИРОЖОК М.В.</t>
  </si>
  <si>
    <t>ИП Писарев А.Н.</t>
  </si>
  <si>
    <t>ИП ПИСАРЕВ С.Н.</t>
  </si>
  <si>
    <t>ИП Писарева И.Я.</t>
  </si>
  <si>
    <t>ИП Писарева Н.Н.</t>
  </si>
  <si>
    <t>ИП Писаренко А.П.</t>
  </si>
  <si>
    <t>ИП Писаренко Л.С.</t>
  </si>
  <si>
    <t>ИП ПИСАРЕНКО О.А.</t>
  </si>
  <si>
    <t>ИП Пискарева Е.Л.</t>
  </si>
  <si>
    <t>ИП ПИСКЛОВ А.В.</t>
  </si>
  <si>
    <t>ИП Пискунова Е.В</t>
  </si>
  <si>
    <t>ИП ПИСКУНОВА Ю.В.</t>
  </si>
  <si>
    <t>ИП Пицаков О.С.</t>
  </si>
  <si>
    <t>ИП Пичугина Г.Ю.</t>
  </si>
  <si>
    <t>ИП Пищенко Н.Н.</t>
  </si>
  <si>
    <t>ИП ПИЩИК В.М.</t>
  </si>
  <si>
    <t>ИП Платонов А.А.</t>
  </si>
  <si>
    <t>ИП Платонова Е.В.</t>
  </si>
  <si>
    <t>ИП Плахина О.А.</t>
  </si>
  <si>
    <t>ИП Плахотнюк Л.В.</t>
  </si>
  <si>
    <t>ИП Плеханова Т.В.</t>
  </si>
  <si>
    <t>ИП ПЛОТНИКОВ В.А.</t>
  </si>
  <si>
    <t>ИП Плотников В.В.</t>
  </si>
  <si>
    <t>ИП ПЛОТНИКОВА М.В.</t>
  </si>
  <si>
    <t>ИП Победенная Е.О.</t>
  </si>
  <si>
    <t>ИП Побединский В.Н.</t>
  </si>
  <si>
    <t>ИП Повшенко В.А.</t>
  </si>
  <si>
    <t>ИП Погодин В.Ю.</t>
  </si>
  <si>
    <t>ИП Погодина С.С.</t>
  </si>
  <si>
    <t>ИП ПОГОРЕЛОВА А.В.</t>
  </si>
  <si>
    <t>ИП ПОГРЕБАК Н.И.</t>
  </si>
  <si>
    <t>ИП Погуляйко П.А.</t>
  </si>
  <si>
    <t>ИП ПОДАКИН И.А.</t>
  </si>
  <si>
    <t>ИП ПОДГОРНАЯ Н.Н.</t>
  </si>
  <si>
    <t>ИП ПОДДЫМОВ В.А.</t>
  </si>
  <si>
    <t>ИП Подкатилин Л.В.</t>
  </si>
  <si>
    <t>ИП ПОДКОРЫТОВА Н.В.</t>
  </si>
  <si>
    <t>ИП Подмогильная О.В.</t>
  </si>
  <si>
    <t>ИП Подмосковнов Ю.А.</t>
  </si>
  <si>
    <t>ИП ПОДОБЕД В.В.</t>
  </si>
  <si>
    <t>ИП Подольская А.В.</t>
  </si>
  <si>
    <t>ИП ПОДОРВАНОВА М.Н.</t>
  </si>
  <si>
    <t>ИП Подсухин А.А.</t>
  </si>
  <si>
    <t>ИП ПОДШИВАЛОВА М.Г.</t>
  </si>
  <si>
    <t>ИП Пожалукина М.И.</t>
  </si>
  <si>
    <t>ИП Пожидаева О.И.</t>
  </si>
  <si>
    <t>ИП Позволев И.К.</t>
  </si>
  <si>
    <t>ИП ПОЗДЕЕВА Н.В.</t>
  </si>
  <si>
    <t>ИП Поздняков А.В.</t>
  </si>
  <si>
    <t>ИП ПОЗДНЯКОВ М.В.</t>
  </si>
  <si>
    <t>ИП Поздняков Н.Н.</t>
  </si>
  <si>
    <t>ИП Поздняков Э.Ю.</t>
  </si>
  <si>
    <t>ИП Позднякова С.А.</t>
  </si>
  <si>
    <t>ИП ПОЗДЫРЕВА Т.Н.</t>
  </si>
  <si>
    <t>ИП Позоян Г.Р.</t>
  </si>
  <si>
    <t>ИП Позоян М.М.</t>
  </si>
  <si>
    <t>ИП ПОКРЫШКИН Л.Н.</t>
  </si>
  <si>
    <t>ИП ПОЛЕЖАЕВА В.Г.</t>
  </si>
  <si>
    <t>ИП Поленова А.Н.</t>
  </si>
  <si>
    <t>ИП Полетаева Н.В.</t>
  </si>
  <si>
    <t>ИП Полиенко Л.Ю.</t>
  </si>
  <si>
    <t>ИП ПОЛИКАРПОВ А.В.</t>
  </si>
  <si>
    <t>ИП Полина А.М.</t>
  </si>
  <si>
    <t>ИП ПОЛИТОВА Т.М.</t>
  </si>
  <si>
    <t>ИП Полищук А.В.</t>
  </si>
  <si>
    <t>ИП ПОЛИЩУК М.А.</t>
  </si>
  <si>
    <t>ИП ПОЛИЩУК Т.А.</t>
  </si>
  <si>
    <t>ИП ПОЛКОВНИКОВА А.А.</t>
  </si>
  <si>
    <t>ИП ПОЛКОВНИКОВА И.Д.</t>
  </si>
  <si>
    <t>ИП ПОЛОВИНКИН К.В.</t>
  </si>
  <si>
    <t>ИП ПОЛОЗЕНКО Г.Д.</t>
  </si>
  <si>
    <t>ИП Полозова Н.В.</t>
  </si>
  <si>
    <t>ИП ПОЛУБАРИНОВ А.Е.</t>
  </si>
  <si>
    <t>ИП ПОЛУБОТКО А.А.</t>
  </si>
  <si>
    <t>ИП Полудненко В.И.</t>
  </si>
  <si>
    <t>ИП Полунин А.Н.</t>
  </si>
  <si>
    <t>ИП Полупанов Д.А.</t>
  </si>
  <si>
    <t>ИП ПОЛУШКИН И.В.</t>
  </si>
  <si>
    <t>ИП ПОЛУЯНОВА Г.В.</t>
  </si>
  <si>
    <t>ИП ПОЛЬГУЕВА Н.А.</t>
  </si>
  <si>
    <t>ИП Полюшкина Г.Ю.</t>
  </si>
  <si>
    <t>ИП Поляк Н.Д.</t>
  </si>
  <si>
    <t>ИП Поляков С.Н.</t>
  </si>
  <si>
    <t>ИП ПОЛЯКОВА М.А.</t>
  </si>
  <si>
    <t>ИП ПОЛЯКОВА Н.В.</t>
  </si>
  <si>
    <t>ИП Полякова С.Н.</t>
  </si>
  <si>
    <t>ИП Полякова Т.Г.</t>
  </si>
  <si>
    <t>ИП Полянская С.Н.</t>
  </si>
  <si>
    <t>ИП ПОЛЯНСКИХ Е.А.</t>
  </si>
  <si>
    <t>ИП Помазан В.А.</t>
  </si>
  <si>
    <t>ИП Помаскин М.Е.</t>
  </si>
  <si>
    <t>ИП ПОМЕТУН В.А.</t>
  </si>
  <si>
    <t>ИП ПОМИНОВ С.С.</t>
  </si>
  <si>
    <t>ИП ПОМИНОВА В.В.</t>
  </si>
  <si>
    <t>ИП ПОНИЗЕНКО А.В.</t>
  </si>
  <si>
    <t>ИП ПОНИЗЕНКО Н.В.</t>
  </si>
  <si>
    <t>ИП ПОНОМАРЕВ А.Л.</t>
  </si>
  <si>
    <t>ИП ПОНОМАРЕВ В.С.</t>
  </si>
  <si>
    <t>ИП ПОНОМАРЕВ П.В.</t>
  </si>
  <si>
    <t>ИП ПОНОМАРЕВА Н.В.</t>
  </si>
  <si>
    <t>ИП Пономарева Н.С.</t>
  </si>
  <si>
    <t>ИП ПОНОМАРЕВА Т.А.</t>
  </si>
  <si>
    <t>ИП ПОНОМАРЕНКО В.Е.</t>
  </si>
  <si>
    <t>ИП Пономарь В.Д.</t>
  </si>
  <si>
    <t>ИП Пономарь Т.Н</t>
  </si>
  <si>
    <t>ИП Понтелимонов А.Ю.</t>
  </si>
  <si>
    <t>ИП Попадюк И.Т.</t>
  </si>
  <si>
    <t>ИП Попандопуло М.И.</t>
  </si>
  <si>
    <t>ИП ПОПАНДОПУЛО Н.В.</t>
  </si>
  <si>
    <t>ИП ПОПАНДОПУЛО Н.Н.</t>
  </si>
  <si>
    <t>ИП ПОПАНДОПУЛО С.Д.</t>
  </si>
  <si>
    <t>ИП Попов А.А.</t>
  </si>
  <si>
    <t>ИП Попов А.В.</t>
  </si>
  <si>
    <t>ИП Попов В.А.</t>
  </si>
  <si>
    <t>ИП ПОПОВ В.В.</t>
  </si>
  <si>
    <t>ИП ПОПОВ Н.Н.</t>
  </si>
  <si>
    <t>ИП Попов С.Г.</t>
  </si>
  <si>
    <t>ИП Попова Е.А.</t>
  </si>
  <si>
    <t>ИП ПОПОВА Е.Н.</t>
  </si>
  <si>
    <t>ИП Попова И.А.</t>
  </si>
  <si>
    <t>ИП ПОПОВА И.В.</t>
  </si>
  <si>
    <t>ИП ПОПОВА И.Н.</t>
  </si>
  <si>
    <t>ИП ПОПОВА К.В.</t>
  </si>
  <si>
    <t>ИП ПОПОВА Л.А.</t>
  </si>
  <si>
    <t>ИП Попова Л.В.</t>
  </si>
  <si>
    <t>ИП Попова Л.И.</t>
  </si>
  <si>
    <t>ИП Попова Л.Н.</t>
  </si>
  <si>
    <t>ИП Попова М.В.</t>
  </si>
  <si>
    <t>ИП Попова Н.В.</t>
  </si>
  <si>
    <t>ИП Попова Н.Е.</t>
  </si>
  <si>
    <t>ИП Попова О.А.</t>
  </si>
  <si>
    <t>ИП Попова С.Г.</t>
  </si>
  <si>
    <t>ИП Попова Т.А.</t>
  </si>
  <si>
    <t>ИП Попова Т.В.</t>
  </si>
  <si>
    <t>ИП ПОРТНОВА Л.И.</t>
  </si>
  <si>
    <t>ИП Посадков Е.А.</t>
  </si>
  <si>
    <t>ИП ПОСПЕЛОВА Л.А.</t>
  </si>
  <si>
    <t>ИП Постникова Н.Ф.</t>
  </si>
  <si>
    <t>ИП Постнова С.Е.</t>
  </si>
  <si>
    <t>ИП ПОСУКОНЬКО С.А.</t>
  </si>
  <si>
    <t>ИП ПОСЫСАЕВ Д.А.</t>
  </si>
  <si>
    <t>ИП Потанина Ж.Н.</t>
  </si>
  <si>
    <t>ИП Потапов И.Ю,</t>
  </si>
  <si>
    <t>ИП ПОТАПОВА Г.В.</t>
  </si>
  <si>
    <t>ИП Потапова Е.А.</t>
  </si>
  <si>
    <t>ИП ПОТЁМКИН Д.С.</t>
  </si>
  <si>
    <t>ИП Поцелеев А.А.</t>
  </si>
  <si>
    <t>ИП Почерникова Л.Н.</t>
  </si>
  <si>
    <t>ИП Почернин Е.С.</t>
  </si>
  <si>
    <t>ИП Почкаева Л.А.</t>
  </si>
  <si>
    <t>ИП Прасов Е.С.</t>
  </si>
  <si>
    <t>ИП ПРАСОЛ И.А.</t>
  </si>
  <si>
    <t>ИП Прасолова Е.А.</t>
  </si>
  <si>
    <t>ИП Преловская А.В.</t>
  </si>
  <si>
    <t>ИП Прибыльнов Е.А.</t>
  </si>
  <si>
    <t>ИП ПРИЖИЛОВ Е.В.</t>
  </si>
  <si>
    <t>ИП ПРИЛЕПСКАЯ О.Н.</t>
  </si>
  <si>
    <t>ИП Примаченко Г.И.</t>
  </si>
  <si>
    <t>ИП ПРИМАЧЕНКО Т.В.</t>
  </si>
  <si>
    <t>ИП Прислонова Л.А.</t>
  </si>
  <si>
    <t>ИП Приходько М.В.</t>
  </si>
  <si>
    <t>ИП ПРИЩЕПОВА Н.Е.</t>
  </si>
  <si>
    <t>ИП Прозорова И.В.</t>
  </si>
  <si>
    <t>ИП ПРОЗУМЕНЩИКОВ В.В.</t>
  </si>
  <si>
    <t>ИП Прокопенко Ю.Г.</t>
  </si>
  <si>
    <t>ИП ПРОКОПЬЕВА О.Д.</t>
  </si>
  <si>
    <t>ИП Прокудина С.С.</t>
  </si>
  <si>
    <t>ИП ПРОНИНА Н.В.</t>
  </si>
  <si>
    <t>ИП Пронина Т.С.</t>
  </si>
  <si>
    <t>ИП ПРОНИЧЕВА Л.А.</t>
  </si>
  <si>
    <t>ИП Проноза Л.В.</t>
  </si>
  <si>
    <t>ИП Пронченок Г.Ю.</t>
  </si>
  <si>
    <t>ИП Пронькина Т.А.</t>
  </si>
  <si>
    <t>ИП Прописнова Л.В.</t>
  </si>
  <si>
    <t>ИП Просяник Е.В.</t>
  </si>
  <si>
    <t>ИП Протас Е.В.</t>
  </si>
  <si>
    <t>ИП Протасова Н.А.</t>
  </si>
  <si>
    <t>ИП Протопопова И.В.</t>
  </si>
  <si>
    <t>ИП Прохватилова Л.В.</t>
  </si>
  <si>
    <t>ИП Прохоров Б.Б.</t>
  </si>
  <si>
    <t>ИП Прохорова В.В.</t>
  </si>
  <si>
    <t>ИП Прохорова Л.А.</t>
  </si>
  <si>
    <t>ИП ПРОХОРОВА О.А.</t>
  </si>
  <si>
    <t>ИП Прохорова С.А.</t>
  </si>
  <si>
    <t>ИП Проценко С.В.</t>
  </si>
  <si>
    <t>ИП Прошина Г.И.</t>
  </si>
  <si>
    <t>ИП Прошлецов А.</t>
  </si>
  <si>
    <t>ИП ПРУДНИКОВА П.А.</t>
  </si>
  <si>
    <t>ИП Прыгунов В.Г.</t>
  </si>
  <si>
    <t>ИП Прыткова Т.Э.</t>
  </si>
  <si>
    <t>ИП ПРЯНИЧНИКОВА Е.Н.</t>
  </si>
  <si>
    <t>ИП ПРЯХИНА Л.Л.</t>
  </si>
  <si>
    <t>ИП Пугачев И.В.</t>
  </si>
  <si>
    <t>ИП Пугачева И.В</t>
  </si>
  <si>
    <t>ИП Пугачева И.Г.</t>
  </si>
  <si>
    <t>ИП ПУДОВКИНА М.В.</t>
  </si>
  <si>
    <t>ИП Пузанкова Г.В.</t>
  </si>
  <si>
    <t>ИП Пузанов М.И.</t>
  </si>
  <si>
    <t>ИП ПУЗАНОВА О.Г.</t>
  </si>
  <si>
    <t>ИП Пузырных А.В.</t>
  </si>
  <si>
    <t>ИП ПУЛЬНОВА С.И.</t>
  </si>
  <si>
    <t>ИП ПУПЫНЯ А.В.</t>
  </si>
  <si>
    <t>ИП ПУПЫНЯ Е.И.</t>
  </si>
  <si>
    <t>ИП Пурескин С.А.</t>
  </si>
  <si>
    <t>ИП Пустозеров А.С.</t>
  </si>
  <si>
    <t>ИП ПУТИЛОВА Н.В.</t>
  </si>
  <si>
    <t>ИП ПУТИНА Е.С.</t>
  </si>
  <si>
    <t>ИП ПУХА О.Н.</t>
  </si>
  <si>
    <t>ИП Пухиря И.Н.</t>
  </si>
  <si>
    <t>ИП ПУХТИЙ С.О.</t>
  </si>
  <si>
    <t>ИП ПУЧКОВА О.А.</t>
  </si>
  <si>
    <t>ИП ПУШКАРЕВ И.Е.</t>
  </si>
  <si>
    <t>ИП ПУШКАРНАЯ Д.В.</t>
  </si>
  <si>
    <t>ИП ПУШКАРНЫЙ В.Т.</t>
  </si>
  <si>
    <t>ИП Пушко Е.С.</t>
  </si>
  <si>
    <t>ИП ПХАНАЕВА Б.А.</t>
  </si>
  <si>
    <t>ИП Пчельников М.В.</t>
  </si>
  <si>
    <t>ИП Пшенников С.В.</t>
  </si>
  <si>
    <t>ИП ПЯТКОВА О.С.</t>
  </si>
  <si>
    <t>ИП ПЯТУНИНА М.В.</t>
  </si>
  <si>
    <t>ИП Рабаданов Р.Ч.</t>
  </si>
  <si>
    <t>ИП РАГИМОВ Р.Р.</t>
  </si>
  <si>
    <t>ИП Радаева Т.И.</t>
  </si>
  <si>
    <t>ИП Раджабова А.Д.</t>
  </si>
  <si>
    <t>ИП Радзиковская Г.Ю.</t>
  </si>
  <si>
    <t>ИП РАДКЕВИЧ Л.И.</t>
  </si>
  <si>
    <t>ИП РАДОСТИН А.П.</t>
  </si>
  <si>
    <t>ИП РАДОЧИНСКАЯ Л.А.</t>
  </si>
  <si>
    <t>ИП Радучева М.Л.</t>
  </si>
  <si>
    <t>ИП РАДЧЕНКО Е.С.</t>
  </si>
  <si>
    <t>ИП Радченко И.А.</t>
  </si>
  <si>
    <t>ИП РАДЧЕНКО М.В.</t>
  </si>
  <si>
    <t>ИП Радченко Н.М.</t>
  </si>
  <si>
    <t>ИП Раева, Т.Ф.</t>
  </si>
  <si>
    <t>ИП Раевская С.В.</t>
  </si>
  <si>
    <t>ИП РАЗЖИВИНА Е.В.</t>
  </si>
  <si>
    <t>ИП Разин М.Н.</t>
  </si>
  <si>
    <t>ИП РАЗИНКОВА Н.А.</t>
  </si>
  <si>
    <t>ИП Размахов А.Е.</t>
  </si>
  <si>
    <t>ИП Размолодина Н.О.</t>
  </si>
  <si>
    <t>ИП РАЗУВАЕВА А.Г.</t>
  </si>
  <si>
    <t>ИП РАЗУЕВ М.А.</t>
  </si>
  <si>
    <t>ИП РАЗУЕВА Л.В.</t>
  </si>
  <si>
    <t>ИП Разумов И.В.</t>
  </si>
  <si>
    <t>ИП Разумовская Н.Ю.</t>
  </si>
  <si>
    <t>ИП Рамазанов Р.И.</t>
  </si>
  <si>
    <t>ИП РАМАЗАНОВА С.А.</t>
  </si>
  <si>
    <t>ИП Рамазян С.О.</t>
  </si>
  <si>
    <t>ИП РАПОТ Д.А.</t>
  </si>
  <si>
    <t>ИП РАСМАГИН Е.М.</t>
  </si>
  <si>
    <t>ИП Рассадина Е.С.</t>
  </si>
  <si>
    <t>ИП РАССАДКИН А.Н.</t>
  </si>
  <si>
    <t>ИП РАССТРИГИНА Г.А.</t>
  </si>
  <si>
    <t>ИП РАСТЯПИН Ю.А.</t>
  </si>
  <si>
    <t>ИП Расулов А.В.</t>
  </si>
  <si>
    <t>ИП Расщепко В.Ю.</t>
  </si>
  <si>
    <t>ИП РАХМАНОВ А.Т.</t>
  </si>
  <si>
    <t>ИП РАХМАТУЛЛИН Р.Р.</t>
  </si>
  <si>
    <t>ИП РАЧКОВА И.Ю.</t>
  </si>
  <si>
    <t>ИП РАШИДОВ Н.М.</t>
  </si>
  <si>
    <t>ИП РАШИДОВ Н.Н.</t>
  </si>
  <si>
    <t>ИП Резаненко Е.В.</t>
  </si>
  <si>
    <t>ИП Резанова Н.В.</t>
  </si>
  <si>
    <t>ИП Резниченко В.А.</t>
  </si>
  <si>
    <t>ИП РЕЗНИЧЕНКО Е.Ю.</t>
  </si>
  <si>
    <t>ИП РЕКА Д.Г.</t>
  </si>
  <si>
    <t>ИП РЕМЕЗ Е.Е.</t>
  </si>
  <si>
    <t>ИП РЕМНЕВ Н.В.</t>
  </si>
  <si>
    <t>ИП Рен А.Н.</t>
  </si>
  <si>
    <t>ИП Репин Ф.Г.</t>
  </si>
  <si>
    <t>ИП РЕПИНА Т.В.</t>
  </si>
  <si>
    <t>ИП Реус О.И.</t>
  </si>
  <si>
    <t>ИП Речка М.В.</t>
  </si>
  <si>
    <t>ИП РЕШЕТНИКОВА Г.И.</t>
  </si>
  <si>
    <t>ИП РЕШЕТНЯК С.Н.</t>
  </si>
  <si>
    <t>ИП РОГАНОВА А.А.</t>
  </si>
  <si>
    <t>ИП Рогатин С.О.</t>
  </si>
  <si>
    <t>ИП РОГОВА Г.В.</t>
  </si>
  <si>
    <t>ИП Рогозинский А.С.</t>
  </si>
  <si>
    <t>ИП Родиманова О.В.</t>
  </si>
  <si>
    <t>ИП РОДИНЦЕВ В.Ф.</t>
  </si>
  <si>
    <t>ИП РОДИОНОВ Ю.В.</t>
  </si>
  <si>
    <t>ИП РОДИОНОВА Н.В.</t>
  </si>
  <si>
    <t>ИП Родионова С.А.</t>
  </si>
  <si>
    <t>ИП Родионова Ю.А.</t>
  </si>
  <si>
    <t>ИП Рожков О.А.</t>
  </si>
  <si>
    <t>ИП Рожкова Е.А.</t>
  </si>
  <si>
    <t>ИП Рожкова С.В.</t>
  </si>
  <si>
    <t>ИП Рожкова Т.В.</t>
  </si>
  <si>
    <t>ИП РОЖНОВА И.А.</t>
  </si>
  <si>
    <t>ИП РОЗОВА Е.Б.</t>
  </si>
  <si>
    <t>ИП РОМАНЕНКО И.А.</t>
  </si>
  <si>
    <t>ИП Романов А.В.</t>
  </si>
  <si>
    <t>ИП Романов В.А.</t>
  </si>
  <si>
    <t>ИП РОМАНОВ В.А.</t>
  </si>
  <si>
    <t>ИП Романов В.В.</t>
  </si>
  <si>
    <t>ИП Романов Д.В.</t>
  </si>
  <si>
    <t>ИП РОМАНОВА А.А.</t>
  </si>
  <si>
    <t>ИП РОМАНОВА А.Б.</t>
  </si>
  <si>
    <t>ИП Романова А.С.</t>
  </si>
  <si>
    <t>ИП Романова Д.В.</t>
  </si>
  <si>
    <t>ИП РОМАНОВА Е.А.</t>
  </si>
  <si>
    <t>ИП РОМАНОВА Л.Е.</t>
  </si>
  <si>
    <t>ИП Романова О.А.</t>
  </si>
  <si>
    <t>ИП Романова О.Р.</t>
  </si>
  <si>
    <t>ИП РОМАНЧИК Е.В.</t>
  </si>
  <si>
    <t>ИП РОМАНЧУК Ж.А.</t>
  </si>
  <si>
    <t>ИП Романькова Г.И.</t>
  </si>
  <si>
    <t>ИП РОМАЩЕНКО С.Ю.</t>
  </si>
  <si>
    <t>ИП РООТ И.П.</t>
  </si>
  <si>
    <t>ИП РОСЛИК И.Л.</t>
  </si>
  <si>
    <t>ИП Рослова Г.В.</t>
  </si>
  <si>
    <t>ИП РОСТОВА И.В.</t>
  </si>
  <si>
    <t>ИП Ротачева В.В.</t>
  </si>
  <si>
    <t>ИП РОТОВА Т.Б.</t>
  </si>
  <si>
    <t>ИП РУБАН А.А.</t>
  </si>
  <si>
    <t>ИП РУБАНОВА О.В.</t>
  </si>
  <si>
    <t>ИП РУБАШКИН А.А.</t>
  </si>
  <si>
    <t>ИП Рубашкина Н.Н.</t>
  </si>
  <si>
    <t>ИП Рубцов М.Н.</t>
  </si>
  <si>
    <t>ИП РУДАКОВ Д.Ю.</t>
  </si>
  <si>
    <t>ИП РУДАКОВ Е.Н.</t>
  </si>
  <si>
    <t>ИП Руденко Г.П.</t>
  </si>
  <si>
    <t>ИП Руденко М.В.</t>
  </si>
  <si>
    <t>ИП Руденко С.В.</t>
  </si>
  <si>
    <t>ИП РУДЕНКО Т.Н.</t>
  </si>
  <si>
    <t>ИП Руденчик В.П.</t>
  </si>
  <si>
    <t>ИП Рудзинская О.А.</t>
  </si>
  <si>
    <t>ИП РУДНОВА И.В.</t>
  </si>
  <si>
    <t>ИП Рукавишникова О.А.</t>
  </si>
  <si>
    <t>ИП Румян Г.В.</t>
  </si>
  <si>
    <t>ИП Руруа С.Б.</t>
  </si>
  <si>
    <t>ИП Русанов А.Б.</t>
  </si>
  <si>
    <t>ИП Русанова Н.Ю.</t>
  </si>
  <si>
    <t>ИП Рустамова Н.Н.</t>
  </si>
  <si>
    <t>ИП Русу А.И.</t>
  </si>
  <si>
    <t>ИП Рутковский М.Н.</t>
  </si>
  <si>
    <t>ИП РУЧКА А.И.</t>
  </si>
  <si>
    <t>ИП РУШЕВА Т.С.</t>
  </si>
  <si>
    <t>ИП Рыбакова И.А.</t>
  </si>
  <si>
    <t>ИП Рыбина А.В.</t>
  </si>
  <si>
    <t>ИП Рыбина Н.Е.</t>
  </si>
  <si>
    <t>ИП Рыбина Т.В.</t>
  </si>
  <si>
    <t>ИП РЫБЦОВА Н.Н.</t>
  </si>
  <si>
    <t>ИП Рыженкова Л.А.</t>
  </si>
  <si>
    <t>ИП Рыжкова О.В.</t>
  </si>
  <si>
    <t>ИП РЫЖОВА Н.Т.</t>
  </si>
  <si>
    <t>ИП РЫЖОВА С.А.</t>
  </si>
  <si>
    <t>ИП РЫКУНИНА И.Ю.</t>
  </si>
  <si>
    <t>ИП Рыкусова Т.Ш.</t>
  </si>
  <si>
    <t>ИП РЫМАР А.В.</t>
  </si>
  <si>
    <t>ИП РЫНДЯ Е.В.</t>
  </si>
  <si>
    <t>ИП РЫНКОВОЙ А.Н.</t>
  </si>
  <si>
    <t>ИП РЫСЮК В.Н.</t>
  </si>
  <si>
    <t>ИП РЫЧКОВА Е.С.</t>
  </si>
  <si>
    <t>ИП Рябинцева Л.А.</t>
  </si>
  <si>
    <t>ИП Рябов И.В.</t>
  </si>
  <si>
    <t>ИП РЯБОВ Э.В.</t>
  </si>
  <si>
    <t>ИП РЯБОВА Т.В.</t>
  </si>
  <si>
    <t>ИП Рябова Т.Я.</t>
  </si>
  <si>
    <t>ИП РЯЗАНОВ И.В.</t>
  </si>
  <si>
    <t>ИП Рязанцев О.А.</t>
  </si>
  <si>
    <t>ИП РЯЗАНЦЕВА О.А.</t>
  </si>
  <si>
    <t>ИП Сабельников А.А.</t>
  </si>
  <si>
    <t>ИП САБЕТОВА З.Д.</t>
  </si>
  <si>
    <t>ИП САБЕЦКАЯ А.А.</t>
  </si>
  <si>
    <t>ИП Саблина О.В.</t>
  </si>
  <si>
    <t>ИП САБУРОВА Н.Г.</t>
  </si>
  <si>
    <t>ИП Саватеева В.И.</t>
  </si>
  <si>
    <t>ИП Савватимова С.В.</t>
  </si>
  <si>
    <t>ИП Саввиди И.В.</t>
  </si>
  <si>
    <t>ИП Саввиди М.А.</t>
  </si>
  <si>
    <t>ИП САВЕНКО М.А.</t>
  </si>
  <si>
    <t>ИП САВЕНКОВА Е.В.</t>
  </si>
  <si>
    <t>ИП САВИНА В.В.</t>
  </si>
  <si>
    <t>ИП Савина Г.И.</t>
  </si>
  <si>
    <t>ИП САВИНА О.Г.</t>
  </si>
  <si>
    <t>ИП Савинков М.Н.</t>
  </si>
  <si>
    <t>ИП САВИНОВ А.В.</t>
  </si>
  <si>
    <t>ИП САВИНЫХ К. К.</t>
  </si>
  <si>
    <t>ИП Савкин Ю.И.</t>
  </si>
  <si>
    <t>ИП САВОСТЬЯНОВ В.В.</t>
  </si>
  <si>
    <t>ИП Савостьянова Е.А.</t>
  </si>
  <si>
    <t>ИП САВОЩЕНКО О.В.</t>
  </si>
  <si>
    <t>ИП Савушкин И.Н.</t>
  </si>
  <si>
    <t>ИП САВЧЕНКО В.Ф.</t>
  </si>
  <si>
    <t>ИП Савченко Е.А.</t>
  </si>
  <si>
    <t>ИП Савченко С.В.</t>
  </si>
  <si>
    <t>ИП Савчикова О.С.</t>
  </si>
  <si>
    <t>ИП Сагарьян А.Б.</t>
  </si>
  <si>
    <t>ИП САДКОВ О.Л.</t>
  </si>
  <si>
    <t>ИП Садовая В.И.</t>
  </si>
  <si>
    <t>ИП Садовская С.В.</t>
  </si>
  <si>
    <t>ИП Садовский А.Г.</t>
  </si>
  <si>
    <t>ИП Садриева О.И.</t>
  </si>
  <si>
    <t>ИП Садчикова Т.Н.</t>
  </si>
  <si>
    <t>ИП Садыков А.А.</t>
  </si>
  <si>
    <t>ИП Сазанова Н.С.</t>
  </si>
  <si>
    <t>ИП Сайгашкина Е.В.</t>
  </si>
  <si>
    <t>ИП САЙДУЛАЕВ К.Д.</t>
  </si>
  <si>
    <t>ИП Саков Д.Е.</t>
  </si>
  <si>
    <t>ИП САЛАМАТОВ Б.В.</t>
  </si>
  <si>
    <t>ИП Салатгереева Л.Р.</t>
  </si>
  <si>
    <t>ИП САЛАХЯН В.Б.</t>
  </si>
  <si>
    <t>ИП САЛЕХОВ Р.Ш.</t>
  </si>
  <si>
    <t>ИП САЛИЕВ У.К.</t>
  </si>
  <si>
    <t>ИП Салий В.С.</t>
  </si>
  <si>
    <t>ИП Салова О.О.</t>
  </si>
  <si>
    <t>ИП САЛТАНОВСКИЙ В.А.</t>
  </si>
  <si>
    <t>ИП САЛТЫКОВ С.В.</t>
  </si>
  <si>
    <t>ИП САЛЬМАНОВ Р.В.</t>
  </si>
  <si>
    <t>ИП Самбурская Е.В.</t>
  </si>
  <si>
    <t>ИП САМЕДОВ Н.М.</t>
  </si>
  <si>
    <t>ИП САМИЕВ А.А.</t>
  </si>
  <si>
    <t>ИП Самойленко С.Е.</t>
  </si>
  <si>
    <t>ИП САМОЙЛЕНКО Ю.А.</t>
  </si>
  <si>
    <t>ИП Самойлова Г.Н.</t>
  </si>
  <si>
    <t>ИП САМОЙЛОВА Т.Ф.</t>
  </si>
  <si>
    <t>ИП Самохвалова Е.А.</t>
  </si>
  <si>
    <t>ИП Самсонова Л.Н.</t>
  </si>
  <si>
    <t>ИП Самуйлов А.Н.</t>
  </si>
  <si>
    <t>ИП Санамян Р.А.</t>
  </si>
  <si>
    <t>ИП Санивская Н.Ю</t>
  </si>
  <si>
    <t>ИП Саносян С.О.</t>
  </si>
  <si>
    <t>ИП САНЬКО М.М.</t>
  </si>
  <si>
    <t>ИП САПЕГИНА С.Г.</t>
  </si>
  <si>
    <t>ИП САПОВ В.В.</t>
  </si>
  <si>
    <t>ИП САРАНОВА Г.А.</t>
  </si>
  <si>
    <t>ИП САРГАЕВ Е.А.</t>
  </si>
  <si>
    <t>ИП САРГСЯН А.А.</t>
  </si>
  <si>
    <t>ИП САРГСЯН Г.В.</t>
  </si>
  <si>
    <t>ИП Саргсян З.Г.</t>
  </si>
  <si>
    <t>ИП САРДАРЯН Р.Р.</t>
  </si>
  <si>
    <t>ИП Сариева И.В.</t>
  </si>
  <si>
    <t>ИП САРКИСОВ Х.Ю.</t>
  </si>
  <si>
    <t>ИП САРКИСОВА Г.В.</t>
  </si>
  <si>
    <t>ИП Саркисян А.Н.</t>
  </si>
  <si>
    <t>ИП САРКИСЯН А.С.</t>
  </si>
  <si>
    <t>ИП САРКИСЯН К.Б.</t>
  </si>
  <si>
    <t>ИП САРКИСЯН К.Н.</t>
  </si>
  <si>
    <t>ИП САРКИСЯН К.П.</t>
  </si>
  <si>
    <t>ИП САРКИСЯН С.С.</t>
  </si>
  <si>
    <t>ИП Саркисянц В.С.</t>
  </si>
  <si>
    <t>ИП Сармосян Б.Р.</t>
  </si>
  <si>
    <t>ИП Сармосян В.М.</t>
  </si>
  <si>
    <t>ИП Сарназиди В.И.</t>
  </si>
  <si>
    <t>ИП САРТАКОВ В.А.</t>
  </si>
  <si>
    <t>ИП Сартакова Ю.В.</t>
  </si>
  <si>
    <t>ИП САРУХАНЯН К.В.</t>
  </si>
  <si>
    <t>ИП Сарычева Е.А.</t>
  </si>
  <si>
    <t>ИП САРЫЧЕВА Л.А.</t>
  </si>
  <si>
    <t>ИП САТАЕВА О.В.</t>
  </si>
  <si>
    <t>ИП Сафаров А.С.</t>
  </si>
  <si>
    <t>ИП Сафаров М.Г.</t>
  </si>
  <si>
    <t>ИП САФАРЯН А.С.</t>
  </si>
  <si>
    <t>ИП САФАРЯН З.В.</t>
  </si>
  <si>
    <t>ИП САФИЕВ Ф.А.</t>
  </si>
  <si>
    <t>ИП САФИН Г.Ф.</t>
  </si>
  <si>
    <t>ИП САФОНОВ К.Н.</t>
  </si>
  <si>
    <t>ИП Сафонов С.Л.</t>
  </si>
  <si>
    <t>ИП Сафонова Г.Р.</t>
  </si>
  <si>
    <t>ИП САФОНОВА И.М.</t>
  </si>
  <si>
    <t>ИП САФРОНОВ Д.С.</t>
  </si>
  <si>
    <t>ИП Сафронова О.В.</t>
  </si>
  <si>
    <t>ИП САФРОНОВА С.В.</t>
  </si>
  <si>
    <t>ИП Сафронова Т.И.</t>
  </si>
  <si>
    <t>ИП САХАРОВА Н.Н.</t>
  </si>
  <si>
    <t>ИП САШЕНКОВ Н.С.</t>
  </si>
  <si>
    <t>ИП Сватенко Л.В.</t>
  </si>
  <si>
    <t>ИП Свербейкин П.В.</t>
  </si>
  <si>
    <t>ИП Сверчков Ю.И.</t>
  </si>
  <si>
    <t>ИП Светлаков А.Н.</t>
  </si>
  <si>
    <t>ИП СВИДЕРСКАЯ М.А.</t>
  </si>
  <si>
    <t>ИП Свиридова С.М.</t>
  </si>
  <si>
    <t>ИП Свирин Н.П.</t>
  </si>
  <si>
    <t>ИП Свирина В.П.</t>
  </si>
  <si>
    <t>ИП Свиткевич В.Л.</t>
  </si>
  <si>
    <t>ИП СЕВЕРИН А.Ю.</t>
  </si>
  <si>
    <t>ИП СЕВЕРОВА А.Д.</t>
  </si>
  <si>
    <t>ИП Севцова Е.Г.</t>
  </si>
  <si>
    <t>ИП Седова Е.А.</t>
  </si>
  <si>
    <t>ИП Сеземова Н.В.</t>
  </si>
  <si>
    <t>ИП Сейдаметова Л.И.</t>
  </si>
  <si>
    <t>ИП СЕЙРАНЯН Л.Э.</t>
  </si>
  <si>
    <t>ИП СЕКРИЕРУ Е.Е.</t>
  </si>
  <si>
    <t>ИП СЕЛЕСКЕРОВА В.С.</t>
  </si>
  <si>
    <t>ИП Селиванов И.К.</t>
  </si>
  <si>
    <t>ИП СЕЛИВАНОВА А.А.</t>
  </si>
  <si>
    <t>ИП СЕЛИВЕРСТОВ В.Н.</t>
  </si>
  <si>
    <t>ИП Селуянова А.В.</t>
  </si>
  <si>
    <t>ИП Сельницкий С.А.</t>
  </si>
  <si>
    <t>ИП СЕЛЮКОВ Д.В.</t>
  </si>
  <si>
    <t>ИП СЕМАКИНА С.А.</t>
  </si>
  <si>
    <t>ИП Семенихин В.В.</t>
  </si>
  <si>
    <t>ИП Семенов А.О.</t>
  </si>
  <si>
    <t>ИП СЕМЕНОВ М.В.</t>
  </si>
  <si>
    <t>ИП СЕМЕНОВ Ю.Н.</t>
  </si>
  <si>
    <t>ИП СЕМЕНОВА В.А.</t>
  </si>
  <si>
    <t>ИП СЕМЕНОВА И.Н.</t>
  </si>
  <si>
    <t>ИП СЕМЁНОВА М.В.</t>
  </si>
  <si>
    <t>ИП СЕМЕНОВА Н.Н.</t>
  </si>
  <si>
    <t>ИП СЕМЕНОВА С.В.</t>
  </si>
  <si>
    <t>ИП Семенова Т.А.</t>
  </si>
  <si>
    <t>ИП Семенова Т.Т.</t>
  </si>
  <si>
    <t>ИП Семеновец Ю.Г.</t>
  </si>
  <si>
    <t>ИП Семенякина И.В.</t>
  </si>
  <si>
    <t>ИП Семернина И.А.</t>
  </si>
  <si>
    <t>ИП Семилетов И.В.</t>
  </si>
  <si>
    <t>ИП Семин А.С.</t>
  </si>
  <si>
    <t>ИП Семин П.Ю.</t>
  </si>
  <si>
    <t>ИП Семионинко С.И.</t>
  </si>
  <si>
    <t>ИП СЕМИРЕНКО Н.А.</t>
  </si>
  <si>
    <t>ИП СЕМИЧЕВА С.В.</t>
  </si>
  <si>
    <t>ИП СЕННИК Ю.Д.</t>
  </si>
  <si>
    <t>ИП СЕНЬ А.А.</t>
  </si>
  <si>
    <t>ИП СЕНЬКО В.Ю.</t>
  </si>
  <si>
    <t>ИП СЕРАФИМОВА В.Н.</t>
  </si>
  <si>
    <t>ИП СЕРАЯ С.Ю.</t>
  </si>
  <si>
    <t>ИП СЕРВУТ Т.Н.</t>
  </si>
  <si>
    <t>ИП Сергеева А.В.</t>
  </si>
  <si>
    <t>ИП Сергеева В.В.</t>
  </si>
  <si>
    <t>ИП Сергеева Е.С.</t>
  </si>
  <si>
    <t>ИП Сергеева М.А.</t>
  </si>
  <si>
    <t>ИП Сергеева М.В.</t>
  </si>
  <si>
    <t>ИП СЕРГЕЕВА Н.Р.</t>
  </si>
  <si>
    <t>ИП Сергеева С.Г.</t>
  </si>
  <si>
    <t>ИП Сергейчик С.А.</t>
  </si>
  <si>
    <t>ИП СЕРГИЕНКО М.А.</t>
  </si>
  <si>
    <t>ИП Сергиенко Н.А.</t>
  </si>
  <si>
    <t>ИП Сергиенко Н.С.</t>
  </si>
  <si>
    <t>ИП СЕРДЮК Л.Н.</t>
  </si>
  <si>
    <t>ИП СЕРДЮКОВА Г.В.</t>
  </si>
  <si>
    <t>ИП СЕРЕБРЯКОВ О.В.</t>
  </si>
  <si>
    <t>ИП Середа О.В.</t>
  </si>
  <si>
    <t>ИП Серединская И.П.</t>
  </si>
  <si>
    <t>ИП Середочный Е.И.</t>
  </si>
  <si>
    <t>ИП Серикова Н.М.</t>
  </si>
  <si>
    <t>ИП СЕРОВ А.В.</t>
  </si>
  <si>
    <t>ИП СЕРОВ А.Г.</t>
  </si>
  <si>
    <t>ИП Серова А.И.</t>
  </si>
  <si>
    <t>ИП Серова Л.Ф.</t>
  </si>
  <si>
    <t>ИП Серопахов Д.А.</t>
  </si>
  <si>
    <t>ИП СИВОВ А.Т.</t>
  </si>
  <si>
    <t>ИП Сидоренко И.В.</t>
  </si>
  <si>
    <t>ИП СИДОРЕНКО Н.П.</t>
  </si>
  <si>
    <t>ИП СИДОРЕНКО Н.Ю.</t>
  </si>
  <si>
    <t>ИП Сидоренко С.А.</t>
  </si>
  <si>
    <t>ИП Сидоренко Э.С.</t>
  </si>
  <si>
    <t>ИП СИДОРЕНКОВ Н.Б.</t>
  </si>
  <si>
    <t>ИП СИДОРИНА Ю.В.</t>
  </si>
  <si>
    <t>ИП СИДОРОВ В.С.</t>
  </si>
  <si>
    <t>ИП Сидорова Н.В.</t>
  </si>
  <si>
    <t>ИП СИДОРЧУК Ю.В.</t>
  </si>
  <si>
    <t>ИП СИЗЕНЕВА Е.Г.</t>
  </si>
  <si>
    <t>ИП СИЗЕНКО Т.Е.</t>
  </si>
  <si>
    <t>ИП СИЗОВ А.С.</t>
  </si>
  <si>
    <t>ИП Силаев М.А.</t>
  </si>
  <si>
    <t>ИП Силенко Н.А.</t>
  </si>
  <si>
    <t>ИП СИЛУШКИНА М.Н.</t>
  </si>
  <si>
    <t>ИП СИЛЬНОВ И.В.</t>
  </si>
  <si>
    <t>ИП Силютина И.А.</t>
  </si>
  <si>
    <t>ИП Симак И.А.</t>
  </si>
  <si>
    <t>ИП СИМАКОВ С.А.</t>
  </si>
  <si>
    <t>ИП СИМАХИНА А.Ю.</t>
  </si>
  <si>
    <t>ИП СИМОНОВ С.А.</t>
  </si>
  <si>
    <t>ИП Симонова Е.Г.</t>
  </si>
  <si>
    <t>ИП Симонян Д.А.</t>
  </si>
  <si>
    <t>ИП Симонян Н.А.</t>
  </si>
  <si>
    <t>ИП СИМОНЯН С.Т.</t>
  </si>
  <si>
    <t>ИП Симонянц В.Г.</t>
  </si>
  <si>
    <t>ИП СИНАХИНА Р.С.</t>
  </si>
  <si>
    <t>ИП СИНЕВ Р.С.</t>
  </si>
  <si>
    <t>ИП Синев Ю.В.</t>
  </si>
  <si>
    <t>ИП СИНИЦИНА Е.Е.</t>
  </si>
  <si>
    <t>ИП Синицина Н.А.</t>
  </si>
  <si>
    <t>ИП СИНИЦЫН А.П.</t>
  </si>
  <si>
    <t>ИП Синицын В.В.</t>
  </si>
  <si>
    <t>ИП Синицын С.А.</t>
  </si>
  <si>
    <t>ИП Синицын С.В.</t>
  </si>
  <si>
    <t>ИП СИНЬКЕВИЧ Е.В.</t>
  </si>
  <si>
    <t>ИП Синявина И.Е.</t>
  </si>
  <si>
    <t>ИП Сиражутдинов М.Н.</t>
  </si>
  <si>
    <t>ИП Сиразетдинов И.В.</t>
  </si>
  <si>
    <t>ИП СИТКИН А.Н.</t>
  </si>
  <si>
    <t>ИП Ситкин Н.А.</t>
  </si>
  <si>
    <t>ИП СИТНИКОВА А.А.</t>
  </si>
  <si>
    <t>ИП СИХАРУЛИДЗЕ Т.А.</t>
  </si>
  <si>
    <t>ИП СИЯЗЕВА О.Н.</t>
  </si>
  <si>
    <t>ИП СКАЧКОВ В.В.</t>
  </si>
  <si>
    <t>ИП Скачкова Н.Г.</t>
  </si>
  <si>
    <t>ИП СКВОРЦОВ В.В.</t>
  </si>
  <si>
    <t>ИП Скворцова Р.Н.</t>
  </si>
  <si>
    <t>ИП Скиба Е.Ю.</t>
  </si>
  <si>
    <t>ИП Скибенко В.В.</t>
  </si>
  <si>
    <t>ИП Скляренко Е.В.</t>
  </si>
  <si>
    <t>ИП Склярова Г.В.</t>
  </si>
  <si>
    <t>ИП Скорик М.Х.</t>
  </si>
  <si>
    <t>ИП СКОРОБОГАТАЯ Л.В.</t>
  </si>
  <si>
    <t>ИП Скоробогатых И.М.</t>
  </si>
  <si>
    <t>ИП Скоробогатько И.А.</t>
  </si>
  <si>
    <t>ИП СКОЧИНСКАЯ Т.Г.</t>
  </si>
  <si>
    <t>ИП Скребец Ю.В.</t>
  </si>
  <si>
    <t>ИП СКРИПКИНА Е.С.</t>
  </si>
  <si>
    <t>ИП СКРИПНИК А.В.</t>
  </si>
  <si>
    <t>ИП СКРИПНИК О.С.</t>
  </si>
  <si>
    <t>ИП Скрипникова С.Н.</t>
  </si>
  <si>
    <t>ИП СКРЫННИКОВА Ж.С.</t>
  </si>
  <si>
    <t>ИП СКРЫННИКОВА О.В.</t>
  </si>
  <si>
    <t>ИП Славко А.В.</t>
  </si>
  <si>
    <t>ИП СЛЕПОВА Т.В.</t>
  </si>
  <si>
    <t>ИП СЛЕПУХИНА И.В.</t>
  </si>
  <si>
    <t>ИП СЛЕПЧЕНКО И.Е.</t>
  </si>
  <si>
    <t>ИП Сливинская Т.А.</t>
  </si>
  <si>
    <t>ИП Слижов А.А.</t>
  </si>
  <si>
    <t>ИП СЛОБОДЕНЮК А.П.</t>
  </si>
  <si>
    <t>ИП СЛОБОДЯНЮК Н.Н.</t>
  </si>
  <si>
    <t>ИП СЛОЯН М.Р.</t>
  </si>
  <si>
    <t>ИП Слуцкий М.А.</t>
  </si>
  <si>
    <t>ИП Слыхова Н.В.</t>
  </si>
  <si>
    <t>ИП СЛЮСАРЕВА В.В.</t>
  </si>
  <si>
    <t>ИП СМАРКАЛОВА К.К.</t>
  </si>
  <si>
    <t>ИП СМЕТАНИН А.Л.</t>
  </si>
  <si>
    <t>ИП СМИРНОВ А.В.</t>
  </si>
  <si>
    <t>ИП СМИРНОВ А.М.</t>
  </si>
  <si>
    <t>ИП СМИРНОВ Д.С.</t>
  </si>
  <si>
    <t>ИП СМИРНОВ И.Ю.</t>
  </si>
  <si>
    <t>ИП СМИРНОВ М.Н.</t>
  </si>
  <si>
    <t>ИП Смирнов С.А.</t>
  </si>
  <si>
    <t>ИП Смирнова Г.П.</t>
  </si>
  <si>
    <t>ИП СМИРНОВА Е.М.</t>
  </si>
  <si>
    <t>ИП Смирнова Е.Ю.</t>
  </si>
  <si>
    <t>ИП Смирнова И.Г.</t>
  </si>
  <si>
    <t>ИП Смирнова Л.В.</t>
  </si>
  <si>
    <t>ИП Смирнова Л.Р.</t>
  </si>
  <si>
    <t>ИП Смирнова С.В.</t>
  </si>
  <si>
    <t>ИП Смирнова С.Н.</t>
  </si>
  <si>
    <t>ИП СМИРНОВА Т.С.</t>
  </si>
  <si>
    <t>ИП Смои Т.М.</t>
  </si>
  <si>
    <t>ИП Смолева Е.А.</t>
  </si>
  <si>
    <t>ИП Смолин В.Ф.</t>
  </si>
  <si>
    <t>ИП СМОЛИНА Е.Ю.</t>
  </si>
  <si>
    <t>ИП СМОЛИНА С.Ю.</t>
  </si>
  <si>
    <t>ИП СМОЛЯКОВ М.Г.</t>
  </si>
  <si>
    <t>ИП Смолянухин А.В.</t>
  </si>
  <si>
    <t>ИП Смоян А.Г.</t>
  </si>
  <si>
    <t>ИП Смыкалина Н.П.</t>
  </si>
  <si>
    <t>ИП СМЫНТЫНА Е.А.</t>
  </si>
  <si>
    <t>ИП СНДЖОЯН З.А.</t>
  </si>
  <si>
    <t>ИП Снегирева С.А.</t>
  </si>
  <si>
    <t>ИП Снетков Д.А.</t>
  </si>
  <si>
    <t>ИП Снитко В.В.</t>
  </si>
  <si>
    <t>ИП Снитко Н.Н.</t>
  </si>
  <si>
    <t>ИП Снурникова С.А.</t>
  </si>
  <si>
    <t>ИП Соболев А.И.</t>
  </si>
  <si>
    <t>ИП СОБОЛЕВА Е.В.</t>
  </si>
  <si>
    <t>ИП Соболева И.А.</t>
  </si>
  <si>
    <t>ИП Соболева Н.В.</t>
  </si>
  <si>
    <t>ИП Соболева Ю.В.</t>
  </si>
  <si>
    <t>ИП СОГОМОНЯН М.Н.</t>
  </si>
  <si>
    <t>ИП СОДИКОВА М.К.</t>
  </si>
  <si>
    <t>ИП Созинова Л.Н.</t>
  </si>
  <si>
    <t>ИП Соколов А.В.</t>
  </si>
  <si>
    <t>ИП Соколов В.Н.</t>
  </si>
  <si>
    <t>ИП Соколов И.В.</t>
  </si>
  <si>
    <t>ИП Соколов И.Э.</t>
  </si>
  <si>
    <t>ИП СОКОЛОВ Р.В.</t>
  </si>
  <si>
    <t>ИП СОКОЛОВ С.А.</t>
  </si>
  <si>
    <t>ИП Соколов Ю.С.</t>
  </si>
  <si>
    <t>ИП СОКОЛОВА Е.А.</t>
  </si>
  <si>
    <t>ИП Соколова Е.В.</t>
  </si>
  <si>
    <t>ИП Соколова М.А.</t>
  </si>
  <si>
    <t>ИП Соколова Н. В.</t>
  </si>
  <si>
    <t>ИП СОКОЛОВА Н.Н.</t>
  </si>
  <si>
    <t>ИП Соколова Н.Н.</t>
  </si>
  <si>
    <t>ИП СОКОЛОВА С.П.</t>
  </si>
  <si>
    <t>ИП СОКОЛОВА Т.А.</t>
  </si>
  <si>
    <t>ИП Соколовский В.П.</t>
  </si>
  <si>
    <t>ИП Сокольская Е.Р.</t>
  </si>
  <si>
    <t>ИП СОЛГАЛОВ И.С.</t>
  </si>
  <si>
    <t>ИП Солдатенко П.А.</t>
  </si>
  <si>
    <t>ИП Солдатова С.В.</t>
  </si>
  <si>
    <t>ИП СОЛНЦЕВА Е.Н.</t>
  </si>
  <si>
    <t>ИП СОЛОВЕЙ Н.П.</t>
  </si>
  <si>
    <t>ИП Соловьев С.В.</t>
  </si>
  <si>
    <t>ИП Соловьева А.И.</t>
  </si>
  <si>
    <t>ИП Соловьева Г.Н.</t>
  </si>
  <si>
    <t>ИП СОЛОВЬЕВА Е.А.</t>
  </si>
  <si>
    <t>ИП СОЛОВЬЕВА Е.В.</t>
  </si>
  <si>
    <t>ИП Соловьева И.В.</t>
  </si>
  <si>
    <t>ИП Соловьева Н.Н.</t>
  </si>
  <si>
    <t>ИП СОЛОВЬЕВА Н.С.</t>
  </si>
  <si>
    <t>ИП Соловьева С.А.</t>
  </si>
  <si>
    <t>ИП СОЛОВЬЕВА Т.М.</t>
  </si>
  <si>
    <t>ИП Соловянчук Л.С.</t>
  </si>
  <si>
    <t>ИП СОЛОДКИН С.В.</t>
  </si>
  <si>
    <t>ИП СОЛОЖОНКОВА И.А.</t>
  </si>
  <si>
    <t>ИП СОЛОМАСОВА Н.М.</t>
  </si>
  <si>
    <t>ИП СОЛОМАТИНА О.В.</t>
  </si>
  <si>
    <t>ИП Соломаха Н.Е.</t>
  </si>
  <si>
    <t>ИП Соломахина Н.С.</t>
  </si>
  <si>
    <t>ИП Соломенцева О.А.</t>
  </si>
  <si>
    <t>ИП Солонухина Е.Н.</t>
  </si>
  <si>
    <t>ИП Солонько П.И.</t>
  </si>
  <si>
    <t>ИП Солоп Я.О.</t>
  </si>
  <si>
    <t>ИП Соляников В.А.</t>
  </si>
  <si>
    <t>ИП Сонина А.А.</t>
  </si>
  <si>
    <t>ИП СОРОКИН В.А.</t>
  </si>
  <si>
    <t>ИП СОРОКИН Д.В.</t>
  </si>
  <si>
    <t>ИП Сорокин С.С.</t>
  </si>
  <si>
    <t>ИП СОРОКИНА Д.М.</t>
  </si>
  <si>
    <t>ИП СОРОКИНА Н.М.</t>
  </si>
  <si>
    <t>ИП СОРОКИНА Н.Н.</t>
  </si>
  <si>
    <t>ИП Сорокина О.А.</t>
  </si>
  <si>
    <t>ИП СОРОКИНА С.В.</t>
  </si>
  <si>
    <t>ИП Сорокина Т.В.</t>
  </si>
  <si>
    <t>ИП СОРОКОПУД К.Г.</t>
  </si>
  <si>
    <t>ИП СОСИН В.А.</t>
  </si>
  <si>
    <t>ИП СОСУНОВ А.В.</t>
  </si>
  <si>
    <t>ИП Сотников Д.С.</t>
  </si>
  <si>
    <t>ИП Сотсков Ю.В.</t>
  </si>
  <si>
    <t>ИП Софронов О.М.</t>
  </si>
  <si>
    <t>ИП Соцкова И.Ю.</t>
  </si>
  <si>
    <t>ИП Спиридонов А.Б.</t>
  </si>
  <si>
    <t>ИП Спиридонова Л.В.</t>
  </si>
  <si>
    <t>ИП Спирина А.Е.</t>
  </si>
  <si>
    <t>ИП СПИЦЫН М.Н.</t>
  </si>
  <si>
    <t>ИП Спицына С.Ю.</t>
  </si>
  <si>
    <t>ИП СТАДНИК С.А.</t>
  </si>
  <si>
    <t>ИП СТАДНИК У.А.</t>
  </si>
  <si>
    <t>ИП СТАДНИКОВ Д.В.</t>
  </si>
  <si>
    <t>ИП Стариков А.А.</t>
  </si>
  <si>
    <t>ИП Старикова И.П.</t>
  </si>
  <si>
    <t>ИП Старков М.В.</t>
  </si>
  <si>
    <t>ИП Старкова Е.С.</t>
  </si>
  <si>
    <t>ИП СТАРКОВА М.А.</t>
  </si>
  <si>
    <t>ИП Старостин А.В.</t>
  </si>
  <si>
    <t>ИП Старостина Л.В.</t>
  </si>
  <si>
    <t>ИП Старцев В.А.</t>
  </si>
  <si>
    <t>ИП СТАРШИНСКИЙ В.Ф.</t>
  </si>
  <si>
    <t>ИП СТАСЕНКО Р.В.</t>
  </si>
  <si>
    <t>ИП СТАСЕНКО Ф.В.</t>
  </si>
  <si>
    <t>ИП СТАСЮК Ю.В.</t>
  </si>
  <si>
    <t>ИП Стативкина Р.А.</t>
  </si>
  <si>
    <t>ИП Стафионов И.Ю.</t>
  </si>
  <si>
    <t>ИП Стахурлов А.И.</t>
  </si>
  <si>
    <t>ИП Стаценко Е.А.И</t>
  </si>
  <si>
    <t>ИП Стельмакова И.И.</t>
  </si>
  <si>
    <t>ИП Стенина Ю.И.</t>
  </si>
  <si>
    <t>ИП Стеняева И.В.</t>
  </si>
  <si>
    <t>ИП Степанов А.В.</t>
  </si>
  <si>
    <t>ИП Степанов А.С.</t>
  </si>
  <si>
    <t>ИП Степанов В. В.</t>
  </si>
  <si>
    <t>ИП Степанов Г.Ю.</t>
  </si>
  <si>
    <t>ИП СТЕПАНОВА М.В.</t>
  </si>
  <si>
    <t>ИП Степанцева А.Н.</t>
  </si>
  <si>
    <t>ИП СТЕПАНЫЧЕВА Н.Г.</t>
  </si>
  <si>
    <t>ИП Степанян А.Н.</t>
  </si>
  <si>
    <t>ИП СТЕПАНЯН А.С.</t>
  </si>
  <si>
    <t>ИП Степин Д.Б.</t>
  </si>
  <si>
    <t>ИП Степыкин Н.Н.</t>
  </si>
  <si>
    <t>ИП СТЁПЫШЕВ М.В.</t>
  </si>
  <si>
    <t>ИП Стерняева Т.Н.</t>
  </si>
  <si>
    <t>ИП СТЕФАНОВИЧ Н.В.</t>
  </si>
  <si>
    <t>ИП СТЕЦЕНКО В.А.</t>
  </si>
  <si>
    <t>ИП СТЕЦЮК Т.И.</t>
  </si>
  <si>
    <t>ИП Стойко Г.В.</t>
  </si>
  <si>
    <t>ИП Столяров И.В.</t>
  </si>
  <si>
    <t>ИП Сторожук О.А.</t>
  </si>
  <si>
    <t>ИП СТОЯН Т.Ф.</t>
  </si>
  <si>
    <t>ИП Страшко А.Н.</t>
  </si>
  <si>
    <t>ИП Стрекаловская Е.Н.</t>
  </si>
  <si>
    <t>ИП Стрелкова Т.А.</t>
  </si>
  <si>
    <t>ИП Стрельникова А.И.</t>
  </si>
  <si>
    <t>ИП Стрельникова Е.Н.</t>
  </si>
  <si>
    <t>ИП СТРЕЛЬНИКОВА Н.М.</t>
  </si>
  <si>
    <t>ИП Стрельникова Ю.Г.</t>
  </si>
  <si>
    <t>ИП СТРИГУНОВА М.Н.</t>
  </si>
  <si>
    <t>ИП СТРОГАНОВА Н.А.</t>
  </si>
  <si>
    <t>ИП СТРОГАЯ А.В.</t>
  </si>
  <si>
    <t>ИП Струков И.М.</t>
  </si>
  <si>
    <t>ИП Стульников В.В.</t>
  </si>
  <si>
    <t>ИП Суворова Е.В.</t>
  </si>
  <si>
    <t>ИП Судмал Н.Ф.</t>
  </si>
  <si>
    <t>ИП СУКОВА Л.Г.</t>
  </si>
  <si>
    <t>ИП СУКОСЬЯН З.Р.</t>
  </si>
  <si>
    <t>ИП СУЛЕЙМАНОВА Р.Р.</t>
  </si>
  <si>
    <t>ИП Сулейманянц В.В.</t>
  </si>
  <si>
    <t>ИП Сулимова Л.Ф.</t>
  </si>
  <si>
    <t>ИП Сумцова Л.И.</t>
  </si>
  <si>
    <t>ИП Супрун Я.В.</t>
  </si>
  <si>
    <t>ИП Сурикова И.В.</t>
  </si>
  <si>
    <t>ИП СУРКОВА Е.А.</t>
  </si>
  <si>
    <t>ИП Сурова И.В.</t>
  </si>
  <si>
    <t>ИП Сусану В.С.</t>
  </si>
  <si>
    <t>ИП СУСЛОВА И.Н.</t>
  </si>
  <si>
    <t>ИП СУТУГИН И.В.</t>
  </si>
  <si>
    <t>ИП СУХАНОВ В.В.</t>
  </si>
  <si>
    <t>ИП СУХАНОВА Н.А.</t>
  </si>
  <si>
    <t>ИП Суханова Н.В.</t>
  </si>
  <si>
    <t>ИП СУХАНОВА Н.С.</t>
  </si>
  <si>
    <t>ИП СУХАНОВА О.И.</t>
  </si>
  <si>
    <t>ИП СУХАРЕВ А.Ю.</t>
  </si>
  <si>
    <t>ИП Сухарев Д.В.</t>
  </si>
  <si>
    <t>ИП СУХАРЕВА Т.А.</t>
  </si>
  <si>
    <t>ИП Сухенко О.К.</t>
  </si>
  <si>
    <t>ИП СУХИНИН А.Ю.</t>
  </si>
  <si>
    <t>ИП СУХОВ И.П.</t>
  </si>
  <si>
    <t>ИП Сухова А.В.</t>
  </si>
  <si>
    <t>ИП СУХОВИЧ А.Д.</t>
  </si>
  <si>
    <t>ИП Сухонос Ю.В.</t>
  </si>
  <si>
    <t>ИП Сушенок Н.В.</t>
  </si>
  <si>
    <t>ИП Сушко А.М.</t>
  </si>
  <si>
    <t>ИП СУШКОВ И.А.</t>
  </si>
  <si>
    <t>ИП СЧАСТЛИВАЯ О.К.</t>
  </si>
  <si>
    <t>ИП Сысин А.Н.</t>
  </si>
  <si>
    <t>ИП Сысоева Е.В.</t>
  </si>
  <si>
    <t>ИП Сычев И.В.</t>
  </si>
  <si>
    <t>ИП Сычев С.В.</t>
  </si>
  <si>
    <t>ИП СЫЧЕВА Ю.А.</t>
  </si>
  <si>
    <t>ИП СЫЧИКОВА А.В.</t>
  </si>
  <si>
    <t>ИП Сыщиков С.А.</t>
  </si>
  <si>
    <t>ИП Табаков Э.А.</t>
  </si>
  <si>
    <t>ИП Табатадзе Л.П.</t>
  </si>
  <si>
    <t>ИП Тагильцева В.А.</t>
  </si>
  <si>
    <t>ИП Тайкова Н.В.</t>
  </si>
  <si>
    <t>ИП Тайматова В.Ф.</t>
  </si>
  <si>
    <t>ИП Такурова А.И.</t>
  </si>
  <si>
    <t>ИП Талалаева А.Д.</t>
  </si>
  <si>
    <t>ИП ТАМАЗИНА Е.В.</t>
  </si>
  <si>
    <t>ИП ТАМБИЕВ И.М.</t>
  </si>
  <si>
    <t>ИП Тамойкин В.В.</t>
  </si>
  <si>
    <t>ИП Тамоян С.М.</t>
  </si>
  <si>
    <t>ИП ТАМРАЗЯН Г.В.</t>
  </si>
  <si>
    <t>ИП Тананян Г.В.</t>
  </si>
  <si>
    <t>ИП Танаян А.Г.</t>
  </si>
  <si>
    <t>ИП ТАНЧИН И.В.</t>
  </si>
  <si>
    <t>ИП ТАРАКАНОВ А.М.</t>
  </si>
  <si>
    <t>ИП ТАРАН С.И.</t>
  </si>
  <si>
    <t>ИП ТАРАНЕНКО Е.П.</t>
  </si>
  <si>
    <t>ИП Тарасенко А.В.</t>
  </si>
  <si>
    <t>ИП Тарасов А.П.</t>
  </si>
  <si>
    <t>ИП Тарасов С.И.</t>
  </si>
  <si>
    <t>ИП Тарасова Г.В.</t>
  </si>
  <si>
    <t>ИП Тарасова Г.П.</t>
  </si>
  <si>
    <t>ИП Тарасова Е.В.</t>
  </si>
  <si>
    <t>ИП ТАРАСОВА Е.В.</t>
  </si>
  <si>
    <t>ИП ТАРАСОВА Л.А.</t>
  </si>
  <si>
    <t>ИП Тарасова Л.Н.</t>
  </si>
  <si>
    <t>ИП Тарасова М.В.</t>
  </si>
  <si>
    <t>ИП Тарасова С.И.</t>
  </si>
  <si>
    <t>ИП ТАРНОВСКАЯ Е.Ф.</t>
  </si>
  <si>
    <t>ИП Тарновский С.В.</t>
  </si>
  <si>
    <t>ИП Тарунов М.Е.</t>
  </si>
  <si>
    <t>ИП ТАТАРИНОВА Н.А.</t>
  </si>
  <si>
    <t>ИП Татарников В.Н.</t>
  </si>
  <si>
    <t>ИП Татевосян В.М.</t>
  </si>
  <si>
    <t>ИП Татевосян Э.Г.</t>
  </si>
  <si>
    <t>ИП Таттаева Л.А.</t>
  </si>
  <si>
    <t>ИП Татуревич В.Б.</t>
  </si>
  <si>
    <t>ИП ТАХ С.В.</t>
  </si>
  <si>
    <t>ИП Таценко С.С.</t>
  </si>
  <si>
    <t>ИП ТВЕРДОХЛЕБОВ Р.С.</t>
  </si>
  <si>
    <t>ИП ТВЕРДОХЛЕБОВА Н.В.</t>
  </si>
  <si>
    <t>ИП Твердохлебова Т.В.</t>
  </si>
  <si>
    <t>ИП Телевный С.К.</t>
  </si>
  <si>
    <t>ИП Телегин А.А.</t>
  </si>
  <si>
    <t>ИП Телегин А.В.</t>
  </si>
  <si>
    <t>ИП ТЕЛЕНКОВА Е.С.</t>
  </si>
  <si>
    <t>ИП ТЕЛЕШУН В.И.</t>
  </si>
  <si>
    <t>ИП ТЕЛКОВА И.Н.</t>
  </si>
  <si>
    <t>ИП Телян А.М.</t>
  </si>
  <si>
    <t>ИП Темрюк Д.Х.</t>
  </si>
  <si>
    <t>ИП Тенекчиян А.К.</t>
  </si>
  <si>
    <t>ИП Тенигин С.А.</t>
  </si>
  <si>
    <t>ИП ТЕНИГИНА Л.П.</t>
  </si>
  <si>
    <t>ИП Теплинская Н.В.</t>
  </si>
  <si>
    <t>ИП Теплых Н.В.</t>
  </si>
  <si>
    <t>ИП ТЕПЛЯКОВА Е.В.</t>
  </si>
  <si>
    <t>ИП ТЕРЕХИН Н.В.</t>
  </si>
  <si>
    <t>ИП Терехова Т.Н.</t>
  </si>
  <si>
    <t>ИП Терещенко В.Т.</t>
  </si>
  <si>
    <t>ИП Терещенко К.В.</t>
  </si>
  <si>
    <t>ИП ТЕРЕЩЕНКО О.В.</t>
  </si>
  <si>
    <t>ИП ТЕРЕЩЕНКО Р.Б.</t>
  </si>
  <si>
    <t>ИП Терещенко С.Н.</t>
  </si>
  <si>
    <t>ИП Терновская Н.Н.</t>
  </si>
  <si>
    <t>ИП ТЕРНОВЫХ Х.И.</t>
  </si>
  <si>
    <t>ИП ТЕРЮХОВА Р.Г.</t>
  </si>
  <si>
    <t>ИП Тетерюк В.А.</t>
  </si>
  <si>
    <t>ИП Тигиев Д.В.</t>
  </si>
  <si>
    <t>ИП Тимакова И.В.</t>
  </si>
  <si>
    <t>ИП ТИМОНИН А.А.</t>
  </si>
  <si>
    <t>ИП ТИМОНИН А.М.</t>
  </si>
  <si>
    <t>ИП ТИМОНИНА Т.А.</t>
  </si>
  <si>
    <t>ИП Тимофеев Д.В.</t>
  </si>
  <si>
    <t>ИП Тимофеева Л.В.</t>
  </si>
  <si>
    <t>ИП Тимофеева С.М.</t>
  </si>
  <si>
    <t>ИП Тимохин В.Н.</t>
  </si>
  <si>
    <t>ИП ТИМОШЕНКО Л.Г.</t>
  </si>
  <si>
    <t>ИП ТИМОШЕНКО Н.Б.</t>
  </si>
  <si>
    <t>ИП Тимошенко О.Г.</t>
  </si>
  <si>
    <t>ИП ТИМУРШИНА М.К.</t>
  </si>
  <si>
    <t>ИП Тимченко Н.В.</t>
  </si>
  <si>
    <t>ИП Тинькова М.В.</t>
  </si>
  <si>
    <t>ИП ТИНЯКОВА Р.А.</t>
  </si>
  <si>
    <t>ИП ТИРОВА К.С.</t>
  </si>
  <si>
    <t>ИП Тисленко А.Р.</t>
  </si>
  <si>
    <t>ИП Тистол Н.В.</t>
  </si>
  <si>
    <t>ИП ТИТКОВА А.В.</t>
  </si>
  <si>
    <t>ИП Титов А.А.</t>
  </si>
  <si>
    <t>ИП ТИТОВ А.В.</t>
  </si>
  <si>
    <t>ИП ТИТОВ А.Н.</t>
  </si>
  <si>
    <t>ИП ТИТОВ С.В.</t>
  </si>
  <si>
    <t>ИП ТИТОВА Е.А.</t>
  </si>
  <si>
    <t>ИП ТИТОВА Е.Н.</t>
  </si>
  <si>
    <t>ИП ТИТОВА Л.И.</t>
  </si>
  <si>
    <t>ИП Титова Т.А.</t>
  </si>
  <si>
    <t>ИП Титова Т.Е.</t>
  </si>
  <si>
    <t>ИП ТИТОВА Т.Ю.</t>
  </si>
  <si>
    <t>ИП Титок Т.В.</t>
  </si>
  <si>
    <t>ИП Титоренко М.Л.</t>
  </si>
  <si>
    <t>ИП Тихомиров А.А.</t>
  </si>
  <si>
    <t>ИП ТИХОМИРОВ А.В.</t>
  </si>
  <si>
    <t>ИП Тихомиров С.В.</t>
  </si>
  <si>
    <t>ИП ТИХОМИРОВА М.А.</t>
  </si>
  <si>
    <t>ИП Тихомирова С.А.</t>
  </si>
  <si>
    <t>ИП ТИХОМИРОВА Ю.В.</t>
  </si>
  <si>
    <t>ИП ТИХОНЕНКО Т.Н.</t>
  </si>
  <si>
    <t>ИП ТИХОНЕНКОВА Л.И.</t>
  </si>
  <si>
    <t>ИП Тихонов А.В.</t>
  </si>
  <si>
    <t>ИП Тихонович Р.С.</t>
  </si>
  <si>
    <t>ИП ТИЩЕНКО В.В.</t>
  </si>
  <si>
    <t>ИП Ткачева И.Н.</t>
  </si>
  <si>
    <t>ИП Ткаченко Б.А.</t>
  </si>
  <si>
    <t>ИП Ткаченко Г.Н.</t>
  </si>
  <si>
    <t>ИП ТКАЧЕНКО И.И.</t>
  </si>
  <si>
    <t>ИП ТКАЧЕНКО Н.В.</t>
  </si>
  <si>
    <t>ИП Ткаченко С.Н.</t>
  </si>
  <si>
    <t>ИП Ткачук Е.В.</t>
  </si>
  <si>
    <t>ИП Ткачук Е.Д.</t>
  </si>
  <si>
    <t>ИП Ткачук П.В.</t>
  </si>
  <si>
    <t>ИП Тодуа Е.А.</t>
  </si>
  <si>
    <t>ИП ТОЗЛИЯН А.С.</t>
  </si>
  <si>
    <t>ИП Токарева Е.В.</t>
  </si>
  <si>
    <t>ИП ТОКОВИНИН А.В.</t>
  </si>
  <si>
    <t>ИП Толкачев О.Н.</t>
  </si>
  <si>
    <t>ИП ТОЛОКНОВ М.И.</t>
  </si>
  <si>
    <t>ИП Толстенко Н.И.</t>
  </si>
  <si>
    <t>ИП Толстопятов А.В.</t>
  </si>
  <si>
    <t>ИП Толстякова М.В.</t>
  </si>
  <si>
    <t>ИП Томин В.И.</t>
  </si>
  <si>
    <t>ИП Тонаканян А.В.</t>
  </si>
  <si>
    <t>ИП Тонов С.Ю.</t>
  </si>
  <si>
    <t>ИП ТОПАЛОВ Д.Х.</t>
  </si>
  <si>
    <t>ИП ТОПАЛОВА Ю.В.</t>
  </si>
  <si>
    <t>ИП Топорина Н.Е.</t>
  </si>
  <si>
    <t>ИП Топорков В.А.</t>
  </si>
  <si>
    <t>ИП ТОРГОНСКАЯ Т.В.</t>
  </si>
  <si>
    <t>ИП ТОРОСЯН А.Х.</t>
  </si>
  <si>
    <t>ИП ТОРОСЯН С.Х.</t>
  </si>
  <si>
    <t>ИП Тосунян Т.Ж.</t>
  </si>
  <si>
    <t>ИП ТОЧИЛОВА П.Д.</t>
  </si>
  <si>
    <t>ИП ТРАВИНА Л.А.</t>
  </si>
  <si>
    <t>ИП ТРАВИНА О.В.</t>
  </si>
  <si>
    <t>ИП Трегубов И.Г.</t>
  </si>
  <si>
    <t>ИП Трекмурзаева М.У.</t>
  </si>
  <si>
    <t>ИП Тренин А.Н.</t>
  </si>
  <si>
    <t>ИП Третьяк Л.И.</t>
  </si>
  <si>
    <t>ИП Третьяков С.И.</t>
  </si>
  <si>
    <t>ИП Третьякова Г.П.</t>
  </si>
  <si>
    <t>ИП ТРЕФИЛОВ Э.Е.</t>
  </si>
  <si>
    <t>ИП Триполец Т.В.</t>
  </si>
  <si>
    <t>ИП Триппель Н.Ф.</t>
  </si>
  <si>
    <t>ИП Трифонов А.В.</t>
  </si>
  <si>
    <t>ИП Трифонов Б.Б.</t>
  </si>
  <si>
    <t>ИП ТРОФИМЕНКО М.Ю.</t>
  </si>
  <si>
    <t>ИП Трофимова Л.В.</t>
  </si>
  <si>
    <t>ИП Трофимова Т.П.</t>
  </si>
  <si>
    <t>ИП ТРОШИНА Н.С.</t>
  </si>
  <si>
    <t>ИП ТРУБИНА И.В.</t>
  </si>
  <si>
    <t>ИП Труженникова О.А.</t>
  </si>
  <si>
    <t>ИП ТРУЗЯН Р.М.</t>
  </si>
  <si>
    <t>ИП ТРУНОВ Е.Г.</t>
  </si>
  <si>
    <t>ИП ТРУНЯН А.Р.</t>
  </si>
  <si>
    <t>ИП ТРУПИНА Е.В.</t>
  </si>
  <si>
    <t>ИП Трусов Д.Г.</t>
  </si>
  <si>
    <t>ИП Трусова Н.С.</t>
  </si>
  <si>
    <t>ИП Труханович В.Н.</t>
  </si>
  <si>
    <t>ИП Трушина А.И.</t>
  </si>
  <si>
    <t>ИП ТРЫНОВ С.Г.</t>
  </si>
  <si>
    <t>ИП ТУВАЙКИН А.Е.</t>
  </si>
  <si>
    <t>ИП ТУГОВА С.С.</t>
  </si>
  <si>
    <t>ИП ТУГУШЕВА Р.З.</t>
  </si>
  <si>
    <t>ИП ТУМАНЯН А.Г.</t>
  </si>
  <si>
    <t>ИП ТУМАРЦОВ Р.В.</t>
  </si>
  <si>
    <t>ИП ТУМАСЯН Г.Г.</t>
  </si>
  <si>
    <t>ИП ТУМАСЯН Н.С.</t>
  </si>
  <si>
    <t>ИП Туниев С.Б.</t>
  </si>
  <si>
    <t>ИП ТУПИКОВА Р.</t>
  </si>
  <si>
    <t>ИП ТУПИЦЫНА С.М.</t>
  </si>
  <si>
    <t>ИП Тупольский Э.Н.</t>
  </si>
  <si>
    <t>ИП ТУПОТА Д.Н.</t>
  </si>
  <si>
    <t>ИП ТУПЧИЙ Н.М.</t>
  </si>
  <si>
    <t>ИП Туравинин А.Л.</t>
  </si>
  <si>
    <t>ИП Тхакохова К.Ш.</t>
  </si>
  <si>
    <t>ИП ТЫЧИНКИН С.В.</t>
  </si>
  <si>
    <t>ИП Тычков А.А.</t>
  </si>
  <si>
    <t>ИП ТЫЩЕНКО А.В.</t>
  </si>
  <si>
    <t>ИП Тыщенко О.В.</t>
  </si>
  <si>
    <t>ИП ТЮКОВА Л.И.</t>
  </si>
  <si>
    <t>ИП Тюленева И.В.</t>
  </si>
  <si>
    <t>ИП Тюлина Е.В.</t>
  </si>
  <si>
    <t>ИП ТЮЛИНА Н.В.</t>
  </si>
  <si>
    <t>ИП ТЮМЕНЦЕВА К.В.</t>
  </si>
  <si>
    <t>ИП Тюнева С.Ю.</t>
  </si>
  <si>
    <t>ИП Тюпин А.Ю.</t>
  </si>
  <si>
    <t>ИП ТЯГИН А.Н.</t>
  </si>
  <si>
    <t>ИП ТЯПКИН И.В.</t>
  </si>
  <si>
    <t>ИП Уварова С.В.</t>
  </si>
  <si>
    <t>ИП Увяткина И.В.</t>
  </si>
  <si>
    <t>ИП Угрозова Е.А.</t>
  </si>
  <si>
    <t>ИП Удовицкий С.А.</t>
  </si>
  <si>
    <t>ИП Удумян А.Г.</t>
  </si>
  <si>
    <t>ИП Узанов П.А.</t>
  </si>
  <si>
    <t>ИП УЗБЕКОВ А.Н.</t>
  </si>
  <si>
    <t>ИП Уколов В.А.</t>
  </si>
  <si>
    <t>ИП Ульницкая Т.С.</t>
  </si>
  <si>
    <t>ИП УЛЬЯНЕНКО И.В.</t>
  </si>
  <si>
    <t>ИП УМРШАДЯН Г.А.</t>
  </si>
  <si>
    <t>ИП УМУДОВ Д.А.</t>
  </si>
  <si>
    <t>ИП Унанян М.С.</t>
  </si>
  <si>
    <t>ИП УНГУРЯН Г.П.</t>
  </si>
  <si>
    <t>ИП УНДИНА И.Ю.</t>
  </si>
  <si>
    <t>ИП Урванцева Л.П.</t>
  </si>
  <si>
    <t>ИП УРСУЛ Н.И.</t>
  </si>
  <si>
    <t>ИП Урузов В.Д.</t>
  </si>
  <si>
    <t>ИП Ус Г.В.</t>
  </si>
  <si>
    <t>ИП УСАНОВ С.Н.</t>
  </si>
  <si>
    <t>ИП УСИК А.А.</t>
  </si>
  <si>
    <t>ИП Усова Г.И.</t>
  </si>
  <si>
    <t>ИП Усова Е.И.</t>
  </si>
  <si>
    <t>ИП Усова Н.А.</t>
  </si>
  <si>
    <t>ИП Успенская О.Г.</t>
  </si>
  <si>
    <t>ИП Устименко В.М.</t>
  </si>
  <si>
    <t>ИП Усубян К.К.</t>
  </si>
  <si>
    <t>ИП Уткина И.В.</t>
  </si>
  <si>
    <t>ИП Учуватова Т.А.</t>
  </si>
  <si>
    <t>ИП Ушаков В.Н.</t>
  </si>
  <si>
    <t>ИП УШАКОВ Ю.Ю.</t>
  </si>
  <si>
    <t>ИП Ушакова Л.Ю.</t>
  </si>
  <si>
    <t>ИП Ушакова С.В.</t>
  </si>
  <si>
    <t>ИП Фадеева М.Б.</t>
  </si>
  <si>
    <t>ИП ФАЗЕЛЬ М.</t>
  </si>
  <si>
    <t>ИП Фалалеева Е.Н.</t>
  </si>
  <si>
    <t>ИП ФАЛЬКОВ А.Г.</t>
  </si>
  <si>
    <t>ИП Фарази З.М.</t>
  </si>
  <si>
    <t>ИП ФАРАМАЗЯН С.Ш.</t>
  </si>
  <si>
    <t>ИП Фаталиева Х.Г.</t>
  </si>
  <si>
    <t>ИП Фатеев И.А.</t>
  </si>
  <si>
    <t>ИП ФАХЛУЛОВ Б.Б.</t>
  </si>
  <si>
    <t>ИП Фахрадян А.Е.</t>
  </si>
  <si>
    <t>ИП ФЕДОРЕНКО Н.В.</t>
  </si>
  <si>
    <t>ИП ФЕДОРИН Ф.А.</t>
  </si>
  <si>
    <t>ИП ФЕДОРКОВА М.С.</t>
  </si>
  <si>
    <t>ИП ФЁДОРОВ А.А.</t>
  </si>
  <si>
    <t>ИП ФЕДОРОВ А.В.</t>
  </si>
  <si>
    <t>ИП ФЕДОРОВ Г.С.</t>
  </si>
  <si>
    <t>ИП ФЕДОРОВА Л.А.</t>
  </si>
  <si>
    <t>ИП ФЕДОРУК Ю.М.</t>
  </si>
  <si>
    <t>ИП Федорченко В.Е.</t>
  </si>
  <si>
    <t>ИП Федорчук Н.Ю.</t>
  </si>
  <si>
    <t>ИП ФЕДОСЕНКО Т.А.</t>
  </si>
  <si>
    <t>ИП ФЕДОСОВ Н.П.</t>
  </si>
  <si>
    <t>ИП Федотов К.В.</t>
  </si>
  <si>
    <t>ИП ФЕДУЛОВА Н.В.</t>
  </si>
  <si>
    <t>ИП Федченко С.В.</t>
  </si>
  <si>
    <t>ИП ФЕДЯЕВА А.В.</t>
  </si>
  <si>
    <t>ИП ФЕЙЯЗОВ И.И.</t>
  </si>
  <si>
    <t>ИП Фенина О.М.</t>
  </si>
  <si>
    <t>ИП Фень И.А.</t>
  </si>
  <si>
    <t>ИП ФЕСЕНКО Е.А.</t>
  </si>
  <si>
    <t>ИП ФИГУРИНА Ю.П.</t>
  </si>
  <si>
    <t>ИП ФИЛАТКИН И.А.</t>
  </si>
  <si>
    <t>ИП Филатова Т.А.</t>
  </si>
  <si>
    <t>ИП Филатова Т.В.</t>
  </si>
  <si>
    <t>ИП Филатова Т.М.</t>
  </si>
  <si>
    <t>ИП Филимонов В.А.</t>
  </si>
  <si>
    <t>ИП ФИЛИМОНОВА Л.А.</t>
  </si>
  <si>
    <t>ИП ФИЛИНОВА Т.Б.</t>
  </si>
  <si>
    <t>ИП ФИЛИП Г.С.</t>
  </si>
  <si>
    <t>ИП Филиппов В.Г.</t>
  </si>
  <si>
    <t>ИП ФИЛИППОВА Е.А.</t>
  </si>
  <si>
    <t>ИП ФИЛИППОВА Е.П.</t>
  </si>
  <si>
    <t>ИП Филиппова И.М.</t>
  </si>
  <si>
    <t>ИП Филиппова М.Л.</t>
  </si>
  <si>
    <t>ИП Филиппова О.И.</t>
  </si>
  <si>
    <t>ИП ФИЛИПСКИХ И.Н.</t>
  </si>
  <si>
    <t>ИП ФИЛОНОВ Р.В.</t>
  </si>
  <si>
    <t>ИП Филонова Н.В.</t>
  </si>
  <si>
    <t>ИП Филюшина Л.М.</t>
  </si>
  <si>
    <t>ИП ФИЛЮШИНА Н.С.</t>
  </si>
  <si>
    <t>ИП ФИРКОВИЧ Е.А.</t>
  </si>
  <si>
    <t>ИП Фирсанова С.А.</t>
  </si>
  <si>
    <t>ИП ФИСЕНКО Т.Ю.</t>
  </si>
  <si>
    <t>ИП Фокеев А.И</t>
  </si>
  <si>
    <t>ИП Фокин В.С.</t>
  </si>
  <si>
    <t>ИП Фокин С.Б.</t>
  </si>
  <si>
    <t>ИП Фокина О.А.</t>
  </si>
  <si>
    <t>ИП ФОЛЬМЕР Т.А.</t>
  </si>
  <si>
    <t>ИП ФОМЕНКО Д.П.</t>
  </si>
  <si>
    <t>ИП Фомина Г.В.</t>
  </si>
  <si>
    <t>ИП Фомина Е.К.</t>
  </si>
  <si>
    <t>ИП Фомина И.Н.</t>
  </si>
  <si>
    <t>ИП Фомина С.Н.</t>
  </si>
  <si>
    <t>ИП Форостина Р.В.</t>
  </si>
  <si>
    <t>ИП Фотина Е.С.</t>
  </si>
  <si>
    <t>ИП Фролов А.Н,</t>
  </si>
  <si>
    <t>ИП ФРОЛОВ В.Я.</t>
  </si>
  <si>
    <t>ИП ФРОЛОВ С.А.</t>
  </si>
  <si>
    <t>ИП ФРОЛОВА Н.А.</t>
  </si>
  <si>
    <t>ИП ФРОЛОВА Н.В.</t>
  </si>
  <si>
    <t>ИП Фролова С.Ю.</t>
  </si>
  <si>
    <t>ИП Фролова Т.Г.</t>
  </si>
  <si>
    <t>ИП ФРОЛЫШЕВ С.И.</t>
  </si>
  <si>
    <t>ИП Хабаров О.С.</t>
  </si>
  <si>
    <t>ИП ХАБАРОВА О.Ю.</t>
  </si>
  <si>
    <t>ИП Хазарова И.Н.</t>
  </si>
  <si>
    <t>ИП Хаймахан И.А.</t>
  </si>
  <si>
    <t>ИП Халапян О.Э.</t>
  </si>
  <si>
    <t>ИП ХАЛЕЦКИЙ Д.А.</t>
  </si>
  <si>
    <t>ИП Халикова Н.А.</t>
  </si>
  <si>
    <t>ИП ХАЛИЛОВ В.В.</t>
  </si>
  <si>
    <t>ИП ХАЛИЛОВ Х.З.</t>
  </si>
  <si>
    <t>ИП Халимов Н.Х.</t>
  </si>
  <si>
    <t>ИП Халиулин Р.С.</t>
  </si>
  <si>
    <t>ИП Халыгов Э.С.</t>
  </si>
  <si>
    <t>ИП Хальзов С.А.</t>
  </si>
  <si>
    <t>ИП Халявин А.А.</t>
  </si>
  <si>
    <t>ИП Хамаян Р.А.</t>
  </si>
  <si>
    <t>ИП Хамутов А.А.</t>
  </si>
  <si>
    <t>ИП Хан Г.Э.</t>
  </si>
  <si>
    <t>ИП Ханахян Н.Д.</t>
  </si>
  <si>
    <t>ИП Ханджян А.В.</t>
  </si>
  <si>
    <t>ИП Харазян А.Р.</t>
  </si>
  <si>
    <t>ИП Харджиева О.И.</t>
  </si>
  <si>
    <t>ИП Харина И.П.</t>
  </si>
  <si>
    <t>ИП ХАРИТОНОВ С.Е.</t>
  </si>
  <si>
    <t>ИП ХАРИТОНОВА О.Н.</t>
  </si>
  <si>
    <t>ИП ХАРЛАМОВА И.А.</t>
  </si>
  <si>
    <t>ИП ХАРЛАМОВА О.А.</t>
  </si>
  <si>
    <t>ИП ХАРЧЕНКО А.А.</t>
  </si>
  <si>
    <t>ИП ХАРЧЕНКО А.Г.</t>
  </si>
  <si>
    <t>ИП Харченко А.И.</t>
  </si>
  <si>
    <t>ИП ХАСАНОВА Ф.А.</t>
  </si>
  <si>
    <t>ИП Хасянов Р.Р.</t>
  </si>
  <si>
    <t>ИП Хатипова В.С.</t>
  </si>
  <si>
    <t>ИП Хачанян Т.Г.</t>
  </si>
  <si>
    <t>ИП Хачатрян Г.Х.</t>
  </si>
  <si>
    <t>ИП ХАЧАТРЯН С.В.</t>
  </si>
  <si>
    <t>ИП Хачатуров А.Р.</t>
  </si>
  <si>
    <t>ИП ХАЧАТУРОВ А.С.</t>
  </si>
  <si>
    <t>ИП ХАЧАТУРЯН А.А.</t>
  </si>
  <si>
    <t>ИП ХАЧАТУРЯН Б.Е.</t>
  </si>
  <si>
    <t>ИП ХАЧАТУРЯН Г.А.</t>
  </si>
  <si>
    <t>ИП Хваталова Л.М.</t>
  </si>
  <si>
    <t>ИП ХВОСТОВ В.В.</t>
  </si>
  <si>
    <t>ИП Хеирхабаров Г.Ш.</t>
  </si>
  <si>
    <t>ИП ХИЖНЯК А.А.</t>
  </si>
  <si>
    <t>ИП Хижняк Н.А.</t>
  </si>
  <si>
    <t>ИП Хизиров У.Р.</t>
  </si>
  <si>
    <t>ИП Хитрикова М.А.</t>
  </si>
  <si>
    <t>ИП Хлебникова Е.Л.</t>
  </si>
  <si>
    <t>ИП ХЛЫНОВА М.Н.</t>
  </si>
  <si>
    <t>ИП ХЛЫСТОВА С.Н.</t>
  </si>
  <si>
    <t>ИП Хлыян Я.А.</t>
  </si>
  <si>
    <t>ИП Хмара Л.П.</t>
  </si>
  <si>
    <t>ИП ХМЕЛЕВА О.И.</t>
  </si>
  <si>
    <t>ИП Хмелевский А.Н.</t>
  </si>
  <si>
    <t>ИП ХОДЫРЕВ А.Ю.</t>
  </si>
  <si>
    <t>ИП Холбан И.Г.</t>
  </si>
  <si>
    <t>ИП Холодовская И.И.</t>
  </si>
  <si>
    <t>ИП ХОМУСЬКО И.П.</t>
  </si>
  <si>
    <t>ИП ХОМУТОВА О.В.</t>
  </si>
  <si>
    <t>ИП Хомякова Л.В.</t>
  </si>
  <si>
    <t>ИП ХОМЯЧКОВ Д.А.</t>
  </si>
  <si>
    <t>ИП Хон Л.К.</t>
  </si>
  <si>
    <t>ИП Хорольская Е.А.</t>
  </si>
  <si>
    <t>ИП ХОРОШИЛОВ О.Б.</t>
  </si>
  <si>
    <t>ИП ХОТЕЕНКОВ А.И.</t>
  </si>
  <si>
    <t>ИП ХОТЕНКО А.С.</t>
  </si>
  <si>
    <t>ИП ХОХАНОВА И.О.</t>
  </si>
  <si>
    <t>ИП ХОЦАНЯН В.С.</t>
  </si>
  <si>
    <t>ИП Храмеева С.И.</t>
  </si>
  <si>
    <t>ИП ХРАМОВ В.Н.</t>
  </si>
  <si>
    <t>ИП Храмых М.И.</t>
  </si>
  <si>
    <t>ИП Храпов Е.А.</t>
  </si>
  <si>
    <t>ИП Христин П.В.</t>
  </si>
  <si>
    <t>ИП ХРОМОВА С.А.</t>
  </si>
  <si>
    <t>ИП ХРЫКИНА И.Е.</t>
  </si>
  <si>
    <t>ИП ХРЯЩЕВ В.А.</t>
  </si>
  <si>
    <t>ИП Хрящева М.М.</t>
  </si>
  <si>
    <t>ИП ХУАЖЕВА А.Д.</t>
  </si>
  <si>
    <t>ИП ХУДАЕВ Р.Ч.</t>
  </si>
  <si>
    <t>ИП Худай-Берды И.М.</t>
  </si>
  <si>
    <t>ИП ХУДЯКОВА А.В.</t>
  </si>
  <si>
    <t>ИП ХУДЯКОВА Н.В.</t>
  </si>
  <si>
    <t>ИП Хурдакова Н.В.</t>
  </si>
  <si>
    <t>ИП ХУСНУТДИНОВ Р.С.</t>
  </si>
  <si>
    <t>ИП ХУТИМ М.Д.</t>
  </si>
  <si>
    <t>ИП Хуторнова Е.М.</t>
  </si>
  <si>
    <t>ИП Цаканян С.А.</t>
  </si>
  <si>
    <t>ИП Цалкаламанидзе З.Н.</t>
  </si>
  <si>
    <t>ИП ЦАПНИК Я.Ю.</t>
  </si>
  <si>
    <t>ИП Царев Д.Е.</t>
  </si>
  <si>
    <t>ИП Царев С.А.</t>
  </si>
  <si>
    <t>ИП Царегородская Н.В.</t>
  </si>
  <si>
    <t>ИП Царьков Е.В.</t>
  </si>
  <si>
    <t>ИП Цатрян А.А.</t>
  </si>
  <si>
    <t>ИП ЦВЕТКОВ А.Н.</t>
  </si>
  <si>
    <t>ИП Цветков Ю.В.</t>
  </si>
  <si>
    <t>ИП Цветкова Т.А.</t>
  </si>
  <si>
    <t>ИП ЦЕДИК С.И.</t>
  </si>
  <si>
    <t>ИП Цеев А.А.</t>
  </si>
  <si>
    <t>ИП ЦЕНЦЕР Г.В.</t>
  </si>
  <si>
    <t>ИП ЦИБИНА В.А.</t>
  </si>
  <si>
    <t>ИП ЦИМБАЛЮК И.Н.</t>
  </si>
  <si>
    <t>ИП Циндрин С.Ю.</t>
  </si>
  <si>
    <t>ИП ЦИЦОРИНА И.Е.</t>
  </si>
  <si>
    <t>ИП Цугунян Г.В.</t>
  </si>
  <si>
    <t>ИП ЦУКАНОВА Л.М.</t>
  </si>
  <si>
    <t>ИП ЦУЦУК Н.В.</t>
  </si>
  <si>
    <t>ИП Цыганский А.В.</t>
  </si>
  <si>
    <t>ИП ЦЫЖУ Е.А.</t>
  </si>
  <si>
    <t>ИП ЦЫНДРИНА Б.С.</t>
  </si>
  <si>
    <t>ИП ЦЫЦОРИНА Т.Ю.</t>
  </si>
  <si>
    <t>ИП Чадина С.Н.</t>
  </si>
  <si>
    <t>ИП Чазова Л.В.</t>
  </si>
  <si>
    <t>ИП Чайковская Л.М.</t>
  </si>
  <si>
    <t>ИП ЧАЙКОВСКИЙ О.Е.</t>
  </si>
  <si>
    <t>ИП Чакалова С.Э.</t>
  </si>
  <si>
    <t>ИП ЧАЛАБОВ Л.Э.</t>
  </si>
  <si>
    <t>ИП Чаликиди Г.К.</t>
  </si>
  <si>
    <t>ИП ЧАЛОВА Л.Г.</t>
  </si>
  <si>
    <t>ИП ЧАЛЫХ А.В.</t>
  </si>
  <si>
    <t>ИП ЧАЛЫХ О.И.</t>
  </si>
  <si>
    <t>ИП ЧАНИА В.Т.</t>
  </si>
  <si>
    <t>ИП ЧАПАК А.И.</t>
  </si>
  <si>
    <t>ИП Чаплыгин В.В.</t>
  </si>
  <si>
    <t>ИП Чаплыгина Л.Н.</t>
  </si>
  <si>
    <t>ИП Чаров С.А.</t>
  </si>
  <si>
    <t>ИП Чарыкова Е.Е.</t>
  </si>
  <si>
    <t>ИП ЧАСНИКОВА О.О.</t>
  </si>
  <si>
    <t>ИП ЧВАНОВ Е.С.</t>
  </si>
  <si>
    <t>ИП ЧВЕРТКО О.</t>
  </si>
  <si>
    <t>ИП ЧЕБАНУ Т.Ф.</t>
  </si>
  <si>
    <t>ИП ЧЕБОТАЕВ С.В.</t>
  </si>
  <si>
    <t>ИП ЧЕВТАЕВ Н.К.</t>
  </si>
  <si>
    <t>ИП ЧЕКАНОВ А.А.</t>
  </si>
  <si>
    <t>ИП ЧЕКМАЕВ А.С.</t>
  </si>
  <si>
    <t>ИП ЧЕКМЕЗОВА О.С.</t>
  </si>
  <si>
    <t>ИП ЧЕКОМАСОВА Г.А.</t>
  </si>
  <si>
    <t>ИП ЧЕЛНОКОВ А.И.</t>
  </si>
  <si>
    <t>ИП ЧЕЛНОКОВА Г.А.</t>
  </si>
  <si>
    <t>ИП Челышева С.В.</t>
  </si>
  <si>
    <t>ИП ЧЕПИГА Н.В.</t>
  </si>
  <si>
    <t>ИП ЧЕПИЖЕНКО И.О.</t>
  </si>
  <si>
    <t>ИП Чепиженко Я.С.</t>
  </si>
  <si>
    <t>ИП ЧЕПРАСОВА С.В.</t>
  </si>
  <si>
    <t>ИП ЧЕПУРНОВА О.А.</t>
  </si>
  <si>
    <t>ИП ЧЕРВИКОВ А.Н.</t>
  </si>
  <si>
    <t>ИП Червяков Э.С.</t>
  </si>
  <si>
    <t>ИП ЧЕРЕДНИЧЕНКО В.А.</t>
  </si>
  <si>
    <t>ИП Черекьянс С.Е.</t>
  </si>
  <si>
    <t>ИП ЧЕРЕПАНОВ И.А.</t>
  </si>
  <si>
    <t>ИП Черепанов М.В.</t>
  </si>
  <si>
    <t>ИП Черкасова Е.В.</t>
  </si>
  <si>
    <t>ИП Черкасова Т.И.</t>
  </si>
  <si>
    <t>ИП ЧЕРКАШИНА Е.Ю.</t>
  </si>
  <si>
    <t>ИП ЧЕРЛАНОВ А.И.</t>
  </si>
  <si>
    <t>ИП ЧЕРЛАНОВА В.С.</t>
  </si>
  <si>
    <t>ИП Чермошенцева И.Н.</t>
  </si>
  <si>
    <t>ИП ЧЕРНАЯ Л.В.</t>
  </si>
  <si>
    <t>ИП ЧЕРНАЯ Н.Г.</t>
  </si>
  <si>
    <t>ИП ЧЕРНОБРОВЕНКО М.Ю.</t>
  </si>
  <si>
    <t>ИП ЧЕРНОБРОВКИН А.Ф.</t>
  </si>
  <si>
    <t>ИП Чернов А.А.</t>
  </si>
  <si>
    <t>ИП ЧЕРНОВА И.А.</t>
  </si>
  <si>
    <t>ИП Чернова М.В.</t>
  </si>
  <si>
    <t>ИП Чернова Т.В.</t>
  </si>
  <si>
    <t>ИП Черножукова Е.А.</t>
  </si>
  <si>
    <t>ИП Чернойванов А.Г.</t>
  </si>
  <si>
    <t>ИП Чернокоз С.А.</t>
  </si>
  <si>
    <t>ИП ЧЕРНОМОРЕЦ В.В.</t>
  </si>
  <si>
    <t>ИП Черноусова Ю.А.</t>
  </si>
  <si>
    <t>ИП ЧЕРНЫХ А.И.</t>
  </si>
  <si>
    <t>ИП Чернышев А.В.</t>
  </si>
  <si>
    <t>ИП Чернышева Т.Н.</t>
  </si>
  <si>
    <t>ИП ЧЕРНЫШОВ С.А.</t>
  </si>
  <si>
    <t>ИП Чернявская Е.В.</t>
  </si>
  <si>
    <t>ИП ЧЕРНЯВСКИЙ Н.А.</t>
  </si>
  <si>
    <t>ИП ЧЕРНЯЕВА Н.В.</t>
  </si>
  <si>
    <t>ИП ЧЕРНЯКОВА Л.Л.</t>
  </si>
  <si>
    <t>ИП ЧЕРТКОВА И.А.</t>
  </si>
  <si>
    <t>ИП ЧЕТВЕРТАКОВА Н.Л.</t>
  </si>
  <si>
    <t>ИП ЧЕЧЕЛЕВА И.В.</t>
  </si>
  <si>
    <t>ИП ЧИГРИНА Л.В.</t>
  </si>
  <si>
    <t>ИП ЧИЖ Г.Е.</t>
  </si>
  <si>
    <t>ИП ЧИЖИКОВ В.В.</t>
  </si>
  <si>
    <t>ИП Чижов В.А.</t>
  </si>
  <si>
    <t>ИП Чижова А.А.</t>
  </si>
  <si>
    <t>ИП ЧИКИНА Ю.В.</t>
  </si>
  <si>
    <t>ИП ЧИКИРИДИ Т.А.</t>
  </si>
  <si>
    <t>ИП ЧИКОВ А.Н.</t>
  </si>
  <si>
    <t>ИП ЧИМРОВА Т.А.</t>
  </si>
  <si>
    <t>ИП ЧИНГИЗОВА Л.А.</t>
  </si>
  <si>
    <t>ИП ЧИНЬКОВА Ю.В.</t>
  </si>
  <si>
    <t>ИП Чиркова Е.С.</t>
  </si>
  <si>
    <t>ИП Чирцов А.М.</t>
  </si>
  <si>
    <t>ИП Чичерин С.М.</t>
  </si>
  <si>
    <t>ИП ЧНАВАЯН А.В.</t>
  </si>
  <si>
    <t>ИП ЧОБАНЯН М.А.</t>
  </si>
  <si>
    <t>ИП Чолария М.А.</t>
  </si>
  <si>
    <t>ИП Чубарева Е.А.</t>
  </si>
  <si>
    <t>ИП ЧУБКОВЦОВА Л.В.</t>
  </si>
  <si>
    <t>ИП Чугай И.И.</t>
  </si>
  <si>
    <t>ИП Чугунова Т.В.</t>
  </si>
  <si>
    <t>ИП ЧУДИНОВА Ю.С.</t>
  </si>
  <si>
    <t>ИП Чуднова Н.А.</t>
  </si>
  <si>
    <t>ИП Чуева Л.В.</t>
  </si>
  <si>
    <t>ИП Чуева О.И.</t>
  </si>
  <si>
    <t>ИП ЧУКАНОВА А.Ш.</t>
  </si>
  <si>
    <t>ИП Чульфаев В.А.</t>
  </si>
  <si>
    <t>ИП Чумак М.В.</t>
  </si>
  <si>
    <t>ИП ЧУМАКОВА Е.Н.</t>
  </si>
  <si>
    <t>ИП Чунина О.Е.</t>
  </si>
  <si>
    <t>ИП ЧУНОСОВ А.В.</t>
  </si>
  <si>
    <t>ИП ЧУПАРИНОВА А.А.</t>
  </si>
  <si>
    <t>ИП ЧУПРОВ А.С.</t>
  </si>
  <si>
    <t>ИП ЧУРАЕВ А.А.</t>
  </si>
  <si>
    <t>ИП Чуриков В.В.</t>
  </si>
  <si>
    <t>ИП ЧУРИКОВА В.В.</t>
  </si>
  <si>
    <t>ИП Чуркина Н.Б.</t>
  </si>
  <si>
    <t>ИП ЧУРЮКИН А.В.</t>
  </si>
  <si>
    <t>ИП Чусь Е.Н.</t>
  </si>
  <si>
    <t>ИП Чуфаров И.В.</t>
  </si>
  <si>
    <t>ИП Чухмара Ю.Г.</t>
  </si>
  <si>
    <t>ИП Чухутина Н.А.</t>
  </si>
  <si>
    <t>ИП Шабалин Е.Ю.</t>
  </si>
  <si>
    <t>ИП Шабалин С.С.</t>
  </si>
  <si>
    <t>ИП ШАБИЕВА Ш.Х.</t>
  </si>
  <si>
    <t>ИП ШАБУРКИНА Е.В.</t>
  </si>
  <si>
    <t>ИП Шагиморданова Р.Г.</t>
  </si>
  <si>
    <t>ИП ШАГИНЯН А.Р.</t>
  </si>
  <si>
    <t>ИП Шадрин П.Н.</t>
  </si>
  <si>
    <t>ИП Шаззо А.Ш.</t>
  </si>
  <si>
    <t>ИП Шакина Е.А.</t>
  </si>
  <si>
    <t>ИП Шалай А.Х.</t>
  </si>
  <si>
    <t>ИП Шаламов А.М.</t>
  </si>
  <si>
    <t>ИП Шалашова Л.П.</t>
  </si>
  <si>
    <t>ИП Шалимов Б.Н.</t>
  </si>
  <si>
    <t>ИП Шалина Т.Н.</t>
  </si>
  <si>
    <t>ИП Шальнева И.Ю.</t>
  </si>
  <si>
    <t>ИП ШАМАНИНА М.И.</t>
  </si>
  <si>
    <t>ИП ШАМАНСКАЯ Л.Ю.</t>
  </si>
  <si>
    <t>ИП Шамхалов Э.П.</t>
  </si>
  <si>
    <t>ИП ШАПОВАЛОВА А.П.</t>
  </si>
  <si>
    <t>ИП Шапошникова И.М.</t>
  </si>
  <si>
    <t>ИП ШАРАЧЕВА И.В.</t>
  </si>
  <si>
    <t>ИП Шарашин А.А.</t>
  </si>
  <si>
    <t>ИП ШАРОВ Р.И.</t>
  </si>
  <si>
    <t>ИП Шаталова В.В.</t>
  </si>
  <si>
    <t>ИП Шатилов В.Е.</t>
  </si>
  <si>
    <t>ИП ШАФЕР В.Ф.</t>
  </si>
  <si>
    <t>ИП ШАФИГУЛЛИН Т.Б.</t>
  </si>
  <si>
    <t>ИП ШАХГУСЕЙНОВ З.М.</t>
  </si>
  <si>
    <t>ИП ШАХОВ А.Р.</t>
  </si>
  <si>
    <t>ИП Шахторина Г.Л.</t>
  </si>
  <si>
    <t>ИП ШАХЯН Г.С.</t>
  </si>
  <si>
    <t>ИП ШАЧНЕВА Т.Ю.</t>
  </si>
  <si>
    <t>ИП Шашина Л.Б.</t>
  </si>
  <si>
    <t>ИП ШАШКО В.В.</t>
  </si>
  <si>
    <t>ИП Шванова Е.А.</t>
  </si>
  <si>
    <t>ИП ШВЕДОВА Н.В.</t>
  </si>
  <si>
    <t>ИП ШВЕЦОВ В.А.</t>
  </si>
  <si>
    <t>ИП ШВЕЦОВА Г.И.</t>
  </si>
  <si>
    <t>ИП Швыряев К.В.</t>
  </si>
  <si>
    <t>ИП ШЕБАНОВА Н.И.</t>
  </si>
  <si>
    <t>ИП Шеболдаев Г.Э.</t>
  </si>
  <si>
    <t>ИП Шевалдыкина Г.И.</t>
  </si>
  <si>
    <t>ИП ШЕВЦОВА Е.В.</t>
  </si>
  <si>
    <t>ИП ШЕВЦОВА О.П.</t>
  </si>
  <si>
    <t>ИП Шевченко А.Н.</t>
  </si>
  <si>
    <t>ИП Шевченко А.С.</t>
  </si>
  <si>
    <t>ИП ШЕВЧЕНКО В.И.</t>
  </si>
  <si>
    <t>ИП ШЕВЧЕНКО В.Ф.</t>
  </si>
  <si>
    <t>ИП Шевченко Д.Н.</t>
  </si>
  <si>
    <t>ИП ШЕВЧЕНКО Н.Г.</t>
  </si>
  <si>
    <t>ИП Шевырев А.В.</t>
  </si>
  <si>
    <t>ИП ШЕВЯКОВА Л.С.</t>
  </si>
  <si>
    <t>ИП ШЕГЕДА С.В.</t>
  </si>
  <si>
    <t>ИП ШЕКИЯН А.В.</t>
  </si>
  <si>
    <t>ИП Шеколенко П.Р.</t>
  </si>
  <si>
    <t>ИП ШЕЛИПОВ В.П.</t>
  </si>
  <si>
    <t>ИП Шелихов А.С.</t>
  </si>
  <si>
    <t>ИП Шелупакина Т.А.</t>
  </si>
  <si>
    <t>ИП ШЕМЕВХАНОВ Н.А.</t>
  </si>
  <si>
    <t>ИП ШЕМЕТ А.С.</t>
  </si>
  <si>
    <t>ИП Шен Д.В.</t>
  </si>
  <si>
    <t>ИП Шепелева Е.Ю.</t>
  </si>
  <si>
    <t>ИП ШЕПТАЛИН Е.Г.</t>
  </si>
  <si>
    <t>ИП ШЕРГИНА О.Н.</t>
  </si>
  <si>
    <t>ИП Шерстобитова Н.Б.</t>
  </si>
  <si>
    <t>ИП ШЕРСТЯННИКОВА М.Г.</t>
  </si>
  <si>
    <t>ИП ШЕРШИНЕВ О.С.</t>
  </si>
  <si>
    <t>ИП ШЕРШНЕВА Н.В.</t>
  </si>
  <si>
    <t>ИП ШЕСТАКОВ Н.В.</t>
  </si>
  <si>
    <t>ИП Шестаков Э.А.</t>
  </si>
  <si>
    <t>ИП ШЕСТАКОВА Н.Б.</t>
  </si>
  <si>
    <t>ИП ШЕСТАКОВА Н.Н.</t>
  </si>
  <si>
    <t>ИП ШЕСТЕРНИНА М.А.</t>
  </si>
  <si>
    <t>ИП Шеуджен З.Н.</t>
  </si>
  <si>
    <t>ИП ШЕФЕР Я.М.</t>
  </si>
  <si>
    <t>ИП Шехман С.С.</t>
  </si>
  <si>
    <t>ИП ШИБАЛКИНА О.К.</t>
  </si>
  <si>
    <t>ИП Шибнева О.В.</t>
  </si>
  <si>
    <t>ИП Шикалова Е.А.</t>
  </si>
  <si>
    <t>ИП Шилова Л.Л.</t>
  </si>
  <si>
    <t>ИП Шилова Н.Н.</t>
  </si>
  <si>
    <t>ИП ШИЛОВА О.В.</t>
  </si>
  <si>
    <t>ИП ШИМКЕНЕ Т.С.</t>
  </si>
  <si>
    <t>ИП Шинкова М.В.</t>
  </si>
  <si>
    <t>ИП Шинюк И.К.</t>
  </si>
  <si>
    <t>ИП ШИП С.В.</t>
  </si>
  <si>
    <t>ИП Шипицын К.В.</t>
  </si>
  <si>
    <t>ИП ШИРИНКИНА Е.В.</t>
  </si>
  <si>
    <t>ИП Широкова А.В.</t>
  </si>
  <si>
    <t>ИП ШИРШОВ А.С.</t>
  </si>
  <si>
    <t>ИП Шихшабекова Г.В.</t>
  </si>
  <si>
    <t>ИП ШИЧКИНА Н.В.</t>
  </si>
  <si>
    <t>ИП ШИШИНА Г.Г.</t>
  </si>
  <si>
    <t>ИП ШИШКИНА Н.В.</t>
  </si>
  <si>
    <t>ИП ШИШКИНА Н.Л.</t>
  </si>
  <si>
    <t>ИП ШИШОВА Н.И.</t>
  </si>
  <si>
    <t>ИП ШИЯН В.Н.</t>
  </si>
  <si>
    <t>ИП Шкенева В.В.</t>
  </si>
  <si>
    <t>ИП Шконда А.В.</t>
  </si>
  <si>
    <t>ИП Шкоян А.А.</t>
  </si>
  <si>
    <t>ИП ШКРЕДОВА И.А.</t>
  </si>
  <si>
    <t>ИП ШКУНОВА И.В.</t>
  </si>
  <si>
    <t>ИП Шкут Р.Л.</t>
  </si>
  <si>
    <t>ИП Шмаков И.И.</t>
  </si>
  <si>
    <t>ИП ШМАКОВА Н.М.</t>
  </si>
  <si>
    <t>ИП ШМАЛЬКО Н.П.</t>
  </si>
  <si>
    <t>ИП Шмаров А.С.</t>
  </si>
  <si>
    <t>ИП Шмелев В.В.</t>
  </si>
  <si>
    <t>ИП Шмидт И.Н.</t>
  </si>
  <si>
    <t>ИП Шмуль С.В.</t>
  </si>
  <si>
    <t>ИП ШМЫРЕВ Р.В.</t>
  </si>
  <si>
    <t>ИП ШМЫРИНА Н.Н.</t>
  </si>
  <si>
    <t>ИП Шнайдер В.А.</t>
  </si>
  <si>
    <t>ИП ШНАЙДЕР Е.В.</t>
  </si>
  <si>
    <t>ИП ШНЫРЕВА Т.В.</t>
  </si>
  <si>
    <t>ИП Шнякина Р.Н.</t>
  </si>
  <si>
    <t>ИП Шопугина О.А.</t>
  </si>
  <si>
    <t>ИП Шорохов Д.А.</t>
  </si>
  <si>
    <t>ИП Шотт О.С.</t>
  </si>
  <si>
    <t>ИП ШПАКОВА Ю.А.</t>
  </si>
  <si>
    <t>ИП Шпаночкин В.Н.</t>
  </si>
  <si>
    <t>ИП ШПИЛЕВА И.В.</t>
  </si>
  <si>
    <t>ИП Шрамко А.А.</t>
  </si>
  <si>
    <t>ИП ШРУБНЕВА Е.А.</t>
  </si>
  <si>
    <t>ИП Штангеева И.В.</t>
  </si>
  <si>
    <t>ИП Штейн Е.А.</t>
  </si>
  <si>
    <t>ИП ШТЕК И.А.</t>
  </si>
  <si>
    <t>ИП Штонда И.В.</t>
  </si>
  <si>
    <t>ИП Штранин В.П.</t>
  </si>
  <si>
    <t>ИП ШТРЕК А.Г.</t>
  </si>
  <si>
    <t>ИП Штрек С.Г.</t>
  </si>
  <si>
    <t>ИП Штымова А.Ю.</t>
  </si>
  <si>
    <t>ИП Шувалов К.В.</t>
  </si>
  <si>
    <t>ИП ШУКЮРОВ С.Ш.</t>
  </si>
  <si>
    <t>ИП Шулепникова С.А.</t>
  </si>
  <si>
    <t>ИП ШУЛЕШКО И.М.</t>
  </si>
  <si>
    <t>ИП Шульга В.Н.</t>
  </si>
  <si>
    <t>ИП Шульга О.В.</t>
  </si>
  <si>
    <t>ИП Шульга Т.Б.</t>
  </si>
  <si>
    <t>ИП Шульга Т.Г.</t>
  </si>
  <si>
    <t>ИП Шульгатый С.Ю.</t>
  </si>
  <si>
    <t>ИП ШУЛЯК Е.А.</t>
  </si>
  <si>
    <t>ИП ШУМАЙЛОВ А.Ю.</t>
  </si>
  <si>
    <t>ИП Шумикова Т.В.</t>
  </si>
  <si>
    <t>ИП ШУМИЛИН А.А.</t>
  </si>
  <si>
    <t>ИП ШУМИХИНА Е.О.</t>
  </si>
  <si>
    <t>ИП Шумова Л.А.</t>
  </si>
  <si>
    <t>ИП Шуранова Н.А.</t>
  </si>
  <si>
    <t>ИП Шуренкова М.М.</t>
  </si>
  <si>
    <t>ИП ШУРЫГИНА Н.Л.</t>
  </si>
  <si>
    <t>ИП ШУТОВ В.А.</t>
  </si>
  <si>
    <t>ИП Шыхалиева И.М.</t>
  </si>
  <si>
    <t>ИП ЩЕБУНЯЕВА Л.Я.</t>
  </si>
  <si>
    <t>ИП ЩЕГОЛЕВА А.Л.</t>
  </si>
  <si>
    <t>ИП Щеголинская О.А.</t>
  </si>
  <si>
    <t>ИП ЩЕГОЛЬ Г.С.</t>
  </si>
  <si>
    <t>ИП ЩЕГОЛЬ С.Н.</t>
  </si>
  <si>
    <t>ИП Щекотова Т.А.</t>
  </si>
  <si>
    <t>ИП ЩЕПКИНА Н.Ю.</t>
  </si>
  <si>
    <t>ИП Щербак С.А.</t>
  </si>
  <si>
    <t>ИП Щербаков А.В.</t>
  </si>
  <si>
    <t>ИП Щербаков И.М.</t>
  </si>
  <si>
    <t>ИП ЩЕРБАКОВА А.В.</t>
  </si>
  <si>
    <t>ИП Щербакова А.К.</t>
  </si>
  <si>
    <t>ИП Щербакова Ж.Г.</t>
  </si>
  <si>
    <t>ИП ЩЕРБАКОВА И.Ю.</t>
  </si>
  <si>
    <t>ИП ЩЕРБАКОВА Т.А.</t>
  </si>
  <si>
    <t>ИП ЩЕРБИНА А.И.</t>
  </si>
  <si>
    <t>ИП Щербина Т.П.</t>
  </si>
  <si>
    <t>ИП ЩЕРБИНИНА М.В.</t>
  </si>
  <si>
    <t>ИП ЩИТОВА Т.Г.</t>
  </si>
  <si>
    <t>ИП ЩУКИН С.Ф.</t>
  </si>
  <si>
    <t>ИП Щукина В.Р.</t>
  </si>
  <si>
    <t>ИП ЩУКИНА Н.А.</t>
  </si>
  <si>
    <t>ИП Эзболатова К.С.</t>
  </si>
  <si>
    <t>ИП ЭКБА М.В.</t>
  </si>
  <si>
    <t>ИП Эленпорт С.А.</t>
  </si>
  <si>
    <t>ИП ЭМИНОВА Г.П.</t>
  </si>
  <si>
    <t>ИП Энно Р.С.</t>
  </si>
  <si>
    <t>ИП Эрганян В.Н.</t>
  </si>
  <si>
    <t>ИП ЭРГАШЕВ Х.Х.</t>
  </si>
  <si>
    <t>ИП ЭРКЕНОВ А.М.</t>
  </si>
  <si>
    <t>ИП Эрнандес Р.Х.</t>
  </si>
  <si>
    <t>ИП Эртель С.Ю.</t>
  </si>
  <si>
    <t>ИП ЮДИН Е.В.</t>
  </si>
  <si>
    <t>ИП Юдина Н.В.</t>
  </si>
  <si>
    <t>ИП ЮДИНА Ю.В.</t>
  </si>
  <si>
    <t>ИП Юдинцев И.Н.</t>
  </si>
  <si>
    <t>ИП ЮДНИКОВ К.Н.</t>
  </si>
  <si>
    <t>ИП ЮЖАКОВ В.С.</t>
  </si>
  <si>
    <t>ИП ЮНИНА Н.Н.</t>
  </si>
  <si>
    <t>ИП Юнусова Н.В.</t>
  </si>
  <si>
    <t>ИП Юньков А.А.</t>
  </si>
  <si>
    <t>ИП Юпатова Ю.А.</t>
  </si>
  <si>
    <t>ИП Юраш Л.В.</t>
  </si>
  <si>
    <t>ИП Юрков Д.С.</t>
  </si>
  <si>
    <t>ИП Юртаева О.С.</t>
  </si>
  <si>
    <t>ИП Юрцева О.В.</t>
  </si>
  <si>
    <t>ИП Юрченко В.В.</t>
  </si>
  <si>
    <t>ИП ЮРЧЕНКО З.П.</t>
  </si>
  <si>
    <t>ИП Юрченко М.Н.</t>
  </si>
  <si>
    <t>ИП Юрченко Ю.И.</t>
  </si>
  <si>
    <t>ИП ЮРЬЕВА Е.В.</t>
  </si>
  <si>
    <t>ИП ЮСИФОВ А.Ш.</t>
  </si>
  <si>
    <t>ИП ЮСУБОВ А.К.</t>
  </si>
  <si>
    <t>ИП Юськив С.И.</t>
  </si>
  <si>
    <t>ИП Юхименко О.В.</t>
  </si>
  <si>
    <t>ИП ЮХНО М.В.</t>
  </si>
  <si>
    <t>ИП Яблокова Г.Н.</t>
  </si>
  <si>
    <t>ИП Явруев В.Е.</t>
  </si>
  <si>
    <t>ИП Явруян О.В.</t>
  </si>
  <si>
    <t>ИП Ягова О.А.</t>
  </si>
  <si>
    <t>ИП ЯГЫШОВА Н.Ю.</t>
  </si>
  <si>
    <t>ИП ЯИШЕНКИН С.В.</t>
  </si>
  <si>
    <t>ИП ЯКИМЕНКО А.А.</t>
  </si>
  <si>
    <t>ИП ЯКИМЕНКО В.А.</t>
  </si>
  <si>
    <t>ИП ЯКИМОВИЧ В.М.</t>
  </si>
  <si>
    <t>ИП Яковенко А.А.</t>
  </si>
  <si>
    <t>ИП Яковенко Н.А.</t>
  </si>
  <si>
    <t>ИП Яковенко С.А.</t>
  </si>
  <si>
    <t>ИП Яковлев А.А.</t>
  </si>
  <si>
    <t>ИП Яковлев Е.Р.</t>
  </si>
  <si>
    <t>ИП Яковлев И.Б.</t>
  </si>
  <si>
    <t>ИП Яковлев И.В.</t>
  </si>
  <si>
    <t>ИП ЯКОВЛЕВ Н.В.</t>
  </si>
  <si>
    <t>ИП ЯКОВЛЕВА А.П.</t>
  </si>
  <si>
    <t>ИП ЯКОВЛЕВА Г.А.</t>
  </si>
  <si>
    <t>ИП Яковлева И.А.</t>
  </si>
  <si>
    <t>ИП ЯКОВЛЕВА И.В.</t>
  </si>
  <si>
    <t>ИП Яковлева О.Н.</t>
  </si>
  <si>
    <t>ИП Яковлева Т.С.</t>
  </si>
  <si>
    <t>ИП ЯКУБОВ Б.Я.</t>
  </si>
  <si>
    <t>ИП Якумов П.А.</t>
  </si>
  <si>
    <t>ИП ЯКУШЕВ С.Н.</t>
  </si>
  <si>
    <t>ИП Яловой И.В.</t>
  </si>
  <si>
    <t>ИП ЯЛЫНСКАЯ О.С.</t>
  </si>
  <si>
    <t>ИП Яманаева О.С.</t>
  </si>
  <si>
    <t>ИП Ямпольский Н.Н.</t>
  </si>
  <si>
    <t>ИП Янаков Д.С.</t>
  </si>
  <si>
    <t>ИП Янишогло Е.Ф.</t>
  </si>
  <si>
    <t>ИП ЯНКЕВИЧ Е.А.</t>
  </si>
  <si>
    <t>ИП ЯНКОВСКИЙ Д.В.</t>
  </si>
  <si>
    <t>ИП Янчук О.К.</t>
  </si>
  <si>
    <t>ИП Янышена Л.И.</t>
  </si>
  <si>
    <t>ИП Яптева Е.А.</t>
  </si>
  <si>
    <t>ИП Яременко Т.В.</t>
  </si>
  <si>
    <t>ИП Яркевич С.М.</t>
  </si>
  <si>
    <t>ИП Ярков О.Н.</t>
  </si>
  <si>
    <t>ИП ЯРКОВОЙ Э.Ю.</t>
  </si>
  <si>
    <t>ИП ЯРЦЕВА Е.Л.</t>
  </si>
  <si>
    <t>ИП ЯРЫШ Н.Ф.</t>
  </si>
  <si>
    <t>ИП ЯСИНСКАЯ Н.М.</t>
  </si>
  <si>
    <t>ИП Яхина Е.В.</t>
  </si>
  <si>
    <t>ИП ЯЦЕНКО В.Н.</t>
  </si>
  <si>
    <t>ИП ЯЦЕНКО Т.В.</t>
  </si>
  <si>
    <t>ИП Яценко Ю.В.</t>
  </si>
  <si>
    <t>ИП Яцкова И.А.</t>
  </si>
  <si>
    <t>ИП Яшина В.В.</t>
  </si>
  <si>
    <t>ИП ЯШИНА Г.В.</t>
  </si>
  <si>
    <t>ИПАТОВСКИЙ РАЙПОТРЕБСОЮЗ</t>
  </si>
  <si>
    <t>ИФНС РОССИИ № 2 ПО Г. КРАСНОДАРУ</t>
  </si>
  <si>
    <t>ИФНС РОССИИ № 26 ПО Г. МОСКВЕ</t>
  </si>
  <si>
    <t>ИФНС России № 4 по г. Москве</t>
  </si>
  <si>
    <t>ИФНС РОССИИ № 5 ПО Г. КРАСНОДАРУ</t>
  </si>
  <si>
    <t>ИФНС РОССИИ ПО ВЫБОРГСКОМУ РАЙОНУ ЛЕНИНГРАДСКОЙ ОБЛАСТИ</t>
  </si>
  <si>
    <t>ИФНС РОССИИ ПО Г. БАЛАШИХЕ МОСКОВСКОЙ ОБЛАСТИ</t>
  </si>
  <si>
    <t>ИФНС РОССИИ ПО Г.КОМСОМОЛЬСКУНА-АМУРЕ ХАБАРОВСКОГО КРАЯ</t>
  </si>
  <si>
    <t>К/Х Мазнева Ю.Н</t>
  </si>
  <si>
    <t>Кабанов С.А.</t>
  </si>
  <si>
    <t>Казанков А.А.</t>
  </si>
  <si>
    <t>Кайгородов А.Н.</t>
  </si>
  <si>
    <t>Калатинец А.Л.</t>
  </si>
  <si>
    <t>Калачева А.В.</t>
  </si>
  <si>
    <t>Калинина Е.В.</t>
  </si>
  <si>
    <t>Калининградская таможня</t>
  </si>
  <si>
    <t>Калякина А.Д.</t>
  </si>
  <si>
    <t>Капков Е. А.</t>
  </si>
  <si>
    <t>Карабалин А.Р.</t>
  </si>
  <si>
    <t>Карабанов В.В.</t>
  </si>
  <si>
    <t>Караваева В.А.</t>
  </si>
  <si>
    <t>Карандаев А.В.</t>
  </si>
  <si>
    <t>Карачевский Е.В.</t>
  </si>
  <si>
    <t>Карнейчик А.Г.</t>
  </si>
  <si>
    <t>Карпович В.А.</t>
  </si>
  <si>
    <t>Карташов П.Г.</t>
  </si>
  <si>
    <t>Каряева А.Д.</t>
  </si>
  <si>
    <t>Касьянов А.А.</t>
  </si>
  <si>
    <t>Каткова А.В.</t>
  </si>
  <si>
    <t>Квицинская Е.Е.</t>
  </si>
  <si>
    <t>Кинеев Р.А.</t>
  </si>
  <si>
    <t>Киреев М.В.</t>
  </si>
  <si>
    <t>Киржачское райпо</t>
  </si>
  <si>
    <t>Кириллов С.Г.</t>
  </si>
  <si>
    <t>Кирпичев С.П.</t>
  </si>
  <si>
    <t>Киселев А.С.</t>
  </si>
  <si>
    <t>Киселев С.В.</t>
  </si>
  <si>
    <t>Киселева И.Е.</t>
  </si>
  <si>
    <t>Кислова О.М.</t>
  </si>
  <si>
    <t>Кисляков В.Н.</t>
  </si>
  <si>
    <t>Китаев Е.В.</t>
  </si>
  <si>
    <t>Китаева Е.В.</t>
  </si>
  <si>
    <t>Кишова Л.А.</t>
  </si>
  <si>
    <t>Клевакин А.В.</t>
  </si>
  <si>
    <t>Климова С.В.</t>
  </si>
  <si>
    <t>Клинов В.А.</t>
  </si>
  <si>
    <t>Клыгина О.Н.</t>
  </si>
  <si>
    <t>Клычков А.А.</t>
  </si>
  <si>
    <t>Князев А.В.</t>
  </si>
  <si>
    <t>Князев Б.А.</t>
  </si>
  <si>
    <t>Ковердюк А.Ю.</t>
  </si>
  <si>
    <t>Козлов Г.А.</t>
  </si>
  <si>
    <t>Козлова А.Ю.</t>
  </si>
  <si>
    <t>Козлова С.М.</t>
  </si>
  <si>
    <t>Козырева М.А.</t>
  </si>
  <si>
    <t>Койнак И.М.</t>
  </si>
  <si>
    <t>Кокорева М.Е.</t>
  </si>
  <si>
    <t>Колесникова Т.С.</t>
  </si>
  <si>
    <t>Коллеров Д.С.</t>
  </si>
  <si>
    <t>Колотилов Д.А.</t>
  </si>
  <si>
    <t>Кольцова Н.А.</t>
  </si>
  <si>
    <t>Комарова Е.А.</t>
  </si>
  <si>
    <t>Конаков М.А.</t>
  </si>
  <si>
    <t>Кондауров М.С.</t>
  </si>
  <si>
    <t>Кондратенко Н.В.</t>
  </si>
  <si>
    <t>Коноваленко А.В.</t>
  </si>
  <si>
    <t>Кононов С.Н.</t>
  </si>
  <si>
    <t>КОНСТАНТИНОВСКОЕ СЕЛЬПО</t>
  </si>
  <si>
    <t>Коныгина О.С.</t>
  </si>
  <si>
    <t>Конышев А.А.</t>
  </si>
  <si>
    <t>Копытина Л.С.</t>
  </si>
  <si>
    <t>Кораблев С.Д.</t>
  </si>
  <si>
    <t>Кораблева О.А.</t>
  </si>
  <si>
    <t>Кордыш А.С.</t>
  </si>
  <si>
    <t>Королёв Д.В.</t>
  </si>
  <si>
    <t>Королев Д.О.</t>
  </si>
  <si>
    <t>Королева А.П.</t>
  </si>
  <si>
    <t>Корсаков А.А.</t>
  </si>
  <si>
    <t>Корычев К.В.</t>
  </si>
  <si>
    <t>Костерина М.М.</t>
  </si>
  <si>
    <t>Костикова Е.В.</t>
  </si>
  <si>
    <t>Костин А.Д.</t>
  </si>
  <si>
    <t>Костыгова Ю.В.</t>
  </si>
  <si>
    <t>Котельникова Е.С.</t>
  </si>
  <si>
    <t>Котлова С.</t>
  </si>
  <si>
    <t>Кочарян Я.А.</t>
  </si>
  <si>
    <t>Кочедыкова А.Ю.</t>
  </si>
  <si>
    <t>Коченова И.Л.</t>
  </si>
  <si>
    <t>Кочергина О.Г.</t>
  </si>
  <si>
    <t>Кочетков А.С.</t>
  </si>
  <si>
    <t>Кочетова Я.Л.</t>
  </si>
  <si>
    <t>Кочмар Е.Г.</t>
  </si>
  <si>
    <t>Кочуев А.В.</t>
  </si>
  <si>
    <t>Кравченко А.В.</t>
  </si>
  <si>
    <t>Кравченко М.В.</t>
  </si>
  <si>
    <t>Краева Н.А.</t>
  </si>
  <si>
    <t>Красников С.А.</t>
  </si>
  <si>
    <t>Крелин Д.Н.</t>
  </si>
  <si>
    <t>Кремнев А.А.</t>
  </si>
  <si>
    <t>Кривошапкин М.А.</t>
  </si>
  <si>
    <t>Кривушин М.М.</t>
  </si>
  <si>
    <t>Крок Н.К.</t>
  </si>
  <si>
    <t>КРОО ПОМОЩИ БЕЗДОМНЫМ ЖИВОТНЫМ "ПРАВО НА ЖИЗНЬ"</t>
  </si>
  <si>
    <t>Крошкин М.С.</t>
  </si>
  <si>
    <t>Круглов В.А.</t>
  </si>
  <si>
    <t>Круглова Т.В.</t>
  </si>
  <si>
    <t>Крупская М.С.</t>
  </si>
  <si>
    <t>Крылов М.В.</t>
  </si>
  <si>
    <t>КТ "ООО ШТЕРН ИНГРЕДИЕНТС"</t>
  </si>
  <si>
    <t>КТПП</t>
  </si>
  <si>
    <t>Кубанычбек У.К.</t>
  </si>
  <si>
    <t>Кударь В.А.</t>
  </si>
  <si>
    <t>Куделькина В.А.</t>
  </si>
  <si>
    <t>Кудрявцев А.В.</t>
  </si>
  <si>
    <t>Кудряшов Д.Ю.</t>
  </si>
  <si>
    <t>Кудряшов Е.Н.</t>
  </si>
  <si>
    <t>Кузнецов А.Н.</t>
  </si>
  <si>
    <t>Кузнецова Д.В.</t>
  </si>
  <si>
    <t>Кузнецова С.Е.</t>
  </si>
  <si>
    <t>Кузовкина А.Н.</t>
  </si>
  <si>
    <t>Кузьменко А.Д.</t>
  </si>
  <si>
    <t>Кузьмин М.А.</t>
  </si>
  <si>
    <t>Кузьмина Л.Н.</t>
  </si>
  <si>
    <t>Кукушкин С.Н.</t>
  </si>
  <si>
    <t>Кулева О.В.</t>
  </si>
  <si>
    <t>Куликов С.В.</t>
  </si>
  <si>
    <t>Куликов С.С.</t>
  </si>
  <si>
    <t>Куренкова Е.С.</t>
  </si>
  <si>
    <t>Курловское ПО</t>
  </si>
  <si>
    <t>Куроедов И.В.</t>
  </si>
  <si>
    <t>Куропаткина И.Н.</t>
  </si>
  <si>
    <t>Кутейникова Т.В.</t>
  </si>
  <si>
    <t>Кутепова В.С.</t>
  </si>
  <si>
    <t>Кучерик М.А.</t>
  </si>
  <si>
    <t>КФХ КАЗАРЯН С.В.</t>
  </si>
  <si>
    <t>КФХ СААКЯН М.Э.</t>
  </si>
  <si>
    <t>Лаврентьев А.А.</t>
  </si>
  <si>
    <t>Лазарев Е.В.</t>
  </si>
  <si>
    <t>Лалетин В.В.</t>
  </si>
  <si>
    <t>Ларионов И.А.</t>
  </si>
  <si>
    <t>Лау К.С.</t>
  </si>
  <si>
    <t>Лебедев В.С.</t>
  </si>
  <si>
    <t>Лебедева А.С.</t>
  </si>
  <si>
    <t>Леванов А.П.</t>
  </si>
  <si>
    <t>Левин В.Г.</t>
  </si>
  <si>
    <t>Левченко Т.И.</t>
  </si>
  <si>
    <t>Лепешин И.А.</t>
  </si>
  <si>
    <t>Лесных Н.В.</t>
  </si>
  <si>
    <t>Леус Т.В.</t>
  </si>
  <si>
    <t>Лещев А.А.</t>
  </si>
  <si>
    <t>Лим Е.В.</t>
  </si>
  <si>
    <t>Литвин О.Л.</t>
  </si>
  <si>
    <t>Лифанова С.В.</t>
  </si>
  <si>
    <t>Лобачев А.Р.</t>
  </si>
  <si>
    <t>Логинов Н.В.</t>
  </si>
  <si>
    <t>Ложкина О.В.</t>
  </si>
  <si>
    <t>Лозицкий Е.</t>
  </si>
  <si>
    <t>Лозовик В.М.</t>
  </si>
  <si>
    <t>Ломакин В.С.</t>
  </si>
  <si>
    <t>Лочкарев Д.А.</t>
  </si>
  <si>
    <t>Лукашев М.В.</t>
  </si>
  <si>
    <t>Лукичев Д.А.</t>
  </si>
  <si>
    <t>Лукьянов М.А.</t>
  </si>
  <si>
    <t>Лунгин Д.А.</t>
  </si>
  <si>
    <t>Лупанин Д.Ю.</t>
  </si>
  <si>
    <t>Лысов А.В.</t>
  </si>
  <si>
    <t>Люльчев В.А.</t>
  </si>
  <si>
    <t>Маганков В.С.</t>
  </si>
  <si>
    <t>Мазурок М.А.</t>
  </si>
  <si>
    <t>Майков Е.М.</t>
  </si>
  <si>
    <t>Максимов А.В.</t>
  </si>
  <si>
    <t>Максимова Н.А.</t>
  </si>
  <si>
    <t>Максимычев А.С.</t>
  </si>
  <si>
    <t>Маланкин Н.В.</t>
  </si>
  <si>
    <t>Малафеев С.М.</t>
  </si>
  <si>
    <t>Малахова И.О.</t>
  </si>
  <si>
    <t>Малаховский Н.А.</t>
  </si>
  <si>
    <t>Малинов А.Д.</t>
  </si>
  <si>
    <t>Малиновский Д.В.</t>
  </si>
  <si>
    <t>Малова В.Ю.</t>
  </si>
  <si>
    <t>Манасян А.С.</t>
  </si>
  <si>
    <t>Манов А.А.</t>
  </si>
  <si>
    <t>Мануйлов Н.Н.</t>
  </si>
  <si>
    <t>Манукян Г.Г.</t>
  </si>
  <si>
    <t>Марещук Е.Н.</t>
  </si>
  <si>
    <t>Марков А.Е.</t>
  </si>
  <si>
    <t>Марков-Троицкий О.Н.</t>
  </si>
  <si>
    <t>Марушина Н.И.</t>
  </si>
  <si>
    <t>Маршутина А.В.</t>
  </si>
  <si>
    <t>Марьинский Ю.Н.</t>
  </si>
  <si>
    <t>Матвеев А.С.</t>
  </si>
  <si>
    <t>Матин Ю.А.</t>
  </si>
  <si>
    <t>МАУ "ГЦЗ"</t>
  </si>
  <si>
    <t>Машенькин Е.А.</t>
  </si>
  <si>
    <t>Машовец А.А.</t>
  </si>
  <si>
    <t>Маштакова Е.А.</t>
  </si>
  <si>
    <t>МБОУ СОШ № 3</t>
  </si>
  <si>
    <t>МБОУ СОШ № 9</t>
  </si>
  <si>
    <t>Медведев К.А.</t>
  </si>
  <si>
    <t>Медведев Р.И.</t>
  </si>
  <si>
    <t>Медведева А.Ю.</t>
  </si>
  <si>
    <t>МЕЖРАЙОННАЯ ИФНС РОССИИ № 1 ПО АСТРАХАНСКОЙ ОБЛАСТИ</t>
  </si>
  <si>
    <t>МЕЖРАЙОННАЯ ИФНС РОССИИ № 10 ПО САНКТ-ПЕТЕРБУРГУ</t>
  </si>
  <si>
    <t>МЕЖРАЙОННАЯ ИФНС РОССИИ № 11 ПО МОСКОВСКОЙ ОБЛАСТИ</t>
  </si>
  <si>
    <t>МЕЖРАЙОННАЯ ИФНС РОССИИ № 12 ПО ВЛАДИМИРСКОЙ ОБЛАСТИ</t>
  </si>
  <si>
    <t>МЕЖРАЙОННАЯ ИФНС РОССИИ № 2 ПО Г. ЧИТЕ</t>
  </si>
  <si>
    <t>МЕЖРАЙОННАЯ ИФНС РОССИИ № 22 ПО ЧЕЛЯБИНСКОЙ ОБЛАСТИ</t>
  </si>
  <si>
    <t>МЕЖРАЙОННАЯ ИФНС РОССИИ № 29 ПО СВЕРДЛОВСКОЙ ОБЛАСТИ</t>
  </si>
  <si>
    <t>МЕЖРАЙОННАЯ ИФНС РОССИИ № 3 ПО ВОЛГОГРАДСКОЙ ОБЛАСТИ</t>
  </si>
  <si>
    <t>МЕЖРАЙОННАЯ ИФНС РОССИИ № 3 ПО РЕСПУБЛИКЕ АДЫГЕЯ</t>
  </si>
  <si>
    <t>МЕЖРАЙОННАЯ ИФНС РОССИИ № 3 ПО РЕСПУБЛИКЕ КАЛМЫКИЯ</t>
  </si>
  <si>
    <t>МЕЖРАЙОННАЯ ИФНС РОССИИ № 3 ПО ЯРОСЛАВСКОЙ ОБЛАСТИ</t>
  </si>
  <si>
    <t>МЕЖРАЙОННАЯ ИФНС РОССИИ № 4 ПО СТАВРОПОЛЬСКОМУ КРАЮ</t>
  </si>
  <si>
    <t>МЕЖРАЙОННАЯ ИФНС РОССИИ № 5 ПО МУРМАНСКОЙ ОБЛАСТИ</t>
  </si>
  <si>
    <t>МЕЖРАЙОННАЯ ИФНС РОССИИ № 5 ПО ПСКОВСКОЙ ОБЛАСТИ</t>
  </si>
  <si>
    <t>Межрайонная ИФНС России № 5 по Ярославской области</t>
  </si>
  <si>
    <t>МЕЖРАЙОННАЯ ИФНС РОССИИ № 8 ПО САРАТОВСКОЙ ОБЛАСТИ</t>
  </si>
  <si>
    <t>МЕЖРАЙОННАЯ ИФНС РОССИИ № 9 ПО ВОЛГОГРАДСКОЙ ОБЛАСТИ</t>
  </si>
  <si>
    <t>Межрайонная ИФНС России №1 по Псковской области</t>
  </si>
  <si>
    <t>МЕЖРАЙОННАЯ ИФНС РОССИИ №10 ПО ТВЕРСКОЙ ОБЛАСТИ</t>
  </si>
  <si>
    <t>МЕЖРЕГИОНАЛЬНОЕ ОПЕРАЦИОННОЕ УФК (ФЕДЕРАЛЬНАЯ СЛУЖБА ПО ИНТЕЛЛЕКТУАЛЬНОЙ СОБСТВЕННОСТИ)</t>
  </si>
  <si>
    <t>Межрегиональное операционное УФК (Федеральная таможенная служба)</t>
  </si>
  <si>
    <t>МЕЖРЕГИОНАЛЬНОЕ УПРАВЛЕНИЕ РОСПРИРОДНАДЗОРА ПО ИВАНОВСКОЙ И ВЛАДИМИРСКОЙ ОБЛАСТЯМ</t>
  </si>
  <si>
    <t>Меленковское Райпо</t>
  </si>
  <si>
    <t>Мелеховское поспо</t>
  </si>
  <si>
    <t>Мельготченко М.В.</t>
  </si>
  <si>
    <t>Мельник А.В.</t>
  </si>
  <si>
    <t>Мельников А.В.</t>
  </si>
  <si>
    <t>Мельников Е.Ю.</t>
  </si>
  <si>
    <t>Мельникова Е.В.</t>
  </si>
  <si>
    <t>Мельничук И.М.</t>
  </si>
  <si>
    <t>Меньшиков М.И.</t>
  </si>
  <si>
    <t>Меньшов А.В.</t>
  </si>
  <si>
    <t>Меньшов О.В.</t>
  </si>
  <si>
    <t>Метенько Е.В.</t>
  </si>
  <si>
    <t>Милованов С.В.</t>
  </si>
  <si>
    <t>Минеева Е.М.</t>
  </si>
  <si>
    <t>МИНПРИРОДЫ КАЛИНИНГРАДСКОЙ ОБЛАСТИ</t>
  </si>
  <si>
    <t>МИНПРОМТОРГ РОССИИ</t>
  </si>
  <si>
    <t>Минченко Н.И.</t>
  </si>
  <si>
    <t>Миронов А.А.</t>
  </si>
  <si>
    <t>Митрофанов В.Н.</t>
  </si>
  <si>
    <t>Митрофанова Н.Н.</t>
  </si>
  <si>
    <t>Михайличенко А.В.</t>
  </si>
  <si>
    <t>Михайлов В.А.</t>
  </si>
  <si>
    <t>Михайлов Р.С.</t>
  </si>
  <si>
    <t>Михеев И.А.</t>
  </si>
  <si>
    <t>Михеева О.В.</t>
  </si>
  <si>
    <t>Мишуров Н.Н.</t>
  </si>
  <si>
    <t>Можайкин Н. С.</t>
  </si>
  <si>
    <t>Моисеев А.А.</t>
  </si>
  <si>
    <t>Мойсеенко П.В.</t>
  </si>
  <si>
    <t>Молочков Д.В.</t>
  </si>
  <si>
    <t>Молчагов Д.М.</t>
  </si>
  <si>
    <t>Мольков А.И.</t>
  </si>
  <si>
    <t>Мордухович С.А.</t>
  </si>
  <si>
    <t>Мороз И.А.</t>
  </si>
  <si>
    <t>Морозов С.Ю.</t>
  </si>
  <si>
    <t>Морозова А.В.</t>
  </si>
  <si>
    <t>Морозова С.А.</t>
  </si>
  <si>
    <t>Морозова С.С.</t>
  </si>
  <si>
    <t>Мосалев Н.В.</t>
  </si>
  <si>
    <t>Мошнякова Ю.А.</t>
  </si>
  <si>
    <t>МУ КЦСОН ЯМР "Золотая осень"</t>
  </si>
  <si>
    <t>Мужичков А.Н.</t>
  </si>
  <si>
    <t>Музыка В.А.</t>
  </si>
  <si>
    <t>Муниципальное унитарное предприятие "Владимирводоканал" города Владимира"</t>
  </si>
  <si>
    <t>МУП "КОМБИНАТ ПИТАНИЯ" ГОРОДА ДЗЕРЖИНСКА"</t>
  </si>
  <si>
    <t>МУП "КП "Школьный"</t>
  </si>
  <si>
    <t>МУП "ОБЩЕПИТ"</t>
  </si>
  <si>
    <t>МУП "РАДУГА"</t>
  </si>
  <si>
    <t>МУП "СОБИНСКИЙ ГОРОДСКОЙ РЫНОК"</t>
  </si>
  <si>
    <t>Муравьева А.И.</t>
  </si>
  <si>
    <t>Мурашкина И.В.</t>
  </si>
  <si>
    <t>Мусалов Д.И.</t>
  </si>
  <si>
    <t>Мусарова Г.Г.</t>
  </si>
  <si>
    <t>Мустафаев Х.Х.</t>
  </si>
  <si>
    <t>Мухамедрахимов Р.Ж.</t>
  </si>
  <si>
    <t>Мухин А.Л.</t>
  </si>
  <si>
    <t>Мухутдинова О.А.</t>
  </si>
  <si>
    <t>Мымрин Д.В.</t>
  </si>
  <si>
    <t>Мясникова Д.С.</t>
  </si>
  <si>
    <t>Нагорьевское сельпо</t>
  </si>
  <si>
    <t>Назаров А.С.</t>
  </si>
  <si>
    <t>Назимова А.С.</t>
  </si>
  <si>
    <t>Назмиев М.А.</t>
  </si>
  <si>
    <t>НАО "ЦЕНТР "ОМЕГА"</t>
  </si>
  <si>
    <t>Наумов А.Н.</t>
  </si>
  <si>
    <t>Национальный центр интеллектуальной собственности</t>
  </si>
  <si>
    <t>НЕКОММЕРЧЕСКАЯ ОРГАНИЗАЦИЯ ВЛАДИМИРСКАЯ ОБЛАСТНАЯ КОЛЛЕГИЯ АДВОКАТОВ № 1</t>
  </si>
  <si>
    <t>Немелинцев К.А.</t>
  </si>
  <si>
    <t>Немцов А.А.</t>
  </si>
  <si>
    <t>Неронов Р.В.</t>
  </si>
  <si>
    <t>Несмеянов В.В.</t>
  </si>
  <si>
    <t>Нижник М.П.</t>
  </si>
  <si>
    <t>НИИС</t>
  </si>
  <si>
    <t>Никанкин Е.Б.</t>
  </si>
  <si>
    <t>Никешина М.А.</t>
  </si>
  <si>
    <t>Николаев Д. В.</t>
  </si>
  <si>
    <t>Николаева О.В.</t>
  </si>
  <si>
    <t>Никулин А.Н.</t>
  </si>
  <si>
    <t>Новиков А.Ю.</t>
  </si>
  <si>
    <t>Нововеличковское сельпо</t>
  </si>
  <si>
    <t>Норова И.Р.</t>
  </si>
  <si>
    <t>Носков А.М.</t>
  </si>
  <si>
    <t>НОУ ДПО "БАЛТИЙСКИЙ УЧЕБНЫЙ ЦЕНТР"</t>
  </si>
  <si>
    <t>НП ООО "ТЕПЛОГАЗ"</t>
  </si>
  <si>
    <t>НП СРО НСМ</t>
  </si>
  <si>
    <t>Ньюмов И.И.</t>
  </si>
  <si>
    <t>ОАО "Аптека на Березовой аллее"</t>
  </si>
  <si>
    <t>ОАО "Великолукский мясокомбинат"</t>
  </si>
  <si>
    <t>ОАО "Виктория-9"</t>
  </si>
  <si>
    <t>ОАО "ВладимирТИСИЗ"</t>
  </si>
  <si>
    <t>ОАО "Волжанин"</t>
  </si>
  <si>
    <t>ОАО "ЗАВОД ЖБИ-2"</t>
  </si>
  <si>
    <t>ОАО "Российские железные дороги"</t>
  </si>
  <si>
    <t>ОАО "Седьмой Континент"</t>
  </si>
  <si>
    <t>ОАО "СОРТС"</t>
  </si>
  <si>
    <t>ОАО "ТАКИ-МОСКВА"</t>
  </si>
  <si>
    <t>ОАО "Управление торговли Московского военного округа"</t>
  </si>
  <si>
    <t>ОАО "Хлебозавод № 1"</t>
  </si>
  <si>
    <t>ОАО "Эртильский литейно-механический завод"</t>
  </si>
  <si>
    <t>ОАО "Янтарьэнергосбыт"</t>
  </si>
  <si>
    <t>Овчеров А.П.</t>
  </si>
  <si>
    <t>Овчинников В.В.</t>
  </si>
  <si>
    <t>Овчинников Р.В.</t>
  </si>
  <si>
    <t>Огурцов Е.В.</t>
  </si>
  <si>
    <t>Одегов В.А.</t>
  </si>
  <si>
    <t>ОДО "Айскинг"</t>
  </si>
  <si>
    <t>Озерова А.Н.</t>
  </si>
  <si>
    <t>Околелов А.С.</t>
  </si>
  <si>
    <t>Онисковец П.М.</t>
  </si>
  <si>
    <t>ОО Ставропольская ГО Ставропольской КО ОО "Всероссийское общество инвалидов"</t>
  </si>
  <si>
    <t>ООО " КЕНИГСБЕРГЕР ХАНДЕЛЬСКОНТОР"</t>
  </si>
  <si>
    <t>ООО "100 ВЕТРОВ"</t>
  </si>
  <si>
    <t>ООО "24 ГРАДУСА КОВРОВ"</t>
  </si>
  <si>
    <t>ООО "24"</t>
  </si>
  <si>
    <t>ООО "24ППК"</t>
  </si>
  <si>
    <t>ООО "2Д"</t>
  </si>
  <si>
    <t>ООО "5 Звёзд"</t>
  </si>
  <si>
    <t>ООО "5-Й ЭЛЕМЕНТ"</t>
  </si>
  <si>
    <t>ООО "777"</t>
  </si>
  <si>
    <t>ООО "7МИЛЬ"</t>
  </si>
  <si>
    <t>ООО "7СЕМЕРОЧКА7"</t>
  </si>
  <si>
    <t>ООО "7Я"</t>
  </si>
  <si>
    <t>ООО "Agro-Vest RETAIL"</t>
  </si>
  <si>
    <t>ООО "MOS PROD TORG"</t>
  </si>
  <si>
    <t>ООО "XXI ВЕК+"</t>
  </si>
  <si>
    <t>ООО "А и Л"</t>
  </si>
  <si>
    <t>ООО "А. Спайс"</t>
  </si>
  <si>
    <t>ООО "А.С.В. И ПАРТНЕР"</t>
  </si>
  <si>
    <t>ООО "А-4"</t>
  </si>
  <si>
    <t>ООО "АА1913"</t>
  </si>
  <si>
    <t>ООО "АБАК"</t>
  </si>
  <si>
    <t>ООО "АБИ ДЕВЕЛОПМЕНТ"</t>
  </si>
  <si>
    <t>ООО "Аби Кейтеринг"</t>
  </si>
  <si>
    <t>ООО "АБИ Кэпитал"</t>
  </si>
  <si>
    <t>ООО "АБИ Молл"</t>
  </si>
  <si>
    <t>ООО "АБИ НОВЫЕ ТРАДИЦИИ"</t>
  </si>
  <si>
    <t>ООО "Аби Партнер"</t>
  </si>
  <si>
    <t>ООО "АБИКО"</t>
  </si>
  <si>
    <t>ООО "АБИНСКРЫБХОЗ"</t>
  </si>
  <si>
    <t>ООО "Абрау-Н"</t>
  </si>
  <si>
    <t>ООО "АБС"</t>
  </si>
  <si>
    <t>ООО "АБСОЛЮТ ЛОГИСТИК"</t>
  </si>
  <si>
    <t>ООО "Абсолют"</t>
  </si>
  <si>
    <t>ООО "АБСОЛЮТ"</t>
  </si>
  <si>
    <t>ООО "АБСОЛЮТ-ИНВЕСТ"</t>
  </si>
  <si>
    <t>ООО "АВ ПЛАСТ ПК"</t>
  </si>
  <si>
    <t>ООО "АВАЛОН ГРУПП"</t>
  </si>
  <si>
    <t>ООО "АВАЛОН"</t>
  </si>
  <si>
    <t>ООО "Авангард"</t>
  </si>
  <si>
    <t>ООО "АВАНГАРД"</t>
  </si>
  <si>
    <t>ООО "АВАНТА"</t>
  </si>
  <si>
    <t>ООО "АВ-ГРУПП"</t>
  </si>
  <si>
    <t>ООО "АВГУСТ МИКС"</t>
  </si>
  <si>
    <t>ООО "АВЕЛАНА"</t>
  </si>
  <si>
    <t>ООО "АВЕНСИС"</t>
  </si>
  <si>
    <t>ООО "АВЕРС"</t>
  </si>
  <si>
    <t>ООО "АВЕС"</t>
  </si>
  <si>
    <t>ООО "АВИАПРЕДПРИЯТИЕ "СЕВЕРСТАЛЬ"</t>
  </si>
  <si>
    <t>ООО "Авипродукт"</t>
  </si>
  <si>
    <t>ООО "Авиценна"</t>
  </si>
  <si>
    <t>ООО "АВК"</t>
  </si>
  <si>
    <t>ООО "Авоська-2"</t>
  </si>
  <si>
    <t>ООО "Авоська-Два"</t>
  </si>
  <si>
    <t>ООО "АВРОРА ТРАНС"</t>
  </si>
  <si>
    <t>ООО "АВРОРА"</t>
  </si>
  <si>
    <t>ООО "АВС"</t>
  </si>
  <si>
    <t>ООО "АВТО ГРУЗОПЕРЕВОЗКИ "АМЕТИСТ"</t>
  </si>
  <si>
    <t>ООО "АВТО ЛОГИСТИК"</t>
  </si>
  <si>
    <t>ООО "АВТО МАГИЯ МП"</t>
  </si>
  <si>
    <t>ООО "АВТО ПАРТНЕР"</t>
  </si>
  <si>
    <t>ООО "АВТО ТОРГ"</t>
  </si>
  <si>
    <t>ООО "АВТОАЛЬЯНС"</t>
  </si>
  <si>
    <t>ООО "АВТОБАД"</t>
  </si>
  <si>
    <t>ООО "АВТОГРУППА"</t>
  </si>
  <si>
    <t>ООО "АВТОДЖИН ИЛ"</t>
  </si>
  <si>
    <t>ООО "АВТОКИНГ"</t>
  </si>
  <si>
    <t>ООО "Автоматизация технологий"</t>
  </si>
  <si>
    <t>ООО "АВТОМОБИЛ"</t>
  </si>
  <si>
    <t>ООО "АВТОНОМИЯ"</t>
  </si>
  <si>
    <t>ООО "АВТООМСК"</t>
  </si>
  <si>
    <t>ООО "АВТОПОЗИТИВ"</t>
  </si>
  <si>
    <t>ООО "АВТОРЕГИОН-НН"</t>
  </si>
  <si>
    <t>ООО "АВТО-РЕСУРС"</t>
  </si>
  <si>
    <t>ООО "АВТОСАГА-ЮГ"</t>
  </si>
  <si>
    <t>ООО "АВТО-ФОРСАЖ"</t>
  </si>
  <si>
    <t>ООО "АВТОФРАХТ"</t>
  </si>
  <si>
    <t>ООО "АГ ГРУПП"</t>
  </si>
  <si>
    <t>ООО "АГАРТА"</t>
  </si>
  <si>
    <t>ООО "Агат - 2002"</t>
  </si>
  <si>
    <t>ООО "АГАТ"</t>
  </si>
  <si>
    <t>ООО "АГАТ-1"</t>
  </si>
  <si>
    <t>ООО "АГАТ-99"</t>
  </si>
  <si>
    <t>ООО "АГАТА"</t>
  </si>
  <si>
    <t>ООО "АГОРА"</t>
  </si>
  <si>
    <t>ООО "АГР ТРАНС"</t>
  </si>
  <si>
    <t>ООО "АГР"</t>
  </si>
  <si>
    <t>ООО "Аграрник"</t>
  </si>
  <si>
    <t>ООО "АГРИКА 24"</t>
  </si>
  <si>
    <t>ООО "АГРИКА"</t>
  </si>
  <si>
    <t>ООО "Агрикэпитал"</t>
  </si>
  <si>
    <t>ООО "Агроаспект"</t>
  </si>
  <si>
    <t>ООО "Агроимпорт"</t>
  </si>
  <si>
    <t>ООО "АГРОКАПИТАЛ-М"</t>
  </si>
  <si>
    <t>ООО "АГРОКОМПЛЕКС НОГИНСКИЙ"</t>
  </si>
  <si>
    <t>ООО "Агрокомплект"</t>
  </si>
  <si>
    <t>ООО "АГРОПРОДУКТ-СМОЛЕНСК М"</t>
  </si>
  <si>
    <t>ООО "АгроПром"</t>
  </si>
  <si>
    <t>ООО "АГРО-СЕРВИС"</t>
  </si>
  <si>
    <t>ООО "АГРОСИЛА - КОММЕРЦИЯ"</t>
  </si>
  <si>
    <t>ООО "АГРОСИЛА. ЧЕЛНЫ-МПК"</t>
  </si>
  <si>
    <t>ООО "АГРОФИРМА АРИАНТ"</t>
  </si>
  <si>
    <t>ООО "Агрофирма Мир"</t>
  </si>
  <si>
    <t>ООО "АГРОХИМИКОВ"</t>
  </si>
  <si>
    <t>ООО "АГРОХОЛДИНГ"</t>
  </si>
  <si>
    <t>ООО "АДАМАНТ-ТОРГ"</t>
  </si>
  <si>
    <t>ООО "АДАНА МАРКЕТ"</t>
  </si>
  <si>
    <t>ООО "Адаптация"</t>
  </si>
  <si>
    <t>ООО "АДЕЛФИЯ"</t>
  </si>
  <si>
    <t>ООО "Адель+М"</t>
  </si>
  <si>
    <t>ООО "АДЕНТАВТО"</t>
  </si>
  <si>
    <t>ООО "АДИС ЛОГИСТИКС"</t>
  </si>
  <si>
    <t>ООО "АДЛ ТРАНС"</t>
  </si>
  <si>
    <t>ООО "АДМИРАЛ-ПТК"</t>
  </si>
  <si>
    <t>ООО "Адрия"</t>
  </si>
  <si>
    <t>ООО "Азбука мяса"</t>
  </si>
  <si>
    <t>ООО "АЗБУКА СЕРВИСА"</t>
  </si>
  <si>
    <t>ООО "АЗДЕКОР"</t>
  </si>
  <si>
    <t>ООО "АЗЕРБАЙДЖАН +"</t>
  </si>
  <si>
    <t>ООО "АЗИ-ТРАНС"</t>
  </si>
  <si>
    <t>ООО "Азов"</t>
  </si>
  <si>
    <t>ООО "АИР"</t>
  </si>
  <si>
    <t>ООО "АИСС"</t>
  </si>
  <si>
    <t>ООО "АЙГУДС СИСТЕМС"</t>
  </si>
  <si>
    <t>ООО "АЙГУЛЬ"</t>
  </si>
  <si>
    <t>ООО "АЙ-ПЛАСТ"</t>
  </si>
  <si>
    <t>ООО "АЙС ТОРГ"</t>
  </si>
  <si>
    <t>ООО "Айс Трейд"</t>
  </si>
  <si>
    <t>ООО "АЙС ХОУМ"</t>
  </si>
  <si>
    <t>ООО "АЙС ЮНИОН"</t>
  </si>
  <si>
    <t>ООО "АЙСБЕРГ"</t>
  </si>
  <si>
    <t>ООО "Айсберг"</t>
  </si>
  <si>
    <t>ООО "Айсберг-Плюс"</t>
  </si>
  <si>
    <t>ООО "АЙСПРОФИ"</t>
  </si>
  <si>
    <t>ООО "АйсФуд"</t>
  </si>
  <si>
    <t>ООО "АйТи-Капитан"</t>
  </si>
  <si>
    <t>ООО "АЙТИСИ ГРУП"</t>
  </si>
  <si>
    <t>ООО "АйТиЭра"</t>
  </si>
  <si>
    <t>ООО "Айшан"</t>
  </si>
  <si>
    <t>ООО "АЙЯ"</t>
  </si>
  <si>
    <t>ООО "АК БЕЛОЗЕРСКИЙ"</t>
  </si>
  <si>
    <t>ООО "АКАДЕМИЯ ВКУСА"</t>
  </si>
  <si>
    <t>ООО "АКАС"</t>
  </si>
  <si>
    <t>ООО "АКБ-ТРЕЙД"</t>
  </si>
  <si>
    <t>ООО "АКВА"</t>
  </si>
  <si>
    <t>ООО "Аквалинт"</t>
  </si>
  <si>
    <t>ООО "АКВАРИУС КВАТРО"</t>
  </si>
  <si>
    <t>ООО "АККУ-ФЕРТРИБ"</t>
  </si>
  <si>
    <t>ООО "А-КЛИМАТ"</t>
  </si>
  <si>
    <t>ООО "АКРА"</t>
  </si>
  <si>
    <t>ООО "Акрон"</t>
  </si>
  <si>
    <t>ООО "АКС"</t>
  </si>
  <si>
    <t>ООО "АКСЕНОВ-ЛОГИСТИК"</t>
  </si>
  <si>
    <t>ООО "АКСОИД-А"</t>
  </si>
  <si>
    <t>ООО "АКС-СЕРВИС"</t>
  </si>
  <si>
    <t>ООО "Актив"</t>
  </si>
  <si>
    <t>ООО "АКТИВИТИ"</t>
  </si>
  <si>
    <t>ООО "АКТИОН-РЕКЛАМА"</t>
  </si>
  <si>
    <t>ООО "Акцент"</t>
  </si>
  <si>
    <t>ООО "Аладдин"</t>
  </si>
  <si>
    <t>ООО "АЛВЕ ТК"</t>
  </si>
  <si>
    <t>ООО "АЛВИКАН"</t>
  </si>
  <si>
    <t>ООО "АЛВИК-ЦЕНТР"</t>
  </si>
  <si>
    <t>ООО "АЛГОЛ"</t>
  </si>
  <si>
    <t>ООО "АЛЕАНДР"</t>
  </si>
  <si>
    <t>ООО "АЛЕДИ"</t>
  </si>
  <si>
    <t>ООО "Алекс Плюс"</t>
  </si>
  <si>
    <t>ООО "АЛЕКС"</t>
  </si>
  <si>
    <t>ООО "Алекс"</t>
  </si>
  <si>
    <t>ООО "АЛЕКСА"</t>
  </si>
  <si>
    <t>ООО "АЛЕКСАНДР ПЛЮС"</t>
  </si>
  <si>
    <t>ООО "Александр"</t>
  </si>
  <si>
    <t>ООО "Александра"</t>
  </si>
  <si>
    <t>ООО "АЛЕКСАНДРА"</t>
  </si>
  <si>
    <t>ООО "Александрит"</t>
  </si>
  <si>
    <t>ООО "АЛЕКСАНДРИЯ ЛЮКС"</t>
  </si>
  <si>
    <t>ООО "Александрия"</t>
  </si>
  <si>
    <t>ООО "АЛЕКС-ГРУПП"</t>
  </si>
  <si>
    <t>ООО "Алексир"</t>
  </si>
  <si>
    <t>ООО "АЛЕКС-ТОРГ"</t>
  </si>
  <si>
    <t>ООО "АЛЕНА"</t>
  </si>
  <si>
    <t>ООО "АЛЕНКА-КП-92"</t>
  </si>
  <si>
    <t>ООО "АлеРо"</t>
  </si>
  <si>
    <t>ООО "АЛЕРО"</t>
  </si>
  <si>
    <t>ООО "Алеф-Юг"</t>
  </si>
  <si>
    <t>ООО "АЛЖЕНА"</t>
  </si>
  <si>
    <t>ООО "Аливс"</t>
  </si>
  <si>
    <t>ООО "АЛИКОНД"</t>
  </si>
  <si>
    <t>ООО "Алина и К"</t>
  </si>
  <si>
    <t>ООО "Алина"</t>
  </si>
  <si>
    <t>ООО "АЛИНА"</t>
  </si>
  <si>
    <t>ООО "АЛИТЕКС"</t>
  </si>
  <si>
    <t>ООО "АЛКО БИЗНЕС ГРУПП"</t>
  </si>
  <si>
    <t>ООО "АЛКО БИП"</t>
  </si>
  <si>
    <t>ООО "АЛКОТРЭЙД"</t>
  </si>
  <si>
    <t>ООО "Аллегро"</t>
  </si>
  <si>
    <t>ООО "АЛЛЕМАНДА"</t>
  </si>
  <si>
    <t>ООО "АЛМ"</t>
  </si>
  <si>
    <t>ООО "Алмаз"</t>
  </si>
  <si>
    <t>ООО "АЛМАЗ"</t>
  </si>
  <si>
    <t>ООО "АЛМАЗ+"</t>
  </si>
  <si>
    <t>ООО "АлМарСвет"</t>
  </si>
  <si>
    <t>ООО "АЛМАС-ТРЕЙД"</t>
  </si>
  <si>
    <t>ООО "АЛ-МИР"</t>
  </si>
  <si>
    <t>ООО "Алнат"</t>
  </si>
  <si>
    <t>ООО "АЛСТОРГ"</t>
  </si>
  <si>
    <t>ООО "Алтай"</t>
  </si>
  <si>
    <t>ООО "АЛТЕХСТРОЙ"</t>
  </si>
  <si>
    <t>ООО "АЛТРЕЙД"</t>
  </si>
  <si>
    <t>ООО "Алтстар"</t>
  </si>
  <si>
    <t>ООО "АЛТЫН"</t>
  </si>
  <si>
    <t>ООО "АЛТЭКС-СТРОЙ"</t>
  </si>
  <si>
    <t>ООО "Алфа Контрактинг"</t>
  </si>
  <si>
    <t>ООО "АЛЬБА"</t>
  </si>
  <si>
    <t>ООО "Альбион-2002"</t>
  </si>
  <si>
    <t>ООО "АЛЬВЕНТАСЕРВИС"</t>
  </si>
  <si>
    <t>ООО "Альгида"</t>
  </si>
  <si>
    <t>ООО "АЛЬКОР"</t>
  </si>
  <si>
    <t>ООО "АЛЬКОР+"</t>
  </si>
  <si>
    <t>ООО "АЛЬМИ"</t>
  </si>
  <si>
    <t>ООО "АЛЬСПАНА"</t>
  </si>
  <si>
    <t>ООО "АЛЬТА"</t>
  </si>
  <si>
    <t>ООО "Альтаир"</t>
  </si>
  <si>
    <t>ООО "Альтаир-АБ"</t>
  </si>
  <si>
    <t>ООО "АЛЬТАИР-Л"</t>
  </si>
  <si>
    <t>ООО "Альта-Софт"</t>
  </si>
  <si>
    <t>ООО "Альтера"</t>
  </si>
  <si>
    <t>ООО "Альтернатива"</t>
  </si>
  <si>
    <t>ООО "Альтернатива-Фуд"</t>
  </si>
  <si>
    <t>ООО "АЛЬТИКА М"</t>
  </si>
  <si>
    <t>ООО "АЛЬФ-7"</t>
  </si>
  <si>
    <t>ООО "АЛЬФА - 1"</t>
  </si>
  <si>
    <t>ООО "Альфа - Вест"</t>
  </si>
  <si>
    <t>ООО "Альфа Пульсар"</t>
  </si>
  <si>
    <t>ООО "Альфа"</t>
  </si>
  <si>
    <t>ООО "Альфа+"</t>
  </si>
  <si>
    <t>ООО "Альфа-3"</t>
  </si>
  <si>
    <t>ООО "АЛЬФА-ВИГАЛ"</t>
  </si>
  <si>
    <t>ООО "АльфаДез"</t>
  </si>
  <si>
    <t>ООО "АЛЬФАКОМП"</t>
  </si>
  <si>
    <t>ООО "АЛЬФАКОМПОНЕНТ"</t>
  </si>
  <si>
    <t>ООО "АльфаТор"</t>
  </si>
  <si>
    <t>ООО "АЛЬФА-ТОРГ"</t>
  </si>
  <si>
    <t>ООО "АЛЬФА-ЦЕНТР"</t>
  </si>
  <si>
    <t>ООО "АЛЬЯНС АЛКО"</t>
  </si>
  <si>
    <t>ООО "АЛЬЯНС ПЛЮС"</t>
  </si>
  <si>
    <t>ООО "Альянс трейдинг"</t>
  </si>
  <si>
    <t>ООО "Альянс"</t>
  </si>
  <si>
    <t>ООО "АЛЬЯНС-ПРОФИТ"</t>
  </si>
  <si>
    <t>ООО "АЛЬЯНС-С"</t>
  </si>
  <si>
    <t>ООО "АМ ГРУПП"</t>
  </si>
  <si>
    <t>ООО "Амаполло"</t>
  </si>
  <si>
    <t>ООО "Амбар"</t>
  </si>
  <si>
    <t>ООО "Амбитус"</t>
  </si>
  <si>
    <t>ООО "А-МЕГА"</t>
  </si>
  <si>
    <t>ООО "АМИДА"</t>
  </si>
  <si>
    <t>ООО "АМИКРОН"</t>
  </si>
  <si>
    <t>ООО "АМИТЕК"</t>
  </si>
  <si>
    <t>ООО "АМКТ"</t>
  </si>
  <si>
    <t>ООО "АМПЕР"</t>
  </si>
  <si>
    <t>ООО "АМТ"</t>
  </si>
  <si>
    <t>ООО "АМЭЛЬ"</t>
  </si>
  <si>
    <t>ООО "Анастасия"</t>
  </si>
  <si>
    <t>ООО "Ангара"</t>
  </si>
  <si>
    <t>ООО "Ангел"</t>
  </si>
  <si>
    <t>ООО "Ангелина"</t>
  </si>
  <si>
    <t>ООО "Андал"</t>
  </si>
  <si>
    <t>ООО "АНДИАН"</t>
  </si>
  <si>
    <t>ООО "Андре"</t>
  </si>
  <si>
    <t>ООО "Андреевна"</t>
  </si>
  <si>
    <t>ООО "АНДРЕ-СЕРВИС"</t>
  </si>
  <si>
    <t>ООО "АНЖЕЛА"</t>
  </si>
  <si>
    <t>ООО "АНИ"</t>
  </si>
  <si>
    <t>ООО "Анира"</t>
  </si>
  <si>
    <t>ООО "АНКОР"</t>
  </si>
  <si>
    <t>ООО "АННА"</t>
  </si>
  <si>
    <t>ООО "АННИМАТИК"</t>
  </si>
  <si>
    <t>ООО "АННИНО"</t>
  </si>
  <si>
    <t>ООО "Аннушка"</t>
  </si>
  <si>
    <t>ООО "Анта"</t>
  </si>
  <si>
    <t>ООО "АНТАЛИЯ"</t>
  </si>
  <si>
    <t>ООО "АНТАРЕС ПЛЮС"</t>
  </si>
  <si>
    <t>ООО "АНТАРИ + 1"</t>
  </si>
  <si>
    <t>ООО "Антей"</t>
  </si>
  <si>
    <t>ООО "АНТРЕЛ-АВТОМАТИЗАЦИЯ"</t>
  </si>
  <si>
    <t>ООО "Антураж"</t>
  </si>
  <si>
    <t>ООО "АПДЕЙТ МЕДИА"</t>
  </si>
  <si>
    <t>ООО "Апельсин 888"</t>
  </si>
  <si>
    <t>ООО "Апельсин"</t>
  </si>
  <si>
    <t>ООО "АПК "ПРОМАГРО"</t>
  </si>
  <si>
    <t>ООО "АППЕЛЬСИН"</t>
  </si>
  <si>
    <t>ООО "АППЕТИНА"</t>
  </si>
  <si>
    <t>ООО "Аппетит и Ко"</t>
  </si>
  <si>
    <t>ООО "Аппетит"</t>
  </si>
  <si>
    <t>ООО "АППЕТИТ"</t>
  </si>
  <si>
    <t>ООО "Апрель"</t>
  </si>
  <si>
    <t>ООО "А-ПРОЕКТ"</t>
  </si>
  <si>
    <t>ООО "АПШЕРОНСКОЕ"</t>
  </si>
  <si>
    <t>ООО "АРАБЭЛЛА"</t>
  </si>
  <si>
    <t>ООО "АРАГАЦ"</t>
  </si>
  <si>
    <t>ООО "АРГЕНТУМ"</t>
  </si>
  <si>
    <t>ООО "Арго"</t>
  </si>
  <si>
    <t>ООО "АРГО"</t>
  </si>
  <si>
    <t>ООО "Аргос+"</t>
  </si>
  <si>
    <t>ООО "АРГОТОРГ"</t>
  </si>
  <si>
    <t>ООО "АРГУНЬ"</t>
  </si>
  <si>
    <t>ООО "АРДЕКС СТРОЙ"</t>
  </si>
  <si>
    <t>ООО "Ареал"</t>
  </si>
  <si>
    <t>ООО "АРЕНАГРУПП"</t>
  </si>
  <si>
    <t>ООО "АРЕНАТРАНС"</t>
  </si>
  <si>
    <t>ООО "АРЗ 7"</t>
  </si>
  <si>
    <t>ООО "АРИАНА"</t>
  </si>
  <si>
    <t>ООО "Арианна"</t>
  </si>
  <si>
    <t>ООО "АРИ-АРМАТУРЕН РУС"</t>
  </si>
  <si>
    <t>ООО "Арина"</t>
  </si>
  <si>
    <t>ООО "АРИЯ"</t>
  </si>
  <si>
    <t>ООО "АРКАДИЯ"</t>
  </si>
  <si>
    <t>ООО "АРКО-ТУРС"</t>
  </si>
  <si>
    <t>ООО "АРКТИКА"</t>
  </si>
  <si>
    <t>ООО "Арктика"</t>
  </si>
  <si>
    <t>ООО "АРКТИК-АЙС"</t>
  </si>
  <si>
    <t>ООО "АРЛЕКИНО"</t>
  </si>
  <si>
    <t>ООО "АРМАВИНА"</t>
  </si>
  <si>
    <t>ООО "АРМАДА"</t>
  </si>
  <si>
    <t>ООО "Армада-Строй"</t>
  </si>
  <si>
    <t>ООО "АРМАН"</t>
  </si>
  <si>
    <t>ООО "АРМАТА"</t>
  </si>
  <si>
    <t>ООО "АРМ-СИТИ"</t>
  </si>
  <si>
    <t>ООО "АРОМА ЛАЙМ"</t>
  </si>
  <si>
    <t>ООО "Арома"</t>
  </si>
  <si>
    <t>ООО "АРОМА"</t>
  </si>
  <si>
    <t>ООО "АРПИ"</t>
  </si>
  <si>
    <t>ООО "АРС И К"</t>
  </si>
  <si>
    <t>ООО "АРС ТРАНС"</t>
  </si>
  <si>
    <t>ООО "Арс"</t>
  </si>
  <si>
    <t>ООО "АРСЕНАЛ АВТО"</t>
  </si>
  <si>
    <t>ООО "АрсеналТорг"</t>
  </si>
  <si>
    <t>ООО "АРТ СТРОЙ"</t>
  </si>
  <si>
    <t>ООО "АРТ"</t>
  </si>
  <si>
    <t>ООО "АРТЕКС"</t>
  </si>
  <si>
    <t>ООО "Артес-торг"</t>
  </si>
  <si>
    <t>ООО "АРТИК"</t>
  </si>
  <si>
    <t>ООО "АРТИКС"</t>
  </si>
  <si>
    <t>ООО "АРТ-МАН"</t>
  </si>
  <si>
    <t>ООО "АРТО"</t>
  </si>
  <si>
    <t>ООО "АРТОГ"</t>
  </si>
  <si>
    <t>ООО "АРТСТАЙЛ"</t>
  </si>
  <si>
    <t>ООО "АРТТЭК"</t>
  </si>
  <si>
    <t>ООО "АртЭко"</t>
  </si>
  <si>
    <t>ООО "АРХИМЕД 2005"</t>
  </si>
  <si>
    <t>ООО "АРХИМЕД"</t>
  </si>
  <si>
    <t>ООО "АС ТЕХНИК"</t>
  </si>
  <si>
    <t>ООО "АС-ГРУПП"</t>
  </si>
  <si>
    <t>ООО "Асиф"</t>
  </si>
  <si>
    <t>ООО "АСКОНИЯ"</t>
  </si>
  <si>
    <t>ООО "А-СОЛЬ"</t>
  </si>
  <si>
    <t>ООО "АСП-ГРУПП"</t>
  </si>
  <si>
    <t>ООО "АСПЕКТ НТ"</t>
  </si>
  <si>
    <t>ООО "АСПЕКТ"</t>
  </si>
  <si>
    <t>ООО "АСПРОМ"</t>
  </si>
  <si>
    <t>ООО "Асса"</t>
  </si>
  <si>
    <t>ООО "Ассоль"</t>
  </si>
  <si>
    <t>ООО "Ассорти 2006"</t>
  </si>
  <si>
    <t>ООО "АССОРТИ ЛТД"</t>
  </si>
  <si>
    <t>ООО "Ассорти Плюс"</t>
  </si>
  <si>
    <t>ООО "АССОРТИ"</t>
  </si>
  <si>
    <t>ООО "Ассорти-Вест"</t>
  </si>
  <si>
    <t>ООО "АСТ"</t>
  </si>
  <si>
    <t>ООО "АСТА-М"</t>
  </si>
  <si>
    <t>ООО "АСТАРОТ"</t>
  </si>
  <si>
    <t>ООО "АСТИ-ПАК"</t>
  </si>
  <si>
    <t>ООО "АСТОРИЯ"</t>
  </si>
  <si>
    <t>ООО "Астра Поларис"</t>
  </si>
  <si>
    <t>ООО "АСТРА"</t>
  </si>
  <si>
    <t>ООО "АСТРИД"</t>
  </si>
  <si>
    <t>ООО "АСТРОН СЕВЕРО-ЗАПАД"</t>
  </si>
  <si>
    <t>ООО "АСТРОНГ"</t>
  </si>
  <si>
    <t>ООО "АТАКА"</t>
  </si>
  <si>
    <t>ООО "Атв-Стройсервис"</t>
  </si>
  <si>
    <t>ООО "АТЕХ"</t>
  </si>
  <si>
    <t>ООО "АТЛ РЕГИОНЫ"</t>
  </si>
  <si>
    <t>ООО "АТЛАНТ ГРУПП"</t>
  </si>
  <si>
    <t>ООО "Атлант"</t>
  </si>
  <si>
    <t>ООО "Атлантик"</t>
  </si>
  <si>
    <t>ООО "Атлантис"</t>
  </si>
  <si>
    <t>ООО "АТЛОГИСТИКА"</t>
  </si>
  <si>
    <t>ООО "АТМ"</t>
  </si>
  <si>
    <t>ООО "Атолл+"</t>
  </si>
  <si>
    <t>ООО "АТП КАРАВАН"</t>
  </si>
  <si>
    <t>ООО "Атриум"</t>
  </si>
  <si>
    <t>ООО "АТТИКА СПЕЦТЕХНИКА"</t>
  </si>
  <si>
    <t>ООО "Аттракт"</t>
  </si>
  <si>
    <t>ООО "АТУРН"</t>
  </si>
  <si>
    <t>ООО "АУТОТЕРМ"</t>
  </si>
  <si>
    <t>ООО "АУТСОРСИНГ ГРУПП"</t>
  </si>
  <si>
    <t>ООО "АУТСТЭНД"</t>
  </si>
  <si>
    <t>ООО "Афамия"</t>
  </si>
  <si>
    <t>ООО "Афива"</t>
  </si>
  <si>
    <t>ООО "АФИВА"</t>
  </si>
  <si>
    <t>ООО "Афродита"</t>
  </si>
  <si>
    <t>ООО "Ах, Тамар"</t>
  </si>
  <si>
    <t>ООО "АХВИТ"</t>
  </si>
  <si>
    <t>ООО "АХТАМАР"</t>
  </si>
  <si>
    <t>ООО "АЭРОТЕХНОГРУПП"</t>
  </si>
  <si>
    <t>ООО "АЮ"</t>
  </si>
  <si>
    <t>ООО "АЯКС"</t>
  </si>
  <si>
    <t>ООО "БАГИРА"</t>
  </si>
  <si>
    <t>ООО "Бадоян и К"</t>
  </si>
  <si>
    <t>ООО "БАДЭТ"</t>
  </si>
  <si>
    <t>ООО "БАЗА К"</t>
  </si>
  <si>
    <t>ООО "Базис"</t>
  </si>
  <si>
    <t>ООО "БАЗИС"</t>
  </si>
  <si>
    <t>ООО "Базовый элемент"</t>
  </si>
  <si>
    <t>ООО "БАЙКАЛ"</t>
  </si>
  <si>
    <t>ООО "БАЙРОС"</t>
  </si>
  <si>
    <t>ООО "БАКАЛЕЯ ПРОДУКТ"</t>
  </si>
  <si>
    <t>ООО "БАККАЛ"</t>
  </si>
  <si>
    <t>ООО "БАКСИ ЛТД"</t>
  </si>
  <si>
    <t>ООО "Баланс"</t>
  </si>
  <si>
    <t>ООО "Баласко"</t>
  </si>
  <si>
    <t>ООО "Балт Клип"</t>
  </si>
  <si>
    <t>ООО "БАЛТАВТОНОМГАЗ ПАРТНЕР"</t>
  </si>
  <si>
    <t>ООО "БАЛТАВТОНОМГАЗ"</t>
  </si>
  <si>
    <t>ООО "БалтАвтоТрансКомп"</t>
  </si>
  <si>
    <t>ООО "БАЛТАМЕРИКА ФОРЕСТ"</t>
  </si>
  <si>
    <t>ООО "БАЛТДЕЗСЕРВИС"</t>
  </si>
  <si>
    <t>ООО "БАЛТЗАНГАС НОС"</t>
  </si>
  <si>
    <t>ООО "БАЛТИЙСКИЙ ЛИЗИНГ"</t>
  </si>
  <si>
    <t>ООО "БАЛТИК-СВЕТ"</t>
  </si>
  <si>
    <t>ООО "БалтРыбТех"</t>
  </si>
  <si>
    <t>ООО "БАЛТСПЕЦСНАБ"</t>
  </si>
  <si>
    <t>ООО "БАЛТЭНЕРГОПРОМ"</t>
  </si>
  <si>
    <t>ООО "БАНВА"</t>
  </si>
  <si>
    <t>ООО "БАР"</t>
  </si>
  <si>
    <t>ООО "Барса"</t>
  </si>
  <si>
    <t>ООО "БАРТЭКС"</t>
  </si>
  <si>
    <t>ООО "Барьер"</t>
  </si>
  <si>
    <t>ООО "БАТТ ТРЕЙДИНГ"</t>
  </si>
  <si>
    <t>ООО "БАУЭРТРАНС"</t>
  </si>
  <si>
    <t>ООО "БАХУС"</t>
  </si>
  <si>
    <t>ООО "БАЯЗЕТ"</t>
  </si>
  <si>
    <t>ООО "Баязет"</t>
  </si>
  <si>
    <t>ООО "БВД"</t>
  </si>
  <si>
    <t>ООО "БВМС"</t>
  </si>
  <si>
    <t>ООО "БВР"</t>
  </si>
  <si>
    <t>ООО "БВТ"</t>
  </si>
  <si>
    <t>ООО "Белгранкорм"</t>
  </si>
  <si>
    <t>ООО "БЕЛЛАТРИКС"</t>
  </si>
  <si>
    <t>ООО "БЕЛОЕ И КРАСНОЕ"</t>
  </si>
  <si>
    <t>ООО "БЕЛОЕ МОРЕ"</t>
  </si>
  <si>
    <t>ООО "Белорусское угощение"</t>
  </si>
  <si>
    <t>ООО "БЕЛПРО"</t>
  </si>
  <si>
    <t>ООО "БЕЛТПРОМ"</t>
  </si>
  <si>
    <t>ООО "БЕНАРТ"</t>
  </si>
  <si>
    <t>ООО "БЕНТАМ АКТИВ"</t>
  </si>
  <si>
    <t>ООО "Берег"</t>
  </si>
  <si>
    <t>ООО "БерезА 1"</t>
  </si>
  <si>
    <t>ООО "БЕРЕЗКА"</t>
  </si>
  <si>
    <t>ООО "Березка"</t>
  </si>
  <si>
    <t>ООО "БЕРЕКЕТ"</t>
  </si>
  <si>
    <t>ООО "БЕСТ МАРКЕТ"</t>
  </si>
  <si>
    <t>ООО "БЕСТ ПЛЮС"</t>
  </si>
  <si>
    <t>ООО "БЕСТ"</t>
  </si>
  <si>
    <t>ООО "БЕСТАВТОТРАНС"</t>
  </si>
  <si>
    <t>ООО "БЕСТКЛИМАТ"</t>
  </si>
  <si>
    <t>ООО "БестКом"</t>
  </si>
  <si>
    <t>ООО "БИГБИФ"</t>
  </si>
  <si>
    <t>ООО "БИЗНЕС ПУТЬ ГРУПП"</t>
  </si>
  <si>
    <t>ООО "Бизнес Торг"</t>
  </si>
  <si>
    <t>ООО "Бизнес финанс"</t>
  </si>
  <si>
    <t>ООО "БИЗНЕС ЦЕНТР"</t>
  </si>
  <si>
    <t>ООО "БИЗНЕСАЛЬЯНС"</t>
  </si>
  <si>
    <t>ООО "Бизнес-АРМ"</t>
  </si>
  <si>
    <t>ООО "БизнесГалант"</t>
  </si>
  <si>
    <t>ООО "БИЗНЕСГРУПП"</t>
  </si>
  <si>
    <t>ООО "БИЗНЕС-ПРО"</t>
  </si>
  <si>
    <t>ООО "БИЗНЕССТРОЙ33"</t>
  </si>
  <si>
    <t>ООО "БИЗНЕСХАУС"</t>
  </si>
  <si>
    <t>ООО "Бик"</t>
  </si>
  <si>
    <t>ООО "БИЛАБ"</t>
  </si>
  <si>
    <t>ООО "Биллион"</t>
  </si>
  <si>
    <t>ООО "БИОКОЛ"</t>
  </si>
  <si>
    <t>ООО "БИО-МАРКЕТ"</t>
  </si>
  <si>
    <t>ООО "Биопродукт Соя"</t>
  </si>
  <si>
    <t>ООО "БИОСИСТЕМА"</t>
  </si>
  <si>
    <t>ООО "БиПродукт"</t>
  </si>
  <si>
    <t>ООО "БИСКВИТ+"</t>
  </si>
  <si>
    <t>ООО "Би-ту-Би Юроп"</t>
  </si>
  <si>
    <t>ООО "БИФПИТЕР"</t>
  </si>
  <si>
    <t>ООО "БКК"</t>
  </si>
  <si>
    <t>ООО "БЛАГО"</t>
  </si>
  <si>
    <t>ООО "БЛИЗНЕЦЫ"</t>
  </si>
  <si>
    <t>ООО "Близнецы"</t>
  </si>
  <si>
    <t>ООО "БЛЭК"</t>
  </si>
  <si>
    <t>ООО "БМК"</t>
  </si>
  <si>
    <t>ООО "БМК-холод"</t>
  </si>
  <si>
    <t>ООО "БМПРЕМИУМ"</t>
  </si>
  <si>
    <t>ООО "Богатая жизнь"</t>
  </si>
  <si>
    <t>ООО "Богданов С.В."</t>
  </si>
  <si>
    <t>ООО "БОНА-СЕРВИС"</t>
  </si>
  <si>
    <t>ООО "БОРИСОВ А.Ю."</t>
  </si>
  <si>
    <t>ООО "БОРК-С"</t>
  </si>
  <si>
    <t>ООО "Борчалы"</t>
  </si>
  <si>
    <t>ООО "Боск Плюс"</t>
  </si>
  <si>
    <t>ООО "БОЯРИНЪ"</t>
  </si>
  <si>
    <t>ООО "БПК"</t>
  </si>
  <si>
    <t>ООО "Браво+"</t>
  </si>
  <si>
    <t>ООО "БРАШНО"</t>
  </si>
  <si>
    <t>ООО "БРЕНД ПРОГРЕСС"</t>
  </si>
  <si>
    <t>ООО "БРИГАНТИНА"</t>
  </si>
  <si>
    <t>ООО "Бриз"</t>
  </si>
  <si>
    <t>ООО "БРИЗ"</t>
  </si>
  <si>
    <t>ООО "Бриз-12"</t>
  </si>
  <si>
    <t>ООО "БРИЗ-СЕРВИС"</t>
  </si>
  <si>
    <t>ООО "БРЛ"</t>
  </si>
  <si>
    <t>ООО "БРО БИЗНЕС ПЛЮС"</t>
  </si>
  <si>
    <t>ООО "Брос-М"</t>
  </si>
  <si>
    <t>ООО "Брэк"</t>
  </si>
  <si>
    <t>ООО "БТА"</t>
  </si>
  <si>
    <t>ООО "БТС"</t>
  </si>
  <si>
    <t>ООО "БУЛАТ"</t>
  </si>
  <si>
    <t>ООО "Булочная-кондитерская №341"</t>
  </si>
  <si>
    <t>ООО "БУМ"</t>
  </si>
  <si>
    <t>ООО "Бумер+"</t>
  </si>
  <si>
    <t>ООО "БУРЕВЕСТНИК"</t>
  </si>
  <si>
    <t>ООО "БФС"</t>
  </si>
  <si>
    <t>ООО "Быттехсервис"</t>
  </si>
  <si>
    <t>ООО "Бычков и К"</t>
  </si>
  <si>
    <t>ООО "Бэксип"</t>
  </si>
  <si>
    <t>ООО "БЭМСС"</t>
  </si>
  <si>
    <t>ООО "БЭСТ ЛАЙФ"</t>
  </si>
  <si>
    <t>ООО "БЭТА"</t>
  </si>
  <si>
    <t>ООО "В ГОСТЯХ У СКАЗКИ"</t>
  </si>
  <si>
    <t>ООО "В ДВУХ ШАГАХ"</t>
  </si>
  <si>
    <t>ООО "Вавилон"</t>
  </si>
  <si>
    <t>ООО "ВАГРИС"</t>
  </si>
  <si>
    <t>ООО "ВАЙТЭЛ-МЕДИА"</t>
  </si>
  <si>
    <t>ООО "ВАЛДАЙ"</t>
  </si>
  <si>
    <t>ООО "ВАЛЕНТИНА И К"</t>
  </si>
  <si>
    <t>ООО "Валентина"</t>
  </si>
  <si>
    <t>ООО "ВАЛЕНТИНА"</t>
  </si>
  <si>
    <t>ООО "Валентиныч"</t>
  </si>
  <si>
    <t>ООО "Валерия"</t>
  </si>
  <si>
    <t>ООО "ВАЛЕРИЯ"</t>
  </si>
  <si>
    <t>ООО "Валигор Н"</t>
  </si>
  <si>
    <t>ООО "ВАЛИДЕЙТА"</t>
  </si>
  <si>
    <t>ООО "Валмис"</t>
  </si>
  <si>
    <t>ООО "Валтони"</t>
  </si>
  <si>
    <t>ООО "ВАМ"</t>
  </si>
  <si>
    <t>ООО "Ван"</t>
  </si>
  <si>
    <t>ООО "Ванько"</t>
  </si>
  <si>
    <t>ООО "ВАРЕХАУС"</t>
  </si>
  <si>
    <t>ООО "ВАРИАНТ"</t>
  </si>
  <si>
    <t>ООО "Варт"</t>
  </si>
  <si>
    <t>ООО "ВАСИЛИСА"</t>
  </si>
  <si>
    <t>ООО "ВАСИЛИСК ЛТД"</t>
  </si>
  <si>
    <t>ООО "Васса"</t>
  </si>
  <si>
    <t>ООО "ВВ Ко"</t>
  </si>
  <si>
    <t>ООО "ВВС плюс"</t>
  </si>
  <si>
    <t>ООО "Вдохновение"</t>
  </si>
  <si>
    <t>ООО "ВДЦ"</t>
  </si>
  <si>
    <t>ООО "Вега"</t>
  </si>
  <si>
    <t>ООО "ВЕГА"</t>
  </si>
  <si>
    <t>ООО "ВЕГАФУД"</t>
  </si>
  <si>
    <t>ООО "ВЕЗУ.РУ"</t>
  </si>
  <si>
    <t>ООО "ВЕККИ"</t>
  </si>
  <si>
    <t>ООО "ВЕКОМ"</t>
  </si>
  <si>
    <t>ООО "Вектор"</t>
  </si>
  <si>
    <t>ООО "ВЕЛЕС И К"</t>
  </si>
  <si>
    <t>ООО "Велес Центр"</t>
  </si>
  <si>
    <t>ООО "ВЕЛЕС"</t>
  </si>
  <si>
    <t>ООО "ВЕЛЬКИН"</t>
  </si>
  <si>
    <t>ООО "ВЕЛЮС XXI ВЕК"</t>
  </si>
  <si>
    <t>ООО "ВЕМИКО-ТРЕЙД"</t>
  </si>
  <si>
    <t>ООО "Венера"</t>
  </si>
  <si>
    <t>ООО "Венера-888"</t>
  </si>
  <si>
    <t>ООО "Венеция"</t>
  </si>
  <si>
    <t>ООО "ВЕНИАМИН"</t>
  </si>
  <si>
    <t>ООО "ВЕНТА"</t>
  </si>
  <si>
    <t>ООО "ВЕНТА-ТРАНС ЕВРАЗИЯ"</t>
  </si>
  <si>
    <t>ООО "ВЕНТДЫМТЕХ"</t>
  </si>
  <si>
    <t>ООО "ВЕНТИЛЯЦИОННЫЕ СИСТЕМЫ"</t>
  </si>
  <si>
    <t>ООО "ВЕНТ-ИНТЕР ГРУПП"</t>
  </si>
  <si>
    <t>ООО "ВЕРА И КО"</t>
  </si>
  <si>
    <t>ООО "Вера"</t>
  </si>
  <si>
    <t>ООО "ВЕРДАНЕЛЬ"</t>
  </si>
  <si>
    <t>ООО "ВЕРДЕ ЭКО"</t>
  </si>
  <si>
    <t>ООО "Вердикт"</t>
  </si>
  <si>
    <t>ООО "Вереск Плюс"</t>
  </si>
  <si>
    <t>ООО "ВЕРИН ШЕН"</t>
  </si>
  <si>
    <t>ООО "ВЕРНИСАЖ"</t>
  </si>
  <si>
    <t>ООО "ВЕРОКС"</t>
  </si>
  <si>
    <t>ООО "Верона"</t>
  </si>
  <si>
    <t>ООО "ВЕРОНИКА ИМПЭКС"</t>
  </si>
  <si>
    <t>ООО "ВЕРСТА"</t>
  </si>
  <si>
    <t>ООО "Верта"</t>
  </si>
  <si>
    <t>ООО "Вертекс Санторино"</t>
  </si>
  <si>
    <t>ООО "ВЕРТИКАЛЬ ЛОГИСТИК"</t>
  </si>
  <si>
    <t>ООО "ВЕРШИНА"</t>
  </si>
  <si>
    <t>ООО "Весна 1361"</t>
  </si>
  <si>
    <t>ООО "Весна"</t>
  </si>
  <si>
    <t>ООО "ВЕСНА"</t>
  </si>
  <si>
    <t>ООО "ВеснаПлюс"</t>
  </si>
  <si>
    <t>ООО "Весна-юг"</t>
  </si>
  <si>
    <t>ООО "ВЕСП"</t>
  </si>
  <si>
    <t>ООО "ВЕСТ М"</t>
  </si>
  <si>
    <t>ООО "ВЕСТ МАРКЕТ"</t>
  </si>
  <si>
    <t>ООО "ВЕСТА"</t>
  </si>
  <si>
    <t>ООО "ВЕСТЕР Ярославль"</t>
  </si>
  <si>
    <t>ООО "Ветеран-38"</t>
  </si>
  <si>
    <t>ООО "ВЕТЕРОК"</t>
  </si>
  <si>
    <t>ООО "ВЕТЭК"</t>
  </si>
  <si>
    <t>ООО "ВЕТЭН"</t>
  </si>
  <si>
    <t>ООО "ВЕФАРОМ СТРОЙ"</t>
  </si>
  <si>
    <t>ООО "Вечерний звон XXI"</t>
  </si>
  <si>
    <t>ООО "Вз КПД"</t>
  </si>
  <si>
    <t>ООО "ВЗЛЕТ"</t>
  </si>
  <si>
    <t>ООО "ВИ ВАД"</t>
  </si>
  <si>
    <t>ООО "ВИ ДЖИ ЛОДЖИСТИКС"</t>
  </si>
  <si>
    <t>ООО "ВИАБАЛТ"</t>
  </si>
  <si>
    <t>ООО "ВИАЛ ТРЕЙД"</t>
  </si>
  <si>
    <t>ООО "ВИБЕРГ РУС"</t>
  </si>
  <si>
    <t>ООО "Виберти"</t>
  </si>
  <si>
    <t>ООО "ВИВ"</t>
  </si>
  <si>
    <t>ООО "ВИВА МАРИЯ"</t>
  </si>
  <si>
    <t>ООО "Вива"</t>
  </si>
  <si>
    <t>ООО "ВИВАТ ТК"</t>
  </si>
  <si>
    <t>ООО "Виват"</t>
  </si>
  <si>
    <t>ООО "Вигри"</t>
  </si>
  <si>
    <t>ООО "ВИД"</t>
  </si>
  <si>
    <t>ООО "ВИЗАНТИЯ"</t>
  </si>
  <si>
    <t>ООО "ВИЗИТ 3"</t>
  </si>
  <si>
    <t>ООО "ВИЗИТ ПЛЮС"</t>
  </si>
  <si>
    <t>ООО "Визит"</t>
  </si>
  <si>
    <t>ООО "ВИЗИТ"</t>
  </si>
  <si>
    <t>ООО "Визон"</t>
  </si>
  <si>
    <t>ООО "ВИКА"</t>
  </si>
  <si>
    <t>ООО "ВИКА-С"</t>
  </si>
  <si>
    <t>ООО "ВИКИНГ ГРУПП"</t>
  </si>
  <si>
    <t>ООО "ВИКИНГ И К"</t>
  </si>
  <si>
    <t>ООО "Викинг плюс"</t>
  </si>
  <si>
    <t>ООО "ВИКИНГ"</t>
  </si>
  <si>
    <t>ООО "Викинг"</t>
  </si>
  <si>
    <t>ООО "Виком"</t>
  </si>
  <si>
    <t>ООО "Викон"</t>
  </si>
  <si>
    <t>ООО "ВиктАлекс"</t>
  </si>
  <si>
    <t>ООО "ВИКТОР - ФКБ"</t>
  </si>
  <si>
    <t>ООО "ВИКТОР"</t>
  </si>
  <si>
    <t>ООО "Виктори"</t>
  </si>
  <si>
    <t>ООО "ВИКТОРИЯ +"</t>
  </si>
  <si>
    <t>ООО "ВИКТОРИЯ -ПЛЮС"</t>
  </si>
  <si>
    <t>ООО "ВИКТОРИЯ ЭМ"</t>
  </si>
  <si>
    <t>ООО "ВИКТОРИЯ"</t>
  </si>
  <si>
    <t>ООО "Виктория"</t>
  </si>
  <si>
    <t>ООО "ВИКТОРИЯ-В.Н.Т."</t>
  </si>
  <si>
    <t>ООО "ВИКТОРИЯИК"</t>
  </si>
  <si>
    <t>ООО "ВИКТОРИЯ-ЛЭНД"</t>
  </si>
  <si>
    <t>ООО "Виктория-М"</t>
  </si>
  <si>
    <t>ООО "Виктория-МБ5"</t>
  </si>
  <si>
    <t>ООО "Виктория-Юг"</t>
  </si>
  <si>
    <t>ООО "Виллет"</t>
  </si>
  <si>
    <t>ООО "ВИННЫЙ БУТИК №1"</t>
  </si>
  <si>
    <t>ООО "Виноград"</t>
  </si>
  <si>
    <t>ООО "Винт"</t>
  </si>
  <si>
    <t>ООО "Винтекс"</t>
  </si>
  <si>
    <t>ООО "Виогем"</t>
  </si>
  <si>
    <t>ООО "Виола"</t>
  </si>
  <si>
    <t>ООО "ВИОЛА"</t>
  </si>
  <si>
    <t>ООО "ВИОЛЕТТА"</t>
  </si>
  <si>
    <t>ООО "ВипТорг"</t>
  </si>
  <si>
    <t>ООО "Вира"</t>
  </si>
  <si>
    <t>ООО "ВИРА"</t>
  </si>
  <si>
    <t>ООО "Вираж"</t>
  </si>
  <si>
    <t>ООО "ВИРАЖ"</t>
  </si>
  <si>
    <t>ООО "ВИРРОНА"</t>
  </si>
  <si>
    <t>ООО "ВИРСАВИЯ"</t>
  </si>
  <si>
    <t>ООО "ВИС"</t>
  </si>
  <si>
    <t>ООО "Вискорт - М"</t>
  </si>
  <si>
    <t>ООО "ВИСТ"</t>
  </si>
  <si>
    <t>ООО "ВИСТО Л"</t>
  </si>
  <si>
    <t>ООО "ВИТА"</t>
  </si>
  <si>
    <t>ООО "Вита"</t>
  </si>
  <si>
    <t>ООО "ВИТАЛИС"</t>
  </si>
  <si>
    <t>ООО "Виталюкс"</t>
  </si>
  <si>
    <t>ООО "ВИТАМИН"</t>
  </si>
  <si>
    <t>ООО "ВитаМир"</t>
  </si>
  <si>
    <t>ООО "Витарт"</t>
  </si>
  <si>
    <t>ООО "Витель"</t>
  </si>
  <si>
    <t>ООО "Витен"</t>
  </si>
  <si>
    <t>ООО "Вишенка"</t>
  </si>
  <si>
    <t>ООО "Вишняки"</t>
  </si>
  <si>
    <t>ООО "ВКУСВИЛЛ"</t>
  </si>
  <si>
    <t>ООО "Вкусная Гавань"</t>
  </si>
  <si>
    <t>ООО "ВКУСНАЯ ЕДА"</t>
  </si>
  <si>
    <t>ООО "Вкуснов"</t>
  </si>
  <si>
    <t>ООО "Вкусноград"</t>
  </si>
  <si>
    <t>ООО "Вкусный дом"</t>
  </si>
  <si>
    <t>ООО "ВКУСНЫЙ МИР"</t>
  </si>
  <si>
    <t>ООО "ВКУСНЯТИНА"</t>
  </si>
  <si>
    <t>ООО "Вкусы Лета"</t>
  </si>
  <si>
    <t>ООО "Влад Регион Соль"</t>
  </si>
  <si>
    <t>ООО "Владимир"</t>
  </si>
  <si>
    <t>ООО "ВЛАДИМИРСКИЕ ИНЖЕНЕРНЫЕ КОММУНИКАЦИИ"</t>
  </si>
  <si>
    <t>ООО "ВЛАДИМИРСКИЕ МЯСОПРОДУКТЫ"</t>
  </si>
  <si>
    <t>ООО "ВЛАДИМИРСКИЙ ПЕКАРЬ"</t>
  </si>
  <si>
    <t>ООО "ВЛАДИМИРСТРОЙ"</t>
  </si>
  <si>
    <t>ООО "Владимир-Тест"</t>
  </si>
  <si>
    <t>ООО "ВЛАДИС"</t>
  </si>
  <si>
    <t>ООО "ВладНатурПродукт"</t>
  </si>
  <si>
    <t>ООО "Владрегионснаб"</t>
  </si>
  <si>
    <t>ООО "ВЛАДРУСХОЛОД"</t>
  </si>
  <si>
    <t>ООО "ВЛАД-ТРЭЙД"</t>
  </si>
  <si>
    <t>ООО "ВЛАДЭКОСЕРВИС"</t>
  </si>
  <si>
    <t>ООО "ВЛАСС и К"</t>
  </si>
  <si>
    <t>ООО "ВМ ИНГРЕДИЕНТС"</t>
  </si>
  <si>
    <t>ООО "ВМВ-торг"</t>
  </si>
  <si>
    <t>ООО "Внедрение"</t>
  </si>
  <si>
    <t>ООО "ВОГО-05"</t>
  </si>
  <si>
    <t>ООО "Водные Технологии"</t>
  </si>
  <si>
    <t>ООО "Водолей"</t>
  </si>
  <si>
    <t>ООО "ВОДОЛЕЙ"</t>
  </si>
  <si>
    <t>ООО "ВОЕНСЕРВИС"</t>
  </si>
  <si>
    <t>ООО "Военторг плюс"</t>
  </si>
  <si>
    <t>ООО "Возрождение"</t>
  </si>
  <si>
    <t>ООО "ВОЗРОЖДЕНИЕ"</t>
  </si>
  <si>
    <t>ООО "ВолгаПлюс"</t>
  </si>
  <si>
    <t>ООО "ВОЛГОПРОММАШ"</t>
  </si>
  <si>
    <t>ООО "ВОЛКОВА"</t>
  </si>
  <si>
    <t>ООО "Волковский"</t>
  </si>
  <si>
    <t>ООО "ВОЛНА"</t>
  </si>
  <si>
    <t>ООО "Вологодское Мороженое"</t>
  </si>
  <si>
    <t>ООО "ВОЛЫНЬ-3"</t>
  </si>
  <si>
    <t>ООО "ВОРТА ЛТД"</t>
  </si>
  <si>
    <t>ООО "Восток"</t>
  </si>
  <si>
    <t>ООО "ВОСТОК-ПРОДУКТЫ 24"</t>
  </si>
  <si>
    <t>ООО "ВОСТОКТРАСТ"</t>
  </si>
  <si>
    <t>ООО "ВОСТОРГ"</t>
  </si>
  <si>
    <t>ООО "Восточное"</t>
  </si>
  <si>
    <t>ООО "Восходящая звезда"</t>
  </si>
  <si>
    <t>ООО "ВОСХОЖДЕНИЕ"</t>
  </si>
  <si>
    <t>ООО "ВОСЬМЕРКА"</t>
  </si>
  <si>
    <t>ООО "ВОЯЖ"</t>
  </si>
  <si>
    <t>ООО "ВП ГРУПП"</t>
  </si>
  <si>
    <t>ООО "ВПГ"</t>
  </si>
  <si>
    <t>ООО "ВПК"</t>
  </si>
  <si>
    <t>ООО "ВПРОК+"</t>
  </si>
  <si>
    <t>ООО "ВРЕМЕНА ГОДА"</t>
  </si>
  <si>
    <t>ООО "ВСБ"</t>
  </si>
  <si>
    <t>ООО "ВСМ"</t>
  </si>
  <si>
    <t>ООО "ВСП"</t>
  </si>
  <si>
    <t>ООО "ВСТ"</t>
  </si>
  <si>
    <t>ООО "ВСТРЕЧА"</t>
  </si>
  <si>
    <t>ООО "ВТК ЛОГИСТИК"</t>
  </si>
  <si>
    <t>ООО "ВТН-ХХI"</t>
  </si>
  <si>
    <t>ООО "ВторМедПласт"</t>
  </si>
  <si>
    <t>ООО "ВТОРПЛАСТ"</t>
  </si>
  <si>
    <t>ООО "ВТОРРЕСУРС37"</t>
  </si>
  <si>
    <t>ООО "ВТОРТРЕЙД"</t>
  </si>
  <si>
    <t>ООО "ВТС"</t>
  </si>
  <si>
    <t>ООО "ВУЗОВЕЦ"</t>
  </si>
  <si>
    <t>ООО "ВШК"</t>
  </si>
  <si>
    <t>ООО "Выборгский"</t>
  </si>
  <si>
    <t>ООО "ВЫСШИЙ СОРТ"</t>
  </si>
  <si>
    <t>ООО "Вэйтранс"</t>
  </si>
  <si>
    <t>ООО "ВЭЙТЭКС"</t>
  </si>
  <si>
    <t>ООО "ГАВАНЬ"</t>
  </si>
  <si>
    <t>ООО "ГАЗПРОМ МЕЖРЕГИОНГАЗ САНКТ-ПЕТЕРБУРГ"</t>
  </si>
  <si>
    <t>ООО "ГАЛАКС СТАЙЛ"</t>
  </si>
  <si>
    <t>ООО "ГАЛАКТИКА"</t>
  </si>
  <si>
    <t>ООО "ГАЛАТОРГ"</t>
  </si>
  <si>
    <t>ООО "Гали"</t>
  </si>
  <si>
    <t>ООО "Галина и К"</t>
  </si>
  <si>
    <t>ООО "ГАЛИЧ-МЯСОПРОДУКТ"</t>
  </si>
  <si>
    <t>ООО "ГАМА"</t>
  </si>
  <si>
    <t>ООО "Гамбургер хаус"</t>
  </si>
  <si>
    <t>ООО "ГАМБФ"</t>
  </si>
  <si>
    <t>ООО "ГАММА - АДМИРАЛ"</t>
  </si>
  <si>
    <t>ООО "ГАНИС"</t>
  </si>
  <si>
    <t>ООО "ГАРАВТО"</t>
  </si>
  <si>
    <t>ООО "ГАРАЖ-ИНСТРУМЕНТ"</t>
  </si>
  <si>
    <t>ООО "ГАРАНТ ПЛЮС"</t>
  </si>
  <si>
    <t>ООО "ГАРАНТ"</t>
  </si>
  <si>
    <t>ООО "Гарант-5"</t>
  </si>
  <si>
    <t>ООО "Гарантия 06"</t>
  </si>
  <si>
    <t>ООО "ГАРАНТИЯ"</t>
  </si>
  <si>
    <t>ООО "Гарант-Недвижимость"</t>
  </si>
  <si>
    <t>ООО "ГАРАНТ-СЕРВИС"</t>
  </si>
  <si>
    <t>ООО "ГАРАНТСЕТИ"</t>
  </si>
  <si>
    <t>ООО "ГАРАНТ-ТРАНС-АВТО"</t>
  </si>
  <si>
    <t>ООО "ГАРДАРИКА-ЗАПАД"</t>
  </si>
  <si>
    <t>ООО "Гармония"</t>
  </si>
  <si>
    <t>ООО "Гастроном 2"</t>
  </si>
  <si>
    <t>ООО "ГАСТРОНОМ 24"</t>
  </si>
  <si>
    <t>ООО "Гастроном №1"</t>
  </si>
  <si>
    <t>ООО "ГАСТРОНОМ"</t>
  </si>
  <si>
    <t>ООО "ГАСТРОНОМИР"</t>
  </si>
  <si>
    <t>ООО "ГАСТРОНОМИЯ"</t>
  </si>
  <si>
    <t>ООО "ГАСТРОНОМЧИК-КМВ"</t>
  </si>
  <si>
    <t>ООО "Гастрономъ"</t>
  </si>
  <si>
    <t>ООО "ГАСТРОНОМЪ"</t>
  </si>
  <si>
    <t>ООО "ГВВ"</t>
  </si>
  <si>
    <t>ООО "ГВОЗДЕВ И КО"</t>
  </si>
  <si>
    <t>ООО "Гвоздика+"</t>
  </si>
  <si>
    <t>ООО "ГЕА ФАРМ ТЕХНОЛОДЖИЗ РУС"</t>
  </si>
  <si>
    <t>ООО "ГЕБЕЯ"</t>
  </si>
  <si>
    <t>ООО "Гелена"</t>
  </si>
  <si>
    <t>ООО "ГЕЛИОН"</t>
  </si>
  <si>
    <t>ООО "Гемелл"</t>
  </si>
  <si>
    <t>ООО "Генвис"</t>
  </si>
  <si>
    <t>ООО "Геоланд"</t>
  </si>
  <si>
    <t>ООО "ГЕОРГИЙ"</t>
  </si>
  <si>
    <t>ООО "ГЕРА"</t>
  </si>
  <si>
    <t>ООО "ГЕРДА"</t>
  </si>
  <si>
    <t>ООО "ГЕРМЕС С"</t>
  </si>
  <si>
    <t>ООО "Гермес"</t>
  </si>
  <si>
    <t>ООО "ГЕРМЕС"</t>
  </si>
  <si>
    <t>ООО "ГЕРМИОНА"</t>
  </si>
  <si>
    <t>ООО "ГЕСТИЯ СЕРВИС"</t>
  </si>
  <si>
    <t>ООО "ГЕТ ТРАК РУС"</t>
  </si>
  <si>
    <t>ООО "ГЕТАШЕН-93"</t>
  </si>
  <si>
    <t>ООО "ГЕТКАРГО"</t>
  </si>
  <si>
    <t>ООО "Геус"</t>
  </si>
  <si>
    <t>ООО "ГИГРОТЕРМ ДИСТРИБУЦИЯ"</t>
  </si>
  <si>
    <t>ООО "ГИДРОТЕХИНЖИНИРИНГ"</t>
  </si>
  <si>
    <t>ООО "ГИК"</t>
  </si>
  <si>
    <t>ООО "Гино"</t>
  </si>
  <si>
    <t>ООО "Гиперглобус"</t>
  </si>
  <si>
    <t>ООО "ГИПЕРИОН-СИБИРЬ"</t>
  </si>
  <si>
    <t>ООО "Гипроторг"</t>
  </si>
  <si>
    <t>ООО "ГИСМУС"</t>
  </si>
  <si>
    <t>ООО "ГиТЕХ"</t>
  </si>
  <si>
    <t>ООО "ГИФ"</t>
  </si>
  <si>
    <t>ООО "ГК "ИНЖЕНЕРНЫЕ СИСТЕМЫ"</t>
  </si>
  <si>
    <t>ООО "ГК "СЕВЕРТРАНС"</t>
  </si>
  <si>
    <t>ООО "ГК МЕДВЕДИ"</t>
  </si>
  <si>
    <t>ООО "ГК ПРИВОДНЫЕ СИСТЕМЫ"</t>
  </si>
  <si>
    <t>ООО "ГК СТРОЙМИР XXI ВЕК"</t>
  </si>
  <si>
    <t>ООО "ГК ЧИСТЫЙ БЕРЕГ"</t>
  </si>
  <si>
    <t>ООО "ГЛАВАВТОМАТИКА"</t>
  </si>
  <si>
    <t>ООО "Главстройснаб"</t>
  </si>
  <si>
    <t>ООО "ГЛАДИАТОР"</t>
  </si>
  <si>
    <t>ООО "Глазурь"</t>
  </si>
  <si>
    <t>ООО "ГЛОБАЛ МОНИТОРИНГ"</t>
  </si>
  <si>
    <t>ООО "ГЛОБАЛТРАК ЛОДЖИСТИК"</t>
  </si>
  <si>
    <t>ООО "ГЛОБУС"</t>
  </si>
  <si>
    <t>ООО "ГЛОРИЯ"</t>
  </si>
  <si>
    <t>ООО "Глупанов и Ко"</t>
  </si>
  <si>
    <t>ООО "Голд Стрим"</t>
  </si>
  <si>
    <t>ООО "Голд"</t>
  </si>
  <si>
    <t>ООО "Голден Стрим"</t>
  </si>
  <si>
    <t>ООО "ГОЛЬФСТРИМ-2015"</t>
  </si>
  <si>
    <t>ООО "ГОНСИ"</t>
  </si>
  <si>
    <t>ООО "ГОРДИ"</t>
  </si>
  <si>
    <t>ООО "ГОРИЗОНТ33"</t>
  </si>
  <si>
    <t>ООО "ГОРИЗОНТ-М"</t>
  </si>
  <si>
    <t>ООО "ГОРИЗОНТЫ АИВ"</t>
  </si>
  <si>
    <t>ООО "Горис"</t>
  </si>
  <si>
    <t>ООО "ГОРКА"</t>
  </si>
  <si>
    <t>ООО "ГОРНЫЙ БРИЗ"</t>
  </si>
  <si>
    <t>ООО "Городок"</t>
  </si>
  <si>
    <t>ООО "ГОРОДСКОЙ СУПЕРМАРКЕТ"</t>
  </si>
  <si>
    <t>ООО "ГОССТРОЙ"</t>
  </si>
  <si>
    <t>ООО "ГОСТЕПРИИМСТВО"</t>
  </si>
  <si>
    <t>ООО "ГОСТИНИЦА "ЖЕЛЕЗНОГОРСК"</t>
  </si>
  <si>
    <t>ООО "ГОСТОРГ"</t>
  </si>
  <si>
    <t>ООО "ГП ЛОГИСТИКА"</t>
  </si>
  <si>
    <t>ООО "ГРА.С.К"</t>
  </si>
  <si>
    <t>ООО "ГРАВ-95"</t>
  </si>
  <si>
    <t>ООО "ГРАД"</t>
  </si>
  <si>
    <t>ООО "ГРАЙС"</t>
  </si>
  <si>
    <t>ООО "Гранат"</t>
  </si>
  <si>
    <t>ООО "ГРАНАТ"</t>
  </si>
  <si>
    <t>ООО "ГРАНД"</t>
  </si>
  <si>
    <t>ООО "ГрандАвто"</t>
  </si>
  <si>
    <t>ООО "Гранд-Проект"</t>
  </si>
  <si>
    <t>ООО "Гранит"</t>
  </si>
  <si>
    <t>ООО "ГРАНТ"</t>
  </si>
  <si>
    <t>ООО "ГРАССЕЛЛИ НФС"</t>
  </si>
  <si>
    <t>ООО "ГРАУШПИЦ"</t>
  </si>
  <si>
    <t>ООО "ГРАЦИЯ"</t>
  </si>
  <si>
    <t>ООО "Грейт Пак"</t>
  </si>
  <si>
    <t>ООО "ГРЕЙТ-ЦЕНТР"</t>
  </si>
  <si>
    <t>ООО "ГРИН ЛАЙН"</t>
  </si>
  <si>
    <t>ООО "ГРИН РЭЙ"</t>
  </si>
  <si>
    <t>ООО "Грин"</t>
  </si>
  <si>
    <t>ООО "ГРИПС"</t>
  </si>
  <si>
    <t>ООО "ГРУППА КОМПАНИЙ АПВТ"</t>
  </si>
  <si>
    <t>ООО "ГРУППА КОМПАНИЙ ПТИ"</t>
  </si>
  <si>
    <t>ООО "Грэйт плэйс"</t>
  </si>
  <si>
    <t>ООО "ГСР"</t>
  </si>
  <si>
    <t>ООО "ГТО"</t>
  </si>
  <si>
    <t>ООО "ГТС-В"</t>
  </si>
  <si>
    <t>ООО "Губернский"</t>
  </si>
  <si>
    <t>ООО "ГУДФУД"</t>
  </si>
  <si>
    <t>ООО "Гукон"</t>
  </si>
  <si>
    <t>ООО "Гурман"</t>
  </si>
  <si>
    <t>ООО "ГУРМАН"</t>
  </si>
  <si>
    <t>ООО "Гурман+"</t>
  </si>
  <si>
    <t>ООО "ГУРМАНИН"</t>
  </si>
  <si>
    <t>ООО "Гурмания"</t>
  </si>
  <si>
    <t>ООО "ГХ"</t>
  </si>
  <si>
    <t>ООО "Д.Е.Ф.ПЛЮС"</t>
  </si>
  <si>
    <t>ООО "Д.О.М."</t>
  </si>
  <si>
    <t>ООО "ДА БУДЕТ ЧИСТОТА!"</t>
  </si>
  <si>
    <t>ООО "ДАВ"</t>
  </si>
  <si>
    <t>ООО "Даг-Ди"</t>
  </si>
  <si>
    <t>ООО "Даймонд-С"</t>
  </si>
  <si>
    <t>ООО "ДАЛИНА"</t>
  </si>
  <si>
    <t>ООО "ДАЛИНИ"</t>
  </si>
  <si>
    <t>ООО "ДАЛЛАРИ"</t>
  </si>
  <si>
    <t>ООО "ДАНА"</t>
  </si>
  <si>
    <t>ООО "ДАНА-БАЛТ ПЛЮС"</t>
  </si>
  <si>
    <t>ООО "Дани"</t>
  </si>
  <si>
    <t>ООО "ДАНОЛАКТИС"</t>
  </si>
  <si>
    <t>ООО "ДАНС"</t>
  </si>
  <si>
    <t>ООО "Данта"</t>
  </si>
  <si>
    <t>ООО "ДАНТЕКС РУС"</t>
  </si>
  <si>
    <t>ООО "ДАРИНА Т"</t>
  </si>
  <si>
    <t>ООО "ДАРИНА"</t>
  </si>
  <si>
    <t>ООО "ДАРОС"</t>
  </si>
  <si>
    <t>ООО "ДАРЫ ДОНА"</t>
  </si>
  <si>
    <t>ООО "ДАРЫ МОРЯ"</t>
  </si>
  <si>
    <t>ООО "Дары Океана"</t>
  </si>
  <si>
    <t>ООО "ДАРЫ ПУШКИНО"</t>
  </si>
  <si>
    <t>ООО "Дарья"</t>
  </si>
  <si>
    <t>ООО "ДАРЬЯЛ"</t>
  </si>
  <si>
    <t>ООО "Дахна"</t>
  </si>
  <si>
    <t>ООО "ДАШКОВ"</t>
  </si>
  <si>
    <t>ООО "ДВ-Амур"</t>
  </si>
  <si>
    <t>ООО "Движение Влд"</t>
  </si>
  <si>
    <t>ООО "ДВИЖЕНИЕ"</t>
  </si>
  <si>
    <t>ООО "ДВИН"</t>
  </si>
  <si>
    <t>ООО "ДВИП"</t>
  </si>
  <si>
    <t>ООО "Двое"</t>
  </si>
  <si>
    <t>ООО "Дворник-Калининград"</t>
  </si>
  <si>
    <t>ООО "ДВР"</t>
  </si>
  <si>
    <t>ООО "ДДТ ГАМА"</t>
  </si>
  <si>
    <t>ООО "Де Люкс"</t>
  </si>
  <si>
    <t>ООО "ДЕАНА"</t>
  </si>
  <si>
    <t>ООО "ДЕБЮТ"</t>
  </si>
  <si>
    <t>ООО "Дегустатор Плюс"</t>
  </si>
  <si>
    <t>ООО "ДЕЗКОВ"</t>
  </si>
  <si>
    <t>ООО "Дейв"</t>
  </si>
  <si>
    <t>ООО "Дейл Маркет"</t>
  </si>
  <si>
    <t>ООО "ДЕКАБРЬ"</t>
  </si>
  <si>
    <t>ООО "Декавири"</t>
  </si>
  <si>
    <t>ООО "ДЕКОРУМ"</t>
  </si>
  <si>
    <t>ООО "ДЕЛЕГАТ"</t>
  </si>
  <si>
    <t>ООО "Деликат"</t>
  </si>
  <si>
    <t>ООО "Делия"</t>
  </si>
  <si>
    <t>ООО "ДЕЛО ВКУСА"</t>
  </si>
  <si>
    <t>ООО "ДЕЛОВОЙ ПАРТНЕР"</t>
  </si>
  <si>
    <t>ООО "ДЕЛОВОЙ ПОДХОД"</t>
  </si>
  <si>
    <t>ООО "ДЕЛОВЫЕ РЕСУРСЫ"</t>
  </si>
  <si>
    <t>ООО "ДЕЛФИ"</t>
  </si>
  <si>
    <t>ООО "Дельта"</t>
  </si>
  <si>
    <t>ООО "ДЕЛЬТА"</t>
  </si>
  <si>
    <t>ООО "Дельта-1"</t>
  </si>
  <si>
    <t>ООО "Дельта-Е"</t>
  </si>
  <si>
    <t>ООО "ДЕЛЬФИН"</t>
  </si>
  <si>
    <t>ООО "Дельфин-Трейд"</t>
  </si>
  <si>
    <t>ООО "ДЕМИДОВСКИЙ ДОМ"</t>
  </si>
  <si>
    <t>ООО "ДЕНТРО"</t>
  </si>
  <si>
    <t>ООО "ДЖАМПЕР"</t>
  </si>
  <si>
    <t>ООО "ДЖИ-777"</t>
  </si>
  <si>
    <t>ООО "ДЖИДИСИ"</t>
  </si>
  <si>
    <t>ООО "ДЖИНН"</t>
  </si>
  <si>
    <t>ООО "ДЖИ-ЭН-ЭН"</t>
  </si>
  <si>
    <t>ООО "ДЖОРДЖИЯ - К"</t>
  </si>
  <si>
    <t>ООО "ДЖОРДЖИЯ"</t>
  </si>
  <si>
    <t>ООО "Диада"</t>
  </si>
  <si>
    <t>ООО "ДИАКОН"</t>
  </si>
  <si>
    <t>ООО "ДИАЛАВТОТРАНС"</t>
  </si>
  <si>
    <t>ООО "ДИАЛ-ЭКСПОРТ 21"</t>
  </si>
  <si>
    <t>ООО "ДиаМакс"</t>
  </si>
  <si>
    <t>ООО "ДИАНА Х"</t>
  </si>
  <si>
    <t>ООО "ДИАНА"</t>
  </si>
  <si>
    <t>ООО "ДИАННА"</t>
  </si>
  <si>
    <t>ООО "ДИАНУСЯ"</t>
  </si>
  <si>
    <t>ООО "ДИАРМИ"</t>
  </si>
  <si>
    <t>ООО "ДИАРУСТ"</t>
  </si>
  <si>
    <t>ООО "Диво"</t>
  </si>
  <si>
    <t>ООО "ДИДРО"</t>
  </si>
  <si>
    <t>ООО "Дизайн"</t>
  </si>
  <si>
    <t>ООО "ДИКРИС"</t>
  </si>
  <si>
    <t>ООО "ДИЛИЖАНС-ТРЭВЕЛ"</t>
  </si>
  <si>
    <t>ООО "ДИЛЭКС"</t>
  </si>
  <si>
    <t>ООО "ДИН"</t>
  </si>
  <si>
    <t>ООО "Дина"</t>
  </si>
  <si>
    <t>ООО "ДИНАСТИЯ"</t>
  </si>
  <si>
    <t>ООО "ДИНЕКС"</t>
  </si>
  <si>
    <t>ООО "ДИО ЛОГИСТИК"</t>
  </si>
  <si>
    <t>ООО "ДИО ПЛАСТ"</t>
  </si>
  <si>
    <t>ООО "Дионис"</t>
  </si>
  <si>
    <t>ООО "ДИОНИС"</t>
  </si>
  <si>
    <t>ООО "Директория"</t>
  </si>
  <si>
    <t>ООО "ДИС"</t>
  </si>
  <si>
    <t>ООО "Дисконт-М"</t>
  </si>
  <si>
    <t>ООО "ДИТАЙЛЬ"</t>
  </si>
  <si>
    <t>ООО "ДиЭксПром"</t>
  </si>
  <si>
    <t>ООО "ДЛН-ЛОГИСТИК"</t>
  </si>
  <si>
    <t>ООО "ДЛ-ТРАНС"</t>
  </si>
  <si>
    <t>ООО "ДЛЯ СВОИХ"</t>
  </si>
  <si>
    <t>ООО "ДМИТРИЙ И КО"</t>
  </si>
  <si>
    <t>ООО "ДМЛ трейд"</t>
  </si>
  <si>
    <t>ООО "Добрый Дом"</t>
  </si>
  <si>
    <t>ООО "ДОБРЫЙ"</t>
  </si>
  <si>
    <t>ООО "Добряк"</t>
  </si>
  <si>
    <t>ООО "ДОГМА"</t>
  </si>
  <si>
    <t>ООО "ДОК-МАК+"</t>
  </si>
  <si>
    <t>ООО "ДОЛАВ"</t>
  </si>
  <si>
    <t>ООО "ДОЛИНА"</t>
  </si>
  <si>
    <t>ООО "Долина-Торг"</t>
  </si>
  <si>
    <t>ООО "ДОЛЬКА"</t>
  </si>
  <si>
    <t>ООО "ДОМ 39"</t>
  </si>
  <si>
    <t>ООО "ДОМ АДВОКАТОВ"</t>
  </si>
  <si>
    <t>ООО "Дом быта"</t>
  </si>
  <si>
    <t>ООО "Дом"</t>
  </si>
  <si>
    <t>ООО "ДОМ"</t>
  </si>
  <si>
    <t>ООО "ДОМАШНИЕ ПРОДУКТЫ"</t>
  </si>
  <si>
    <t>ООО "ДОМАШНИЙ ОБЕД"</t>
  </si>
  <si>
    <t>ООО "ДОМАШНИЙ"</t>
  </si>
  <si>
    <t>ООО "ДОН ТОРГ ПЛЮС"</t>
  </si>
  <si>
    <t>ООО "Дон Торг"</t>
  </si>
  <si>
    <t>ООО "ДОНАТОС"</t>
  </si>
  <si>
    <t>ООО "Дон-Опт"</t>
  </si>
  <si>
    <t>ООО "ДОС"</t>
  </si>
  <si>
    <t>ООО "ДОСТАВКА ГРУЗ"</t>
  </si>
  <si>
    <t>ООО "ДОСТУПНЫЙ МАРКЕТ 2"</t>
  </si>
  <si>
    <t>ООО "Доступный маркет"</t>
  </si>
  <si>
    <t>ООО "ДРАЙВ"</t>
  </si>
  <si>
    <t>ООО "Дрожжино"</t>
  </si>
  <si>
    <t>ООО "Друг"</t>
  </si>
  <si>
    <t>ООО "Дружба - Ритейл"</t>
  </si>
  <si>
    <t>ООО "Дружба - Уют"</t>
  </si>
  <si>
    <t>ООО "ДРУЖБА 5"</t>
  </si>
  <si>
    <t>ООО "Дружба № 4"</t>
  </si>
  <si>
    <t>ООО "ДРУЖБА №3"</t>
  </si>
  <si>
    <t>ООО "ДРУЖБА"</t>
  </si>
  <si>
    <t>ООО "ДСВ ТРАНСПОРТ"</t>
  </si>
  <si>
    <t>ООО "ДТВ ПРОДАКШЕН"</t>
  </si>
  <si>
    <t>ООО "ДТЛ"</t>
  </si>
  <si>
    <t>ООО "ДУЭТ К"</t>
  </si>
  <si>
    <t>ООО "ДУЭТ"</t>
  </si>
  <si>
    <t>ООО "ДФП"</t>
  </si>
  <si>
    <t>ООО "ДЦ СМИРНОВЪ"</t>
  </si>
  <si>
    <t>ООО "ДымСнаб"</t>
  </si>
  <si>
    <t>ООО "ДЭЛКАР"</t>
  </si>
  <si>
    <t>ООО "Дэфа"</t>
  </si>
  <si>
    <t>ООО "ДЮНА"</t>
  </si>
  <si>
    <t>ООО "Евалайн"</t>
  </si>
  <si>
    <t>ООО "Евгения"</t>
  </si>
  <si>
    <t>ООО "ЕВГЕНИЯ"</t>
  </si>
  <si>
    <t>ООО "Евгения-М"</t>
  </si>
  <si>
    <t>ООО "Евдокия+З.О"</t>
  </si>
  <si>
    <t>ООО "Евин"</t>
  </si>
  <si>
    <t>ООО "Евро Микс"</t>
  </si>
  <si>
    <t>ООО "Евро Фуд"</t>
  </si>
  <si>
    <t>ООО "ЕВРОАВТОМАТИКА"</t>
  </si>
  <si>
    <t>ООО "ЕВРОЛАК"</t>
  </si>
  <si>
    <t>ООО "ЕВРОЛОГИСТИК"</t>
  </si>
  <si>
    <t>ООО "ЕвроНИВс"</t>
  </si>
  <si>
    <t>ООО "ЕВРОПОСТ"</t>
  </si>
  <si>
    <t>ООО "ЕВРОСКЛАД СЕРВИС"</t>
  </si>
  <si>
    <t>ООО "ЕВРОСНАБ"</t>
  </si>
  <si>
    <t>ООО "ЕВРОСПЕЦПРОДУКТ"</t>
  </si>
  <si>
    <t>ООО "ЕВРОСТАР"</t>
  </si>
  <si>
    <t>ООО "ЕВРОТАРА"</t>
  </si>
  <si>
    <t>ООО "ЕвроТорг"</t>
  </si>
  <si>
    <t>ООО "ЕВРОТРАНС ХОЛДИНГ"</t>
  </si>
  <si>
    <t>ООО "ЕвроТрансВладимир Плюс"</t>
  </si>
  <si>
    <t>ООО "ЕВРОХОЛЛ"</t>
  </si>
  <si>
    <t>ООО "ЕДАДИЛ ПРОМО"</t>
  </si>
  <si>
    <t>ООО "Единство"</t>
  </si>
  <si>
    <t>ООО "Екатерина"</t>
  </si>
  <si>
    <t>ООО "ЕКАТЕРИНОДАРСКИЙ ТОРГОВЫЙ ДОМ"</t>
  </si>
  <si>
    <t>ООО "Екатеринодаръ"</t>
  </si>
  <si>
    <t>ООО "ЕЛЕНА"</t>
  </si>
  <si>
    <t>ООО "Елена"</t>
  </si>
  <si>
    <t>ООО "ЕЛИСЕЙСКИЙ"</t>
  </si>
  <si>
    <t>ООО "ЕЛОВА"</t>
  </si>
  <si>
    <t>ООО "ЕРЕВАН"</t>
  </si>
  <si>
    <t>ООО "Ерик"</t>
  </si>
  <si>
    <t>ООО "Ермак"</t>
  </si>
  <si>
    <t>ООО "ЕСЕНИНСКИЙ"</t>
  </si>
  <si>
    <t>ООО "ЕС-ПБ"</t>
  </si>
  <si>
    <t>ООО "ЕСС"</t>
  </si>
  <si>
    <t>ООО "ЕТО"</t>
  </si>
  <si>
    <t>ООО "ЕТРМ ИНДАСТРИЗ"</t>
  </si>
  <si>
    <t>ООО "ЕТС КОРДА"</t>
  </si>
  <si>
    <t>ООО "ЕТТО"</t>
  </si>
  <si>
    <t>ООО "Жако"</t>
  </si>
  <si>
    <t>ООО "ЖАННА"</t>
  </si>
  <si>
    <t>ООО "Жасмин"</t>
  </si>
  <si>
    <t>ООО "ЖЕЛДОРПРОДУКТ"</t>
  </si>
  <si>
    <t>ООО "ЖЕЛЕВИ"</t>
  </si>
  <si>
    <t>ООО "ЖЕЛЕЗНАЯ-МЕБЕЛЬ"</t>
  </si>
  <si>
    <t>ООО "ЖЕМЧУГ"</t>
  </si>
  <si>
    <t>ООО "ЖЕМЧУЖИНА"</t>
  </si>
  <si>
    <t>ООО "Жемчужина"</t>
  </si>
  <si>
    <t>ООО "ЖенЕр"</t>
  </si>
  <si>
    <t>ООО "ЖИЛСТРОЙ ПЛЮС"</t>
  </si>
  <si>
    <t>ООО "ЖИТО"</t>
  </si>
  <si>
    <t>ООО "Жулебино"</t>
  </si>
  <si>
    <t>ООО "ЗАВОД "БЕТАЛ"</t>
  </si>
  <si>
    <t>ООО "ЗАВОД АБРАЗИВНОГО ИНСТРУМЕНТА "КОРУНД"</t>
  </si>
  <si>
    <t>ООО "ЗАВОД АГРЕГАТ"</t>
  </si>
  <si>
    <t>ООО "Закатала"</t>
  </si>
  <si>
    <t>ООО "Закрома"</t>
  </si>
  <si>
    <t>ООО "Закрома-Юг"</t>
  </si>
  <si>
    <t>ООО "Закусочная Александрия"</t>
  </si>
  <si>
    <t>ООО "Залесье"</t>
  </si>
  <si>
    <t>ООО "ЗАММЕРС ГРУПП"</t>
  </si>
  <si>
    <t>ООО "Западный"</t>
  </si>
  <si>
    <t>ООО "Заповедник"</t>
  </si>
  <si>
    <t>ООО "ЗАПТЕХМЕНЕДЖМЕНТ"</t>
  </si>
  <si>
    <t>ООО "Заречное"</t>
  </si>
  <si>
    <t>ООО "Заря"</t>
  </si>
  <si>
    <t>ООО "ЗАРЯ"</t>
  </si>
  <si>
    <t>ООО "ЗАРЯНА"</t>
  </si>
  <si>
    <t>ООО "Защита-М"</t>
  </si>
  <si>
    <t>ООО "Звезда"</t>
  </si>
  <si>
    <t>ООО "Зебра"</t>
  </si>
  <si>
    <t>ООО "ЗЕБРА"</t>
  </si>
  <si>
    <t>ООО "ЗЕЛЕНАЯ ГАВАНЬ"</t>
  </si>
  <si>
    <t>ООО "ЗЕЛЕНАЯ ЛИНИЯ"</t>
  </si>
  <si>
    <t>ООО "ЗЕЛЕНОГРАДСКИЙ КООПЕРАТОР-ДВА"</t>
  </si>
  <si>
    <t>ООО "Зеон"</t>
  </si>
  <si>
    <t>ООО "ЗЕТ"</t>
  </si>
  <si>
    <t>ООО "ЗЕТТА СТРАХОВАНИЕ"</t>
  </si>
  <si>
    <t>ООО "ЗЕФИР ГРУПП"</t>
  </si>
  <si>
    <t>ООО "ЗИГ-ЗАГ"</t>
  </si>
  <si>
    <t>ООО "ЗИМНЯЯ СВЕЖЕСТЬ"</t>
  </si>
  <si>
    <t>ООО "ЗиТ"</t>
  </si>
  <si>
    <t>ООО "ЗЛАТА-А"</t>
  </si>
  <si>
    <t>ООО "ЗлатоПродукт"</t>
  </si>
  <si>
    <t>ООО "ЗМК"</t>
  </si>
  <si>
    <t>ООО "ЗНАМЕНСКИЙ СГЦ"</t>
  </si>
  <si>
    <t>ООО "Зодиак"</t>
  </si>
  <si>
    <t>ООО "Золотая лига"</t>
  </si>
  <si>
    <t>ООО "ЗОЛОТАЯ НИВА"</t>
  </si>
  <si>
    <t>ООО "Золотая устрица"</t>
  </si>
  <si>
    <t>ООО "Золотое кольцо"</t>
  </si>
  <si>
    <t>ООО "ЗОЛОТОЕ СИЯНИЕ 108"</t>
  </si>
  <si>
    <t>ООО "Золотой дом"</t>
  </si>
  <si>
    <t>ООО "ЗОЛОТОЙ СКОРПИОН"</t>
  </si>
  <si>
    <t>ООО "ЗОЛОТОЙ ТАЛЕР"</t>
  </si>
  <si>
    <t>ООО "Золотой Телец"</t>
  </si>
  <si>
    <t>ООО "ЗОЛОТЫЕ ВОРОТА"</t>
  </si>
  <si>
    <t>ООО "Золушка"</t>
  </si>
  <si>
    <t>ООО "ЗОРИ КУБАНИ"</t>
  </si>
  <si>
    <t>ООО "ЗПИ-БАЛТИКА"</t>
  </si>
  <si>
    <t>ООО "ИБ ЗС"</t>
  </si>
  <si>
    <t>ООО "ИВ. МАРИ"</t>
  </si>
  <si>
    <t>ООО "ИВА"</t>
  </si>
  <si>
    <t>ООО "ИВИРИС"</t>
  </si>
  <si>
    <t>ООО "Ивняки"</t>
  </si>
  <si>
    <t>ООО "ИВОЛГА"</t>
  </si>
  <si>
    <t>ООО "Иволга"</t>
  </si>
  <si>
    <t>ООО "ИВС-СЗ"</t>
  </si>
  <si>
    <t>ООО "ИВУШКА В"</t>
  </si>
  <si>
    <t>ООО "ИГС"</t>
  </si>
  <si>
    <t>ООО "ИДАЛЬГО"</t>
  </si>
  <si>
    <t>ООО "Иддиа "</t>
  </si>
  <si>
    <t>ООО "Идеал Продукт"</t>
  </si>
  <si>
    <t>ООО "Идеал"</t>
  </si>
  <si>
    <t>ООО "ИЗМЕТАЛЛА"</t>
  </si>
  <si>
    <t>ООО "Изобилие Баркад"</t>
  </si>
  <si>
    <t>ООО "Изобилие"</t>
  </si>
  <si>
    <t>ООО "ИЗОБИЛИЕ"</t>
  </si>
  <si>
    <t>ООО "ИЗЮМИНКА"</t>
  </si>
  <si>
    <t>ООО "ИК "БРЭЙН"</t>
  </si>
  <si>
    <t>ООО "ИК ГРУПП"</t>
  </si>
  <si>
    <t>ООО "ИКАА"</t>
  </si>
  <si>
    <t>ООО "ИКАР"</t>
  </si>
  <si>
    <t>ООО "ИКП"</t>
  </si>
  <si>
    <t>ООО "ИКЦ "ИНОК"</t>
  </si>
  <si>
    <t>ООО "ИЛАПАК СНГ"</t>
  </si>
  <si>
    <t>ООО "Илкад"</t>
  </si>
  <si>
    <t>ООО "ИЛС-СЕРВИС"</t>
  </si>
  <si>
    <t>ООО "Империал"</t>
  </si>
  <si>
    <t>ООО "ИМПЕРИЯ ВКУСА"</t>
  </si>
  <si>
    <t>ООО "Империя Проминг"</t>
  </si>
  <si>
    <t>ООО "ИМПЕРИЯ"</t>
  </si>
  <si>
    <t>ООО "ИМПОРТБАЛТ"</t>
  </si>
  <si>
    <t>ООО "Импульс"</t>
  </si>
  <si>
    <t>ООО "ИМПУЛЬС"</t>
  </si>
  <si>
    <t>ООО "Ин Тайм"</t>
  </si>
  <si>
    <t>ООО "Инари"</t>
  </si>
  <si>
    <t>ООО "ИНВЕСТА"</t>
  </si>
  <si>
    <t>ООО "ИНВЕСТСТРОЙ"</t>
  </si>
  <si>
    <t>ООО "ИнвестТрансГрупп"</t>
  </si>
  <si>
    <t>ООО "ИНВЕСТТРЕЙД"</t>
  </si>
  <si>
    <t>ООО "ИНВИН ГОЛД"</t>
  </si>
  <si>
    <t>ООО "ИНГРЕДИЕНТЫ ГМБХ"</t>
  </si>
  <si>
    <t>ООО "ИНДУСТРИ"</t>
  </si>
  <si>
    <t>ООО "ИНЖДОРСТРОЙ"</t>
  </si>
  <si>
    <t>ООО "ИНЖЕНЕРНАЯ ЭКОЛОГИЯ"</t>
  </si>
  <si>
    <t>ООО "ИНЖЕНЕРНЫЕ СЕТИ"</t>
  </si>
  <si>
    <t>ООО "Инкодил"</t>
  </si>
  <si>
    <t>ООО "Инком-Медиа"</t>
  </si>
  <si>
    <t>ООО "ИНОКСПОИНТ ГРУПП"</t>
  </si>
  <si>
    <t>ООО "Инпрод"</t>
  </si>
  <si>
    <t>ООО "ИНСАЙД-М"</t>
  </si>
  <si>
    <t>ООО "ИНСТИТУТ АКУСТИЧЕСКИХ КОНСТРУКЦИЙ"</t>
  </si>
  <si>
    <t>ООО "ИНСТИТУТ ГИПРОВОДХОЗ"</t>
  </si>
  <si>
    <t>ООО "ИНСТРУМЕНТ-ГРУПП"</t>
  </si>
  <si>
    <t>ООО "ИНТЕГРА"</t>
  </si>
  <si>
    <t>ООО "ИНТЕГРАЛ"</t>
  </si>
  <si>
    <t>ООО "Интеграл"</t>
  </si>
  <si>
    <t>ООО "ИНТЕКА"</t>
  </si>
  <si>
    <t>ООО "Интеллект-лаборатория"</t>
  </si>
  <si>
    <t>ООО "Интер СП"</t>
  </si>
  <si>
    <t>ООО "Интер"</t>
  </si>
  <si>
    <t>ООО "Интерлайн-2006"</t>
  </si>
  <si>
    <t>ООО "Интерм"</t>
  </si>
  <si>
    <t>ООО "ИНТЕРПРОДУКТ"</t>
  </si>
  <si>
    <t>ООО "ИНТЕРСТРОЙ"</t>
  </si>
  <si>
    <t>ООО "ИНТЕРТАРА.РУ"</t>
  </si>
  <si>
    <t>ООО "ИНТЕРФАКС - ДИ ЭНД БИ"</t>
  </si>
  <si>
    <t>ООО "ИНТ-ТС"</t>
  </si>
  <si>
    <t>ООО "ИНТЭК"</t>
  </si>
  <si>
    <t>ООО "ИНТЭКОМ-2000"</t>
  </si>
  <si>
    <t>ООО "Интэкс-Стайл"</t>
  </si>
  <si>
    <t>ООО "Инфинити Праэда"</t>
  </si>
  <si>
    <t>ООО "ИНФОРМ"</t>
  </si>
  <si>
    <t>ООО "Информметэлектротранс"</t>
  </si>
  <si>
    <t>ООО "ИнфоТек Медиа"</t>
  </si>
  <si>
    <t>ООО "ИП Коробова"</t>
  </si>
  <si>
    <t>ООО "ИПИТА"</t>
  </si>
  <si>
    <t>ООО "Ирбис"</t>
  </si>
  <si>
    <t>ООО "Ирбис-С"</t>
  </si>
  <si>
    <t>ООО "Ирван"</t>
  </si>
  <si>
    <t>ООО "ИРГА-2"</t>
  </si>
  <si>
    <t>ООО "ИРЕМЕЛЬ"</t>
  </si>
  <si>
    <t>ООО "ИРИЙ"</t>
  </si>
  <si>
    <t>ООО "ИРИКС"</t>
  </si>
  <si>
    <t>ООО "Ирина"</t>
  </si>
  <si>
    <t>ООО "Ирис"</t>
  </si>
  <si>
    <t>ООО "Исана"</t>
  </si>
  <si>
    <t>ООО "Исида"</t>
  </si>
  <si>
    <t>ООО "ИСИДА"</t>
  </si>
  <si>
    <t>ООО "ИСК-33"</t>
  </si>
  <si>
    <t>ООО "ИСКРА 45-Я"</t>
  </si>
  <si>
    <t>ООО "Искра-К"</t>
  </si>
  <si>
    <t>ООО "ИСМАИЛ"</t>
  </si>
  <si>
    <t>ООО "ИСТЛАЙН"</t>
  </si>
  <si>
    <t>ООО "Исток"</t>
  </si>
  <si>
    <t>ООО "Источник"</t>
  </si>
  <si>
    <t>ООО "Исфара"</t>
  </si>
  <si>
    <t>ООО "ИТАГРО ГРУПП"</t>
  </si>
  <si>
    <t>ООО "ИТАНА-НИК"</t>
  </si>
  <si>
    <t>ООО "ИТЕКО РОССИЯ"</t>
  </si>
  <si>
    <t>ООО "ИТ-СЕРВИС"</t>
  </si>
  <si>
    <t>ООО "ИТЭК ТРАНСЛАЙН"</t>
  </si>
  <si>
    <t>ООО "ИЦ СБ"</t>
  </si>
  <si>
    <t>ООО "КА "КОНТИНЕНТ"</t>
  </si>
  <si>
    <t>ООО "Кавказ"</t>
  </si>
  <si>
    <t>ООО "Казанская"</t>
  </si>
  <si>
    <t>ООО "КАЗАНСКИЙ КУПЕЦ"</t>
  </si>
  <si>
    <t>ООО "КАИС"</t>
  </si>
  <si>
    <t>ООО "КАЙЕНСКИЙ ПЕРЕЦ"</t>
  </si>
  <si>
    <t>ООО "Кайзер"</t>
  </si>
  <si>
    <t>ООО "КАЙРОССТРОЙ"</t>
  </si>
  <si>
    <t>ООО "Калейдоскоп 27"</t>
  </si>
  <si>
    <t>ООО "Калибри"</t>
  </si>
  <si>
    <t>ООО "КАЛИНА"</t>
  </si>
  <si>
    <t>ООО "КАЛИНИНГРАДГЕОЛТОРГ"</t>
  </si>
  <si>
    <t>ООО "Калининграднефтепродукт"</t>
  </si>
  <si>
    <t>ООО "Калининградские мясные деликатесы"</t>
  </si>
  <si>
    <t>ООО "КАЛИНИНГРАДСКИЙ ТОРГОВЕЦ"</t>
  </si>
  <si>
    <t>ООО "Калинка"</t>
  </si>
  <si>
    <t>ООО "КАЛИНКА"</t>
  </si>
  <si>
    <t>ООО "Калипсо"</t>
  </si>
  <si>
    <t>ООО "КАЛИСПЭРА"</t>
  </si>
  <si>
    <t>ООО "КАЛИТА"</t>
  </si>
  <si>
    <t>ООО "КАЛИТОН"</t>
  </si>
  <si>
    <t>ООО "КАМ ТРЕЙД"</t>
  </si>
  <si>
    <t>ООО "КАМА 39"</t>
  </si>
  <si>
    <t>ООО "КАМБОДЖА"</t>
  </si>
  <si>
    <t>ООО "КАМВ"</t>
  </si>
  <si>
    <t>ООО "КАМЕЛИЯ"</t>
  </si>
  <si>
    <t>ООО "КАМЕННАЯ ЛЕГЕНДА"</t>
  </si>
  <si>
    <t>ООО "КАМИЛЬ"</t>
  </si>
  <si>
    <t>ООО "КАМС"</t>
  </si>
  <si>
    <t>ООО "КАМСКИЙ БЕКОН"</t>
  </si>
  <si>
    <t>ООО "КАНИ"</t>
  </si>
  <si>
    <t>ООО "Капель"</t>
  </si>
  <si>
    <t>ООО "Капитал Менеджмент"</t>
  </si>
  <si>
    <t>ООО "КАПИТАЛ ОЗЕРСКИЙ"</t>
  </si>
  <si>
    <t>ООО "КАПИТАЛ"</t>
  </si>
  <si>
    <t>ООО "КАПЛЯ"</t>
  </si>
  <si>
    <t>ООО "Каравай"</t>
  </si>
  <si>
    <t>ООО "КАРАВАН"</t>
  </si>
  <si>
    <t>ООО "Карат"</t>
  </si>
  <si>
    <t>ООО "КАРАТ"</t>
  </si>
  <si>
    <t>ООО "Карго Траст"</t>
  </si>
  <si>
    <t>ООО "КАРД ПАТЕНТ"</t>
  </si>
  <si>
    <t>ООО "КАРИНА"</t>
  </si>
  <si>
    <t>ООО "Карина"</t>
  </si>
  <si>
    <t>ООО "КАРИОН"</t>
  </si>
  <si>
    <t>ООО "Каронада"</t>
  </si>
  <si>
    <t>ООО "КАРРЕМСЕРВИС"</t>
  </si>
  <si>
    <t>ООО "КАСАМБУЛИ"</t>
  </si>
  <si>
    <t>ООО "КАСКАД"</t>
  </si>
  <si>
    <t>ООО "КАСКАД-НЕДВИЖИМОСТЬ"</t>
  </si>
  <si>
    <t>ООО "Касош-1"</t>
  </si>
  <si>
    <t>ООО "КАСПИЕЦ"</t>
  </si>
  <si>
    <t>ООО "Каспий"</t>
  </si>
  <si>
    <t>ООО "КАТЕРИНА"</t>
  </si>
  <si>
    <t>ООО "Катерина"</t>
  </si>
  <si>
    <t>ООО "КАТРАН"</t>
  </si>
  <si>
    <t>ООО "КАТРАН-МИТИНО"</t>
  </si>
  <si>
    <t>ООО "КАТРИН"</t>
  </si>
  <si>
    <t>ООО "Катюша"</t>
  </si>
  <si>
    <t>ООО "КАТЯ И К"</t>
  </si>
  <si>
    <t>ООО "КАШТАН"</t>
  </si>
  <si>
    <t>ООО "КБ "Технология"</t>
  </si>
  <si>
    <t>ООО "КБ-15"</t>
  </si>
  <si>
    <t>ООО "КБЕЯН"</t>
  </si>
  <si>
    <t>ООО "КВАДРАТ"</t>
  </si>
  <si>
    <t>ООО "Квадроком"</t>
  </si>
  <si>
    <t>ООО "КВАЗАР"</t>
  </si>
  <si>
    <t>ООО "Квалити"</t>
  </si>
  <si>
    <t>ООО "КВАН-III"</t>
  </si>
  <si>
    <t>ООО "КВАНТ"</t>
  </si>
  <si>
    <t>ООО "Квартал"</t>
  </si>
  <si>
    <t>ООО "КВАРТАЛ"</t>
  </si>
  <si>
    <t>ООО "КВАТРО"</t>
  </si>
  <si>
    <t>ООО "КВАЦ"</t>
  </si>
  <si>
    <t>ООО "Квин"</t>
  </si>
  <si>
    <t>ООО "Квинда "</t>
  </si>
  <si>
    <t>ООО "Кворум -Т"</t>
  </si>
  <si>
    <t>ООО "КЕДР"</t>
  </si>
  <si>
    <t>ООО "Келли Сервисез Си-Ай-Эс"</t>
  </si>
  <si>
    <t>ООО "КЕЛЬВИН"</t>
  </si>
  <si>
    <t>ООО "КЕЛЬВИОН МАШИМПЭКС"</t>
  </si>
  <si>
    <t>ООО "КЕМДЕЛ"</t>
  </si>
  <si>
    <t>ООО "КЕНИГ ПАК"</t>
  </si>
  <si>
    <t>ООО "Кёнигтюр"</t>
  </si>
  <si>
    <t>ООО "КЕПЛЕР"</t>
  </si>
  <si>
    <t>ООО "Кербер"</t>
  </si>
  <si>
    <t>ООО "Керри"</t>
  </si>
  <si>
    <t>ООО "КИВИ"</t>
  </si>
  <si>
    <t>ООО "КиД"</t>
  </si>
  <si>
    <t>ООО "КИКА"</t>
  </si>
  <si>
    <t>ООО "КИНГ-ФРОСТ"</t>
  </si>
  <si>
    <t>ООО "КИНОКОМПАНИЯ ФИБР-ФИЛЬМ"</t>
  </si>
  <si>
    <t>ООО "КИПАРИС"</t>
  </si>
  <si>
    <t>ООО "КИРА"</t>
  </si>
  <si>
    <t>ООО "Киржачская Молочная Компания"</t>
  </si>
  <si>
    <t>ООО "КИСИ"</t>
  </si>
  <si>
    <t>ООО "КИТ"</t>
  </si>
  <si>
    <t>ООО "Кладезь-МТК"</t>
  </si>
  <si>
    <t>ООО "Класс"</t>
  </si>
  <si>
    <t>ООО "Классик"</t>
  </si>
  <si>
    <t>ООО "КЛАССИК"</t>
  </si>
  <si>
    <t>ООО "Классик-Транс"</t>
  </si>
  <si>
    <t>ООО "КЛГ"</t>
  </si>
  <si>
    <t>ООО "КЛЁКНЕР ПЕНТАПЛАСТ РУС"</t>
  </si>
  <si>
    <t>ООО "КЛЁН"</t>
  </si>
  <si>
    <t>ООО "КЛЕОПАТРА-И"</t>
  </si>
  <si>
    <t>ООО "Клест"</t>
  </si>
  <si>
    <t>ООО "Клима"</t>
  </si>
  <si>
    <t>ООО "КЛИМАТ-СЕРВИС"</t>
  </si>
  <si>
    <t>ООО "Клин Сервис"</t>
  </si>
  <si>
    <t>ООО "КЛИНКЕРБУД"</t>
  </si>
  <si>
    <t>ООО "Клипсервис"</t>
  </si>
  <si>
    <t>ООО "КЛК-Инвест"</t>
  </si>
  <si>
    <t>ООО "КЛОНДАЙК"</t>
  </si>
  <si>
    <t>ООО "КЛУБ 71"</t>
  </si>
  <si>
    <t>ООО "Клуб охотников и рыболовов "У Иваныча"</t>
  </si>
  <si>
    <t>ООО "КЛУБ"</t>
  </si>
  <si>
    <t>ООО "КЛЦ"</t>
  </si>
  <si>
    <t>ООО "Клякса"</t>
  </si>
  <si>
    <t>ООО "КМ"</t>
  </si>
  <si>
    <t>ООО "КН"</t>
  </si>
  <si>
    <t>ООО "КНЕХТ РУС"</t>
  </si>
  <si>
    <t>ООО "Книга"</t>
  </si>
  <si>
    <t>ООО "КН-СЕРВИС+"</t>
  </si>
  <si>
    <t>ООО "КОВЕРС"</t>
  </si>
  <si>
    <t>ООО "Ковровский Торговый Дом"</t>
  </si>
  <si>
    <t>ООО "Ковчег"</t>
  </si>
  <si>
    <t>ООО "Ковчег-К"</t>
  </si>
  <si>
    <t>ООО "Коденко"</t>
  </si>
  <si>
    <t>ООО "Кодры"</t>
  </si>
  <si>
    <t>ООО "КОЖУХОВО-СВ"</t>
  </si>
  <si>
    <t>ООО "Козмос"</t>
  </si>
  <si>
    <t>ООО "КОЛБАСНЫЙ РАЙ"</t>
  </si>
  <si>
    <t>ООО "Колибри"</t>
  </si>
  <si>
    <t>ООО "КОЛЛЕКЦИЯ"</t>
  </si>
  <si>
    <t>ООО "КОЛОБ.ОК"</t>
  </si>
  <si>
    <t>ООО "Колос"</t>
  </si>
  <si>
    <t>ООО "КОЛХОЗНЫЙ САД"</t>
  </si>
  <si>
    <t>ООО "КОМАС ЛАЙН"</t>
  </si>
  <si>
    <t>ООО "КОМБИНАТ ПИТАНИЯ"</t>
  </si>
  <si>
    <t>ООО "Комета-2006"</t>
  </si>
  <si>
    <t>ООО "КОМИЛЬФО"</t>
  </si>
  <si>
    <t>ООО "КОММЕРСАНТ"</t>
  </si>
  <si>
    <t>ООО "Коммерческий центр "Мясоконтакт"</t>
  </si>
  <si>
    <t>ООО "КОМОС-ЛОГИСТИКА"</t>
  </si>
  <si>
    <t>ООО "Компамол"</t>
  </si>
  <si>
    <t>ООО "Компания "АГОРА"</t>
  </si>
  <si>
    <t>ООО "КОМПАНИЯ "ИМПУЛЬС"</t>
  </si>
  <si>
    <t>ООО "КОМПАНИЯ "КРЭЙТ АЛЬФА"</t>
  </si>
  <si>
    <t>ООО "Компания "Метроном"</t>
  </si>
  <si>
    <t>ООО "КОМПАНИЯ "ОЛТА"</t>
  </si>
  <si>
    <t>ООО "КОМПАНИЯ "РУС.ЭМ."</t>
  </si>
  <si>
    <t>ООО "КОМПАНИЯ "СИРИУС"</t>
  </si>
  <si>
    <t>ООО "КОМПАНИЯ "СТАР МОДА"</t>
  </si>
  <si>
    <t>ООО "КОМПАНИЯ "СТС"</t>
  </si>
  <si>
    <t>ООО "КОМПАНИЯ "ТЕХНОХОЛОД"</t>
  </si>
  <si>
    <t>ООО "Компания "ТЭРА"</t>
  </si>
  <si>
    <t>ООО "КОМПАНИЯ "УРАЛХЛЕБОПРОДУКТ"</t>
  </si>
  <si>
    <t>ООО "Компания "Х-Групп"</t>
  </si>
  <si>
    <t>ООО "Компания "Чистый город+"</t>
  </si>
  <si>
    <t>ООО "КОМПАНИЯ "ЭКОМЕКС"</t>
  </si>
  <si>
    <t>ООО "Компания "Электрон"</t>
  </si>
  <si>
    <t>ООО "КОМПАНИЯ "ЭЛИТГРУПП"</t>
  </si>
  <si>
    <t>ООО "КОМПАНИЯ АВС-МАРКЕТ"</t>
  </si>
  <si>
    <t>ООО "КОМПАНИЯ АКВАТРИО"</t>
  </si>
  <si>
    <t>ООО "КОМПАНИЯ АРТЕКС"</t>
  </si>
  <si>
    <t>ООО "КОМПАНИЯ ВЕЛЕС"</t>
  </si>
  <si>
    <t>ООО "Компания Владмасло"</t>
  </si>
  <si>
    <t>ООО "Компания ВЦХС"</t>
  </si>
  <si>
    <t>ООО "КОМПАНИЯ ЕВК ГРУПП"</t>
  </si>
  <si>
    <t>ООО "Компания М+М"</t>
  </si>
  <si>
    <t>ООО "КОМПАНИЯ ОМЕГА"</t>
  </si>
  <si>
    <t>ООО "КОМПАНИЯ РЕГИОН ВЕКТОР"</t>
  </si>
  <si>
    <t>ООО "Компания Роллис"</t>
  </si>
  <si>
    <t>ООО "КОМПАНИЯ СТИМПАК"</t>
  </si>
  <si>
    <t>ООО "КОМПАНИЯ ТЕХПРИБОР"</t>
  </si>
  <si>
    <t>ООО "КОМПАНИЯ УДАЧА"</t>
  </si>
  <si>
    <t>ООО "Компания Фрегат"</t>
  </si>
  <si>
    <t>ООО "КОМПАНИЯ ЧИСТЫЙ ГОРОД"</t>
  </si>
  <si>
    <t>ООО "Компания ЭкоМет"</t>
  </si>
  <si>
    <t>ООО "КОМПИЩЕПРОМ"</t>
  </si>
  <si>
    <t>ООО "КОМПЛЕКСНАЯ БЕЗОПАСНОСТЬ"</t>
  </si>
  <si>
    <t>ООО "КОМПЛЕКТ"</t>
  </si>
  <si>
    <t>ООО "КОМПЛЕКТСТРОЙ"</t>
  </si>
  <si>
    <t>ООО "КомплектСтройМонтаж Регион 33"</t>
  </si>
  <si>
    <t>ООО "КОМПРОМИС"</t>
  </si>
  <si>
    <t>ООО "КОМУС"</t>
  </si>
  <si>
    <t>ООО "Комус-Р2"</t>
  </si>
  <si>
    <t>ООО "КОМФОРТ ПРОДУКТ"</t>
  </si>
  <si>
    <t>ООО "Конвейерные системы"</t>
  </si>
  <si>
    <t>ООО "Конвейерные технологии"</t>
  </si>
  <si>
    <t>ООО "КОНДИТЕР 33"</t>
  </si>
  <si>
    <t>ООО "КОНДИТЕР ТРЕЙД"</t>
  </si>
  <si>
    <t>ООО "КОНДИТЕР-СЕРВИС"</t>
  </si>
  <si>
    <t>ООО "Конёк"</t>
  </si>
  <si>
    <t>ООО "Конитек-Юг"</t>
  </si>
  <si>
    <t>ООО "Конкорд"</t>
  </si>
  <si>
    <t>ООО "КОНКОРД"</t>
  </si>
  <si>
    <t>ООО "КОНКОРДИЯ"</t>
  </si>
  <si>
    <t>ООО "КОНКУРЕНТ"</t>
  </si>
  <si>
    <t>ООО "КОНСАЛТ ЛОГИСТИК"</t>
  </si>
  <si>
    <t>ООО "КОНСОЛЬ"</t>
  </si>
  <si>
    <t>ООО "Констал С.К."</t>
  </si>
  <si>
    <t>ООО "Константа"</t>
  </si>
  <si>
    <t>ООО "КОНСТАНТА"</t>
  </si>
  <si>
    <t>ООО "КОНСТАНТА-Т"</t>
  </si>
  <si>
    <t>ООО "КОНСТАНТИН"</t>
  </si>
  <si>
    <t>ООО "КОНТ"</t>
  </si>
  <si>
    <t>ООО "КОНТАКТ КИРИЛОВА"</t>
  </si>
  <si>
    <t>ООО "Конти Групп"</t>
  </si>
  <si>
    <t>ООО "КОНТИНЕНТ"</t>
  </si>
  <si>
    <t>ООО "Континент"</t>
  </si>
  <si>
    <t>ООО "КОНТРАКТ"</t>
  </si>
  <si>
    <t>ООО "Контур"</t>
  </si>
  <si>
    <t>ООО "Конфет-Ка"</t>
  </si>
  <si>
    <t>ООО "Концерн Вечерняя Москва"</t>
  </si>
  <si>
    <t>ООО "КООПЕРАТОР КУБАНИ"</t>
  </si>
  <si>
    <t>ООО "КООПЕРАТОР-7"</t>
  </si>
  <si>
    <t>ООО "Коопзаготпромторг Калининского РПС"</t>
  </si>
  <si>
    <t>ООО "Копейка-москва"</t>
  </si>
  <si>
    <t>ООО "Копилка"</t>
  </si>
  <si>
    <t>ООО "КОРА"</t>
  </si>
  <si>
    <t>ООО "КОРАЛЛ"</t>
  </si>
  <si>
    <t>ООО "КОРБЕЛ"</t>
  </si>
  <si>
    <t>ООО "КОРКОН"</t>
  </si>
  <si>
    <t>ООО "КОРО"</t>
  </si>
  <si>
    <t>ООО "Королевские Холмы"</t>
  </si>
  <si>
    <t>ООО "КОРОНА ГРАНД"</t>
  </si>
  <si>
    <t>ООО "КОРОНА-ТУР"</t>
  </si>
  <si>
    <t>ООО "КОРОТНЕВА"</t>
  </si>
  <si>
    <t>ООО "КОРПОРАТИВНЫЙ ЦЕНТР ИКС 5"</t>
  </si>
  <si>
    <t>ООО "Корунд"</t>
  </si>
  <si>
    <t>ООО "КОСАМ"</t>
  </si>
  <si>
    <t>ООО "Косино и Ко"</t>
  </si>
  <si>
    <t>ООО "Косино+"</t>
  </si>
  <si>
    <t>ООО "Космос"</t>
  </si>
  <si>
    <t>ООО "КОТАВТОТРАНС"</t>
  </si>
  <si>
    <t>ООО "Котэкс-Торг"</t>
  </si>
  <si>
    <t>ООО "Кочерга"</t>
  </si>
  <si>
    <t>ООО "КП "ТОРГСЕРВИС"</t>
  </si>
  <si>
    <t>ООО "КПД-ТРАНСПОРТ"</t>
  </si>
  <si>
    <t>ООО "Крайторгинвест"</t>
  </si>
  <si>
    <t>ООО "Красная Горка"</t>
  </si>
  <si>
    <t>ООО "Красные ткачи-1"</t>
  </si>
  <si>
    <t>ООО "КРАФТЛОГ"</t>
  </si>
  <si>
    <t>ООО "КРЕДО"</t>
  </si>
  <si>
    <t>ООО "КРЕПЁЖ СТРОЙСИТИ"</t>
  </si>
  <si>
    <t>ООО "КРЕСТИНА"</t>
  </si>
  <si>
    <t>ООО "КРЕЧЕТ"</t>
  </si>
  <si>
    <t>ООО "КРИАТ-Содействие"</t>
  </si>
  <si>
    <t>ООО "КРИВОШЕЕВ"</t>
  </si>
  <si>
    <t>ООО "КРИСТ И КО"</t>
  </si>
  <si>
    <t>ООО "Кристалл"</t>
  </si>
  <si>
    <t>ООО "КРИСТАЛЛ"</t>
  </si>
  <si>
    <t>ООО "КРИСТАЛЛ-М"</t>
  </si>
  <si>
    <t>ООО "Кристина"</t>
  </si>
  <si>
    <t>ООО "КРИСТИНА"</t>
  </si>
  <si>
    <t>ООО "Крит"</t>
  </si>
  <si>
    <t>ООО "КРОВЛЯ И ИЗОЛЯЦИЯ-ВЛАДИМИР"</t>
  </si>
  <si>
    <t>ООО "КРОКУС"</t>
  </si>
  <si>
    <t>ООО "Крокус-Люкс"</t>
  </si>
  <si>
    <t>ООО "КРОНА"</t>
  </si>
  <si>
    <t>ООО "Кронос Вюрст"</t>
  </si>
  <si>
    <t>ООО "КРОНОС КРЕПЕЖ ПЛЮС"</t>
  </si>
  <si>
    <t>ООО "КРРОС"</t>
  </si>
  <si>
    <t>ООО "Крупянщик"</t>
  </si>
  <si>
    <t>ООО "КРЫМ-ПРОДУКТ"</t>
  </si>
  <si>
    <t>ООО "Крэдо Компани"</t>
  </si>
  <si>
    <t>ООО "КС ААВТО"</t>
  </si>
  <si>
    <t>ООО "КСБ"</t>
  </si>
  <si>
    <t>ООО "КСЕНИЯ И М-2"</t>
  </si>
  <si>
    <t>ООО "КСЕНИЯ"</t>
  </si>
  <si>
    <t>ООО "КСК ТРЕЙД"</t>
  </si>
  <si>
    <t>ООО "КСЮША"</t>
  </si>
  <si>
    <t>ООО "КТК"</t>
  </si>
  <si>
    <t>ООО "КУБАНОЧКА"</t>
  </si>
  <si>
    <t>ООО "Кубаночка"</t>
  </si>
  <si>
    <t>ООО "КУБАНСКАЯ ПТИЦА"</t>
  </si>
  <si>
    <t>ООО "Кубань"</t>
  </si>
  <si>
    <t>ООО "КУБАНЬ-АВТОСЕРВИС"</t>
  </si>
  <si>
    <t>ООО "Кубаньпродмаркет"</t>
  </si>
  <si>
    <t>ООО "КУБАНЬТОРГ"</t>
  </si>
  <si>
    <t>ООО "КУБИС ТРАНС"</t>
  </si>
  <si>
    <t>ООО "КУЛИНАР-ЮГ"</t>
  </si>
  <si>
    <t>ООО "КУЛЬМБАХ-Д"</t>
  </si>
  <si>
    <t>ООО "КУЛЬТУРА И ЗДОРОВЬЕ"</t>
  </si>
  <si>
    <t>ООО "Кумушка"</t>
  </si>
  <si>
    <t>ООО "Купец"</t>
  </si>
  <si>
    <t>ООО "КУПЕЦЪ"</t>
  </si>
  <si>
    <t>ООО "Купина"</t>
  </si>
  <si>
    <t>ООО "КУРГАН-БАЛТ"</t>
  </si>
  <si>
    <t>ООО "КУРГАНДОСТАВКА"</t>
  </si>
  <si>
    <t>ООО "Куриный Рай"</t>
  </si>
  <si>
    <t>ООО "КУРС"</t>
  </si>
  <si>
    <t>ООО "КУРЬЕР"</t>
  </si>
  <si>
    <t>ООО "КФ "МЕЛАИДА - ПРОМ"</t>
  </si>
  <si>
    <t>ООО "КФ АВТОМАТИКС"</t>
  </si>
  <si>
    <t>ООО "КФ Шафран"</t>
  </si>
  <si>
    <t>ООО "КФУ"</t>
  </si>
  <si>
    <t>ООО "К-Центр"</t>
  </si>
  <si>
    <t>ООО "КЦ-РОДНИК"</t>
  </si>
  <si>
    <t>ООО "КЭН"</t>
  </si>
  <si>
    <t>ООО "ЛАБАЗ"</t>
  </si>
  <si>
    <t>ООО "ЛАБОРАТОРИЯ ГРАДОСТРОИТЕЛЬНЫХ РЕШЕНИЙ"</t>
  </si>
  <si>
    <t>ООО "ЛАВАНДА"</t>
  </si>
  <si>
    <t>ООО "Лаванда"</t>
  </si>
  <si>
    <t>ООО "Лаверна"</t>
  </si>
  <si>
    <t>ООО "Лавка Изобилия"</t>
  </si>
  <si>
    <t>ООО "Лагода"</t>
  </si>
  <si>
    <t>ООО "Лагуна"</t>
  </si>
  <si>
    <t>ООО "ЛАГУНА"</t>
  </si>
  <si>
    <t>ООО "ЛАД"</t>
  </si>
  <si>
    <t>ООО "Ладья"</t>
  </si>
  <si>
    <t>ООО "Лаз-сервис"</t>
  </si>
  <si>
    <t>ООО "Лазурный"</t>
  </si>
  <si>
    <t>ООО "Лайм"</t>
  </si>
  <si>
    <t>ООО "ЛАЙМ"</t>
  </si>
  <si>
    <t>ООО "ЛАЙНКОМ"</t>
  </si>
  <si>
    <t>ООО "ЛАЙТ-ПОРТАЛ"</t>
  </si>
  <si>
    <t>ООО "Лайтхаус Ритейл"</t>
  </si>
  <si>
    <t>ООО "ЛАМА"</t>
  </si>
  <si>
    <t>ООО "Лана"</t>
  </si>
  <si>
    <t>ООО "Лангано"</t>
  </si>
  <si>
    <t>ООО "Ланкон Люкс"</t>
  </si>
  <si>
    <t>ООО "ЛАНТАН"</t>
  </si>
  <si>
    <t>ООО "Лантана-И"</t>
  </si>
  <si>
    <t>ООО "Лаптева"</t>
  </si>
  <si>
    <t>ООО "ЛАРА"</t>
  </si>
  <si>
    <t>ООО "Ларан"</t>
  </si>
  <si>
    <t>ООО "ЛАРЕЦ ВКУСА"</t>
  </si>
  <si>
    <t>ООО "ЛАРИСА"</t>
  </si>
  <si>
    <t>ООО "ЛАРТЭКС"</t>
  </si>
  <si>
    <t>ООО "Ласточка"</t>
  </si>
  <si>
    <t>ООО "ЛАТ"</t>
  </si>
  <si>
    <t>ООО "ЛАТИФ-АТЛАНТ"</t>
  </si>
  <si>
    <t>ООО "ЛАЧПРОФИТ"</t>
  </si>
  <si>
    <t>ООО "Леанна"</t>
  </si>
  <si>
    <t>ООО "ЛЕВАНТЕ ГРУП"</t>
  </si>
  <si>
    <t>ООО "ЛЕВАНТЕ ГРУПП"</t>
  </si>
  <si>
    <t>ООО "ЛЕВЕРН"</t>
  </si>
  <si>
    <t>ООО "ЛЕГАТ"</t>
  </si>
  <si>
    <t>ООО "Легат-Т"</t>
  </si>
  <si>
    <t>ООО "Легенда"</t>
  </si>
  <si>
    <t>ООО "Легион"</t>
  </si>
  <si>
    <t>ООО "ЛЕГИОН"</t>
  </si>
  <si>
    <t>ООО "ЛЕГИОН+"</t>
  </si>
  <si>
    <t>ООО "ЛЕГРАНД"</t>
  </si>
  <si>
    <t>ООО "ЛЕДА"</t>
  </si>
  <si>
    <t>ООО "Леда-Корвет"</t>
  </si>
  <si>
    <t>ООО "ЛЕДКОФФ"</t>
  </si>
  <si>
    <t>ООО "ЛедЭнерджис"</t>
  </si>
  <si>
    <t>ООО "ЛЕККУС"</t>
  </si>
  <si>
    <t>ООО "ЛЕКС"</t>
  </si>
  <si>
    <t>ООО "ЛЕНКАПИТАЛ"</t>
  </si>
  <si>
    <t>ООО "ЛЕОН"</t>
  </si>
  <si>
    <t>ООО "Леон"</t>
  </si>
  <si>
    <t>ООО "ЛЕОНИК"</t>
  </si>
  <si>
    <t>ООО "Лепта+"</t>
  </si>
  <si>
    <t>ООО "Лерер"</t>
  </si>
  <si>
    <t>ООО "ЛЕСКОВА"</t>
  </si>
  <si>
    <t>ООО "ЛЕСЛА-СТРОЙ"</t>
  </si>
  <si>
    <t>ООО "Леспромсервис"</t>
  </si>
  <si>
    <t>ООО "ЛЕТО ПРОДУКТЫ"</t>
  </si>
  <si>
    <t>ООО "Лето"</t>
  </si>
  <si>
    <t>ООО "ЛИАН ТОРГ"</t>
  </si>
  <si>
    <t>ООО "ЛИАНА"</t>
  </si>
  <si>
    <t>ООО "Лиана"</t>
  </si>
  <si>
    <t>ООО "ЛиВ"</t>
  </si>
  <si>
    <t>ООО "Ливадия"</t>
  </si>
  <si>
    <t>ООО "Лига - МК"</t>
  </si>
  <si>
    <t>ООО "ЛИГА"</t>
  </si>
  <si>
    <t>ООО "Лига-Л"</t>
  </si>
  <si>
    <t>ООО "ЛИГО"</t>
  </si>
  <si>
    <t>ООО "ЛИДЕР МАКСИМУМ"</t>
  </si>
  <si>
    <t>ООО "ЛИДЕР СИБИРИ"</t>
  </si>
  <si>
    <t>ООО "ЛИДЕР"</t>
  </si>
  <si>
    <t>ООО "Лидер"</t>
  </si>
  <si>
    <t>ООО "ЛИДЕР-М"</t>
  </si>
  <si>
    <t>ООО "ЛИДЕР-ПЛЮС"</t>
  </si>
  <si>
    <t>ООО "ЛИДЕРТРАНС"</t>
  </si>
  <si>
    <t>ООО "Лидер-Юг"</t>
  </si>
  <si>
    <t>ООО "Лидия"</t>
  </si>
  <si>
    <t>ООО "Ликас"</t>
  </si>
  <si>
    <t>ООО "Лик-Сервис"</t>
  </si>
  <si>
    <t>ООО "ЛИКУР"</t>
  </si>
  <si>
    <t>ООО "ЛИЛИЯ"</t>
  </si>
  <si>
    <t>ООО "ЛИЛИЯ-А"</t>
  </si>
  <si>
    <t>ООО "Лилия-Р"</t>
  </si>
  <si>
    <t>ООО "Лима"</t>
  </si>
  <si>
    <t>ООО "Лимон"</t>
  </si>
  <si>
    <t>ООО "Лина"</t>
  </si>
  <si>
    <t>ООО "Линда"</t>
  </si>
  <si>
    <t>ООО "ЛИНДСТРЕМ"</t>
  </si>
  <si>
    <t>ООО "ЛИНКОР"</t>
  </si>
  <si>
    <t>ООО "ЛИНКС"</t>
  </si>
  <si>
    <t>ООО "ЛИОН"</t>
  </si>
  <si>
    <t>ООО "ЛИПА"</t>
  </si>
  <si>
    <t>ООО "ЛИПЕЦКИЕ ДЕЛИКАТЕСЫ"</t>
  </si>
  <si>
    <t>ООО "Липецкий фарш"</t>
  </si>
  <si>
    <t>ООО "ЛИРА ТРЕЙДКОМ"</t>
  </si>
  <si>
    <t>ООО "Лира"</t>
  </si>
  <si>
    <t>ООО "ЛИС"</t>
  </si>
  <si>
    <t>ООО "ЛИСМАРКЕТ"</t>
  </si>
  <si>
    <t>ООО "ЛИСТ.Н"</t>
  </si>
  <si>
    <t>ООО "ЛИТПОЛ РУС"</t>
  </si>
  <si>
    <t>ООО "Литтер-Ойл"</t>
  </si>
  <si>
    <t>ООО "ЛИЦА"</t>
  </si>
  <si>
    <t>ООО "ЛК "ЦЕНТРУС"</t>
  </si>
  <si>
    <t>ООО "ЛК СИНЕРГИЯ"</t>
  </si>
  <si>
    <t>ООО "ЛЛД XXI ВЕК"</t>
  </si>
  <si>
    <t>ООО "ЛОГИКА"</t>
  </si>
  <si>
    <t>ООО "ЛОГИНДУСТРИЯ"</t>
  </si>
  <si>
    <t>ООО "ЛОГИСТИК Л7"</t>
  </si>
  <si>
    <t>ООО "Логистик-Альянс"</t>
  </si>
  <si>
    <t>ООО "Логистик-Сервис"</t>
  </si>
  <si>
    <t>ООО "ЛОГИСТИК-ЦЕНТР"</t>
  </si>
  <si>
    <t>ООО "ЛОГИСТИЧЕСКАЯ КОМПАНИЯ"</t>
  </si>
  <si>
    <t>ООО "ЛОГ-МАКС"</t>
  </si>
  <si>
    <t>ООО "ЛОГО Трейд"</t>
  </si>
  <si>
    <t>ООО "ЛОГОС-С"</t>
  </si>
  <si>
    <t>ООО "ЛОГО-ТРЕЙД"</t>
  </si>
  <si>
    <t>ООО "ЛОДЖИК"</t>
  </si>
  <si>
    <t>ООО "Лоза"</t>
  </si>
  <si>
    <t>ООО "ЛОЗА"</t>
  </si>
  <si>
    <t>ООО "ЛОКАЛ-ГЛОБАЛ МАРКЕТ"</t>
  </si>
  <si>
    <t>ООО "ЛОН"</t>
  </si>
  <si>
    <t>ООО "ЛОРА"</t>
  </si>
  <si>
    <t>ООО "ЛОРД"</t>
  </si>
  <si>
    <t>ООО "ЛОРУС ЭС СИ ЭМ"</t>
  </si>
  <si>
    <t>ООО "Лоск"</t>
  </si>
  <si>
    <t>ООО "Лось-СВ"</t>
  </si>
  <si>
    <t>ООО "Лотекс"</t>
  </si>
  <si>
    <t>ООО "ЛОТОС - 8"</t>
  </si>
  <si>
    <t>ООО "ЛОТОС БЭЙКЕРИ"</t>
  </si>
  <si>
    <t>ООО "ЛОТОС"</t>
  </si>
  <si>
    <t>ООО "Лотос-Л"</t>
  </si>
  <si>
    <t>ООО "Лотос-М"</t>
  </si>
  <si>
    <t>ООО "Лотос-ритейл"</t>
  </si>
  <si>
    <t>ООО "ЛПК"</t>
  </si>
  <si>
    <t>ООО "ЛТК"</t>
  </si>
  <si>
    <t>ООО "ЛТП"</t>
  </si>
  <si>
    <t>ООО "Л-ТРАНС"</t>
  </si>
  <si>
    <t>ООО "Луковка-1"</t>
  </si>
  <si>
    <t>ООО "ЛУКОЙЛ-Волганефтепродукт"</t>
  </si>
  <si>
    <t>ООО "Лукоморье"</t>
  </si>
  <si>
    <t>ООО "Лунный"</t>
  </si>
  <si>
    <t>ООО "ЛУСИ"</t>
  </si>
  <si>
    <t>ООО "Луч"</t>
  </si>
  <si>
    <t>ООО "ЛУЧШИЙ ПРОДУКТ"</t>
  </si>
  <si>
    <t>ООО "ЛЭНД"</t>
  </si>
  <si>
    <t>ООО "Любава"</t>
  </si>
  <si>
    <t>ООО "Любава-97"</t>
  </si>
  <si>
    <t>ООО "ЛЮБИМЫЙ"</t>
  </si>
  <si>
    <t>ООО "ЛЮБЛИНО"</t>
  </si>
  <si>
    <t>ООО "ЛЮДМИЛА"</t>
  </si>
  <si>
    <t>ООО "Людмила"</t>
  </si>
  <si>
    <t>ООО "ЛЮДЦИЯ"</t>
  </si>
  <si>
    <t>ООО "Люжен"</t>
  </si>
  <si>
    <t>ООО "ЛЮиКС"</t>
  </si>
  <si>
    <t>ООО "ЛЮКС"</t>
  </si>
  <si>
    <t>ООО "Люкс-К"</t>
  </si>
  <si>
    <t>ООО "ЛюксСервис"</t>
  </si>
  <si>
    <t>ООО "Люмас"</t>
  </si>
  <si>
    <t>ООО "Лю-Се"</t>
  </si>
  <si>
    <t>ООО "Ля Кав Дю Руа"</t>
  </si>
  <si>
    <t>ООО "М - 782"</t>
  </si>
  <si>
    <t>ООО "М.А.В. И"</t>
  </si>
  <si>
    <t>ООО "М.В.К."</t>
  </si>
  <si>
    <t>ООО "М.Ф.Р +"</t>
  </si>
  <si>
    <t>ООО "М.Э.Н.С.-1"</t>
  </si>
  <si>
    <t>ООО "М+А4"</t>
  </si>
  <si>
    <t>ООО "Маг"</t>
  </si>
  <si>
    <t>ООО "Магазин "Лавка"</t>
  </si>
  <si>
    <t>ООО "Магазин "ЛИДИЯ"</t>
  </si>
  <si>
    <t>ООО "МАГАЗИН 200"</t>
  </si>
  <si>
    <t>ООО "МАГАЗИН 71"</t>
  </si>
  <si>
    <t>ООО "МАГАЗИН № 12"</t>
  </si>
  <si>
    <t>ООО "Магазин №30"</t>
  </si>
  <si>
    <t>ООО "Магазин №38"</t>
  </si>
  <si>
    <t>ООО "Магазин Новый"</t>
  </si>
  <si>
    <t>ООО "Магазин Транзит"</t>
  </si>
  <si>
    <t>ООО "Магазин Универсальный"</t>
  </si>
  <si>
    <t>ООО "МАГАЗИН-А"</t>
  </si>
  <si>
    <t>ООО "МАГАЗИН-К"</t>
  </si>
  <si>
    <t>ООО "МАГИСТРАЛЬ"</t>
  </si>
  <si>
    <t>ООО "МАГНАТ"</t>
  </si>
  <si>
    <t>ООО "Магнат"</t>
  </si>
  <si>
    <t>ООО "МАГНЕТИК"</t>
  </si>
  <si>
    <t>ООО "Магнит"</t>
  </si>
  <si>
    <t>ООО "МАГНОЛИЯ"</t>
  </si>
  <si>
    <t>ООО "МАГНУС"</t>
  </si>
  <si>
    <t>ООО "МАГТО"</t>
  </si>
  <si>
    <t>ООО "МАГ-ТРЕЙДИНВЕСТ"</t>
  </si>
  <si>
    <t>ООО "МАДЖЕНТА СТИЛЬ"</t>
  </si>
  <si>
    <t>ООО "МАЕКАВА РУС"</t>
  </si>
  <si>
    <t>ООО "Майванд"</t>
  </si>
  <si>
    <t>ООО "Макаревич"</t>
  </si>
  <si>
    <t>ООО "Макаров и компания"</t>
  </si>
  <si>
    <t>ООО "Макро"</t>
  </si>
  <si>
    <t>ООО "МАКРОС"</t>
  </si>
  <si>
    <t>ООО "Макс Брой"</t>
  </si>
  <si>
    <t>ООО "Макси Плюс"</t>
  </si>
  <si>
    <t>ООО "Максим и К"</t>
  </si>
  <si>
    <t>ООО "Максим"</t>
  </si>
  <si>
    <t>ООО "МАКСИМА"</t>
  </si>
  <si>
    <t>ООО "Максима"</t>
  </si>
  <si>
    <t>ООО "Максимум"</t>
  </si>
  <si>
    <t>ООО "МАКСИМУС"</t>
  </si>
  <si>
    <t>ООО "Малахов"</t>
  </si>
  <si>
    <t>ООО "МАЛИНА"</t>
  </si>
  <si>
    <t>ООО "МАМОНОВСКИЙ НЕПТУН"</t>
  </si>
  <si>
    <t>ООО "МАН ВОСТОК"</t>
  </si>
  <si>
    <t>ООО "МАН СПБ"</t>
  </si>
  <si>
    <t>ООО "МАНГРА"</t>
  </si>
  <si>
    <t>ООО "МАНОРА"</t>
  </si>
  <si>
    <t>ООО "МАП Дом"</t>
  </si>
  <si>
    <t>ООО "Марато"</t>
  </si>
  <si>
    <t>ООО "Марвис"</t>
  </si>
  <si>
    <t>ООО "Маргарита и К"</t>
  </si>
  <si>
    <t>ООО "Маргарита"</t>
  </si>
  <si>
    <t>ООО "Марго"</t>
  </si>
  <si>
    <t>ООО "МАРЕНА"</t>
  </si>
  <si>
    <t>ООО "МАРИАМ"</t>
  </si>
  <si>
    <t>ООО "МАРИКА"</t>
  </si>
  <si>
    <t>ООО "МАРИНА 97"</t>
  </si>
  <si>
    <t>ООО "МАРИНА И К"</t>
  </si>
  <si>
    <t>ООО "МАРИНА"</t>
  </si>
  <si>
    <t>ООО "МАРИЯ"</t>
  </si>
  <si>
    <t>ООО "Мария"</t>
  </si>
  <si>
    <t>ООО "МАРИЯ+" 3241008153"</t>
  </si>
  <si>
    <t>ООО "Мариям"</t>
  </si>
  <si>
    <t>ООО "МАРКА Т"</t>
  </si>
  <si>
    <t>ООО "МАРКЕМ-ИМАЖ"</t>
  </si>
  <si>
    <t>ООО "Маркет"</t>
  </si>
  <si>
    <t>ООО "МАРКЕТ"</t>
  </si>
  <si>
    <t>ООО "Маркетфудс"</t>
  </si>
  <si>
    <t>ООО "Маркиз"</t>
  </si>
  <si>
    <t>ООО "МАРКИЗ"</t>
  </si>
  <si>
    <t>ООО "МАРКО ФУД"</t>
  </si>
  <si>
    <t>ООО "МарКо"</t>
  </si>
  <si>
    <t>ООО "МАРЛИЗ"</t>
  </si>
  <si>
    <t>ООО "МАРТ"</t>
  </si>
  <si>
    <t>ООО "МАРТАН 2001"</t>
  </si>
  <si>
    <t>ООО "МАРФА"</t>
  </si>
  <si>
    <t>ООО "МАРШРУТ"</t>
  </si>
  <si>
    <t>ООО "Марьинское Трио"</t>
  </si>
  <si>
    <t>ООО "Марья"</t>
  </si>
  <si>
    <t>ООО "Марьяж"</t>
  </si>
  <si>
    <t>ООО "МАСК"</t>
  </si>
  <si>
    <t>ООО "МАСЛОТРЕЙД"</t>
  </si>
  <si>
    <t>ООО "МАСТАК ЦЕНТР"</t>
  </si>
  <si>
    <t>ООО "МАСТАК-ШОП"</t>
  </si>
  <si>
    <t>ООО "МАСТЕРОЙЛ"</t>
  </si>
  <si>
    <t>ООО "МАСТЕРПРОЕКТ"</t>
  </si>
  <si>
    <t>ООО "МАСТЕР-ТРАНС"</t>
  </si>
  <si>
    <t>ООО "МАСТЕР-ФУД"</t>
  </si>
  <si>
    <t>ООО "Мателот-3"</t>
  </si>
  <si>
    <t>ООО "Матимэкс"</t>
  </si>
  <si>
    <t>ООО "МАТРЕШКА"</t>
  </si>
  <si>
    <t>ООО "МАЯ"</t>
  </si>
  <si>
    <t>ООО "МАЯК 1"</t>
  </si>
  <si>
    <t>ООО "МАЯК"</t>
  </si>
  <si>
    <t>ООО "Маяк-1"</t>
  </si>
  <si>
    <t>ООО "МАЯЧОК"</t>
  </si>
  <si>
    <t>ООО "МДС"</t>
  </si>
  <si>
    <t>ООО "МЕБЕЛЬПРОФИ"</t>
  </si>
  <si>
    <t>ООО "МЕГА ТРЕЙД"</t>
  </si>
  <si>
    <t>ООО "Мега холод"</t>
  </si>
  <si>
    <t>ООО "МЕГА"</t>
  </si>
  <si>
    <t>ООО "МЕГА-БАЛТИК"</t>
  </si>
  <si>
    <t>ООО "Мегаполис-Балтика"</t>
  </si>
  <si>
    <t>ООО "Мегаполис-Опт"</t>
  </si>
  <si>
    <t>ООО "МЕГАСТОУН ГРУПП"</t>
  </si>
  <si>
    <t>ООО "МЕГАСТРОЙ"</t>
  </si>
  <si>
    <t>ООО "МЕГАТЕЛЬ"</t>
  </si>
  <si>
    <t>ООО "МЕГАТОРГ РИТЕЙЛ"</t>
  </si>
  <si>
    <t>ООО "МЕГАТОРГ"</t>
  </si>
  <si>
    <t>ООО "МЕГАТРЕЙД"</t>
  </si>
  <si>
    <t>ООО "Мед-17"</t>
  </si>
  <si>
    <t>ООО "МЕДА - ИНЖИНИРИНГ"</t>
  </si>
  <si>
    <t>ООО "МЕДВЕЖОНОК-2014"</t>
  </si>
  <si>
    <t>ООО "МЕДЕЯ"</t>
  </si>
  <si>
    <t>ООО "Медея"</t>
  </si>
  <si>
    <t>ООО "МЕДИА ПУЛЬС"</t>
  </si>
  <si>
    <t>ООО "МЕДИА-ФОРМАТ"</t>
  </si>
  <si>
    <t>ООО "МЕДОСТБАЛТ-КО"</t>
  </si>
  <si>
    <t>ООО "МЕДТОРГ"</t>
  </si>
  <si>
    <t>ООО "МЕДЭКСПЕРТ ПЛЮС"</t>
  </si>
  <si>
    <t>ООО "Мезолит-С"</t>
  </si>
  <si>
    <t>ООО "МЕКОМ"</t>
  </si>
  <si>
    <t>ООО "Меланж +"</t>
  </si>
  <si>
    <t>ООО "МЕЛИОР"</t>
  </si>
  <si>
    <t>ООО "МЕЛЬНИЦА"</t>
  </si>
  <si>
    <t>ООО "Менаком плюс"</t>
  </si>
  <si>
    <t>ООО "Менеджмент и право"</t>
  </si>
  <si>
    <t>ООО "МЕРА"</t>
  </si>
  <si>
    <t>ООО "МЕРЕНГИ"</t>
  </si>
  <si>
    <t>ООО "МЕРИДА ПЛЮС"</t>
  </si>
  <si>
    <t>ООО "Меридиан"</t>
  </si>
  <si>
    <t>ООО "МЕРИДИАН-2005"</t>
  </si>
  <si>
    <t>ООО "МЕРКУРИЙ"</t>
  </si>
  <si>
    <t>ООО "Меркурий"</t>
  </si>
  <si>
    <t>ООО "МЕРКУРИЙ-5"</t>
  </si>
  <si>
    <t>ООО "Меркурий-8"</t>
  </si>
  <si>
    <t>ООО "МЕРКУРИЙ-МВ"</t>
  </si>
  <si>
    <t>ООО "МЕРКУРИЙ-СОВЕТСК"</t>
  </si>
  <si>
    <t>ООО "Меркуриус"</t>
  </si>
  <si>
    <t>ООО "МЕРУ"</t>
  </si>
  <si>
    <t>ООО "Мерцана"</t>
  </si>
  <si>
    <t>ООО "МЕТАЛЛ РЕСУРС"</t>
  </si>
  <si>
    <t>ООО "МЕТАЛЛ-ЗАВОД"</t>
  </si>
  <si>
    <t>ООО "МЕТАЛЛИКА"</t>
  </si>
  <si>
    <t>ООО "МЕТАЛЛОБАЗА"</t>
  </si>
  <si>
    <t>ООО "МЕТАЛЛТОРГ"</t>
  </si>
  <si>
    <t>ООО "МЕТАСТЕК"</t>
  </si>
  <si>
    <t>ООО "Метелица"</t>
  </si>
  <si>
    <t>ООО "МЕТЕОР"</t>
  </si>
  <si>
    <t>ООО "Метронекс"</t>
  </si>
  <si>
    <t>ООО "МЕХАНИЗМЫ"</t>
  </si>
  <si>
    <t>ООО "Мечта + М"</t>
  </si>
  <si>
    <t>ООО "МЕЧТА"</t>
  </si>
  <si>
    <t>ООО "Мечта"</t>
  </si>
  <si>
    <t>ООО "Мечта-Видное"</t>
  </si>
  <si>
    <t>ООО "МиГ"</t>
  </si>
  <si>
    <t>ООО "МиГ-95"</t>
  </si>
  <si>
    <t>ООО "МИГА"</t>
  </si>
  <si>
    <t>ООО "МИГ-ТРЕЙД"</t>
  </si>
  <si>
    <t>ООО "МИД"</t>
  </si>
  <si>
    <t>ООО "МИДАС"</t>
  </si>
  <si>
    <t>ООО "МИДИЯ"</t>
  </si>
  <si>
    <t>ООО "Мидори"</t>
  </si>
  <si>
    <t>ООО "МИК"</t>
  </si>
  <si>
    <t>ООО "МИККО"</t>
  </si>
  <si>
    <t>ООО "Микос"</t>
  </si>
  <si>
    <t>ООО "Микрономика"</t>
  </si>
  <si>
    <t>ООО "Микс"</t>
  </si>
  <si>
    <t>ООО "МИКСАН-А"</t>
  </si>
  <si>
    <t>ООО "МИКСТАР"</t>
  </si>
  <si>
    <t>ООО "Мила"</t>
  </si>
  <si>
    <t>ООО "Милана"</t>
  </si>
  <si>
    <t>ООО "Милар"</t>
  </si>
  <si>
    <t>ООО "МИЛК ЛАЙН"</t>
  </si>
  <si>
    <t>ООО "МИЛЫЙ ДОМ"</t>
  </si>
  <si>
    <t>ООО "МИНАТЕТ"</t>
  </si>
  <si>
    <t>ООО "Миндаль"</t>
  </si>
  <si>
    <t>ООО "МИНИМАРКЕТ ОНЛАЙН"</t>
  </si>
  <si>
    <t>ООО "Минимаркет"</t>
  </si>
  <si>
    <t>ООО "Мини-Маркет"</t>
  </si>
  <si>
    <t>ООО "Минутка"</t>
  </si>
  <si>
    <t>ООО "МИО-ФАРМ"</t>
  </si>
  <si>
    <t>ООО "МИР ВКУСА"</t>
  </si>
  <si>
    <t>ООО "Мир Пиццы"</t>
  </si>
  <si>
    <t>ООО "МИР ПЛЮС 2001"</t>
  </si>
  <si>
    <t>ООО "МИР ПРОДУКТОВ"</t>
  </si>
  <si>
    <t>ООО "МИР ХОЛОДА"</t>
  </si>
  <si>
    <t>ООО "Мира"</t>
  </si>
  <si>
    <t>ООО "Мирабель"</t>
  </si>
  <si>
    <t>ООО "МИРАДА ТРЕЙД"</t>
  </si>
  <si>
    <t>ООО "МИРАЖ М"</t>
  </si>
  <si>
    <t>ООО "Мираж"</t>
  </si>
  <si>
    <t>ООО "МИРАЖ"</t>
  </si>
  <si>
    <t>ООО "Мираж-1"</t>
  </si>
  <si>
    <t>ООО "МИРАЖ-50"</t>
  </si>
  <si>
    <t>ООО "Мирамакс"</t>
  </si>
  <si>
    <t>ООО "МИРАНДОЛИНА"</t>
  </si>
  <si>
    <t>ООО "Мирас"</t>
  </si>
  <si>
    <t>ООО "МИРАТОРГ-КАЛИНИНГРАД"</t>
  </si>
  <si>
    <t>ООО "МИРОВОЙ ВКУС"</t>
  </si>
  <si>
    <t>ООО "МИРТА"</t>
  </si>
  <si>
    <t>ООО "Мистерия"</t>
  </si>
  <si>
    <t>ООО "МИТ ТЕХНОЛОДЖИ"</t>
  </si>
  <si>
    <t>ООО "Мит-Дом"</t>
  </si>
  <si>
    <t>ООО "МИТКО"</t>
  </si>
  <si>
    <t>ООО "МИТ-ТРЕЙД"</t>
  </si>
  <si>
    <t>ООО "МИТФОРМ"</t>
  </si>
  <si>
    <t>ООО "Михайлова С.А. и Ко"</t>
  </si>
  <si>
    <t>ООО "МК ГРУПП"</t>
  </si>
  <si>
    <t>ООО "МК ИМПЕРИАЛ"</t>
  </si>
  <si>
    <t>ООО "МК Нева-Продукт"</t>
  </si>
  <si>
    <t>ООО "М-Класс"</t>
  </si>
  <si>
    <t>ООО "МКПФ"</t>
  </si>
  <si>
    <t>ООО "МК-ТАНДЕМ"</t>
  </si>
  <si>
    <t>ООО "МК-ТРАНС"</t>
  </si>
  <si>
    <t>ООО "М-ЛОГИСТИК"</t>
  </si>
  <si>
    <t>ООО "ММ"</t>
  </si>
  <si>
    <t>ООО "ММД"</t>
  </si>
  <si>
    <t>ООО "ММЗ"</t>
  </si>
  <si>
    <t>ООО "ММК"</t>
  </si>
  <si>
    <t>ООО "МН ГРАНД ТОРГ"</t>
  </si>
  <si>
    <t>ООО "МОББИС"</t>
  </si>
  <si>
    <t>ООО "Мобилком"</t>
  </si>
  <si>
    <t>ООО "МогусПром"</t>
  </si>
  <si>
    <t>ООО "Модерн"</t>
  </si>
  <si>
    <t>ООО "МОДУЛЬ ЦЕНТР"</t>
  </si>
  <si>
    <t>ООО "МОДУЛЬНЫЕ РЕШЕНИЯ"</t>
  </si>
  <si>
    <t>ООО "Молния"</t>
  </si>
  <si>
    <t>ООО "Молодежный"</t>
  </si>
  <si>
    <t>ООО "Молоко"</t>
  </si>
  <si>
    <t>ООО "МОЛПРОД"</t>
  </si>
  <si>
    <t>ООО "МОЛ-ТРЕЙД"</t>
  </si>
  <si>
    <t>ООО "МОЛЧАНОВ А.А."</t>
  </si>
  <si>
    <t>ООО "МОНАРХ"</t>
  </si>
  <si>
    <t>ООО "Монетка-1"</t>
  </si>
  <si>
    <t>ООО "МОНОЛИТ-7"</t>
  </si>
  <si>
    <t>ООО "МОНОМ-М"</t>
  </si>
  <si>
    <t>ООО "МОНОПОЛИЯ"</t>
  </si>
  <si>
    <t>ООО "МОНОПОЛИЯ.ОНЛАЙН"</t>
  </si>
  <si>
    <t>ООО "МОНТАЖПРОМСТРОЙ"</t>
  </si>
  <si>
    <t>ООО "МОПМОП"</t>
  </si>
  <si>
    <t>ООО "Морена"</t>
  </si>
  <si>
    <t>ООО "МОРОЗ"</t>
  </si>
  <si>
    <t>ООО "МОРОЗКО"</t>
  </si>
  <si>
    <t>ООО "Морозко"</t>
  </si>
  <si>
    <t>ООО "МОРСЕРВИСФЛОТ"</t>
  </si>
  <si>
    <t>ООО "МОСКВА КАРГО"</t>
  </si>
  <si>
    <t>ООО "МОТОСПОРТСЕРВИС +"</t>
  </si>
  <si>
    <t>ООО "МПЗ ЛУНЕВО"</t>
  </si>
  <si>
    <t>ООО "МПК "Атяшевский"</t>
  </si>
  <si>
    <t>ООО "МПК "ПОЛЯНСКОЕ"</t>
  </si>
  <si>
    <t>ООО "МПК БОГДАНОВСКИЙ"</t>
  </si>
  <si>
    <t>ООО "МПК"</t>
  </si>
  <si>
    <t>ООО "МПФ КЛЕВЕР"</t>
  </si>
  <si>
    <t>ООО "МРК"</t>
  </si>
  <si>
    <t>ООО "МС ПРОДУКТ"</t>
  </si>
  <si>
    <t>ООО "МСК АЛЕКСГРУПП"</t>
  </si>
  <si>
    <t>ООО "МТ И К"</t>
  </si>
  <si>
    <t>ООО "МТЛ ТРЕЙД"</t>
  </si>
  <si>
    <t>ООО "МТЛ"</t>
  </si>
  <si>
    <t>ООО "МТМХ"</t>
  </si>
  <si>
    <t>ООО "МТЭК-ЛОГИСТИК"</t>
  </si>
  <si>
    <t>ООО "Музыка"</t>
  </si>
  <si>
    <t>ООО "МУЛЬТИ ТЕХНОЛОГИИ"</t>
  </si>
  <si>
    <t>ООО "Мурава"</t>
  </si>
  <si>
    <t>ООО "МУРИНА"</t>
  </si>
  <si>
    <t>ООО "МУСА МОТОРС ДЖЕЙ ЭЛ ЭР"</t>
  </si>
  <si>
    <t>ООО "МФ-Электро"</t>
  </si>
  <si>
    <t>ООО "МЭЙДЖОР КАРГО СЕРВИС"</t>
  </si>
  <si>
    <t>ООО "МЭЛ"</t>
  </si>
  <si>
    <t>ООО "МЯСЛАЙН"</t>
  </si>
  <si>
    <t>ООО "МЯСНАЯ ЛАВКА"</t>
  </si>
  <si>
    <t>ООО "Мясная лавка"</t>
  </si>
  <si>
    <t>ООО "МЯСНАЯ ПРОВИНЦИЯ"</t>
  </si>
  <si>
    <t>ООО "МЯСНОЙ МИР 41"</t>
  </si>
  <si>
    <t>ООО "МЯСНОЙ ПИР"</t>
  </si>
  <si>
    <t>ООО "МЯСНОФФ-ДОН"</t>
  </si>
  <si>
    <t>ООО "Мясокомбинат "Всеволожский"</t>
  </si>
  <si>
    <t>ООО "Мясокомбинат "Кунгурский"</t>
  </si>
  <si>
    <t>ООО "Мясомолпрод-Регион"</t>
  </si>
  <si>
    <t>ООО "МЯСООПТТОРГ"</t>
  </si>
  <si>
    <t>ООО "МЯСОТОРГ- ЯР"</t>
  </si>
  <si>
    <t>ООО "Н.Э.П."</t>
  </si>
  <si>
    <t>ООО "На Опушке"</t>
  </si>
  <si>
    <t>ООО "НА СЕМИ ВЕТРАХ"</t>
  </si>
  <si>
    <t>ООО "Навигатор-Плюс"</t>
  </si>
  <si>
    <t>ООО "Надежда - 92"</t>
  </si>
  <si>
    <t>ООО "Надежда - ММ"</t>
  </si>
  <si>
    <t>ООО "Надежда 4"</t>
  </si>
  <si>
    <t>ООО "Надежда и Ника"</t>
  </si>
  <si>
    <t>ООО "Надежда М"</t>
  </si>
  <si>
    <t>ООО "Надежда"</t>
  </si>
  <si>
    <t>ООО "НАДЕЖДА"</t>
  </si>
  <si>
    <t>ООО "Надежда-8"</t>
  </si>
  <si>
    <t>ООО "Надежда-Рождественская"</t>
  </si>
  <si>
    <t>ООО "НАДЕЖНЫЙ ПАРТНЕР"</t>
  </si>
  <si>
    <t>ООО "Надюша-2"</t>
  </si>
  <si>
    <t>ООО "НАЗДЫ"</t>
  </si>
  <si>
    <t>ООО "НАИРИ"</t>
  </si>
  <si>
    <t>ООО "Намыс"</t>
  </si>
  <si>
    <t>ООО "НАНА"</t>
  </si>
  <si>
    <t>ООО "НАНС"</t>
  </si>
  <si>
    <t>ООО "Наполеон"</t>
  </si>
  <si>
    <t>ООО "НАР"</t>
  </si>
  <si>
    <t>ООО "НАРМИ"</t>
  </si>
  <si>
    <t>ООО "НАРОДНАЯ ЛИНИЯ"</t>
  </si>
  <si>
    <t>ООО "Народный магазин"</t>
  </si>
  <si>
    <t>ООО "НАРТ"</t>
  </si>
  <si>
    <t>ООО "НАРТАН"</t>
  </si>
  <si>
    <t>ООО "НасТа"</t>
  </si>
  <si>
    <t>ООО "Нат"</t>
  </si>
  <si>
    <t>ООО "НАТАЛИ ТОРГ"</t>
  </si>
  <si>
    <t>ООО "Натали"</t>
  </si>
  <si>
    <t>ООО "Наташа"</t>
  </si>
  <si>
    <t>ООО "НАТАША"</t>
  </si>
  <si>
    <t>ООО "НАШ МАРКЕТ"</t>
  </si>
  <si>
    <t>ООО "НАШ СОЮЗ"</t>
  </si>
  <si>
    <t>ООО "НАШ"</t>
  </si>
  <si>
    <t>ООО "НАША МАРКА"</t>
  </si>
  <si>
    <t>ООО "НАЭЛЬ"</t>
  </si>
  <si>
    <t>ООО "НБН"</t>
  </si>
  <si>
    <t>ООО "НБ-СВОД"</t>
  </si>
  <si>
    <t>ООО "НВ РЕФ"</t>
  </si>
  <si>
    <t>ООО "НВ-ЛАБ"</t>
  </si>
  <si>
    <t>ООО "Н-ГРУПП"</t>
  </si>
  <si>
    <t>ООО "НЕВААВТОТРЕЙД"</t>
  </si>
  <si>
    <t>ООО "НЕВСКИЙ ХЛАДОКОМБИНАТ"</t>
  </si>
  <si>
    <t>ООО "НЕГА ПЛЮС"</t>
  </si>
  <si>
    <t>ООО "НЕГА"</t>
  </si>
  <si>
    <t>ООО "НЕЗАБУДКА-М"</t>
  </si>
  <si>
    <t>ООО "Независимый эксперт"</t>
  </si>
  <si>
    <t>ООО "НЕЛИДОВО-АЙСБЕРГ"</t>
  </si>
  <si>
    <t>ООО "НЕМО"</t>
  </si>
  <si>
    <t>ООО "Немра"</t>
  </si>
  <si>
    <t>ООО "НЕО КЕМИКАЛ"</t>
  </si>
  <si>
    <t>ООО "НЕОЛЛИОНН"</t>
  </si>
  <si>
    <t>ООО "НЕОН"</t>
  </si>
  <si>
    <t>ООО "НеоСтрой"</t>
  </si>
  <si>
    <t>ООО "НЕПТУН"</t>
  </si>
  <si>
    <t>ООО "Нерон"</t>
  </si>
  <si>
    <t>ООО "НЕФТЕГАЗКОМПЛЕКТ"</t>
  </si>
  <si>
    <t>ООО "Нефтепродукттехника +"</t>
  </si>
  <si>
    <t>ООО "НЕФТЕХИМ-ПРОДУКТ"</t>
  </si>
  <si>
    <t>ООО "НЕФТЬТОРГСЕРВИС"</t>
  </si>
  <si>
    <t>ООО "НИГА"</t>
  </si>
  <si>
    <t>ООО "НИЖЕГОРОДСКАЯ ЛОГИСТИЧЕСКАЯ КОМПАНИЯ"</t>
  </si>
  <si>
    <t>ООО "НИК"</t>
  </si>
  <si>
    <t>ООО "НИКА"</t>
  </si>
  <si>
    <t>ООО "Ника"</t>
  </si>
  <si>
    <t>ООО "НИКА-1"</t>
  </si>
  <si>
    <t>ООО "НИКИС"</t>
  </si>
  <si>
    <t>ООО "Никита"</t>
  </si>
  <si>
    <t>ООО "НикоЛа"</t>
  </si>
  <si>
    <t>ООО "НИКОЛАЙ ТРЕТИЙ"</t>
  </si>
  <si>
    <t>ООО "НИКС"</t>
  </si>
  <si>
    <t>ООО "НИНЕЛЬ"</t>
  </si>
  <si>
    <t>ООО "Ниол"</t>
  </si>
  <si>
    <t>ООО "НИП "Интеллект-Технологии"</t>
  </si>
  <si>
    <t>ООО "НИПТИЭМ"</t>
  </si>
  <si>
    <t>ООО "НИСОН"</t>
  </si>
  <si>
    <t>ООО "НИТ-Н"</t>
  </si>
  <si>
    <t>ООО "НЛФ-ТРЕЙД"</t>
  </si>
  <si>
    <t>ООО "НЛЦ"</t>
  </si>
  <si>
    <t>ООО "НОВАЦ"</t>
  </si>
  <si>
    <t>ООО "НОВАЦИЯ"</t>
  </si>
  <si>
    <t>ООО "НОВИК ЛОГИСТИК"</t>
  </si>
  <si>
    <t>ООО "НОВИКОМ"</t>
  </si>
  <si>
    <t>ООО "Новинки-2"</t>
  </si>
  <si>
    <t>ООО "НОВО-РОС"</t>
  </si>
  <si>
    <t>ООО "НОВОСИБИРСКИЙ ПИЩЕВОЙ КОМБИНАТ"</t>
  </si>
  <si>
    <t>ООО "НОВТЕХУПЛОТНЕНИЕ"</t>
  </si>
  <si>
    <t>ООО "Новые Технологии"</t>
  </si>
  <si>
    <t>ООО "НОВЫЙ ВЕКТОР"</t>
  </si>
  <si>
    <t>ООО "Новый дом Павловского райпо"</t>
  </si>
  <si>
    <t>ООО "НОВЫЙ ДОМ"</t>
  </si>
  <si>
    <t>ООО "НОЙ"</t>
  </si>
  <si>
    <t>ООО "Норд"</t>
  </si>
  <si>
    <t>ООО "НОРДЛОГИСТИК"</t>
  </si>
  <si>
    <t>ООО "НОРД-МЕТАЛЛИК"</t>
  </si>
  <si>
    <t>ООО "НОРД-РИТЕЙЛ"</t>
  </si>
  <si>
    <t>ООО "Норма"</t>
  </si>
  <si>
    <t>ООО "Ностальгия"</t>
  </si>
  <si>
    <t>ООО "Нота-Дизайн 2000"</t>
  </si>
  <si>
    <t>ООО "НПО "СИТИ-РУС"</t>
  </si>
  <si>
    <t>ООО "НПО "СЛАВА"</t>
  </si>
  <si>
    <t>ООО "НПП ЛАЙТАП"</t>
  </si>
  <si>
    <t>ООО "НПП Престиж"</t>
  </si>
  <si>
    <t>ООО "НПП СПЕЦИАЛЬНЫЕ МАТЕРИАЛЫ"</t>
  </si>
  <si>
    <t>ООО "НПФ "УРАЛ-ХОЛДИНГ"</t>
  </si>
  <si>
    <t>ООО "НПФ МЕХАТРОНИКС"</t>
  </si>
  <si>
    <t>ООО "НПФ ПРОЕКТ-5"</t>
  </si>
  <si>
    <t>ООО "НПФ СИНТОЛ"</t>
  </si>
  <si>
    <t>ООО "НПЦ "ТЕХНОЭКОРЕСУРС"</t>
  </si>
  <si>
    <t>ООО "НР-1"</t>
  </si>
  <si>
    <t>ООО "НТР"</t>
  </si>
  <si>
    <t>ООО "НТЦ "ПРОМТЕХ"</t>
  </si>
  <si>
    <t>ООО "НЬЮ ВЕСТ"</t>
  </si>
  <si>
    <t>ООО "НЭ (РУС)"</t>
  </si>
  <si>
    <t>ООО "Нэй"</t>
  </si>
  <si>
    <t>ООО "О2"</t>
  </si>
  <si>
    <t>ООО "ОАЗИС"</t>
  </si>
  <si>
    <t>ООО "ОБДД"</t>
  </si>
  <si>
    <t>ООО "ОБЕРЕГ"</t>
  </si>
  <si>
    <t>ООО "ОБЕСПЕЧЕНИЕ"</t>
  </si>
  <si>
    <t>ООО "Обжорка"</t>
  </si>
  <si>
    <t>ООО "ОБОЗ ДИДЖИТАЛ"</t>
  </si>
  <si>
    <t>ООО "Оборона"</t>
  </si>
  <si>
    <t>ООО "Обуховский минимаркет"</t>
  </si>
  <si>
    <t>ООО "ОБЩЕПИТ-КАНЕВЧАНКА"</t>
  </si>
  <si>
    <t>ООО "Объединение "Инжстрой"</t>
  </si>
  <si>
    <t>ООО "ОВЕН-А"</t>
  </si>
  <si>
    <t>ООО "ОВК"</t>
  </si>
  <si>
    <t>ООО "Овла"</t>
  </si>
  <si>
    <t>ООО "Огонек"</t>
  </si>
  <si>
    <t>ООО "ОГУЗ"</t>
  </si>
  <si>
    <t>ООО "ОДИССЕЯ"</t>
  </si>
  <si>
    <t>ООО "Одлар юрду"</t>
  </si>
  <si>
    <t>ООО "ОЗЁРСКИЙ ПРОДУКТ"</t>
  </si>
  <si>
    <t>ООО "ОЗЕРСКИЙ УЮТ"</t>
  </si>
  <si>
    <t>ООО "ОК"</t>
  </si>
  <si>
    <t>ООО "Океан -2"</t>
  </si>
  <si>
    <t>ООО "Океан"</t>
  </si>
  <si>
    <t>ООО "Окей"</t>
  </si>
  <si>
    <t>ООО "ОК-ИНЖИНИРИНГ"</t>
  </si>
  <si>
    <t>ООО "ОКНА КОМФОРТА"</t>
  </si>
  <si>
    <t>ООО "Октябрь"</t>
  </si>
  <si>
    <t>ООО "Октябрьский"</t>
  </si>
  <si>
    <t>ООО "Олби"</t>
  </si>
  <si>
    <t>ООО "ОЛВИН-ТОЙЗ"</t>
  </si>
  <si>
    <t>ООО "ОЛДИ"</t>
  </si>
  <si>
    <t>ООО "Олекс"</t>
  </si>
  <si>
    <t>ООО "Олеся"</t>
  </si>
  <si>
    <t>ООО "ОЛЕСЯ"</t>
  </si>
  <si>
    <t>ООО "ОЛИВА"</t>
  </si>
  <si>
    <t>ООО "Оливин"</t>
  </si>
  <si>
    <t>ООО "Оливия"</t>
  </si>
  <si>
    <t>ООО "Олимп"</t>
  </si>
  <si>
    <t>ООО "Олимпик"</t>
  </si>
  <si>
    <t>ООО "ОЛИМП-ТРАНС"</t>
  </si>
  <si>
    <t>ООО "ОЛЛ-МЕТ НН"</t>
  </si>
  <si>
    <t>ООО "ОЛНИСА"</t>
  </si>
  <si>
    <t>ООО "ОЛТЕКС"</t>
  </si>
  <si>
    <t>ООО "ОЛТИ ТЕХ"</t>
  </si>
  <si>
    <t>ООО "ОЛТИ"</t>
  </si>
  <si>
    <t>ООО "ОлТрейд"</t>
  </si>
  <si>
    <t>ООО "Ольвег"</t>
  </si>
  <si>
    <t>ООО "Ольга"</t>
  </si>
  <si>
    <t>ООО "ОЛЬХА"</t>
  </si>
  <si>
    <t>ООО "ОЛЯ"</t>
  </si>
  <si>
    <t>ООО "Омега Плюс"</t>
  </si>
  <si>
    <t>ООО "Омега"</t>
  </si>
  <si>
    <t>ООО "ОМЕГА"</t>
  </si>
  <si>
    <t>ООО "ОМЕГА-8"</t>
  </si>
  <si>
    <t>ООО "ОМЗ - 47"</t>
  </si>
  <si>
    <t>ООО "Онега-строй"</t>
  </si>
  <si>
    <t>ООО "Оникс-Б"</t>
  </si>
  <si>
    <t>ООО "ОНИН"</t>
  </si>
  <si>
    <t>ООО "ОНИНК"</t>
  </si>
  <si>
    <t>ООО "Опен Солюшинз"</t>
  </si>
  <si>
    <t>ООО "ОПТИМА"</t>
  </si>
  <si>
    <t>ООО "ОПТИМИСТ"</t>
  </si>
  <si>
    <t>ООО "ОПТИТРАНС"</t>
  </si>
  <si>
    <t>ООО "ОПТИФЛЕКС"</t>
  </si>
  <si>
    <t>ООО "ОПТТОРГ"</t>
  </si>
  <si>
    <t>ООО "ОРАЙН"</t>
  </si>
  <si>
    <t>ООО "Орбита"</t>
  </si>
  <si>
    <t>ООО "Орбита-14"</t>
  </si>
  <si>
    <t>ООО "ОРГВТОРПЛАСТ"</t>
  </si>
  <si>
    <t>ООО "ОРДЕН"</t>
  </si>
  <si>
    <t>ООО "ОРЕЛЬ"</t>
  </si>
  <si>
    <t>ООО "Орен"</t>
  </si>
  <si>
    <t>ООО "Орион +"</t>
  </si>
  <si>
    <t>ООО "Орион ПК"</t>
  </si>
  <si>
    <t>ООО "ОРИОН СОКИ"</t>
  </si>
  <si>
    <t>ООО "Орион"</t>
  </si>
  <si>
    <t>ООО "ОРИОН"</t>
  </si>
  <si>
    <t>ООО "Орион-НВ"</t>
  </si>
  <si>
    <t>ООО "ОРЛАН"</t>
  </si>
  <si>
    <t>ООО "Орма"</t>
  </si>
  <si>
    <t>ООО "ОРП "ЛЮБЕРЧАНКА"</t>
  </si>
  <si>
    <t>ООО "ОРС Ярдорстрой"</t>
  </si>
  <si>
    <t>ООО "ОРФЕЙ"</t>
  </si>
  <si>
    <t>ООО "Орфей"</t>
  </si>
  <si>
    <t>ООО "Орхидея"</t>
  </si>
  <si>
    <t>ООО "ОРХИДЕЯ"</t>
  </si>
  <si>
    <t>ООО "ОСИРИС"</t>
  </si>
  <si>
    <t>ООО "ОСК"</t>
  </si>
  <si>
    <t>ООО "ОСКАБ-ЗАПАД"</t>
  </si>
  <si>
    <t>ООО "Оскян"</t>
  </si>
  <si>
    <t>ООО "ОСНОВНОЙ ПОСТАВЩИК"</t>
  </si>
  <si>
    <t>ООО "Ост-Ареал"</t>
  </si>
  <si>
    <t>ООО "Ост-Базис"</t>
  </si>
  <si>
    <t>ООО "ОСТО"</t>
  </si>
  <si>
    <t>ООО "Остров"</t>
  </si>
  <si>
    <t>ООО "ОСТРОВОК"</t>
  </si>
  <si>
    <t>ООО "ОСЭП"</t>
  </si>
  <si>
    <t>ООО "Отдых"</t>
  </si>
  <si>
    <t>ООО "ОТЕЛЬ БЕЛОРУССКАЯ"</t>
  </si>
  <si>
    <t>ООО "ОТРАДА"</t>
  </si>
  <si>
    <t>ООО "ОУЭМАЙ АНАЛИТИКС"</t>
  </si>
  <si>
    <t>ООО "Офис Депо"</t>
  </si>
  <si>
    <t>ООО "ОФИСБУРГ-КАЛИНИНГРАД"</t>
  </si>
  <si>
    <t>ООО "ОЧАГ 678"</t>
  </si>
  <si>
    <t>ООО "ОЧЕРЕДНАЯ ТРАНСПОРТНАЯ КОМПАНИЯ"</t>
  </si>
  <si>
    <t>ООО "П.П.А.С.С."</t>
  </si>
  <si>
    <t>ООО "ПАВЛИН"</t>
  </si>
  <si>
    <t>ООО "Павловский Продукт"</t>
  </si>
  <si>
    <t>ООО "Пайщик"</t>
  </si>
  <si>
    <t>ООО "ПАКЕТТИ-ГРУПП"</t>
  </si>
  <si>
    <t>ООО "Паладин"</t>
  </si>
  <si>
    <t>ООО "ПАЛЛАДА"</t>
  </si>
  <si>
    <t>ООО "ПАЛЫЧ И К"</t>
  </si>
  <si>
    <t>ООО "ПАЛЬМИРА"</t>
  </si>
  <si>
    <t>ООО "ПАМИР"</t>
  </si>
  <si>
    <t>ООО "ПАМПЮНИОН"</t>
  </si>
  <si>
    <t>ООО "Пан"</t>
  </si>
  <si>
    <t>ООО "Панацея"</t>
  </si>
  <si>
    <t>ООО "ПАНДА+"</t>
  </si>
  <si>
    <t>ООО "Панорама М"</t>
  </si>
  <si>
    <t>ООО "Папирус"</t>
  </si>
  <si>
    <t>ООО "ПАРАДИГМА ГРУПП"</t>
  </si>
  <si>
    <t>ООО "Парадиз"</t>
  </si>
  <si>
    <t>ООО "ПАРАДИЗ"</t>
  </si>
  <si>
    <t>ООО "Парацельс"</t>
  </si>
  <si>
    <t>ООО "ПАРИТЕТ 52"</t>
  </si>
  <si>
    <t>ООО "Паритет"</t>
  </si>
  <si>
    <t>ООО "ПАРИТЕТ"</t>
  </si>
  <si>
    <t>ООО "ПАРМА"</t>
  </si>
  <si>
    <t>ООО "ПАРСЕК"</t>
  </si>
  <si>
    <t>ООО "ПАРТНЕР"</t>
  </si>
  <si>
    <t>ООО "ПАРТНЁР"</t>
  </si>
  <si>
    <t>ООО "ПАРТНЕР+"</t>
  </si>
  <si>
    <t>ООО "Партнер-персонал"</t>
  </si>
  <si>
    <t>ООО "Партнер-Сервис"</t>
  </si>
  <si>
    <t>ООО "ПАРУС"</t>
  </si>
  <si>
    <t>ООО "Парус"</t>
  </si>
  <si>
    <t>ООО "ПАРУС-НН"</t>
  </si>
  <si>
    <t>ООО "ПАРФЕН"</t>
  </si>
  <si>
    <t>ООО "ПАРФЕНОН"</t>
  </si>
  <si>
    <t>ООО "ПАСИФИК"</t>
  </si>
  <si>
    <t>ООО "ПАЧКОВ"</t>
  </si>
  <si>
    <t>ООО "ПГС СЕРВИС"</t>
  </si>
  <si>
    <t>ООО "ПЕГАС"</t>
  </si>
  <si>
    <t>ООО "ПЕРВАЯ МИЛЯ"</t>
  </si>
  <si>
    <t>ООО "ПЕРВЫЙ"</t>
  </si>
  <si>
    <t>ООО "Переборы Плюс"</t>
  </si>
  <si>
    <t>ООО "ПЕРЕДОВЫЕ ТЕХНОЛОГИИ"</t>
  </si>
  <si>
    <t>ООО "Перекресток"</t>
  </si>
  <si>
    <t>ООО "ПерекрестоКъ"</t>
  </si>
  <si>
    <t>ООО "ПЕРЕХОД"</t>
  </si>
  <si>
    <t>ООО "Переяславка К"</t>
  </si>
  <si>
    <t>ООО "ПЕРСОНАЛ И КО"</t>
  </si>
  <si>
    <t>ООО "ПЕРСОНАЛ-СИТИ"</t>
  </si>
  <si>
    <t>ООО "Перспектива"</t>
  </si>
  <si>
    <t>ООО "ПЕРСПЕКТИВА"</t>
  </si>
  <si>
    <t>ООО "ПерунЪ"</t>
  </si>
  <si>
    <t>ООО "ПЕТЕРБУРГ"</t>
  </si>
  <si>
    <t>ООО "Петра"</t>
  </si>
  <si>
    <t>ООО "Петровна"</t>
  </si>
  <si>
    <t>ООО "ПЕТРОГРОМ-1"</t>
  </si>
  <si>
    <t>ООО "ПЕТРОЛЕУМ ПЛЮС МАРКЕТ 33"</t>
  </si>
  <si>
    <t>ООО "Петролеум Плюс Маркет 76"</t>
  </si>
  <si>
    <t>ООО "Печать"</t>
  </si>
  <si>
    <t>ООО "ПИКНИК-АЛКО"</t>
  </si>
  <si>
    <t>ООО "ПИЛИГРИМ"</t>
  </si>
  <si>
    <t>ООО "ПИЛОЛЕС"</t>
  </si>
  <si>
    <t>ООО "ПИЛОТ"</t>
  </si>
  <si>
    <t>ООО "Пилот-СВ"</t>
  </si>
  <si>
    <t>ООО "ПИМ"</t>
  </si>
  <si>
    <t>ООО "ПИНТА-93"</t>
  </si>
  <si>
    <t>ООО "ПИОН"</t>
  </si>
  <si>
    <t>ООО "ПИОНЕР"</t>
  </si>
  <si>
    <t>ООО "Пирамида"</t>
  </si>
  <si>
    <t>ООО "ПИРАМИДА-ПЛЮС"</t>
  </si>
  <si>
    <t>ООО "ПИРУН"</t>
  </si>
  <si>
    <t>ООО "ПИЦАРИТА"</t>
  </si>
  <si>
    <t>ООО "ПК "МЭТР"</t>
  </si>
  <si>
    <t>ООО "ПК "ПАРТНЕР"</t>
  </si>
  <si>
    <t>ООО "ПК "ТАИСЕР"</t>
  </si>
  <si>
    <t>ООО "ПК ЛАЗУРЬ-90"</t>
  </si>
  <si>
    <t>ООО "ПК ПРОМРЕШЕНИЕ"</t>
  </si>
  <si>
    <t>ООО "ПК ЭЛЕКТРОЗАВОД"</t>
  </si>
  <si>
    <t>ООО "ПКП "Бытхим ЛТД"</t>
  </si>
  <si>
    <t>ООО "ПКП "Деталь33"</t>
  </si>
  <si>
    <t>ООО "ПКП Вторма"</t>
  </si>
  <si>
    <t>ООО "ПКФ "АСК"</t>
  </si>
  <si>
    <t>ООО "ПКФ "МИРАЖ"</t>
  </si>
  <si>
    <t>ООО "ПКФ ТОПАЗ"</t>
  </si>
  <si>
    <t>ООО "ПЛАН ЛОГИСТИКА"</t>
  </si>
  <si>
    <t>ООО "Планета Витаминов"</t>
  </si>
  <si>
    <t>ООО "Планета вкуса"</t>
  </si>
  <si>
    <t>ООО "Планета Холода"</t>
  </si>
  <si>
    <t>ООО "Планета Чистоты"</t>
  </si>
  <si>
    <t>ООО "Планета"</t>
  </si>
  <si>
    <t>ООО "ПЛАНЕТА"</t>
  </si>
  <si>
    <t>ООО "ПЛАНЕТА-ЦЕНТР"</t>
  </si>
  <si>
    <t>ООО "Платан"</t>
  </si>
  <si>
    <t>ООО "Плутон"</t>
  </si>
  <si>
    <t>ООО "Плутоний"</t>
  </si>
  <si>
    <t>ООО "ПЛУТОС"</t>
  </si>
  <si>
    <t>ООО "ПЛЮС ТРИ"</t>
  </si>
  <si>
    <t>ООО "Плюс"</t>
  </si>
  <si>
    <t>ООО "ПМ Сервис"</t>
  </si>
  <si>
    <t>ООО "ПМК"</t>
  </si>
  <si>
    <t>ООО "ПНЕВМОГИД"</t>
  </si>
  <si>
    <t>ООО "ПОВАР"</t>
  </si>
  <si>
    <t>ООО "ПОВЕЗЕТ"</t>
  </si>
  <si>
    <t>ООО "ПОВОЛЖЬЕ ГР"</t>
  </si>
  <si>
    <t>ООО "ПОГРЕБОК"</t>
  </si>
  <si>
    <t>ООО "ПОДАРОК В КВАДРАТЕ"</t>
  </si>
  <si>
    <t>ООО "ПОДДОНТРЕЙД"</t>
  </si>
  <si>
    <t>ООО "Подкова"</t>
  </si>
  <si>
    <t>ООО "ПОДШИПНИК ЦЕНТРОСНАБ"</t>
  </si>
  <si>
    <t>ООО "ПОДШИПНИК.РУ ЦЕНТР"</t>
  </si>
  <si>
    <t>ООО "ПОДЪЕМ РЕНТ"</t>
  </si>
  <si>
    <t>ООО "Пожинжиниринг"</t>
  </si>
  <si>
    <t>ООО "Пожцентр"</t>
  </si>
  <si>
    <t>ООО "ПОЗИТИВ"</t>
  </si>
  <si>
    <t>ООО "Поиск"</t>
  </si>
  <si>
    <t>ООО "Поисковые Технологии"</t>
  </si>
  <si>
    <t>ООО "Покровка МП-2000"</t>
  </si>
  <si>
    <t>ООО "ПокровПродукт"</t>
  </si>
  <si>
    <t>ООО "ПОЛЕСЧАНКА ТОРГ"</t>
  </si>
  <si>
    <t>ООО "ПОЛЕСЬЕ"</t>
  </si>
  <si>
    <t>ООО "Полигон"</t>
  </si>
  <si>
    <t>ООО "ПОЛИ-КЛИП"</t>
  </si>
  <si>
    <t>ООО "Полина"</t>
  </si>
  <si>
    <t>ООО "Полли - М"</t>
  </si>
  <si>
    <t>ООО "Полли-С"</t>
  </si>
  <si>
    <t>ООО "Полушкино"</t>
  </si>
  <si>
    <t>ООО "ПОЛЯНА"</t>
  </si>
  <si>
    <t>ООО "Полянский С.В."</t>
  </si>
  <si>
    <t>ООО "ПОНОМАРЕВ"</t>
  </si>
  <si>
    <t>ООО "Попутчик"</t>
  </si>
  <si>
    <t>ООО "ПОСЕЙДОН"</t>
  </si>
  <si>
    <t>ООО "ПП ГОФРОКОМБИНАТ"</t>
  </si>
  <si>
    <t>ООО "ППТК СПБ"</t>
  </si>
  <si>
    <t>ООО "ППТК"</t>
  </si>
  <si>
    <t>ООО "ПП-ФОРТУНА"</t>
  </si>
  <si>
    <t>ООО "Прага"</t>
  </si>
  <si>
    <t>ООО "ПРАГМА"</t>
  </si>
  <si>
    <t>ООО "ПРАДА"</t>
  </si>
  <si>
    <t>ООО "Прайд 1"</t>
  </si>
  <si>
    <t>ООО "Прайд"</t>
  </si>
  <si>
    <t>ООО "ПРАЙД"</t>
  </si>
  <si>
    <t>ООО "Прасса"</t>
  </si>
  <si>
    <t>ООО "ПРЕДПРИЯТИЕ "АРГУНОВСКОЕ"</t>
  </si>
  <si>
    <t>ООО "Предприятие "Дельта"</t>
  </si>
  <si>
    <t>ООО "ПРЕЛОВА"</t>
  </si>
  <si>
    <t>ООО "ПРЕМИУМ"</t>
  </si>
  <si>
    <t>ООО "Премиум"</t>
  </si>
  <si>
    <t>ООО "ПРЕМИУМ" 3328484615"</t>
  </si>
  <si>
    <t>ООО "Премиум-Центр"</t>
  </si>
  <si>
    <t>ООО "Премьер Торг"</t>
  </si>
  <si>
    <t>ООО "ПРЕМЬЕР-ПЕРСОНАЛ"</t>
  </si>
  <si>
    <t>ООО "ПРЕПЕЙД СОЛЮШЕНС"</t>
  </si>
  <si>
    <t>ООО "Престиж"</t>
  </si>
  <si>
    <t>ООО "ПРЕТЕНДЕНТ"</t>
  </si>
  <si>
    <t>ООО "ПРИБАЛТИЙСКИЙ АЛЬЯНС"</t>
  </si>
  <si>
    <t>ООО "ПРИБЫЛЬ+"</t>
  </si>
  <si>
    <t>ООО "ПРИВОЗ"</t>
  </si>
  <si>
    <t>ООО "Приволжский"</t>
  </si>
  <si>
    <t>ООО "ПРИМА АЙТИ"</t>
  </si>
  <si>
    <t>ООО "ПРИМА СТАФФ"</t>
  </si>
  <si>
    <t>ООО "ПРИМА"</t>
  </si>
  <si>
    <t>ООО "ПРИНТ-СЕРВИС-ГРУПП"</t>
  </si>
  <si>
    <t>ООО "ПРИНЦ"</t>
  </si>
  <si>
    <t>ООО "Приоритет"</t>
  </si>
  <si>
    <t>ООО "ПРИОРИТЕТ"</t>
  </si>
  <si>
    <t>ООО "Приосколье-Кострома"</t>
  </si>
  <si>
    <t>ООО "Провиант"</t>
  </si>
  <si>
    <t>ООО "ПРОГРЕС"</t>
  </si>
  <si>
    <t>ООО "ПРОГРЕСС"</t>
  </si>
  <si>
    <t>ООО "Прогресс"</t>
  </si>
  <si>
    <t>ООО "ПРОД"</t>
  </si>
  <si>
    <t>ООО "ПРОДГРАД"</t>
  </si>
  <si>
    <t>ООО "ПродГрупп"</t>
  </si>
  <si>
    <t>ООО "Продекс"</t>
  </si>
  <si>
    <t>ООО "Продзаказ"</t>
  </si>
  <si>
    <t>ООО "ПРОДКОМПЛЕКТ"</t>
  </si>
  <si>
    <t>ООО "ПРОДКООП"</t>
  </si>
  <si>
    <t>ООО "Прод-М"</t>
  </si>
  <si>
    <t>ООО "ПРОДМАКСИ"</t>
  </si>
  <si>
    <t>ООО "Продмаркет"</t>
  </si>
  <si>
    <t>ООО "ПродМаркет"</t>
  </si>
  <si>
    <t>ООО "Прод-Маркет"</t>
  </si>
  <si>
    <t>ООО "ПродМастер"</t>
  </si>
  <si>
    <t>ООО "ПродМир"</t>
  </si>
  <si>
    <t>ООО "ПРОДОВОЛЬСТВЕННАЯ КОМПАНИЯ"</t>
  </si>
  <si>
    <t>ООО "Продовольственный магазин "Дружба №1"</t>
  </si>
  <si>
    <t>ООО "Продовольственный магазин №103"</t>
  </si>
  <si>
    <t>ООО "Продовольственный магазин Дружба №2"</t>
  </si>
  <si>
    <t>ООО "ПРОД-ОПТ"</t>
  </si>
  <si>
    <t>ООО "ПРОДОПТТОРГ"</t>
  </si>
  <si>
    <t>ООО "ПРОДПОСТАВКА"</t>
  </si>
  <si>
    <t>ООО "ПРОДСЕВЕР"</t>
  </si>
  <si>
    <t>ООО "ПродСервис"</t>
  </si>
  <si>
    <t>ООО "Продсервис"</t>
  </si>
  <si>
    <t>ООО "Прод-Сервис"</t>
  </si>
  <si>
    <t>ООО "ПРОДСЕТЬ"</t>
  </si>
  <si>
    <t>ООО "Продснаб"</t>
  </si>
  <si>
    <t>ООО "ПРОДТОРГ 08"</t>
  </si>
  <si>
    <t>ООО "Продторг"</t>
  </si>
  <si>
    <t>ООО "ПродТранс"</t>
  </si>
  <si>
    <t>ООО "ПРОДТРЕЙД"</t>
  </si>
  <si>
    <t>ООО "Продуктович"</t>
  </si>
  <si>
    <t>ООО "ПРОДУКТОВЫЙ РАЙ"</t>
  </si>
  <si>
    <t>ООО "Продуктоф Митино"</t>
  </si>
  <si>
    <t>ООО "ПРОДУКТОФФ"</t>
  </si>
  <si>
    <t>ООО "ПРОДУКТ-СЕРВИС №1"</t>
  </si>
  <si>
    <t>ООО "ПРОДУКТ-СЕРВИС СОКОЛ"</t>
  </si>
  <si>
    <t>ООО "ПРОДУКТ-СЕРВИС"</t>
  </si>
  <si>
    <t>ООО "ПРОДУКТЫ 31"</t>
  </si>
  <si>
    <t>ООО "Продукты 62"</t>
  </si>
  <si>
    <t>ООО "Продукты 97"</t>
  </si>
  <si>
    <t>ООО "Продукты на Никитской"</t>
  </si>
  <si>
    <t>ООО "ПРОДУКТЫ ОТ А ДО Я"</t>
  </si>
  <si>
    <t>ООО "Продукты рядом"</t>
  </si>
  <si>
    <t>ООО "Продукты"</t>
  </si>
  <si>
    <t>ООО "ПРОДУКТЫ"</t>
  </si>
  <si>
    <t>ООО "ПРОДУКТЫ-62"</t>
  </si>
  <si>
    <t>ООО "ПРОДУКТЫ-К"</t>
  </si>
  <si>
    <t>ООО "Продуниверсал"</t>
  </si>
  <si>
    <t>ООО "ПРОДХОЛДИНГ"</t>
  </si>
  <si>
    <t>ООО "Продхолод"</t>
  </si>
  <si>
    <t>ООО "ПРОДЭК"</t>
  </si>
  <si>
    <t>ООО "Прод-Эко"</t>
  </si>
  <si>
    <t>ООО "Проектсервисстрой"</t>
  </si>
  <si>
    <t>ООО "Проектстройбизнес"</t>
  </si>
  <si>
    <t>ООО "ПРОИЗВОДСТВЕННО-КОММЕРЧЕСКИЙ ЦЕНТР "АРГО"</t>
  </si>
  <si>
    <t>ООО "Прокси"</t>
  </si>
  <si>
    <t>ООО "ПРОЛОГ"</t>
  </si>
  <si>
    <t>ООО "ПРОМ СНАБ"</t>
  </si>
  <si>
    <t>ООО "ПРОМАН"</t>
  </si>
  <si>
    <t>ООО "ПроМарт"</t>
  </si>
  <si>
    <t>ООО "Промгрупп"</t>
  </si>
  <si>
    <t>ООО "ПРОМДОРС"</t>
  </si>
  <si>
    <t>ООО "Промевропак"</t>
  </si>
  <si>
    <t>ООО "ПРОМЕТЕЙ"</t>
  </si>
  <si>
    <t>ООО "Промкомплект"</t>
  </si>
  <si>
    <t>ООО "ПРОМО ТАНК"</t>
  </si>
  <si>
    <t>ООО "ПРОМПОСТАВКА-М"</t>
  </si>
  <si>
    <t>ООО "ПРОМРЕШЕНИЕ"</t>
  </si>
  <si>
    <t>ООО "ПромСервис"</t>
  </si>
  <si>
    <t>ООО "Промстройбетон"</t>
  </si>
  <si>
    <t>ООО "ПРОМСТРОЙПРОЕКТ"</t>
  </si>
  <si>
    <t>ООО "ПРОМТАРА 33"</t>
  </si>
  <si>
    <t>ООО "ПРОМТЕКС"</t>
  </si>
  <si>
    <t>ООО "ПРОМТЕХКРЕПЕЖ"</t>
  </si>
  <si>
    <t>ООО "ПРОМТЕХНОСТРОЙ"</t>
  </si>
  <si>
    <t>ООО "ПРОМТРЕЙДИНЖИНИРИНГ"</t>
  </si>
  <si>
    <t>ООО "Промупаковка плюс"</t>
  </si>
  <si>
    <t>ООО "ПРОМЫШЛЕННЫЕ ТЕХНОЛОГИИ"</t>
  </si>
  <si>
    <t>ООО "ПРОМЭЛЕКТРОГРУПП"</t>
  </si>
  <si>
    <t>ООО "ПРОСПЕКТЪ"</t>
  </si>
  <si>
    <t>ООО "Просто"</t>
  </si>
  <si>
    <t>ООО "ПРОСТОПЕРЕГОРОДКИ"</t>
  </si>
  <si>
    <t>ООО "ПРОСТОР-1"</t>
  </si>
  <si>
    <t>ООО "ПРОТЕХ"</t>
  </si>
  <si>
    <t>ООО "ПРОФ"</t>
  </si>
  <si>
    <t>ООО "Профессиональный инструмент"</t>
  </si>
  <si>
    <t>ООО "ПРОФИКОМ"</t>
  </si>
  <si>
    <t>ООО "Профит 88"</t>
  </si>
  <si>
    <t>ООО "ПРОФИТ МК"</t>
  </si>
  <si>
    <t>ООО "ПРОФИТ"</t>
  </si>
  <si>
    <t>ООО "Профитторг"</t>
  </si>
  <si>
    <t>ООО "ПРОФКОМПЛЕКТ"</t>
  </si>
  <si>
    <t>ООО "Профсталь-Владимир"</t>
  </si>
  <si>
    <t>ООО "ПРОФХОЛОД"</t>
  </si>
  <si>
    <t>ООО "ПРО-ЭКСПЕРТ"</t>
  </si>
  <si>
    <t>ООО "ПРУССКИЙ МЯСНОЙ КОМБИНАТ"</t>
  </si>
  <si>
    <t>ООО "ПСК КО"</t>
  </si>
  <si>
    <t>ООО "ПСК СТЭП"</t>
  </si>
  <si>
    <t>ООО "ПСП"</t>
  </si>
  <si>
    <t>ООО "ПТ СЕВЕРО-ЗАПАД"</t>
  </si>
  <si>
    <t>ООО "ПТА"</t>
  </si>
  <si>
    <t>ООО "ПТК Агропродмаш"</t>
  </si>
  <si>
    <t>ООО "ПТК ВАКУМПАК-М"</t>
  </si>
  <si>
    <t>ООО "ПТК ТОЧНЫЕ ПРИБОРЫ"</t>
  </si>
  <si>
    <t>ООО "ПТК-МЯСПРОМ"</t>
  </si>
  <si>
    <t>ООО "ПТП "Савва"</t>
  </si>
  <si>
    <t>ООО "ПТС"</t>
  </si>
  <si>
    <t>ООО "ПУМАЛИТ"</t>
  </si>
  <si>
    <t>ООО "Пущинское"</t>
  </si>
  <si>
    <t>ООО "ПФ "СпецЛифт"</t>
  </si>
  <si>
    <t>ООО "ПФЛК-М"</t>
  </si>
  <si>
    <t>ООО "ПЧЕЛКА"</t>
  </si>
  <si>
    <t>ООО "Пчелка-56"</t>
  </si>
  <si>
    <t>ООО "ПЫШКА ПЛЮС"</t>
  </si>
  <si>
    <t>ООО "ПЭК"</t>
  </si>
  <si>
    <t>ООО "Пятёрочки"</t>
  </si>
  <si>
    <t>ООО "ПЯТЫЙ ЭЛЕМЕНТ Л.Т."</t>
  </si>
  <si>
    <t>ООО "ПЯТЬ ШАГОВ"</t>
  </si>
  <si>
    <t>ООО "РАГА"</t>
  </si>
  <si>
    <t>ООО "РАДОСТЬ ПОНИМАНИЯ"</t>
  </si>
  <si>
    <t>ООО "РАДУГА - МЯСОПРОДУКТ"</t>
  </si>
  <si>
    <t>ООО "РАДУГА - Ф"</t>
  </si>
  <si>
    <t>ООО "РАДУГА ВКУСА"</t>
  </si>
  <si>
    <t>ООО "Радуга"</t>
  </si>
  <si>
    <t>ООО "РАДУГА"</t>
  </si>
  <si>
    <t>ООО "РадугА"</t>
  </si>
  <si>
    <t>ООО "РАЗДОЛЬЕ"</t>
  </si>
  <si>
    <t>ООО "РАИЛЬ"</t>
  </si>
  <si>
    <t>ООО "РАЙБЕР"</t>
  </si>
  <si>
    <t>ООО "РАКОН"</t>
  </si>
  <si>
    <t>ООО "Рала"</t>
  </si>
  <si>
    <t>ООО "РАМЕНЬЕ ТРЕЙДИНГ"</t>
  </si>
  <si>
    <t>ООО "РАМС"</t>
  </si>
  <si>
    <t>ООО "РАНЮША"</t>
  </si>
  <si>
    <t>ООО "Рассвет"</t>
  </si>
  <si>
    <t>ООО "РАССВЕТ"</t>
  </si>
  <si>
    <t>ООО "Рассвет+"</t>
  </si>
  <si>
    <t>ООО "РАСЦВЕТ"</t>
  </si>
  <si>
    <t>ООО "Раф"</t>
  </si>
  <si>
    <t>ООО "Рафаил"</t>
  </si>
  <si>
    <t>ООО "РБС"</t>
  </si>
  <si>
    <t>ООО "РГМЭК"</t>
  </si>
  <si>
    <t>ООО "РД"</t>
  </si>
  <si>
    <t>ООО "РЕАЛ И К"</t>
  </si>
  <si>
    <t>ООО "Реал"</t>
  </si>
  <si>
    <t>ООО "Реал, Гипермаркет"</t>
  </si>
  <si>
    <t>ООО "РЕАЛ-3"</t>
  </si>
  <si>
    <t>ООО "РЕАЛКОМПАНИ"</t>
  </si>
  <si>
    <t>ООО "РЕВЕС"</t>
  </si>
  <si>
    <t>ООО "РЕВЯКИ"</t>
  </si>
  <si>
    <t>ООО "Регион - Снабжение"</t>
  </si>
  <si>
    <t>ООО "Регион 33"</t>
  </si>
  <si>
    <t>ООО "РЕГИОН КОНТРАКТ"</t>
  </si>
  <si>
    <t>ООО "Регион Плюс"</t>
  </si>
  <si>
    <t>ООО "Регион Рыбснаб"</t>
  </si>
  <si>
    <t>ООО "РЕГИОН"</t>
  </si>
  <si>
    <t>ООО "Регион"</t>
  </si>
  <si>
    <t>ООО "РЕГИОНАВТОДОСТАВКА"</t>
  </si>
  <si>
    <t>ООО "РЕГИОНАЛЬНОЕ НУП "ОХРАНА ТРУДА И СОЦИАЛЬНАЯ БЕЗОПАСНОСТЬ"</t>
  </si>
  <si>
    <t>ООО "РЕГИОНАЛЬНЫЙ КАДРОВЫЙ РЕСУРС"</t>
  </si>
  <si>
    <t>ООО "РЕГИОН-ХЛЕБ"</t>
  </si>
  <si>
    <t>ООО "РЕЗЕРВ 33"</t>
  </si>
  <si>
    <t>ООО "РЕЗЕРВ ПЛЮС"</t>
  </si>
  <si>
    <t>ООО "РЕЙМАН"</t>
  </si>
  <si>
    <t>ООО "РЕЛА"</t>
  </si>
  <si>
    <t>ООО "РЕЛКОМ"</t>
  </si>
  <si>
    <t>ООО "РЕМАРК"</t>
  </si>
  <si>
    <t>ООО "Ремсервисс"</t>
  </si>
  <si>
    <t>ООО "Ремстройдизайн"</t>
  </si>
  <si>
    <t>ООО "Ренессанс"</t>
  </si>
  <si>
    <t>ООО "РЕНЕССАНС"</t>
  </si>
  <si>
    <t>ООО "РЕСАЛ-039"</t>
  </si>
  <si>
    <t>ООО "Респект Кубань"</t>
  </si>
  <si>
    <t>ООО "РЕСУРС ГРУПП"</t>
  </si>
  <si>
    <t>ООО "Ресурс-продукт"</t>
  </si>
  <si>
    <t>ООО "РЕФ24"</t>
  </si>
  <si>
    <t>ООО "РЕФАВТОТРАНС"</t>
  </si>
  <si>
    <t>ООО "РЖЕВ-АЙСБЕРГ"</t>
  </si>
  <si>
    <t>ООО "РЖЕВСКАЯ И К"</t>
  </si>
  <si>
    <t>ООО "РИВА"</t>
  </si>
  <si>
    <t>ООО "Ривьера"</t>
  </si>
  <si>
    <t>ООО "РИД"</t>
  </si>
  <si>
    <t>ООО "Риддер-экспресс"</t>
  </si>
  <si>
    <t>ООО "РиК "</t>
  </si>
  <si>
    <t>ООО "РИК"</t>
  </si>
  <si>
    <t>ООО "РИКА"</t>
  </si>
  <si>
    <t>ООО "РИКО"</t>
  </si>
  <si>
    <t>ООО "РИКОНТ"</t>
  </si>
  <si>
    <t>ООО "РИЛ СЕРВИС"</t>
  </si>
  <si>
    <t>ООО "РИМК+"</t>
  </si>
  <si>
    <t>ООО "РИММА"</t>
  </si>
  <si>
    <t>ООО "РИН"</t>
  </si>
  <si>
    <t>ООО "РИО"</t>
  </si>
  <si>
    <t>ООО "Риск"</t>
  </si>
  <si>
    <t>ООО "Ритейл"</t>
  </si>
  <si>
    <t>ООО "РИТЕЙЛ-ЮГ"</t>
  </si>
  <si>
    <t>ООО "РИТЕК ГРУПП"</t>
  </si>
  <si>
    <t>ООО "РИТМ ПЛЮС"</t>
  </si>
  <si>
    <t>ООО "РИТМ"</t>
  </si>
  <si>
    <t>ООО "Ритм-2000"</t>
  </si>
  <si>
    <t>ООО "РИТЭЙЛ ИНСАЙТ ЕЕМЕА"</t>
  </si>
  <si>
    <t>ООО "РИЧИ"</t>
  </si>
  <si>
    <t>ООО "РИЭЛКОМ"</t>
  </si>
  <si>
    <t>ООО "РК БАЛТЛЕГИОН"</t>
  </si>
  <si>
    <t>ООО "РК ТЕХАС"</t>
  </si>
  <si>
    <t>ООО "РК"</t>
  </si>
  <si>
    <t>ООО "РКЦ"</t>
  </si>
  <si>
    <t>ООО "Рм"</t>
  </si>
  <si>
    <t>ООО "Роберт"</t>
  </si>
  <si>
    <t>ООО "Рогожский "</t>
  </si>
  <si>
    <t>ООО "Родник"</t>
  </si>
  <si>
    <t>ООО "РОДНИК"</t>
  </si>
  <si>
    <t>ООО "РОЗА"</t>
  </si>
  <si>
    <t>ООО "Розалия"</t>
  </si>
  <si>
    <t>ООО "Рокс"</t>
  </si>
  <si>
    <t>ООО "Рол-Гарант"</t>
  </si>
  <si>
    <t>ООО "РОЛ-СЕРВИС КОМПЛЕКС"</t>
  </si>
  <si>
    <t>ООО "РОМАКС"</t>
  </si>
  <si>
    <t>ООО "Ромашка"</t>
  </si>
  <si>
    <t>ООО "РОМДИ-ЛОГИСТИК"</t>
  </si>
  <si>
    <t>ООО "РОМЭН"</t>
  </si>
  <si>
    <t>ООО "РОС"</t>
  </si>
  <si>
    <t>ООО "РОСБИ-ВОСТОК"</t>
  </si>
  <si>
    <t>ООО "РОСВЕП-СЕРВИС"</t>
  </si>
  <si>
    <t>ООО "Росинтерпром"</t>
  </si>
  <si>
    <t>ООО "Росич"</t>
  </si>
  <si>
    <t>ООО "РОСЛЕК"</t>
  </si>
  <si>
    <t>ООО "РОСНЕТ"</t>
  </si>
  <si>
    <t>ООО "Роспродукт"</t>
  </si>
  <si>
    <t>ООО "РОСТ"</t>
  </si>
  <si>
    <t>ООО "РОСТАГРОТОРГ"</t>
  </si>
  <si>
    <t>ООО "РОСТА-ТРЕЙДИНГ"</t>
  </si>
  <si>
    <t>ООО "РосТорг - Айс"</t>
  </si>
  <si>
    <t>ООО "Росторг"</t>
  </si>
  <si>
    <t>ООО "РОСЬ"</t>
  </si>
  <si>
    <t>ООО "Роял"</t>
  </si>
  <si>
    <t>ООО "РПГ "КЛАСТЕР"</t>
  </si>
  <si>
    <t>ООО "РС"</t>
  </si>
  <si>
    <t>ООО "РСК Комплект"</t>
  </si>
  <si>
    <t>ООО "РСК-24"</t>
  </si>
  <si>
    <t>ООО "РСОВ Груп"</t>
  </si>
  <si>
    <t>ООО "РС-ТРЕЙД"</t>
  </si>
  <si>
    <t>ООО "РСУ СОЮЗ МОНТАЖ"</t>
  </si>
  <si>
    <t>ООО "РСУ СОЮЗПРОЕКТ"</t>
  </si>
  <si>
    <t>ООО "РТГ-ГРУПП"</t>
  </si>
  <si>
    <t>ООО "РТИТС"</t>
  </si>
  <si>
    <t>ООО "РТП"</t>
  </si>
  <si>
    <t>ООО "РУБИКОН"</t>
  </si>
  <si>
    <t>ООО "Рубикон-Л"</t>
  </si>
  <si>
    <t>ООО "РУБИН"</t>
  </si>
  <si>
    <t>ООО "Рубин"</t>
  </si>
  <si>
    <t>ООО "РУДЕНКОВ ИК"</t>
  </si>
  <si>
    <t>ООО "РУЛОГ"</t>
  </si>
  <si>
    <t>ООО "РУН 39"</t>
  </si>
  <si>
    <t>ООО "РУНА"</t>
  </si>
  <si>
    <t>ООО "РУСАБ-21"</t>
  </si>
  <si>
    <t>ООО "РУСАЛ"</t>
  </si>
  <si>
    <t>ООО "РУСАНОВ"</t>
  </si>
  <si>
    <t>ООО "РУСВЕНТ МСК"</t>
  </si>
  <si>
    <t>ООО "РУСВЕТ"</t>
  </si>
  <si>
    <t>ООО "РУСИНДАР"</t>
  </si>
  <si>
    <t>ООО "Рускерамика"</t>
  </si>
  <si>
    <t>ООО "РУСКРЫМПРОДУКТ"</t>
  </si>
  <si>
    <t>ООО "РУСЛАН Э"</t>
  </si>
  <si>
    <t>ООО "РУСЛАН"</t>
  </si>
  <si>
    <t>ООО "Руслан"</t>
  </si>
  <si>
    <t>ООО "РусМаркет"</t>
  </si>
  <si>
    <t>ООО "РУСМАСЛОПРОМ"</t>
  </si>
  <si>
    <t>ООО "РУСПРОМХОЛОД"</t>
  </si>
  <si>
    <t>ООО "РУСРИТЕЙЛТЕХ"</t>
  </si>
  <si>
    <t>ООО "Русская зима - Р"</t>
  </si>
  <si>
    <t>ООО "РУССКАЯ СЕТЬ"</t>
  </si>
  <si>
    <t>ООО "РУССКАЯ ТРАПЕЗА"</t>
  </si>
  <si>
    <t>ООО "РУССКИЕ МЕДНЫЕ ТРУБЫ"</t>
  </si>
  <si>
    <t>ООО "РУССКИЕ ПЕЛЬМЕНИ"</t>
  </si>
  <si>
    <t>ООО "РУССКИЙ ЭКСПРЕСС"</t>
  </si>
  <si>
    <t>ООО "Русское Застолье"</t>
  </si>
  <si>
    <t>ООО "РусСнаб"</t>
  </si>
  <si>
    <t>ООО "РУССОЛЬ-ЦЕНТР"</t>
  </si>
  <si>
    <t>ООО "РустАль"</t>
  </si>
  <si>
    <t>ООО "Рустам"</t>
  </si>
  <si>
    <t>ООО "РУСТАРА"</t>
  </si>
  <si>
    <t>ООО "РУСТИН"</t>
  </si>
  <si>
    <t>ООО "Русторг"</t>
  </si>
  <si>
    <t>ООО "РУСХИТ"</t>
  </si>
  <si>
    <t>ООО "РУСЬ-КМВ"</t>
  </si>
  <si>
    <t>ООО "Русэлитбизнес"</t>
  </si>
  <si>
    <t>ООО "РУТЕКС"</t>
  </si>
  <si>
    <t>ООО "РУЧЕЁК"</t>
  </si>
  <si>
    <t>ООО "РУЧКИН"</t>
  </si>
  <si>
    <t>ООО "РЫБПРОМКОМПЛЕКТ"</t>
  </si>
  <si>
    <t>ООО "РЫБХОЗ "ЯСЕНИ"</t>
  </si>
  <si>
    <t>ООО "РЭДЮНГ"</t>
  </si>
  <si>
    <t>ООО "РЭМ"</t>
  </si>
  <si>
    <t>ООО "Рябинка"</t>
  </si>
  <si>
    <t>ООО "Рябинушка"</t>
  </si>
  <si>
    <t>ООО "С 7 БИЛЕТ"</t>
  </si>
  <si>
    <t>ООО "С.В.И."</t>
  </si>
  <si>
    <t>ООО "С.О.Н."</t>
  </si>
  <si>
    <t>ООО "Сабина"</t>
  </si>
  <si>
    <t>ООО "Сабрина"</t>
  </si>
  <si>
    <t>ООО "Сава"</t>
  </si>
  <si>
    <t>ООО "САВА"</t>
  </si>
  <si>
    <t>ООО "САВАЛА"</t>
  </si>
  <si>
    <t>ООО "САВАЛАН"</t>
  </si>
  <si>
    <t>ООО "Савени"</t>
  </si>
  <si>
    <t>ООО "САВО"</t>
  </si>
  <si>
    <t>ООО "САВТ"</t>
  </si>
  <si>
    <t>ООО "САГИ-Блюз"</t>
  </si>
  <si>
    <t>ООО "САДКО И К"</t>
  </si>
  <si>
    <t>ООО "Садко"</t>
  </si>
  <si>
    <t>ООО "САДКО"</t>
  </si>
  <si>
    <t>ООО "Садонцев"</t>
  </si>
  <si>
    <t>ООО "СаИв"</t>
  </si>
  <si>
    <t>ООО "Сайджел"</t>
  </si>
  <si>
    <t>ООО "САЙРАН"</t>
  </si>
  <si>
    <t>ООО "САЛЮС"</t>
  </si>
  <si>
    <t>ООО "САЛЮТ"</t>
  </si>
  <si>
    <t>ООО "Самбук"</t>
  </si>
  <si>
    <t>ООО "САМИТ"</t>
  </si>
  <si>
    <t>ООО "САМОХВАЛ ПЛЮС"</t>
  </si>
  <si>
    <t>ООО "САМРАТ"</t>
  </si>
  <si>
    <t>ООО "Самур"</t>
  </si>
  <si>
    <t>ООО "САН ЛОДЖИСТИК"</t>
  </si>
  <si>
    <t>ООО "САНАР"</t>
  </si>
  <si>
    <t>ООО "Сангай"</t>
  </si>
  <si>
    <t>ООО "Санидж"</t>
  </si>
  <si>
    <t>ООО "САНИТА-ФИШ"</t>
  </si>
  <si>
    <t>ООО "САНМЕК"</t>
  </si>
  <si>
    <t>ООО "САНТЕХПИТПРОМ"</t>
  </si>
  <si>
    <t>ООО "САНФУД"</t>
  </si>
  <si>
    <t>ООО "Сапсан"</t>
  </si>
  <si>
    <t>ООО "САРА"</t>
  </si>
  <si>
    <t>ООО "САРАВТО-ЮГ"</t>
  </si>
  <si>
    <t>ООО "Саратов-Холод Плюс"</t>
  </si>
  <si>
    <t>ООО "Сардоникс"</t>
  </si>
  <si>
    <t>ООО "САРКАУ"</t>
  </si>
  <si>
    <t>ООО "САРПРОДТРЕЙД"</t>
  </si>
  <si>
    <t>ООО "Сарусс"</t>
  </si>
  <si>
    <t>ООО "Сателлит"</t>
  </si>
  <si>
    <t>ООО "САТЕЛЛИТ-ПЛЮС"</t>
  </si>
  <si>
    <t>ООО "САТИ"</t>
  </si>
  <si>
    <t>ООО "САТОРИ"</t>
  </si>
  <si>
    <t>ООО "САТУРН"</t>
  </si>
  <si>
    <t>ООО "Саяны"</t>
  </si>
  <si>
    <t>ООО "СБ ТРАНСАВТО"</t>
  </si>
  <si>
    <t>ООО "СБС 33"</t>
  </si>
  <si>
    <t>ООО "СВЕЖЕМАРКЕТ"</t>
  </si>
  <si>
    <t>ООО "СВЕЖИЙ ВКУС"</t>
  </si>
  <si>
    <t>ООО "СВЕЖИЙ ХЛЕБ"</t>
  </si>
  <si>
    <t>ООО "Свента-Машпром"</t>
  </si>
  <si>
    <t>ООО "Свет"</t>
  </si>
  <si>
    <t>ООО "СВЕТА"</t>
  </si>
  <si>
    <t>ООО "СВЕТЛАНА"</t>
  </si>
  <si>
    <t>ООО "СВЕТЛОВСКАЯ ТОРГОВЛЯ"</t>
  </si>
  <si>
    <t>ООО "Светлый"</t>
  </si>
  <si>
    <t>ООО "Светоч"</t>
  </si>
  <si>
    <t>ООО "Светочъ"</t>
  </si>
  <si>
    <t>ООО "СВИНГО"</t>
  </si>
  <si>
    <t>ООО "СВМ-ЦЕНТР"</t>
  </si>
  <si>
    <t>ООО "Свобода"</t>
  </si>
  <si>
    <t>ООО "Свободные технологии"</t>
  </si>
  <si>
    <t>ООО "Свой"</t>
  </si>
  <si>
    <t>ООО "СВС-2000"</t>
  </si>
  <si>
    <t>ООО "Связьстрой"</t>
  </si>
  <si>
    <t>ООО "СВЯТОГОР С"</t>
  </si>
  <si>
    <t>ООО "СДЛ"</t>
  </si>
  <si>
    <t>ООО "СДМ"</t>
  </si>
  <si>
    <t>ООО "СДТ-Тур"</t>
  </si>
  <si>
    <t>ООО "Се Лен"</t>
  </si>
  <si>
    <t>ООО "СЕВЕН"</t>
  </si>
  <si>
    <t>ООО "СЕВЕР ОПТ"</t>
  </si>
  <si>
    <t>ООО "СЕВЕР"</t>
  </si>
  <si>
    <t>ООО "СЕВЕР-01"</t>
  </si>
  <si>
    <t>ООО "Север-18"</t>
  </si>
  <si>
    <t>ООО "Север-3"</t>
  </si>
  <si>
    <t>ООО "Северка"</t>
  </si>
  <si>
    <t>ООО "СЕВЕРНАЯ ЗВЕЗДА ПЛЮС"</t>
  </si>
  <si>
    <t>ООО "Северное Сияние"</t>
  </si>
  <si>
    <t>ООО "СЕВЕРНОЕ СИЯНИЕ-С"</t>
  </si>
  <si>
    <t>ООО "СЕВЕРСТАЛЬ-ЦЕНТР ЕДИНОГО СЕРВИСА"</t>
  </si>
  <si>
    <t>ООО "СЕВЕРТОРГ"</t>
  </si>
  <si>
    <t>ООО "Северянин"</t>
  </si>
  <si>
    <t>ООО "СЕВЕРЯНИН"</t>
  </si>
  <si>
    <t>ООО "Севилья"</t>
  </si>
  <si>
    <t>ООО "СЕГИРС"</t>
  </si>
  <si>
    <t>ООО "СЕЙВАР"</t>
  </si>
  <si>
    <t>ООО "Сейл"</t>
  </si>
  <si>
    <t>ООО "СЕЙФ - ТОРГ"</t>
  </si>
  <si>
    <t>ООО "СЕКМА 1"</t>
  </si>
  <si>
    <t>ООО "Секрет"</t>
  </si>
  <si>
    <t>ООО "СЕКРЕТАРЬ-БИЗНЕС"</t>
  </si>
  <si>
    <t>ООО "СЕЛЕКТ"</t>
  </si>
  <si>
    <t>ООО "СелМур"</t>
  </si>
  <si>
    <t>ООО "Сельхозмаркет"</t>
  </si>
  <si>
    <t>ООО "СЕЛЯНИН"</t>
  </si>
  <si>
    <t>ООО "СЕМАЛ"</t>
  </si>
  <si>
    <t>ООО "СЕМЕРОЧКА"</t>
  </si>
  <si>
    <t>ООО "СЕМЁРОЧКА"</t>
  </si>
  <si>
    <t>ООО "Семь Океанов"</t>
  </si>
  <si>
    <t>ООО "СЕМЬ СЕРДЕЦ"</t>
  </si>
  <si>
    <t>ООО "СЕМЬЯ ОПТ"</t>
  </si>
  <si>
    <t>ООО "СЕНДА-ТУР"</t>
  </si>
  <si>
    <t>ООО "Сер"</t>
  </si>
  <si>
    <t>ООО "Сервис Групп"</t>
  </si>
  <si>
    <t>ООО "СЕРВИС ЛАДА"</t>
  </si>
  <si>
    <t>ООО "СЕРВИС-ПАБ"</t>
  </si>
  <si>
    <t>ООО "СЕРВИС-Т"</t>
  </si>
  <si>
    <t>ООО "Серволюкс Восток"</t>
  </si>
  <si>
    <t>ООО "СЕРДОЛИК"</t>
  </si>
  <si>
    <t>ООО "СЕРЕБРЯНАЯ МЕЧТА"</t>
  </si>
  <si>
    <t>ООО "Серебряный путь"</t>
  </si>
  <si>
    <t>ООО "Сетунь"</t>
  </si>
  <si>
    <t>ООО "Сеть магазинов Малино"</t>
  </si>
  <si>
    <t>ООО "СЕТЬ МАГАЗИНОВ"</t>
  </si>
  <si>
    <t>ООО "СЕТЬ СУПЕРМАРКЕТОВ "МАТРИЦА"</t>
  </si>
  <si>
    <t>ООО "СИА"</t>
  </si>
  <si>
    <t>ООО "СИБИРСКАЯ ПРОДОВОЛЬСТВЕННАЯ КОМПАНИЯ"</t>
  </si>
  <si>
    <t>ООО "Сибтрейд"</t>
  </si>
  <si>
    <t>ООО "СИГАМА ИНДАСТРИС ИНК"</t>
  </si>
  <si>
    <t>ООО "Сигма КС"</t>
  </si>
  <si>
    <t>ООО "СИГМА ПЛАСТИК"</t>
  </si>
  <si>
    <t>ООО "СИГМА СК"</t>
  </si>
  <si>
    <t>ООО "Сигма"</t>
  </si>
  <si>
    <t>ООО "Сигния"</t>
  </si>
  <si>
    <t>ООО "СИДДИГА"</t>
  </si>
  <si>
    <t>ООО "СИЛА ТОКА"</t>
  </si>
  <si>
    <t>ООО "СИЛИАН"</t>
  </si>
  <si>
    <t>ООО "СИЛУЭТ"</t>
  </si>
  <si>
    <t>ООО "СИЛЬВЕР"</t>
  </si>
  <si>
    <t>ООО "СИМОИ"</t>
  </si>
  <si>
    <t>ООО "СИНДИК-К"</t>
  </si>
  <si>
    <t>ООО "СИНЕРГИЯ"</t>
  </si>
  <si>
    <t>ООО "Синтез"</t>
  </si>
  <si>
    <t>ООО "СИНТЕСТ"</t>
  </si>
  <si>
    <t>ООО "СИРИУС ЛТД"</t>
  </si>
  <si>
    <t>ООО "Сириус"</t>
  </si>
  <si>
    <t>ООО "СИРИУС"</t>
  </si>
  <si>
    <t>ООО "СИС-М"</t>
  </si>
  <si>
    <t>ООО "СИСТЕМА"</t>
  </si>
  <si>
    <t>ООО "СИТИ МАРКЕТ"</t>
  </si>
  <si>
    <t>ООО "СИТИ ТРЕЙДИНГ"</t>
  </si>
  <si>
    <t>ООО "СИТИМАГ"</t>
  </si>
  <si>
    <t>ООО "СИТИ-МАРКЕТ"</t>
  </si>
  <si>
    <t>ООО "Сия"</t>
  </si>
  <si>
    <t>ООО "СК "АСТРОЙ"</t>
  </si>
  <si>
    <t>ООО "СК "ОЙЛЕР ГЕРМЕС РУ"</t>
  </si>
  <si>
    <t>ООО "СК "СВЯЗЬРЕГИОН"</t>
  </si>
  <si>
    <t>ООО "СК "СтройЛэнд"</t>
  </si>
  <si>
    <t>ООО "СК АТЛАНТ"</t>
  </si>
  <si>
    <t>ООО "СК ГЛАВСТРОЙ"</t>
  </si>
  <si>
    <t>ООО "СК Ресурс"</t>
  </si>
  <si>
    <t>ООО "СК РИК ИНЖИНИРИНГ"</t>
  </si>
  <si>
    <t>ООО "СК"</t>
  </si>
  <si>
    <t>ООО "С-К"</t>
  </si>
  <si>
    <t>ООО "СКАЗКА"</t>
  </si>
  <si>
    <t>ООО "СКАЙ ГРУПП"</t>
  </si>
  <si>
    <t>ООО "СКАЙД-М"</t>
  </si>
  <si>
    <t>ООО "СКАЙПРО ТЕХНИКС"</t>
  </si>
  <si>
    <t>ООО "Скал"</t>
  </si>
  <si>
    <t>ООО "СКЕЙЛ ЭНТЕРПРАЙЗ"</t>
  </si>
  <si>
    <t>ООО "СКИЗБ"</t>
  </si>
  <si>
    <t>ООО "Скиф"</t>
  </si>
  <si>
    <t>ООО "СКИФ"</t>
  </si>
  <si>
    <t>ООО "СКМ БАЛТ"</t>
  </si>
  <si>
    <t>ООО "Сколково Групп"</t>
  </si>
  <si>
    <t>ООО "Скорая доставка"</t>
  </si>
  <si>
    <t>ООО "Скорость"</t>
  </si>
  <si>
    <t>ООО "СКОРПВЕС"</t>
  </si>
  <si>
    <t>ООО "Скорпион"</t>
  </si>
  <si>
    <t>ООО "СКР"</t>
  </si>
  <si>
    <t>ООО "СКС"</t>
  </si>
  <si>
    <t>ООО "СЛ МЕДИА"</t>
  </si>
  <si>
    <t>ООО "Слава-23"</t>
  </si>
  <si>
    <t>ООО "СЛАВНЫЙ ПЕКАРЬ"</t>
  </si>
  <si>
    <t>ООО "Славяна"</t>
  </si>
  <si>
    <t>ООО "Славянка"</t>
  </si>
  <si>
    <t>ООО "Славянская трапеза"</t>
  </si>
  <si>
    <t>ООО "Славянский"</t>
  </si>
  <si>
    <t>ООО "СЛАДКАЯ ЖИЗНЬ"</t>
  </si>
  <si>
    <t>ООО "Сластена"</t>
  </si>
  <si>
    <t>ООО "Слива"</t>
  </si>
  <si>
    <t>ООО "СЛУЖБА КАДРОВЫХ РЕШЕНИЙ"</t>
  </si>
  <si>
    <t>ООО "СМ ТЕХНОЛОДЖИ"</t>
  </si>
  <si>
    <t>ООО "СМ-7"</t>
  </si>
  <si>
    <t>ООО "СМАК"</t>
  </si>
  <si>
    <t>ООО "СМАРТ"</t>
  </si>
  <si>
    <t>ООО "СМК"</t>
  </si>
  <si>
    <t>ООО "СМ-НАХАБИНО"</t>
  </si>
  <si>
    <t>ООО "СМОРОЗА"</t>
  </si>
  <si>
    <t>ООО "СМР-3"</t>
  </si>
  <si>
    <t>ООО "СМС-М"</t>
  </si>
  <si>
    <t>ООО "СМФ"</t>
  </si>
  <si>
    <t>ООО "СНАБЖЕНИЕ"</t>
  </si>
  <si>
    <t>ООО "СНАБ-ЮГ"</t>
  </si>
  <si>
    <t>ООО "Снедь"</t>
  </si>
  <si>
    <t>ООО "Снежинка"</t>
  </si>
  <si>
    <t>ООО "Снежок"</t>
  </si>
  <si>
    <t>ООО "СНК"</t>
  </si>
  <si>
    <t>ООО "СН-РОСС"</t>
  </si>
  <si>
    <t>ООО "СОВЕТСКМИРСТРОЙ"</t>
  </si>
  <si>
    <t>ООО "Совтехконсалтсервис"</t>
  </si>
  <si>
    <t>ООО "Согласие"</t>
  </si>
  <si>
    <t>ООО "СОДРУЖЕСТВО-2"</t>
  </si>
  <si>
    <t>ООО "Созвездие 2000"</t>
  </si>
  <si>
    <t>ООО "Созвездие"</t>
  </si>
  <si>
    <t>ООО "СОКОЛ"</t>
  </si>
  <si>
    <t>ООО "Соколинка"</t>
  </si>
  <si>
    <t>ООО "СОЛНЕЧНЫЙ"</t>
  </si>
  <si>
    <t>ООО "Солнышко"</t>
  </si>
  <si>
    <t>ООО "СОЛО"</t>
  </si>
  <si>
    <t>ООО "Соловушка"</t>
  </si>
  <si>
    <t>ООО "СОЛЬ ИНВИКТУС"</t>
  </si>
  <si>
    <t>ООО "Соната"</t>
  </si>
  <si>
    <t>ООО "СОРОЖ-ЛОГИСТИК"</t>
  </si>
  <si>
    <t>ООО "Сосновый Бор"</t>
  </si>
  <si>
    <t>ООО "Сосновый"</t>
  </si>
  <si>
    <t>ООО "Сотрэкс-Логистик"</t>
  </si>
  <si>
    <t>ООО "Сотый"</t>
  </si>
  <si>
    <t>ООО "Соф и Ко"</t>
  </si>
  <si>
    <t>ООО "София Балт"</t>
  </si>
  <si>
    <t>ООО "София"</t>
  </si>
  <si>
    <t>ООО "СОФСТРОЙСЕРВИС"</t>
  </si>
  <si>
    <t>ООО "СОФТ ВОТЕ"</t>
  </si>
  <si>
    <t>ООО "СОФТ"</t>
  </si>
  <si>
    <t>ООО "СОЮЗ АЛЬЯНС"</t>
  </si>
  <si>
    <t>ООО "Союз"</t>
  </si>
  <si>
    <t>ООО "СОЮЗ-КВАДРО"</t>
  </si>
  <si>
    <t>ООО "СОЮЗКЕДР"</t>
  </si>
  <si>
    <t>ООО "СОЮЗ-ЛОГИСТИК"</t>
  </si>
  <si>
    <t>ООО "Союз-Сервис Лимитед"</t>
  </si>
  <si>
    <t>ООО "СОЮЗТОРГ"</t>
  </si>
  <si>
    <t>ООО "СП Доставка"</t>
  </si>
  <si>
    <t>ООО "СП ТЕХНОЛОГИЯ"</t>
  </si>
  <si>
    <t>ООО "СП"</t>
  </si>
  <si>
    <t>ООО "СПАР ВЛАДИМИР"</t>
  </si>
  <si>
    <t>ООО "СПАРК"</t>
  </si>
  <si>
    <t>ООО "СПАРТАНЕЦ"</t>
  </si>
  <si>
    <t>ООО "СПАС"</t>
  </si>
  <si>
    <t>ООО "Спасатель"</t>
  </si>
  <si>
    <t>ООО "СПАССКИЙ И ПАРТНЕРЫ"</t>
  </si>
  <si>
    <t>ООО "СПЕКТР"</t>
  </si>
  <si>
    <t>ООО "Спектр"</t>
  </si>
  <si>
    <t>ООО "СПЕКТРИНЖ"</t>
  </si>
  <si>
    <t>ООО "Спел Лабс"</t>
  </si>
  <si>
    <t>ООО "СПЕЦИИ ДОНА"</t>
  </si>
  <si>
    <t>ООО "СПЕЦКРЕП"</t>
  </si>
  <si>
    <t>ООО "СПЕЦМАШИНА"</t>
  </si>
  <si>
    <t>ООО "СПЕЦ-НН"</t>
  </si>
  <si>
    <t>ООО "СПЕЦХОЛДИНГ"</t>
  </si>
  <si>
    <t>ООО "СПИКА"</t>
  </si>
  <si>
    <t>ООО "СПК "Курников"</t>
  </si>
  <si>
    <t>ООО "СПК Т"</t>
  </si>
  <si>
    <t>ООО "СПМ-КРАСНОДАР"</t>
  </si>
  <si>
    <t>ООО "Спорт-Инвест"</t>
  </si>
  <si>
    <t>ООО "Спринг Птд"</t>
  </si>
  <si>
    <t>ООО "СПРУТ"</t>
  </si>
  <si>
    <t>ООО "СПУТНИК"</t>
  </si>
  <si>
    <t>ООО "Спутник"</t>
  </si>
  <si>
    <t>ООО "СПУТНИК-ТРЕЙД"</t>
  </si>
  <si>
    <t>ООО "СРА-"МОНИКА"</t>
  </si>
  <si>
    <t>ООО "СРВ"</t>
  </si>
  <si>
    <t>ООО "ССРП"- "ИНКОМ"</t>
  </si>
  <si>
    <t>ООО "СТ 3"</t>
  </si>
  <si>
    <t>ООО "СТ ПНЕВМАТИК"</t>
  </si>
  <si>
    <t>ООО "СТ. ОМУТИЩИ"</t>
  </si>
  <si>
    <t>ООО "Ставровское"</t>
  </si>
  <si>
    <t>ООО "Ставторг"</t>
  </si>
  <si>
    <t>ООО "СТАЛЬ-СТРОЙ"</t>
  </si>
  <si>
    <t>ООО "Стандарт плюс"</t>
  </si>
  <si>
    <t>ООО "СТАНДАРТ СТАФФ"</t>
  </si>
  <si>
    <t>ООО "СТАНДАРТ"</t>
  </si>
  <si>
    <t>ООО "СТАНДАРТПРОЕКТ"</t>
  </si>
  <si>
    <t>ООО "Стандартстрой"</t>
  </si>
  <si>
    <t>ООО "Станичное"</t>
  </si>
  <si>
    <t>ООО "Стар Ричерз"</t>
  </si>
  <si>
    <t>ООО "Стар"</t>
  </si>
  <si>
    <t>ООО "Старт"</t>
  </si>
  <si>
    <t>ООО "Старый город"</t>
  </si>
  <si>
    <t>ООО "СТАРЫЙ ГОРОД"</t>
  </si>
  <si>
    <t>ООО "Статус-Кво"</t>
  </si>
  <si>
    <t>ООО "СТЕП"</t>
  </si>
  <si>
    <t>ООО "СТЕПиКо"</t>
  </si>
  <si>
    <t>ООО "СТЕФАН"</t>
  </si>
  <si>
    <t>ООО "СТИ"</t>
  </si>
  <si>
    <t>ООО "СТИЛ"</t>
  </si>
  <si>
    <t>ООО "СтилТэкс"</t>
  </si>
  <si>
    <t>ООО "Стилфор"</t>
  </si>
  <si>
    <t>ООО "Стиль"</t>
  </si>
  <si>
    <t>ООО "Стим"</t>
  </si>
  <si>
    <t>ООО "СТИН"</t>
  </si>
  <si>
    <t>ООО "СТК ПАРТНЕР"</t>
  </si>
  <si>
    <t>ООО "СТКМ"</t>
  </si>
  <si>
    <t>ООО "СТК-ФРОСТАР"</t>
  </si>
  <si>
    <t>ООО "СТЛК"</t>
  </si>
  <si>
    <t>ООО "Сто пудов"</t>
  </si>
  <si>
    <t>ООО "Столбы"</t>
  </si>
  <si>
    <t>ООО "СТОЛИЦА-М"</t>
  </si>
  <si>
    <t>ООО "СТОЛИЦА-ЮГ 1"</t>
  </si>
  <si>
    <t>ООО "Столица-ЮГ1"</t>
  </si>
  <si>
    <t>ООО "СТОЛОВАЯ "ВОСТОЧНАЯ"</t>
  </si>
  <si>
    <t>ООО "СТОРМ"</t>
  </si>
  <si>
    <t>ООО "СТОРМАКС"</t>
  </si>
  <si>
    <t>ООО "С-ТРАНС"</t>
  </si>
  <si>
    <t>ООО "СТРЕЛЕЦ"</t>
  </si>
  <si>
    <t>ООО "Стрелец"</t>
  </si>
  <si>
    <t>ООО "СТРЕЛЕЦ-2"</t>
  </si>
  <si>
    <t>ООО "Стриж"</t>
  </si>
  <si>
    <t>ООО "СТРИТБИ ХАЙВ"</t>
  </si>
  <si>
    <t>ООО "СТРОИТЕЛЬНЫЕ СИСТЕМЫ"</t>
  </si>
  <si>
    <t>ООО "СТРОЙ ГРУПП"</t>
  </si>
  <si>
    <t>ООО "СТРОЙ КЭПИТАЛ ГРУПП"</t>
  </si>
  <si>
    <t>ООО "СтройБезопасность"</t>
  </si>
  <si>
    <t>ООО "СтройБизнес"</t>
  </si>
  <si>
    <t>ООО "СтройГрад"</t>
  </si>
  <si>
    <t>ООО "СТРОЙИНВЕСТ"</t>
  </si>
  <si>
    <t>ООО "СТРОЙИНДУСТРИЯ ПСК"</t>
  </si>
  <si>
    <t>ООО "СТРОЙКОМПЛЕКТАЦИЯ - 33"</t>
  </si>
  <si>
    <t>ООО "СТРОЙКЭТ"</t>
  </si>
  <si>
    <t>ООО "СТРОЙМАКС ПЛЮС"</t>
  </si>
  <si>
    <t>ООО "СТРОЙ-МАСТЕР 33"</t>
  </si>
  <si>
    <t>ООО "СТРОЙМОНТАЖ"</t>
  </si>
  <si>
    <t>ООО "СТРОЙПОРТ ОПТ"</t>
  </si>
  <si>
    <t>ООО "Строй-Резерв"</t>
  </si>
  <si>
    <t>ООО "СТРОЙСЕРВИС"</t>
  </si>
  <si>
    <t>ООО "СТРОЙСЕРВИСТЕХНОЛОГИИ"</t>
  </si>
  <si>
    <t>ООО "СтройСтандарт"</t>
  </si>
  <si>
    <t>ООО "СтройторгЦентр"</t>
  </si>
  <si>
    <t>ООО "СтройТранс НН"</t>
  </si>
  <si>
    <t>ООО "СТРОЙТРАНССЕРВИС - 1"</t>
  </si>
  <si>
    <t>ООО "СТРОЙТРАСТ"</t>
  </si>
  <si>
    <t>ООО "СТРОЙТЭК"</t>
  </si>
  <si>
    <t>ООО "СТРОЙ-УНИВЕРСАЛ 33"</t>
  </si>
  <si>
    <t>ООО "СтройЭлектроСервис"</t>
  </si>
  <si>
    <t>ООО "СТС-СЕРВИС"</t>
  </si>
  <si>
    <t>ООО "СТТ"</t>
  </si>
  <si>
    <t>ООО "СТТК"</t>
  </si>
  <si>
    <t>ООО "СТ-ТРЕЙД"</t>
  </si>
  <si>
    <t>ООО "СТЭК-Экспертиза"</t>
  </si>
  <si>
    <t>ООО "Стэлла"</t>
  </si>
  <si>
    <t>ООО "СТЭЛЛА"</t>
  </si>
  <si>
    <t>ООО "СТЭФ"</t>
  </si>
  <si>
    <t>ООО "СУБ - ИНДУСТРИЯ"</t>
  </si>
  <si>
    <t>ООО "СУВЕРЕН"</t>
  </si>
  <si>
    <t>ООО "Суздальский дворик"</t>
  </si>
  <si>
    <t>ООО "Сулейманов Ш.А."</t>
  </si>
  <si>
    <t>ООО "Сулико"</t>
  </si>
  <si>
    <t>ООО "СУПЕРЛЮКС"</t>
  </si>
  <si>
    <t>ООО "СУПЕРМАРКЕТ "ШАЖОК"</t>
  </si>
  <si>
    <t>ООО "СУПЕРМАРКЕТ 77"</t>
  </si>
  <si>
    <t>ООО "СуперСнедь"</t>
  </si>
  <si>
    <t>ООО "СУПЕРСТОР"</t>
  </si>
  <si>
    <t>ООО "СУПЕРФУД"</t>
  </si>
  <si>
    <t>ООО "СУПРИМ"</t>
  </si>
  <si>
    <t>ООО "СУС"</t>
  </si>
  <si>
    <t>ООО "Сушная - Кострома"</t>
  </si>
  <si>
    <t>ООО "Сушная и компания"</t>
  </si>
  <si>
    <t>ООО "Сушная"</t>
  </si>
  <si>
    <t>ООО "Сфера"</t>
  </si>
  <si>
    <t>ООО "СФЕРА"</t>
  </si>
  <si>
    <t>ООО "СФЕРА-А"</t>
  </si>
  <si>
    <t>ООО "СХС Компани"</t>
  </si>
  <si>
    <t>ООО "СЦ ТТМ"</t>
  </si>
  <si>
    <t>ООО "СЫТЫЙ МИШКА"</t>
  </si>
  <si>
    <t>ООО "СЭ ШЕР"</t>
  </si>
  <si>
    <t>ООО "СЭМ"</t>
  </si>
  <si>
    <t>ООО "СЭТ"</t>
  </si>
  <si>
    <t>ООО "Т.Д. Фрегат"</t>
  </si>
  <si>
    <t>ООО "Т-2"</t>
  </si>
  <si>
    <t>ООО "ТАВИЛ РУС"</t>
  </si>
  <si>
    <t>ООО "ТАГЛАР"</t>
  </si>
  <si>
    <t>ООО "ТАИР"</t>
  </si>
  <si>
    <t>ООО "Таис плюс"</t>
  </si>
  <si>
    <t>ООО "ТАИТ-СТИЛЬ"</t>
  </si>
  <si>
    <t>ООО "Тайга"</t>
  </si>
  <si>
    <t>ООО "ТАЙМБУК"</t>
  </si>
  <si>
    <t>ООО "ТАЙМ-ОНЕД"</t>
  </si>
  <si>
    <t>ООО "ТАЙСУ-ТБ"</t>
  </si>
  <si>
    <t>ООО "ТАЙФУН"</t>
  </si>
  <si>
    <t>ООО "Таки"</t>
  </si>
  <si>
    <t>ООО "ТАКТИКА"</t>
  </si>
  <si>
    <t>ООО "ТАЛАН"</t>
  </si>
  <si>
    <t>ООО "ТАЛАС"</t>
  </si>
  <si>
    <t>ООО "Талисман "</t>
  </si>
  <si>
    <t>ООО "Талыш"</t>
  </si>
  <si>
    <t>ООО "ТАМБОВСКИЙ БЕКОН"</t>
  </si>
  <si>
    <t>ООО "ТАМП"</t>
  </si>
  <si>
    <t>ООО "ТАО-ТОРГ"</t>
  </si>
  <si>
    <t>ООО "ТАРАНТЕЛЛА"</t>
  </si>
  <si>
    <t>ООО "Татьяна и Д"</t>
  </si>
  <si>
    <t>ООО "Татьяна"</t>
  </si>
  <si>
    <t>ООО "ТАТЬЯНА"</t>
  </si>
  <si>
    <t>ООО "Таурас трейд"</t>
  </si>
  <si>
    <t>ООО "ТАЧПЛЮС"</t>
  </si>
  <si>
    <t>ООО "Таш+"</t>
  </si>
  <si>
    <t>ООО "Тверь-АЙСБЕРГ"</t>
  </si>
  <si>
    <t>ООО "ТВОЙ ВЫБОР"</t>
  </si>
  <si>
    <t>ООО "ТВС-2001"</t>
  </si>
  <si>
    <t>ООО "Т-ГРУПП"</t>
  </si>
  <si>
    <t>ООО "ТД - опт"</t>
  </si>
  <si>
    <t>ООО "ТД "АЛЖЕНА"</t>
  </si>
  <si>
    <t>ООО "ТД "БАЛТИЙСКИЙ БЕРЕГ"</t>
  </si>
  <si>
    <t>ООО "ТД "ГАГАРИНСКИЙ"</t>
  </si>
  <si>
    <t>ООО "ТД "ГЕРМЕС"</t>
  </si>
  <si>
    <t>ООО "ТД "ГОРКИ"</t>
  </si>
  <si>
    <t>ООО "ТД "ГОРОД ИЗОБИЛИЯ"</t>
  </si>
  <si>
    <t>ООО "ТД "ЕВРАЗИЯ"</t>
  </si>
  <si>
    <t>ООО "ТД "КАМ И С"</t>
  </si>
  <si>
    <t>ООО "ТД "Магнат-СВ"</t>
  </si>
  <si>
    <t>ООО "ТД "Морозко"</t>
  </si>
  <si>
    <t>ООО "ТД "МОРОЗКО"</t>
  </si>
  <si>
    <t>ООО "ТД "Нина"</t>
  </si>
  <si>
    <t>ООО "ТД "ПИК"</t>
  </si>
  <si>
    <t>ООО "ТД "ПРИВАТ"</t>
  </si>
  <si>
    <t>ООО "ТД "РАДУГА"</t>
  </si>
  <si>
    <t>ООО "ТД "РОКФОР"</t>
  </si>
  <si>
    <t>ООО "ТД "Славянский хлеб"</t>
  </si>
  <si>
    <t>ООО "ТД "СПК"</t>
  </si>
  <si>
    <t>ООО "ТД "СТАР"</t>
  </si>
  <si>
    <t>ООО "ТД "Сурков"</t>
  </si>
  <si>
    <t>ООО "ТД "ТАЙММАТИК"</t>
  </si>
  <si>
    <t>ООО "ТД "ТОЛЕДО"</t>
  </si>
  <si>
    <t>ООО "ТД "ЭГИДА"</t>
  </si>
  <si>
    <t>ООО "ТД "ЭЛЕКТРОТЕХМОНТАЖ"</t>
  </si>
  <si>
    <t>ООО "ТД Агро-Белогорье"</t>
  </si>
  <si>
    <t>ООО "ТД БАЙКАЛ-ХОЛОД"</t>
  </si>
  <si>
    <t>ООО "ТД БОГАТОВЪ"</t>
  </si>
  <si>
    <t>ООО "ТД ГОСТ"</t>
  </si>
  <si>
    <t>ООО "ТД ДАСКОМ"</t>
  </si>
  <si>
    <t>ООО "ТД ДЕРКЕР"</t>
  </si>
  <si>
    <t>ООО "ТД ДУСЛЫК"</t>
  </si>
  <si>
    <t>ООО "ТД Интерторг"</t>
  </si>
  <si>
    <t>ООО "ТД Людмила и Ко"</t>
  </si>
  <si>
    <t>ООО "ТД Мегафуд"</t>
  </si>
  <si>
    <t>ООО "ТД МЖК "Бутово"</t>
  </si>
  <si>
    <t>ООО "ТД НОВАЯ МОСКВА"</t>
  </si>
  <si>
    <t>ООО "ТД ПЕРСЕЙ"</t>
  </si>
  <si>
    <t>ООО "ТД ПОДШИПНИКОВЫЙ АЛЬЯНС"</t>
  </si>
  <si>
    <t>ООО "ТД ПРОДЛЮКС"</t>
  </si>
  <si>
    <t>ООО "ТД Рубин"</t>
  </si>
  <si>
    <t>ООО "ТД Русский Гастроном"</t>
  </si>
  <si>
    <t>ООО "ТД СИНГ"</t>
  </si>
  <si>
    <t>ООО "ТД СОСНОВЫЙ БОР"</t>
  </si>
  <si>
    <t>ООО "ТД СПБЕЛТ"</t>
  </si>
  <si>
    <t>ООО "ТД Три поросенка"</t>
  </si>
  <si>
    <t>ООО "ТД ФЕРМЕРЪ"</t>
  </si>
  <si>
    <t>ООО "ТД ФИЕСТА"</t>
  </si>
  <si>
    <t>ООО "ТД ЧЕРКИЗОВО"</t>
  </si>
  <si>
    <t>ООО "ТД Юрьев-Польский"</t>
  </si>
  <si>
    <t>ООО "ТД" "Ставровский"</t>
  </si>
  <si>
    <t>ООО "ТД" Нива"</t>
  </si>
  <si>
    <t>ООО "ТД"СЕВЕР"</t>
  </si>
  <si>
    <t>ООО "ТД"ШАНС"</t>
  </si>
  <si>
    <t>ООО "ТЕКА+"</t>
  </si>
  <si>
    <t>ООО "ТЕКСКОН-ПРО"</t>
  </si>
  <si>
    <t>ООО "ТЕЛЕКАМЕРА"</t>
  </si>
  <si>
    <t>ООО "Теллури"</t>
  </si>
  <si>
    <t>ООО "ТеМа"</t>
  </si>
  <si>
    <t>ООО "Темп"</t>
  </si>
  <si>
    <t>ООО "Темп-3"</t>
  </si>
  <si>
    <t>ООО "ТЕН"</t>
  </si>
  <si>
    <t>ООО "ТЕПЛАНТ ВЛАДИМИР"</t>
  </si>
  <si>
    <t>ООО "ТЕРЕМОК"</t>
  </si>
  <si>
    <t>ООО "ТЕРМИНАЛ ВЯЗНИКИ"</t>
  </si>
  <si>
    <t>ООО "ТЕРМО-СЕРВИС"</t>
  </si>
  <si>
    <t>ООО "ТЕРНАВКА"</t>
  </si>
  <si>
    <t>ООО "Тернополь"</t>
  </si>
  <si>
    <t>ООО "ТЕСКО"</t>
  </si>
  <si>
    <t>ООО "ТЕТРА"</t>
  </si>
  <si>
    <t>ООО "ТЕТРИС РУБИКОН"</t>
  </si>
  <si>
    <t>ООО "ТЕХАВТОМАКС-М"</t>
  </si>
  <si>
    <t>ООО "Техбюро"</t>
  </si>
  <si>
    <t>ООО "ТЕХМАРКЕТ"</t>
  </si>
  <si>
    <t>ООО "Техноавиа-Владимир"</t>
  </si>
  <si>
    <t>ООО "ТЕХНО-АС"</t>
  </si>
  <si>
    <t>ООО "ТЕХНОБЕРИНГ"</t>
  </si>
  <si>
    <t>ООО "Технология очистки воды"</t>
  </si>
  <si>
    <t>ООО "ТЕХНОЛОГИЯ-СТ"</t>
  </si>
  <si>
    <t>ООО "ТЕХНОМИР"</t>
  </si>
  <si>
    <t>ООО "ТЕХНОНЕКОН"</t>
  </si>
  <si>
    <t>ООО "ТЕХНОПАК-ФЛЕКС"</t>
  </si>
  <si>
    <t>ООО "ТЕХНОПАЛЛЕТ"</t>
  </si>
  <si>
    <t>ООО "ТЕХНОПАРК"</t>
  </si>
  <si>
    <t>ООО "ТЕХНОПЛЮС"</t>
  </si>
  <si>
    <t>ООО "ТЕХНОСПЕЦКОМПЛЕКТ"</t>
  </si>
  <si>
    <t>ООО "ТЕХНОФРОСТ"</t>
  </si>
  <si>
    <t>ООО "Техсервис"</t>
  </si>
  <si>
    <t>ООО "ТЕХСНАБ-77"</t>
  </si>
  <si>
    <t>ООО "Техтранс"</t>
  </si>
  <si>
    <t>ООО "Техтранс-Сервис"</t>
  </si>
  <si>
    <t>ООО "Тиара"</t>
  </si>
  <si>
    <t>ООО "ТИБУРОН"</t>
  </si>
  <si>
    <t>ООО "ТИГР"</t>
  </si>
  <si>
    <t>ООО "ТИГРИС"</t>
  </si>
  <si>
    <t>ООО "ТИПОГРАФИЯ "ПЕЧАТНЯ"</t>
  </si>
  <si>
    <t>ООО "Типография ВФ"</t>
  </si>
  <si>
    <t>ООО "ТИПОГРАФИЯ МЕГАФЛЕКС"</t>
  </si>
  <si>
    <t>ООО "ТИС"</t>
  </si>
  <si>
    <t>ООО "ТИСАЛ"</t>
  </si>
  <si>
    <t>ООО "ТИС-РЕГИОН"</t>
  </si>
  <si>
    <t>ООО "ТИСС"</t>
  </si>
  <si>
    <t>ООО "Титан Металл"</t>
  </si>
  <si>
    <t>ООО "ТИТАН"</t>
  </si>
  <si>
    <t>ООО "ТК "АЛТАЙ"</t>
  </si>
  <si>
    <t>ООО "ТК "АЛЬЯНС"</t>
  </si>
  <si>
    <t>ООО "ТК "ВЕСТА"</t>
  </si>
  <si>
    <t>ООО "ТК "ГИДРОКОМФОРТ"</t>
  </si>
  <si>
    <t>ООО "ТК "ДИАЗАН"</t>
  </si>
  <si>
    <t>ООО "ТК "КР ТРАНС"</t>
  </si>
  <si>
    <t>ООО "ТК "Купец"</t>
  </si>
  <si>
    <t>ООО "ТК "МАРКОПОЛО"</t>
  </si>
  <si>
    <t>ООО "ТК "ТРАНС ТРЕЙД"</t>
  </si>
  <si>
    <t>ООО "ТК "ТЭКСПРО"</t>
  </si>
  <si>
    <t>ООО "ТК АВАНТА"</t>
  </si>
  <si>
    <t>ООО "ТК АВТОМИР"</t>
  </si>
  <si>
    <t>ООО "ТК АЛВА"</t>
  </si>
  <si>
    <t>ООО "ТК Алжена"</t>
  </si>
  <si>
    <t>ООО "ТК АРИОН"</t>
  </si>
  <si>
    <t>ООО "ТК ВЕКТОР"</t>
  </si>
  <si>
    <t>ООО "ТК Докпромсервис"</t>
  </si>
  <si>
    <t>ООО "ТК Еврокейсинг"</t>
  </si>
  <si>
    <t>ООО "ТК ИВАЩЕНКО"</t>
  </si>
  <si>
    <t>ООО "ТК КОНФЕТКА"</t>
  </si>
  <si>
    <t>ООО "ТК ЛАГРАНЖ"</t>
  </si>
  <si>
    <t>ООО "ТК Лето"</t>
  </si>
  <si>
    <t>ООО "ТК МЕРИДИАН"</t>
  </si>
  <si>
    <t>ООО "ТК Меркурий-Н"</t>
  </si>
  <si>
    <t>ООО "ТК НеоХолд"</t>
  </si>
  <si>
    <t>ООО "ТК ОДИССЕЙ"</t>
  </si>
  <si>
    <t>ООО "ТК РЕФЛОГИСТИК"</t>
  </si>
  <si>
    <t>ООО "ТК Русские мясные продукты"</t>
  </si>
  <si>
    <t>ООО "ТК Салют"</t>
  </si>
  <si>
    <t>ООО "ТК Сатурн"</t>
  </si>
  <si>
    <t>ООО "ТК СИБИРЬ"</t>
  </si>
  <si>
    <t>ООО "ТК Соколиная гора"</t>
  </si>
  <si>
    <t>ООО "ТК СОЮЗ"</t>
  </si>
  <si>
    <t>ООО "ТК ТЕХНОЛОГИЯ ДВИЖЕНИЯ"</t>
  </si>
  <si>
    <t>ООО "ТК УПК"</t>
  </si>
  <si>
    <t>ООО "ТК ЮСТА"</t>
  </si>
  <si>
    <t>ООО "ТК"</t>
  </si>
  <si>
    <t>ООО "ТКГРУПП"</t>
  </si>
  <si>
    <t>ООО "ТЛ ХОЛДИНГ"</t>
  </si>
  <si>
    <t>ООО "ТЛ"</t>
  </si>
  <si>
    <t>ООО "ТЛК-ГРУПП"</t>
  </si>
  <si>
    <t>ООО "ТЛК-ЦЕНТР"</t>
  </si>
  <si>
    <t>ООО "Т-ЛОГИСТИК"</t>
  </si>
  <si>
    <t>ООО "ТМ СЕРВИС"</t>
  </si>
  <si>
    <t>ООО "ТМ ЭЛЕКТРОНИКС"</t>
  </si>
  <si>
    <t>ООО "ТМК"</t>
  </si>
  <si>
    <t>ООО "ТН-АЗС-ЗАПАД"</t>
  </si>
  <si>
    <t>ООО "ТОАСТ ГРУПП"</t>
  </si>
  <si>
    <t>ООО "ТОКМАРТ"</t>
  </si>
  <si>
    <t>ООО "Топ"</t>
  </si>
  <si>
    <t>ООО "ТОПОЛЕК"</t>
  </si>
  <si>
    <t>ООО "Тополя"</t>
  </si>
  <si>
    <t>ООО "ТОП-ТРАНССЕРВИС"</t>
  </si>
  <si>
    <t>ООО "ТОПФУД"</t>
  </si>
  <si>
    <t>ООО "Торг №1"</t>
  </si>
  <si>
    <t>ООО "ТОРГ МАРКЕТ"</t>
  </si>
  <si>
    <t>ООО "ТОРГ"</t>
  </si>
  <si>
    <t>ООО "ТОРГАЛЬЯНС"</t>
  </si>
  <si>
    <t>ООО "ТоргИнвестМаркет"</t>
  </si>
  <si>
    <t>ООО "ТОРГ-МАШ"</t>
  </si>
  <si>
    <t>ООО "Торговая компания "АГРОТОРГ- ИМПЭКС"</t>
  </si>
  <si>
    <t>ООО "Торговая компания "Алекс"</t>
  </si>
  <si>
    <t>ООО "Торговая компания "Алекс+"</t>
  </si>
  <si>
    <t>ООО "Торговая компания "Ресурс-Юг"</t>
  </si>
  <si>
    <t>ООО "ТОРГОВАЯ ЛАВКА"</t>
  </si>
  <si>
    <t>ООО "ТОРГОВАЯ СЕТЬ"СЕМЬЯ"</t>
  </si>
  <si>
    <t>ООО "Торговая Фирма "Колос"</t>
  </si>
  <si>
    <t>ООО "Торговая фирма "Хлеб"</t>
  </si>
  <si>
    <t>ООО "ТОРГОВОЕ ПРЕДПРИЯТИЕ "МОРТАДЕЛЬ"</t>
  </si>
  <si>
    <t>ООО "Торговые Ряды"</t>
  </si>
  <si>
    <t>ООО "Торговые Традиции"</t>
  </si>
  <si>
    <t>ООО "ТОРГОВЫЙ ДОМ "АГРОЛЭНД"</t>
  </si>
  <si>
    <t>ООО "ТОРГОВЫЙ ДОМ "ГОФРОТАРА"</t>
  </si>
  <si>
    <t>ООО "ТОРГОВЫЙ ДОМ "КАРАВЕЛЛА"</t>
  </si>
  <si>
    <t>ООО "ТОРГОВЫЙ ДОМ "КУПЕЦ"</t>
  </si>
  <si>
    <t>ООО "ТОРГОВЫЙ ДОМ "МЕЛЬНИЦА"</t>
  </si>
  <si>
    <t>ООО "ТОРГОВЫЙ ДОМ "НЕВСКИЙ"</t>
  </si>
  <si>
    <t>ООО "ТОРГОВЫЙ ДОМ "РУССКИЙ ВИННЫЙ ТРЕСТ"</t>
  </si>
  <si>
    <t>ООО "ТОРГОВЫЙ ДОМ "ЮНИКОМ"</t>
  </si>
  <si>
    <t>ООО "Торговый дом "ЮнитПроф"</t>
  </si>
  <si>
    <t>ООО "ТОРГОВЫЙ ДОМ ЛЕЕ"</t>
  </si>
  <si>
    <t>ООО "Торговый дом ОАО "Владимирский хлебокомбинат"</t>
  </si>
  <si>
    <t>ООО "Торговый Дом СВ"</t>
  </si>
  <si>
    <t>ООО "ТОРГОВЫЙ ДОМ ФЕНИКС"</t>
  </si>
  <si>
    <t>ООО "ТОРГОВЫЙ ДОМ ФУД-ЭКСПЕРТ"</t>
  </si>
  <si>
    <t>ООО "ТОРГОВЫЙ КАРАВАН"</t>
  </si>
  <si>
    <t>ООО "ТОРГОВЫЙ ЦЕНТР"</t>
  </si>
  <si>
    <t>ООО "ТОРГ-ПРОД"</t>
  </si>
  <si>
    <t>ООО "ТОРГСЕРВИС 37"</t>
  </si>
  <si>
    <t>ООО "ТОРГСЕРВИС"</t>
  </si>
  <si>
    <t>ООО "ТОРГ-СЕРВИС"</t>
  </si>
  <si>
    <t>ООО "ТоргСоюз"</t>
  </si>
  <si>
    <t>ООО "ТОЧНОСТЬ"</t>
  </si>
  <si>
    <t>ООО "ТПК "Атлант- Медиа"</t>
  </si>
  <si>
    <t>ООО "ТПК "БОГАТЫРЬ 2001"</t>
  </si>
  <si>
    <t>ООО "ТПК "ВИЛОН"</t>
  </si>
  <si>
    <t>ООО "ТПК "Ганд Айс"</t>
  </si>
  <si>
    <t>ООО "ТПК "ТЕЛЕЦ"</t>
  </si>
  <si>
    <t>ООО "ТПК "Фаэтон"</t>
  </si>
  <si>
    <t>ООО "ТПК ВОЗРОЖДЕНИЕ"</t>
  </si>
  <si>
    <t>ООО "ТПК Группа Товарищей"</t>
  </si>
  <si>
    <t>ООО "ТПК ПОДДОНТРЕЙД"</t>
  </si>
  <si>
    <t>ООО "ТПК ПОЛИС 7"</t>
  </si>
  <si>
    <t>ООО "ТПО Людмила"</t>
  </si>
  <si>
    <t>ООО "ТПП "СИГМА"</t>
  </si>
  <si>
    <t>ООО "ТПЦ "ИНГЕОКОМ-С"</t>
  </si>
  <si>
    <t>ООО "ТРАВЕРС"</t>
  </si>
  <si>
    <t>ООО "ТРАВЕРС-С"</t>
  </si>
  <si>
    <t>ООО "ТРАКАВТОНН"</t>
  </si>
  <si>
    <t>ООО "Трактир Амино"</t>
  </si>
  <si>
    <t>ООО "ТРАНЗИТ ПЛЮС"</t>
  </si>
  <si>
    <t>ООО "ТРАНКСИТИ"</t>
  </si>
  <si>
    <t>ООО "Транс Партнер"</t>
  </si>
  <si>
    <t>ООО "ТРАНСАВТОЛИДЕР"</t>
  </si>
  <si>
    <t>ООО "ТРАНСГРУП"</t>
  </si>
  <si>
    <t>ООО "ТРАНСИМ ЛОГИСТИК"</t>
  </si>
  <si>
    <t>ООО "ТРАНСКАР"</t>
  </si>
  <si>
    <t>ООО "ТРАНСКОР"</t>
  </si>
  <si>
    <t>ООО "ТРАНСКУЛ"</t>
  </si>
  <si>
    <t>ООО "ТРАНСПОРТ СВЕЖЕСТИ"</t>
  </si>
  <si>
    <t>ООО "ТРАНСПОРТНАЯ КОМПАНИЯ"</t>
  </si>
  <si>
    <t>ООО "Транспортно-экспедиционная группа "АСТЭКО"</t>
  </si>
  <si>
    <t>ООО "ТРАНСПОРТНЫЕ ТЕХНОЛОГИИ"</t>
  </si>
  <si>
    <t>ООО "ТРАНСРОУД ПЛЮС"</t>
  </si>
  <si>
    <t>ООО "ТРАНС-СЕВЕР"</t>
  </si>
  <si>
    <t>ООО "ТРАНССЕВЕРЛЕС"</t>
  </si>
  <si>
    <t>ООО "Транс-Сервис"</t>
  </si>
  <si>
    <t>ООО "ТрансТорг"</t>
  </si>
  <si>
    <t>ООО "ТРАПЕЗА"</t>
  </si>
  <si>
    <t>ООО "Трафик"</t>
  </si>
  <si>
    <t>ООО "ТРЕЙД ЭКСПЕРТ"</t>
  </si>
  <si>
    <t>ООО "ТРЕЙДАВТОПРОМ"</t>
  </si>
  <si>
    <t>ООО "ТРЕЙДВИН"</t>
  </si>
  <si>
    <t>ООО "ТрейдВэй"</t>
  </si>
  <si>
    <t>ООО "ТРЕЙДКОМ"</t>
  </si>
  <si>
    <t>ООО "ТРЕЙДКОМ+"</t>
  </si>
  <si>
    <t>ООО "ТРЕЙДМИТ"</t>
  </si>
  <si>
    <t>ООО "ТРЕЙД-Н"</t>
  </si>
  <si>
    <t>ООО "ТРЕСТ"</t>
  </si>
  <si>
    <t>ООО "Трестинформ"</t>
  </si>
  <si>
    <t>ООО "ТРИ ЖЕЛАНИЯ"</t>
  </si>
  <si>
    <t>ООО "Три звезды"</t>
  </si>
  <si>
    <t>ООО "ТРИ М"</t>
  </si>
  <si>
    <t>ООО "ТРИ СТУПЕНЬКИ"</t>
  </si>
  <si>
    <t>ООО "Триада"</t>
  </si>
  <si>
    <t>ООО "ТРИАДА"</t>
  </si>
  <si>
    <t>ООО "ТРИЛОДЖИ ТРЕЙД"</t>
  </si>
  <si>
    <t>ООО "Тринадцатая линия"</t>
  </si>
  <si>
    <t>ООО "ТРИНИТИ ТРЕЙД"</t>
  </si>
  <si>
    <t>ООО "ТРИНИТИ"</t>
  </si>
  <si>
    <t>ООО "ТРИО"</t>
  </si>
  <si>
    <t>ООО "Трио"</t>
  </si>
  <si>
    <t>ООО "ТРИ-С ФУД"</t>
  </si>
  <si>
    <t>ООО "ТРИТОН-ФУД"</t>
  </si>
  <si>
    <t>ООО "Триумф КППБ"</t>
  </si>
  <si>
    <t>ООО "ТРИУМФ ФИШ"</t>
  </si>
  <si>
    <t>ООО "ТРИУМФ"</t>
  </si>
  <si>
    <t>ООО "Триумф"</t>
  </si>
  <si>
    <t>ООО "ТРИУМФ-МК"</t>
  </si>
  <si>
    <t>ООО "Тройка"</t>
  </si>
  <si>
    <t>ООО "ТРОЙКА-ПЛЮС"</t>
  </si>
  <si>
    <t>ООО "Троя"</t>
  </si>
  <si>
    <t>ООО "Труд-ТБК"</t>
  </si>
  <si>
    <t>ООО "ТСА"</t>
  </si>
  <si>
    <t>ООО "ТСК ВИДАР"</t>
  </si>
  <si>
    <t>ООО "ТСК-2"</t>
  </si>
  <si>
    <t>ООО "ТТ и Ко"</t>
  </si>
  <si>
    <t>ООО "ТТ ЮГ"</t>
  </si>
  <si>
    <t>ООО "ТТК"</t>
  </si>
  <si>
    <t>ООО "ТТС-Иваново"</t>
  </si>
  <si>
    <t>ООО "Тудаблин"</t>
  </si>
  <si>
    <t>ООО "Тудордорф"</t>
  </si>
  <si>
    <t>ООО "ТУРАН ЛТД."</t>
  </si>
  <si>
    <t>ООО "ТУР-КОМПЛЕКС "СОЛЯНОЙ ОСТРОВ"</t>
  </si>
  <si>
    <t>ООО "Турцентр"</t>
  </si>
  <si>
    <t>ООО "Тутти-Фрутти"</t>
  </si>
  <si>
    <t>ООО "ТФ "ВИКТОРИЯ"</t>
  </si>
  <si>
    <t>ООО "Тхач"</t>
  </si>
  <si>
    <t>ООО "ТЦ "Мечта"</t>
  </si>
  <si>
    <t>ООО "ТЦ "Семерка"</t>
  </si>
  <si>
    <t>ООО "ТЦ "ФЕРМЕРСКИЙ БАЗАР"</t>
  </si>
  <si>
    <t>ООО "ТЦ Аист"</t>
  </si>
  <si>
    <t>ООО "ТЭК "АВТОЮГ"</t>
  </si>
  <si>
    <t>ООО "ТЭК "АНП-КАРГО-ЧЕЛЯБИНСК"</t>
  </si>
  <si>
    <t>ООО "ТЭК "КОМПАС"</t>
  </si>
  <si>
    <t>ООО "ТЭК "Продрезерв"</t>
  </si>
  <si>
    <t>ООО "ТЭК ВЕЛЬШЕДА"</t>
  </si>
  <si>
    <t>ООО "ТЭК ПУАТ"</t>
  </si>
  <si>
    <t>ООО "ТЭРА-СИТИ"</t>
  </si>
  <si>
    <t>ООО "ТЭСБ"</t>
  </si>
  <si>
    <t>ООО "У ДОМА"</t>
  </si>
  <si>
    <t>ООО "У ЕЛЕНЫ"</t>
  </si>
  <si>
    <t>ООО "У ОЗЕРА"</t>
  </si>
  <si>
    <t>ООО "У Петровича"</t>
  </si>
  <si>
    <t>ООО "У Скруджа"</t>
  </si>
  <si>
    <t>ООО "У Спивакова"</t>
  </si>
  <si>
    <t>ООО "УВЕРТЮРА"</t>
  </si>
  <si>
    <t>ООО "УВТ"</t>
  </si>
  <si>
    <t>ООО "Удача"</t>
  </si>
  <si>
    <t>ООО "УДАЧА"</t>
  </si>
  <si>
    <t>ООО "УДОБНЫЕ ЛИНИИ"</t>
  </si>
  <si>
    <t>ООО "УК "ГРАНДО"</t>
  </si>
  <si>
    <t>ООО "УК "ОПОРА"</t>
  </si>
  <si>
    <t>ООО "УК "УНР-17"</t>
  </si>
  <si>
    <t>ООО "УК ИНЖЭЛЕКТРО"</t>
  </si>
  <si>
    <t>ООО "УКЦ "СТЭК"</t>
  </si>
  <si>
    <t>ООО "Улыбка"</t>
  </si>
  <si>
    <t>ООО "УМК"</t>
  </si>
  <si>
    <t>ООО "УМНЫЙ РИТЕЙЛ"</t>
  </si>
  <si>
    <t>ООО "УНАФОРСЕР ЛТД"</t>
  </si>
  <si>
    <t>ООО "Универмаг на бульваре"</t>
  </si>
  <si>
    <t>ООО "Универсал"</t>
  </si>
  <si>
    <t>ООО "Универсалторг"</t>
  </si>
  <si>
    <t>ООО "Универсал-Трейдинг"</t>
  </si>
  <si>
    <t>ООО "УНИК ГРУПП"</t>
  </si>
  <si>
    <t>ООО "УНИСОН"</t>
  </si>
  <si>
    <t>ООО "УНР"</t>
  </si>
  <si>
    <t>ООО "УПАК-ПРОЕКТ"</t>
  </si>
  <si>
    <t>ООО "УРАЛ ВВК"</t>
  </si>
  <si>
    <t>ООО "УРАЛ-БАЛТИКЛАЙН"</t>
  </si>
  <si>
    <t>ООО "УРАЛМОДУЛЬ"</t>
  </si>
  <si>
    <t>ООО "УРАЛОЧКА"</t>
  </si>
  <si>
    <t>ООО "УРАЛПРОДУКТ"</t>
  </si>
  <si>
    <t>ООО "УРАЛФРОСТ"</t>
  </si>
  <si>
    <t>ООО "УРБАН РАННЕР"</t>
  </si>
  <si>
    <t>ООО "УРБАН"</t>
  </si>
  <si>
    <t>ООО "УСПЕХ И КО"</t>
  </si>
  <si>
    <t>ООО "Успех Плюс"</t>
  </si>
  <si>
    <t>ООО "Успех"</t>
  </si>
  <si>
    <t>ООО "Успех-С"</t>
  </si>
  <si>
    <t>ООО "УТК"</t>
  </si>
  <si>
    <t>ООО "Уют"</t>
  </si>
  <si>
    <t>ООО "ФАБРИКА ХОЛОДА"</t>
  </si>
  <si>
    <t>ООО "ФАБУЛА"</t>
  </si>
  <si>
    <t>ООО "Фаворит"</t>
  </si>
  <si>
    <t>ООО "ФАКЕЛ РРК24 РУ"</t>
  </si>
  <si>
    <t>ООО "ФАКТОРИЯ"</t>
  </si>
  <si>
    <t>ООО "ФАЛЬКОН-ГРУПП"</t>
  </si>
  <si>
    <t>ООО "Фараон"</t>
  </si>
  <si>
    <t>ООО "ФАРАОН"</t>
  </si>
  <si>
    <t>ООО "Фараон-ПС"</t>
  </si>
  <si>
    <t>ООО "ФАРМ"</t>
  </si>
  <si>
    <t>ООО "ФАРМСТРОЙИНВЕСТ"</t>
  </si>
  <si>
    <t>ООО "Фарн"</t>
  </si>
  <si>
    <t>ООО "ФАРН"</t>
  </si>
  <si>
    <t>ООО "ФАРТ и Компания"</t>
  </si>
  <si>
    <t>ООО "ФАРТКРАТ"</t>
  </si>
  <si>
    <t>ООО "ФАРТОВ"</t>
  </si>
  <si>
    <t>ООО "ФАРТУНА"</t>
  </si>
  <si>
    <t>ООО "ФАСОЛЬ МСК"</t>
  </si>
  <si>
    <t>ООО "ФАСОЛЬ-СЕВЕР"</t>
  </si>
  <si>
    <t>ООО "ФАЦЕР"</t>
  </si>
  <si>
    <t>ООО "Фаэтон Трейд"</t>
  </si>
  <si>
    <t>ООО "ФАЭТОН"</t>
  </si>
  <si>
    <t>ООО "ФЕДОР И КО"</t>
  </si>
  <si>
    <t>ООО "ФЕДОТОВА"</t>
  </si>
  <si>
    <t>ООО "ФЕЛИКС-СПБ"</t>
  </si>
  <si>
    <t>ООО "ФЕЛИЦА"</t>
  </si>
  <si>
    <t>ООО "ФЕЛИЦИУС"</t>
  </si>
  <si>
    <t>ООО "ФЕЛИЧЕ ТЕМПО"</t>
  </si>
  <si>
    <t>ООО "ФЕНИКС ПЛЮС"</t>
  </si>
  <si>
    <t>ООО "Феникс"</t>
  </si>
  <si>
    <t>ООО "ФЕНИКС"</t>
  </si>
  <si>
    <t>ООО "ФЕНИКС-ЗАПАД"</t>
  </si>
  <si>
    <t>ООО "ФЕРМЕР"</t>
  </si>
  <si>
    <t>ООО "Фёрст"</t>
  </si>
  <si>
    <t>ООО "Фея"</t>
  </si>
  <si>
    <t>ООО "Фиалка"</t>
  </si>
  <si>
    <t>ООО "Фианит"</t>
  </si>
  <si>
    <t>ООО "Фиаско"</t>
  </si>
  <si>
    <t>ООО "Фиджи"</t>
  </si>
  <si>
    <t>ООО "ФИЛИН-М"</t>
  </si>
  <si>
    <t>ООО "ФИЛФУД"</t>
  </si>
  <si>
    <t>ООО "ФИНИСТ"</t>
  </si>
  <si>
    <t>ООО "Фирма - Анатолий"</t>
  </si>
  <si>
    <t>ООО "ФИРМА "АМПИКО-96"</t>
  </si>
  <si>
    <t>ООО "ФИРМА "АНАИТ"</t>
  </si>
  <si>
    <t>ООО "Фирма "Андрей"</t>
  </si>
  <si>
    <t>ООО "Фирма "Бизнес-Континент"</t>
  </si>
  <si>
    <t>ООО "Фирма "Вероника"</t>
  </si>
  <si>
    <t>ООО "Фирма "Витязь"</t>
  </si>
  <si>
    <t>ООО "Фирма "Время-Деньги"</t>
  </si>
  <si>
    <t>ООО "ФИРМА "КАТЕРИНА"</t>
  </si>
  <si>
    <t>ООО "Фирма "Надежда - М"</t>
  </si>
  <si>
    <t>ООО "ФИРМА "НОВЫЙ СВЕТ"</t>
  </si>
  <si>
    <t>ООО "ФИРМА "ПРЕДОК"</t>
  </si>
  <si>
    <t>ООО "ФИРМА "ПРОНЯ"</t>
  </si>
  <si>
    <t>ООО "ФИРМА "САНДОЛ"</t>
  </si>
  <si>
    <t>ООО "Фирма "Стрелец"</t>
  </si>
  <si>
    <t>ООО "Фирма "Татьяна"</t>
  </si>
  <si>
    <t>ООО "ФИРМА "ЭЛИДА"</t>
  </si>
  <si>
    <t>ООО "Фирма "Янтарь"</t>
  </si>
  <si>
    <t>ООО "Фирма Альтана-К"</t>
  </si>
  <si>
    <t>ООО "Фирма Антик"</t>
  </si>
  <si>
    <t>ООО "Фирма Диана"</t>
  </si>
  <si>
    <t>ООО "ФИРМА ДОБРОЛЁТ"</t>
  </si>
  <si>
    <t>ООО "Фирма И.В.А.+"</t>
  </si>
  <si>
    <t>ООО "Фирма Комплит"</t>
  </si>
  <si>
    <t>ООО "Фирма Людмила"</t>
  </si>
  <si>
    <t>ООО "Фирма Малахит Плюс"</t>
  </si>
  <si>
    <t>ООО "Фирма Нина"</t>
  </si>
  <si>
    <t>ООО "ФИРМА ОРЕНКЛИП"</t>
  </si>
  <si>
    <t>ООО "ФИРМА ПРОТОС"</t>
  </si>
  <si>
    <t>ООО "Фирма Рэкк"</t>
  </si>
  <si>
    <t>ООО "Фирма Эконолайн"</t>
  </si>
  <si>
    <t>ООО "Фирма"Полет-С"</t>
  </si>
  <si>
    <t>ООО "Фирма-Исмаил"</t>
  </si>
  <si>
    <t>ООО "ФИРУСТ"</t>
  </si>
  <si>
    <t>ООО "ФККГРУП"</t>
  </si>
  <si>
    <t>ООО "Флагма"</t>
  </si>
  <si>
    <t>ООО "ФЛАГМАН БАЛТИКИ"</t>
  </si>
  <si>
    <t>ООО "Флагман"</t>
  </si>
  <si>
    <t>ООО "ФЛАГМАН-ЮГ"</t>
  </si>
  <si>
    <t>ООО "Флайтекс"</t>
  </si>
  <si>
    <t>ООО "Фламинго"</t>
  </si>
  <si>
    <t>ООО "ФЛАМИНГО"</t>
  </si>
  <si>
    <t>ООО "ФЛЕКСО-ПАК"</t>
  </si>
  <si>
    <t>ООО "ФЛЕКСОПРИНТ"</t>
  </si>
  <si>
    <t>ООО "ФЛЕКСОСТАР"</t>
  </si>
  <si>
    <t>ООО "ФЛОРИНГ"</t>
  </si>
  <si>
    <t>ООО "Флоринк"</t>
  </si>
  <si>
    <t>ООО "ФЛОРИССА"</t>
  </si>
  <si>
    <t>ООО "ФЛОРРА"</t>
  </si>
  <si>
    <t>ООО "ФОКУС-РИТЕЙЛ"</t>
  </si>
  <si>
    <t>ООО "ФОНТЭКО ГЛОБАЛ"</t>
  </si>
  <si>
    <t>ООО "Фора"</t>
  </si>
  <si>
    <t>ООО "ФОРА"</t>
  </si>
  <si>
    <t>ООО "ФОРАН"</t>
  </si>
  <si>
    <t>ООО "ФОРВАРД - О"</t>
  </si>
  <si>
    <t>ООО "Форвард"</t>
  </si>
  <si>
    <t>ООО "ФОРВАРД"</t>
  </si>
  <si>
    <t>ООО "ФОРМАТ"</t>
  </si>
  <si>
    <t>ООО "ФОРМУЛА Т"</t>
  </si>
  <si>
    <t>ООО "ФОРМУЛА УСПЕХА"</t>
  </si>
  <si>
    <t>ООО "Форпост"</t>
  </si>
  <si>
    <t>ООО "ФОРСТРАНС"</t>
  </si>
  <si>
    <t>ООО "ФОРТ ТРАНС ЛОГИСТИКА"</t>
  </si>
  <si>
    <t>ООО "Фортез"</t>
  </si>
  <si>
    <t>ООО "ФОРТИС"</t>
  </si>
  <si>
    <t>ООО "ФОРТУНА А"</t>
  </si>
  <si>
    <t>ООО "Фортуна плюс"</t>
  </si>
  <si>
    <t>ООО "ФОРТУНА"</t>
  </si>
  <si>
    <t>ООО "Фортуна"</t>
  </si>
  <si>
    <t>ООО "ФРЕГАТ"</t>
  </si>
  <si>
    <t>ООО "Фредокс"</t>
  </si>
  <si>
    <t>ООО "ФРЕЙЯ"</t>
  </si>
  <si>
    <t>ООО "ФРЕКЕН БОКЕН"</t>
  </si>
  <si>
    <t>ООО "ФРЕКЕН"</t>
  </si>
  <si>
    <t>ООО "ФригоБалт-Калининрад"</t>
  </si>
  <si>
    <t>ООО "ФриоСервис"</t>
  </si>
  <si>
    <t>ООО "ФРОСТ"</t>
  </si>
  <si>
    <t>ООО "ФРОСТМЕГАМИКС"</t>
  </si>
  <si>
    <t>ООО "ФРУКТ-ТО"</t>
  </si>
  <si>
    <t>ООО "ФУДКОРТ"</t>
  </si>
  <si>
    <t>ООО "ФудНикс"</t>
  </si>
  <si>
    <t>ООО "ФУД-ТРЕЙ"</t>
  </si>
  <si>
    <t>ООО "ФУД-ТРЕЙД"</t>
  </si>
  <si>
    <t>ООО "ХАБАЗИТ ЛТД."</t>
  </si>
  <si>
    <t>ООО "Хазар"</t>
  </si>
  <si>
    <t>ООО "Хайям"</t>
  </si>
  <si>
    <t>ООО "ХАЛК"</t>
  </si>
  <si>
    <t>ООО "Халмер"</t>
  </si>
  <si>
    <t>ООО "Ханес"</t>
  </si>
  <si>
    <t>ООО "ХИМПРОМ"</t>
  </si>
  <si>
    <t>ООО "ХИМРУСЭКСПОРТ"</t>
  </si>
  <si>
    <t>ООО "Химфуд"</t>
  </si>
  <si>
    <t>ООО "ХЛАДОКОМБИНАТ "ПРИГОРОДНЫЙ"</t>
  </si>
  <si>
    <t>ООО "Хладторг"</t>
  </si>
  <si>
    <t>ООО "Хлеб да Соль"</t>
  </si>
  <si>
    <t>ООО "Хлеб"</t>
  </si>
  <si>
    <t>ООО "ХЛЕБ-МАРКЕТ 878"</t>
  </si>
  <si>
    <t>ООО "Холдинг-Продукт"</t>
  </si>
  <si>
    <t>ООО "ХОЛМЫ"</t>
  </si>
  <si>
    <t>ООО "ХОЛОД"</t>
  </si>
  <si>
    <t>ООО "ХОЛОДБИЗНЕСГРУПП"</t>
  </si>
  <si>
    <t>ООО "ХОЛОДЕЦ"</t>
  </si>
  <si>
    <t>ООО "ХОЛОД-МАГАЗИН"</t>
  </si>
  <si>
    <t>ООО "ХОЛОДНЫЙ ЯР"</t>
  </si>
  <si>
    <t>ООО "Холсервис"</t>
  </si>
  <si>
    <t>ООО "Хорошие Привычки"</t>
  </si>
  <si>
    <t>ООО "Хорс"</t>
  </si>
  <si>
    <t>ООО "Хотэй"</t>
  </si>
  <si>
    <t>ООО "ХОУМСТОР"</t>
  </si>
  <si>
    <t>ООО "Царский двор"</t>
  </si>
  <si>
    <t>ООО "Царь-Батюшка"</t>
  </si>
  <si>
    <t>ООО "ЦБР"</t>
  </si>
  <si>
    <t>ООО "ЦГКН"</t>
  </si>
  <si>
    <t>ООО "ЦЕЗАРЬ"</t>
  </si>
  <si>
    <t>ООО "ЦЕНТР "КАДРЫ ПЛЮС"</t>
  </si>
  <si>
    <t>ООО "ЦЕНТР АРХЕОЛОГИИ ПРИ ВЛГУ"</t>
  </si>
  <si>
    <t>ООО "ЦЕНТР КДМ"</t>
  </si>
  <si>
    <t>ООО "ЦЕНТР ПОСТАВОК - М"</t>
  </si>
  <si>
    <t>ООО "ЦЕНТР СВАРКИ"</t>
  </si>
  <si>
    <t>ООО "ЦЕНТР СПЕЦИАЛЬНОЙ ОДЕЖДЫ"</t>
  </si>
  <si>
    <t>ООО "ЦЕНТРКОНСАЛТ"</t>
  </si>
  <si>
    <t>ООО "Центр-Логистик"</t>
  </si>
  <si>
    <t>ООО "Центр-С"</t>
  </si>
  <si>
    <t>ООО "ЦЕНТРСТАЛЬ"</t>
  </si>
  <si>
    <t>ООО "ЦЕНТРУС"</t>
  </si>
  <si>
    <t>ООО "ЦЕНТУРИОН"</t>
  </si>
  <si>
    <t>ООО "ЦЕППЕЛИН. СЕРВИС МЕНЕДЖМЕНТ"</t>
  </si>
  <si>
    <t>ООО "ЦЕССА-ПРИНЦ"</t>
  </si>
  <si>
    <t>ООО "ЦЕХ"</t>
  </si>
  <si>
    <t>ООО "ЦИБУС АРТ"</t>
  </si>
  <si>
    <t>ООО "ЦИП"</t>
  </si>
  <si>
    <t>ООО "Цитрус"</t>
  </si>
  <si>
    <t>ООО "ЦМО"</t>
  </si>
  <si>
    <t>ООО "ЦМТ"</t>
  </si>
  <si>
    <t>ООО "ЦПБ"</t>
  </si>
  <si>
    <t>ООО "ЦПС Провайдер"</t>
  </si>
  <si>
    <t>ООО "ЦСК"</t>
  </si>
  <si>
    <t>ООО "ЦСМ"</t>
  </si>
  <si>
    <t>ООО "Чайка"</t>
  </si>
  <si>
    <t>ООО "ЧАЙКА"</t>
  </si>
  <si>
    <t>ООО "Чайхана Киш-Миш"</t>
  </si>
  <si>
    <t>ООО "ЧАС ПИК"</t>
  </si>
  <si>
    <t>ООО "ЧЕРМЕН"</t>
  </si>
  <si>
    <t>ООО "Черноморец"</t>
  </si>
  <si>
    <t>ООО "ЧЕТЫРЕ СЕЗОНА"</t>
  </si>
  <si>
    <t>ООО "Чика"</t>
  </si>
  <si>
    <t>ООО "ЧИНАР"</t>
  </si>
  <si>
    <t>ООО "Чинар"</t>
  </si>
  <si>
    <t>ООО "ЧИП МАРКЕТ"</t>
  </si>
  <si>
    <t>ООО "Чистая Вода"</t>
  </si>
  <si>
    <t>ООО "ЧИСТАЯ КОМПАНИЯ ЯРОСЛАВЛЬ"</t>
  </si>
  <si>
    <t>ООО "ЧИСТОГРАД ПМК"</t>
  </si>
  <si>
    <t>ООО "ЧИСТЫЙ ДОМ"</t>
  </si>
  <si>
    <t>ООО "Човдар"</t>
  </si>
  <si>
    <t>ООО "ЧОНГАРСКИЙ"</t>
  </si>
  <si>
    <t>ООО "ШАГ НАВСТРЕЧУ"</t>
  </si>
  <si>
    <t>ООО "Шамо-2000"</t>
  </si>
  <si>
    <t>ООО "Шанс"</t>
  </si>
  <si>
    <t>ООО "ШАНС"</t>
  </si>
  <si>
    <t>ООО "ШАНС-Т"</t>
  </si>
  <si>
    <t>ООО "Шаньга"</t>
  </si>
  <si>
    <t>ООО "ШАР"</t>
  </si>
  <si>
    <t>ООО "Шарм"</t>
  </si>
  <si>
    <t>ООО "ШВЕДИК"</t>
  </si>
  <si>
    <t>ООО "Швейник"</t>
  </si>
  <si>
    <t>ООО "ШЕСТНАДЦАТЫЙ"</t>
  </si>
  <si>
    <t>ООО "ШЕСТОЙ КАНАЛ"</t>
  </si>
  <si>
    <t>ООО "Шик"</t>
  </si>
  <si>
    <t>ООО "ШИШКАЯ"</t>
  </si>
  <si>
    <t>ООО "ШОМРАТ ХАУС"</t>
  </si>
  <si>
    <t>ООО "ШТУРМАН"</t>
  </si>
  <si>
    <t>ООО "ШЭН"</t>
  </si>
  <si>
    <t>ООО "ЩербаковЪ"</t>
  </si>
  <si>
    <t>ООО "Эвели +"</t>
  </si>
  <si>
    <t>ООО "Эвелина"</t>
  </si>
  <si>
    <t>ООО "ЭВЕРЕСТХОЛДИНГ"</t>
  </si>
  <si>
    <t>ООО "ЭВИТ"</t>
  </si>
  <si>
    <t>ООО "ЭВЛАД"</t>
  </si>
  <si>
    <t>ООО "Эвма"</t>
  </si>
  <si>
    <t>ООО "ЭВОЛЬВЕНТА+"</t>
  </si>
  <si>
    <t>ООО "ЭВОТОР ОФД"</t>
  </si>
  <si>
    <t>ООО "ЭДВАНТА"</t>
  </si>
  <si>
    <t>ООО "ЭДВАРД К"</t>
  </si>
  <si>
    <t>ООО "Эдвардс"</t>
  </si>
  <si>
    <t>ООО "ЭДВИНГС"</t>
  </si>
  <si>
    <t>ООО "Эдель"</t>
  </si>
  <si>
    <t>ООО "Эдельвейс"</t>
  </si>
  <si>
    <t>ООО "ЭДЕЛЬВЕЙС"</t>
  </si>
  <si>
    <t>ООО "Эдем"</t>
  </si>
  <si>
    <t>ООО "ЭДМА"</t>
  </si>
  <si>
    <t>ООО "ЭДОЛАЙН"</t>
  </si>
  <si>
    <t>ООО "ЭЗРАТА"</t>
  </si>
  <si>
    <t>ООО "ЭЙКОС БАЛТ"</t>
  </si>
  <si>
    <t>ООО "ЭЙРКУЛ"</t>
  </si>
  <si>
    <t>ООО "ЭЙСИДЖИ СИТИ"</t>
  </si>
  <si>
    <t>ООО "ЭКЕР"</t>
  </si>
  <si>
    <t>ООО "ЭКЛАЙТ"</t>
  </si>
  <si>
    <t>ООО "ЭКО ЖИЗНЬ ПРОДУКТ"</t>
  </si>
  <si>
    <t>ООО "ЭКО ПРОДРЕСУРС"</t>
  </si>
  <si>
    <t>ООО "ЭКО СВЕТ ЗАПАД"</t>
  </si>
  <si>
    <t>ООО "ЭКОВЕЙ"</t>
  </si>
  <si>
    <t>ООО "ЭКОКОМП ПЛЮС"</t>
  </si>
  <si>
    <t>ООО "Экология-Сервис 98"</t>
  </si>
  <si>
    <t>ООО "Эко-Мастер"</t>
  </si>
  <si>
    <t>ООО "ЭКО-ОТЕЛЬ"</t>
  </si>
  <si>
    <t>ООО "ЭКО-СЕРВИС"</t>
  </si>
  <si>
    <t>ООО "ЭКОТЕХ"</t>
  </si>
  <si>
    <t>ООО "Эко-Трейд"</t>
  </si>
  <si>
    <t>ООО "ЭКОЭКСПЕРТ"</t>
  </si>
  <si>
    <t>ООО "Экран 99"</t>
  </si>
  <si>
    <t>ООО "ЭКРАН-К"</t>
  </si>
  <si>
    <t>ООО "ЭКРОСХИМ"</t>
  </si>
  <si>
    <t>ООО "Эксклюзив"</t>
  </si>
  <si>
    <t>ООО "Эксотур-сервис"</t>
  </si>
  <si>
    <t>ООО "ЭКСПЕРТ"</t>
  </si>
  <si>
    <t>ООО "ЭКСПЕРТКОН"</t>
  </si>
  <si>
    <t>ООО "ЭКСПЕРТСТРОЙ"</t>
  </si>
  <si>
    <t>ООО "ЭКСПО МАРКЕТ ОБОРУДОВАНИЕ"</t>
  </si>
  <si>
    <t>ООО "ЭКСПРЕСС ОФИС РУ"</t>
  </si>
  <si>
    <t>ООО "Экспресс"</t>
  </si>
  <si>
    <t>ООО "Экспресс-линия"</t>
  </si>
  <si>
    <t>ООО "ЭКСПРЕСС-ЛОДЖИСТИК"</t>
  </si>
  <si>
    <t>ООО "ЭКСТРА"</t>
  </si>
  <si>
    <t>ООО "ЭКСТРИМ ПЛЮС"</t>
  </si>
  <si>
    <t>ООО "Экто"</t>
  </si>
  <si>
    <t>ООО "Элвика"</t>
  </si>
  <si>
    <t>ООО "ЭЛЕВЕЛ"</t>
  </si>
  <si>
    <t>ООО "ЭЛЕГИЯ"</t>
  </si>
  <si>
    <t>ООО "ЭЛЕКТОН-НЕФТЕГАЗ-КОСТРОМА"</t>
  </si>
  <si>
    <t>ООО "ЭлектроИзмерения"</t>
  </si>
  <si>
    <t>ООО "ЭЛЕКТРОПОСТАВКА"</t>
  </si>
  <si>
    <t>ООО "Электроремонт"</t>
  </si>
  <si>
    <t>ООО "ЭЛЕКТРОСВЕТ"</t>
  </si>
  <si>
    <t>ООО "ЭЛЕКТРОСТИЛЬ РУС"</t>
  </si>
  <si>
    <t>ООО "ЭЛЕКТРУС"</t>
  </si>
  <si>
    <t>ООО "ЭЛИГОС"</t>
  </si>
  <si>
    <t>ООО "ЭЛИДА"</t>
  </si>
  <si>
    <t>ООО "ЭЛИЗ"</t>
  </si>
  <si>
    <t>ООО "ЭЛИНА-1"</t>
  </si>
  <si>
    <t>ООО "Элипс"</t>
  </si>
  <si>
    <t>ООО "ЭЛИС - ПЛЮС"</t>
  </si>
  <si>
    <t>ООО "Элис"</t>
  </si>
  <si>
    <t>ООО "Элит"</t>
  </si>
  <si>
    <t>ООО "Элита-Д"</t>
  </si>
  <si>
    <t>ООО "ЭЛИТАР СОФТ"</t>
  </si>
  <si>
    <t>ООО "ЭЛИТ-ГРУПП"</t>
  </si>
  <si>
    <t>ООО "Элит-Маркет"</t>
  </si>
  <si>
    <t>ООО "ЭЛИТСЕРВИС"</t>
  </si>
  <si>
    <t>ООО "Элия"</t>
  </si>
  <si>
    <t>ООО "ЭЛКОМ-ЭЛЕКТРО"</t>
  </si>
  <si>
    <t>ООО "Эллада"</t>
  </si>
  <si>
    <t>ООО "ЭЛМЗ"</t>
  </si>
  <si>
    <t>ООО "ЭЛНА ТЭН"</t>
  </si>
  <si>
    <t>ООО "Элот"</t>
  </si>
  <si>
    <t>ООО "ЭЛСИ"</t>
  </si>
  <si>
    <t>ООО "ЭЛСИТОН КОМПОНЕНТ"</t>
  </si>
  <si>
    <t>ООО "Эль Групп"</t>
  </si>
  <si>
    <t>ООО "Эльба-Стром-М"</t>
  </si>
  <si>
    <t>ООО "Эльбрус"</t>
  </si>
  <si>
    <t>ООО "ЭЛЬДОРАДО"</t>
  </si>
  <si>
    <t>ООО "Эльдорадо-Ритейл"</t>
  </si>
  <si>
    <t>ООО "Эльдорадо-Трейд"</t>
  </si>
  <si>
    <t>ООО "Эльдорадо-Экспресс"</t>
  </si>
  <si>
    <t>ООО "Эльконс Бизнес"</t>
  </si>
  <si>
    <t>ООО "Эльмира"</t>
  </si>
  <si>
    <t>ООО "ЭЛЬЯ"</t>
  </si>
  <si>
    <t>ООО "ЭЛЭН"</t>
  </si>
  <si>
    <t>ООО "ЭМГ"</t>
  </si>
  <si>
    <t>ООО "ЭМИР"</t>
  </si>
  <si>
    <t>ООО "ЭНЕРГИЯ РУС ПЛЮС"</t>
  </si>
  <si>
    <t>ООО "ЭНЕРГИЯ+"</t>
  </si>
  <si>
    <t>ООО "ЭНЕРГО ЦЕНТР"</t>
  </si>
  <si>
    <t>ООО "ЭНЕРГОСЕРВИС"</t>
  </si>
  <si>
    <t>ООО "ЭН-ЛАЙВ"</t>
  </si>
  <si>
    <t>ООО "ЭНСИТЕХ"</t>
  </si>
  <si>
    <t>ООО "ЭПИЦЕНТР"</t>
  </si>
  <si>
    <t>ООО "ЭР ЛИКИД"</t>
  </si>
  <si>
    <t>ООО "Эра"</t>
  </si>
  <si>
    <t>ООО "ЭРИДАН"</t>
  </si>
  <si>
    <t>ООО "Эрнст Энд Янг"</t>
  </si>
  <si>
    <t>ООО "ЭС ЭЛ ДЖИ"</t>
  </si>
  <si>
    <t>ООО "ЭСВ"</t>
  </si>
  <si>
    <t>ООО "ЭСДИДЖИ"</t>
  </si>
  <si>
    <t>ООО "ЭСИ"</t>
  </si>
  <si>
    <t>ООО "ЭСКАДА"</t>
  </si>
  <si>
    <t>ООО "Эспада"</t>
  </si>
  <si>
    <t>ООО "Эспо Маркет Инжиниринг"</t>
  </si>
  <si>
    <t>ООО "ЭССЕНЧА"</t>
  </si>
  <si>
    <t>ООО "Эстома"</t>
  </si>
  <si>
    <t>ООО "ЭТАЛОН И К"</t>
  </si>
  <si>
    <t>ООО "ЭТАЛОН"</t>
  </si>
  <si>
    <t>ООО "Эталон-Продукт"</t>
  </si>
  <si>
    <t>ООО "Этель торг"</t>
  </si>
  <si>
    <t>ООО "ЭТЕЛЬ-ТОРГ"</t>
  </si>
  <si>
    <t>ООО "Этикет.Ка"</t>
  </si>
  <si>
    <t>ООО "ЭТЛАНТА"</t>
  </si>
  <si>
    <t>ООО "ЭТП"</t>
  </si>
  <si>
    <t>ООО "ЭТС"</t>
  </si>
  <si>
    <t>ООО "Эттана"</t>
  </si>
  <si>
    <t>ООО "ЭФЭНСИ"</t>
  </si>
  <si>
    <t>ООО "Э-Эхо"</t>
  </si>
  <si>
    <t>ООО "ЮАВЭС"</t>
  </si>
  <si>
    <t>ООО "ЮАН-СП"</t>
  </si>
  <si>
    <t>ООО "Ювента"</t>
  </si>
  <si>
    <t>ООО "ЮВЕНТА-ТРАНС"</t>
  </si>
  <si>
    <t>ООО "ЮВИГРАФ"</t>
  </si>
  <si>
    <t>ООО "ЮВИНА"</t>
  </si>
  <si>
    <t>ООО "ЮГ"</t>
  </si>
  <si>
    <t>ООО "Юг-Бизнес"</t>
  </si>
  <si>
    <t>ООО "ЮГО-ЗАПАД"</t>
  </si>
  <si>
    <t>ООО "Югпрод"</t>
  </si>
  <si>
    <t>ООО "ЮГ-ПРОДТОРГ"</t>
  </si>
  <si>
    <t>ООО "ЮГПРОДТОРГСЕРВИС"</t>
  </si>
  <si>
    <t>ООО "Юг-Продукт"</t>
  </si>
  <si>
    <t>ООО "ЮГ-СТРОЙ-М"</t>
  </si>
  <si>
    <t>ООО "ЮГТОРГ"</t>
  </si>
  <si>
    <t>ООО "Юджин"</t>
  </si>
  <si>
    <t>ООО "ЮЕС-КОНСАЛТ"</t>
  </si>
  <si>
    <t>ООО "ЮЖАНКА"</t>
  </si>
  <si>
    <t>ООО "Южная Корона"</t>
  </si>
  <si>
    <t>ООО "Южное-С"</t>
  </si>
  <si>
    <t>ООО "ЮЖНЫЙ МЯСОКОМБИНАТ"</t>
  </si>
  <si>
    <t>ООО "ЮЖНЫЙ СЕРВИС"</t>
  </si>
  <si>
    <t>ООО "ЮКА"</t>
  </si>
  <si>
    <t>ООО "ЮКОН-ПРОДУКТ"</t>
  </si>
  <si>
    <t>ООО "ЮЛИЯ"</t>
  </si>
  <si>
    <t>ООО "ЮМИКО ЛОДЖИСТИКС"</t>
  </si>
  <si>
    <t>ООО "Юмит-2С"</t>
  </si>
  <si>
    <t>ООО "ЮНА МАРКЕТ"</t>
  </si>
  <si>
    <t>ООО "ЮНИ СВ"</t>
  </si>
  <si>
    <t>ООО "ЮНИВЕРСАЛ МЕДИА УОРЛДВАЙД"</t>
  </si>
  <si>
    <t>ООО "ЮНИГУТ"</t>
  </si>
  <si>
    <t>ООО "ЮНИКОС"</t>
  </si>
  <si>
    <t>ООО "ЮНИЛЕВЕР РУСЬ"</t>
  </si>
  <si>
    <t>ООО "ЮНИОН"</t>
  </si>
  <si>
    <t>ООО "ЮнионГрупп"</t>
  </si>
  <si>
    <t>ООО "Юниор Пласт"</t>
  </si>
  <si>
    <t>ООО "ЮНИОР"</t>
  </si>
  <si>
    <t>ООО "Юнипрод+"</t>
  </si>
  <si>
    <t>ООО "Юнис"</t>
  </si>
  <si>
    <t>ООО "ЮНИТИ ИНЖИНИРИНГ"</t>
  </si>
  <si>
    <t>ООО "Юнона"</t>
  </si>
  <si>
    <t>ООО "ЮНОНА"</t>
  </si>
  <si>
    <t>ООО "Юнона-55"</t>
  </si>
  <si>
    <t>ООО "ЮПИТЕР"</t>
  </si>
  <si>
    <t>ООО "Юпитер"</t>
  </si>
  <si>
    <t>ООО "ЮРАЙТ"</t>
  </si>
  <si>
    <t>ООО "ЮРГА"</t>
  </si>
  <si>
    <t>ООО "ЮрСТАТУС"</t>
  </si>
  <si>
    <t>ООО "ЮСК"</t>
  </si>
  <si>
    <t>ООО "Юстакс"</t>
  </si>
  <si>
    <t>ООО "Яблоко"</t>
  </si>
  <si>
    <t>ООО "Як+"</t>
  </si>
  <si>
    <t>ООО "ЯН"</t>
  </si>
  <si>
    <t>ООО "ЯНДЕКС.ЛАВКА"</t>
  </si>
  <si>
    <t>ООО "ЯНТАРНЫЙ КРУИЗ"</t>
  </si>
  <si>
    <t>ООО "Янтарь"</t>
  </si>
  <si>
    <t>ООО "ЯНЦЕР"</t>
  </si>
  <si>
    <t>ООО "ЯППИ"</t>
  </si>
  <si>
    <t>ООО "ЯРВИК"</t>
  </si>
  <si>
    <t>ООО "ЯРВК"</t>
  </si>
  <si>
    <t>ООО "ЯРОСЛАВ-БАЛТ"</t>
  </si>
  <si>
    <t>ООО "Ярославская бумага"</t>
  </si>
  <si>
    <t>ООО "Ярославский картон"</t>
  </si>
  <si>
    <t>ООО "ЯРПАЛЛЕТМАРКЕТ"</t>
  </si>
  <si>
    <t>ООО "Ярпищевик"</t>
  </si>
  <si>
    <t>ООО "Ярпрод"</t>
  </si>
  <si>
    <t>ООО «ЛЕДМ-ЛОГИСТИК»</t>
  </si>
  <si>
    <t>ООО «ТК РЕГИОН 63»</t>
  </si>
  <si>
    <t>ООО АКБ "ПГ-ПРОЕКТ"</t>
  </si>
  <si>
    <t>ООО АПК "РУЗКОМ"</t>
  </si>
  <si>
    <t>ООО АССОЦИАЦИЯ "НОВОРОССИЙСКАЯ"</t>
  </si>
  <si>
    <t>ООО БАР "МОРСКОЙ"</t>
  </si>
  <si>
    <t>ООО ВПП "Луч"</t>
  </si>
  <si>
    <t>ООО ГК "ИНЖЭЛЕКТРО"</t>
  </si>
  <si>
    <t>ООО ГК "МАГЕЛЛАН"</t>
  </si>
  <si>
    <t>ООО ГК "ПРОМЫШЛЕННЫЙ СЕРВИС"</t>
  </si>
  <si>
    <t>ООО ГК "СКОРПИОН"</t>
  </si>
  <si>
    <t>ООО ДСК "АВТОБАН"</t>
  </si>
  <si>
    <t>ООО ''Зея''</t>
  </si>
  <si>
    <t>ООО Инжиниринговая Компания "ФОРНАКС"</t>
  </si>
  <si>
    <t>ООО ИПСЦ "Ступени Созидания"</t>
  </si>
  <si>
    <t>ООО ИТЦ "ПИЩМАШСЕРВИС"</t>
  </si>
  <si>
    <t>ООО КБ "УНИВЕРСАЛ-БАНК"</t>
  </si>
  <si>
    <t>ООО Коммерческая фирма "Анатольевна"</t>
  </si>
  <si>
    <t>ООО Компания "Александр и партнеры, ЛТЛ"</t>
  </si>
  <si>
    <t>ООО Компания "Альфа Трейд"</t>
  </si>
  <si>
    <t>ООО Компания "Клуб Кофе"</t>
  </si>
  <si>
    <t>ООО КОМПАНИЯ "ЛТК"</t>
  </si>
  <si>
    <t>ООО КС "Стиль"</t>
  </si>
  <si>
    <t>ООО КТП "Росинка"</t>
  </si>
  <si>
    <t>ООО ЛОГИСТИЧЕСКИЙ ЦЕНТР МИР</t>
  </si>
  <si>
    <t>ООО МАГАЗИН "ГУРМАН"</t>
  </si>
  <si>
    <t>ООО Магазин "Путёвый"</t>
  </si>
  <si>
    <t>ООО Магазин № 53 "Лигар"</t>
  </si>
  <si>
    <t>ООО МПК "ПОДЛЕСНЫЙ"</t>
  </si>
  <si>
    <t>ООО мф "Русь-92"</t>
  </si>
  <si>
    <t>ООО НПО "Кедр"</t>
  </si>
  <si>
    <t>ООО НПП "Агротехнология"</t>
  </si>
  <si>
    <t>ООО НПП "ПРОМТЭК"</t>
  </si>
  <si>
    <t>ООО НПФ "АРКТИКА"</t>
  </si>
  <si>
    <t>ООО НПЦ НТ "АЗИМУТ"</t>
  </si>
  <si>
    <t>ООО ПИК "СКБ"</t>
  </si>
  <si>
    <t>ООО ПК "ВЕКТОР"</t>
  </si>
  <si>
    <t>ООО ПК "ВЕЛЕС"</t>
  </si>
  <si>
    <t>ООО ПК "ФАБРИКА ПТИЦЫ"</t>
  </si>
  <si>
    <t>ООО ПК "ФОРВАРД-КОМПЛЕКТ"</t>
  </si>
  <si>
    <t>ООО ПКП "Кросс"</t>
  </si>
  <si>
    <t>ООО ПКП "Лакита"</t>
  </si>
  <si>
    <t>ООО ПКП "Радиант"</t>
  </si>
  <si>
    <t>ООО ПКФ "Атлантис-Пак"</t>
  </si>
  <si>
    <t>ООО ПКФ "Гамбринус"</t>
  </si>
  <si>
    <t>ООО ПКФ "Продмаш-Комплект"</t>
  </si>
  <si>
    <t>ООО ПКФ "ТехПромСервис"</t>
  </si>
  <si>
    <t>ООО ПКФ "ТЕШЕБС"</t>
  </si>
  <si>
    <t>ООО ПО "ГЕФЕСД"</t>
  </si>
  <si>
    <t>ООО ПО "Камавторесурс"</t>
  </si>
  <si>
    <t>ООО предприятие "Калибр"</t>
  </si>
  <si>
    <t>ООО Предприятие "Комета"</t>
  </si>
  <si>
    <t>ООО ПРЕДПРИЯТИЕ "ЛИК"</t>
  </si>
  <si>
    <t>ООО предприятие "Стрижамент"</t>
  </si>
  <si>
    <t>ООО ПТК "МОЛОКОВО"</t>
  </si>
  <si>
    <t>ООО РТК "СТАВБИЗНЕСТРАНС"</t>
  </si>
  <si>
    <t>ООО СК "РЕМСТРОЙ"</t>
  </si>
  <si>
    <t>ООО СК "ЮНИПРОМ"</t>
  </si>
  <si>
    <t>ООО СМУ "ССМ-НН"</t>
  </si>
  <si>
    <t>ООО Т.Д. "ПАРИКМАХЕР"</t>
  </si>
  <si>
    <t>ООО ТД  "ЗАРЕЧНОЕ"</t>
  </si>
  <si>
    <t>ООО ТД "АВАНГАРД"</t>
  </si>
  <si>
    <t>ООО ТД "АйсКом"</t>
  </si>
  <si>
    <t>ООО ТД "АЛАН"</t>
  </si>
  <si>
    <t>ООО ТД "Алонка"</t>
  </si>
  <si>
    <t>ООО ТД "БИЗОН"</t>
  </si>
  <si>
    <t>ООО ТД "ВСПОЛЬЕ"</t>
  </si>
  <si>
    <t>ООО ТД "Даринка"</t>
  </si>
  <si>
    <t>ООО ТД "Европейский картон"</t>
  </si>
  <si>
    <t>ООО ТД "Зори Кубани"</t>
  </si>
  <si>
    <t>ООО ТД "ИМПЕРИЯ"</t>
  </si>
  <si>
    <t>ООО ТД "КРАСНЫЙ ОКТЯБРЬ"</t>
  </si>
  <si>
    <t>ООО ТД "НИЖКАРТОН"</t>
  </si>
  <si>
    <t>ООО ТД "ПЕРЕСЛАВЛЬХЛЕБ"</t>
  </si>
  <si>
    <t>ООО ТД "ПОДШИПНИК ТРЕЙД"</t>
  </si>
  <si>
    <t>ООО ТД "ПРОГРЕСС"</t>
  </si>
  <si>
    <t>ООО ТД "Росич"</t>
  </si>
  <si>
    <t>ООО ТД "Снежный Барс"</t>
  </si>
  <si>
    <t>ООО ТД "ХОЛОД"</t>
  </si>
  <si>
    <t>ООО ТД "Циркон"</t>
  </si>
  <si>
    <t>ООО ТД "Ясный взгляд"</t>
  </si>
  <si>
    <t>ООО ТК "АВТОИНТЕР"</t>
  </si>
  <si>
    <t>ООО ТК "АВТОПРАЙД"</t>
  </si>
  <si>
    <t>ООО ТК "Альмагест"</t>
  </si>
  <si>
    <t>ООО ТК "БЛИЗНЕЦЫ+"</t>
  </si>
  <si>
    <t>ООО ТК "БОКЕРИЯ"</t>
  </si>
  <si>
    <t>ООО ТК "ВИЛЮКС"</t>
  </si>
  <si>
    <t>ООО ТК "ГЛОБУС"</t>
  </si>
  <si>
    <t>ООО ТК "Джентри-Ярославль"</t>
  </si>
  <si>
    <t>ООО ТК "ДИСПЕТЧЕРСКАЯ33"</t>
  </si>
  <si>
    <t>ООО ТК "Марьюшка"</t>
  </si>
  <si>
    <t>ООО ТК "Медведица"</t>
  </si>
  <si>
    <t>ООО ТК "Мираторг"</t>
  </si>
  <si>
    <t>ООО ТК "МЛЕЧНЫЙ ПУТЬ"</t>
  </si>
  <si>
    <t>ООО ТК "Оптитрейд-Карго"</t>
  </si>
  <si>
    <t>ООО ТК "ПАРТНЕР"</t>
  </si>
  <si>
    <t>ООО ТК "ПРИВОЛЖЬЕ-ТРАНС"</t>
  </si>
  <si>
    <t>ООО ТК "ПРИМ ЛОДЖИСТИК"</t>
  </si>
  <si>
    <t>ООО ТК "РЕГИОНЭКСПОРТ"</t>
  </si>
  <si>
    <t>ООО ТК "Рубикон"</t>
  </si>
  <si>
    <t>ООО ТК "Силена"</t>
  </si>
  <si>
    <t>ООО ТК "СОКОЛЬНИКИ"</t>
  </si>
  <si>
    <t>ООО ТК "СЭЛДИС"</t>
  </si>
  <si>
    <t>ООО ТК "ТТС"</t>
  </si>
  <si>
    <t>ООО ТК "ФЛАГМАН"</t>
  </si>
  <si>
    <t>ООО ТК "ЭкоКолор"</t>
  </si>
  <si>
    <t>ООО ТК "ЭЛИТ-АВТО"</t>
  </si>
  <si>
    <t>ООО ТК ЯН</t>
  </si>
  <si>
    <t>ООО ТКФ "На Большой Почтовой"</t>
  </si>
  <si>
    <t>ООО ТМК "ФЕНИКС"</t>
  </si>
  <si>
    <t>ООО ''ТОПОЛЕК''</t>
  </si>
  <si>
    <t>ООО ТОРГОВЫЙ ДОМ "СОКОЛИНКА"</t>
  </si>
  <si>
    <t>ООО ТП "АВИС"</t>
  </si>
  <si>
    <t>ООО ТП "СНЕЖОК"</t>
  </si>
  <si>
    <t>ООО ТПК "ПРОФУПАК"</t>
  </si>
  <si>
    <t>ООО ТПК "СЕРВИС-ПРОДУКТ"</t>
  </si>
  <si>
    <t>ООО ТПК "СТАЛЬСОЮЗ"</t>
  </si>
  <si>
    <t>ООО ТПК "ЭЛВЕНТ"</t>
  </si>
  <si>
    <t>ООО ТРАНСПОРТНАЯ КОМПАНИЯ "ЛОГИСТИКА НСК"</t>
  </si>
  <si>
    <t>ООО ТРАНСПОРТНАЯ КОМПАНИЯ "ПРИБОЙ"</t>
  </si>
  <si>
    <t>ООО ТФ "Полюс-1992"</t>
  </si>
  <si>
    <t>ООО ТФ "Северный Кавказ"</t>
  </si>
  <si>
    <t>ООО ТФК "СНИЛ"</t>
  </si>
  <si>
    <t>ООО ТЦ "Волжское-19"</t>
  </si>
  <si>
    <t>ООО ТЭК "ВЯТКА ТРАНС АВТО"</t>
  </si>
  <si>
    <t>ООО ТЭК "ДИЗЕЛЬ"</t>
  </si>
  <si>
    <t>ООО ТЭК "СКОРС"</t>
  </si>
  <si>
    <t>ООО УК "НЕКТАРИН"</t>
  </si>
  <si>
    <t>ООО УК "ТРАНСВЭЙ"</t>
  </si>
  <si>
    <t>ООО УПРАВЛЯЮЩАЯ КОМПАНИЯ "РМ-КОНСАЛТ"</t>
  </si>
  <si>
    <t>ООО УТК "МЕГАПОЛИС"</t>
  </si>
  <si>
    <t>ООО фирма "БЕРЕЗКА"</t>
  </si>
  <si>
    <t>ООО ФИРМА "ВИКТОРИЯ - 9"</t>
  </si>
  <si>
    <t>ООО ФИРМА "ВИКТОРИЯ - ЮГ"</t>
  </si>
  <si>
    <t>ООО Фирма "Дрон"</t>
  </si>
  <si>
    <t>ООО Фирма "Каравай-1"</t>
  </si>
  <si>
    <t>ООО фирма "Любава"</t>
  </si>
  <si>
    <t>ООО фирма "Марс"</t>
  </si>
  <si>
    <t>ООО Фирма "Недр"</t>
  </si>
  <si>
    <t>ООО фирма "Оникс"</t>
  </si>
  <si>
    <t>ООО ФИРМА "ОНИКС"</t>
  </si>
  <si>
    <t>ООО Фирма "Оригинал"</t>
  </si>
  <si>
    <t>ООО ФИРМА "ПАХЛАВИ"</t>
  </si>
  <si>
    <t>ООО Фирма "Планета"</t>
  </si>
  <si>
    <t>ООО ФИРМА "ПСАРЬКИ"</t>
  </si>
  <si>
    <t>ООО фирма "Рино"</t>
  </si>
  <si>
    <t>ООО ФИРМА "РУБИН"</t>
  </si>
  <si>
    <t>ООО фирма "Рэлунг"</t>
  </si>
  <si>
    <t>ООО Фирма "Снабсбытсервис"</t>
  </si>
  <si>
    <t>ООО фирма "Три богатыря"</t>
  </si>
  <si>
    <t>ООО ФИРМА "ФЕНИКС"</t>
  </si>
  <si>
    <t>ООО фирма "Цемос+"</t>
  </si>
  <si>
    <t>ООО ФИРМА "ЭКИПАЖ"</t>
  </si>
  <si>
    <t>ООО ФИРМА "ЭЛМОС"</t>
  </si>
  <si>
    <t>ООО ФИРМА "ЮГСЕРВИС"</t>
  </si>
  <si>
    <t>ООО Фирма "Юнкер"</t>
  </si>
  <si>
    <t>ООО ЧОО "Центурион"</t>
  </si>
  <si>
    <t>ООО ЧОП "Берта"</t>
  </si>
  <si>
    <t>ООО ЧОП "ФОРТ - МОЛЛ"</t>
  </si>
  <si>
    <t>ООО ЧОП "ШТАНДАРТЪ"</t>
  </si>
  <si>
    <t>ООО ЭТК "АЛМИ"</t>
  </si>
  <si>
    <t>ООО ЭТК "ЭЛДИ"</t>
  </si>
  <si>
    <t>ООО"МИТФРОЗЕН"</t>
  </si>
  <si>
    <t>Орехов Е.А.</t>
  </si>
  <si>
    <t>Орехова Н.И.</t>
  </si>
  <si>
    <t>Орехова О.Б.</t>
  </si>
  <si>
    <t>Орехово-Зуевское райпо</t>
  </si>
  <si>
    <t>Орешонкова И.А.</t>
  </si>
  <si>
    <t>Орлов О.А.</t>
  </si>
  <si>
    <t>Орокин А.В.</t>
  </si>
  <si>
    <t>Осипов М.Е.</t>
  </si>
  <si>
    <t>Осипова Г.А.</t>
  </si>
  <si>
    <t>Отмахова Т.В.</t>
  </si>
  <si>
    <t>Павлова А.П.</t>
  </si>
  <si>
    <t>Павлова М.А.</t>
  </si>
  <si>
    <t>Павлово-Посадское райпо</t>
  </si>
  <si>
    <t>Пак И.А.</t>
  </si>
  <si>
    <t>Паничев В.В.</t>
  </si>
  <si>
    <t>Панкратов А.А.</t>
  </si>
  <si>
    <t>Панкратова М.А.</t>
  </si>
  <si>
    <t>Панченко К.А.</t>
  </si>
  <si>
    <t>Панчишкин А.С.</t>
  </si>
  <si>
    <t>ПАО "АВИАКОМПАНИЯ "СИБИРЬ"</t>
  </si>
  <si>
    <t>ПАО "АЭРОФЛОТ"</t>
  </si>
  <si>
    <t>ПАО "НИПТИЭМ"</t>
  </si>
  <si>
    <t>ПАО "ПТИЦЕФАБРИКА "БОРОВСКАЯ"</t>
  </si>
  <si>
    <t>ПАО "СОВКОМБАНК"</t>
  </si>
  <si>
    <t>ПАО Сбербанк</t>
  </si>
  <si>
    <t>Парфенова Д.В.</t>
  </si>
  <si>
    <t>Пархомец А. Н.</t>
  </si>
  <si>
    <t>Пастухов В.В.</t>
  </si>
  <si>
    <t>Патрушев И.А.</t>
  </si>
  <si>
    <t>Пашугин А.В.</t>
  </si>
  <si>
    <t>Пекарев М.В.</t>
  </si>
  <si>
    <t>Пендурова А.В.</t>
  </si>
  <si>
    <t>Пенкин С.В.</t>
  </si>
  <si>
    <t>Первушин А.А.</t>
  </si>
  <si>
    <t>Перов А.В.</t>
  </si>
  <si>
    <t>Петров М.А.</t>
  </si>
  <si>
    <t>Петров Н.В.</t>
  </si>
  <si>
    <t>Петров О.С.</t>
  </si>
  <si>
    <t>Петров П.П.</t>
  </si>
  <si>
    <t>Петрова Т.В.</t>
  </si>
  <si>
    <t>ПЕТРОВСКОЕ СЕЛЬПО</t>
  </si>
  <si>
    <t>Петунин А.А.</t>
  </si>
  <si>
    <t>Пешин С.В.</t>
  </si>
  <si>
    <t>Пикалов А.В.</t>
  </si>
  <si>
    <t>Пиликин К.Е.</t>
  </si>
  <si>
    <t>Пинтусов В.В.</t>
  </si>
  <si>
    <t>Питаленко М.М.</t>
  </si>
  <si>
    <t>Пихконен А.Л.</t>
  </si>
  <si>
    <t>Пихконен Т.У.</t>
  </si>
  <si>
    <t>ПК "ЗАГОТКОНТОРА"</t>
  </si>
  <si>
    <t>ПК "СОЮЗ"</t>
  </si>
  <si>
    <t>ПК ЗАО "Фирма Осмос"</t>
  </si>
  <si>
    <t>Пластинина А.В.</t>
  </si>
  <si>
    <t>Плешакова А.А.</t>
  </si>
  <si>
    <t>ПО "Альянс"</t>
  </si>
  <si>
    <t>ПО "Андреевское"</t>
  </si>
  <si>
    <t>ПО "ВЛАДИМИР"</t>
  </si>
  <si>
    <t>ПО "Востряково"</t>
  </si>
  <si>
    <t>ПО "Геймановское"</t>
  </si>
  <si>
    <t>ПО "Горское Одинцовского райпо"</t>
  </si>
  <si>
    <t>ПО "Карачиха"</t>
  </si>
  <si>
    <t>ПО "КООП МЫТИЩИ"</t>
  </si>
  <si>
    <t>ПО "Кооператор"</t>
  </si>
  <si>
    <t>ПО "Кооппродторг"</t>
  </si>
  <si>
    <t>ПО "Красноткацкое"</t>
  </si>
  <si>
    <t>ПО "Красные Ткачи"</t>
  </si>
  <si>
    <t>ПО "Красный Огородник "</t>
  </si>
  <si>
    <t>ПО "Курба"</t>
  </si>
  <si>
    <t>ПО "Лесная Поляна"</t>
  </si>
  <si>
    <t>ПО "Луховицкий Коопторг"</t>
  </si>
  <si>
    <t>ПО "Лютово"</t>
  </si>
  <si>
    <t>ПО "МАНЮХИНО"</t>
  </si>
  <si>
    <t>ПО "Михайловское"</t>
  </si>
  <si>
    <t>ПО "Новый Север"</t>
  </si>
  <si>
    <t>ПО "Предгорное"</t>
  </si>
  <si>
    <t>ПО "Премьер Торг"</t>
  </si>
  <si>
    <t>ПО "Союз"</t>
  </si>
  <si>
    <t>ПО "ТД "Кристалл"</t>
  </si>
  <si>
    <t>ПО "Феникс-2"</t>
  </si>
  <si>
    <t>ПО "Шашково"</t>
  </si>
  <si>
    <t>ПО ГОР Переславское</t>
  </si>
  <si>
    <t>ПО Петровское</t>
  </si>
  <si>
    <t>ПО Рыбинское</t>
  </si>
  <si>
    <t>ПОДОСИННИКОВА С.В.</t>
  </si>
  <si>
    <t>Подсевалова Т.И.</t>
  </si>
  <si>
    <t>Покровское ГОРПО</t>
  </si>
  <si>
    <t>Полетаева Е.В.</t>
  </si>
  <si>
    <t>Политова О.Е.</t>
  </si>
  <si>
    <t>Поляков С.А.</t>
  </si>
  <si>
    <t>Полянский Э.В.</t>
  </si>
  <si>
    <t>Поморцева Е.А.</t>
  </si>
  <si>
    <t>Помырляну Ю.</t>
  </si>
  <si>
    <t>Пономарёв В.В.</t>
  </si>
  <si>
    <t>Попов А.В.</t>
  </si>
  <si>
    <t>Порва С.Г.</t>
  </si>
  <si>
    <t>Порфирьева Д.М.</t>
  </si>
  <si>
    <t>Поршева Е.К.</t>
  </si>
  <si>
    <t>Посадский В.Н.</t>
  </si>
  <si>
    <t>Поспелов А.Э.</t>
  </si>
  <si>
    <t>ПРЕДГОРНОЕ РАЙПО</t>
  </si>
  <si>
    <t>ПРИГРАНИЧНОЕ ПОТРЕБОБЩЕСТВО</t>
  </si>
  <si>
    <t>Приказчикова Т.В.</t>
  </si>
  <si>
    <t>Приморско-Ахтарское райпо</t>
  </si>
  <si>
    <t>Продуктовый Рай, ООО</t>
  </si>
  <si>
    <t>Пронина А.В.</t>
  </si>
  <si>
    <t>Пронина А.И.</t>
  </si>
  <si>
    <t>Простева В.Н.</t>
  </si>
  <si>
    <t>Протасевич А.Н.</t>
  </si>
  <si>
    <t>Прусов Д.С.</t>
  </si>
  <si>
    <t>Пучков А.А.</t>
  </si>
  <si>
    <t>Пушило П.В.</t>
  </si>
  <si>
    <t>Пушкарная М.А.</t>
  </si>
  <si>
    <t>Пушкина А.А.</t>
  </si>
  <si>
    <t>Пушкинское райпо</t>
  </si>
  <si>
    <t>Раду Д.К.</t>
  </si>
  <si>
    <t>Раевское сельпо</t>
  </si>
  <si>
    <t>Развалова Н.А.</t>
  </si>
  <si>
    <t>РАЙПО</t>
  </si>
  <si>
    <t>Ракша А.О.</t>
  </si>
  <si>
    <t>Раскатов П.А.</t>
  </si>
  <si>
    <t>Расмагин Е.М.</t>
  </si>
  <si>
    <t>Рассохин Д.В.</t>
  </si>
  <si>
    <t>РГУ НЕФТИ И ГАЗА (НИУ) ИМЕНИ И.М. ГУБКИНА</t>
  </si>
  <si>
    <t>Реснянская Е.М.</t>
  </si>
  <si>
    <t>Решеткин А.К.</t>
  </si>
  <si>
    <t>РО "ПРИХОД ХРАМА В ЧЕСТЬ ВЕЛИКОМУЧЕНИЦЫ ЕКАТЕРИНЫ"</t>
  </si>
  <si>
    <t>Роговая А.С.</t>
  </si>
  <si>
    <t>Рогулькин В.Ю.</t>
  </si>
  <si>
    <t>Родина Ю.М.</t>
  </si>
  <si>
    <t>Розничная Торговля</t>
  </si>
  <si>
    <t>Романов В.И.</t>
  </si>
  <si>
    <t>Романов С.Ю.</t>
  </si>
  <si>
    <t>Романова Н.В.</t>
  </si>
  <si>
    <t>Романова О.С.</t>
  </si>
  <si>
    <t>РООПВИ МВД "Щит и меч"</t>
  </si>
  <si>
    <t>Ротнов Р.В.</t>
  </si>
  <si>
    <t>Рудов П.А.</t>
  </si>
  <si>
    <t>Румынин М.В.</t>
  </si>
  <si>
    <t>Рыбаков А.Ф.</t>
  </si>
  <si>
    <t>Рыбалкина Р.Ф.</t>
  </si>
  <si>
    <t>Рыжов А.А.</t>
  </si>
  <si>
    <t>Рысева Е.А.</t>
  </si>
  <si>
    <t>Рябова М.А.</t>
  </si>
  <si>
    <t>Рябых Н.В.</t>
  </si>
  <si>
    <t>Рязанова С.Ю.</t>
  </si>
  <si>
    <t>Рязанцевское сельпо</t>
  </si>
  <si>
    <t>Савинова А.В.</t>
  </si>
  <si>
    <t>Савич А.В.</t>
  </si>
  <si>
    <t>Савостиков А.А.</t>
  </si>
  <si>
    <t>Савушкина О.В.</t>
  </si>
  <si>
    <t>Садова А.В.</t>
  </si>
  <si>
    <t>Сазанкова Е.В.</t>
  </si>
  <si>
    <t>Сазонов А.В.</t>
  </si>
  <si>
    <t>Сальников Ю.Е.</t>
  </si>
  <si>
    <t>Санкин В.О.</t>
  </si>
  <si>
    <t>Санникова И.В.</t>
  </si>
  <si>
    <t>Сардарян Л.В.</t>
  </si>
  <si>
    <t>Сарычев Ю.А.</t>
  </si>
  <si>
    <t>Сафарова З.А.</t>
  </si>
  <si>
    <t>СВЕТЛОГРАДСКОЕ ГОРПО</t>
  </si>
  <si>
    <t>Свиридов А.И.</t>
  </si>
  <si>
    <t>Свиридова А.С.</t>
  </si>
  <si>
    <t>СЕВЕРО-ЗАПАДНОЕ УПРАВЛЕНИЕ РОСТЕХНАДЗОРА</t>
  </si>
  <si>
    <t>СЕВЕРО-ЗАПАДНЫЙ БАНК ПАО СБЕРБАНК</t>
  </si>
  <si>
    <t>Северское сельпо</t>
  </si>
  <si>
    <t>Седышев Д.В.</t>
  </si>
  <si>
    <t>Семенов А.Н.</t>
  </si>
  <si>
    <t>Семенова С.В.</t>
  </si>
  <si>
    <t>Семенова Ю.А.</t>
  </si>
  <si>
    <t>Семин А.Е.</t>
  </si>
  <si>
    <t>Сенин А.А.</t>
  </si>
  <si>
    <t>Сергеева И.С.</t>
  </si>
  <si>
    <t>Сергеева Т.Ф.</t>
  </si>
  <si>
    <t>Серегина Е.С.</t>
  </si>
  <si>
    <t>Сивочкина С.В.</t>
  </si>
  <si>
    <t>Сидельников Н.В.</t>
  </si>
  <si>
    <t>Сидельникова М.В.</t>
  </si>
  <si>
    <t>Сидорин Василий Нико</t>
  </si>
  <si>
    <t>Сидоркин К.А.</t>
  </si>
  <si>
    <t>Сидоров В.В.</t>
  </si>
  <si>
    <t>Сидорова Е.Н.</t>
  </si>
  <si>
    <t>Сидорова М.А.</t>
  </si>
  <si>
    <t>Симанов С.В.</t>
  </si>
  <si>
    <t>Симонова С.А.</t>
  </si>
  <si>
    <t>Синицына О.П.</t>
  </si>
  <si>
    <t>СК "ЛИДЕР"</t>
  </si>
  <si>
    <t>Скобелева Е.А.</t>
  </si>
  <si>
    <t>Смирнов А.А.</t>
  </si>
  <si>
    <t>Смирнов С.Н.</t>
  </si>
  <si>
    <t>Смирнова В.С.</t>
  </si>
  <si>
    <t>Смирнова К.М.</t>
  </si>
  <si>
    <t>Смолий Е.Ф.</t>
  </si>
  <si>
    <t>Сморчков А.В.</t>
  </si>
  <si>
    <t>СМУП "ТОРГБЫТ"</t>
  </si>
  <si>
    <t>Собещанский К.В.</t>
  </si>
  <si>
    <t>Соенков А.Е.</t>
  </si>
  <si>
    <t>Соколов Д.С.</t>
  </si>
  <si>
    <t>Солдатенко П.В.</t>
  </si>
  <si>
    <t>Солдатова Н.П.</t>
  </si>
  <si>
    <t>Соловей М.И.</t>
  </si>
  <si>
    <t>Соловьева А.С.</t>
  </si>
  <si>
    <t>Соловьева В.С.</t>
  </si>
  <si>
    <t>Соловьева К.А.</t>
  </si>
  <si>
    <t>Соловьева Л.С.</t>
  </si>
  <si>
    <t>Соловьева Н.А.</t>
  </si>
  <si>
    <t>Солодов А.С.</t>
  </si>
  <si>
    <t>Солонец Е.Н.</t>
  </si>
  <si>
    <t>Сотрудники</t>
  </si>
  <si>
    <t>Сотрудники со скидкой</t>
  </si>
  <si>
    <t>Софронов А.А.</t>
  </si>
  <si>
    <t>СП ЗАО "ФУДСТАР"</t>
  </si>
  <si>
    <t>СПАО "РЕСО-Гарантия"</t>
  </si>
  <si>
    <t>СПБГЭУ, ФГБОУ ВО "СПБГЭУ"</t>
  </si>
  <si>
    <t>Спесивцев В.М.</t>
  </si>
  <si>
    <t>Спиридонов Р.Ю.</t>
  </si>
  <si>
    <t>Спиридонов С.В.</t>
  </si>
  <si>
    <t>Спиридонова Е.Г.</t>
  </si>
  <si>
    <t>СПССПК "ЭКОПТИЦА"</t>
  </si>
  <si>
    <t>Среднева М.В.</t>
  </si>
  <si>
    <t>СРО ВООО ВОИ</t>
  </si>
  <si>
    <t>Стальнова Д.К.</t>
  </si>
  <si>
    <t>Станков А.В.</t>
  </si>
  <si>
    <t>Стариков А.Г.</t>
  </si>
  <si>
    <t>Стариков И.А.</t>
  </si>
  <si>
    <t>Старков Г.В.</t>
  </si>
  <si>
    <t>Старовойтова О.Б.</t>
  </si>
  <si>
    <t>Старомышастовское СЕЛЬПО</t>
  </si>
  <si>
    <t>Статкевич В.А.</t>
  </si>
  <si>
    <t>Степанов В.В.</t>
  </si>
  <si>
    <t>Степанова А.Р.</t>
  </si>
  <si>
    <t>Стогинское СПО</t>
  </si>
  <si>
    <t>Стоев А.М.</t>
  </si>
  <si>
    <t>Стрельцов В.А.</t>
  </si>
  <si>
    <t>Стушнова Л.А.</t>
  </si>
  <si>
    <t>Суворкин Е.А.</t>
  </si>
  <si>
    <t>Сударьков С.В.</t>
  </si>
  <si>
    <t>Судогодское райпо</t>
  </si>
  <si>
    <t>Суздальское райпо</t>
  </si>
  <si>
    <t>Сумова Н.М.</t>
  </si>
  <si>
    <t>Сухарников Д.В.</t>
  </si>
  <si>
    <t>СУХО-БУЙВОЛИНСКОЕ СЕЛЬПО</t>
  </si>
  <si>
    <t>Сухова А.Н.</t>
  </si>
  <si>
    <t>Сухорукова Н.В.</t>
  </si>
  <si>
    <t>Сучкова Е.В.</t>
  </si>
  <si>
    <t>Сушенок Е.А.</t>
  </si>
  <si>
    <t>Сынтульский А.Е.</t>
  </si>
  <si>
    <t>Сысоева Д.С.</t>
  </si>
  <si>
    <t>Таболин А.В.</t>
  </si>
  <si>
    <t>Тараканов И.С.</t>
  </si>
  <si>
    <t>Таран М.В.</t>
  </si>
  <si>
    <t>Тарарев А.Н.</t>
  </si>
  <si>
    <t>Тарасова Н.П.</t>
  </si>
  <si>
    <t>Таратихина Л.С.</t>
  </si>
  <si>
    <t>Таратихина Н.В.</t>
  </si>
  <si>
    <t>Таушева О.В.</t>
  </si>
  <si>
    <t>Тахтамукайское ПО</t>
  </si>
  <si>
    <t>Тен А.Б.</t>
  </si>
  <si>
    <t>Терещенко И.В.</t>
  </si>
  <si>
    <t>Терещенков А.А.</t>
  </si>
  <si>
    <t>Тихонов П.А.</t>
  </si>
  <si>
    <t>ТНВ "СЫР СТАРОДУБСКИЙ"</t>
  </si>
  <si>
    <t>Тобин А.А.</t>
  </si>
  <si>
    <t>Товарушкин А.М.</t>
  </si>
  <si>
    <t>Токарев Е. А.</t>
  </si>
  <si>
    <t>Толмачев Н.А.</t>
  </si>
  <si>
    <t>Толстов М.В.</t>
  </si>
  <si>
    <t>Тонян М.С.</t>
  </si>
  <si>
    <t>ТОО "ROKOS GROUP GLOBAL"</t>
  </si>
  <si>
    <t>ТОО "RostFood KZ"</t>
  </si>
  <si>
    <t>ТОО "TNS CENTRAL ASIA"</t>
  </si>
  <si>
    <t>ТОО "ВИП-2009"</t>
  </si>
  <si>
    <t>ТОО "ПолиАрс Company"</t>
  </si>
  <si>
    <t>ТОО "Смак Дистрибьюшн"</t>
  </si>
  <si>
    <t>ТОО "ЭЛИТПРОДУКТ"</t>
  </si>
  <si>
    <t>Торлова А.С.</t>
  </si>
  <si>
    <t>Троицкое сельпо</t>
  </si>
  <si>
    <t>Трубенкова Т.В.</t>
  </si>
  <si>
    <t>ТУЛЬСКОЕ ПО</t>
  </si>
  <si>
    <t>Тумкин П.В.</t>
  </si>
  <si>
    <t>Туринская Н.В.</t>
  </si>
  <si>
    <t>Туркина А.А.</t>
  </si>
  <si>
    <t>Тюренков А.А.</t>
  </si>
  <si>
    <t>Тютюкина Т.А.</t>
  </si>
  <si>
    <t>Ульянов А.В.</t>
  </si>
  <si>
    <t>УМВД России по Рязанской области</t>
  </si>
  <si>
    <t>Управление Росприроднадзора по Калининградской области</t>
  </si>
  <si>
    <t>УПРАВЛЕНИЕ РОСРЕЕСТРА ПО ВОРОНЕЖСКОЙ ОБЛАСТИ</t>
  </si>
  <si>
    <t>УПРАВЛЕНИЕ РОСРЕЕСТРА ПО ПЕНЗЕНСКОЙ ОБЛАСТИ</t>
  </si>
  <si>
    <t>УПРАВЛЕНИЕ РОСРЕЕСТРА ПО СМОЛЕНСКОЙ ОБЛАСТИ</t>
  </si>
  <si>
    <t>УПРАВЛЕНИЕ РОСРЕЕСТРА ПО УДМУРТСКОЙ РЕСПУБЛИКЕ</t>
  </si>
  <si>
    <t>Управление Россельхознадзора по Владимирской области</t>
  </si>
  <si>
    <t>Усс Р.А.</t>
  </si>
  <si>
    <t>Устенко А.В.</t>
  </si>
  <si>
    <t>Устинов А.С.</t>
  </si>
  <si>
    <t>УФНС РОССИИ ПО ТУЛЬСКОЙ ОБЛАСТИ</t>
  </si>
  <si>
    <t>УФССП ПО КЕМЕРОВСКОЙ ОБЛАСТИ-КУЗБАСУ</t>
  </si>
  <si>
    <t>УФССП РОССИИ ПО АЛТАЙСКОМУ КРАЮ</t>
  </si>
  <si>
    <t>УФССП РОССИИ ПО АРХАНГЕЛЬСКОЙ ОБЛАСТИ И НЕНЕЦКОМУ АВТОНОМНОМУ ОКРУГУ</t>
  </si>
  <si>
    <t>УФССП России по Владимирской области</t>
  </si>
  <si>
    <t>УФССП РОССИИ ПО ИВАНОВСКОЙ ОБЛАСТИ</t>
  </si>
  <si>
    <t>УФССП России по Калининградской области</t>
  </si>
  <si>
    <t>УФССП РОССИИ ПО КРАСНОДАРСКОМУ КРАЮ</t>
  </si>
  <si>
    <t>УФССП РОССИИ ПО МОСКВЕ</t>
  </si>
  <si>
    <t>УФССП РОССИИ ПО МОСКОВСКОЙ ОБЛАСТИ</t>
  </si>
  <si>
    <t>УФССП РОССИИ ПО НИЖЕГОРОДСКОЙ ОБЛАСТИ</t>
  </si>
  <si>
    <t>УФССП РОССИИ ПО НОВОСИБИРСКОЙ ОБЛАСТИ</t>
  </si>
  <si>
    <t>УФССП РОССИИ ПО ОРЕНБУРГСКОЙ ОБЛАСТИ</t>
  </si>
  <si>
    <t>УФССП РОССИИ ПО ПЕРМСКОМУ КРАЮ</t>
  </si>
  <si>
    <t>УФССП РОССИИ ПО РЕСПУБЛИКЕ ДАГЕСТАН</t>
  </si>
  <si>
    <t>УФССП РОССИИ ПО РЕСПУБЛИКЕ ТАТАРСТАН</t>
  </si>
  <si>
    <t>УФССП РОССИИ ПО РЕСПУБЛИКЕ ТЫВА</t>
  </si>
  <si>
    <t>УФССП РОССИИ ПО САМАРСКОЙ ОБЛАСТИ</t>
  </si>
  <si>
    <t>УФССП РОССИИ ПО САРАТОВСКОЙ ОБЛАСТИ</t>
  </si>
  <si>
    <t>УФССП РОССИИ ПО СВЕРДЛОВСКОЙ ОБЛАСТИ</t>
  </si>
  <si>
    <t>УФССП РОССИИ ПО СТАВРОПОЛЬСКОМУ КРАЮ</t>
  </si>
  <si>
    <t>УФССП РОССИИ ПО ТВЕРСКОЙ ОБЛАСТИ</t>
  </si>
  <si>
    <t>УФССП РОССИИ ПО УЛЬЯНОВСКОЙ ОБЛАСТИ</t>
  </si>
  <si>
    <t>Ушаков А.С.</t>
  </si>
  <si>
    <t>Фадеев В.Н.</t>
  </si>
  <si>
    <t>Файрузова Я.В.</t>
  </si>
  <si>
    <t>Фаляхутдинов М.Н.</t>
  </si>
  <si>
    <t>Фатхутдинов Т.Р.</t>
  </si>
  <si>
    <t>ФБУ "ВЛАДИМИРСКИЙ ЦСМ"</t>
  </si>
  <si>
    <t>ФБУ "Калининградский ЦСМ"</t>
  </si>
  <si>
    <t>ФБУ "Ростест-Москва"</t>
  </si>
  <si>
    <t>ФБУЗ "Центр гигиены и эпидемиологии в Владимирской области", л/с 20286U40800"</t>
  </si>
  <si>
    <t>ФБУЗ "Центр гигиены и эпидемиологии в Калининградской области"</t>
  </si>
  <si>
    <t>ФГАОУ ДПО "КАЛИНИНГРАДСКИЙ ЦППК"</t>
  </si>
  <si>
    <t>ФГБНУ "ВНИРО"</t>
  </si>
  <si>
    <t>ФГБНУ "ФНЦ ПИЩЕВЫХ СИСТЕМ ИМ. В.М. ГОРБАТОВА" РАН</t>
  </si>
  <si>
    <t>ФГБУ "ВГНКИ"</t>
  </si>
  <si>
    <t>ФГБУ "НИЖЕГОРОДСКИЙ РЕФЕРЕНТНЫЙ ЦЕНТР РОССЕЛЬХОЗНАДЗОРА"</t>
  </si>
  <si>
    <t>ФГБУ "ЦЕНТР ЛАБОРАТОРНОГО АНАЛИЗА И ТЕХНИЧЕСКИХ ИЗМЕРЕНИЙ ПО СЕВЕРО-ЗАПАДНОМУ ФЕДЕРАЛЬНОМ ОКРУГУ"</t>
  </si>
  <si>
    <t>ФГБУ ЭЗ "АЛЕКСАНДРОВСКИЙ"</t>
  </si>
  <si>
    <t>ФГКУ УВО УМВД России по Владимирской области</t>
  </si>
  <si>
    <t>ФГУП "ЖКУ РАН"</t>
  </si>
  <si>
    <t>ФГУП "МОСКОВСКОЕ ПРОП" МИНТРУДА РОССИИ</t>
  </si>
  <si>
    <t>ФГУП "Торговый дом "Кремлевский"</t>
  </si>
  <si>
    <t>ФГУП СПО "Аналитприбор"</t>
  </si>
  <si>
    <t>Федоров Д.Л.</t>
  </si>
  <si>
    <t>Федоров С.М.</t>
  </si>
  <si>
    <t>Федорова И.В.</t>
  </si>
  <si>
    <t>Федорова С.Г.</t>
  </si>
  <si>
    <t>Федорова Ю.А.</t>
  </si>
  <si>
    <t>Федоровское сельпо</t>
  </si>
  <si>
    <t>Федосеенков И.В.</t>
  </si>
  <si>
    <t>Федотов Н.А.</t>
  </si>
  <si>
    <t>Федулов А.Б.</t>
  </si>
  <si>
    <t>Филатов В.В.</t>
  </si>
  <si>
    <t>Филимонов А.Г.</t>
  </si>
  <si>
    <t>Филимонов В.А.</t>
  </si>
  <si>
    <t>Филимонов Д.Ю.</t>
  </si>
  <si>
    <t>Филина О.А.</t>
  </si>
  <si>
    <t>Филонов Ю.Н.</t>
  </si>
  <si>
    <t>Фирсов Р.Е.</t>
  </si>
  <si>
    <t>ФЛ СЗАО "МЕДЭКСПРЕСС"</t>
  </si>
  <si>
    <t>Фомин М.Л.</t>
  </si>
  <si>
    <t>Фоминых А.В.</t>
  </si>
  <si>
    <t>Фомичева Е.Ю.</t>
  </si>
  <si>
    <t>ФОНД "СОЗИДАНИЕ"</t>
  </si>
  <si>
    <t>Фонд защиты прав потребителей</t>
  </si>
  <si>
    <t>Фонтош М.В.</t>
  </si>
  <si>
    <t>Француз Т.С.</t>
  </si>
  <si>
    <t>Фролов О.А.</t>
  </si>
  <si>
    <t>Фролова А.В.</t>
  </si>
  <si>
    <t>Фуфарев А.О.</t>
  </si>
  <si>
    <t>Хаертдинов Э.М.</t>
  </si>
  <si>
    <t>Халимоненко В.В.</t>
  </si>
  <si>
    <t>Харитонов А.А.</t>
  </si>
  <si>
    <t>Хлебущев М.В.</t>
  </si>
  <si>
    <t>Ходкина С.Н.</t>
  </si>
  <si>
    <t>ХОЛМСКИЙ ПК "КОНТАКТ"</t>
  </si>
  <si>
    <t>Хохряков В.Н.</t>
  </si>
  <si>
    <t>Христьян В.Е.</t>
  </si>
  <si>
    <t>Хрол Е.Ю.</t>
  </si>
  <si>
    <t>Цаплин М.Н.</t>
  </si>
  <si>
    <t>Царьков Р.Ю.</t>
  </si>
  <si>
    <t>Цветков В.Е.</t>
  </si>
  <si>
    <t>Цыганов Е.А.</t>
  </si>
  <si>
    <t>Чванова А.Д.</t>
  </si>
  <si>
    <t>Чебургольское сельпо</t>
  </si>
  <si>
    <t>Чеглаков П.М.</t>
  </si>
  <si>
    <t>Челедкова Е.А.</t>
  </si>
  <si>
    <t>Чепелева О.Ю.</t>
  </si>
  <si>
    <t>Черашева А.В.</t>
  </si>
  <si>
    <t>Черемных А.С.</t>
  </si>
  <si>
    <t>Черепанова Н.В.</t>
  </si>
  <si>
    <t>Черкасов А.А.</t>
  </si>
  <si>
    <t>Черный Е.И.</t>
  </si>
  <si>
    <t>Чернышев Д.А.</t>
  </si>
  <si>
    <t>Чикина Н.А.</t>
  </si>
  <si>
    <t>Чирикин А.С.</t>
  </si>
  <si>
    <t>Чистякова Н.В.</t>
  </si>
  <si>
    <t>Чиханов А.С.</t>
  </si>
  <si>
    <t>ЧОУ ДПО "ВЛАДИМИРСКИЙ УЦ "ЭНЕРГЕТИК"</t>
  </si>
  <si>
    <t>ЧП "РЕН-СЕРВИС"</t>
  </si>
  <si>
    <t>Чуканов Д.В.</t>
  </si>
  <si>
    <t>Чулина Е.А.</t>
  </si>
  <si>
    <t>ЧУП "ПРЕСТИЖ ПЕРСОНАЛ"</t>
  </si>
  <si>
    <t>ЧУП "ПРОФРЕКРУТИНГЦЕНТР"</t>
  </si>
  <si>
    <t>Чупраков П.А.</t>
  </si>
  <si>
    <t>Чупрунова Г.В.</t>
  </si>
  <si>
    <t>Чухнин С.И.</t>
  </si>
  <si>
    <t>Шайд Т.И.</t>
  </si>
  <si>
    <t>Шайдуллина Е.А.</t>
  </si>
  <si>
    <t>Шаймарданов А.П.</t>
  </si>
  <si>
    <t>Шакирова Р.Ф.</t>
  </si>
  <si>
    <t>Шалаев В.Г.</t>
  </si>
  <si>
    <t>Шалаш А.Р.</t>
  </si>
  <si>
    <t>Шалюкова М.Д.</t>
  </si>
  <si>
    <t>Шарапов А.М.</t>
  </si>
  <si>
    <t>Шарбатян С.А.</t>
  </si>
  <si>
    <t>Шатилов К.В.</t>
  </si>
  <si>
    <t>Швецов А.А.</t>
  </si>
  <si>
    <t>Шерменева И.Н.</t>
  </si>
  <si>
    <t>Шерстаков М.Н.</t>
  </si>
  <si>
    <t>Шибалов К.А.</t>
  </si>
  <si>
    <t>Шибанова Е.В.</t>
  </si>
  <si>
    <t>Шигонцева Н.Н.</t>
  </si>
  <si>
    <t>Шиловский О.В.</t>
  </si>
  <si>
    <t>Шишкова М.Н.</t>
  </si>
  <si>
    <t>Шмелев И.В.</t>
  </si>
  <si>
    <t>Шпагин Е.А.</t>
  </si>
  <si>
    <t>Шугаибов Д.С.</t>
  </si>
  <si>
    <t>Шуклин В.</t>
  </si>
  <si>
    <t>Шумаков А.В.</t>
  </si>
  <si>
    <t>Шутов В.Ю.</t>
  </si>
  <si>
    <t>Щеглова Н.А.</t>
  </si>
  <si>
    <t>Щенников А.Н.</t>
  </si>
  <si>
    <t>Щербакова Е.В.</t>
  </si>
  <si>
    <t>Щуренков М.А.</t>
  </si>
  <si>
    <t>Энгель С.А.</t>
  </si>
  <si>
    <t>Ювченко В.В.</t>
  </si>
  <si>
    <t>Юдин В.А.</t>
  </si>
  <si>
    <t>Юдина Н.В.</t>
  </si>
  <si>
    <t>ЮЖНОЕ МЕЖРЕГИОНАЛЬНОЕ УПРАВЛЕНИЕ РОССЕЛЬХОЗНАДЗОРА</t>
  </si>
  <si>
    <t>Юзефов С.А.</t>
  </si>
  <si>
    <t>Юматова Е.С.</t>
  </si>
  <si>
    <t>Юнин Ф.В.</t>
  </si>
  <si>
    <t>Юрова С.А.</t>
  </si>
  <si>
    <t>Юрченко А.Ю.</t>
  </si>
  <si>
    <t>Якимов А.В.</t>
  </si>
  <si>
    <t>Якимова А.С.</t>
  </si>
  <si>
    <t>Яковенко Д.Н.</t>
  </si>
  <si>
    <t>Яковлев А.Г.</t>
  </si>
  <si>
    <t>Яковлева Т.П.</t>
  </si>
  <si>
    <t>Яковлева Я.А.</t>
  </si>
  <si>
    <t>Якушев А.А.</t>
  </si>
  <si>
    <t>Ястребова И.С.</t>
  </si>
  <si>
    <t>Яцевич А.И.</t>
  </si>
  <si>
    <t>Код розничной сети</t>
  </si>
  <si>
    <t>2 шага Санкт-Петербург_архив</t>
  </si>
  <si>
    <t>811 Гастроном Санкт-Петербург_архив</t>
  </si>
  <si>
    <t>811 Минимаркет Санкт-Петербург_архив</t>
  </si>
  <si>
    <t>ASAR Алматы_архив</t>
  </si>
  <si>
    <t>Caspian Market Актау</t>
  </si>
  <si>
    <t>Eurasian Foods Corporation Алматы_архив</t>
  </si>
  <si>
    <t>Family Алматы_архив</t>
  </si>
  <si>
    <t>FfmilyMarket Абакан</t>
  </si>
  <si>
    <t>Freshmarket Алматы_архив</t>
  </si>
  <si>
    <t>Globus Уфа Уржумка ООО_архив</t>
  </si>
  <si>
    <t>GraMad Retail Шымкент</t>
  </si>
  <si>
    <t>Holiday Алматы_архив</t>
  </si>
  <si>
    <t>INMART Кокшетау</t>
  </si>
  <si>
    <t>ROSA Красноярск_архив</t>
  </si>
  <si>
    <t>SPAR, Ижтрейдинг, Три банана, Миндаль, Экстра Ижевск_архив</t>
  </si>
  <si>
    <t>АБК Москва_архив</t>
  </si>
  <si>
    <t>Абрарова Улан-Удэ</t>
  </si>
  <si>
    <t>Абсолют Владивосток_архив</t>
  </si>
  <si>
    <t>Абсолют Петропавловск-Камчатский_архив</t>
  </si>
  <si>
    <t>Абсолют Хабаровск_архив</t>
  </si>
  <si>
    <t>Авангард Новосибирск_архив</t>
  </si>
  <si>
    <t>Авоська Н.Новгород_архив</t>
  </si>
  <si>
    <t>Авоська Новосибирск_архив</t>
  </si>
  <si>
    <t>Авоська_архив</t>
  </si>
  <si>
    <t>АДК Алматы</t>
  </si>
  <si>
    <t>Азбука Вкуса Санкт-Петербург_архив</t>
  </si>
  <si>
    <t>АЗС "Газпромнефть-Центр" Екатеринбург</t>
  </si>
  <si>
    <t>АЗС Лукойл Санкт-Петербург_архив</t>
  </si>
  <si>
    <t>Айкай, Лукоморье, Лукошко, Минимаркет Ижевск_архив</t>
  </si>
  <si>
    <t>Алекс Владимир_архив</t>
  </si>
  <si>
    <t>Алко Актау</t>
  </si>
  <si>
    <t>Алко-Люкс Воронеж_архив</t>
  </si>
  <si>
    <t>АлкоМаркет Атырау_архив</t>
  </si>
  <si>
    <t>Аллея Архангельск_архив</t>
  </si>
  <si>
    <t>Алмека ООО_архив</t>
  </si>
  <si>
    <t>Алми_архив</t>
  </si>
  <si>
    <t>Алтын Иген Казань_архив</t>
  </si>
  <si>
    <t>Алтын Иркутск</t>
  </si>
  <si>
    <t>Алфавит Рязань_архив</t>
  </si>
  <si>
    <t>Алые Паруса Москва_архив</t>
  </si>
  <si>
    <t>Альпина Абакан</t>
  </si>
  <si>
    <t>А-Маркет Симферополь_архив</t>
  </si>
  <si>
    <t>Ангара Хабаровск_архив</t>
  </si>
  <si>
    <t>Антарес Екатеринбург_архив</t>
  </si>
  <si>
    <t>Апельсин Уфа</t>
  </si>
  <si>
    <t>Апрель Казань</t>
  </si>
  <si>
    <t>А-продукт Екатеринбург_архив</t>
  </si>
  <si>
    <t>Ариадна Киров_архив</t>
  </si>
  <si>
    <t>Аркада 2009 Смоленск_архив</t>
  </si>
  <si>
    <t>Арми Баку</t>
  </si>
  <si>
    <t>Арслан Татарстан_архив</t>
  </si>
  <si>
    <t>Артемида-Дон Ростов-на-Дону_архив</t>
  </si>
  <si>
    <t>Архей Москва</t>
  </si>
  <si>
    <t>Ассорти Коми_архив</t>
  </si>
  <si>
    <t>Ассорти Крым_архив</t>
  </si>
  <si>
    <t>Ассорти Ставрополь_архив</t>
  </si>
  <si>
    <t>Ассорти_архив</t>
  </si>
  <si>
    <t>Афанасий Архангельск</t>
  </si>
  <si>
    <t>Барышевское СПО Новосибирск_архив</t>
  </si>
  <si>
    <t>Бахетле Новосибирск_архив</t>
  </si>
  <si>
    <t>БашСпирт Уфа</t>
  </si>
  <si>
    <t>Беккер Абакан</t>
  </si>
  <si>
    <t>Белмаркет Минск</t>
  </si>
  <si>
    <t>Белорусские продукты Санкт-Петербург_архив</t>
  </si>
  <si>
    <t>Белый замок Новосибирск_архив</t>
  </si>
  <si>
    <t>Биг Си Красноярск_архив</t>
  </si>
  <si>
    <t>Бимарт_архив</t>
  </si>
  <si>
    <t>Болтрукевич Новосибирск_архив</t>
  </si>
  <si>
    <t>Бристоль Архангельск</t>
  </si>
  <si>
    <t>Брянский хлеб Брянск_архив</t>
  </si>
  <si>
    <t>Будаев Улан-Удэ</t>
  </si>
  <si>
    <t>Бук Петрозаводск_архив</t>
  </si>
  <si>
    <t>Булгар Нефтекамск_архив</t>
  </si>
  <si>
    <t>Бутерброд Липецк_архив</t>
  </si>
  <si>
    <t>Валенсия Псков_архив</t>
  </si>
  <si>
    <t>Ваш Гастрономыч Кемерово_архив</t>
  </si>
  <si>
    <t>Вектор Донецк</t>
  </si>
  <si>
    <t>Великий Москва_архив</t>
  </si>
  <si>
    <t>Великолукский мясокомбинат Санкт-Петербург_архив</t>
  </si>
  <si>
    <t>Великолукский мясокомбинат Тверь_архив</t>
  </si>
  <si>
    <t>Верный Владимир_архив</t>
  </si>
  <si>
    <t>Верный Екатеринбург_архив</t>
  </si>
  <si>
    <t>Верный Казань_архив</t>
  </si>
  <si>
    <t>Верный Москва_архив</t>
  </si>
  <si>
    <t>Верный Санкт-Петербург_архив</t>
  </si>
  <si>
    <t>Вершина Ставрополь_архив</t>
  </si>
  <si>
    <t>Вестер, Сосед Калининград_архив</t>
  </si>
  <si>
    <t>Виват Пермь_архив</t>
  </si>
  <si>
    <t>Визит Владимир_архив</t>
  </si>
  <si>
    <t>Винмаркет Воронеж_архив</t>
  </si>
  <si>
    <t>Виноград Новосибирск_архив</t>
  </si>
  <si>
    <t>Вичугское райпо Иваново_архив</t>
  </si>
  <si>
    <t>Вкусмарт</t>
  </si>
  <si>
    <t>Вкусный дом Ижевск_архив</t>
  </si>
  <si>
    <t>Вкустер Санкт-Петербург</t>
  </si>
  <si>
    <t>В-Лазер  Владивосток, Хабаровск, Петропавловск-Камчатский_архив</t>
  </si>
  <si>
    <t>Водник Петрозаводск_архив</t>
  </si>
  <si>
    <t>Волховское райпо Санкт-Петербург_архив</t>
  </si>
  <si>
    <t>Вольный купец, Тележка, Тверской купец, Апельсин, Экономика, 4 Сезона_архив</t>
  </si>
  <si>
    <t>ВСК Абакан</t>
  </si>
  <si>
    <t>Газпром Питание</t>
  </si>
  <si>
    <t>Газпром Питание Астрахань</t>
  </si>
  <si>
    <t>Газпром Питание Волгоград</t>
  </si>
  <si>
    <t>Газпром Питание Воронеж</t>
  </si>
  <si>
    <t>Газпром Питание Иркутск</t>
  </si>
  <si>
    <t>Газпром Питание Казань</t>
  </si>
  <si>
    <t>Газпром Питание Краснодар</t>
  </si>
  <si>
    <t>Газпром Питание Махачкала</t>
  </si>
  <si>
    <t>Газпром Питание Москва</t>
  </si>
  <si>
    <t>Газпром Питание Н.Новгород</t>
  </si>
  <si>
    <t>Газпром Питание Оренбург</t>
  </si>
  <si>
    <t>Газпром Питание Пермь</t>
  </si>
  <si>
    <t>Газпром Питание Салехард</t>
  </si>
  <si>
    <t>Газпром Питание Самара</t>
  </si>
  <si>
    <t>Газпром Питание Санкт-Петербург</t>
  </si>
  <si>
    <t>Газпром Питание Саратов</t>
  </si>
  <si>
    <t>Газпром Питание Ставрополь</t>
  </si>
  <si>
    <t>Газпром Питание Сыктывкар</t>
  </si>
  <si>
    <t>Газпром Питание Тамбов</t>
  </si>
  <si>
    <t>Газпром Питание Томск</t>
  </si>
  <si>
    <t>Газпром Питание Тюмень</t>
  </si>
  <si>
    <t>Газпром Питание Уфа</t>
  </si>
  <si>
    <t>Газпром Питание Ханты-Мансийск</t>
  </si>
  <si>
    <t>Гарант Архангельск</t>
  </si>
  <si>
    <t>ГастроноМир Москва_архив</t>
  </si>
  <si>
    <t>Гастрономия Москва</t>
  </si>
  <si>
    <t>Гипербола Екатеринбург_архив</t>
  </si>
  <si>
    <t>Город изобилия Москва_архив</t>
  </si>
  <si>
    <t>Городок Астрахань_архив</t>
  </si>
  <si>
    <t>Городок Калининград_архив</t>
  </si>
  <si>
    <t>Городок Саранск_архив</t>
  </si>
  <si>
    <t>Градус Ульяновск</t>
  </si>
  <si>
    <t>Градусы Санкт-Петербург_архив</t>
  </si>
  <si>
    <t>Гранат Петрозаводск_архив</t>
  </si>
  <si>
    <t>Грандмарт Баку</t>
  </si>
  <si>
    <t>Грин Санкт-Петербург_архив</t>
  </si>
  <si>
    <t>Гринмаркет Санкт-Петербург</t>
  </si>
  <si>
    <t>Грог Н.Новгород</t>
  </si>
  <si>
    <t>Гуден Так Челябинск_архив</t>
  </si>
  <si>
    <t>Гюльзадян Улан-Удэ</t>
  </si>
  <si>
    <t>Дана Актау</t>
  </si>
  <si>
    <t>Дворцовый ряд Ульяновск_архив</t>
  </si>
  <si>
    <t>ДВ-Торг Владивосток, Хабаровск,Петропавловск-Камчатский_архив</t>
  </si>
  <si>
    <t>Десяточка Вологда_архив</t>
  </si>
  <si>
    <t>Джилет Джанкой_архив</t>
  </si>
  <si>
    <t>Диал Север Архангельск</t>
  </si>
  <si>
    <t>Дикси Псков_архив</t>
  </si>
  <si>
    <t>Дилэкс Владимир_архив</t>
  </si>
  <si>
    <t>ДиМ Иркутск</t>
  </si>
  <si>
    <t>Динские колбасы Краснодар, Ставрополь_архив</t>
  </si>
  <si>
    <t>Добрянка Новосибирск_архив</t>
  </si>
  <si>
    <t>Док-Мак Апшеронск_архив</t>
  </si>
  <si>
    <t>Дом мяса Владимир_архив</t>
  </si>
  <si>
    <t>Домашкино Самара</t>
  </si>
  <si>
    <t>Дружба Уфа_архив</t>
  </si>
  <si>
    <t>Дубрава Чебоксары_архив</t>
  </si>
  <si>
    <t>Духовщинское райпо Смоленск_архив</t>
  </si>
  <si>
    <t>Дэбрик Петропавловск-Камчатский_архив</t>
  </si>
  <si>
    <t>Дэбрик Хабаровск_архив</t>
  </si>
  <si>
    <t>Евроторг Смоленск_архив</t>
  </si>
  <si>
    <t>Забота Мак Новосибирск_архив</t>
  </si>
  <si>
    <t>Завьялова Улан-Удэ</t>
  </si>
  <si>
    <t>Загибалов Чита</t>
  </si>
  <si>
    <t>Звездный, Звездный ДАР Екатеринбург_архив</t>
  </si>
  <si>
    <t>Зеленый Остров Воронеж_архив</t>
  </si>
  <si>
    <t>Зельгрос Рязань_архив</t>
  </si>
  <si>
    <t>Зельгрос_архив</t>
  </si>
  <si>
    <t>Золотая нива Архангельск_архив</t>
  </si>
  <si>
    <t>Золотухин Чита</t>
  </si>
  <si>
    <t>Золотые пески Архангельск</t>
  </si>
  <si>
    <t>Идель Уфа_архив</t>
  </si>
  <si>
    <t>Идея Красноярск</t>
  </si>
  <si>
    <t>Ильина Санкт-Петербург_архив</t>
  </si>
  <si>
    <t>Интерторг_архив</t>
  </si>
  <si>
    <t>Инторг Владимир_архив</t>
  </si>
  <si>
    <t>Ирбис-М Рязань_архив</t>
  </si>
  <si>
    <t>Ирбитский край Екатеринбург_архив</t>
  </si>
  <si>
    <t>Калинка Н.Новгород_архив</t>
  </si>
  <si>
    <t>Камелот Новосибирск_архив</t>
  </si>
  <si>
    <t>Камилла Наб.Челны_архив</t>
  </si>
  <si>
    <t>Канна Н.Новгород_архив</t>
  </si>
  <si>
    <t>Капитал Новосибирск_архив</t>
  </si>
  <si>
    <t>Каравай Архангельск_архив</t>
  </si>
  <si>
    <t>Каравай Москва_архив</t>
  </si>
  <si>
    <t>Каравай Чита</t>
  </si>
  <si>
    <t>Каравай_архив</t>
  </si>
  <si>
    <t>Карина Тюмень_архив</t>
  </si>
  <si>
    <t>Карусель Казань_архив</t>
  </si>
  <si>
    <t>Каспий Хабаровск_архив</t>
  </si>
  <si>
    <t>Катран Тюмень_архив</t>
  </si>
  <si>
    <t>Кварта Петрозаводск_архив</t>
  </si>
  <si>
    <t>Квартал В.Новгород_архив</t>
  </si>
  <si>
    <t>Квартал Владимир_архив</t>
  </si>
  <si>
    <t>Квартал Екатеринбург_архив</t>
  </si>
  <si>
    <t>Кенмарт Нур-Султан</t>
  </si>
  <si>
    <t>Клевер Крым</t>
  </si>
  <si>
    <t>Клочкова Чита</t>
  </si>
  <si>
    <t>Колбаскин и огурчиков Санкт-Петербург_архив</t>
  </si>
  <si>
    <t>Колбасный мир Абакан</t>
  </si>
  <si>
    <t>Колос Киров</t>
  </si>
  <si>
    <t>Кондитерский_архив</t>
  </si>
  <si>
    <t>Констант Саранск_архив</t>
  </si>
  <si>
    <t>Континент Чита_архив</t>
  </si>
  <si>
    <t>Конторг Петрозаводск_архив</t>
  </si>
  <si>
    <t>Кооператор Калининград_архив</t>
  </si>
  <si>
    <t>Копейка_архив</t>
  </si>
  <si>
    <t>Кора, Палата, Сибириада, Холидей Классик, Червонец, Турне Кемерово_архив</t>
  </si>
  <si>
    <t>Корочка Кемерово_архив</t>
  </si>
  <si>
    <t>Котельникова Улан-Удэ</t>
  </si>
  <si>
    <t>Кошелек Архангельск_архив</t>
  </si>
  <si>
    <t>Красное&amp;Белое</t>
  </si>
  <si>
    <t>Красное&amp;Белое Челябинск_архив</t>
  </si>
  <si>
    <t>Крон Москва_архив</t>
  </si>
  <si>
    <t>Кружка Екатеринбург_архив</t>
  </si>
  <si>
    <t>К-руока Кеско Санкт-Петербург_архив</t>
  </si>
  <si>
    <t>Крупа Липецк_архив</t>
  </si>
  <si>
    <t>Кувшинка Чебоксары_архив</t>
  </si>
  <si>
    <t>Кулинар АРТ Москва_архив</t>
  </si>
  <si>
    <t>Купец Чебоксары_архив</t>
  </si>
  <si>
    <t>Купец_архив</t>
  </si>
  <si>
    <t>Купеческий Н.Тагил_архив</t>
  </si>
  <si>
    <t>Куриный дом Москва</t>
  </si>
  <si>
    <t>Лайм Н.Новгород_архив</t>
  </si>
  <si>
    <t>Лакмин Cash&amp;Carry_архив</t>
  </si>
  <si>
    <t>Лама Томск_архив</t>
  </si>
  <si>
    <t>Лен Торг Челябинск_архив</t>
  </si>
  <si>
    <t>Ленрегионпродукт Санкт-Петербург_архив</t>
  </si>
  <si>
    <t>Лето Архангельск_архив</t>
  </si>
  <si>
    <t>Либерти Улан-Удэ</t>
  </si>
  <si>
    <t>Лидер Актау</t>
  </si>
  <si>
    <t>Лидер_архив</t>
  </si>
  <si>
    <t>Лимак Липецк_архив</t>
  </si>
  <si>
    <t>Локос Воронеж Локос ООО_архив</t>
  </si>
  <si>
    <t>ЛТД Краснодар_архив</t>
  </si>
  <si>
    <t>ЛЭНД 24 Санкт-Петербург_архив</t>
  </si>
  <si>
    <t>Любавушка Санкт-Петербург Любавушка ООО, Сити-Ритейл ООО_архив</t>
  </si>
  <si>
    <t>Любавушка_архив</t>
  </si>
  <si>
    <t>Любимые продукты Тамбов_архив</t>
  </si>
  <si>
    <t>Любимый Южно-Сахалинск_архив</t>
  </si>
  <si>
    <t>Макаров и Компания Владимир_архив</t>
  </si>
  <si>
    <t>Малинка Санкт-Петербург_архив</t>
  </si>
  <si>
    <t>Мандарин Владивосток_архив</t>
  </si>
  <si>
    <t>Мандарин Петропавловск-Камчатский_архив</t>
  </si>
  <si>
    <t>Мандарин Хабаровск_архив</t>
  </si>
  <si>
    <t>Марина Чита</t>
  </si>
  <si>
    <t>Матрешка Благовещенск_архив</t>
  </si>
  <si>
    <t>Матрешка Владивосток_архив</t>
  </si>
  <si>
    <t>Матрешка Иркутск</t>
  </si>
  <si>
    <t>Матрица Москва Универсал-Трейдинг ООО_архив</t>
  </si>
  <si>
    <t>Матрица Уфа_архив</t>
  </si>
  <si>
    <t>Маяк Барнаул</t>
  </si>
  <si>
    <t>Мера Маркет Санкт-Петербург_архив</t>
  </si>
  <si>
    <t>Меридиан Казань</t>
  </si>
  <si>
    <t>Меркурий эконом Брянск_архив</t>
  </si>
  <si>
    <t>Миллениум Ростов-на-Дону_архив</t>
  </si>
  <si>
    <t>Мир вкуса Воронеж_архив</t>
  </si>
  <si>
    <t>Мир Покупок Новосибирск_архив</t>
  </si>
  <si>
    <t>Мираторг Белгород_архив</t>
  </si>
  <si>
    <t>Мираторг Москва_архив</t>
  </si>
  <si>
    <t>Мираторг Ростов-на-Дону_архив</t>
  </si>
  <si>
    <t>Мичуринское СПО Новосибирск_архив</t>
  </si>
  <si>
    <t>Мой магазин Москва Гарант Трейд-М ООО_архив</t>
  </si>
  <si>
    <t>Монетка Москва Инвестпроект ООО (ГК Монетка)_архив</t>
  </si>
  <si>
    <t>Мост Челябинск_архив</t>
  </si>
  <si>
    <t>Мостовский, Эскада Тюмень_архив</t>
  </si>
  <si>
    <t>Моторин Красноярск</t>
  </si>
  <si>
    <t>МПК Чита</t>
  </si>
  <si>
    <t>Мэтр вкуса Солнечногорск_архив</t>
  </si>
  <si>
    <t>Мясокур Волгоград_архив</t>
  </si>
  <si>
    <t>Надежда Иркутск_архив</t>
  </si>
  <si>
    <t>Надежда Киров_архив</t>
  </si>
  <si>
    <t>Народный Чита</t>
  </si>
  <si>
    <t>НАШ</t>
  </si>
  <si>
    <t>Наш Марий Эл_архив</t>
  </si>
  <si>
    <t>НАШ Улан-Удэ</t>
  </si>
  <si>
    <t>НАШ Чита</t>
  </si>
  <si>
    <t>НАШ, Седьмой континент Владимир_архив</t>
  </si>
  <si>
    <t>НАШ, Седьмой Континент Красноярск Седьмой Континент ОАО_архив</t>
  </si>
  <si>
    <t>НАШ, Седьмой Континент Москва_архив</t>
  </si>
  <si>
    <t>НАШ, Седьмой континент Пермь_архив</t>
  </si>
  <si>
    <t>НАШ, Седьмой Континент Ростов-на-Дону_архив</t>
  </si>
  <si>
    <t>Наша марка Севастополь_архив</t>
  </si>
  <si>
    <t>Негоциант Челябинск_архив</t>
  </si>
  <si>
    <t>Неотрейд Татарстан_архив</t>
  </si>
  <si>
    <t>Нестеренко Чита</t>
  </si>
  <si>
    <t>Нетто, Смарт Санкт-Петербург, Петрозаводск Нордик-Нева ООО_архив</t>
  </si>
  <si>
    <t>НиКи Москва</t>
  </si>
  <si>
    <t>Новатор Омск_архив</t>
  </si>
  <si>
    <t>Новоторг Владивосток_архив</t>
  </si>
  <si>
    <t>Новоторг_архив</t>
  </si>
  <si>
    <t>Ням Ням Челябинск_архив</t>
  </si>
  <si>
    <t>Обжорка Донецк</t>
  </si>
  <si>
    <t>ОблПотребСоюз Смоленск_архив</t>
  </si>
  <si>
    <t>Огни Столицы Москва_архив</t>
  </si>
  <si>
    <t>ОК Хабаровск_архив</t>
  </si>
  <si>
    <t>ОК_архив</t>
  </si>
  <si>
    <t>ОЛИВЬЕ Москва_архив</t>
  </si>
  <si>
    <t>Олимп Новосибирск_архив</t>
  </si>
  <si>
    <t>Олонецкое сельпо Петрозаводск_архив</t>
  </si>
  <si>
    <t>Оникс Кемерово_архив</t>
  </si>
  <si>
    <t>Отличный Выбор Красноярск</t>
  </si>
  <si>
    <t>Охапка Новосибирск_архив</t>
  </si>
  <si>
    <t>Паллада 2 Тамбов_архив</t>
  </si>
  <si>
    <t>Паллада Липецк_архив</t>
  </si>
  <si>
    <t>Паллада Орел_архив</t>
  </si>
  <si>
    <t>Парус Белгород_архив</t>
  </si>
  <si>
    <t>Первая Премия Санкт-Петербург_архив</t>
  </si>
  <si>
    <t>Первый Кеговый Челябинск_архив</t>
  </si>
  <si>
    <t>Первый МосковОбл_архив</t>
  </si>
  <si>
    <t>Первый Семейный Владивосток, Хабаровск, Петропавловск-Камчатский Первые ООО_архив</t>
  </si>
  <si>
    <t>Перекресток Казань_архив</t>
  </si>
  <si>
    <t>Перекресток Экспресс Москва_архив</t>
  </si>
  <si>
    <t>Петровский Архангельск</t>
  </si>
  <si>
    <t>Пивоман Нижний Новгород</t>
  </si>
  <si>
    <t>Пикник, Вини Екатеринбург_архив</t>
  </si>
  <si>
    <t>Пир Донецк</t>
  </si>
  <si>
    <t>Пиццерия То-То_архив</t>
  </si>
  <si>
    <t>Плахин Чита</t>
  </si>
  <si>
    <t>Покупай, Еда Москва Котэкс-Торг ООО_архив</t>
  </si>
  <si>
    <t>Полезные продукты - ЮГ Абакан</t>
  </si>
  <si>
    <t>Полушка, Всенародный, Лайм, Е-да! Санкт-Петербург_архив</t>
  </si>
  <si>
    <t>Полушка, Лайм, Е-да! Москва Любавушка ООО_архив</t>
  </si>
  <si>
    <t>Помидор Челябинск_архив</t>
  </si>
  <si>
    <t>Приозерский хлебсервис Санкт-Петербург_архив</t>
  </si>
  <si>
    <t>Продтоварищ Чита</t>
  </si>
  <si>
    <t>Продукты Киров</t>
  </si>
  <si>
    <t>Продукты Новосибирск_архив</t>
  </si>
  <si>
    <t>Пролетарский Союз ООО, Асти ООО, Арго ООО_архив</t>
  </si>
  <si>
    <t>Проспект Челябинск_архив</t>
  </si>
  <si>
    <t>Прохорова Улан-Удэ</t>
  </si>
  <si>
    <t>Пудожское райпо Петрозаводск_архив</t>
  </si>
  <si>
    <t>Пушкинский Ставрополь ИП Епифанова Т.А._архив</t>
  </si>
  <si>
    <t>Пятерочка Казань_архив</t>
  </si>
  <si>
    <t>Пятерочка Калининград</t>
  </si>
  <si>
    <t>Пятерочка Краснодар_архив</t>
  </si>
  <si>
    <t>Пятерочка Пенза_архив</t>
  </si>
  <si>
    <t>Пять шагов Тамбов_архив</t>
  </si>
  <si>
    <t>Пятью пять Воронеж_архив</t>
  </si>
  <si>
    <t>Радеж Радеж ООО_архив</t>
  </si>
  <si>
    <t>Радеж Ростов Радеж ООО_архив</t>
  </si>
  <si>
    <t>Радиус Владивосток</t>
  </si>
  <si>
    <t>Радуга Вкуса Томск_архив</t>
  </si>
  <si>
    <t>Радуга Иркутск</t>
  </si>
  <si>
    <t>РайЦентр Н.Новгород_архив</t>
  </si>
  <si>
    <t>РБД Санкт-Петербург_архив</t>
  </si>
  <si>
    <t>Рекиш Петрозаводск_архив</t>
  </si>
  <si>
    <t>Риат маркет Воронеж_архив</t>
  </si>
  <si>
    <t>Риат маркет Орел_архив</t>
  </si>
  <si>
    <t>Риат маркет Тамбов_архив</t>
  </si>
  <si>
    <t>Рим Новосибирск_архив</t>
  </si>
  <si>
    <t>Ринчиндоржиев Улан-Удэ</t>
  </si>
  <si>
    <t>Ролби Абакан</t>
  </si>
  <si>
    <t>Ромашка Зеленогорск</t>
  </si>
  <si>
    <t>Рост Тюмень_архив</t>
  </si>
  <si>
    <t>Рубин Петрозаводск_архив</t>
  </si>
  <si>
    <t>Рубин Псков_архив</t>
  </si>
  <si>
    <t>Рубцовский Красноярск</t>
  </si>
  <si>
    <t>Ряды Оптоклуб Санкт-Петербург_архив</t>
  </si>
  <si>
    <t>Самбери Владивосток, Хабаровск, Петропавловск-Камчатский Ардо ООО, Гарда ООО, Лиора ООО, Селена ООО, Эгида ООО_архив</t>
  </si>
  <si>
    <t>Самойлова Иваново_архив</t>
  </si>
  <si>
    <t>Самокат</t>
  </si>
  <si>
    <t>Самокат Москва</t>
  </si>
  <si>
    <t>Санта-Маг Санкт-Петербург_архив</t>
  </si>
  <si>
    <t>Сафарова Чита</t>
  </si>
  <si>
    <t>Сафоновское райпо Смоленск_архив</t>
  </si>
  <si>
    <t>Свенская ярмарка Брянск_архив</t>
  </si>
  <si>
    <t>Светлячок Новосибирск_архив</t>
  </si>
  <si>
    <t>Светофор Белгород</t>
  </si>
  <si>
    <t>Светофор Брянск</t>
  </si>
  <si>
    <t>Светофор Владимир</t>
  </si>
  <si>
    <t>Светофор Воронеж</t>
  </si>
  <si>
    <t>Светофор Калининград</t>
  </si>
  <si>
    <t>Светофор Калуга</t>
  </si>
  <si>
    <t>Светофор Липецк</t>
  </si>
  <si>
    <t>Светофор Пенза</t>
  </si>
  <si>
    <t>Светофор Пермь</t>
  </si>
  <si>
    <t>Светофор Петрозаводск_архив</t>
  </si>
  <si>
    <t>Светофор Саранск</t>
  </si>
  <si>
    <t>Светофор Тамбов</t>
  </si>
  <si>
    <t>Светофор Тула</t>
  </si>
  <si>
    <t>Светофор Ульяновск</t>
  </si>
  <si>
    <t>Севен Н.Новгород Стандарт ООО_архив</t>
  </si>
  <si>
    <t>Северный градус Вологда</t>
  </si>
  <si>
    <t>Седа Екатеринбург_архив</t>
  </si>
  <si>
    <t>Седьмой Континент Калининград_архив</t>
  </si>
  <si>
    <t>Седьмой континент Обнинск_архив</t>
  </si>
  <si>
    <t>Седьмой континент_архив</t>
  </si>
  <si>
    <t>Семейная корзинка Петропавловск-Камчатский</t>
  </si>
  <si>
    <t>Семейный Уфа_архив</t>
  </si>
  <si>
    <t>Семь ключей Екатеринбург Алкомаркет – Урал ООО_архив</t>
  </si>
  <si>
    <t>Семь ключей Екатеринбург_архив</t>
  </si>
  <si>
    <t>Семь пятниц Алкомаркет-Урал ООО_архив</t>
  </si>
  <si>
    <t>Семья Калининград_архив</t>
  </si>
  <si>
    <t>Семья Челябинск_архив</t>
  </si>
  <si>
    <t>Серебряный шар Абакан</t>
  </si>
  <si>
    <t>Сигма, Пять шагов, Дисма Архангельск_архив</t>
  </si>
  <si>
    <t>Сима-Ленд Екатеринбург</t>
  </si>
  <si>
    <t>Скосырская Улан-Удэ</t>
  </si>
  <si>
    <t>Славянка Владимир_архив</t>
  </si>
  <si>
    <t>Сладкая жизнь_архив</t>
  </si>
  <si>
    <t>СМ ФОН Ижевск_архив</t>
  </si>
  <si>
    <t>Снегири Кемерово Леонов А.Н. ИП_архив</t>
  </si>
  <si>
    <t>Снежинка Липецк_архив</t>
  </si>
  <si>
    <t>Солопова Улан-Удэ</t>
  </si>
  <si>
    <t>Сорока Рязань_архив</t>
  </si>
  <si>
    <t>Соседушка Уфа_архив</t>
  </si>
  <si>
    <t>Сотка Владивосток_архив</t>
  </si>
  <si>
    <t>Союз Архангельск</t>
  </si>
  <si>
    <t>Союз Святого Иоанна Воина ООО_архив</t>
  </si>
  <si>
    <t>Союз Челябинск_архив</t>
  </si>
  <si>
    <t>Спар Пенза_архив</t>
  </si>
  <si>
    <t>Спутник Чита_архив</t>
  </si>
  <si>
    <t>Спутник_архив</t>
  </si>
  <si>
    <t>СТВ Архангельск_архив</t>
  </si>
  <si>
    <t>Столичные Владивосток, Хабаровск, Петропавловск-Камчатский_архив</t>
  </si>
  <si>
    <t>Стрелы Иваново_архив</t>
  </si>
  <si>
    <t>Суджук Киров</t>
  </si>
  <si>
    <t>Супер Казань</t>
  </si>
  <si>
    <t>Супер Казань_архив</t>
  </si>
  <si>
    <t>Сфера Маркет Владивосток, Хабаровск,Петропавловск-Камчатский Сфера Маркет ООО_архив</t>
  </si>
  <si>
    <t>Сюрприз Астрахань</t>
  </si>
  <si>
    <t>Тамара Тюмень_архив</t>
  </si>
  <si>
    <t>Тамерлан_архив</t>
  </si>
  <si>
    <t>Тверской купец Тверь Рубин ООО_архив</t>
  </si>
  <si>
    <t>Тележка, Разница, 4сезона Тверь_архив</t>
  </si>
  <si>
    <t>Толкачев Иваново_архив</t>
  </si>
  <si>
    <t>Три Богатыря Краснодар_архив</t>
  </si>
  <si>
    <t>Три Кота Владивосток, Хабаровск,Петропавловск-Камчатский Три Кота ООО_архив</t>
  </si>
  <si>
    <t>Триумф Омск Триумф плаза ООО_архив</t>
  </si>
  <si>
    <t>Тульчинка Симферополь_архив</t>
  </si>
  <si>
    <t>У дома Кемерово_архив</t>
  </si>
  <si>
    <t>Универсам Владимир_архив</t>
  </si>
  <si>
    <t>Универсам Семейный_архив</t>
  </si>
  <si>
    <t>Унимарт Владивосток, Хабаровск,Петропавловск-Камчатский Унимарт ООО_архив</t>
  </si>
  <si>
    <t>Факт Новосибирск_архив</t>
  </si>
  <si>
    <t>Фемида Смоленск_архив</t>
  </si>
  <si>
    <t>Финист Киров_архив</t>
  </si>
  <si>
    <t>Фиркан Шымкент</t>
  </si>
  <si>
    <t>Флагман_архив</t>
  </si>
  <si>
    <t>Фонд  Тюмень_архив</t>
  </si>
  <si>
    <t>Форвард Башкортостан Форвард ЗАО_архив</t>
  </si>
  <si>
    <t>Форвард Форвард ЗАО_архив</t>
  </si>
  <si>
    <t>Фраас Челябинск_архив</t>
  </si>
  <si>
    <t>Фрегат Брянск_архив</t>
  </si>
  <si>
    <t>Фреско (Fresco, бывш. Славный) Репешок ООО, Гравилат ООО, Гимазетдинов ИП_архив</t>
  </si>
  <si>
    <t>Фреско Татарстан_архив</t>
  </si>
  <si>
    <t>Фреш</t>
  </si>
  <si>
    <t>Фреш Владивосток</t>
  </si>
  <si>
    <t>Фреш Хабаровск</t>
  </si>
  <si>
    <t>ФРОЗЕН ИМПЭКС Москва_архив</t>
  </si>
  <si>
    <t>Фудмаркет Архангельск_архив</t>
  </si>
  <si>
    <t>Фуршет Крым_архив</t>
  </si>
  <si>
    <t>Хорека_архив</t>
  </si>
  <si>
    <t>Хороший Рязань_архив</t>
  </si>
  <si>
    <t>Хороший Чебоксары_архив</t>
  </si>
  <si>
    <t>Хорошо Псков_архив</t>
  </si>
  <si>
    <t>ХТК Абакан</t>
  </si>
  <si>
    <t>Централь Краснодар_архив</t>
  </si>
  <si>
    <t>Центральные булочные Санкт-Петербург_архив</t>
  </si>
  <si>
    <t>ЦентрПродСервис Кемерово, Новокузнецк_архив</t>
  </si>
  <si>
    <t>Чибис, Поляна, Спутник, SPAR Кемерово, Томск, Красноярск, Абакан Система Чибис ООО, РегионМарт ЗАО, РегионМарт-Томск_архив</t>
  </si>
  <si>
    <t>Чудославские Архангельск_архив</t>
  </si>
  <si>
    <t>Чуналесторг Ирркутск</t>
  </si>
  <si>
    <t>Шаг от дома Комсомольск-на-Амуре_архив</t>
  </si>
  <si>
    <t>Шамса Владивосток, Хабаровск Шамса ООО_архив</t>
  </si>
  <si>
    <t>Шарм Ростов-на-Дону_архив</t>
  </si>
  <si>
    <t>Шатрова Чита</t>
  </si>
  <si>
    <t>Шемякинское сельпо Уфа_архив</t>
  </si>
  <si>
    <t>Шифа Казань Шифа-8 ООО, Шифа-Торг ООО, РеалСервис_архив</t>
  </si>
  <si>
    <t>Шубинский Чебоксары_архив</t>
  </si>
  <si>
    <t>Эверест Трейд Новосибирск_архив</t>
  </si>
  <si>
    <t>Эдем Чита</t>
  </si>
  <si>
    <t>Экватор Чита</t>
  </si>
  <si>
    <t>Эконом Москва_архив</t>
  </si>
  <si>
    <t>Эконом_архив</t>
  </si>
  <si>
    <t>Экономный Нижний Тагил_архив</t>
  </si>
  <si>
    <t>Экономыч Хабаровск_архив</t>
  </si>
  <si>
    <t>Экспресс Ритейл Владивосток_архив</t>
  </si>
  <si>
    <t>Экспресс Ритейл Петропавловск-Камчатский_архив</t>
  </si>
  <si>
    <t>Экспресс Ритейл Хабаровск_архив</t>
  </si>
  <si>
    <t>Элект Екатеринбург_архив</t>
  </si>
  <si>
    <t>Элит Татарстан_архив</t>
  </si>
  <si>
    <t>ЭССЕН Ижевск_архив</t>
  </si>
  <si>
    <t>ЭССЕН Йошкар-Ола_архив</t>
  </si>
  <si>
    <t>ЭССЕН Казань_архив</t>
  </si>
  <si>
    <t>ЭССЕН Киров_архив</t>
  </si>
  <si>
    <t>ЭССЕН Чебоксары_архив</t>
  </si>
  <si>
    <t>ЭССЕН Экспресс Казань, Киров, Ижевск, Чебоксары, Йошкар-Ола_архив</t>
  </si>
  <si>
    <t>ЭССЕН Экспресс_архив</t>
  </si>
  <si>
    <t>ЭССЕН_архив</t>
  </si>
  <si>
    <t>Эссойльское сельпо Петрозаводск_архив</t>
  </si>
  <si>
    <t>Южный Абакан</t>
  </si>
  <si>
    <t>Яблоко_архив</t>
  </si>
  <si>
    <t>Я-Любимый Москва Аматус_архив</t>
  </si>
  <si>
    <t>Янта Улан-Удэ Розница</t>
  </si>
  <si>
    <t>Янта Чита Розница</t>
  </si>
  <si>
    <t>Янтарь Улан-Удэ</t>
  </si>
  <si>
    <t>ЯППИ Владивосток_архив</t>
  </si>
  <si>
    <t>ЯППИ Петропавловск-Камчатский_архив</t>
  </si>
  <si>
    <t>ЯППИ Хабаровск_архив</t>
  </si>
  <si>
    <t>Яр Маркет Красноярск</t>
  </si>
  <si>
    <t>Ярмарка Атырау_архив</t>
  </si>
  <si>
    <t>Ярмарка Красноярск</t>
  </si>
  <si>
    <t>Владелец</t>
  </si>
  <si>
    <t>Абакан</t>
  </si>
  <si>
    <t>Республика Хакасия</t>
  </si>
  <si>
    <t>Алматы</t>
  </si>
  <si>
    <t>Казахстан</t>
  </si>
  <si>
    <t>Алтай</t>
  </si>
  <si>
    <t>Анадырь</t>
  </si>
  <si>
    <t>Чукотский автономный округ</t>
  </si>
  <si>
    <t>Архангельск</t>
  </si>
  <si>
    <t>Архангельская область</t>
  </si>
  <si>
    <t>Астрахань</t>
  </si>
  <si>
    <t>Астраханская область</t>
  </si>
  <si>
    <t>Атырау</t>
  </si>
  <si>
    <t>Баку</t>
  </si>
  <si>
    <t>Азербайджан</t>
  </si>
  <si>
    <t>Барнаул</t>
  </si>
  <si>
    <t>Алтайский край</t>
  </si>
  <si>
    <t>Белгород</t>
  </si>
  <si>
    <t>Белгородская область</t>
  </si>
  <si>
    <t>Бийск</t>
  </si>
  <si>
    <t>Благовещенск</t>
  </si>
  <si>
    <t>Амурская область</t>
  </si>
  <si>
    <t>Братск</t>
  </si>
  <si>
    <t>Иркутская область</t>
  </si>
  <si>
    <t>Брянск</t>
  </si>
  <si>
    <t>Брянская область</t>
  </si>
  <si>
    <t>Великий Новгород</t>
  </si>
  <si>
    <t>Новгородская область</t>
  </si>
  <si>
    <t>Владивосток</t>
  </si>
  <si>
    <t>Приморский край</t>
  </si>
  <si>
    <t>Владикавказ</t>
  </si>
  <si>
    <t>Республика Северная Осетия-Алания</t>
  </si>
  <si>
    <t>Владимир</t>
  </si>
  <si>
    <t>Владимирская область</t>
  </si>
  <si>
    <t>Волгоград</t>
  </si>
  <si>
    <t>Волгоградская область</t>
  </si>
  <si>
    <t>Вологда</t>
  </si>
  <si>
    <t>Вологодская область</t>
  </si>
  <si>
    <t>Воронеж</t>
  </si>
  <si>
    <t>Воронежская область</t>
  </si>
  <si>
    <t>Екатеринбург</t>
  </si>
  <si>
    <t>Свердловская область</t>
  </si>
  <si>
    <t>Ереван</t>
  </si>
  <si>
    <t>Армения</t>
  </si>
  <si>
    <t>Иваново</t>
  </si>
  <si>
    <t>Ивановская область</t>
  </si>
  <si>
    <t>Ижевск</t>
  </si>
  <si>
    <t>Удмуртская Республика</t>
  </si>
  <si>
    <t>Ирбит</t>
  </si>
  <si>
    <t>Иркутск</t>
  </si>
  <si>
    <t>Йошкар-Ола</t>
  </si>
  <si>
    <t>Республика Марий Эл</t>
  </si>
  <si>
    <t>Казань</t>
  </si>
  <si>
    <t>Республика Татарстан</t>
  </si>
  <si>
    <t>Калининград</t>
  </si>
  <si>
    <t>Калининградская область</t>
  </si>
  <si>
    <t>Калуга</t>
  </si>
  <si>
    <t>Калужская область</t>
  </si>
  <si>
    <t>Камчатка</t>
  </si>
  <si>
    <t>Канск</t>
  </si>
  <si>
    <t>Красноярский край</t>
  </si>
  <si>
    <t>Караганда</t>
  </si>
  <si>
    <t>Кемерово</t>
  </si>
  <si>
    <t>Кемеровская область</t>
  </si>
  <si>
    <t xml:space="preserve">Киров </t>
  </si>
  <si>
    <t>Кировская область</t>
  </si>
  <si>
    <t>Кострома</t>
  </si>
  <si>
    <t>Костромская область</t>
  </si>
  <si>
    <t>Краснодар</t>
  </si>
  <si>
    <t>Краснодарский край</t>
  </si>
  <si>
    <t>Красноярск</t>
  </si>
  <si>
    <t>Кузбасс</t>
  </si>
  <si>
    <t>Куйбышев</t>
  </si>
  <si>
    <t>Новосибирская область</t>
  </si>
  <si>
    <t>Курган</t>
  </si>
  <si>
    <t>Курганская область</t>
  </si>
  <si>
    <t>Курск</t>
  </si>
  <si>
    <t>Курская область</t>
  </si>
  <si>
    <t>Кызыл</t>
  </si>
  <si>
    <t>Республика Тыва</t>
  </si>
  <si>
    <t>Лабытнанги</t>
  </si>
  <si>
    <t>Ямало-Ненецкий автономный округ</t>
  </si>
  <si>
    <t>Липецк</t>
  </si>
  <si>
    <t>Липецкая область</t>
  </si>
  <si>
    <t>Магадан</t>
  </si>
  <si>
    <t>Магаданская область</t>
  </si>
  <si>
    <t>Магнитогорск</t>
  </si>
  <si>
    <t>Челябинская область</t>
  </si>
  <si>
    <t>Махачкала</t>
  </si>
  <si>
    <t>Республика Дагестан</t>
  </si>
  <si>
    <t>Минск</t>
  </si>
  <si>
    <t>Беларусь</t>
  </si>
  <si>
    <t>Минусинск</t>
  </si>
  <si>
    <t>МСК</t>
  </si>
  <si>
    <t>г. Москва</t>
  </si>
  <si>
    <t>Мурманск</t>
  </si>
  <si>
    <t>Мурманская область</t>
  </si>
  <si>
    <t>Набережные Челны</t>
  </si>
  <si>
    <t xml:space="preserve">нет </t>
  </si>
  <si>
    <t>Без региона</t>
  </si>
  <si>
    <t>Нижневартовск</t>
  </si>
  <si>
    <t>Ханты-Мансийский автономный округ - Югра</t>
  </si>
  <si>
    <t>Нижний Новгород</t>
  </si>
  <si>
    <t>Нижегородская область</t>
  </si>
  <si>
    <t>Нижний Тагил</t>
  </si>
  <si>
    <t>Новокузнецк</t>
  </si>
  <si>
    <t>Новомосковск</t>
  </si>
  <si>
    <t>Тульская область</t>
  </si>
  <si>
    <t>Новосибирск</t>
  </si>
  <si>
    <t>Новый Уренгой</t>
  </si>
  <si>
    <t>Норильск</t>
  </si>
  <si>
    <t>Нур-Султан</t>
  </si>
  <si>
    <t>Омск</t>
  </si>
  <si>
    <t>Омская область</t>
  </si>
  <si>
    <t>Орел</t>
  </si>
  <si>
    <t>Орловская область</t>
  </si>
  <si>
    <t>Оренбург</t>
  </si>
  <si>
    <t>Оренбургская область</t>
  </si>
  <si>
    <t>Пенза</t>
  </si>
  <si>
    <t>Пензенская область</t>
  </si>
  <si>
    <t>Пермь</t>
  </si>
  <si>
    <t>Пермский край</t>
  </si>
  <si>
    <t>Петрозаводск</t>
  </si>
  <si>
    <t>Республика Карелия</t>
  </si>
  <si>
    <t>Петрозоводск</t>
  </si>
  <si>
    <t>Ленинградская область</t>
  </si>
  <si>
    <t>Петропавловск</t>
  </si>
  <si>
    <t>Петропавловск-Камчатский</t>
  </si>
  <si>
    <t>Камчатский край</t>
  </si>
  <si>
    <t>Подольск</t>
  </si>
  <si>
    <t>Прокопьевск</t>
  </si>
  <si>
    <t>Псков</t>
  </si>
  <si>
    <t>Псковская область</t>
  </si>
  <si>
    <t>Ростов-на-Дону</t>
  </si>
  <si>
    <t>Ростовская область</t>
  </si>
  <si>
    <t>Рязань</t>
  </si>
  <si>
    <t>Рязанская область</t>
  </si>
  <si>
    <t>Самара</t>
  </si>
  <si>
    <t>Самарская область</t>
  </si>
  <si>
    <t>Санкт-Петербург</t>
  </si>
  <si>
    <t>Саранск</t>
  </si>
  <si>
    <t>Республика Мордовия</t>
  </si>
  <si>
    <t>Саратов</t>
  </si>
  <si>
    <t>Саратовская область</t>
  </si>
  <si>
    <t>Сахалин</t>
  </si>
  <si>
    <t>Сахалинская область</t>
  </si>
  <si>
    <t>Севастополь</t>
  </si>
  <si>
    <t>г.Севастополь</t>
  </si>
  <si>
    <t>Симферополь</t>
  </si>
  <si>
    <t>Республика Крым</t>
  </si>
  <si>
    <t>Смоленск</t>
  </si>
  <si>
    <t>Смоленская область</t>
  </si>
  <si>
    <t>Сочи</t>
  </si>
  <si>
    <t>СПб</t>
  </si>
  <si>
    <t>г. Санкт-Петербург</t>
  </si>
  <si>
    <t>Ставрополь</t>
  </si>
  <si>
    <t>Ставропольский край</t>
  </si>
  <si>
    <t>Сургут</t>
  </si>
  <si>
    <t>Сухум</t>
  </si>
  <si>
    <t>Абхазия</t>
  </si>
  <si>
    <t>Сыктывкар</t>
  </si>
  <si>
    <t>Республика Коми</t>
  </si>
  <si>
    <t>Таганрог</t>
  </si>
  <si>
    <t>тамб</t>
  </si>
  <si>
    <t>Тамбов</t>
  </si>
  <si>
    <t>Тамбовская область</t>
  </si>
  <si>
    <t>Тверь</t>
  </si>
  <si>
    <t>Тверская область</t>
  </si>
  <si>
    <t>Тобольск</t>
  </si>
  <si>
    <t>Тюменская область</t>
  </si>
  <si>
    <t>Тольятти</t>
  </si>
  <si>
    <t>Томск</t>
  </si>
  <si>
    <t>Томская область</t>
  </si>
  <si>
    <t>Троицк</t>
  </si>
  <si>
    <t>Тула</t>
  </si>
  <si>
    <t>Тюмень</t>
  </si>
  <si>
    <t>Улан-Удэ</t>
  </si>
  <si>
    <t>Республика Бурятия</t>
  </si>
  <si>
    <t>улья</t>
  </si>
  <si>
    <t>Ульяновск</t>
  </si>
  <si>
    <t>Ульяновская область</t>
  </si>
  <si>
    <t>Уфа</t>
  </si>
  <si>
    <t>Республика Башкортостан</t>
  </si>
  <si>
    <t>Ухта</t>
  </si>
  <si>
    <t>Хабаровск</t>
  </si>
  <si>
    <t>Хабаровский край</t>
  </si>
  <si>
    <t>Ханты-Мансийск</t>
  </si>
  <si>
    <t>ХМАО</t>
  </si>
  <si>
    <t>Чебоксары</t>
  </si>
  <si>
    <t>Чувашская Республика</t>
  </si>
  <si>
    <t>Челябинск</t>
  </si>
  <si>
    <t>Череповец</t>
  </si>
  <si>
    <t>Черкесск</t>
  </si>
  <si>
    <t>Республика Карачаево-Черкесия</t>
  </si>
  <si>
    <t>Черногорск</t>
  </si>
  <si>
    <t>Чита</t>
  </si>
  <si>
    <t>Забайкальский край</t>
  </si>
  <si>
    <t>Элиста</t>
  </si>
  <si>
    <t>Республика Калмыкия</t>
  </si>
  <si>
    <t>Южно-Сахалинск</t>
  </si>
  <si>
    <t>Юрга</t>
  </si>
  <si>
    <t>Якутск</t>
  </si>
  <si>
    <t>Республика Саха (Якутия)</t>
  </si>
  <si>
    <t>Ярославль</t>
  </si>
  <si>
    <t>Ярославская область</t>
  </si>
  <si>
    <t>Код ЕП</t>
  </si>
  <si>
    <t>Клиент</t>
  </si>
  <si>
    <t>ТО</t>
  </si>
  <si>
    <t>Комбокатегория</t>
  </si>
  <si>
    <t>ТН, %</t>
  </si>
  <si>
    <t>ТМ Красноярск</t>
  </si>
  <si>
    <t>ТМ Кострома</t>
  </si>
  <si>
    <t>ТМ Якутск</t>
  </si>
  <si>
    <t>ТМ Новосибирск</t>
  </si>
  <si>
    <t>ТМ Екатеринбург 2</t>
  </si>
  <si>
    <t>ТМ Тюмень</t>
  </si>
  <si>
    <t>ТМ Абакан</t>
  </si>
  <si>
    <t>ТМ Ижевск</t>
  </si>
  <si>
    <t>ТМ ДНР</t>
  </si>
  <si>
    <t>ТМ Махачкала</t>
  </si>
  <si>
    <t>ТМ Москва Юг</t>
  </si>
  <si>
    <t>ТМ Казань</t>
  </si>
  <si>
    <t>ТМ Челябинск 2</t>
  </si>
  <si>
    <t>ТМ Краснодар 1 Север</t>
  </si>
  <si>
    <t>ТМ Благовещенск</t>
  </si>
  <si>
    <t>ТМ Черкесск</t>
  </si>
  <si>
    <t>ТМ Курган</t>
  </si>
  <si>
    <t>ТМ Крым</t>
  </si>
  <si>
    <t>ТМ Санкт-Петербург 1</t>
  </si>
  <si>
    <t>ТМ Омск</t>
  </si>
  <si>
    <t>ТМ Чита</t>
  </si>
  <si>
    <t>ТМ Санкт-Петербург виртуальный</t>
  </si>
  <si>
    <t>Сети Архангельск, Вологодская обл, Череповец, Респ Коми, Мурманск</t>
  </si>
  <si>
    <t>ТМ Новороссийск</t>
  </si>
  <si>
    <t>ТМ Москва Юго-Запад</t>
  </si>
  <si>
    <t>ТМ Ульяновск</t>
  </si>
  <si>
    <t>ТМ Саратов</t>
  </si>
  <si>
    <t>ТМ Санкт-Петербург 2 ПродСтар</t>
  </si>
  <si>
    <t>ТМ Петрозаводск</t>
  </si>
  <si>
    <t>ТМ Ставрополь</t>
  </si>
  <si>
    <t>ТМ Кызыл</t>
  </si>
  <si>
    <t>ТМ Магадан</t>
  </si>
  <si>
    <t>ТМ Хабаровск</t>
  </si>
  <si>
    <t>ТМ Волгоград</t>
  </si>
  <si>
    <t>ТМ Томск</t>
  </si>
  <si>
    <t>ТМ Псков</t>
  </si>
  <si>
    <t>ТМ В.Новгород</t>
  </si>
  <si>
    <t>ТМ Владивосток</t>
  </si>
  <si>
    <t>Сети Пенза, Саранск, Ульяновск, Тамбов</t>
  </si>
  <si>
    <t>ТМ Улан-Удэ</t>
  </si>
  <si>
    <t>ТМ Астрахань</t>
  </si>
  <si>
    <t>ТМ Барнаул</t>
  </si>
  <si>
    <t>ТМ Сыктывкар</t>
  </si>
  <si>
    <t>ТМ Н.Новгород</t>
  </si>
  <si>
    <t>ТМ Киров</t>
  </si>
  <si>
    <t>ТМ Чебоксары</t>
  </si>
  <si>
    <t>ТМ Ростов-на-Дону</t>
  </si>
  <si>
    <t>ТМ Белгород</t>
  </si>
  <si>
    <t>ТМ Оренбург</t>
  </si>
  <si>
    <t>ТМ Рязань</t>
  </si>
  <si>
    <t>ТМ Калуга</t>
  </si>
  <si>
    <t>ТМ Пермь</t>
  </si>
  <si>
    <t>ТМ Уфа</t>
  </si>
  <si>
    <t>ТМ Орёл</t>
  </si>
  <si>
    <t>ТМ Иркутск</t>
  </si>
  <si>
    <t>ТМ Калининград</t>
  </si>
  <si>
    <t>ТМ Кемерово</t>
  </si>
  <si>
    <t>ТМ Липецк</t>
  </si>
  <si>
    <t>ТМ Петропавловск-Камчатский</t>
  </si>
  <si>
    <t>ТМ Южно-Сахалинск</t>
  </si>
  <si>
    <t>ТМ Тверь</t>
  </si>
  <si>
    <t>ТМ Пенза</t>
  </si>
  <si>
    <t>ТМ Воронеж</t>
  </si>
  <si>
    <t>ТМ Казахстан 2</t>
  </si>
  <si>
    <t>ТМ Казахстан</t>
  </si>
  <si>
    <t>ТМ Вологда 1</t>
  </si>
  <si>
    <t>ТМ Архангельск</t>
  </si>
  <si>
    <t>ТМ Ярославль</t>
  </si>
  <si>
    <t>ТМ Тула, Новомосковск</t>
  </si>
  <si>
    <t>ТМ Брянск</t>
  </si>
  <si>
    <t>ТМ Мурманск</t>
  </si>
  <si>
    <t>ТМ Крым 2</t>
  </si>
  <si>
    <t>Сети Рязань, Н.Новгород, Чебоксары, Йошкар-Ола</t>
  </si>
  <si>
    <t>ТМ Владимир</t>
  </si>
  <si>
    <t>ТМ Чукотка</t>
  </si>
  <si>
    <t>ТМ Саранск</t>
  </si>
  <si>
    <t>ТМ Иваново</t>
  </si>
  <si>
    <t>ТМ Тамбов</t>
  </si>
  <si>
    <t>ТМ Курск</t>
  </si>
  <si>
    <t>ТМ Самара, Тольятти</t>
  </si>
  <si>
    <t>ТМ Смоленск</t>
  </si>
  <si>
    <t>Период</t>
  </si>
  <si>
    <t>01.05.2021</t>
  </si>
  <si>
    <t xml:space="preserve">Комментарий </t>
  </si>
  <si>
    <t>ТОП ЛКК</t>
  </si>
  <si>
    <t>ЛКК прочие</t>
  </si>
  <si>
    <t>ЖЦ;каталог</t>
  </si>
  <si>
    <t>in-out</t>
  </si>
  <si>
    <t>Ввод нового продукта</t>
  </si>
  <si>
    <t>Чебупицца Пепперони ТМ Горячая штучка ТС Чебупицца ф/в 0,25 кг МГ</t>
  </si>
  <si>
    <t>Хотстеры ТМ Горячая штучка ТС Хотстеры ф/в 0,25 кг МГ</t>
  </si>
  <si>
    <t>Круггетсы с сырным соусом ТМ Горячая штучка ТС Круггетсы ф/в 0,25 кг МГ</t>
  </si>
  <si>
    <t>Чебуречище ТМ Горячая штучка шт 0,14 кг МГ</t>
  </si>
  <si>
    <t>Колбаса сырокопченая Салями Охотничья ТМ Стародворье бел/о терм/п вес АК</t>
  </si>
  <si>
    <t>Сосиски Молочные оригинальные ТМ Славница ТС Особая амицел мгс вес СК</t>
  </si>
  <si>
    <t>SU002247</t>
  </si>
  <si>
    <t>SU002199</t>
  </si>
  <si>
    <t>Круггетсы сочные ТМ Горячая штучка ТС Круггетсы вес 3 кг Хорека МГ</t>
  </si>
  <si>
    <t>Круггетсы с сырным соусом ТМ Горячая штучка ТС Круггетсы вес 3 кг Хорека МГ</t>
  </si>
  <si>
    <t>SU001947</t>
  </si>
  <si>
    <t>Хрустящие крылышки ТМ Горячая штучка вес 3,5 кг Хорека МГ</t>
  </si>
  <si>
    <t>Готовые чебуреки со свининой и говядиной ТМ Горячая штучка ТС Базовый ассортимент ф/в 0,36 кг МГ</t>
  </si>
  <si>
    <t>Готовые бельмеши сочные с мясом ТМ Горячая штучка ТС Базовый ассортимент ф/в 0,3 кг МГ</t>
  </si>
  <si>
    <t>Круггетсы сочные ТМ Горячая штучка ТС Круггетсы ф/в 0,25 кг МГ</t>
  </si>
  <si>
    <t>Чебупели с мясом ТМ Горячая штучка ф/в 0,48 кг XXL МГ</t>
  </si>
  <si>
    <t>SU002077</t>
  </si>
  <si>
    <t>SU002086</t>
  </si>
  <si>
    <t>Родительская сеть</t>
  </si>
  <si>
    <t>Июль</t>
  </si>
  <si>
    <t>Август</t>
  </si>
  <si>
    <t>Сентябрь</t>
  </si>
  <si>
    <t>SU002140</t>
  </si>
  <si>
    <t>SU002252</t>
  </si>
  <si>
    <t>2.  ЗПФ+ПГП</t>
  </si>
  <si>
    <t>1.  КИ+Снеки</t>
  </si>
  <si>
    <t>01.01.2021</t>
  </si>
  <si>
    <t>01.02.2021</t>
  </si>
  <si>
    <t>01.03.2021</t>
  </si>
  <si>
    <t>01.04.2021</t>
  </si>
  <si>
    <t>Юнкер Краснодар</t>
  </si>
  <si>
    <t>Селянка Абакан</t>
  </si>
  <si>
    <t>Уран Кызыл</t>
  </si>
  <si>
    <t>01.06.2021</t>
  </si>
  <si>
    <t>01.07.2021</t>
  </si>
  <si>
    <t>ИП РУМЫНИН М.В.</t>
  </si>
  <si>
    <t>01.08.2021</t>
  </si>
  <si>
    <t>01.09.2021</t>
  </si>
  <si>
    <t>01.10.2021</t>
  </si>
  <si>
    <t>OZON Санкт-Петербург</t>
  </si>
  <si>
    <t>Форне Барнаул</t>
  </si>
  <si>
    <t>01.11.2021</t>
  </si>
  <si>
    <t>01.12.2021</t>
  </si>
  <si>
    <t>01.01.2022</t>
  </si>
  <si>
    <t>01.02.2022</t>
  </si>
  <si>
    <t>01.03.2022</t>
  </si>
  <si>
    <t>01.04.2022</t>
  </si>
  <si>
    <t>Сети Крым</t>
  </si>
  <si>
    <t>ТМ Йошкар-Ола</t>
  </si>
  <si>
    <t>01.05.2022</t>
  </si>
  <si>
    <t>01.06.2022</t>
  </si>
  <si>
    <t>SU002182</t>
  </si>
  <si>
    <t>SU002312</t>
  </si>
  <si>
    <t>SU002475</t>
  </si>
  <si>
    <t>SU002155</t>
  </si>
  <si>
    <t>SU002154</t>
  </si>
  <si>
    <t>SU002230</t>
  </si>
  <si>
    <t>SU002227</t>
  </si>
  <si>
    <t>SU002284</t>
  </si>
  <si>
    <t>SU002285</t>
  </si>
  <si>
    <t>SU002287</t>
  </si>
  <si>
    <t>SU002067</t>
  </si>
  <si>
    <t>Пельмени Отборные с говядиной ТМ Стародворье ТС Медвежье ушко ф/п псевдозащип ф/в 0,43 кг РТТ МГ</t>
  </si>
  <si>
    <t>SU002068</t>
  </si>
  <si>
    <t>Пельмени Отборные с говядиной ТМ Стародворье ТС Медвежье ушко ф/п псевдозащип ф/в 0,9 кг РТТ МГ</t>
  </si>
  <si>
    <t>SU002069</t>
  </si>
  <si>
    <t>Пельмени Отборные с говядиной и свининой ТМ Стародворье ТС Медвежье ушко ф/п псевдозащип ф/в 0,43 кг РТТ МГ</t>
  </si>
  <si>
    <t>SU002066</t>
  </si>
  <si>
    <t>Пельмени Отборные с говядиной и свининой ТМ Стародворье ТС Медвежье ушко ф/п псевдозащип ф/в 0,9 кг РТТ МГ</t>
  </si>
  <si>
    <t>SU002267</t>
  </si>
  <si>
    <t>SU002314</t>
  </si>
  <si>
    <t>Хинкали Классические хин вес 5 кг МГ</t>
  </si>
  <si>
    <t>SU002320</t>
  </si>
  <si>
    <t>SU002335</t>
  </si>
  <si>
    <t>SU002396</t>
  </si>
  <si>
    <t>Пельмени Зареченские сфера вес 5 кг МГ</t>
  </si>
  <si>
    <t>SU000421</t>
  </si>
  <si>
    <t>SU002459</t>
  </si>
  <si>
    <t>Наггетсы с индейкой ТМ Вязанка ТС Наггетсы ф/в 0,25 кг НД МГ</t>
  </si>
  <si>
    <t>SU002256</t>
  </si>
  <si>
    <t>SU002258</t>
  </si>
  <si>
    <t>SU002328</t>
  </si>
  <si>
    <t>SU002329</t>
  </si>
  <si>
    <t>SU002289</t>
  </si>
  <si>
    <t>SU002397</t>
  </si>
  <si>
    <t>SU002406</t>
  </si>
  <si>
    <t>Jidkov A.A.</t>
  </si>
  <si>
    <t>JSCB Kapitalbank</t>
  </si>
  <si>
    <t>Абдурахманова Н.Н.</t>
  </si>
  <si>
    <t>Администрация г. Владимира</t>
  </si>
  <si>
    <t>Алексеев А.А.</t>
  </si>
  <si>
    <t>Алексеева Е.Ю.</t>
  </si>
  <si>
    <t>Анкатова А.О.</t>
  </si>
  <si>
    <t>Анохина Е.Н.</t>
  </si>
  <si>
    <t>Аношкина Т.С.</t>
  </si>
  <si>
    <t>АО "FORTEBANK"</t>
  </si>
  <si>
    <t>АО "АГРОФИРМА "ВОСТОК"</t>
  </si>
  <si>
    <t>АО "АК "ЖДЯ"</t>
  </si>
  <si>
    <t>АО "АЛЬФАСТРАХОВАНИЕ"</t>
  </si>
  <si>
    <t>АО "ВКУСВИЛЛ"</t>
  </si>
  <si>
    <t>АО "ДЕМЕТРА"</t>
  </si>
  <si>
    <t>АО "КАЛИНИНГРАДГАЗИФИКАЦИЯ"</t>
  </si>
  <si>
    <t>АО "КТБ ЖЕЛЕЗОБЕТОН"</t>
  </si>
  <si>
    <t>АО "МАЙ ПРОЕКТ"</t>
  </si>
  <si>
    <t>АО "ОТЕЛЬ "АРКТИКА"</t>
  </si>
  <si>
    <t>АО "ПРОТВИНСКИЙ МЯСОКОМБИНАТ"</t>
  </si>
  <si>
    <t>АО "ПСО-13"</t>
  </si>
  <si>
    <t>АО "ПТИЦЕФАБРИКА ЗЕЛЕНЕЦКАЯ"</t>
  </si>
  <si>
    <t>АО "РАМЕНСКИЙ КОМБИНАТ ХЛЕБОПРОДУКТОВ"</t>
  </si>
  <si>
    <t>АО "САЙКЛОП РУС"</t>
  </si>
  <si>
    <t>АО "ТИНЬКОФФ БАНК"</t>
  </si>
  <si>
    <t>АО "ЦЕНТРГАЗСЕРВИС"</t>
  </si>
  <si>
    <t>АО БД «АЛЬФА-БАНК»</t>
  </si>
  <si>
    <t>АО КБ "СИТИБАНК"</t>
  </si>
  <si>
    <t>АО НПО "ТЕХКРАНЭНЕРГО"</t>
  </si>
  <si>
    <t>Арутюнян Л.Н.</t>
  </si>
  <si>
    <t>Афанасьева М.С.</t>
  </si>
  <si>
    <t>Аюшеев В.Г.</t>
  </si>
  <si>
    <t>Багров П.Ю.</t>
  </si>
  <si>
    <t>Баженов Д.О.</t>
  </si>
  <si>
    <t>Балашова С.В.</t>
  </si>
  <si>
    <t>Балков Ю.В.</t>
  </si>
  <si>
    <t>Бартенев В.А.</t>
  </si>
  <si>
    <t>Белобокова Г.В.</t>
  </si>
  <si>
    <t>Беляков И.В.</t>
  </si>
  <si>
    <t>Беспалова М.И.</t>
  </si>
  <si>
    <t>Блеклов Д.А.</t>
  </si>
  <si>
    <t>Борзова С.М.</t>
  </si>
  <si>
    <t>Борисов В.А.</t>
  </si>
  <si>
    <t>Борисова М.В.</t>
  </si>
  <si>
    <t>Будин Д.Н.</t>
  </si>
  <si>
    <t>Булакина Е.А.</t>
  </si>
  <si>
    <t>Булатова Н.Г.</t>
  </si>
  <si>
    <t>Вабищевич В.А.</t>
  </si>
  <si>
    <t>Варакин Д.В.</t>
  </si>
  <si>
    <t>Васильев А.Е.</t>
  </si>
  <si>
    <t>Васильев М.В.</t>
  </si>
  <si>
    <t>Волчкова Л.А.</t>
  </si>
  <si>
    <t>Воронов И.А.</t>
  </si>
  <si>
    <t>Выговская М.А.</t>
  </si>
  <si>
    <t>Вышегорова В.В.</t>
  </si>
  <si>
    <t>Гаврилов Е.А.</t>
  </si>
  <si>
    <t>Галиев А.С.</t>
  </si>
  <si>
    <t>Галиева Р.М.</t>
  </si>
  <si>
    <t>Гарист О.С.</t>
  </si>
  <si>
    <t>ГБУ "МФЦ ВЛАДИМИРСКОЙ ОБЛАСТИ"</t>
  </si>
  <si>
    <t>Годовников Ю.Н.</t>
  </si>
  <si>
    <t>Горбань А.А.</t>
  </si>
  <si>
    <t>Гринвальд Е.Е.</t>
  </si>
  <si>
    <t>Гройсер Ю.В.</t>
  </si>
  <si>
    <t>ГУ - КАЛИНИНГРАДСКОЕ РО ФОНДА СОЦИАЛЬНОГО СТРАХОВАНИЯ РОССИЙСКОЙ ФЕДЕРАЦИИ</t>
  </si>
  <si>
    <t>Гудеев М.В.</t>
  </si>
  <si>
    <t>Гумеров С.А.</t>
  </si>
  <si>
    <t>ГУП ВО "БТИ"</t>
  </si>
  <si>
    <t>Гусева А.Е.</t>
  </si>
  <si>
    <t>ГУФССП ПО КРАСНОЯРСКОМУ КРАЮ</t>
  </si>
  <si>
    <t>ДЕПАРТАМЕНТ СЕЛЬСКОГО ХОЗЯЙСТВА ВЛАДИМИРСКОЙ ОБЛАСТИ</t>
  </si>
  <si>
    <t>Доброхотов Б.С.</t>
  </si>
  <si>
    <t>Дорофеев И.А.</t>
  </si>
  <si>
    <t>Еремин А.М.</t>
  </si>
  <si>
    <t>Ермошина Н.В.</t>
  </si>
  <si>
    <t>Ерохин И.В.</t>
  </si>
  <si>
    <t>Зайцева Е.В.</t>
  </si>
  <si>
    <t>ЗАО "АТРУС"</t>
  </si>
  <si>
    <t>ЗАО "ИСТЮНИОН"</t>
  </si>
  <si>
    <t>ЗАО "КУЗБАССКИЙ ПИЩЕКОМБИНАТ"</t>
  </si>
  <si>
    <t>ЗАО "РОКСОР ИНДАСТРИ"</t>
  </si>
  <si>
    <t>ЗАО "РОСА"</t>
  </si>
  <si>
    <t>ЗАО "ТРАНСПОРТ, ТАМОЖНЯ, ТУРИЗМ" ("Т.Т.Т.")</t>
  </si>
  <si>
    <t>ЗАО "ХОРОШИЙ ДЕНЬ"</t>
  </si>
  <si>
    <t>ИП АБЛЕМИТОВ Р.Э.</t>
  </si>
  <si>
    <t>ИП АВЕРИНА Н.В.</t>
  </si>
  <si>
    <t>ИП АГАБАБЯН Г.В.</t>
  </si>
  <si>
    <t>ИП АЛЕКСЕЕВА И.А.</t>
  </si>
  <si>
    <t>ИП АРТЕМЬЕВ Г.В.</t>
  </si>
  <si>
    <t>ИП АРХИПОВ  М.А.</t>
  </si>
  <si>
    <t>ИП АФАНАСЬЕВ Д.И.</t>
  </si>
  <si>
    <t>ИП БАРАНОВ М.В.</t>
  </si>
  <si>
    <t>ИП БАРЫШЕВА Т.А.</t>
  </si>
  <si>
    <t>ИП БИКТИМИРОВА Х.Ж.</t>
  </si>
  <si>
    <t>ИП ВАКУНОВ С.А.</t>
  </si>
  <si>
    <t>ИП Винарская И.Г.</t>
  </si>
  <si>
    <t>ИП ВЛАСОВ К.С.</t>
  </si>
  <si>
    <t>ИП ГАВРИЛОВ А.В.</t>
  </si>
  <si>
    <t>ИП ГАЛИНА</t>
  </si>
  <si>
    <t>ИП ГОЛЫШЕВА И.Ю.</t>
  </si>
  <si>
    <t>ИП ГОНЧАРОВ В.В.</t>
  </si>
  <si>
    <t>ИП ГРАБОВА О.Л.</t>
  </si>
  <si>
    <t>ИП ДАНИЛЬЧУК Д.В.</t>
  </si>
  <si>
    <t>ИП ДЕРЯГИН С.О.</t>
  </si>
  <si>
    <t>ИП ЕМЕЛЬЯНОВА Л.В.</t>
  </si>
  <si>
    <t>ИП ИМГРУНТ В.А.</t>
  </si>
  <si>
    <t>ИП Кабалин М.Ю.</t>
  </si>
  <si>
    <t>ИП КОЛОСОВ Г.С.</t>
  </si>
  <si>
    <t>ИП Коряк Н.В.</t>
  </si>
  <si>
    <t>ИП КРАСА В.В.</t>
  </si>
  <si>
    <t>ИП КУПРИЯНОВА Е.В.</t>
  </si>
  <si>
    <t>ИП ЛАТЫШЕВ С.Ю.</t>
  </si>
  <si>
    <t>ИП ЛЕГОТИН М.Н.</t>
  </si>
  <si>
    <t>ИП ЛИПИН А.Н.</t>
  </si>
  <si>
    <t>ИП ЛОБЫНЦЕВ М.А.</t>
  </si>
  <si>
    <t>ИП ЛУКАШОВА Е.В.</t>
  </si>
  <si>
    <t>ИП МАГЛАКЕЛИДЗЕ О.В.</t>
  </si>
  <si>
    <t>ИП МАКАРОВ А.В.</t>
  </si>
  <si>
    <t>ИП Марулина Т.М.</t>
  </si>
  <si>
    <t>ИП МАРЬИН Д.В.</t>
  </si>
  <si>
    <t>ИП МАТВЕЙЧУК Л.П.</t>
  </si>
  <si>
    <t>ИП МЕЛЬНИКОВ А.Н.</t>
  </si>
  <si>
    <t>ИП МЕЩЕРЯКОВ С.А.</t>
  </si>
  <si>
    <t>ИП НЕФЕДОВ Д.Н.</t>
  </si>
  <si>
    <t>ИП Онуфриенко И.А.</t>
  </si>
  <si>
    <t>ИП ПАВЛЮК И.М.</t>
  </si>
  <si>
    <t>ИП ПОПКОВ В.В.</t>
  </si>
  <si>
    <t>ИП ПОСТОЛОВ А.Н.</t>
  </si>
  <si>
    <t>ИП ПРЕСНУХИН А.И.</t>
  </si>
  <si>
    <t>ИП РАДЧЕНКО А.В.</t>
  </si>
  <si>
    <t>ИП РЯДИНСКИЙ В.А.</t>
  </si>
  <si>
    <t>ИП СЕРДЕЕВ И.В.</t>
  </si>
  <si>
    <t>ИП СИДОРЕНКО А.А.</t>
  </si>
  <si>
    <t>ИП СИДОРКИН А.А.</t>
  </si>
  <si>
    <t>ИП СОНИН С.П.</t>
  </si>
  <si>
    <t>ИП ТАРАСОВ Н.С.</t>
  </si>
  <si>
    <t>ИП ТИХОВ Д.С.</t>
  </si>
  <si>
    <t>ИП ТКАЧЕНКО С.С.</t>
  </si>
  <si>
    <t>ИП ТОРГАЕВА Ю.М.</t>
  </si>
  <si>
    <t>ИП ТУМАНОВА А.Н.</t>
  </si>
  <si>
    <t>ИП ФИЦУРИЦКИЙ А.С.</t>
  </si>
  <si>
    <t>ИП ХОХОНИНА Е.В.</t>
  </si>
  <si>
    <t>ИП ШАХБАНОВА Н. А.</t>
  </si>
  <si>
    <t>ИП ШЕРСТЯННИКОВ В.С.</t>
  </si>
  <si>
    <t>ИП ШОЛОХОВА Н.В.</t>
  </si>
  <si>
    <t>ИФНС РОССИИ №15 ПО Г. МОСКВЕ</t>
  </si>
  <si>
    <t>ИФНС РОССИИ ПО ЛЕНИНСКОМУ РАЙОНУ Г. ОРЕНБУРГА</t>
  </si>
  <si>
    <t>ИФНС РОССИИ ПО ЦЕНТРАЛЬНОМУ РАЙОНУ Г. ЧЕЛЯБИНСКА</t>
  </si>
  <si>
    <t>Кадакина М.С.</t>
  </si>
  <si>
    <t>КАЛИНИНГРАДСТАТ</t>
  </si>
  <si>
    <t>Калинцев Е.А.</t>
  </si>
  <si>
    <t>Карпинский Е.С.</t>
  </si>
  <si>
    <t>Карцев Д.В.</t>
  </si>
  <si>
    <t>Кашицин Р.А.</t>
  </si>
  <si>
    <t>Князнеделев А.П.</t>
  </si>
  <si>
    <t>Кондратьева Н.А.</t>
  </si>
  <si>
    <t>Копытова С.В.</t>
  </si>
  <si>
    <t>Корницкий В.В.</t>
  </si>
  <si>
    <t>Коротяева К.И.</t>
  </si>
  <si>
    <t>Котелович И.С.</t>
  </si>
  <si>
    <t>Кочетков Д.В.</t>
  </si>
  <si>
    <t>Красникова Л.В.</t>
  </si>
  <si>
    <t>Крутелев С.С.</t>
  </si>
  <si>
    <t>Крылов Д.А.</t>
  </si>
  <si>
    <t>Ксенофонтова О.Ю.</t>
  </si>
  <si>
    <t>Кузнецов Ю.И.</t>
  </si>
  <si>
    <t>Кузьмичев Р.А.</t>
  </si>
  <si>
    <t>Купцова С.А.</t>
  </si>
  <si>
    <t>Курошева Е.С.</t>
  </si>
  <si>
    <t>Кучерова Е.С.</t>
  </si>
  <si>
    <t>Лапухин А.В.</t>
  </si>
  <si>
    <t>Ласица С.Г.</t>
  </si>
  <si>
    <t>Лачугина А.С.</t>
  </si>
  <si>
    <t>ЛЕНИНСКИЙ РОСП Г.ЧЕБОКСАРЫ УФССП ПО ЧУВАШСКОЙ РЕСПУБЛИКЕ, л/с 05151834600</t>
  </si>
  <si>
    <t>Леонова Е.В.</t>
  </si>
  <si>
    <t>Лутонин Р.А.</t>
  </si>
  <si>
    <t>Любавина Н.Ю.</t>
  </si>
  <si>
    <t>МАДИ</t>
  </si>
  <si>
    <t>Мазурова О.В.</t>
  </si>
  <si>
    <t>Малыгин К.А.</t>
  </si>
  <si>
    <t>Малюкевич Д.А.</t>
  </si>
  <si>
    <t>Маркеев И.Е.</t>
  </si>
  <si>
    <t>Маркеева О.А.</t>
  </si>
  <si>
    <t>Масенков А.И.</t>
  </si>
  <si>
    <t>Мацук О.О.</t>
  </si>
  <si>
    <t>Маякина К.О.</t>
  </si>
  <si>
    <t>Медведева Н.А.</t>
  </si>
  <si>
    <t>МЕЖРАЙОННАЯ ИМНС РОССИИ № 8 ПО РЕСПУБЛИКЕ ТАТАРСТАН</t>
  </si>
  <si>
    <t>МЕЖРАЙОННАЯ ИФНС РОССИИ № 16 ПО ВОРОНЕЖСКОЙ ОБЛАСТИ</t>
  </si>
  <si>
    <t>МЕЖРАЙОННАЯ ИФНС РОССИИ № 40 ПО РЕСПУБЛИКЕ БАШКОРТОСТАН</t>
  </si>
  <si>
    <t>Метелкин А.С.</t>
  </si>
  <si>
    <t>Миленина Е.А.</t>
  </si>
  <si>
    <t>Минеева М.Г.</t>
  </si>
  <si>
    <t>Мишина А.В.</t>
  </si>
  <si>
    <t>Можаев С.В.</t>
  </si>
  <si>
    <t>Молодова М.А.</t>
  </si>
  <si>
    <t>МОСП ПО Г.ПРОКОПЬЕВСКУ И ПРОКОПЬЕВСКОМУ РАЙОНУ УФССП ПО КЕМЕРОВСКОЙ ОБЛАСТИ-КУЗБАССУ</t>
  </si>
  <si>
    <t>МУП Юрьев-Польского района "Редакция газеты "Вестник Ополья"</t>
  </si>
  <si>
    <t>Мухаметзянова Л.Ш.</t>
  </si>
  <si>
    <t>Небов М.В.</t>
  </si>
  <si>
    <t>Неверов О.А.</t>
  </si>
  <si>
    <t>Новикова С.Н.</t>
  </si>
  <si>
    <t>Новоселова В.Б.</t>
  </si>
  <si>
    <t>ОАО "ПАША БАНК"</t>
  </si>
  <si>
    <t>ОАО ПО "УПАКОВКА"</t>
  </si>
  <si>
    <t>ОБЩЕСТВО С ОГРАНИЧЕН</t>
  </si>
  <si>
    <t>ОБЩЕСТВО С ОГРАНИЧЕННОЙ ОТВЕТСТВЕННОСТЬЮ "КОМПАНИЯ ХОЛДИНГ -СТРОЙ"</t>
  </si>
  <si>
    <t>ОБЩЕСТВО С ОГРАНИЧЕННОЙ ОТВЕТСТВЕННОСТЬЮ "ЛИПСИЯ ПРО"</t>
  </si>
  <si>
    <t>ОКТЯБРЬСКОЕ РОСП Г. ИЖЕВСКА УФССП РОССИИ ПО УДМУРТСКОЙ ОБЛАСТИ</t>
  </si>
  <si>
    <t>ОКТЯБРЬСКОЕ РОСП Г.САРАТОВА УФССП ПО САРАТОВСКОЙ ОБЛАСТИ</t>
  </si>
  <si>
    <t>ООО " РУС-АВТОТРАНС"</t>
  </si>
  <si>
    <t>ООО "100 ДОРОГ"</t>
  </si>
  <si>
    <t>ООО "Forester"</t>
  </si>
  <si>
    <t>ООО "TEXNOSTANDART-NEO"</t>
  </si>
  <si>
    <t>ООО "А1"</t>
  </si>
  <si>
    <t>ООО "ААРОН-ТРАНС"</t>
  </si>
  <si>
    <t>ООО "АВ-КОМПАНИ"</t>
  </si>
  <si>
    <t>ООО "АВТОБАН"</t>
  </si>
  <si>
    <t>ООО "АВТОКУРС"</t>
  </si>
  <si>
    <t>ООО "АВТОЛОГИСТИКА"</t>
  </si>
  <si>
    <t>ООО "АВТОЛОГИСТИКА-ТРАНС"</t>
  </si>
  <si>
    <t>ООО "АВТОТЕХМАС-В"</t>
  </si>
  <si>
    <t>ООО "АГАТ-ТРАНС"</t>
  </si>
  <si>
    <t>ООО "АГРО-АВТО"</t>
  </si>
  <si>
    <t>ООО "АГРОСЕЙЛ"</t>
  </si>
  <si>
    <t>ООО "АДЖИМА-ДВ"</t>
  </si>
  <si>
    <t>ООО "АЗИМУТ"</t>
  </si>
  <si>
    <t>ООО "АКВАТРИО"</t>
  </si>
  <si>
    <t>ООО "Актион-пресс"</t>
  </si>
  <si>
    <t>ООО "АЛЕВРО"</t>
  </si>
  <si>
    <t>ООО "АЛЬГИЗ"</t>
  </si>
  <si>
    <t>ООО "АЛЬТЕКО"</t>
  </si>
  <si>
    <t>ООО "АЛЬФА-ГРУПП"</t>
  </si>
  <si>
    <t>ООО "АЛЬФА-СТРОЙ"</t>
  </si>
  <si>
    <t>ООО "АЛЬЯНС ГРУПП"</t>
  </si>
  <si>
    <t>ООО "АМС-ЛОГИСТИК"</t>
  </si>
  <si>
    <t>ООО "АНАЛИТ-СЕРВИС"</t>
  </si>
  <si>
    <t>ООО "АНИСА-К"</t>
  </si>
  <si>
    <t>ООО "АНИСА-Н"</t>
  </si>
  <si>
    <t>ООО "АСАП ЛОГИСТИКА"</t>
  </si>
  <si>
    <t>ООО "АТЛАС ЧЕЙН"</t>
  </si>
  <si>
    <t>ООО "АТР"</t>
  </si>
  <si>
    <t>ООО "Б.Т.К."</t>
  </si>
  <si>
    <t>ООО "БАЗОВАЯ ТЕХНИКА"</t>
  </si>
  <si>
    <t>ООО "БАЗОВЫЙ ПОДШИПНИК"</t>
  </si>
  <si>
    <t>ООО "БАЛТВЭЙ"</t>
  </si>
  <si>
    <t>ООО "БАЛТПРОФСТРОЙ"</t>
  </si>
  <si>
    <t>ООО "БАЛТ-ЭКО"</t>
  </si>
  <si>
    <t>ООО "БАРМЕКС"</t>
  </si>
  <si>
    <t>ООО "БАУФАСАД-М"</t>
  </si>
  <si>
    <t>ООО "БЕКАС"</t>
  </si>
  <si>
    <t>ООО "БЕЛКОМ КОММУНИКЕЙШН"</t>
  </si>
  <si>
    <t>ООО "БОГОРОДСКИЕ ДЕЛИКАТЕСЫ"</t>
  </si>
  <si>
    <t>ООО "БОЦМАН"</t>
  </si>
  <si>
    <t>ООО "БРАЙТ"</t>
  </si>
  <si>
    <t>ООО "БРАМИ"</t>
  </si>
  <si>
    <t>ООО "БТК"</t>
  </si>
  <si>
    <t>ООО "БУМТРАНС"</t>
  </si>
  <si>
    <t>ООО "Б-ФИНАНС"</t>
  </si>
  <si>
    <t>ООО "Варио Гарант"</t>
  </si>
  <si>
    <t>ООО "ВБТЕХНОЛОДЖИ"</t>
  </si>
  <si>
    <t>ООО "ВЕБ ЛОГИСТИКА"</t>
  </si>
  <si>
    <t>ООО "Вентстроймонтаж"</t>
  </si>
  <si>
    <t>ООО "ВЕРСЕТАЛЬ ГРУПП"</t>
  </si>
  <si>
    <t>ООО "ВЕСТ ЛОГИСТИК"</t>
  </si>
  <si>
    <t>ООО "ВЕТЕР"</t>
  </si>
  <si>
    <t>ООО "ВИЛОТЕРМ-ИНЖЕНЕРНЫЕ СИСТЕМЫ"</t>
  </si>
  <si>
    <t>ООО "ВИТАР С"</t>
  </si>
  <si>
    <t>ООО "ВИШЕРА- ПЛЮС"</t>
  </si>
  <si>
    <t>ООО "ВЛАДИНЖИНИРИНГ-ГРУПП"</t>
  </si>
  <si>
    <t>ООО "ВМ-ЛОГИСТИК"</t>
  </si>
  <si>
    <t>ООО "Вознесенская слобода"</t>
  </si>
  <si>
    <t>ООО "ВОЛЖСКИЙ МЯСОКОМБИНАТ"</t>
  </si>
  <si>
    <t>ООО "ВТОРОЙ ЭТАЖ ПЛЮС"</t>
  </si>
  <si>
    <t>ООО "ВЫСОТКА"</t>
  </si>
  <si>
    <t>ООО "ГЕКТАР ГРУПП ИНЖИНИРИНГ"</t>
  </si>
  <si>
    <t>ООО "ГЕО-АЛЬЯНС"</t>
  </si>
  <si>
    <t>ООО "ГЕРМЕС СЕРВИС"</t>
  </si>
  <si>
    <t>ООО "ГЕРТА"</t>
  </si>
  <si>
    <t>ООО "ГК ЕЛДЦ"</t>
  </si>
  <si>
    <t>ООО "ГЛОБАЛ"</t>
  </si>
  <si>
    <t>ООО "ГРУППА КОМПАНИЙ "РЕКЛАМА</t>
  </si>
  <si>
    <t>ООО "ГФК-РУСЬ"</t>
  </si>
  <si>
    <t>ООО "ДАП СЕРВИС"</t>
  </si>
  <si>
    <t>ООО "ДАС-ГРУПП ПЛЮС"</t>
  </si>
  <si>
    <t>ООО "ДВИГИК 174"</t>
  </si>
  <si>
    <t>ООО "ДЕКА-МС"</t>
  </si>
  <si>
    <t>ООО "ДЕЛИКАТЕСЫ"</t>
  </si>
  <si>
    <t>ООО "ДЕЛЬТА СВ"</t>
  </si>
  <si>
    <t>ООО "ДЖИЛ ГРУПП"</t>
  </si>
  <si>
    <t>ООО "ДМИТРОВСКИЕ КОЛБАСЫ"</t>
  </si>
  <si>
    <t>ООО "ДЭВИ ТРАНС"</t>
  </si>
  <si>
    <t>ООО "ИВАНОВО-ВОСТОК-СЕРВИС"</t>
  </si>
  <si>
    <t>ООО "ИК "АВТОМАТИКА"</t>
  </si>
  <si>
    <t>ООО "ИМПЕКС"</t>
  </si>
  <si>
    <t>ООО "ИНКОТЕРМС"</t>
  </si>
  <si>
    <t>ООО "ИННОВАЦИИ И СЕРВИС"</t>
  </si>
  <si>
    <t>ООО "ИНФИНИТИ"</t>
  </si>
  <si>
    <t>ООО "ИР"</t>
  </si>
  <si>
    <t>ООО "КАМ"</t>
  </si>
  <si>
    <t>ООО "КАМЧАТКА-ЛАКШЕРИ"</t>
  </si>
  <si>
    <t>ООО "КАПИТАЛ-СТАНДАРТ"</t>
  </si>
  <si>
    <t>ООО "КАРАМЕЛЬ"</t>
  </si>
  <si>
    <t>ООО "КАРЛ ШНЕЛЬ РУС"</t>
  </si>
  <si>
    <t>ООО "КВТ СЕРВИС"</t>
  </si>
  <si>
    <t>ООО "КО-ИНВЕСТ"</t>
  </si>
  <si>
    <t>ООО "КОИН-С"</t>
  </si>
  <si>
    <t>ООО "КОЛЛ - ЦЕНТР ВЕБКА"</t>
  </si>
  <si>
    <t>ООО "КОЛХИДА"</t>
  </si>
  <si>
    <t>ООО "КОМПАНИЯ АЛЬФА-ЛАБ"</t>
  </si>
  <si>
    <t>ООО "КОМПАНИЯ СВЯЗЬЭНЕРГОМОНТАЖ"</t>
  </si>
  <si>
    <t>ООО "КОМПАНИЯ ХОРОС"</t>
  </si>
  <si>
    <t>ООО "КОМПАС ЛОГИСТИКИ"</t>
  </si>
  <si>
    <t>ООО "КОРПОРАЦИЯ МЕТАЛЛИНВЕСТ"</t>
  </si>
  <si>
    <t>ООО "КОРСИКА"</t>
  </si>
  <si>
    <t>ООО "КОСМОМЕНЕДЖМЕНТ"</t>
  </si>
  <si>
    <t>ООО "КТ СЕРВИС"</t>
  </si>
  <si>
    <t>ООО "КТ+"</t>
  </si>
  <si>
    <t>ООО "КТБ ИНЖИНИРИНГ"</t>
  </si>
  <si>
    <t>ООО "ЛВ ПРОДУКТ РУС"</t>
  </si>
  <si>
    <t>ООО "ЛЕККО"</t>
  </si>
  <si>
    <t>ООО "ЛИДЕР-ТРАНС"</t>
  </si>
  <si>
    <t>ООО "ЛОГИСТИК-ЮГ"</t>
  </si>
  <si>
    <t>ООО "Лоцман Бизнес-Технологий"</t>
  </si>
  <si>
    <t>ООО "МАЛЛЕНОМ СИСТЕМС"</t>
  </si>
  <si>
    <t>ООО "МАНЕКИ НЕКО"</t>
  </si>
  <si>
    <t>ООО "МАРИНС ПАРК ОТЕЛЬ НИЖНИЙ НОВГОРОД"</t>
  </si>
  <si>
    <t>ООО "МАРИНС ПАРК ОТЕЛЬ РОСТОВ"</t>
  </si>
  <si>
    <t>ООО "МАСТЕР"</t>
  </si>
  <si>
    <t>ООО "МБР-СТОРЕ"</t>
  </si>
  <si>
    <t>ООО "МЕГА-ТРАКС"</t>
  </si>
  <si>
    <t>ООО "МЕГАТРАНС"</t>
  </si>
  <si>
    <t>ООО "МЕНАХЕМ"</t>
  </si>
  <si>
    <t>ООО "МЕТКОНТИНЕНТ"</t>
  </si>
  <si>
    <t>ООО "МИДАС УНИФОРМА"</t>
  </si>
  <si>
    <t>ООО "МИКРОТЕХ-СЕРВИС"</t>
  </si>
  <si>
    <t>ООО "МИЛК ТРЕЙД"</t>
  </si>
  <si>
    <t>ООО "М-ИНВЕСТ"</t>
  </si>
  <si>
    <t>ООО "МИС"</t>
  </si>
  <si>
    <t>ООО "МИТ КИНГ"</t>
  </si>
  <si>
    <t>ООО "МОСКВА СИТИ"</t>
  </si>
  <si>
    <t>ООО "МПК "Тосненский"</t>
  </si>
  <si>
    <t>ООО "МТХ"</t>
  </si>
  <si>
    <t>ООО "МЭТ"</t>
  </si>
  <si>
    <t>ООО "Мясокомбинат Бобровский"</t>
  </si>
  <si>
    <t>ООО "НН-СЕРВИС", ООО "НОРИЛЬСКНИКЕЛЬСЕРВИС"</t>
  </si>
  <si>
    <t>ООО "НОРД"</t>
  </si>
  <si>
    <t>ООО "НСК"</t>
  </si>
  <si>
    <t>ООО "НТО"</t>
  </si>
  <si>
    <t>ООО "ОГК"</t>
  </si>
  <si>
    <t>ООО "ОКОЛИЦА"</t>
  </si>
  <si>
    <t>ООО "ОЛИМП СТАЛЬ"</t>
  </si>
  <si>
    <t>ООО "ОЛИМПИЯ"</t>
  </si>
  <si>
    <t>ООО "ОРГАНИК"</t>
  </si>
  <si>
    <t>ООО "ОТК ЛОГИСТИК"</t>
  </si>
  <si>
    <t>ООО "ПАЛЛЕТ-ВОЛГОГРАД"</t>
  </si>
  <si>
    <t>ООО "ПАЛЛЕТ-СТРОЙ ПЛЮС"</t>
  </si>
  <si>
    <t>ООО "ПКФ "НИЖНОВЭЛЕКТРОМОНТАЖ"</t>
  </si>
  <si>
    <t>ООО "ПЛАСТ-Т"</t>
  </si>
  <si>
    <t>ООО "Полайс"</t>
  </si>
  <si>
    <t>ООО "ПОЛИМЕТАЛЛ-М"</t>
  </si>
  <si>
    <t>ООО "ПРЕМИУМ-МАСТЕР"</t>
  </si>
  <si>
    <t>ООО "ПродРезерв"</t>
  </si>
  <si>
    <t>ООО "ПРОД-ТОРГ"</t>
  </si>
  <si>
    <t>ООО "ПРОМСИЛ"</t>
  </si>
  <si>
    <t>ООО "Промышленно-Индустриальная Компания"</t>
  </si>
  <si>
    <t>ООО "Промэнерго Автоматика"</t>
  </si>
  <si>
    <t>ООО "ПРОСТАЯ ЛОГИСТИКА"</t>
  </si>
  <si>
    <t>ООО "ПРОФЛИДЕР"</t>
  </si>
  <si>
    <t>ООО "ПСБ ФАКТОРИНГ"</t>
  </si>
  <si>
    <t>ООО "ПТИЦЕФАБРИКА ГУРЬЕВСКАЯ"</t>
  </si>
  <si>
    <t>ООО "РДВ-СОФТ"</t>
  </si>
  <si>
    <t>ООО "РЕФАВТО-31"</t>
  </si>
  <si>
    <t>ООО "РЕФЛАЙНЕР"</t>
  </si>
  <si>
    <t>ООО "Рефтрансавто"</t>
  </si>
  <si>
    <t>ООО "РТЛ"</t>
  </si>
  <si>
    <t>ООО "РУСНАБ-ТРЕЙД"</t>
  </si>
  <si>
    <t>ООО "РУСЭКОТРЕЙД"</t>
  </si>
  <si>
    <t>ООО "С 7 ИНВЕСТ"</t>
  </si>
  <si>
    <t>ООО "СБ"</t>
  </si>
  <si>
    <t>ООО "СВЕЖИЙ ПРОДУКТ"</t>
  </si>
  <si>
    <t>ООО "СВЕТЛАНА"-К</t>
  </si>
  <si>
    <t>ООО "СВЯЗЬЦЕНТР"</t>
  </si>
  <si>
    <t>ООО "СЕМЬЯ-ЛОГИСТИКА"</t>
  </si>
  <si>
    <t>ООО "СЕНСОТЕК"</t>
  </si>
  <si>
    <t>ООО "СЕРВИС-ГРУПП"</t>
  </si>
  <si>
    <t>ООО "СЕРВИС-ИНТЕГРАТОР"</t>
  </si>
  <si>
    <t>ООО "СЗТЛК"</t>
  </si>
  <si>
    <t>ООО "СИТНО-ПРОДУКТ"</t>
  </si>
  <si>
    <t>ООО "СК АРТ"</t>
  </si>
  <si>
    <t>ООО "СМАРТТРАК"</t>
  </si>
  <si>
    <t>ООО "СНАБЖЕНЕЦ"</t>
  </si>
  <si>
    <t>ООО "СОКТРЕЙД СЕРВИС"</t>
  </si>
  <si>
    <t>ООО "СОЦИАЛЬНЫЕ ПРОЕКТЫ"</t>
  </si>
  <si>
    <t>ООО "СОЮЗ АВТОДОР"</t>
  </si>
  <si>
    <t>ООО "СОЮЗПРОДУКТ"</t>
  </si>
  <si>
    <t>ООО "СПЕЦАВТОТРАНС"</t>
  </si>
  <si>
    <t>ООО "СПЕЦРЕСУРС"</t>
  </si>
  <si>
    <t>ООО "СПЕЦСНАБ"</t>
  </si>
  <si>
    <t>ООО "СТК "КРОВЕЛЬЩИК"</t>
  </si>
  <si>
    <t>ООО "СТЛ"</t>
  </si>
  <si>
    <t>ООО "СТП"</t>
  </si>
  <si>
    <t>ООО "СТРОЙ-ИНВЕСТ НН"</t>
  </si>
  <si>
    <t>ООО "СТРОМ-ТРЕЙДИНГ"</t>
  </si>
  <si>
    <t>ООО "СФ ФЛАГМАН"</t>
  </si>
  <si>
    <t>ООО "СЧАСТЛИВЫЙ ПУТЬ"</t>
  </si>
  <si>
    <t>ООО "Т2-ЛОДЖИСТИКС"</t>
  </si>
  <si>
    <t>ООО "ТАБЫШ"</t>
  </si>
  <si>
    <t>ООО "ТАЛАНТ"</t>
  </si>
  <si>
    <t>ООО "ТД "МЕТИЗТОРГ"</t>
  </si>
  <si>
    <t>ООО "ТД "МОЛОЧНИК"</t>
  </si>
  <si>
    <t>ООО "ТД "МОСОБЛСТРОЙ-31"</t>
  </si>
  <si>
    <t>ООО "ТД МЯСНОЙ"</t>
  </si>
  <si>
    <t>ООО "ТД ПРЕМЬЕР АЙС"</t>
  </si>
  <si>
    <t>ООО "ТЕК-КОМ НН"</t>
  </si>
  <si>
    <t>ООО "ТЕКЛЕОР"</t>
  </si>
  <si>
    <t>ООО "ТЕПЛОСФЕРА"</t>
  </si>
  <si>
    <t>ООО "ТЕРМОГИД ПЛЮС"</t>
  </si>
  <si>
    <t>ООО "ТЕРМОКУЛ"</t>
  </si>
  <si>
    <t>ООО "ТЕРМОСТРОЙ"</t>
  </si>
  <si>
    <t>ООО "Технопарк-Владимир"</t>
  </si>
  <si>
    <t>ООО "ТЕХОСНАЩЕНИЕ"</t>
  </si>
  <si>
    <t>ООО "ТЕХПОСТ"</t>
  </si>
  <si>
    <t>ООО "ТЕХСТРОЙГАРАНТ"</t>
  </si>
  <si>
    <t>ООО "ТЕХЭКСПЕРТ"</t>
  </si>
  <si>
    <t>ТЕХЭКСПЕРТ, ООО</t>
  </si>
  <si>
    <t>ООО "ТК АЙРОН"</t>
  </si>
  <si>
    <t>ООО "ТК ИСКАНГРУПП"</t>
  </si>
  <si>
    <t>ООО "ТК Р-ТРАНС"</t>
  </si>
  <si>
    <t>ООО "ТНК"</t>
  </si>
  <si>
    <t>ООО "ТОПРЕНТ"</t>
  </si>
  <si>
    <t>ООО "ТОРГОВЫЙ ДОМ РОСТПРОДУКТ"</t>
  </si>
  <si>
    <t>ООО "ТОРГПРОДПОСТАВКА"</t>
  </si>
  <si>
    <t>ООО "ТРАНС ГАРАНТ ГРУПП"</t>
  </si>
  <si>
    <t>ООО "ТРАНСГРАД"</t>
  </si>
  <si>
    <t>ООО "ТРАНСИНВЕСТ39"</t>
  </si>
  <si>
    <t>ООО "ТРАНССОЮЗ"</t>
  </si>
  <si>
    <t>ООО "ТРАСТ СТРОЙ"</t>
  </si>
  <si>
    <t>ООО "ТРАСТ"</t>
  </si>
  <si>
    <t>ООО "ТРАФТ"</t>
  </si>
  <si>
    <t>ООО "ТРАЯНА"</t>
  </si>
  <si>
    <t>ООО "ТСН-ЭЛЕКТРО"</t>
  </si>
  <si>
    <t>ООО "ТЭК "ДОНЮГ"</t>
  </si>
  <si>
    <t>ООО "ТЭК "ОЛИМП"</t>
  </si>
  <si>
    <t>ООО "ТЭК АЛЬТЕРНАТИВА"</t>
  </si>
  <si>
    <t>ООО "ТЭКАР ГРУПП" "</t>
  </si>
  <si>
    <t>ООО "УК "СЕВЕРО-ЗАПАД"</t>
  </si>
  <si>
    <t>ООО "УЛЬМА ПАКАДЖИНГ"</t>
  </si>
  <si>
    <t>ООО "УНОТРАНС"</t>
  </si>
  <si>
    <t>ООО "УРАЛ-ХОЛОД"</t>
  </si>
  <si>
    <t>ООО "ФАМ-ГРУПП"</t>
  </si>
  <si>
    <t>ООО "ФЕЛЬС ИЗВЕСТЬ"</t>
  </si>
  <si>
    <t>ООО "ФОГОСС"</t>
  </si>
  <si>
    <t>ООО "ФОРСАЖ"</t>
  </si>
  <si>
    <t>ООО "ФРИО ЛОГИСТИК"</t>
  </si>
  <si>
    <t>ООО "ФУД.КОМ"</t>
  </si>
  <si>
    <t>ООО "ЦЕНТР НОВЫХ МЕДИЦИНСКИХ ТЕХНОЛОГИЙ"</t>
  </si>
  <si>
    <t>ООО "Центр Реструктуризации"</t>
  </si>
  <si>
    <t>ООО "ЦЕНТР ТОРГОВЛИ И РАЗВИТИЯ"</t>
  </si>
  <si>
    <t>ООО "ЦСР"</t>
  </si>
  <si>
    <t>ООО "Чартер"</t>
  </si>
  <si>
    <t>ООО "ЧОП "НИКА"</t>
  </si>
  <si>
    <t>ООО "ЧОП "НИКА-Безопасность"</t>
  </si>
  <si>
    <t>ООО "ЭДЕЛЬВЕЙС ЛОГИСТИК"</t>
  </si>
  <si>
    <t>ООО "ЭИР-ПАРТ"</t>
  </si>
  <si>
    <t>ООО "ЭЙ СИ НИЛЬСЕН"</t>
  </si>
  <si>
    <t>ООО "ЭКБ-НЕВА"</t>
  </si>
  <si>
    <t>ООО "ЭКО-ЛОГИС"</t>
  </si>
  <si>
    <t>ООО "ЭКСПЕРТНО-КОНСУЛЬТАТИВНЫЙ ЦЕНТР"</t>
  </si>
  <si>
    <t>ООО "ЭКСПРЕСС СОВЕТСК"</t>
  </si>
  <si>
    <t>ООО "ЭЛИТТРАНС"</t>
  </si>
  <si>
    <t>ООО "ЭНЕРГИЯ"</t>
  </si>
  <si>
    <t>ООО "ЭНЕРГОПРОЕКТ"</t>
  </si>
  <si>
    <t>ООО "ЭРА МАРКЕТИНГ"</t>
  </si>
  <si>
    <t>ООО "ЭРСИСИ ЛОГИСТИК"</t>
  </si>
  <si>
    <t>ООО "ЭТАЛОНЦЕНТР"</t>
  </si>
  <si>
    <t>ООО "ЮЖНЫЙ АЛЬЯНС"</t>
  </si>
  <si>
    <t>ООО "ЮНИВОЛЬТС ЕВРОМУГ"</t>
  </si>
  <si>
    <t>ООО "Юринат-Плюс"</t>
  </si>
  <si>
    <t>ООО "Ю-ТИ-ДЖИ ПИ ЭЙ"</t>
  </si>
  <si>
    <t>ООО "ЯРНЕТ"</t>
  </si>
  <si>
    <t>ООО ГК "БЕЛАЯ ДОЛИНА"</t>
  </si>
  <si>
    <t>ООО ЛК "АВТОЛАЙФ"</t>
  </si>
  <si>
    <t>ООО НН "ТОРГТЕХНИКА"</t>
  </si>
  <si>
    <t>ООО ПКП "ВОСТОК"</t>
  </si>
  <si>
    <t>ООО ПКФ "АВТОКЕНИГ"</t>
  </si>
  <si>
    <t>ООО ПКФ "РУТТОНЭКС"</t>
  </si>
  <si>
    <t>ООО ПТК "НЕРЛИНКА"</t>
  </si>
  <si>
    <t>ООО РА "РЕЙТИНГ"</t>
  </si>
  <si>
    <t>ООО РФ "МАКСИМУМ-ДС"</t>
  </si>
  <si>
    <t>ООО СМП "СТАЛЬМОНТАЖ"</t>
  </si>
  <si>
    <t>ООО ТД "ТЕХНОПОЛИС"</t>
  </si>
  <si>
    <t>ООО ТДК "ФРОСТПРОДУКТ"</t>
  </si>
  <si>
    <t>ООО ТК "АЗИМУТ АГ"</t>
  </si>
  <si>
    <t>ООО ТК "ГУДВИН"</t>
  </si>
  <si>
    <t>ООО ТК "КАРИКО"</t>
  </si>
  <si>
    <t>ООО ТК "МИЛЯ"</t>
  </si>
  <si>
    <t>ООО ТК "ОСКОЛ-ФРАХТ"</t>
  </si>
  <si>
    <t>ООО ТК "ПРУССИЯ"</t>
  </si>
  <si>
    <t>ООО ТК "Спецодежда"</t>
  </si>
  <si>
    <t>ООО ТОРГОВЫЙ ДОМ "ГАСТРОНОМИЯ"</t>
  </si>
  <si>
    <t>ООО ТЭК "ВЫМПЕЛ"</t>
  </si>
  <si>
    <t>ООО ЧОП "ИНТЕРЛОК"</t>
  </si>
  <si>
    <t>ОСП ПО Г.ЧУСОВОМУ И ГОРНАЗАВОДСКОМУ РАЙОНУ УФССП РОССИИ ПО ПЕРМСКОМУ КРАЮ</t>
  </si>
  <si>
    <t>ОСП ПО МИЛЛЕРОВСКОМУ И ТАРАСОВСКОМУ РАЙОНАМ УФССП РОСИИ ПО РОСТОВСКОЙ ОБЛАСТИ</t>
  </si>
  <si>
    <t>ПАО "АСКО-СТРАХОВАНИЕ"</t>
  </si>
  <si>
    <t>Пигарев А.С.</t>
  </si>
  <si>
    <t>Питкевич Ю.Г.</t>
  </si>
  <si>
    <t>Полтавский Е.В.</t>
  </si>
  <si>
    <t>Помещиков С.М.</t>
  </si>
  <si>
    <t>Проказников Е.К.</t>
  </si>
  <si>
    <t>Пронин К.В.</t>
  </si>
  <si>
    <t>Проскурина Т.Н.</t>
  </si>
  <si>
    <t>Редькин Д.А.</t>
  </si>
  <si>
    <t>Родник К.С.</t>
  </si>
  <si>
    <t>РУДНЯНСКИЙ РОСП УФССП ПО СМОЛЕНСКОЙ ОБЛАСТИ</t>
  </si>
  <si>
    <t>Рылева Е.А.</t>
  </si>
  <si>
    <t>Рязанов Р.А.</t>
  </si>
  <si>
    <t>Савельев А.Ю.</t>
  </si>
  <si>
    <t>Савельев И.Г.</t>
  </si>
  <si>
    <t>Савельева И.Н.</t>
  </si>
  <si>
    <t>Савкин И.А.</t>
  </si>
  <si>
    <t>Сахно Д.А.</t>
  </si>
  <si>
    <t>Седенкова Т.В.</t>
  </si>
  <si>
    <t>Семенцул Г.В.</t>
  </si>
  <si>
    <t>Серебрякова Н.А.</t>
  </si>
  <si>
    <t>Сидоренко О.В.</t>
  </si>
  <si>
    <t>Ситников А.С.</t>
  </si>
  <si>
    <t>СЛОБОДСКОЕ МОСП УФССП РОССИИ ПО КИРОВСКОЙ ОБЛАСТИ</t>
  </si>
  <si>
    <t>Слуцкая М.Н.</t>
  </si>
  <si>
    <t>Смирнов М.С.</t>
  </si>
  <si>
    <t>СМОЛЕНСКИЙ ФПР СОТРУДНИЧЕСТВА И РАЗВИТИЯ</t>
  </si>
  <si>
    <t>Смородинов Д.С.</t>
  </si>
  <si>
    <t>СМЭ, БОБ, ГБУЗ</t>
  </si>
  <si>
    <t>Солдаткина Е.Ю.</t>
  </si>
  <si>
    <t>Сомова Н.Ю.</t>
  </si>
  <si>
    <t>Сопина В.А.</t>
  </si>
  <si>
    <t>Сотрудники О.".</t>
  </si>
  <si>
    <t>СППЗСК "БЕССОНОВСКИЙ"</t>
  </si>
  <si>
    <t>Ступиков А.М.</t>
  </si>
  <si>
    <t>Суровцев П.Я.</t>
  </si>
  <si>
    <t>Сычев М.Н.</t>
  </si>
  <si>
    <t>Сычев Н.И.</t>
  </si>
  <si>
    <t>Танчинец Е.В.</t>
  </si>
  <si>
    <t>Тимофеев Р.А.</t>
  </si>
  <si>
    <t>ТОО "LIBER SEMEY"</t>
  </si>
  <si>
    <t>ТОО "ОЭЛИКС ГРУПП (OLX GROUP)"</t>
  </si>
  <si>
    <t>Тотрова И.В.</t>
  </si>
  <si>
    <t>Туринский П.П.</t>
  </si>
  <si>
    <t>УМВД России по Калининградской области</t>
  </si>
  <si>
    <t>УМВД России по Орловской области</t>
  </si>
  <si>
    <t>УМВД РОССИИ ПО ЯРОСЛАВСКОЙ ОБЛАСТИ</t>
  </si>
  <si>
    <t>Управление Роспотребнадзора по Владимирской области</t>
  </si>
  <si>
    <t>УПРАВЛЕНИЕ РОСРЕЕСТРА ПО РЕСПУБЛИКЕ КОМИ</t>
  </si>
  <si>
    <t>УПРАВЛЕНИЕ РОСРЕЕСТРА ПО РЕСПУБЛИКЕ ТАТАРСТАН</t>
  </si>
  <si>
    <t>УФНС РОССИИ ПО КОСТРОМСКОЙ ОБЛАСТИ</t>
  </si>
  <si>
    <t>УФССП ПО ЗАБАЙКАЛЬСКОМУ КРАЮ</t>
  </si>
  <si>
    <t>УФССП ПО КАЛУЖСКОЙ ОБЛАСТИ</t>
  </si>
  <si>
    <t>УФССП ПО КИРОВСКОЙ ОБЛАСТИ</t>
  </si>
  <si>
    <t>УФССП ПО ПРИМОРСКОМУ КРАЮ</t>
  </si>
  <si>
    <t>УФССП ПО РЕСПУБЛИКЕ АДЫГЕЯ</t>
  </si>
  <si>
    <t>УФССП ПО РЕСПУБЛИКЕ КОМИ</t>
  </si>
  <si>
    <t>УФССП ПО УДМУРТСКОЙ ОБЛАСТИ</t>
  </si>
  <si>
    <t>УФССП РОССИИ ПО ВОЛОГОДСКОЙ ОБЛАСТИ</t>
  </si>
  <si>
    <t>УФССП РОССИИ ПО ВОРОНЕЖСКОЙ ОБЛАСТИ</t>
  </si>
  <si>
    <t>УФССП РОССИИ ПО РЕСПУБЛИКЕ БАШКОРТОСТАН</t>
  </si>
  <si>
    <t>УФССП РОССИИ ПО САНКТ-ПЕТЕРБУРГУ</t>
  </si>
  <si>
    <t>УФССП России по Тамбовской области</t>
  </si>
  <si>
    <t>УФССП РОССИИ ПО ТУЛЬСКОЙ ОБЛАСТИ</t>
  </si>
  <si>
    <t>УФССП РОССИИ ПО ТЮМЕНСКОЙ ОБЛАСТИ</t>
  </si>
  <si>
    <t>УФССП РОССИИ ПО ЧЕЛЯБИНСКОЙ ОБЛАСТИ</t>
  </si>
  <si>
    <t>Ушанов С.А.</t>
  </si>
  <si>
    <t>Фадеева Л.И.</t>
  </si>
  <si>
    <t>ФГБУ "Северо-Западное УГМС"</t>
  </si>
  <si>
    <t>ФГУП ГОСНИИ ГА</t>
  </si>
  <si>
    <t>Федоров А.Ю.</t>
  </si>
  <si>
    <t>Фёдорова Е.О.</t>
  </si>
  <si>
    <t>Филиппов А.В.</t>
  </si>
  <si>
    <t>Харыбин К.Н.</t>
  </si>
  <si>
    <t>Хусаинова Д.О.</t>
  </si>
  <si>
    <t>ЦЕНТРАЛЬНЫЙ ФИЛИАЛ ПАО "САК "ЭНЕРГОГАРАНТ"</t>
  </si>
  <si>
    <t>Черняков Д.А.</t>
  </si>
  <si>
    <t>ЧПО СТАРИКОВ С.А.</t>
  </si>
  <si>
    <t>Чугуев Е.А.</t>
  </si>
  <si>
    <t>Шарко Г.А.</t>
  </si>
  <si>
    <t>Шашерко К.В.</t>
  </si>
  <si>
    <t>Шерстнева И.В.</t>
  </si>
  <si>
    <t>Юршина Е.Н.</t>
  </si>
  <si>
    <t>Яшунина Ю.В.</t>
  </si>
  <si>
    <t>1/2 копейки Ставрополь</t>
  </si>
  <si>
    <t>AplusStore Баку</t>
  </si>
  <si>
    <t>Carefood</t>
  </si>
  <si>
    <t>Carefood Алматы</t>
  </si>
  <si>
    <t>Galmart</t>
  </si>
  <si>
    <t>Galmart Алматы</t>
  </si>
  <si>
    <t>Galmart Нур-Султан</t>
  </si>
  <si>
    <t>Ken Mart Нур-Султан</t>
  </si>
  <si>
    <t>Magnum cash@carry</t>
  </si>
  <si>
    <t>Magnum cash@carry Караганда</t>
  </si>
  <si>
    <t>Magnum cash@carry Кызылорда</t>
  </si>
  <si>
    <t>Magnum cash@carry Нур-Султан</t>
  </si>
  <si>
    <t>Magnum cash@carry Петропавловск</t>
  </si>
  <si>
    <t>Magnum cash@carry Тараз</t>
  </si>
  <si>
    <t>Magnum cash@carry Усть-Каменогорск</t>
  </si>
  <si>
    <t>Magnum cash@carry Шымкент</t>
  </si>
  <si>
    <t>METRO Алматы</t>
  </si>
  <si>
    <t>METRO Караганда</t>
  </si>
  <si>
    <t>METRO Нур-Султан</t>
  </si>
  <si>
    <t>METRO Павлодар</t>
  </si>
  <si>
    <t>METRO Усть-Каменогорск</t>
  </si>
  <si>
    <t>METRO Шымкент</t>
  </si>
  <si>
    <t>OZON</t>
  </si>
  <si>
    <t>Аблаева Крым</t>
  </si>
  <si>
    <t>Абрикос, Лама, Фуд-Сити, Близкий, SPAR</t>
  </si>
  <si>
    <t>Абрикос, Лама, Фуд-Сити, Близкий, SPAR Новосибирск</t>
  </si>
  <si>
    <t>Абсолют ЛНР</t>
  </si>
  <si>
    <t>Айвазян Волгоград</t>
  </si>
  <si>
    <t>Анвар</t>
  </si>
  <si>
    <t>Анвар Актобе</t>
  </si>
  <si>
    <t>Анвар Караганда</t>
  </si>
  <si>
    <t>Анвар Кызылорда</t>
  </si>
  <si>
    <t>Анвар Нур-Султан</t>
  </si>
  <si>
    <t>Астыкжан</t>
  </si>
  <si>
    <t>Астыкжан Алматы</t>
  </si>
  <si>
    <t>Астыкжан Костанай</t>
  </si>
  <si>
    <t>Астыкжан Нур-Султан</t>
  </si>
  <si>
    <t>Березка В.Новгород</t>
  </si>
  <si>
    <t>Близкий Хабаровск</t>
  </si>
  <si>
    <t>Богатей Тюмень</t>
  </si>
  <si>
    <t>Бондаренко Крым</t>
  </si>
  <si>
    <t>Бофорта Сочи</t>
  </si>
  <si>
    <t>Бурнаков Абакан</t>
  </si>
  <si>
    <t>Виктория Крым</t>
  </si>
  <si>
    <t>Домашкино</t>
  </si>
  <si>
    <t>Домашкино Ульяновск</t>
  </si>
  <si>
    <t>Золотая середина Норильск</t>
  </si>
  <si>
    <t>Импульс Красноярск</t>
  </si>
  <si>
    <t>Квартет Вкусов Владивосток</t>
  </si>
  <si>
    <t>Ковальский Крым</t>
  </si>
  <si>
    <t>Крепость Пермь</t>
  </si>
  <si>
    <t xml:space="preserve">Ливия Лесосибирск </t>
  </si>
  <si>
    <t>Лодейнопольское Райпо Санкт-Петербург</t>
  </si>
  <si>
    <t>Матрешка Сахалин</t>
  </si>
  <si>
    <t>Маяк</t>
  </si>
  <si>
    <t>Маяк Алтай</t>
  </si>
  <si>
    <t>Маяк Кемерово</t>
  </si>
  <si>
    <t>Маяк Новосибирск</t>
  </si>
  <si>
    <t>Маяк Томск</t>
  </si>
  <si>
    <t>Маяк Хабаровск</t>
  </si>
  <si>
    <t>Маяк Чита</t>
  </si>
  <si>
    <t>Метро Казахстан</t>
  </si>
  <si>
    <t>Мирошниченко Крым</t>
  </si>
  <si>
    <t>Михайловский Астрахань</t>
  </si>
  <si>
    <t>М-Маркет Крым</t>
  </si>
  <si>
    <t>М-Мит Крым</t>
  </si>
  <si>
    <t>Мясная лавка В.Новгород</t>
  </si>
  <si>
    <t>Мясоед В.Новгород</t>
  </si>
  <si>
    <t>Норма Караганда</t>
  </si>
  <si>
    <t>Овощи-фрукты В.Новгород</t>
  </si>
  <si>
    <t>Парус ЛНР</t>
  </si>
  <si>
    <t>Первомайский Чита</t>
  </si>
  <si>
    <t>Полюс-торг Екатеринбург</t>
  </si>
  <si>
    <t>Портной Крым</t>
  </si>
  <si>
    <t>РАЙПО Кука Чита</t>
  </si>
  <si>
    <t>Русский десерт Москва</t>
  </si>
  <si>
    <t>Сабыржан Company Алматы_архив</t>
  </si>
  <si>
    <t>Светофор Москва</t>
  </si>
  <si>
    <t>Серебряный шар</t>
  </si>
  <si>
    <t>Серебряный шар Красноярск</t>
  </si>
  <si>
    <t>Симпатия Красноярск</t>
  </si>
  <si>
    <t>Скворцово Крым</t>
  </si>
  <si>
    <t>Скиф Трейд</t>
  </si>
  <si>
    <t>Скиф Трейд Алматы</t>
  </si>
  <si>
    <t>Скиф Трейд Караганда</t>
  </si>
  <si>
    <t>Скиф Трейд Костанай</t>
  </si>
  <si>
    <t>Скиф Трейд Кызылорда</t>
  </si>
  <si>
    <t>Скиф Трейд Нурсултан</t>
  </si>
  <si>
    <t>Скиф Трейд Павлодар</t>
  </si>
  <si>
    <t>Скиф Трейд Тараз</t>
  </si>
  <si>
    <t>Союз Ухта</t>
  </si>
  <si>
    <t>Столица Хабаровск</t>
  </si>
  <si>
    <t>Технолог Санкт-Петербург</t>
  </si>
  <si>
    <t>Тимошенко Крым</t>
  </si>
  <si>
    <t>Трафик Казань</t>
  </si>
  <si>
    <t>УМКК Уфа</t>
  </si>
  <si>
    <t>Уран</t>
  </si>
  <si>
    <t>Уран Абакан</t>
  </si>
  <si>
    <t>Фактория</t>
  </si>
  <si>
    <t>Фактория Нижнекамск</t>
  </si>
  <si>
    <t>ФудТайм Йошкар-Ола</t>
  </si>
  <si>
    <t>Чичакян Чита</t>
  </si>
  <si>
    <t>Шинколюбово В.Новгород</t>
  </si>
  <si>
    <t>Элина Сервис Казань</t>
  </si>
  <si>
    <t>Юлия В.Новгород</t>
  </si>
  <si>
    <t>Яндекс Лавка</t>
  </si>
  <si>
    <t>Яндекс Лавка Москва</t>
  </si>
  <si>
    <t>Яндекс Лавка Санкт-Петербург</t>
  </si>
  <si>
    <t>Объект ТМА</t>
  </si>
  <si>
    <t>ЛТМА</t>
  </si>
  <si>
    <t>Дата начала периода оплаты</t>
  </si>
  <si>
    <t>Дата окончания периода оплаты</t>
  </si>
  <si>
    <t>Необходимый % скидки в Опт, РТТ, Хореку</t>
  </si>
  <si>
    <t>Регулярная цена отгрузки в опт , шт</t>
  </si>
  <si>
    <t>Акционная цена отгрузки в опт , шт</t>
  </si>
  <si>
    <t>Регулярная цена отгрузки, кг</t>
  </si>
  <si>
    <t>Акционная цена, кг</t>
  </si>
  <si>
    <t>снижение цены в опте</t>
  </si>
  <si>
    <t>Оптовый</t>
  </si>
  <si>
    <t xml:space="preserve">Не смотрим, не трогаем, это расчеты! </t>
  </si>
  <si>
    <t>Объемы ДО из куба ВП</t>
  </si>
  <si>
    <t>Заполняем</t>
  </si>
  <si>
    <t>из списка</t>
  </si>
  <si>
    <t>Заполняем ТТ владелец из куба ВП</t>
  </si>
  <si>
    <t>Багиров Игорь Валерьевич</t>
  </si>
  <si>
    <t>Столбец1</t>
  </si>
  <si>
    <t>КИ</t>
  </si>
  <si>
    <t>SU002218</t>
  </si>
  <si>
    <t>SU002219</t>
  </si>
  <si>
    <t>SU002448</t>
  </si>
  <si>
    <t>SU002419</t>
  </si>
  <si>
    <t>SU002307</t>
  </si>
  <si>
    <t>SU002309</t>
  </si>
  <si>
    <t>SU002361</t>
  </si>
  <si>
    <t>SU002457</t>
  </si>
  <si>
    <t>снижение цены в РТТ</t>
  </si>
  <si>
    <t>РТТ</t>
  </si>
  <si>
    <t>Снижение цены в РТТ</t>
  </si>
  <si>
    <t>ЗПФ</t>
  </si>
  <si>
    <t>ПГП</t>
  </si>
  <si>
    <t>SU002345</t>
  </si>
  <si>
    <t>SU002346</t>
  </si>
  <si>
    <t>Пельмени Grandmeni с говядиной ТМ Горячая штучка сфера ф/п ф/в 0,75 кг МГ</t>
  </si>
  <si>
    <t>SU002483</t>
  </si>
  <si>
    <t>SU002532</t>
  </si>
  <si>
    <t>SU002387</t>
  </si>
  <si>
    <t>Наггетсы Нагетосы Сочная курочка в хрустящей панировке ТМ Горячая штучка ф/в 0,25 кг тара МГ</t>
  </si>
  <si>
    <t>SU002405</t>
  </si>
  <si>
    <t>SU002442</t>
  </si>
  <si>
    <t>SU002518</t>
  </si>
  <si>
    <t>Наггетсы Нагетосы Сочная курочка ТМ Горячая штучка ф/в 0,25 кг тара МГ</t>
  </si>
  <si>
    <t>СНК</t>
  </si>
  <si>
    <t>SU002321</t>
  </si>
  <si>
    <t>SU002516</t>
  </si>
  <si>
    <t>Наггетсы с индейкой ТМ Вязанка ТС Няняггетсы Сливушки п/ф ф/в 0,25 кг НД МГ</t>
  </si>
  <si>
    <t>SU002611</t>
  </si>
  <si>
    <t>SU002610</t>
  </si>
  <si>
    <t>неорганизованная розница</t>
  </si>
  <si>
    <t>май</t>
  </si>
  <si>
    <t>июль</t>
  </si>
  <si>
    <t>август</t>
  </si>
  <si>
    <t>июнь</t>
  </si>
  <si>
    <t>март</t>
  </si>
  <si>
    <t>апрель</t>
  </si>
  <si>
    <t>SU002623</t>
  </si>
  <si>
    <t>SU000203</t>
  </si>
  <si>
    <t>SU000209</t>
  </si>
  <si>
    <t>SU000738</t>
  </si>
  <si>
    <t>SU001349</t>
  </si>
  <si>
    <t>SU001482</t>
  </si>
  <si>
    <t>SU001855</t>
  </si>
  <si>
    <t>(пусто)</t>
  </si>
  <si>
    <t>SU002173</t>
  </si>
  <si>
    <t>SU002295</t>
  </si>
  <si>
    <t>SU002294</t>
  </si>
  <si>
    <t>SU002299</t>
  </si>
  <si>
    <t>SU002297</t>
  </si>
  <si>
    <t>SU002301</t>
  </si>
  <si>
    <t>SU002298</t>
  </si>
  <si>
    <t>SU002300</t>
  </si>
  <si>
    <t>SU002302</t>
  </si>
  <si>
    <t>SU002296</t>
  </si>
  <si>
    <t>SU002303</t>
  </si>
  <si>
    <t>SU002293</t>
  </si>
  <si>
    <t>SU002308</t>
  </si>
  <si>
    <t>SU002310</t>
  </si>
  <si>
    <t>SU002313</t>
  </si>
  <si>
    <t>SU002317</t>
  </si>
  <si>
    <t>SU002319</t>
  </si>
  <si>
    <t>SU002360</t>
  </si>
  <si>
    <t>SU002368</t>
  </si>
  <si>
    <t>SU002369</t>
  </si>
  <si>
    <t>SU002388</t>
  </si>
  <si>
    <t>SU002407</t>
  </si>
  <si>
    <t>SU002408</t>
  </si>
  <si>
    <t>SU002416</t>
  </si>
  <si>
    <t>SU002412</t>
  </si>
  <si>
    <t>SU002415</t>
  </si>
  <si>
    <t>SU002420</t>
  </si>
  <si>
    <t>SU002422</t>
  </si>
  <si>
    <t>SU002414</t>
  </si>
  <si>
    <t>SU002424</t>
  </si>
  <si>
    <t>SU002425</t>
  </si>
  <si>
    <t>SU002413</t>
  </si>
  <si>
    <t>SU002426</t>
  </si>
  <si>
    <t>SU002433</t>
  </si>
  <si>
    <t>SU002429</t>
  </si>
  <si>
    <t>SU002434</t>
  </si>
  <si>
    <t>SU002430</t>
  </si>
  <si>
    <t>SU002423</t>
  </si>
  <si>
    <t>SU002435</t>
  </si>
  <si>
    <t>SU002436</t>
  </si>
  <si>
    <t>SU002438</t>
  </si>
  <si>
    <t>SU002431</t>
  </si>
  <si>
    <t>SU002432</t>
  </si>
  <si>
    <t>SU002456</t>
  </si>
  <si>
    <t>SU002455</t>
  </si>
  <si>
    <t>SU002453</t>
  </si>
  <si>
    <t>SU002451</t>
  </si>
  <si>
    <t>SU002452</t>
  </si>
  <si>
    <t>SU002454</t>
  </si>
  <si>
    <t>SU002470</t>
  </si>
  <si>
    <t>SU002472</t>
  </si>
  <si>
    <t>SU002462</t>
  </si>
  <si>
    <t>SU002476</t>
  </si>
  <si>
    <t>SU002477</t>
  </si>
  <si>
    <t>SU002471</t>
  </si>
  <si>
    <t>SU002474</t>
  </si>
  <si>
    <t>SU002490</t>
  </si>
  <si>
    <t>SU002492</t>
  </si>
  <si>
    <t>SU002488</t>
  </si>
  <si>
    <t>SU002509</t>
  </si>
  <si>
    <t>SU002514</t>
  </si>
  <si>
    <t>SU002515</t>
  </si>
  <si>
    <t>SU002517</t>
  </si>
  <si>
    <t>SU002521</t>
  </si>
  <si>
    <t>SU002528</t>
  </si>
  <si>
    <t>SU002533</t>
  </si>
  <si>
    <t>SU002542</t>
  </si>
  <si>
    <t>SU002543</t>
  </si>
  <si>
    <t>SU002545</t>
  </si>
  <si>
    <t>SU002538</t>
  </si>
  <si>
    <t>SU002557</t>
  </si>
  <si>
    <t>SU002553</t>
  </si>
  <si>
    <t>SU002550</t>
  </si>
  <si>
    <t>SU002554</t>
  </si>
  <si>
    <t>SU002549</t>
  </si>
  <si>
    <t>SU002551</t>
  </si>
  <si>
    <t>SU002552</t>
  </si>
  <si>
    <t>SU002579</t>
  </si>
  <si>
    <t>SU002575</t>
  </si>
  <si>
    <t>SU002577</t>
  </si>
  <si>
    <t>SU002582</t>
  </si>
  <si>
    <t>SU002592</t>
  </si>
  <si>
    <t>SU002595</t>
  </si>
  <si>
    <t>SU002593</t>
  </si>
  <si>
    <t>SU002602</t>
  </si>
  <si>
    <t>SU002603</t>
  </si>
  <si>
    <t>SU002604</t>
  </si>
  <si>
    <t>SU002606</t>
  </si>
  <si>
    <t>SU002608</t>
  </si>
  <si>
    <t>SU002609</t>
  </si>
  <si>
    <t>SU002612</t>
  </si>
  <si>
    <t>SU002613</t>
  </si>
  <si>
    <t>SU002614</t>
  </si>
  <si>
    <t>SU002615</t>
  </si>
  <si>
    <t>SU002616</t>
  </si>
  <si>
    <t>SU002617</t>
  </si>
  <si>
    <t>SU002618</t>
  </si>
  <si>
    <t>SU002621</t>
  </si>
  <si>
    <t>SU002622</t>
  </si>
  <si>
    <t>SU002626</t>
  </si>
  <si>
    <t>SU002627</t>
  </si>
  <si>
    <t>SU002624</t>
  </si>
  <si>
    <t>SU002625</t>
  </si>
  <si>
    <t>SU002630</t>
  </si>
  <si>
    <t>SU002637</t>
  </si>
  <si>
    <t>SU002648</t>
  </si>
  <si>
    <t>SU002644</t>
  </si>
  <si>
    <t>SU002653</t>
  </si>
  <si>
    <t>SU002654</t>
  </si>
  <si>
    <t>SU002655</t>
  </si>
  <si>
    <t>SU002658</t>
  </si>
  <si>
    <t>SU002666</t>
  </si>
  <si>
    <t>SU002657</t>
  </si>
  <si>
    <t>SU002675</t>
  </si>
  <si>
    <t>SU002674</t>
  </si>
  <si>
    <t>SU002691</t>
  </si>
  <si>
    <t>SU002696</t>
  </si>
  <si>
    <t>SU002695</t>
  </si>
  <si>
    <t>SU002726</t>
  </si>
  <si>
    <t>SU002733</t>
  </si>
  <si>
    <t>SU002750</t>
  </si>
  <si>
    <t>SU002751</t>
  </si>
  <si>
    <t>SU002752</t>
  </si>
  <si>
    <t>SU002753</t>
  </si>
  <si>
    <t>Колбаса вареная Стародворская ТМ Стародворье ТС Старый двор амифлекс вес СК1</t>
  </si>
  <si>
    <t>Колбаса вареная Стародворская ТМ Стародворье ТС Старый двор амифлекс вес СК3</t>
  </si>
  <si>
    <t>Ветчина Столичная Вязанка ТМ Стародворские колбасы ТС Вязанка вектор вес УВС СК1</t>
  </si>
  <si>
    <t>Ветчина Столичная Вязанка ТМ Стародворские колбасы ТС Вязанка вектор вес СК3</t>
  </si>
  <si>
    <t>Колбаса вареная Докторская по-стародворски ТМ Стародворье натурин в/у вес УВС2 НД СК1</t>
  </si>
  <si>
    <t>Колбаса вареная Молочная по-стародворски ТМ Стародворье натурин в/у вес УВС2 СК3</t>
  </si>
  <si>
    <t>Колбаса вареная Молочная по-стародворски ТМ Стародворье натурин в/у вес УВС2 НД СК1</t>
  </si>
  <si>
    <t>Колбаса варено-копченая Балыковая ТМ Стародворские колбасы ТС Вязанка фиброуз в/у вес НД2 СК1</t>
  </si>
  <si>
    <t>Колбаса вареная Молочная стародворская ТМ Стародворские колбасы ТС Вязанка вектор вес НБЖУ СК1</t>
  </si>
  <si>
    <t>Колбаса вареная Молочная стародворская ТМ Стародворские колбасы ТС Вязанка вектор вес НБЖУ СК3</t>
  </si>
  <si>
    <t>Колбаса вареная Молочная стародворская ТМ Стародворские колбасы ТС Вязанка вектор вес УВС СК2</t>
  </si>
  <si>
    <t>Колбаса вареная Стародворская ТМ Стародворье ТС Старый двор амифлекс ф/в 0,4 кг СК1</t>
  </si>
  <si>
    <t>Колбаса вареная Стародворская ТМ Стародворье ТС Старый двор амифлекс ф/в 0,4 кг СК3</t>
  </si>
  <si>
    <t>Ветчина Столичная Вязанка ТМ Стародворские колбасы ТС Вязанка вектор ф/в 0,5 кг тара 2 СК1</t>
  </si>
  <si>
    <t>Ветчина Столичная Вязанка ТМ Стародворские колбасы ТС Вязанка вектор ф/в 0,5 кг тара 2 СК3</t>
  </si>
  <si>
    <t>Колбаса вареная Молочная стародворская ТМ Стародворские колбасы ТС Вязанка вектор ф/в 0,5 кг НБЖУ СК1</t>
  </si>
  <si>
    <t>Колбаса вареная Молочная стародворская ТМ Стародворские колбасы ТС Вязанка вектор ф/в 0,5 кг НБЖУ СК2</t>
  </si>
  <si>
    <t>Колбаса вареная Молочная стародворская ТМ Стародворские колбасы ТС Вязанка вектор ф/в 0,5 кг НБЖУ СК3</t>
  </si>
  <si>
    <t>Колбаса вареная Молочная стародворская ТМ Стародворские колбасы ТС Вязанка вектор ф/в 0,5 кг НБЖУ СК5</t>
  </si>
  <si>
    <t>Колбаса вареная Классическая ТМ Стародворские колбасы ТС Вязанка вектор вес УВС СК1</t>
  </si>
  <si>
    <t>Колбаса вареная Классическая ТМ Стародворские колбасы ТС Вязанка вектор вес УВС СК2</t>
  </si>
  <si>
    <t>Колбаса вареная Классическая ТМ Стародворские колбасы ТС Вязанка вектор вес УВС СК3</t>
  </si>
  <si>
    <t>Колбаса вареная Классическая ТМ Стародворские колбасы ТС Вязанка вектор вес ВЗ</t>
  </si>
  <si>
    <t>Колбаса варено-копченая Сервелат Столичный ТМ Стародворские колбасы ТС Вязанка фиброуз в/у вес НД3 СК2</t>
  </si>
  <si>
    <t>Колбаса вареная Особая ТМ Особый рецепт полиамид вес НД СК2</t>
  </si>
  <si>
    <t>Колбаса вареная из мяса птицы Особая ТМ Особый рецепт полиамид вес НД ВЗ</t>
  </si>
  <si>
    <t>Колбаса вареная Вязанка со шпиком ТМ Стародворские колбасы ТС Вязанка вектор вес УВС2 СК1</t>
  </si>
  <si>
    <t>Колбаса вареная Вязанка со шпиком ТМ Стародворские колбасы ТС Вязанка вектор ф/в 0,5 кг УВС2 СК1</t>
  </si>
  <si>
    <t>Колбаса вареная Вязанка со шпиком ТМ Стародворские колбасы ТС Вязанка вектор ф/в 0,5 кг УВС2 СК2</t>
  </si>
  <si>
    <t>Ветчина вареная Нежная ТМ Особый рецепт полиамид вес большой батон СК1</t>
  </si>
  <si>
    <t>Ветчина вареная Нежная ТМ Особый рецепт полиамид вес большой батон СК3</t>
  </si>
  <si>
    <t>Сосиски С сыром ТМ Ядрена копоть ТС Ядрена копоть вискофан мгс ф/в 0,42 кг УВС2 НД СК3</t>
  </si>
  <si>
    <t>Сосиски С сыром ТМ Ядрена копоть ТС Ядрена копоть вискофан мгс ф/в 0,42 кг УВС2 НД СК2</t>
  </si>
  <si>
    <t>Готовые чебупели сочные с мясом ТМ Горячая штучка ТС Базовый ассортимент ф/в 0,3 кг МГ</t>
  </si>
  <si>
    <t>Хрустящие крылышки ТМ Горячая штучка ТС Базовый ассортимент ф/в 0,3 кг МГ</t>
  </si>
  <si>
    <t>Хрустящие крылышки острые к пиву ТМ Горячая штучка ТС Базовый ассортимент ф/в 0,3 кг МГ</t>
  </si>
  <si>
    <t>Хотстеры ТМ Горячая штучка ТС Хотстеры ф/в 0,25 кг НД МГ</t>
  </si>
  <si>
    <t>Круггетсы с сырным соусом ТМ Горячая штучка ТС Круггетсы ф/в 0,25 кг НД МГ</t>
  </si>
  <si>
    <t>Круггетсы сочные ТМ Горячая штучка ТС Круггетсы ф/в 0,25 кг НД МГ</t>
  </si>
  <si>
    <t>Пельмени С говядиной и свининой сфера пуговки вес 5 кг МГ</t>
  </si>
  <si>
    <t>Ветчина Традиционная ТМ Стародворские колбасы диплекс вес ПГП СК1</t>
  </si>
  <si>
    <t>Ветчина Столичная Вязанка ТМ Стародворские колбасы амифлекс вес ПГП СК1</t>
  </si>
  <si>
    <t>Ветчина Столичная Вязанка ТМ Стародворские колбасы амифлекс вес ПГП СК3</t>
  </si>
  <si>
    <t>Сардельки Стародворские с говядиной ТМ Стародворье NDX мгс вес СК2</t>
  </si>
  <si>
    <t>Колбаса варено-копченая Сервелатная по-стародворски ТМ Стародворье ТС Фирменная фиброуз в/у ф/в 0,7 кг УВС СК2</t>
  </si>
  <si>
    <t>Ветчина Нежная ТМ Колбасный стандарт полиамид вес средний батон НТУ СК1</t>
  </si>
  <si>
    <t>Колбаса варено-копченая из мяса птицы Сервелат Пражский ТМ Колбасный стандарт фиброуз в/у вес НД СК2</t>
  </si>
  <si>
    <t>Колбаса варено-копченая из мяса птицы Сервелат Рижский ТМ Колбасный стандарт фиброуз в/у вес НД СК2</t>
  </si>
  <si>
    <t>Сосиски Молочные оригинальные ТМ Особый рецепт полиамид мгс вес УВС НД1 СК2</t>
  </si>
  <si>
    <t>Сосиски Молочные оригинальные ТМ Особый рецепт полиамид мгс вес УВС НД1 СК3</t>
  </si>
  <si>
    <t>Колбаса вареная из мяса птицы Нежная ТМ Колбасный стандарт полиамид вес НД СК1</t>
  </si>
  <si>
    <t>Колбаса вареная из мяса птицы Докторская Особая ТМ Особый рецепт полиамид вес НД ВЗ</t>
  </si>
  <si>
    <t>Колбаса вареная Докторская Особая ТМ Особый рецепт полиамид вес НД СК2</t>
  </si>
  <si>
    <t>Сосиски Датские ТМ Колбасный стандарт полиамид мгс вес НД СК2</t>
  </si>
  <si>
    <t>Сосиски Датские ТМ Колбасный стандарт полиамид мгс вес НД СК3</t>
  </si>
  <si>
    <t>Колбаса вареная Особая ТМ Особый рецепт полиамид ф/в 0,5 кг НД СК2</t>
  </si>
  <si>
    <t>Ветчина Мраморная ТМ Стародворье вектор вес СК3</t>
  </si>
  <si>
    <t>Сосиски Классические ТМ Ядрена копоть ТС Ядрена копоть вискофан мгс ф/в 0,42 кг УВС2 НД СК3</t>
  </si>
  <si>
    <t>Сосиски Классические ТМ Ядрена копоть ТС Ядрена копоть вискофан мгс ф/в 0,42 кг УВС2 НД СК2</t>
  </si>
  <si>
    <t>Готовые чебупели острые с мясом ТМ Горячая штучка ТС Базовый ассортимент ф/в 0,3 кг МГ</t>
  </si>
  <si>
    <t>Готовые чебупели с ветчиной и сыром ТМ Горячая штучка ТС Базовый ассортимент ф/в 0,3 кг МГ</t>
  </si>
  <si>
    <t>Готовые чебуреки с мясом ТМ Горячая штучка шт 1,08 кг бокс Метро тара 2 МГ</t>
  </si>
  <si>
    <t>Колбаса вареная из мяса птицы Муромская ТМ Колбасный стандарт полиамид вес средний батон УВС СК1</t>
  </si>
  <si>
    <t>Колбаса варено-копченая Салями Финская ТМ Стародворские колбасы ТС Вязанка фиброуз в/у вес НД СК2</t>
  </si>
  <si>
    <t>Колбаса варено-копченая Салями Финская ТМ Стародворские колбасы ТС Вязанка фиброуз в/у ф/в 0,35 кг НД2 СК2</t>
  </si>
  <si>
    <t>Колбаса вареная Докторская ГОСТ ТМ Вязанка вектор вес СК1</t>
  </si>
  <si>
    <t>Колбаса вареная Докторская ГОСТ ТМ Вязанка вектор вес СК3</t>
  </si>
  <si>
    <t>Колбаса варено-копченая Пепперони ТМ Стародворские колбасы фиброуз вес СК2</t>
  </si>
  <si>
    <t>Сардельки Нежные ТМ Стародворье NDX мгс вес НД1 СК2</t>
  </si>
  <si>
    <t>Сосиски Ганноверские ТМ Стародворье амилюкс мгс вес УВС2 НД СК3</t>
  </si>
  <si>
    <t>Сосиски Ганноверские ТМ Стародворье амилюкс мгс вес УВС2 НД СК2</t>
  </si>
  <si>
    <t>Сосиски Ганноверские ТМ Стародворье амилюкс мгс ф/в 0,6 кг УВС2 НД СК2</t>
  </si>
  <si>
    <t>Сосиски Ганноверские ТМ Стародворье амилюкс мгс ф/в 0,6 кг УВС2 НД СК3</t>
  </si>
  <si>
    <t>Сосиски Молочные оригинальные ТМ Стародворские колбасы айпил вес ПГП СК2</t>
  </si>
  <si>
    <t>Сосиски Рубленые ТМ Стародворские колбасы ТС Вязанка амилюкс мгс вес СК2</t>
  </si>
  <si>
    <t>Сосиски Рубленые ТМ Стародворские колбасы ТС Вязанка амилюкс мгс ф/в 0,5 кг СК2</t>
  </si>
  <si>
    <t>Сосиски Сочные ТМ Колбасный стандарт амицел мгс вес НД СК2</t>
  </si>
  <si>
    <t>Сосиски Сочные ТМ Колбасный стандарт амицел мгс ф/в 0,5 кг НД1 СК2</t>
  </si>
  <si>
    <t>Шпикачки Стародворские ТМ Стародворье NDX мгс вес НД1 СК2</t>
  </si>
  <si>
    <t>Ветчина Нежная ТМ Стародворские колбасы диплекс вес ПГП СК1</t>
  </si>
  <si>
    <t>Ветчина Нежная ТМ Стародворские колбасы диплекс вес ПГП СК3</t>
  </si>
  <si>
    <t>Колбаса вареная Докторская ГОСТ ТМ Вязанка вектор ф/в 0,4 кг СК1</t>
  </si>
  <si>
    <t>Колбаса вареная Докторская ГОСТ ТМ Вязанка вектор ф/в 0,4 кг СК3</t>
  </si>
  <si>
    <t>Сардельки Вязанка Стародворские ТМ Стародворские колбасы ТС Вязанка NDX мгс ф/в 0,47 кг УВС НД СК3</t>
  </si>
  <si>
    <t>Сардельки Вязанка Стародворские ТМ Стародворские колбасы ТС Вязанка NDX мгс ф/в 0,47 кг УВС НД СК2</t>
  </si>
  <si>
    <t>Сардельки Вязанка Стародворские ТМ Стародворские колбасы ТС Вязанка айпил мгс ф/в 0,47 кг СК3</t>
  </si>
  <si>
    <t>Сардельки Вязанка Стародворские ТМ Стародворские колбасы ТС Вязанка айпил мгс ф/в 0,47 кг СК2</t>
  </si>
  <si>
    <t>Колбаса вареная Классическая ТМ Стародворские колбасы ТС Вязанка вектор ф/в 0,5 кг НБЖУ СК1</t>
  </si>
  <si>
    <t>Колбаса вареная Классическая ТМ Стародворские колбасы ТС Вязанка вектор ф/в 0,5 кг НБЖУ СК2</t>
  </si>
  <si>
    <t>Колбаса вареная Классическая ТМ Стародворские колбасы ТС Вязанка вектор ф/в 0,5 кг НБЖУ СК3</t>
  </si>
  <si>
    <t>Колбаса вареная Классическая ТМ Стародворские колбасы ТС Вязанка вектор ф/в 0,5 кг НБЖУ СК5</t>
  </si>
  <si>
    <t>Сосиски Вязанка Молочные ТМ Стародворские колбасы ТС Вязанка амицел мгс вес УВС2 НД2 СК2</t>
  </si>
  <si>
    <t>Сосиски Вязанка Молочные ТМ Стародворские колбасы ТС Вязанка амицел мгс вес УВС2 НД2 СК3</t>
  </si>
  <si>
    <t>Сосиски Венские ТМ Стародворские колбасы ТС Вязанка вискофан мгс ф/в 0,5 кг НД1 СК2</t>
  </si>
  <si>
    <t>Сосиски Венские ТМ Стародворские колбасы ТС Вязанка вискофан мгс ф/в 0,5 кг НД1 СК3</t>
  </si>
  <si>
    <t>Сосиски Венские ТМ Стародворские колбасы ТС Вязанка вискофан мгс вес НДС К2</t>
  </si>
  <si>
    <t>Сосиски Венские ТМ Стародворские колбасы ТС Вязанка вискофан мгс вес НД СК3</t>
  </si>
  <si>
    <t>Колбаса вареная Молочная Особая ТМ Особый рецепт полиамид вес НД СК2</t>
  </si>
  <si>
    <t>Колбаса вареная из мяса птицы Молочная Особая ТМ Особый рецепт полиамид вес НД ВЗ</t>
  </si>
  <si>
    <t>Колбаса варено-копченая Сервелат Столичный ТМ Стародворские колбасы ТС Вязанка фиброуз в/у ф/в 0,35 кг НД3 СК2</t>
  </si>
  <si>
    <t>Сосиски Вязанка Молочные ТМ Стародворские колбасы ТС Вязанка амицел мгс ф/в 0,45 кг УВС2 НД2 СК2</t>
  </si>
  <si>
    <t>Сосиски Вязанка Молочные ТМ Стародворские колбасы ТС Вязанка амицел мгс ф/в 0,45 кг УВС2 НД2 СК3</t>
  </si>
  <si>
    <t>Сосиски Вязанка Сливочные ТМ Стародворские колбасы ТС Вязанка амицел мгс ф/в 0,45 кг УВС2 НД СК2</t>
  </si>
  <si>
    <t>Сосиски Вязанка Сливочные ТМ Стародворские колбасы ТС Вязанка амицел мгс ф/в 0,45 кг УВС2 НД СК3</t>
  </si>
  <si>
    <t>Сосиски Вязанка Сливочные ТМ Стародворские колбасы ТС Вязанка амицел мгс вес УВС2 НД СК2</t>
  </si>
  <si>
    <t>Сосиски Вязанка Сливочные ТМ Стародворские колбасы ТС Вязанка амицел мгс вес УВС2 НД СК3</t>
  </si>
  <si>
    <t>Сосиски Молочные по-стародворски ТМ Стародворье амицел мгс вес УВС2 НД СК2</t>
  </si>
  <si>
    <t>Сосиски Молочные по-стародворски ТМ Стародворье амицел мгс вес УМВ СК3</t>
  </si>
  <si>
    <t>Сосиски Молочные по-стародворски ТМ Стародворье амицел мгс вес УМВ СК2</t>
  </si>
  <si>
    <t>Сосиски Сливочные по-стародворски ТМ Стародворье амицел мгс вес УВС2 НД СК2</t>
  </si>
  <si>
    <t>Сосиски Сливочные по-стародворски ТМ Стародворье амицел мгс ф/в 0,45 кг УВС2 НД СК2</t>
  </si>
  <si>
    <t>Сосиски Сливочные по-стародворски ТМ Стародворье амицел мгс ф/в 0,45 кг УВС2 НД СК3</t>
  </si>
  <si>
    <t>Сосиски Молочные по-стародворски ТМ Стародворье амицел мгс ф/в 0,45 кг УВС2 НД СК2</t>
  </si>
  <si>
    <t>Сосиски Молочные по-стародворски ТМ Стародворье амицел мгс ф/в 0,45 кг УВС2 НД СК3</t>
  </si>
  <si>
    <t>Пельмени Сочные ТМ Стародворье ТС Сочные ф/п сфера ф/в 0,9 кг УВС2 МГ</t>
  </si>
  <si>
    <t>Колбаса вареная Докторская стародворская ТМ Стародворье амифлекс вес НД СК1</t>
  </si>
  <si>
    <t>Колбаса вареная Докторская стародворская ТМ Стародворье амифлекс вес НД СК2</t>
  </si>
  <si>
    <t>Колбаса вареная Докторская стародворская ТМ Стародворье амифлекс вес НД1 СК3</t>
  </si>
  <si>
    <t>Колбаса вареная Докторская Стародворская ТМ Стародворье амифлекс вес НД ВЗ</t>
  </si>
  <si>
    <t>Колбаса вареная Русская стародворская ТМ Стародворье амифлекс вес СК2</t>
  </si>
  <si>
    <t>Колбаса вареная Русская стародворская ТМ Стародворье амифлекс вес НД СК1</t>
  </si>
  <si>
    <t>Колбаса вареная Русская стародворская ТМ Стародворье амифлекс ф/в 0,5 кг НД СК1</t>
  </si>
  <si>
    <t>Колбаса вареная Молочная стародворская ТМ Стародворье амифлекс вес СК1</t>
  </si>
  <si>
    <t>Колбаса вареная Молочная стародворская ТМ Стародворье амифлекс вес СК2</t>
  </si>
  <si>
    <t>Колбаса вареная Молочная стародворская ТМ Стародворье полиамид вес ВЗ</t>
  </si>
  <si>
    <t>Колбаса вареная Русская по-стародворски ТМ Стародворье ТС Фирменная амифлекс вес НД1 СК1</t>
  </si>
  <si>
    <t>Колбаса вареная Докторская по-стародворски ТМ Стародворье ТС Фирменная амифлекс вес НД1 СК2</t>
  </si>
  <si>
    <t>Колбаса вареная Докторская по-стародворски ТМ Стародворье ТС Фирменная амифлекс вес НД1 СК3</t>
  </si>
  <si>
    <t>Колбаса вареная Докторская по-стародворски ТМ Стародворье ТС Фирменная амифлекс вес НД1 СК1</t>
  </si>
  <si>
    <t>Колбаса вареная Докторская по-Стародворски ТМ Стародворье ТС Фирменная амифлекс вес НД ВЗ</t>
  </si>
  <si>
    <t>Колбаса вареная Докторская по-стародворски ТМ Стародворье ТС Фирменная амифлекс ф/в 0,5 кг НД1 СК1</t>
  </si>
  <si>
    <t>Колбаса вареная Докторская по-стародворски ТМ Стародворье ТС Фирменная амифлекс ф/в 0,5 кг НД1 СК3</t>
  </si>
  <si>
    <t>Колбаса вареная Докторская по-стародворски ТМ Стародворье ТС Фирменная амифлекс ф/в 0,5 кг НД СК2</t>
  </si>
  <si>
    <t>Колбаса вареная Молочная по-стародворски ТМ Стародворье ТС Фирменная амифлекс ф/в 0,5 кг НД1 СК1</t>
  </si>
  <si>
    <t>Колбаса вареная Русская по-стародворски ТМ Стародворье ТС Фирменная амифлекс ф/в 0,5 кг НД1 СК1</t>
  </si>
  <si>
    <t>Колбаса вареная Молочная по-стародворски ТМ Стародворье ТС Фирменная амифлекс вес НД1 СК3</t>
  </si>
  <si>
    <t>Колбаса вареная Молочная по-стародворски ТМ Стародворье ТС Фирменная амифлекс вес НД1 СК1</t>
  </si>
  <si>
    <t>Колбаса вареная Молочная по-стародворски ТМ Стародворье ТС Фирменная полиамид вес ВЗ</t>
  </si>
  <si>
    <t>Колбаса вареная Докторская стародворская ТМ Стародворье амифлекс ф/в 0,5 кг НБЖУ НД1 СК3</t>
  </si>
  <si>
    <t>Колбаса вареная Докторская стародворская ТМ Стародворье амифлекс ф/в 0,5 кг НБЖУ НД1 СК2</t>
  </si>
  <si>
    <t>Колбаса вареная Докторская стародворская ТМ Стародворье амифлекс ф/в 0,5 кг НБЖУ НД1 СК1</t>
  </si>
  <si>
    <t>Колбаса варено-копченая Сервелатная по-стародворски ТМ Стародворье ТС Фирменная фиброуз в/у вес УВС СК2</t>
  </si>
  <si>
    <t>Колбаса варено-копченая Сервелат Зернистый ТМ Стародворье фиброуз в/у вес СК2</t>
  </si>
  <si>
    <t>Колбаса варено-копченая Сервелат Кремлевский ТМ Стародворье фиброуз в/у вес УВС СК2</t>
  </si>
  <si>
    <t>Колбаса вареная Молочная стародворская ТМ Стародворье амифлекс ф/в 0,5 кг НБЖУ СК1</t>
  </si>
  <si>
    <t>Колбаса вареная Молочная стародворская ТМ Стародворье амифлекс ф/в 0,5 кг НБЖУ СК2</t>
  </si>
  <si>
    <t>Колбаса вареная Молочная стародворская ТМ Стародворье амифлекс ф/в 0,5 кг НБЖУ СК3</t>
  </si>
  <si>
    <t>Сардельки Вязанка Стародворские ТМ Стародворские колбасы ТС Вязанка NDX мгс вес УВС СК2</t>
  </si>
  <si>
    <t>Сардельки Вязанка Стародворские ТМ Стародворские колбасы ТС Вязанка NDX мгс вес УВС СК3</t>
  </si>
  <si>
    <t>Сардельки Вязанка Стародворские ТМ Стародворские колбасы ТС Вязанка айпил мгс вес СК2</t>
  </si>
  <si>
    <t>Сардельки Вязанка Стародворские ТМ Стародворские колбасы ТС Вязанка айпил мгс вес СК3</t>
  </si>
  <si>
    <t>Сосиски Баварские ТМ Стародворье айпил мгс вес УВС3 НД СК3</t>
  </si>
  <si>
    <t>Сосиски Баварские ТМ Стародворье айпил мгс вес УВС3 НД СК2</t>
  </si>
  <si>
    <t>Сосиски Баварские ТМ Стародворье айпил мгс ф/в 0,42 кг УВС3 НД СК2</t>
  </si>
  <si>
    <t>Сосиски Баварские ТМ Стародворье айпил мгс ф/в 0,42 кг УВС3 НД СК3</t>
  </si>
  <si>
    <t>Колбаса вареная из мяса птицы Нежная ТМ Славница ТС Выгодная цена амифлекс вес ПГП СК1</t>
  </si>
  <si>
    <t>Чебупели С мясом ТМ Горячая штучка ф/в 0,3 кг НТУ не для ФС и ТОП-ЛКК МГ</t>
  </si>
  <si>
    <t>Пельмени Сочные ТМ Стародворье ТС Сочные ф/п сфера ф/в 0,43 кг УВС2 МГ</t>
  </si>
  <si>
    <t>Колбаса сырокопченая Швейцарская ТМ Стародворье фиброуз терм/п ф/в 0,17 кг АК</t>
  </si>
  <si>
    <t>Крылышки копченые на решетке ТМ Ядрена копоть ТС Ядрена копоть мгс ф/в 0,3 кг АК</t>
  </si>
  <si>
    <t>Пельмени Бульмени с говядиной и свининой. Бульон внутри ТМ Горячая штучка БУЛЬМЕНИ ТС Бульмени ГШ сфера 0,9 кг регионы СФО и ДВФО МГ</t>
  </si>
  <si>
    <t>Колбаса вареная Вязанка с индейкой ТМ Стародворские колбасы ТС Вязанка вектор вес НД1 СК3</t>
  </si>
  <si>
    <t>Колбаса вареная Вязанка с индейкой ТМ Стародворские колбасы ТС Вязанка вектор вес НД1 СК1</t>
  </si>
  <si>
    <t>Колбаса вареная Вязанка с индейкой ТМ Стародворские колбасы ТС Вязанка вектор ф/в 0,45 кг НД1 СК1</t>
  </si>
  <si>
    <t>Колбаса вареная Вязанка с индейкой ТМ Стародворские колбасы ТС Вязанка вектор ф/в 0,45 кг НД1 СК3</t>
  </si>
  <si>
    <t>Колбаса сырокопченая Княжеская ТМ Стародворье белковой терм/п вес АК</t>
  </si>
  <si>
    <t>Ветчина Вязанка с индейкой ТМ Стародворские колбасы ТС Вязанка вектор ф/в 0,45 кг НД1 СК1</t>
  </si>
  <si>
    <t>Ветчина Вязанка с индейкой ТМ Стародворские колбасы ТС Вязанка вектор ф/в 0,45 кг НД1 СК3</t>
  </si>
  <si>
    <t>Брак сосисок</t>
  </si>
  <si>
    <t>Брак ЗПФ</t>
  </si>
  <si>
    <t>Брак ПГП</t>
  </si>
  <si>
    <t>Брак копчёных колбас</t>
  </si>
  <si>
    <t>Брак варёных колбас</t>
  </si>
  <si>
    <t>Колбаса вареная Докторская традиционная СК Стародворье амифлекс ф/в 0,5 кг НД СК1</t>
  </si>
  <si>
    <t>Колбаса вареная из мяса птицы Докторская традиционная ТМ Стародворье амифлекс ф/в 0,5 кг НД СК2</t>
  </si>
  <si>
    <t>Сосиски Баварские с сыром ТМ Стародворье айпил мгс ф/в 0,42 кг НД СК3</t>
  </si>
  <si>
    <t>Сосиски Баварские с сыром ТМ Стародворье айпил мгс ф/в 0,42 кг НД1 СК2</t>
  </si>
  <si>
    <t>Колбаса вареная Докторская Особая ТМ Особый рецепт биолон ф/в 0,5 кг НД СК2</t>
  </si>
  <si>
    <t>Колбаса вареная Молочная Дугушка ТМ Стародворье ТС Дугушка вектор вес УВС СК1</t>
  </si>
  <si>
    <t>Колбаса вареная Молочная Дугушка ТМ Стародворье ТС Дугушка полиамид вес СК1</t>
  </si>
  <si>
    <t>Колбаса вареная Докторская ТМ Стародворье ТС Дугушка вектор вес УВС СК3</t>
  </si>
  <si>
    <t>Колбаса вареная Докторская ТМ Стародворье ТС Дугушка полиамид вес СК3</t>
  </si>
  <si>
    <t>Пельмени Супермени с мясом ТМ Горячая штучка сфера ф/в т/п 0,2 кг МГ</t>
  </si>
  <si>
    <t>Пельмени Супермени со сливочным маслом ТМ Горячая штучка сфера ф/в т/п 0,2 кг МГ</t>
  </si>
  <si>
    <t>Ветчина Дугушка ТМ Стародворье ТС Дугушка вектор ф/в 0,4 кг УВС НД СК1</t>
  </si>
  <si>
    <t>Ветчина Дугушка ТМ Стародворье ТС Дугушка вектор ф/в 0,4 кг УВС НД СК3</t>
  </si>
  <si>
    <t>Сардельки Вязанка Стародворские ТМ Стародворские колбасы ТС Вязанка черева мгс вес УВС СПб СК2</t>
  </si>
  <si>
    <t>Колбаса вареная Докторская ТМ Стародворье ТС Дугушка вектор ф/в 0,4 кг УВС СК3</t>
  </si>
  <si>
    <t>Колбаса вареная Молочная Дугушка ТМ Стародворье ТС Дугушка вектор ф/в 0,4 кг УВС НД СК3</t>
  </si>
  <si>
    <t>Ветчина Нежная ТМ Особый рецепт полиамид ф/в 0,4 кг СК1</t>
  </si>
  <si>
    <t>Ветчина Нежная ТМ Особый рецепт полиамид ф/в 0,4 кг СК3</t>
  </si>
  <si>
    <t>Ветчина Дугушка ТМ Стародворье ТС Дугушка вектор вес УВС СК1</t>
  </si>
  <si>
    <t>Чебуреки Сочные вес 5 кг ТОП-ЛКК, дистр МГ</t>
  </si>
  <si>
    <t>Снеки Жар-мени вес 5,5 кг ТОП-ЛКК, дистр МГ</t>
  </si>
  <si>
    <t>Мини-салями сырокопченые со вкусом бекона ТМ Ядрена копоть ТС Ядрена копоть NDX мгс ф/в 0,05 кг теплая полка АК</t>
  </si>
  <si>
    <t>Чипсы сыровяленые из натурального филе ТМ Ядрена копоть ТС Ядрена копоть мгс ф/в 0,025 кг теплая полка АК</t>
  </si>
  <si>
    <t>Пельмени Отборные из говядины ТМ Стародворье ТС Медвежье ушко ф/п псевдозащип ф/в 0,43 кг УВС2 ФС, прямые ТОП-ЛКК МГ</t>
  </si>
  <si>
    <t>Пельмени Отборные из говядины ТМ Стародворье ТС Медвежье ушко ф/п псевдозащип ф/в 0,43 кг УВС3 ФС, прямые ТОП-ЛКК МГ</t>
  </si>
  <si>
    <t>Пельмени Отборные из свинины и говядины ТМ Стародворье ТС Медвежье ушко ф/п псевдозащип ф/в 0,43 кг УВС2 ФС, прямые ТОП-ЛКК МГ</t>
  </si>
  <si>
    <t>Пельмени Отборные из свинины и говядины ТМ Стародворье ТС Медвежье ушко ф/п псевдозащип ф/в 0,43 кг УВС3 ФС, прямые ТОП-ЛКК МГ</t>
  </si>
  <si>
    <t>Пельмени Отборные из свинины и говядины ТМ Стародворье ТС Медвежье ушко ф/п псевдозащип ф/в 0,9 кг УВС2 ФС, прямые ТОП-ЛКК МГ</t>
  </si>
  <si>
    <t>Пельмени Отборные из свинины и говядины ТМ Стародворье ТС Медвежье ушко ф/п псевдозащип ф/в 0,9 кг УВС3 ФС, прямые ТОП-ЛКК МГ</t>
  </si>
  <si>
    <t>Пельмени Отборные из говядины ТМ Стародворье ТС Медвежье ушко ф/п псевдозащип ф/в 0,9 кг УВС2 ФС, прямые ТОП-ЛКК МГ</t>
  </si>
  <si>
    <t>Пельмени Отборные из говядины ТМ Стародворье ТС Медвежье ушко ф/п псевдозащип ф/в 0,9 кг УВС3 ФС, прямые ТОП-ЛКК МГ</t>
  </si>
  <si>
    <t>Колбаски полукопченые Баварские копченые ТМ Стародворье NDX мгс ф/в 0,28 кг СК2</t>
  </si>
  <si>
    <t>Колбаски полукопченые Баварские копченые ТМ Стародворье белкозин мгс ф/в 0,28 кг СК2</t>
  </si>
  <si>
    <t>Сардельки Вязанка Стародворские ТМ Стародворские колбасы ТС Вязанка NDX мгс вес Family Pack СК2</t>
  </si>
  <si>
    <t>Сардельки Вязанка Стародворские ТМ Стародворские колбасы ТС Вязанка NDX мгс вес Family Pack СК3</t>
  </si>
  <si>
    <t>Сардельки Вязанка Стародворские ТМ Стародворские колбасы ТС Вязанка айпил мгс вес Family Pack СК2</t>
  </si>
  <si>
    <t>Сардельки Вязанка Стародворские ТМ Стародворские колбасы ТС Вязанка айпил мгс вес Family Pack СК3</t>
  </si>
  <si>
    <t>Готовые чебуреки с мясом ТМ Горячая штучка ф/п шт 0,09 кг МГ</t>
  </si>
  <si>
    <t>Колбаса вареная Докторская оригинальная ТМ Особый рецепт полиамид вес НД СК2</t>
  </si>
  <si>
    <t>Сосиски Молочные для завтрака ТМ Особый рецепт полиамид мгс вес НД1 СК3</t>
  </si>
  <si>
    <t>Сосиски Молочные для завтрака ТМ Особый рецепт полиамид мгс вес НД1 СК2</t>
  </si>
  <si>
    <t>Колбаса вареная Классическая ТМ Стародворские колбасы ТС Вязанка вектор вес УМВ СК1</t>
  </si>
  <si>
    <t>Колбаса вареная Классическая ТМ Стародворские колбасы ТС Вязанка вектор вес УМВ СК3</t>
  </si>
  <si>
    <t>Колбаса вареная Классическая ТМ Стародворские колбасы ТС Вязанка вектор вес УМВ СК2</t>
  </si>
  <si>
    <t>Пельмени Отборные из свинины и говядины ТМ Стародворье ТС Медвежье ушко псевдозащип ф/п ф/в 0,43 кг тара УВС2 Х5, Тандер МГ</t>
  </si>
  <si>
    <t>Пельмени Отборные из свинины и говядины ТМ Стародворье ТС Медвежье ушко псевдозащип ф/п ф/в 0,43 кг тара УВС3 Х5, Тандер МГ</t>
  </si>
  <si>
    <t>Пельмени Бульмени с говядиной и свининой ТМ Горячая штучка БУЛЬМЕНИ ТС Бульмени ГШ ф/п сфера ф/в 0,43 кг УВС1 тара МГ</t>
  </si>
  <si>
    <t>Пельмени Бульмени с говядиной и свининой ТМ Горячая штучка БУЛЬМЕНИ ТС Бульмени ГШ ф/п сфера ф/в 0,43 кг УВС1 НД тара МГ</t>
  </si>
  <si>
    <t>Готовые чебуреки со свининой и говядиной ТМ Горячая штучка ф/в 0,36 кг тара Тандер МГ</t>
  </si>
  <si>
    <t>Готовые чебупели сочные с мясом ТМ Горячая штучка ф/в 0,3 кг тара Тандер МГ</t>
  </si>
  <si>
    <t>Чебупицца курочка по-итальянски ТМ Горячая штучка ТС Чебупицца ф/в 0,25 кг тара Тандер МГ</t>
  </si>
  <si>
    <t>Готовые бельмеши сочные с мясом ТМ Горячая штучка ф/в 0,3 кг тара Тандер, Х5 МГ</t>
  </si>
  <si>
    <t>Чебупицца Пепперони ТМ Горячая штучка ТС Чебупицца ф/в 0,25 кг тара Тандер МГ</t>
  </si>
  <si>
    <t>Хотстеры ТМ Горячая штучка ТС Хотстеры ф/в 0,25 кг тара Тандер, Х5 МГ</t>
  </si>
  <si>
    <t>Хотстеры ТМ Горячая штучка ТС Хотстеры ф/в 0,25 кг тара Тандер, Х5 НД МГ</t>
  </si>
  <si>
    <t>Круггетсы с сырным соусом ТМ Горячая штучка ТС Круггетсы ф/в 0,25 кг тара Тандер, Х5 МГ</t>
  </si>
  <si>
    <t>Круггетсы с сырным соусом ТМ Горячая штучка ТС Круггетсы ф/в 0,25 кг тара НД Тандер, Х5 МГ</t>
  </si>
  <si>
    <t>Готовые чебупели с ветчиной и сыром ТМ Горячая штучка ф/в 0,3 кг тара Тандер МГ</t>
  </si>
  <si>
    <t>Круггетсы сочные ТМ Горячая штучка ТС Круггетсы ф/в 0,25 кг тара Х5 НД МГ</t>
  </si>
  <si>
    <t>Колбаса сырокопченая Баварская ТМ Стародворье б/о т/п ф/в 0,17 кг АК</t>
  </si>
  <si>
    <t>Колбаса сырокопченая Баварушка ТМ Стародворье ТС Баварушка б/о т/п ф/в 0,17 кг АК</t>
  </si>
  <si>
    <t>Колбаса вареная Докторская Дугушка ТМ Стародворье ТС Дугушка вектор вес НД СК1</t>
  </si>
  <si>
    <t>Колбаса вареная Докторская Дугушка ТМ Стародворье ТС Дугушка полиамид вес СК1</t>
  </si>
  <si>
    <t>Сосиски Вязанка Сливочные ТМ Стародворские колбасы ТС Вязанка амицел мгс ф/в 0,33 кг СК2</t>
  </si>
  <si>
    <t>Сосиски Вязанка Сливочные ТМ Стародворские колбасы ТС Вязанка амицел мгс ф/в 0,33 кг НД СК3</t>
  </si>
  <si>
    <t>Колбаса Докторская Дугушка ТМ Стародворье ТС Дугушка вектор ф/в 0,4 кг НД СК1</t>
  </si>
  <si>
    <t>Сосиски Классические ТМ Ядрена копоть ТС Ядрена копоть вискофан мгс ф/в 0,33 кг НД СК2</t>
  </si>
  <si>
    <t>Сосиски С сыром ТМ Ядрена копоть ТС Ядрена копоть вискофан мгс ф/в 0,33 кг НД СК2</t>
  </si>
  <si>
    <t>Колбаса варено-копченая Рубленая запеченная ТМ Стародворье ТС Дугушка вектор вес УВС СК1</t>
  </si>
  <si>
    <t>Колбаса варено-копченая Рубленая запеченная ТМ Стародворье ТС Дугушка вектор вес УВС2 СК1</t>
  </si>
  <si>
    <t>Колбаса варено-копченая Салями запеченная ТМ Стародворье ТС Дугушка вектор вес УВС СК2</t>
  </si>
  <si>
    <t>Колбаса варено-копченая Сервелат запеченный ТМ Стародворье ТС Дугушка вектор весовая УВС2 СК2</t>
  </si>
  <si>
    <t>Пельмени Супермени с мясом ТМ Горячая штучка сфера ф/в 0,2 кг Х5 МГ</t>
  </si>
  <si>
    <t>Пельмени Супермени со сливочным маслом ТМ Горячая штучка сфера ф/в 0,2 кг Х5 МГ</t>
  </si>
  <si>
    <t>Сардельки Баварские ТМ Стародворье мгс ф/в 0,38 кг НД СК2</t>
  </si>
  <si>
    <t>Колбаса вареная Дугушка со шпиком ТМ Стародворье ТС Дугушка вектор вес СК1</t>
  </si>
  <si>
    <t>Колбаса вареная Дугушка со шпиком ТМ Стародворье ТС Дугушка полиамид вес СК1</t>
  </si>
  <si>
    <t>Колбаса вареная Докторская ТМ Стародворье фиброуз в/у вес УВС СК3</t>
  </si>
  <si>
    <t>Колбаса вареная Докторская оригинальная ТМ Особый рецепт полиамид вес большой батон НД СК1</t>
  </si>
  <si>
    <t>Колбаса вареная Докторская стародворская ТМ Стародворье фиброуз в/у вес УВС НД СК2</t>
  </si>
  <si>
    <t>Сосиски Молочные для завтрака ТМ Особый рецепт полиамид мгс ф/в 0,4 кг НД1 СК2</t>
  </si>
  <si>
    <t>Сосиски Баварские ТМ Стародворье ТС Баварушка айпил мгс ф/в 0,42 кг СК2</t>
  </si>
  <si>
    <t>Сосиски Баварские ТМ Стародворье ТС Баварушка айпил мгс ф/в 0,42 кг СК3</t>
  </si>
  <si>
    <t>Ветчина Нежная ТМ Колбасный стандарт полиамид вес большой батон НТУ СК1</t>
  </si>
  <si>
    <t>Колбаса вареная Любительская стародворская ТМ Стародворье фиброуз в/у вес НД СК2</t>
  </si>
  <si>
    <t>Сосиски Молочные Дугушки ТМ Стародворье ТС Дугушка амицел мгс вес УВС СК2</t>
  </si>
  <si>
    <t>Сосиски Сливочные Дугушки ТМ Стародворье ТС Дугушка амицел мгс вес УВС СК2</t>
  </si>
  <si>
    <t>Пельмени С мясом и копченостями ТМ Ядрена копоть ТС Ядрена копоть ф/п сфера ф/в 0,43 кг НД МГ</t>
  </si>
  <si>
    <t>Пельмени Печь-мени с мясом ТМ Вязанка сфера т/п ф/в 0,2 кг НД МГ</t>
  </si>
  <si>
    <t>Сосиски С горчицей ТМ Ядрена копоть ТС Ядрена копоть вискофан мгс ф/в 0,33 кг НД СК2</t>
  </si>
  <si>
    <t>Сосиски Баварские ТМ Стародворье ТС Баварушка айпил мгс ф/в 0,84 кг СК2</t>
  </si>
  <si>
    <t>Пельмени Бульмени со сливочным маслом. Бульон внутри ТМ Горячая штучка БУЛЬМЕНИ ТС Бульмени ГШ ф/п сфера ф/в 0,43 кг регионы СФО и ДВФО РТТ МГ</t>
  </si>
  <si>
    <t>Пельмени Бульмени с говядиной и свининой. Бульон внутри ТМ Горячая штучка БУЛЬМЕНИ ТС Бульмени ГШ ф/п сфера 0,9 кг регионы СФО и ДВФО РТТ МГ</t>
  </si>
  <si>
    <t>Сосиски Баварские с сыром ТМ Стародворье ТС Баварушки айпил мгс ф/в 0,42 кг СК3</t>
  </si>
  <si>
    <t>Сосиски Баварские с сыром ТМ Стародворье ТС Баварушки айпил мгс ф/в 0,42 кг НД СК2</t>
  </si>
  <si>
    <t>Пельмени Отборные с говядиной ТМ Стародворье ТС Медвежье ушко ф/п псевдозащип ф/в 0,43 кг УВС1 РТТ МГ</t>
  </si>
  <si>
    <t>Пельмени Отборные с говядиной ТМ Стародворье ТС Медвежье ушко ф/п псевдозащип ф/в 0,9 кг УВС1 РТТ МГ</t>
  </si>
  <si>
    <t>Пельмени Отборные с говядиной и свининой ТМ Стародворье ТС Медвежье ушко ф/п псевдозащип ф/в 0,43 кг УВС1 РТТ МГ</t>
  </si>
  <si>
    <t>Пельмени Отборные с говядиной и свининой ТМ Стародворье ТС Медвежье ушко ф/п псевдозащип ф/в 0,9 кг УВС1 РТТ МГ</t>
  </si>
  <si>
    <t>Колбаса полукопченая Кракушка пряная с сальцем ТМ Стародворье ТС Баварушка черева в/у ф/в 0,3 кг СК2</t>
  </si>
  <si>
    <t>Наггетсы из печи ТМ Вязанка ТС Наггетсы ф/в 0,25 кг НД МГ</t>
  </si>
  <si>
    <t>Пельмени Владимирский стандарт с говядиной и свининой ТМ Владимирский стандарт ф/п сфера 0,8 кг МГ</t>
  </si>
  <si>
    <t>Пельмени Со свининой и говядиной ТМ Особый рецепт ТС Любимая ложка ф/п равиоли ф/в 1,0 кг МГ</t>
  </si>
  <si>
    <t>Сосиски Баварушки с сочным окороком ТМ Стародворье ТС Баварушка полиамид мгс ф/в 0,42 кг СК2</t>
  </si>
  <si>
    <t>Сосиски Баварушки ТМ Баварушка амицел мгс ф/в 0,6 кг СК2</t>
  </si>
  <si>
    <t>Сосиски Баварушки ТМ Баварушка амицел мгс ф/в 0,6 кг СК3</t>
  </si>
  <si>
    <t>Сардельки Сочные ТМ Особый рецепт NDX мгс вес НД СК2</t>
  </si>
  <si>
    <t>Сардельки Сочные ТМ Особый рецепт NDX мгс вес СК3</t>
  </si>
  <si>
    <t>Чебуманы с говядиной ТМ Горячая штучка ф/п ф/в 0,4 кг МГ</t>
  </si>
  <si>
    <t>Хотстеры ТМ Горячая штучка ТС Хотстеры ф/в 0,25 кг НД1 Мария-Ра МГ</t>
  </si>
  <si>
    <t>Готовые чебупели сочные с мясом ТМ Горячая штучка ТС Базовый ассортимент ф/в 0,3 кг НД Мария-Ра МГ</t>
  </si>
  <si>
    <t>Круггетсы с сырным соусом ТМ Горячая штучка ТС Круггетсы ф/в 0,25 кг тара НД Мария-Ра МГ</t>
  </si>
  <si>
    <t>Чебупицца курочка по-итальянски ТМ Горячая штучка ТС Чебупицца ф/в 0,25 кг НД1 Мария-Ра МГ</t>
  </si>
  <si>
    <t>Круггетсы сочные ТМ Горячая штучка ТС Круггетсы вес 3 кг НД Мария-Ра МГ</t>
  </si>
  <si>
    <t>Чебупицца Пепперони ТМ Горячая штучка ТС Чебупицца ф/в 0,25 кг НД1 Мария-Ра МГ</t>
  </si>
  <si>
    <t>Хрустящие крылышки ТМ Горячая штучка вес 3,5 кг НД ТОП-ЛКК МГ</t>
  </si>
  <si>
    <t>Пельмени Бульмени с говядиной и свининой. ТМ Горячая штучка БУЛЬМЕНИ ТС Бигбули ГШ ф/п сфера ф/в 0,9 кг Мария-Ра НД1 МГ</t>
  </si>
  <si>
    <t>Хрустящие крылышки ТМ Горячая штучка ф/в 0,3 кг Мария-Ра МГ</t>
  </si>
  <si>
    <t>Пельмени Бульмени со сливочным маслом. Бульон внутри ТМ Горячая штучка БУЛЬМЕНИ ТС Бульмени ГШ ф/п сфера ф/в 0,43 кг НД Мария-Ра МГ</t>
  </si>
  <si>
    <t>Чебупели Курочка гриль ТМ Горячая штучка ф/п ф/в 0,3 кг МГ</t>
  </si>
  <si>
    <t>Колбаса варено-запеченная Сервелат Запекуша с говядиной ТМ Стародворские колбасы ТС Вязанка п/а ф/в 0,35 кг СК2</t>
  </si>
  <si>
    <t>Колбаса варено-запеченная Сервелат Запекуша с говядиной ТМ Стародворские колбасы ТС Вязанка п/а вес СК2</t>
  </si>
  <si>
    <t>Колбаса запеченная Сервелат Запекуша с сочным окороком ТМ Стародворские колбасы ТС Вязанка п/а ф/в 0,35 кг СК2</t>
  </si>
  <si>
    <t>Колбаса запеченная Сервелат Запекуша с сочным окороком ТМ Стародворские колбасы ТС Вязанка п/а вес СК2</t>
  </si>
  <si>
    <t>Колбаса вареная Докторский гарант ТМ Стародворские колбасы ТС Докторская Вязанка вектор ф/в 0,4 кг НД СК1</t>
  </si>
  <si>
    <t>Колбаса вареная Докторский гарант ТМ Стародворские колбасы ТС Докторская Вязанка вектор ф/в 0,4 кг НД СК2</t>
  </si>
  <si>
    <t>Колбаса вареная Докторский гарант ТМ Стародворские колбасы ТС Докторская Вязанка вектор ф/в 0,4 кг НД СК3</t>
  </si>
  <si>
    <t>Ветчина Запекуша с сочным окороком ТМ Стародворские колбасы ТС Вязанка полиамид ф/в 0,42 кг СК1</t>
  </si>
  <si>
    <t>Ветчина Запекуша с сочным окороком ТМ Стародворские колбасы ТС Вязанка полиамид ф/в 0,42 кг СК3</t>
  </si>
  <si>
    <t>Наггетсы Нагетосы Сочная курочка со сладкой паприкой ТМ Горячая штучка ф/в 0,25 кг МГ</t>
  </si>
  <si>
    <t>Ветчина Балыкбургская ТМ Баварушка ТС Балыкбургская в/у ф/в 0,42 кг срез СК3</t>
  </si>
  <si>
    <t>Ветчина Балыкбургская ТМ Баварушка ТС Балыкбургская в/у ф/в 0,42 кг срез СК2</t>
  </si>
  <si>
    <t>Пельмени Grandmeni с говядиной и свининой ТМ Горячая штучка ф/п сф ф/в 0,75 кг МГ</t>
  </si>
  <si>
    <t>Пельмени Grandmeni с говядиной в сливочном соусе ТМ Горячая штучка ф/п сф ф/в 0,75 кг МГ</t>
  </si>
  <si>
    <t>Наггетсы с индейкой ТМ Вязанка ТС Наггетсы п/ф ф/в 0,25 кг НД3 Мария-Ра МГ</t>
  </si>
  <si>
    <t>Наггетсы из печи ТМ Вязанка ТС Наггетсы п/ф ф/в 0,25 кг тара 2 НД Мария-Ра МГ</t>
  </si>
  <si>
    <t>Пельмени Умелый повар равиоли вес 5 кг УВС МГ</t>
  </si>
  <si>
    <t>Колбаса варено-копченая Сервелат Левантский ТМ Особый рецепт фиброуз в/у вес НД СК2</t>
  </si>
  <si>
    <t>Колбаса варено-копченая Сервелат Левантский ТМ Особый рецепт фиброуз в/у ф/в 0,35 кг НД СК2</t>
  </si>
  <si>
    <t>Пельмени Grandmeni со сливочным маслом ТМ Горячая штучка ф/п сф ф/в 0,75 кг МГ</t>
  </si>
  <si>
    <t>Паштет печеночный Со сливочным маслом ТМ Стародворье ламистер ф/в 0,1 кг РК</t>
  </si>
  <si>
    <t>Паштет печеночный Копченый бекон ТМ Стародворье ламистер ф/в 0,1 кг РК</t>
  </si>
  <si>
    <t>Хотстеры с горчицей ТМ Горячая штучка ТС Хотстеры ф/в 0,25 кг не для ФС и ТОП-ЛКК МГ</t>
  </si>
  <si>
    <t>Снеки Жар-мени с картофелем и сочной грудинкой вес 3,5 кг МГ</t>
  </si>
  <si>
    <t>Наггетсы Нагетосы Сочная курочка в хрустящей панировке со сметаной и зеленью ТМ Горячая штучка ф/в 0,25 кг МГ</t>
  </si>
  <si>
    <t>Чебуреки с мясом, грибами и картофелем вес 2,7 кг МГ</t>
  </si>
  <si>
    <t>Чебуреки Мясные вес 2,7 кг МГ</t>
  </si>
  <si>
    <t>Пельмени Левантские ТМ Особый рецепт ф/п сфера ф/в 0,8 кг МГ</t>
  </si>
  <si>
    <t>Чебупели с мясом ТМ Горячая штучка ф/в 0,3 кг НТУ НД Казахстан, Киргизия, Узбекистан, Армения, Грузия МГ</t>
  </si>
  <si>
    <t>Готовые чебупели сочные с мясом ТМ Горячая штучка ф/в 0,3 кг НД1 Казахстан, Киргизия, Узбекистан, Армения, Грузия МГ</t>
  </si>
  <si>
    <t>Готовые чебупели с ветчиной и сыром ТМ Горячая штучка ф/в 0,3 кг НД1 Казахстан, Киргизия, Узбекистан, Армения, Грузия МГ</t>
  </si>
  <si>
    <t>Сосиски Филейбургские с сочной грудинкой ТМ Стародворье ТС Баварушка амицел мгс ф/в 0,56 кг СК2</t>
  </si>
  <si>
    <t>Сосиски Филейбургские с сочной грудинкой ТМ Стародворье ТС Баварушка амицел мгс ф/в 0,56 кг НД СК3</t>
  </si>
  <si>
    <t>Сосиски Филейбургские с филе сочного окорока ТМ Баварушка амицел мгс ф/в 0,55 кг СК2</t>
  </si>
  <si>
    <t>Сосиски Филейбургские с филе сочного окорока ТМ Баварушка амицел мгс ф/в 0,55 кг СК3</t>
  </si>
  <si>
    <t>Готовые чебупели сочные с мясом ТМ Горячая штучка ф/в 0,3 кг НД2 Казахст, Азербайдж, Туркменист, Таджикист, Монголия МГ</t>
  </si>
  <si>
    <t>Готовые чебупели острые с мясом ТМ Горячая штучка ф/в 0,3 кг НД Казахстан, Киргизия, Узбекистан, Армения, Грузия МГ</t>
  </si>
  <si>
    <t>Готовые чебупели острые с мясом ТМ Горячая штучка ф/в 0,3 кг НД1 Казахстан, Азербайджан, Туркменистан, Таджикистан, Монголия МГ</t>
  </si>
  <si>
    <t>Готовые чебупели с ветчиной и сыром ТМ Горячая штучка ф/в 0,3 кг НД2 Казахстан, Азербайджан, Туркменистан, Таджикистан, Монголия МГ</t>
  </si>
  <si>
    <t>Хотстеры ТМ Горячая штучка ТС Хотстеры ф/в 0,25 кг НД2 Казахстан, Киргизия, Узбекистан, Армения, Грузия МГ</t>
  </si>
  <si>
    <t>Чебупели С мясом ТМ Горячая штучка ф/в 0,3 кг НТУ НД1 Казахстан, Азербайджан, Туркменистан, Таджикистан, Монголия МГ</t>
  </si>
  <si>
    <t>Круггетсы с сырным соусом ТМ Горячая штучка ТС Круггетсы ф/в 0,25 кг Казахстан, Киргизия, Узбекистан, Армения, Грузия НД МГ</t>
  </si>
  <si>
    <t>Чебупицца Пепперони ТМ Горячая штучка ТС Чебупицца ф/в 0,25 кг НД2 Казахстан, Киргизия, Узбекистан, Армения, Грузия МГ</t>
  </si>
  <si>
    <t>Круггетсы с сырным соусом ТМ Горячая штучка ТС Круггетсы ф/в 0,25 кг НД1 Казахстан, Азербайджан, Туркменистан, Таджикистан, Монголия МГ</t>
  </si>
  <si>
    <t>Чебупицца Пепперони ТМ Горячая штучка ТС Чебупицца ф/в 0,25 кг НД3 Казахстан, Азербайджан, Туркменистан, Таджикистан, Монголия МГ</t>
  </si>
  <si>
    <t>Хотстеры ТМ Горячая штучка ТС Хотстеры ф/в 0,25 кг НД3 Казахстан, Азербайджан, Туркменистан, Таджикистан, Монголия МГ</t>
  </si>
  <si>
    <t>Круггетсы сочные ТМ Горячая штучка ТС Круггетсы ф/в 0,25 кг НД1 Казахстан, Киргизия, Узбекистан, Армения, Грузия МГ</t>
  </si>
  <si>
    <t>Круггетсы сочные ТМ Горячая штучка ТС Круггетсы ф/в 0,25 кг НД2 Казахстан, Азербайджан, Туркменистан, Таджикистан, Монголия МГ</t>
  </si>
  <si>
    <t>Сосиски Вязанка Сливочные ТМ Стародворские колбасы ТС Вязанка амицел мгс ф/в 0,67 кг СК2</t>
  </si>
  <si>
    <t>Сосиски Вязанка Сливочные ТМ Стародворские колбасы ТС Вязанка амицел мгс ф/в 0,67 кг СК3</t>
  </si>
  <si>
    <t>Сосиски Филейбургские с филе сочного окорока ТМ Баварушка амицел мгс вес СК2</t>
  </si>
  <si>
    <t>Сосиски Филейбургские с филе сочного окорока ТМ Баварушка амицел мгс вес СК3</t>
  </si>
  <si>
    <t>Чебупицца курочка по-итальянски ТМ Горячая штучка ТС Чебупицца ф/в 0,25 кг НД2 Казахстан, Киргизия, Узбекистан, Армения, Грузия МГ</t>
  </si>
  <si>
    <t>Чебупицца курочка по-итальянски ТМ Горячая штучка ТС Чебупицца ф/в 0,25 кг НД3 Казахстан, Азербайджан, Туркменистан, Таджикистан, Монголия МГ</t>
  </si>
  <si>
    <t>Снеки Мини-сосиски в тесте Фрайпики вес 3,7 кг МГ</t>
  </si>
  <si>
    <t>Хрустящие крылышки ТМ Горячая штучка ф/в 0,3 кг НД2 Казахстан, Азербайджан, Туркменистан, Таджикистан, Монголия МГ</t>
  </si>
  <si>
    <t>Хрустящие крылышки ТМ Горячая штучка ф/в 0,3 кг НД1 Казахстан, Киргизия, Узбекистан, Армения, Грузия МГ</t>
  </si>
  <si>
    <t>Готовые бельмеши сочные с мясом ТМ Горячая штучка ф/в 0,3 кг НД Казахстан, Киргизия, Узбекистан, Армения, Грузия МГ</t>
  </si>
  <si>
    <t>Готовые чебуреки со свининой и говядиной ТМ Горячая штучка ф/в 0,36 кг НД Казахстан, Азербайджан, Туркменистан, Таджикистан, Монголия МГ</t>
  </si>
  <si>
    <t>Готовые чебуреки со свининой и говядиной ТМ Горячая штучка ф/в 0,36 кг НД1 Казахстан, Киргизия, Узбекистан, Армения, Грузия МГ</t>
  </si>
  <si>
    <t>Готовые бельмеши сочные с мясом ТМ Горячая штучка ф/в 0,3 кг НД1 Казахстан, Азербайджан, Туркменистан, Таджикистан, Монголия МГ</t>
  </si>
  <si>
    <t>Хрустящие крылышки острые к пиву ТМ Горячая штучка ТС Базовый ассортимент ф/в 0,3 кг НД1 МГ</t>
  </si>
  <si>
    <t>Колбаски полукопченые Баварские копченые ТМ Стародворье ТС Баварушки NDX мгс ф/в 0,28 кг СК2</t>
  </si>
  <si>
    <t>Колбаса сыровяленая Филейбургская мраморная ТМ Стародворье ТС Баварушка черева в/у ф/в 0,15 кг ДК</t>
  </si>
  <si>
    <t>Чебуланч жюльен ТМ Горячая штучка ТС Чебуланч ф/в 0,2 кг МГ</t>
  </si>
  <si>
    <t>Вареники Благолепные с картофелем и луком от православных кулинаров вес 5 кг МГ</t>
  </si>
  <si>
    <t>Сардельки Левантские ТМ Особый рецепт полиамид мгс вес НД СК2</t>
  </si>
  <si>
    <t>Сардельки Левантские ТМ Особый рецепт полиамид мгс вес УВС СК2</t>
  </si>
  <si>
    <t>Колбаса вареная Докторская оригинальная ТМ Особый рецепт полиамид ф/в 0,4 кг НД СК2</t>
  </si>
  <si>
    <t>Колбаса вареная Филейбургская ТМ Баварушка ТС Баварушка полиамид 0,45 кг СК2</t>
  </si>
  <si>
    <t>Колбаса вареная Филейбургская ТМ Баварушка ТС Баварушка полиамид 0,45 кг СК1</t>
  </si>
  <si>
    <t>Колбаса вареная Филейбургская ТМ Баварушка ТС Баварушка полиамид 0,45 кг СК3</t>
  </si>
  <si>
    <t>Колбаса вареная Филейбургская ТМ Баварушка ТС Баварушка полиамид 0,45 кг НД СК1</t>
  </si>
  <si>
    <t>Колбаса вареная Филейбургская ТМ Баварушка ТС Баварушка полиамид 0,45 кг НД СК3</t>
  </si>
  <si>
    <t>Колбаса вареная Филейбургская с филе сочного окорока ТМ Баварушка ТС Баварушка полиамид 0,45 кг СК2</t>
  </si>
  <si>
    <t>Колбаса вареная Филейбургская с филе сочного окорока ТМ Баварушка ТС Баварушка полиамид 0,45 кг СК1</t>
  </si>
  <si>
    <t>Колбаса вареная Филейбургская с филе сочного окорока ТМ Баварушка ТС Баварушка полиамид 0,45 кг НД СК1</t>
  </si>
  <si>
    <t>Колбаса вареная Филейбургская с филе сочного окорока ТМ Баварушка ТС Баварушка полиамид 0,45 кг НД СК3</t>
  </si>
  <si>
    <t>Наггетсы с куриным филе Выбери свой вкус ТМ Вязанка ТС Няняггетсы Сливушки п/ф ф/в 0,25 кг МГ</t>
  </si>
  <si>
    <t>Пекерсы с индейкой в сливочном соусе ТМ Горячая штучка ТС Пекерсы ф/в 0,25 кг тара Х5 МГ</t>
  </si>
  <si>
    <t>Чебуланч бефстроганов ТМ Горячая штучка ТС Чебуланч ф/в 0,2 кг МГ</t>
  </si>
  <si>
    <t>Чебупай сочное яблоко ТМ Горячая штучка ТС Чебупай ф/в 0,2 кг СА МГ</t>
  </si>
  <si>
    <t>Ветчина Запекуша с сочным окороком ТМ Стародворские колбасы ТС Вязанка полиамид вес СК1</t>
  </si>
  <si>
    <t>Ветчина Запекуша с сочным окороком ТМ Стародворские колбасы ТС Вязанка полиамид вес СК3</t>
  </si>
  <si>
    <t>Сосиски Датские айпил вес для ПГП СК2</t>
  </si>
  <si>
    <t>Наггетсы из печи ТМ Вязанка ТС Няняггетсы Сливушки п/ф ф/в 0,25 кг НД МГ</t>
  </si>
  <si>
    <t>Наггетсы из печи ТМ Вязанка ТС Няняггетсы Сливушки п/ф ф/в 0,25 кг НД1 МГ</t>
  </si>
  <si>
    <t>Наггетсы из печи ТМ Вязанка ТС Сливушки п/ф ф/в 0,25 кг НД МГ</t>
  </si>
  <si>
    <t>Наггетсы из печи ТМ Вязанка ТС Няняггетсы Сливушки п/ф ф/в 0,25 кг тара Тандер МГ</t>
  </si>
  <si>
    <t>Наггетсы из печи ТМ Вязанка ТС Няняггетсы Сливушки п/ф ф/в 0,25 кг тара Тандер НД МГ</t>
  </si>
  <si>
    <t>Наггетсы из печи ТМ Вязанка ТС Сливушки п/ф ф/в 0,25 кг тара Тандер МГ</t>
  </si>
  <si>
    <t>Наггетсы с индейкой ТМ Вязанка ТС Няняггетсы Сливушки п/ф ф/в 0,25 кг тара Тандер НД МГ</t>
  </si>
  <si>
    <t>Наггетсы с индейкой ТМ Вязанка ТС Няняггетсы Сливушки п/ф ф/в 0,25 кг тара Тандер НД1 МГ</t>
  </si>
  <si>
    <t>Наггетсы с индейкой ТМ Вязанка ТС Из печи Сливушки п/ф ф/в 0,25 кг тара Тандер МГ</t>
  </si>
  <si>
    <t>Наггетсы с индейкой ТМ Вязанка ТС Няняггетсы Сливушки п/ф ф/в 0,25 кг НД1 МГ</t>
  </si>
  <si>
    <t>Наггетсы с индейкой ТМ Вязанка ТС Из печи Сливушки п/ф ф/в 0,25 кг МГ</t>
  </si>
  <si>
    <t>Чебуманы с говядиной ТМ Горячая штучка ф/в 0,28 кг тара ФС МГ</t>
  </si>
  <si>
    <t>Колбаса вареная Стародворская ТМ Стародворье вектор ф/в 0,4 кг НД СК1</t>
  </si>
  <si>
    <t>Колбаса вареная Стародворская ТМ Стародворье вектор ф/в 0,4 кг НД СК2</t>
  </si>
  <si>
    <t>Колбаса вареная Стародворская ТМ Стародворье вектор ф/в 0,4 кг НД СК3</t>
  </si>
  <si>
    <t>Пекерсы с индейкой в сливочном соусе ТМ Горячая штучка ТС Пекерсы ф/в 0,25 кг НД2 МГ</t>
  </si>
  <si>
    <t>Вареники Благолепные с картофелем и грибами от православных кулинаров вес 5 кг МГ</t>
  </si>
  <si>
    <t>Ветчина Вязанка с индейкой ТМ Стародворские колбасы ТС Вязанка вектор вес НД1 СК3</t>
  </si>
  <si>
    <t>Ветчина Вязанка с индейкой ТМ Стародворские колбасы ТС Вязанка вектор вес НД1 СК1</t>
  </si>
  <si>
    <t>Ветчина Балыкбургская ТМ Баварушка фиброуз в/у вес СК3</t>
  </si>
  <si>
    <t>Ветчина Балыкбургская ТМ Баварушка фиброуз в/у вес СК1</t>
  </si>
  <si>
    <t>Ветчина Балыкбургская ТМ Баварушка фиброуз в/у ф/в 0,42 кг СК1</t>
  </si>
  <si>
    <t>Ветчина Балыкбургская ТМ Баварушка фиброуз в/у ф/в 0,42 кг СК3</t>
  </si>
  <si>
    <t>Колбаса варено-копченая Балыкбургская рубленая ТМ Баварушка ТС Баварушка фиброуз в/у ф/в 0,35 кг срез СК2</t>
  </si>
  <si>
    <t>Колбаса варено-копченая Балыкбургская рубленая ТМ Баварушка ТС Баварушка фиброуз в/у ф/в 0,35 кг срез УВС СК2</t>
  </si>
  <si>
    <t>Колбаса варено-копченая Салями Филейбургская зернистая ТМ Баварушка фиброуз в/у ф/в 0,35 кг срез СК2</t>
  </si>
  <si>
    <t>Колбаса варено-копченая Салями Филейбургская зернистая ТМ Баварушка фиброуз в/у ф/в 0,35 кг срез УВС СК2</t>
  </si>
  <si>
    <t>Сосиски Филейбургские с грудкой ТМ Баварушка амицел мгс ф/в 0,33 кг СК2</t>
  </si>
  <si>
    <t>Сосиски Филейбургские с грудкой ТМ Баварушка амицел мгс ф/в 0,33 кг СК3</t>
  </si>
  <si>
    <t>Пельмени Бульмени со сливочным маслом ТМ Горячая штучка БУЛЬМЕНИ ТС Бульмени ГШ ф/п сфера ф/в 0,43 кг УВС1 МГ</t>
  </si>
  <si>
    <t>Пельмени Бульмени с говядиной и свининой ТМ Горячая штучка БУЛЬМЕНИ ТС Бигбули ф/п сфера ф/в 0,9 кг МГ</t>
  </si>
  <si>
    <t>Пельмени Бульмени со сливочным маслом ТМ Горячая штучка БУЛЬМЕНИ ТС Бульмени ГШ ф/п сфера ф/в 0,9 кг УВС1 МГ</t>
  </si>
  <si>
    <t>Пельмени Бульмени с говядиной и свининой ТМ Горячая штучка БУЛЬМЕНИ ТС Бигбули ф/п сфера ф/в 0,43 кг МГ</t>
  </si>
  <si>
    <t>Пельмени Бульмени с говядиной и свининой ТМ Горячая штучка БУЛЬМЕНИ ТС Бульмени ГШ ф/п сфера ф/в 0,43 кг УВС1 МГ</t>
  </si>
  <si>
    <t>Пельмени Бульмени с говядиной и свининой ТМ Горячая штучка БУЛЬМЕНИ ТС Бульмени ГШ ф/п сфера ф/в 0,9 кг УВС1 МГ</t>
  </si>
  <si>
    <t>Колбаса варено-копченая Сервелат Кремлевский ТМ Стародворье фиброуз в/у ф/в 0,35 кг срез УВС СК2</t>
  </si>
  <si>
    <t>Колбаса варено-копченая Сервелат Кремлевский ТМ Стародворье фиброуз в/у ф/в 0,35 кг срез 60 УВС СК2</t>
  </si>
  <si>
    <t>Чебупели Курочка гриль ТМ Горячая штучка ф/в 0,43 кг КБ МГ</t>
  </si>
  <si>
    <t>Хрустящие крылышки острые к пиву ТМ Горячая штучка ф/в 0,3 кг НД3 Казахстан, Киргизия, Узбекистан, Армения, Грузия МГ</t>
  </si>
  <si>
    <t>Чебупай спелая вишня ТМ Горячая штучка ТС Чебупай ф/в 0,2 кг СА МГ</t>
  </si>
  <si>
    <t>Паштет печеночный Гусь ТМ Стародворье ламистер ф/в 0,1 кг РК</t>
  </si>
  <si>
    <t>Пельмени Бульмени с говядиной и свининой Наваристые ТМ Горячая штучка БУЛЬМЕНИ ТС Бульмени ГШ сфера Вес 5 кг МГ</t>
  </si>
  <si>
    <t>Наггетсы из растительного белка ТМ Горячая штучка ТС Foodgital 0,25 кг МГ</t>
  </si>
  <si>
    <t>Колбаса варено-копченая Сервелат Филейбургский с ароматными пряностями ТМ Баварушка фиброуз в/у ф/в 0,35 кг срез СК2</t>
  </si>
  <si>
    <t>Колбаса варено-копченая Сервелат Филейбургский с ароматными пряностями ТМ Баварушка фиброуз в/у ф/в 0,35 кг срез УВС СК2</t>
  </si>
  <si>
    <t>Колбаса варено-копченая Сервелат Филейбургский с копченой грудинкой ТМ Баварушка фиброуз в/у ф/в 0,35 кг срез СК2</t>
  </si>
  <si>
    <t>Колбаса варено-копченая Сервелат Филейбургский с копченой грудинкой ТМ Баварушка фиброуз в/у ф/в 0,35 кг срез УВС СК2</t>
  </si>
  <si>
    <t>Колбаса варено-копченая Балыкбургская с копченым балыком ТМ Баварушка фиброуз в/у ф/в 0,35 кг срез СК2</t>
  </si>
  <si>
    <t>Колбаса варено-копченая Балыкбургская с копченым балыком ТМ Баварушка фиброуз в/у ф/в 0,35 кг срез УВС СК2</t>
  </si>
  <si>
    <t>Колбаса варено-копченая Сервелат Филейбургский с филе сочного окорока ТМ Баварушка фиброуз в/у ф/в 0,35 кг срез СК2</t>
  </si>
  <si>
    <t>Колбаса варено-копченая Сервелат Филейбургский с филе сочного окорока ТМ Баварушка фиброуз в/у ф/в 0,35 кг срез УВС СК2</t>
  </si>
  <si>
    <t>Чебупели из растительного белка ТМ Горячая штучка ТС Foodgital ф/в 0,25 кг СА МГ</t>
  </si>
  <si>
    <t>Пельмени Печь-мени с мясом ТМ Вязанка сфера ф/в 0,2 кг НД Красное и белое МГ</t>
  </si>
  <si>
    <t>Хрустящие крылышки острые к пиву ТМ Горячая штучка ф/в 0,3 кг НД4 Красное и белое МГ</t>
  </si>
  <si>
    <t>Готовые чебуреки с мясом ТМ Горячая штучка ф/п шт 0,09 кг НД1 Красное и белое МГ</t>
  </si>
  <si>
    <t>Колбаса варено-копченая Балыкбургская ТМ Баварушка фиброуз в/у вес СК2</t>
  </si>
  <si>
    <t>Колбаса варено-копченая Балыкбургская ТМ Баварушка фиброуз в/у вес УВС СК2</t>
  </si>
  <si>
    <t>Колбаса варено-копченая Филейбургская с сочным окороком ТМ Баварушка фиброуз в/у вес СК2</t>
  </si>
  <si>
    <t>Колбаса варено-копченая Филейбургская с сочным окороком ТМ Баварушка фиброуз в/у вес УВС СК2</t>
  </si>
  <si>
    <t>Колбаса варено-копченая Салями Филейбургская зернистая ТМ Баварушка фиброуз в/у вес СК2</t>
  </si>
  <si>
    <t>Колбаса варено-копченая Салями Филейбургская зернистая ТМ Баварушка фиброуз в/у вес УВС СК2</t>
  </si>
  <si>
    <t>Колбаса варено-копченая Филейбургская с душистым чесноком ТМ Баварушка фиброуз в/у вес СК2</t>
  </si>
  <si>
    <t>Колбаса варено-копченая Филейбургская с душистым чесноком ТМ Баварушка фиброуз в/у вес УВС СК2</t>
  </si>
  <si>
    <t>Колбаса вареная Царедворская ТМ Стародворье полиамид ф/в 0,4 кг СК1</t>
  </si>
  <si>
    <t>Колбаса вареная Царедворская ТМ Стародворье полиамид ф/в 0,4 кг СК2</t>
  </si>
  <si>
    <t>Колбаса вареная Царедворская ТМ Стародворье полиамид ф/в 0,4 кг СК3</t>
  </si>
  <si>
    <t>Колбаса варено-копченая Сервелат Филедворский ТМ Стародворье фиброуз в/у ф/в 0,35 кг срез СК2</t>
  </si>
  <si>
    <t>Сосиски Сочинки с сочной грудинкой ТМ Стародворье полиамид мгс ф/в 0,4 кг СК2</t>
  </si>
  <si>
    <t>Сосиски Сочинки с сочной грудинкой ТМ Стародворье полиамид мгс ф/в 0,4 кг СК3</t>
  </si>
  <si>
    <t>Сосиски Сочинки ТМ Стародворье с сочным окороком полиамид мгс ф/в 0,4 кг СК2</t>
  </si>
  <si>
    <t>Сосиски Сочинки ТМ Стародворье с сочным окороком полиамид мгс ф/в 0,4 кг СК3</t>
  </si>
  <si>
    <t>Пельмени Бульмени со сливочным маслом ТМ Горячая штучка БУЛЬМЕНИ ТС Бульмени ГШ ф/п сфера ф/в 0,43 кг УВС1 НД МГ</t>
  </si>
  <si>
    <t>Пельмени Бульмени со сливочным маслом ТМ Горячая штучка БУЛЬМЕНИ ТС Бульмени ГШ ф/п сфера ф/в 0,9 кг УВС1 НД МГ</t>
  </si>
  <si>
    <t>Пельмени Бульмени с говядиной и свининой ТМ Горячая штучка БУЛЬМЕНИ ТС Бульмени ГШ ф/п сфера ф/в 0,43 кг УВС1 НД МГ</t>
  </si>
  <si>
    <t>Пельмени Бульмени с говядиной и свининой ТМ Горячая штучка БУЛЬМЕНИ ТС Бульмени ГШ ф/п сфера ф/в 0,9 кг УВС1 НД МГ</t>
  </si>
  <si>
    <t>Пельмени Бигбули с мясом ТМ Горячая штучка БУЛЬМЕНИ ТС Бигбули ГШ ф/п сфера ф/в 0,9 кг МГ</t>
  </si>
  <si>
    <t>Пельмени Бигбули с мясом ТМ Горячая штучка БУЛЬМЕНИ ТС Бигбули ГШ ф/п сфера ф/в 0,43 кг МГ</t>
  </si>
  <si>
    <t>Хрустящие крылышки острые к пиву ТМ Горячая штучка ф/в 0,3 кг НД5 Казахстан, Азербайджан, Туркменистан, Таджикистан, Монголия МГ</t>
  </si>
  <si>
    <t>Пельмени Стародворские ТМ Стародворье ф/п сфера ф/в 0,4 кг РТТ МГ</t>
  </si>
  <si>
    <t>Чипсы сырокопченые с натуральным филе и паприкой ТМ Ядрена копоть ТС Ядрена копоть мгс ф/в 0,025 кг МТК</t>
  </si>
  <si>
    <t>Наггетсы Хрустящие вес 6 кг НД МГ</t>
  </si>
  <si>
    <t>Колбаса вареная Нежная ТМ Зареченские ТС Зареченские продукты полиамид вес СК1</t>
  </si>
  <si>
    <t>Колбаса варено-копченая из мяса птицы Сервелат Рижский ТМ Зареченские ТС Зареченские продукты фиброуз в/у вес СК2</t>
  </si>
  <si>
    <t>Сосиски Датские ТМ Зареченские ТС Зареченские продукты полиамид мгс вес СК3</t>
  </si>
  <si>
    <t>Сосиски Молокуши миникушай ТМ Вязанка амицел мгс ф/в 0,45 кг СК2</t>
  </si>
  <si>
    <t>Сосиски Молокуши миникушай ТМ Вязанка амицел мгс ф/в 0,45 кг СК3</t>
  </si>
  <si>
    <t>Сосиски Нежные айпил вес для ПГП АК</t>
  </si>
  <si>
    <t>Чебуреки из растительного белка ТМ Горячая штучка ТС Foodgital ф/в 0,36 кг МГ</t>
  </si>
  <si>
    <t>Сосиски Венские айпил вес для ПГП АК</t>
  </si>
  <si>
    <t>Колбаса вареная Классическая ТМ Вязанка полиамид ф/в 0,6 кг СК1</t>
  </si>
  <si>
    <t>Колбаса вареная Классическая ТМ Вязанка полиамид ф/в 0,6 кг СК2</t>
  </si>
  <si>
    <t>Колбаса вареная Классическая ТМ Вязанка полиамид ф/в 0,6 кг СК3</t>
  </si>
  <si>
    <t>Сардельки Царедворские ТМ Стародворье полиамид мгс ф/в 1 кг Х5 СК2</t>
  </si>
  <si>
    <t>Сардельки Царедворские ТМ Стародворье полиамид мгс ф/в 1 кг Х5 СК3</t>
  </si>
  <si>
    <t>Колбаса сырокопченая Царедворская ТМ Стародворье фиброуз в/у ф/в 0,15 кг ЧИ</t>
  </si>
  <si>
    <t>Колбаса сырокопченая Стародворская ТМ Стародворье фиброуз в/у ф/в 0,17 кг ДУ</t>
  </si>
  <si>
    <t>Колбаса варено-копченая Балыкбургская с копченым балыком ТМ Баварушка фиброуз в/у ф/в 0,28 кг срез СК2</t>
  </si>
  <si>
    <t>Колбаса вареная Сливушка ТМ Вязанка полиамид 0,375 кг СК1</t>
  </si>
  <si>
    <t>Колбаса вареная Сливушка ТМ Вязанка полиамид 0,375 кг СК2</t>
  </si>
  <si>
    <t>Колбаса вареная Сливушка ТМ Вязанка полиамид 0,375 кг СК3</t>
  </si>
  <si>
    <t>Колбаса вареная Балычковая халяль ТМ Вязанка полиамид 0,6 кг СА АК</t>
  </si>
  <si>
    <t>Колбаса вареная Елецкая халяль ТМ Вязанка полиамид 0,6 кг СА АК</t>
  </si>
  <si>
    <t>Ветчина Экстра халяль ТМ Вязанка полиамид 0,7 кг СА АК</t>
  </si>
  <si>
    <t>Колбаса полукопченая Рамазан халяль ТМ Вязанка фиброуз в/у ф/в 0,4 кг СА АК</t>
  </si>
  <si>
    <t>Столбец2</t>
  </si>
  <si>
    <t>Вес</t>
  </si>
  <si>
    <t>План АКБ (60% от АКБ)</t>
  </si>
  <si>
    <t>ФАКТ АКБ ЕП без ТМА</t>
  </si>
  <si>
    <t>Объем без ТМА
 без ТМА</t>
  </si>
  <si>
    <t>Прогноз  объема продаж по сезонности, кг.</t>
  </si>
  <si>
    <t>План  по объему продаж, кг.</t>
  </si>
  <si>
    <t xml:space="preserve"> Прирост, кг</t>
  </si>
  <si>
    <t>КИ (кроме гр. сардельки)</t>
  </si>
  <si>
    <t>январь</t>
  </si>
  <si>
    <t>февраль</t>
  </si>
  <si>
    <t>сентябрь</t>
  </si>
  <si>
    <t>октябрь</t>
  </si>
  <si>
    <t>ноябрь</t>
  </si>
  <si>
    <t>декабрь</t>
  </si>
  <si>
    <t>КС</t>
  </si>
  <si>
    <t>темп роста</t>
  </si>
  <si>
    <t>Утв. предыдущ</t>
  </si>
  <si>
    <t>КИ сардельки</t>
  </si>
  <si>
    <t>ЗПФ плм</t>
  </si>
  <si>
    <t>ЗПФ варен</t>
  </si>
  <si>
    <t>Не снимать фильтры</t>
  </si>
  <si>
    <t>ТТ</t>
  </si>
  <si>
    <t>Не определено</t>
  </si>
  <si>
    <t>СП</t>
  </si>
  <si>
    <t>СП - Ответственный</t>
  </si>
  <si>
    <t>ТП - Тип команды</t>
  </si>
  <si>
    <t>Область ТМ</t>
  </si>
  <si>
    <t>Торговая Марка (SAP SKU)</t>
  </si>
  <si>
    <t>Торговая Серия (SAP SKU)</t>
  </si>
  <si>
    <t>АКБ</t>
  </si>
  <si>
    <t>Общий итог</t>
  </si>
  <si>
    <t>Значения</t>
  </si>
  <si>
    <t>SU002362</t>
  </si>
  <si>
    <t>Колбаса варено-копченая из мяса птицы Сервелат Филейный ТМ Особый рецепт в/у вес СК</t>
  </si>
  <si>
    <t>SU002363</t>
  </si>
  <si>
    <t>Колбаса варено-копченая из мяса птицы Сервелат Филейный ТМ Особый рецепт в/у ф/в 0,35 кг СК</t>
  </si>
  <si>
    <t>Сосиски Филейбургские с сочной грудинкой ТМ Стародворье ТС Баварушка амицел мгс ф/в 0,56 кг СК</t>
  </si>
  <si>
    <t>Сосиски Филейбургские ТМ Стародворье ТС Баварушка полиамид мгс вес СК</t>
  </si>
  <si>
    <t>Колбаса сыровяленая Филейбургская мраморная ТМ Стародворье ТС Баварушка бел/о в/у ф/в 0,15 кг ДК</t>
  </si>
  <si>
    <t>Колбаса вареная Филейбургская с филе сочного окорока ТМ Стародворье ТС Баварушка полиамид ф/в 0,45 кг СК</t>
  </si>
  <si>
    <t>Колбаса варено-копченая Салями Филейбургская зернистая ТМ Стародворье ТС Баварушка фиброуз в/у ф/в 0,35 кг срез СК</t>
  </si>
  <si>
    <t>Колбаса варено-копченая Сервелат Филейбургский с ароматными пряностями ТМ Баварушка фиброуз в/у ф/в 0,35 кг срез СК</t>
  </si>
  <si>
    <t>Колбаса варено-копченая Сервелат Филейбургский с копченой грудинкой ТМ Баварушка фиброуз в/у ф/в 0,35 кг срез СК</t>
  </si>
  <si>
    <t>Колбаса варено-копченая Сервелат Филейбургский с филе сочного окорока ТМ Баварушка фиброуз в/у ф/в 0,35 кг срез СК</t>
  </si>
  <si>
    <t>Колбаса варено-копченая Филейбургская с сочным окороком ТМ Баварушка фиброуз в/у вес СК</t>
  </si>
  <si>
    <t>Колбаса варено-копченая Салями Филейбургская зернистая ТМ Баварушка фиброуз в/у вес СК</t>
  </si>
  <si>
    <t>Колбаса варено-копченая Филейбургская с душистым чесноком ТМ Баварушка фиброуз в/у вес СК</t>
  </si>
  <si>
    <t>Колбаса варено-копченая Сервелат Филедворский ТМ Стародворье фиброуз в/у ф/в 0,35 кг срез СК</t>
  </si>
  <si>
    <t>Чипсы сыровяленые из натурального филе ТМ Ядрена копоть ТС Ядрена копоть ф/в 0,025 кг ТП АК</t>
  </si>
  <si>
    <t>Сосиски Молокуши (Вязанка Молочные) ТМ Стародворские колбасы ТС Вязанка амицел мгс вес СК</t>
  </si>
  <si>
    <t>Сосиски Молокуши (Вязанка Молочные) ТМ Стародворские колбасы ТС Вязанка амицел мгс ф/в 0,45 кг УВС СК</t>
  </si>
  <si>
    <t>Сосиски Молочные для завтрака ТМ Стародворье полиамид мгс СК</t>
  </si>
  <si>
    <t>Сосиски Молочные Дугушки ТМ Стародворье ТС Дугушка амицел мгс вес НП СК</t>
  </si>
  <si>
    <t>Сосиски Вязанка Сливочные ТМ Стародворские колбасы ТС Вязанка амицел мгс ф/в 0,45 кг СК</t>
  </si>
  <si>
    <t>Сосиски Вязанка Сливочные ТМ Стародворские колбасы ТС Вязанка амицел мгс вес СК</t>
  </si>
  <si>
    <t>Сосиски Сливочные по-стародворски ТМ Стародворье амицел мгс ф/в 0,45 кг СК</t>
  </si>
  <si>
    <t>Сосиски Сливочные ТМ Стародворские колбасы ТС Вязанка амицел мгс ф/в 0,33 кг СК</t>
  </si>
  <si>
    <t>Сосиски Сливочные Дугушки ТМ Стародворье ТС Дугушка амицел мгс вес СК</t>
  </si>
  <si>
    <t>Колбаса вареная из мяса птицы Особая ТМ Славница ТС Особая биолон вес СК/ВЗ</t>
  </si>
  <si>
    <t>Ветчина Нежная особая ТМ Славница ТС Особая полиамид вес большой батон ВЗ</t>
  </si>
  <si>
    <t>Колбаса варено-копченая из мяса птицы Сервелат Пражский ТМ Славница ТС Особая фиброуз в/у вес СК</t>
  </si>
  <si>
    <t>Колбаса варено-копченая из мяса птицы Сервелат Рижский ТМ Славница ТС Особая фиброуз в/у вес СК</t>
  </si>
  <si>
    <t>Колбаса вареная из мяса птицы Докторская Особая ТМ Славница ТС Особая биолон вес СК/ВЗ</t>
  </si>
  <si>
    <t>Колбаса вареная из мяса птицы Особая ТМ Славница ТС Особая полиамид ф/в 0,5 кг СК/ВЗ</t>
  </si>
  <si>
    <t>Колбаса вареная Молочная ТМ Славница ТС Особая полиамид вес СК/ВЗ</t>
  </si>
  <si>
    <t>Колбаса вареная Докторская Особая ТМ Стародворье ТС Особая полиамид ф/в 0,5 кг СК</t>
  </si>
  <si>
    <t>Ветчина Нежная Особая ТМ Стародворье полиамид ф/в 0,4 кг СК</t>
  </si>
  <si>
    <t>Колбаса варено-копченая Балыкбургская ТМ Баварушка фиброуз в/у вес СК</t>
  </si>
  <si>
    <t>Пельмени С говядиной и свининой ТМ Славница ТС Славница сфера пуговки вес МГ</t>
  </si>
  <si>
    <t>Пельмени Сочные ТМ Стародворье ТС Сочные сфера ф/в 0,9 кг МГ</t>
  </si>
  <si>
    <t>Пельмени Сочные ТМ Стародворье ТС Сочные сфера ф/в 0,43 кг МГ</t>
  </si>
  <si>
    <t>SU002167</t>
  </si>
  <si>
    <t>Пельмени Бульмени со сливочным маслом ТМ Горячая штучка БУЛЬМЕНИ ТС Бульмени ГШ сфера ф/п ф/в 0,9 кг УВС РТТ МГ</t>
  </si>
  <si>
    <t>SU002168</t>
  </si>
  <si>
    <t>Пельмени Бульмени с говядиной и свининой ТМ Горячая штучка БУЛЬМЕНИ ТС Бульмени ГШ сфера ф/п ф/в 0,43 кг УВС РТТ МГ</t>
  </si>
  <si>
    <t>SU002169</t>
  </si>
  <si>
    <t>Пельмени Бульмени с говядиной и свининой ТМ Горячая штучка БУЛЬМЕНИ ТС Бульмени ГШ сфера ф/п ф/в 0,9 кг УВС РТТ МГ</t>
  </si>
  <si>
    <t>SU002170</t>
  </si>
  <si>
    <t>Пельмени Бульмени со сливочным маслом ТМ Горячая штучка БУЛЬМЕНИ ТС Бульмени ГШ сфера ф/п ф/в 0,43 кг УВС РТТ  МГ</t>
  </si>
  <si>
    <t>Пельмени Со свининой и говядиной Владимирский стандарт ТМ Колбасный стандарт ф/п сфера 0,8 кг МГ</t>
  </si>
  <si>
    <t>Пельмени Со свининой и говядиной ТС Любимая ложка ф/п равиоли ф/в 1,0 кг МГ</t>
  </si>
  <si>
    <t>Пельмени Grandmeni с говядиной в сливочном соусе ТМ Горячая штучка сфера ф/п ф/в 0,75 кг МГ</t>
  </si>
  <si>
    <t>Пельмени Умелый повар равиоли 5 кг МГ</t>
  </si>
  <si>
    <t>Пельмени Grandmeni со сливочным маслом ТМ Горячая штучка сфера ф/п ф/в 0,75 кг МГ</t>
  </si>
  <si>
    <t>Пельмени Без свинины ТМ Особый рецепт ф/п сфера ф/в 0,8 кг МГ</t>
  </si>
  <si>
    <t>Вареники С картофелем и луком вес 5 кг МГ</t>
  </si>
  <si>
    <t>Вареники Благолепные с картофелем и грибами вес 5 кг МГ</t>
  </si>
  <si>
    <t>Пельмени Бульмени с говядиной и свининой ТМ Горячая штучка БУЛЬМЕНИ ТС Бигбули сфера ф/п ф/в 0,43 кг МГ</t>
  </si>
  <si>
    <t>Пельмени Бульмени с говядиной и свининой ТМ Горячая штучка БУЛЬМЕНИ ТС Бигбули сфера ф/п ф/в 0,9 кг МГ</t>
  </si>
  <si>
    <t>Пельмени Бульмени с говядиной и свининой ТМ Горячая штучка БУЛЬМЕНИ ТС Бульмени ГШ сфера ф/п ф/в 0,43 кг УВС НД МГ</t>
  </si>
  <si>
    <t>Пельмени Бульмени со сливочным маслом ТМ Горячая штучка БУЛЬМЕНИ ТС Бульмени ГШ сфера ф/п ф/в 0,43 кг УВС НД  МГ</t>
  </si>
  <si>
    <t>Пельмени Бульмени со сливочным маслом ТМ Горячая штучка БУЛЬМЕНИ ТС Бульмени ГШ сфера ф/в 0,9 кг УВС НД МГ</t>
  </si>
  <si>
    <t>Пельмени Бульмени с говядиной и свининой Наваристые ТМ Горячая штучка БУЛЬМЕНИ ТС Бульмени ГШ сфера ф/п Весовые УВС МГ</t>
  </si>
  <si>
    <t>Пельмени Бульмени с говядиной и свининой ТМ Горячая штучка БУЛЬМЕНИ ТС Бульмени ГШ сфера ф/п ф/в 0,9 кг УВС НД1 МГ</t>
  </si>
  <si>
    <t>Ветчина Столичная Вязанка ТМ Стародворские колбасы ТС Вязанка вектор вес СК</t>
  </si>
  <si>
    <t>Колбаса варено-копченая Балыковая ТМ Стародворские колбасы ТС Вязанка фиброуз в/у вес СК</t>
  </si>
  <si>
    <t>Колбаса вареная Молочная стародворская ТМ Стародворские колбасы ТС Вязанка вектор вес СК</t>
  </si>
  <si>
    <t>Ветчина Столичная Вязанка ТМ Стародворские колбасы ТС Вязанка вектор ф/в 0,5 кг СК</t>
  </si>
  <si>
    <t>Колбаса вареная Молочная стародворская ТМ Стародворские колбасы ТС Вязанка вектор ф/в 0,5 кг СК</t>
  </si>
  <si>
    <t>Колбаса вареная Классическая ТМ Стародворские колбасы ТС Вязанка вектор вес СК</t>
  </si>
  <si>
    <t>Сервелат варено-копченый Столичный ТМ Стародворские колбасы ТС Вязанка вес СК</t>
  </si>
  <si>
    <t>Колбаса вареная Вязанка со шпиком ТМ Стародворские колбасы ТС Вязанка вектор вес СК</t>
  </si>
  <si>
    <t>Колбаса вареная Вязанка со шпиком ТМ Стародворские колбасы ТС Вязанка вектор ф/в 0,5 кг СК</t>
  </si>
  <si>
    <t>Сардельки Стародворские с говядиной ТМ Стародворье ТС Мясная NDX мгс вес СК</t>
  </si>
  <si>
    <t>Сосиски Датские ТМ Славница ТС Выгодная цена полиамид вес СК/ВЗ</t>
  </si>
  <si>
    <t>Ветчина Мраморная ТМ Стародворье пресижн/дели пак в/у вес НТУ СК</t>
  </si>
  <si>
    <t>Колбаса варено-копченая Салями Финская ТМ Стародворские колбасы ТС Вязанка фиброуз в/у вес СК</t>
  </si>
  <si>
    <t>Колбаса вареная Докторская ГОСТ ТМ Стародворские колбасы ТС Вязанка вектор вес СК</t>
  </si>
  <si>
    <t>Сардельки Нежные ТМ Стародворье черева мгс вес СК</t>
  </si>
  <si>
    <t>Сосиски Ганноверские ТМ Стародворье амилюкс мгс вес СК</t>
  </si>
  <si>
    <t>Сосиски Ганноверские ТМ Стародворье амилюкс мгс ф/в 0,6 кг СК</t>
  </si>
  <si>
    <t>Сосиски Рубленые ТМ Стародворские колбасы ТС Вязанка вискофан мгс вес СК</t>
  </si>
  <si>
    <t>Шпикачки Стародворские ТМ Стародворье черева мгс вес СК</t>
  </si>
  <si>
    <t>Колбаса вареная Докторская ГОСТ ТМ Стародворские колбасы ТС Вязанка вектор ф/в 0,4 кг СК</t>
  </si>
  <si>
    <t>Колбаса вареная Классическая ТМ Стародворские колбасы ТС Вязанка вектор ф/в 0,5 кг СК</t>
  </si>
  <si>
    <t>Колбаса вареная Докторская стародворская ТМ Стародворье амифлекс вес СК</t>
  </si>
  <si>
    <t>Колбаса вареная Русская стародворская ТМ Стародворье амифлекс вес СК</t>
  </si>
  <si>
    <t>Колбаса вареная Русская по-стародворски ТМ Стародворье ТС Фирменная амифлекс вес СК</t>
  </si>
  <si>
    <t>Колбаса вареная Докторская по-стародворски ТМ Стародворье ТС Фирменная амифлекс вес СК</t>
  </si>
  <si>
    <t>Колбаса вареная Докторская по-стародворски ТМ Стародворье ТС Фирменная амифлекс ф/в 0,5 кг СК</t>
  </si>
  <si>
    <t>Колбаса вареная Докторская стародворская ТМ Стародворье амифлекс ф/в 0,5 кг СК</t>
  </si>
  <si>
    <t>Колбаса варено-копченая Сервелат Зернистый ТМ Стародворье фиброуз в/у вес СК</t>
  </si>
  <si>
    <t>Колбаса варено-копченая Сервелат Кремлевский ТМ Стародворье фиброуз в/у вес СК</t>
  </si>
  <si>
    <t>Сардельки Вязанка Стародворские ТМ Стародворские колбасы ТС Вязанка NDX мгс вес СК</t>
  </si>
  <si>
    <t>Сосиски Баварские ТМ Стародворье айпил мгс вес СК</t>
  </si>
  <si>
    <t>Сосиски Баварские ТМ Стародворье в оболочке айпил мгс ф/в 0,42 кг СК</t>
  </si>
  <si>
    <t>Колбаса сырокопченая Швейцарская ТМ Стародворье фиброуз ф/в 0,17 кг АК</t>
  </si>
  <si>
    <t>Колбаса вареная Вязанка с индейкой ТМ Стародворские колбасы ТС Вязанка вектор вес СК</t>
  </si>
  <si>
    <t>Колбаса сырокопченая Княжеская ТМ Стародворье б/о терм/п вес АК</t>
  </si>
  <si>
    <t>Ветчина С индейкой ТМ Стародворские колбасы ТС Вязанка вектор вес СК</t>
  </si>
  <si>
    <t>Сосиски Баварские с сыром ТМ Стародворье айпил мгс ф/в 0,42 кг СК</t>
  </si>
  <si>
    <t>Колбаса вареная Молочная Дугушка ТМ Стародворье ТС Дугушка вектор вес СК</t>
  </si>
  <si>
    <t>Колбаса вареная Докторская ГОСТ ТМ Стародворье ТС Дугушка вектор вес СК</t>
  </si>
  <si>
    <t>Ветчина Дугушка ТМ Стародворье ТС Дугушка вектор ф/в 0,4 кг СК</t>
  </si>
  <si>
    <t>Колбаса вареная Докторская ТМ Стародворье ТС Дугушка вектор ф/в 0,4 кг СК</t>
  </si>
  <si>
    <t>Колбаса вареная Молочная Дугушка ТМ Стародворье ТС Дугушка вектор ф/в 0,4 кг СК</t>
  </si>
  <si>
    <t>Ветчина Дугушка ТМ Стародворье ТС Дугушка вектор вес СК</t>
  </si>
  <si>
    <t>SU002052</t>
  </si>
  <si>
    <t>Колбаса варено-копченая Сервелат Запеченный ТМ Стародворье ТС Дугушка вектор ф/в 0,35 кг СК</t>
  </si>
  <si>
    <t>Колбаски полукопченые Баварские копченые ТМ Стародворье NDX мгс ф/в 0,28 кг СК</t>
  </si>
  <si>
    <t>Колбаса вареная Докторская Оригинальная ТМ Стародворье полиамид вес СК</t>
  </si>
  <si>
    <t>Колбаса сырокопченая Баварская ТМ Стародворье бел/о терм/п ф/в 0,17 кг АК</t>
  </si>
  <si>
    <t>Колбаса вареная Докторская Дугушка ТМ Стародворье ТС Дугушка вектор вес СК</t>
  </si>
  <si>
    <t>Колбаса вареная Докторская Дугушка ТМ Стародворье ТС Дугушка вектор Фикс.вес 0,4 кг СК</t>
  </si>
  <si>
    <t>Колбаса варено-копченая Рубленая Запеченная ТМ Стародворье ТС Дугушка вектор вес СК</t>
  </si>
  <si>
    <t>Колбаса варено-копченая Сервелат запеченный ТМ Стародворье ТС Дугушка вектор вес СК</t>
  </si>
  <si>
    <t>Колбаса варено-копченая Салями Запеченая Дугушка ТМ Стародворье ТС Дугушка вектор вес СК</t>
  </si>
  <si>
    <t>Колбаса вареная Дугушка со шпиком Дугушка ТМ Стародворье ТС Дугушка вектор вес СК</t>
  </si>
  <si>
    <t>Колбаса вареная Докторская Оригинальная ТМ Стародворье полиамид вес большой батон СК</t>
  </si>
  <si>
    <t>Сосиски Баварские ТМ Стародворье ТС Баварушки айпил мгс ф/в 0,42 кг СК</t>
  </si>
  <si>
    <t>SU002207</t>
  </si>
  <si>
    <t>Колбаса варено-копченая Сервелат Кремлевский ТМ Стародворье фиброуз ф/в 0,35 кг УМК СК</t>
  </si>
  <si>
    <t>SU002210</t>
  </si>
  <si>
    <t>Колбаса вареная из мяса птицы Нежная без шпика ТМ Колбасный стандарт полиамид вес большой батон СК</t>
  </si>
  <si>
    <t>SU002213</t>
  </si>
  <si>
    <t>Колбаса вареная Муромская со шпиком ТМ Колбасный стандарт полиамид вес СК</t>
  </si>
  <si>
    <t>Ветчина Нежная ТМ Колбасный стандарт полиамид вес СК</t>
  </si>
  <si>
    <t>Сосиски Баварские с сыром ТМ Стародворье ТС Баварушки айпил мгс ф/в 0,42 кг СК</t>
  </si>
  <si>
    <t>Колбаса полукопченая Кракушка пряная с сальцем ТМ Стародворье ТС Баварушка черева в/у ф/в 0,3 кг СК</t>
  </si>
  <si>
    <t>SU002270</t>
  </si>
  <si>
    <t>Колбаса варено-копченая Сервелат Баварушка с копченой грудинкой ТМ Стародворье ТС Баварушка фиброуз в/у ф/в 0,35 кг срез СК</t>
  </si>
  <si>
    <t>Сосиски  Баварушки с сочным окороком ТМ Стародворье ТС Баварушка полиамид мгс ф/в 0,42 кг СК</t>
  </si>
  <si>
    <t>Сосиски Баварушки ТМ Стародворье ТС Баварушка полиамид мгс ф/в 0,6 кг СК</t>
  </si>
  <si>
    <t>Сардельки Сочные ТМ Особый рецепт NDX мгс вес СК</t>
  </si>
  <si>
    <t>Колбаса варено-запеченная Сервелат Запекуша с говядиной ТМ Стародворские колбасы ТС Вязанка п/а ф/в 0,35 кг СК</t>
  </si>
  <si>
    <t>Колбаса варено-запеченная Сервелат Запекуша с сочным окороком ТМ Стародворские колбасы ТС Вязанка п/а ф/в 0,35 кг СК</t>
  </si>
  <si>
    <t>Колбаса варено-копченая из мяса птицы Сервелат Левантский ТМ Особый рецепт в/у вес СК</t>
  </si>
  <si>
    <t>Колбаса варено-копченая из мяса птицы Сервелат Левантский ТМ Особый рецепт в/у ф/в 0,35 кг СК</t>
  </si>
  <si>
    <t>SU002364</t>
  </si>
  <si>
    <t>Колбаса варено-копченая из мяса птицы Чесночная ТМ Особый рецепт в/у вес СК</t>
  </si>
  <si>
    <t>SU002365</t>
  </si>
  <si>
    <t>Колбаса варено-копченая из мяса птицы Чесночная ТМ Особый рецепт в/у ф/в 0,35 кг СК</t>
  </si>
  <si>
    <t>Паштет Со сливочным маслом ТМ Стародворье ф/в 0,1 кг РК</t>
  </si>
  <si>
    <t>Паштет Копчёный бекон ТМ Стародворье ф/в 0,1 кг РК</t>
  </si>
  <si>
    <t>Сардельки Левантские ТМ Особый рецепт NDX мгс вес СК</t>
  </si>
  <si>
    <t>Ветчина Балыкбургская ТМ Баварушка фиброуз в/у ф/в 0,42 кг СК</t>
  </si>
  <si>
    <t>Колбаса варено-копченая Балыкбургская рубленая ТМ Стародворье ТС Баварушка фиброуз в/у ф/в 0,35 кг срез СК</t>
  </si>
  <si>
    <t>Паштет ГУСЬ ТМ Стародворье ламистер ф/в 0,1 кг РК</t>
  </si>
  <si>
    <t>Колбаса варено-копченая Балыкбургская с копченым балыком ТМ Баварушка фиброуз в/у ф/в 0,35 кг срез СК</t>
  </si>
  <si>
    <t>Сосиски Сочинки с сочной грудинкой ТМ Стародворье полиамид мгс ф/в 0,4 кг СК</t>
  </si>
  <si>
    <t>Сосиски Сочинки с сочным окороком ТМ Стародворье полиамид мгс ф/в 0,4 кг СК</t>
  </si>
  <si>
    <t>Сосиски Молокуши миникушай ТМ Стародворские колбасы ТС Вязанка амилюкс мгс ф/в 0,45 кг СК</t>
  </si>
  <si>
    <t>Готовые чебупели сочные с мясом ТМ Горячая штучка ф/в 0,3 кг МГ</t>
  </si>
  <si>
    <t>Хрустящие крылышки ТМ Горячая штучка ф/в 0,3 кг МГ</t>
  </si>
  <si>
    <t>Хрустящие крылышки острые к пиву ТМ Горячая штучка ф/в 0,3 кг МГ</t>
  </si>
  <si>
    <t>Готовые чебупели острые с мясом ТМ Горячая штучка ф/в 0,3 кг МГ</t>
  </si>
  <si>
    <t>Готовые чебупели с ветчиной и сыром ТМ Горячая штучка ф/в 0,3 кг МГ</t>
  </si>
  <si>
    <t>Чебупели с мясом ТМ Горячая штучка ф/в 0,3 кг НТУ МГ</t>
  </si>
  <si>
    <t>Чебуреки Сочные вес МГ</t>
  </si>
  <si>
    <t>Снеки Жар-мени вес МГ</t>
  </si>
  <si>
    <t>Готовые чебуреки с мясом ТМ Горячая штучка ТС Базовый ассортимент шт 0,09 кг МГ</t>
  </si>
  <si>
    <t>SU002162</t>
  </si>
  <si>
    <t>Наггетсы Хрустящие вес 6 кг МГ ТОП-ЛКК, дистр</t>
  </si>
  <si>
    <t>Печеные пельмени Печь-мени с мясом ТМ Вязанка сфера ф/в 0,2 кг Х5 МГ</t>
  </si>
  <si>
    <t>Хотстеры с горчицей ТМ Горячая штучка ТС Хотстеры ф/в 0,25 кг МГ</t>
  </si>
  <si>
    <t>Снеки Жар-мени с картофелем вес МГ</t>
  </si>
  <si>
    <t>Чебуреки Мясные Вес 2,7 кг МГ</t>
  </si>
  <si>
    <t>Чебуреки с мясом, грибами и картофелем Вес 2,7 кг МГ</t>
  </si>
  <si>
    <t>Снеки Мини-сосиски в тесте Фрайпики вес МГ</t>
  </si>
  <si>
    <t>SU002503</t>
  </si>
  <si>
    <t>Наггетсы Нагетосы Сочная курочка ТМ Горячая штучка ф/в 0,3 кг МГ</t>
  </si>
  <si>
    <t>Наггетсы из печи ТМ Вязанка ТС Няняггетсы Сливушки ф/в 0,25 кг НД1 МГ</t>
  </si>
  <si>
    <t>БД</t>
  </si>
  <si>
    <t>Категория</t>
  </si>
  <si>
    <t>Группа</t>
  </si>
  <si>
    <t>ЕП</t>
  </si>
  <si>
    <t>НКК итог</t>
  </si>
  <si>
    <t>ТОП ЛКК итог</t>
  </si>
  <si>
    <t>Дистрибьюторы итог</t>
  </si>
  <si>
    <t>Каналы</t>
  </si>
  <si>
    <t>Баварушка</t>
  </si>
  <si>
    <t>Вареные колбасы</t>
  </si>
  <si>
    <t>Нет</t>
  </si>
  <si>
    <t/>
  </si>
  <si>
    <t>Да</t>
  </si>
  <si>
    <t>все каналы</t>
  </si>
  <si>
    <t>Колбаса вареная Филейбургская ТМ Стародворье ТС Баварушка полиамид ф/в 0,45 кг СК</t>
  </si>
  <si>
    <t>Ветчины</t>
  </si>
  <si>
    <t>Ветчина Балыкбургская ТМ Баварушка ТС Балыбургская в/у ф/в 0,42 кг срез СК</t>
  </si>
  <si>
    <t>Ветчина Балыкбургская ТМ Баварушка фиброуз вес СК</t>
  </si>
  <si>
    <t>SU002318</t>
  </si>
  <si>
    <t>Ветчина Филейбургская ТМ Стародворье ТС Баварушка фиброуз вес СК</t>
  </si>
  <si>
    <t>SU002489</t>
  </si>
  <si>
    <t>Ветчина Филейбургская ТМ Стародворье ТС Баварушка фиброуз ф/в 0,42 кг СК</t>
  </si>
  <si>
    <t>Копченые колбасы</t>
  </si>
  <si>
    <t>SU002338</t>
  </si>
  <si>
    <t>Колбаса варено-копченая Баварушка с балыком ТМ Стародворье ТС Баварушка фиброуз в/у ф/в 0,35 кг срез СК</t>
  </si>
  <si>
    <t>SU002305</t>
  </si>
  <si>
    <t>Колбаса варено-копченая Баварушка с грудинкой ТМ Стародворье ТС Баварушка фиброуз в/у вес СК</t>
  </si>
  <si>
    <t>SU002222</t>
  </si>
  <si>
    <t>Колбаса варено-копченая Баварушка с грудинкой ТМ Стародворье ТС Баварушка фиброуз в/у ф/в 0,35 кг СК</t>
  </si>
  <si>
    <t>SU002353</t>
  </si>
  <si>
    <t>Колбаса варено-копченая Баварушка с душистым чесноком ТМ Стародворье ТС Баварушка фиброуз в/у вес СК</t>
  </si>
  <si>
    <t>только Дистр</t>
  </si>
  <si>
    <t>Колбаса варено-копченая Балыкбургская с копченым балыком ТМ Баварушка фиброуз в/у ф/в 0,28 кг срез СК</t>
  </si>
  <si>
    <t>SU002339</t>
  </si>
  <si>
    <t>Колбаса варено-копченая Салями Баварушка зернистая ТМ Стародворье ТС Баварушка фиброуз в/у вес СК</t>
  </si>
  <si>
    <t>SU002282</t>
  </si>
  <si>
    <t>Колбаса варено-копченая Салями Баварушка зернистая ТМ Стародворье ТС Баварушка фиброуз в/у ф/в 0,35 кг срез СК</t>
  </si>
  <si>
    <t>SU002336</t>
  </si>
  <si>
    <t>Колбаса варено-копченая Салями Баварушка с грудкой ТМ Стародворье ТС Баварушка фиброуз в/у ф/в 0,35 кг срез СК</t>
  </si>
  <si>
    <t>SU002306</t>
  </si>
  <si>
    <t>Колбаса варено-копченая Сервелат Баварушка с сочным окороком ТМ Стародворье ТС Баварушка фиброуз в/у вес СК</t>
  </si>
  <si>
    <t>SU002223</t>
  </si>
  <si>
    <t>Колбаса варено-копченая Сервелат Баварушка ТМ Стародворье ТС Баварушка фиброуз в/у ф/в 0,35 кг СК</t>
  </si>
  <si>
    <t>SU002253</t>
  </si>
  <si>
    <t>Колбаса варено-копченая Сервелат Баварушка ТМ Стародворье ТС Баварушка фиброуз в/у ф/в 0,35 кг срез СК</t>
  </si>
  <si>
    <t>SU002439</t>
  </si>
  <si>
    <t>Колбаса варено-копченая Сервелат Филейбургский ТМ Стародворье ТС Баварушка фиброуз в/у ф/в 0,35 кг срез СК</t>
  </si>
  <si>
    <t>SU002358</t>
  </si>
  <si>
    <t>Колбаса полукопченая Краковюрст ТМ Баварушка черева в/у ф/в 0,3 кг СК</t>
  </si>
  <si>
    <t>Сардельки</t>
  </si>
  <si>
    <t>SU002437</t>
  </si>
  <si>
    <t>Шпикачки Филейбургские ТМ Баварушка н/о мгс вес СК</t>
  </si>
  <si>
    <t>Сосиски</t>
  </si>
  <si>
    <t>SU002332</t>
  </si>
  <si>
    <t>Сосиски Баварушки с грудкой ТМ Стародворье ТС Баварушка амицел мгс ф/в 0,33 кг СК</t>
  </si>
  <si>
    <t>SU002645</t>
  </si>
  <si>
    <t>Сосиски Балыкбургские ТМ Баварушка полиамид мгс ф/в 0,42 кг СК</t>
  </si>
  <si>
    <t>Сосиски Филейбургские с грудкой ТМ Стародворье ТС Баварушка Филейбургские амицел мгс ф/в 0,33 кг СК</t>
  </si>
  <si>
    <t>Сосиски Филейбургские ТМ Стародворье ТС Баварушка амицел мгс ф/в 0,55 кг СК</t>
  </si>
  <si>
    <t>Вязанка</t>
  </si>
  <si>
    <t>Колбаса вареная Вязанка с индейкой ТМ Стародворские колбасы ТС Вязанка вектор ф/в 0,45 кг СК</t>
  </si>
  <si>
    <t>SU002547</t>
  </si>
  <si>
    <t>Колбаса вареная Вязанка со шпиком ТМ Стародворские колбасы ТС Вязанка вектор вес НД СК</t>
  </si>
  <si>
    <t>SU002548</t>
  </si>
  <si>
    <t>Колбаса вареная Вязанка со шпиком ТМ Стародворские колбасы ТС Вязанка вектор ф/в 0,5 кг НД СК</t>
  </si>
  <si>
    <t>SU002487</t>
  </si>
  <si>
    <t>Колбаса вареная Докторский гарант ТМ Стародворские колбасы ТС Докторская Вязанка вектор вес СК</t>
  </si>
  <si>
    <t>Колбаса вареная Докторский гарант ТМ Стародворские колбасы ТС Докторская Вязанка вектор ф/в 0,4 кг СК</t>
  </si>
  <si>
    <t>Колбаса вареная Классическая ТМ Вязанка вектор ф/в 0,6 кг СК</t>
  </si>
  <si>
    <t>Колбаса вареная Классическая ТМ Стародворские колбасы ТС Вязанка вектор вес УМВ СК</t>
  </si>
  <si>
    <t>ТОП ЛКК и Дистр</t>
  </si>
  <si>
    <t>SU002096</t>
  </si>
  <si>
    <t>Колбаса вареная Молочная стародворская ТМ Стародворские колбасы ТС Вязанка вектор вес УМВ СК</t>
  </si>
  <si>
    <t>Колбаса вареная Сливушка ТМ Вязанка полиамид 0,375 кг СК</t>
  </si>
  <si>
    <t>SU002734</t>
  </si>
  <si>
    <t>Колбаса вареная Сливушка ТМ Вязанка полиамид 0,45 кг СК</t>
  </si>
  <si>
    <t>Ветчина Запекуша с сочным окороком ТМ Стародворские колбасы ТС Вязанка полиамид вес СК</t>
  </si>
  <si>
    <t>Ветчина Запекуша с сочным окороком ТМ Стародворские колбасы ТС Вязанка полиамид ф/в 0,42 кг СК</t>
  </si>
  <si>
    <t>Ветчина С индейкой ТМ Сародворские колбасы ТС Вязанка вектор ф/в 0,45 кг СК</t>
  </si>
  <si>
    <t>SU002735</t>
  </si>
  <si>
    <t>Ветчина Сливушка с индейкой ТМ Вязанка полиамид 0,4 кг СК</t>
  </si>
  <si>
    <t>Колбаса варено-запеченная Сервелат Запекуша с говядиной ТМ Стародворские колбасы ТС Вязанка п/а вес СК</t>
  </si>
  <si>
    <t>Колбаса варено-копченая Салями Финская ТМ Стародворские колбасы ТС Вязанка фиброуз в/у ф/в 0,35 кг СК</t>
  </si>
  <si>
    <t>Колбаса варено-копченая Сервелат Столичный ТМ Стародворские колбасы ТС Вязанка фиброуз в/у ф/в 0,35 кг СК</t>
  </si>
  <si>
    <t>Колбаса запеченная Сервелат Запекуша с сочным окороком ТМ Стародворские колбасы ТС Вязанка п/а вес СК</t>
  </si>
  <si>
    <t>Сардельки Вязанка Стародворские ТМ Стародворские колбасы ТС Вязанка NDX мгс вес Family Pack СК</t>
  </si>
  <si>
    <t>Сардельки Вязанка Стародворские ТМ Стародворские колбасы ТС Вязанка NDX мгс ф/в 0,47 кг СК</t>
  </si>
  <si>
    <t>Сардельки Вязанка Стародворские ТМ Стародворские колбасы ТС Вязанка черева мгс вес СПб СК</t>
  </si>
  <si>
    <t>Сосиски Венские ТМ Стародворские колбасы ТС Вязанка мгс вес СК</t>
  </si>
  <si>
    <t>Сосиски Венские ТМ Стародворские колбасы ТС Вязанка мгс ф/в 0,5 кг СК</t>
  </si>
  <si>
    <t>SU002677</t>
  </si>
  <si>
    <t>Сосиски Вязанка Сливочные замороженные ТМ Вязанка ф/в 0,33 п/а СК</t>
  </si>
  <si>
    <t>Сосиски Вязанка Сливочные ТМ Стародворские колбасы ТС Вязанка амицел мгс ф/в 0,67 кг СК</t>
  </si>
  <si>
    <t>SU002179</t>
  </si>
  <si>
    <t>Сосиски Вязанка Сливочные ТМ Стародворские колбасы ТС Вязанка амицел мгс ф/в 0,78 кг НД СК</t>
  </si>
  <si>
    <t>SU000055</t>
  </si>
  <si>
    <t>Сосиски Молокуши (Вязанка Молочные) ТМ Стародворские колбасы ТС Вязанка вискофан мгс вес СК</t>
  </si>
  <si>
    <t>Сосиски Рубленые ТМ Стародворские колбасы ТС Вязанка вискофан мгс ф/в 0,5 кг СК</t>
  </si>
  <si>
    <t>Изделия хлебобулочные печеные</t>
  </si>
  <si>
    <t>SU002690</t>
  </si>
  <si>
    <t>Сосиска в тесте Вязанка ф/в 0,125 кг МГ</t>
  </si>
  <si>
    <t>Наггетсы</t>
  </si>
  <si>
    <t>Наггетсы из печи ТМ Вязанка ТС Наггетсы ф/в 0,25 кг Мария-Ра МГ</t>
  </si>
  <si>
    <t>НКК и Дистр</t>
  </si>
  <si>
    <t>Наггетсы из печи ТМ Вязанка ТС Наггетсы ф/в 0,25 кг НД1 МГ</t>
  </si>
  <si>
    <t>НКК и ТОП ЛКК</t>
  </si>
  <si>
    <t>SU002449</t>
  </si>
  <si>
    <t>Наггетсы из печи ТМ Вязанка ТС Наггетсы ф/в 0,25 кг НД2 МГ</t>
  </si>
  <si>
    <t>Наггетсы из печи ТМ Вязанка ТС Няняггетсы Сливушки ф/в 0,25 кг сети НД1 МГ</t>
  </si>
  <si>
    <t>SU002164</t>
  </si>
  <si>
    <t>Наггетсы с индейкой ТМ Вязанка ТС Наггетсы ф/в 0,25 кг дистр МГ</t>
  </si>
  <si>
    <t>Наггетсы с индейкой ТМ Вязанка ТС Наггетсы ф/в 0,25 кг Мария-Ра МГ</t>
  </si>
  <si>
    <t>Наггетсы с индейкой ТМ Вязанка ТС Наггетсы ф/в 0,25 кг НД1 МГ</t>
  </si>
  <si>
    <t>SU002461</t>
  </si>
  <si>
    <t>Наггетсы с индейкой ТМ Вязанка ТС Няняггетсы Сливушки ф/в 0,25 кг МГ</t>
  </si>
  <si>
    <t>Печеные пельмени</t>
  </si>
  <si>
    <t>Печеные пельмени Печь-мени с мясом ТМ Вязанка сфера ф/в 0,2 кг НД МГ</t>
  </si>
  <si>
    <t>только НКК</t>
  </si>
  <si>
    <t>Горячая штучка</t>
  </si>
  <si>
    <t>Котлеты</t>
  </si>
  <si>
    <t>SU002594</t>
  </si>
  <si>
    <t>Котлеты Без мяса ГШ 0,18 кг МГ</t>
  </si>
  <si>
    <t>Пельмени</t>
  </si>
  <si>
    <t>Пельмени Grandmeni с говядиной и свининой ТМ Горячая штучка сфера ф/п ф/в 0,75 кг МГ</t>
  </si>
  <si>
    <t>только ТОП ЛКК</t>
  </si>
  <si>
    <t>Пельмени Бигбули с мясом ТМ Горячая штучка БУЛЬМЕНИ ТС Бигбули сфера ф/п ф/в 0,9 кг МГ</t>
  </si>
  <si>
    <t>SU002708</t>
  </si>
  <si>
    <t>Пельмени Бигбули с сочной грудинкой ТМ Горячая штучка ТС Бигбули ГШ Сфера ф/п ф/в 0,9 кг МГ</t>
  </si>
  <si>
    <t>SU002707</t>
  </si>
  <si>
    <t>Пельмени Бигбули со сливочным маслом Горячая штучка Бигбули ГШ ф/п ф/в 0,43 МГ</t>
  </si>
  <si>
    <t>SU002732</t>
  </si>
  <si>
    <t>Пельмени Бульмени 3 мяса ТМ Горячая штучка БУЛЬМЕНИ ТС Бульмени ГШ сфера ф/п ф/в 0,9 кг МГ</t>
  </si>
  <si>
    <t>SU002729</t>
  </si>
  <si>
    <t>Пельмени Бульмени Вкус 1 ТМ Горячая штучка БУЛЬМЕНИ ТС Бульмени ГШ сфера вес МГ</t>
  </si>
  <si>
    <t>SU002730</t>
  </si>
  <si>
    <t>Пельмени Бульмени Вкус 2 ТМ Горячая штучка БУЛЬМЕНИ ТС Бульмени ГШ сфера вес МГ</t>
  </si>
  <si>
    <t>SU002731</t>
  </si>
  <si>
    <t>Пельмени Бульмени Вкус 3 ТМ Горячая штучка БУЛЬМЕНИ ТС Бульмени ГШ сфера ф/п ф/в МГ</t>
  </si>
  <si>
    <t>Пельмени Бульмени с говядиной и свининой Бульон внутри ТМ Горячая штучка БУЛЬМЕНИ ТС Бульмени ГШ сфера ф/в 0,9 кг большие Мария-Ра МГ</t>
  </si>
  <si>
    <t>Пельмени Бульмени с говядиной и свининой ТМ Горячая штучка БУЛЬМЕНИ ТС Бигбули сфера ф/п ф/в 0,43 кг НД МГ</t>
  </si>
  <si>
    <t>SU001903</t>
  </si>
  <si>
    <t>Пельмени Бульмени с говядиной и свининой ТМ Горячая штучка БУЛЬМЕНИ ТС Бульмени ГШ сфера ф/в 0,43 кг большие МГ</t>
  </si>
  <si>
    <t>SU001455</t>
  </si>
  <si>
    <t>Пельмени Бульмени с говядиной и свининой ТМ Горячая штучка БУЛЬМЕНИ ТС Бульмени ГШ сфера ф/в 0,43 кг МГ</t>
  </si>
  <si>
    <t>Пельмени Бульмени с говядиной и свининой ТМ Горячая штучка БУЛЬМЕНИ ТС Бульмени ГШ сфера ф/в 0,43 кг тара МГ</t>
  </si>
  <si>
    <t>SU000861</t>
  </si>
  <si>
    <t>Пельмени Бульмени с говядиной и свининой ТМ Горячая штучка БУЛЬМЕНИ ТС Бульмени ГШ сфера ф/в 0,9 кг большие МГ</t>
  </si>
  <si>
    <t>SU001456</t>
  </si>
  <si>
    <t>Пельмени Бульмени с говядиной и свининой ТМ Горячая штучка БУЛЬМЕНИ ТС Бульмени ГШ сфера ф/в 0,9 кг МГ</t>
  </si>
  <si>
    <t>SU002172</t>
  </si>
  <si>
    <t>Пельмени Бульмени с говядиной и свининой ТМ Горячая штучка БУЛЬМЕНИ ТС Бульмени ГШ сфера ф/п ф/в 0,43 кг большие УВС РТТ МГ</t>
  </si>
  <si>
    <t>Пельмени Бульмени с говядиной и свининой ТМ Горячая штучка БУЛЬМЕНИ ТС Бульмени ГШ сфера ф/п ф/в 0,43 кг УВС НД1 МГ</t>
  </si>
  <si>
    <t>SU002166</t>
  </si>
  <si>
    <t>Пельмени Бульмени с говядиной и свининой ТМ Горячая штучка БУЛЬМЕНИ ТС Бульмени ГШ сфера ф/п ф/в 0,9 кг большие УВС РТТ МГ</t>
  </si>
  <si>
    <t>SU002522</t>
  </si>
  <si>
    <t>Пельмени Бульмени с говядиной и свининой ТМ Горячая штучка БУЛЬМЕНИ ТС Бульмени ГШ сфера ф/п ф/в 0,9 кг большие УВС Х5 МГ</t>
  </si>
  <si>
    <t>Пельмени Бульмени с говядиной и свининой ТМ Горячая штучка БУЛЬМЕНИ ТС Бульмени ГШ сфера ф/п ф/в 0,9 кг УВС НД МГ</t>
  </si>
  <si>
    <t>SU002523</t>
  </si>
  <si>
    <t>Пельмени Бульмени с говядиной и свининой ТМ Горячая штучка БУЛЬМЕНИ ТС Бульмени ГШ сфера ф/п ф/в 0,9 кг УВС Х5 МГ</t>
  </si>
  <si>
    <t>SU002235</t>
  </si>
  <si>
    <t>Пельмени Бульмени с говядиной и свининой. Бульон внутри ТМ Горячая штучка БУЛЬМЕНИ ТС Бульмени ГШ сфера ф/в 0,43 кг большие РТТ МГ</t>
  </si>
  <si>
    <t>SU002238</t>
  </si>
  <si>
    <t>Пельмени Бульмени с говядиной и свининой. Бульон внутри ТМ Горячая штучка БУЛЬМЕНИ ТС Бульмени ГШ сфера ф/в 0,43 кг РТТ МГ</t>
  </si>
  <si>
    <t>SU002236</t>
  </si>
  <si>
    <t>Пельмени Бульмени с говядиной и свининой. Бульон внутри ТМ Горячая штучка БУЛЬМЕНИ ТС Бульмени ГШ сфера ф/в 0,9 кг большие РТТ МГ</t>
  </si>
  <si>
    <t>Пельмени Бульмени с говядиной и свининой. Бульон внутри ТМ Горячая штучка БУЛЬМЕНИ ТС Бульмени ГШ сфера ф/в 0,9 кг РТТ МГ</t>
  </si>
  <si>
    <t>SU000796</t>
  </si>
  <si>
    <t>Пельмени Бульмени Сибирские с говядиной и свининой ТМ Горячая штучка БУЛЬМЕНИ ТС Бульмени ГШ сфера ф/в 0,43 кг большие МГ</t>
  </si>
  <si>
    <t>SU001896</t>
  </si>
  <si>
    <t>Пельмени Бульмени Сибирские с говядиной и свининой ТМ Горячая штучка БУЛЬМЕНИ ТС Бульмени ГШ сфера ф/в 0,43 кг МГ</t>
  </si>
  <si>
    <t>SU001655</t>
  </si>
  <si>
    <t>Пельмени Бульмени Сибирские с говядиной и свининой ТМ Горячая штучка БУЛЬМЕНИ ТС Бульмени ГШ сфера ф/в 0,9 кг большие МГ</t>
  </si>
  <si>
    <t>Пельмени Бульмени Сибирские с говядиной и свининой ТМ Горячая штучка БУЛЬМЕНИ ТС Бульмени ГШ сфера ф/в 0,9 кг МГ</t>
  </si>
  <si>
    <t>SU001902</t>
  </si>
  <si>
    <t>Пельмени Бульмени Сибирские со сливочным маслом ТМ Горячая штучка БУЛЬМЕНИ ТС Бульмени ГШ сфера ф/в 0,9 кг МГ</t>
  </si>
  <si>
    <t>SU001457</t>
  </si>
  <si>
    <t>Пельмени Бульмени со сливочным маслом ТМ Горячая штучка БУЛЬМЕНИ ТС Бульмени ГШ сфера ф/в 0,43 кг МГ</t>
  </si>
  <si>
    <t>SU001243</t>
  </si>
  <si>
    <t>Пельмени Бульмени со сливочным маслом ТМ Горячая штучка БУЛЬМЕНИ ТС Бульмени ГШ сфера ф/в 0,9 кг МГ</t>
  </si>
  <si>
    <t>SU002529</t>
  </si>
  <si>
    <t>Пельмени Бульмени со сливочным маслом ТМ Горячая штучка БУЛЬМЕНИ ТС Бульмени ГШ сфера ф/в 0,9 кг НД МГ</t>
  </si>
  <si>
    <t>Пельмени Бульмени со сливочным маслом ТМ Горячая штучка БУЛЬМЕНИ ТС Бульмени ГШ сфера ф/п ф/в 0,43 кг УВС НД1  МГ</t>
  </si>
  <si>
    <t>Пельмени Бульмени со сливочным маслом ТМ Горячая штучка БУЛЬМЕНИ ТС Бульмени ГШ сфера ф/п ф/в 0,9 кг УВС НД1 МГ</t>
  </si>
  <si>
    <t>Пельмени Бульмени со сливочным маслом. Бульон внутри ТМ Горячая штучка БУЛЬМЕНИ ТС Бульмени ГШ сфера ф/в 0,43 кг РТТ МГ</t>
  </si>
  <si>
    <t>SU002240</t>
  </si>
  <si>
    <t>Пельмени Бульмени со сливочным маслом. Бульон внутри ТМ Горячая штучка БУЛЬМЕНИ ТС Бульмени ГШ сфера ф/в 0,9 кг МГ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</si>
  <si>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</si>
  <si>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</si>
  <si>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Крылья</t>
  </si>
  <si>
    <t>Хрустящие крылышки острые к пиву ТМ Горячая штучка ф/в 0,3 кг НД1 МГ</t>
  </si>
  <si>
    <t>SU002564</t>
  </si>
  <si>
    <t>Хрустящие крылышки острые к пиву ТМ Горячая штучка ф/в 0,3 кг НД2 МГ</t>
  </si>
  <si>
    <t>Хрустящие крылышки острые к пиву ТМ Горячая штучка ф/в 0,3 кг НД3 МГ</t>
  </si>
  <si>
    <t>Хрустящие крылышки острые к пиву ТМ Горячая штучка ф/в 0,3 кг НД4 МГ</t>
  </si>
  <si>
    <t>Хрустящие крылышки острые к пиву ТМ Горячая штучка ф/в 0,3 кг НД5 МГ</t>
  </si>
  <si>
    <t>Хрустящие крылышки ТМ Горячая штучка вес 3,5 кг Мария-Ра МГ</t>
  </si>
  <si>
    <t>SU002563</t>
  </si>
  <si>
    <t>Хрустящие крылышки ТМ Горячая штучка ф/в 0,3 кг НД1 МГ</t>
  </si>
  <si>
    <t>Хрустящие крылышки ТМ Горячая штучка ф/в 0,3 кг Экспорт 1 МГ</t>
  </si>
  <si>
    <t>Хрустящие крылышки ТМ Горячая штучка ф/в 0,3 кг Экспорт 2 МГ</t>
  </si>
  <si>
    <t>Наггетсы Без мяса ГШ 0,25 кг МГ</t>
  </si>
  <si>
    <t>SU002762</t>
  </si>
  <si>
    <t>Наггетсы Нагетосы Сочная курочка в хрустящей панировке со сметаной и зеленью ТМ Горячая штучка ф/в 0,25 кг НД1 МГ</t>
  </si>
  <si>
    <t>SU002761</t>
  </si>
  <si>
    <t>Наггетсы Нагетосы Сочная курочка в хрустящей панировке ТМ Горячая штучка ф/в 0,25 кг тара НД1 МГ</t>
  </si>
  <si>
    <t>SU002760</t>
  </si>
  <si>
    <t>Наггетсы Нагетосы Сочная курочка со сладкой паприкой ТМ Горячая штучка ф/в 0,25 кг НД1 МГ</t>
  </si>
  <si>
    <t>SU002763</t>
  </si>
  <si>
    <t>Наггетсы Нагетосы Сочная курочка ТМ Горячая штучка ф/в 0,25 кг тара НД1 МГ</t>
  </si>
  <si>
    <t>Пельмени ПГП</t>
  </si>
  <si>
    <t>SU002590</t>
  </si>
  <si>
    <t>Пельмени с говядиной и свининой сфера ф/в 0,25 кг МГ</t>
  </si>
  <si>
    <t>Пельмени Супермени с мясом ТМ Горячая штучка ТС Супермени сфера ф/в 0,2 кг МГ</t>
  </si>
  <si>
    <t>Пельмени Супермени с мясом ТМ Горячая штучка ТС Супермени сфера ф/в 0,2 кг Х5 МГ</t>
  </si>
  <si>
    <t>Пельмени Супермени со сливочным маслом ТМ Горячая штучка сфера ТС Супермени ф/в 0,2 кг МГ</t>
  </si>
  <si>
    <t>Пельмени Супермени со сливочным маслом ТМ Горячая штучка сфера ТС Супермени ф/в 0,2 кг Х5 МГ</t>
  </si>
  <si>
    <t>Снеки</t>
  </si>
  <si>
    <t>SU002560</t>
  </si>
  <si>
    <t>Готовые бельмеши сочные с мясом ТМ Горячая штучка ТС Базовый ассортимент ф/в 0,3 кг НД1 МГ</t>
  </si>
  <si>
    <t>Готовые бельмеши сочные с мясом ТМ Горячая штучка ТС Базовый ассортимент ф/в 0,3 кг тара МГ</t>
  </si>
  <si>
    <t>Готовые бельмеши сочные с мясом ТМ Горячая штучка ТС Базовый ассортимент ф/в 0,3 кг Экспорт 1 МГ</t>
  </si>
  <si>
    <t>Готовые бельмеши сочные с мясом ТМ Горячая штучка ТС Базовый ассортимент ф/в 0,3 кг Экспорт 2 МГ</t>
  </si>
  <si>
    <t>Готовые чебупели Курочка гриль ТМ Горячая штучка п/г ф/в 0,3 кг МГ</t>
  </si>
  <si>
    <t>Готовые Чебупели Курочка гриль ТМ Горячая штучка ТС Базовый ассортимент ф/в 0,43 кг КБ МГ</t>
  </si>
  <si>
    <t>SU002568</t>
  </si>
  <si>
    <t>Готовые чебупели острые с мясом ТМ Горячая штучка ф/в 0,3 кг НД МГ</t>
  </si>
  <si>
    <t>Готовые чебупели острые с мясом ТМ Горячая штучка ф/в 0,3 кг Экспорт 1 МГ</t>
  </si>
  <si>
    <t>Готовые чебупели острые с мясом ТМ Горячая штучка ф/в 0,3 кг Экспорт 2 МГ</t>
  </si>
  <si>
    <t>Готовые чебупели с ветчиной и сыром ТМ Горячая штучка ТС Базовый ассортимент ф/в 0,3 кг тара МГ</t>
  </si>
  <si>
    <t>Готовые чебупели с ветчиной и сыром ТМ Горячая штучка ф/в 0,3 кг Экспорт 1 МГ</t>
  </si>
  <si>
    <t>Готовые чебупели с ветчиной и сыром ТМ Горячая штучка ф/в 0,3 кг Экспорт 2 МГ</t>
  </si>
  <si>
    <t>Готовые чебупели сочные с мясом ТМ Горячая штучка ТС Базовый ассортимент ф/в 0,3 кг Мария-Ра МГ</t>
  </si>
  <si>
    <t>Готовые чебупели сочные с мясом ТМ Горячая штучка ТС Базовый ассортимент ф/в 0,3 кг тара МГ</t>
  </si>
  <si>
    <t>SU002559</t>
  </si>
  <si>
    <t>Готовые чебупели сочные с мясом ТМ Горячая штучка ф/в 0,3 кг НД МГ</t>
  </si>
  <si>
    <t>Готовые чебупели сочные с мясом ТМ Горячая штучка ф/в 0,3 кг Экспорт 1 МГ</t>
  </si>
  <si>
    <t>Готовые чебупели сочные с мясом ТМ Горячая штучка ф/в 0,3 кг Экспорт 2 МГ</t>
  </si>
  <si>
    <t>Круггетсы с сырным соусом ТМ Горячая штучка ТС Круггетсы ф/в 0,25 кг Мария-Ра МГ</t>
  </si>
  <si>
    <t>Круггетсы с сырным соусом ТМ Горячая штучка ТС Круггетсы ф/в 0,25 кг тара МГ</t>
  </si>
  <si>
    <t>Круггетсы с сырным соусом ТМ Горячая штучка ТС Круггетсы ф/в 0,25 кг Экспорт 1 МГ</t>
  </si>
  <si>
    <t>Круггетсы с сырным соусом ТМ Горячая штучка ТС Круггетсы ф/в 0,25 кг Экспорт 2 МГ</t>
  </si>
  <si>
    <t>Круггетсы сочные ТМ Горячая штучка ТС Круггетсы вес 3 кг Мария-Ра МГ</t>
  </si>
  <si>
    <t>SU002511</t>
  </si>
  <si>
    <t>Круггетсы сочные ТМ Горячая штучка ТС Круггетсы ф/в 0,25 кг тара МГ</t>
  </si>
  <si>
    <t>Круггетсы сочные ТМ Горячая штучка ТС Круггетсы ф/в 0,25 кг Экспорт 1 МГ</t>
  </si>
  <si>
    <t>Круггетсы сочные ТМ Горячая штучка ТС Круггетсы ф/в 0,25 кг Экспорт 2 МГ</t>
  </si>
  <si>
    <t>SU002327</t>
  </si>
  <si>
    <t>Снеки Пекерсы с индейкой в сливочном соусе ТМ Горячая штучка ф/в 0,25 кг НД МГ</t>
  </si>
  <si>
    <t>Снеки Пекерсы с индейкой в сливочном соусе ТМ Горячая штучка ф/в 0,25 кг НД2 МГ</t>
  </si>
  <si>
    <t>SU002669</t>
  </si>
  <si>
    <t>Снеки Пекерсы с индейкой в сливочном соусе ТМ Горячая штучка ф/в 0,25 кг НД3 МГ</t>
  </si>
  <si>
    <t>Снеки Пекерсы с индейкой в сливочном соусе ТМ Горячая штучка ф/в 0,25 кг тара МГ</t>
  </si>
  <si>
    <t>SU002668</t>
  </si>
  <si>
    <t>Снеки Чебуманы с говядиной ТМ Горячая штучка ф/в 0,28 кг НД1 МГ</t>
  </si>
  <si>
    <t>Снеки Чебуманы с говядиной ТМ Горячая штучка ф/в 0,28 кг ФС МГ</t>
  </si>
  <si>
    <t>Снеки Чебуманы с говядиной ТМ Горячая штучка ф/в 0,4 кг МГ</t>
  </si>
  <si>
    <t>Хотстеры ТМ Горячая штучка ТС Хотстеры ф/в 0,25 кг Мария-Ра МГ</t>
  </si>
  <si>
    <t>SU002565</t>
  </si>
  <si>
    <t>Хотстеры ТМ Горячая штучка ТС Хотстеры ф/в 0,25 кг тара МГ</t>
  </si>
  <si>
    <t>Хотстеры ТМ Горячая штучка ТС Хотстеры ф/в 0,25 кг Экспорт 1 МГ</t>
  </si>
  <si>
    <t>Хотстеры ТМ Горячая штучка ТС Хотстеры ф/в 0,25 кг Экспорт 2 МГ</t>
  </si>
  <si>
    <t>Чебупели Без мяса ТМ Горячая штучка ф/в 0,25 кг МГ</t>
  </si>
  <si>
    <t>SU002572</t>
  </si>
  <si>
    <t>Чебупели с мясом ТМ Горячая штучка ф/в 0,3 кг НТУ НД МГ</t>
  </si>
  <si>
    <t>Чебупели с мясом ТМ Горячая штучка ф/в 0,3 кг НТУ Экспорт 1 МГ</t>
  </si>
  <si>
    <t>Чебупели с мясом ТМ Горячая штучка ф/в 0,3 кг НТУ Экспорт 2 МГ</t>
  </si>
  <si>
    <t>SU002571</t>
  </si>
  <si>
    <t>Чебупели с мясом ТМ Горячая штучка ф/в 0,48 кг XXL НД МГ</t>
  </si>
  <si>
    <t>Чебупицца курочка по-итальянски ТМ Горячая штучка ТС Чебупицца ф/в 0,25 кг Мария-Ра МГ</t>
  </si>
  <si>
    <t>SU002562</t>
  </si>
  <si>
    <t>Чебупицца курочка по-итальянски ТМ Горячая штучка ТС Чебупицца ф/в 0,25 кг НД МГ</t>
  </si>
  <si>
    <t>Чебупицца курочка по-итальянски ТМ Горячая штучка ТС Чебупицца ф/в 0,25 кг тара МГ</t>
  </si>
  <si>
    <t>Чебупицца курочка по-итальянски ТМ Горячая штучка ТС Чебупицца ф/в 0,25 кг Экспорт 1 МГ</t>
  </si>
  <si>
    <t>Чебупицца курочка по-итальянски ТМ Горячая штучка ТС Чебупицца ф/в 0,25 кг Экспорт 2 МГ</t>
  </si>
  <si>
    <t>SU002727</t>
  </si>
  <si>
    <t>Чебупицца Новый вкус 1 ТМ Горячая штучка ТС Чебупицца ф/в 0,25 кг МГ</t>
  </si>
  <si>
    <t>SU002728</t>
  </si>
  <si>
    <t>Чебупицца Новый вкус 2 ТМ Горячая штучка ТС Чебупицца ф/в 0,25 кг МГ</t>
  </si>
  <si>
    <t>Чебупицца Пепперони ТМ Горячая штучка ТС Чебупицца ф/в 0,25 кг Мария-Ра МГ</t>
  </si>
  <si>
    <t>SU002561</t>
  </si>
  <si>
    <t>Чебупицца Пепперони ТМ Горячая штучка ТС Чебупицца ф/в 0,25 кг НД МГ</t>
  </si>
  <si>
    <t>Чебупицца Пепперони ТМ Горячая штучка ТС Чебупицца ф/в 0,25 кг тара МГ</t>
  </si>
  <si>
    <t>Чебупицца Пепперони ТМ Горячая штучка ТС Чебупицца ф/в 0,25 кг Экспорт 1 МГ</t>
  </si>
  <si>
    <t>Чебупицца Пепперони ТМ Горячая штучка ТС Чебупицца ф/в 0,25 кг Экспорт 2 МГ</t>
  </si>
  <si>
    <t>Чебуреки</t>
  </si>
  <si>
    <t>SU002573</t>
  </si>
  <si>
    <t>Готовые чебуреки с мясом ТМ Горячая штучка ТС Базовый ассортимент шт 0,09 кг НД МГ</t>
  </si>
  <si>
    <t>Готовые чебуреки с мясом ТМ Горячая штучка ТС Базовый ассортимент шт 0,09 кг НД1 МГ</t>
  </si>
  <si>
    <t>Готовые чебуреки с мясом ТМ Горячая штучка шт 1,08 кг бокс Метро МГ</t>
  </si>
  <si>
    <t>Готовые чебуреки со свининой и говядиной ТМ Горячая штучка ТС Базовый ассортимент 0,36 кг ф/в тара МГ</t>
  </si>
  <si>
    <t>SU002558</t>
  </si>
  <si>
    <t>Готовые чебуреки со свининой и говядиной ТМ Горячая штучка ТС Базовый ассортимент ф/в 0,36 кг НД1 МГ</t>
  </si>
  <si>
    <t>Готовые чебуреки со свининой и говядиной ТМ Горячая штучка ТС Базовый ассортимент ф/в 0,36 кг Экспорт 1 МГ</t>
  </si>
  <si>
    <t>Готовые чебуреки со свининой и говядиной ТМ Горячая штучка ТС Базовый ассортимент ф/в 0,36 кг Экспорт 2 МГ</t>
  </si>
  <si>
    <t>SU002570</t>
  </si>
  <si>
    <t>Чебуречище ТМ Горячая штучка шт 0,14 кг НД МГ</t>
  </si>
  <si>
    <t>Стародворье</t>
  </si>
  <si>
    <t>Колбаса вареная Докторская Оригинальная ТМ Особый рецепт полиамид ф/в 0,4 кг СК</t>
  </si>
  <si>
    <t>Колбаса вареная Докторская по-стародворски ТМ Стародворье натурин в/у вес СК</t>
  </si>
  <si>
    <t>Колбаса вареная Докторская стародворская ТМ Стародворье фиброуз в/у вес СК</t>
  </si>
  <si>
    <t>Колбаса вареная Докторская ТМ Стародворье вальсродер вес СК</t>
  </si>
  <si>
    <t>Колбаса вареная Докторская традиционная СК Стародворье амифлекс ф/в 0,5 кг СК</t>
  </si>
  <si>
    <t>Колбаса вареная из мяса птицы Нежная ТМ Славница ТС Выгодная цена амифлекс вес СК</t>
  </si>
  <si>
    <t>Колбаса вареная Любительская стародворская ТМ Стародворье фиброуз в/у вес СК</t>
  </si>
  <si>
    <t>Колбаса вареная Молочная по-стародворски ТМ Стародворье натурин в/у вес СК</t>
  </si>
  <si>
    <t>Колбаса вареная Молочная по-стародворски ТМ Стародворье ТС Фирменная амифлекс вес СК</t>
  </si>
  <si>
    <t>Колбаса вареная Молочная по-стародворски ТМ Стародворье ТС Фирменная амифлекс ф/в 0,5 кг СК</t>
  </si>
  <si>
    <t>Колбаса вареная Молочная Стародворская ТМ Стародворье амифлекс вес СК</t>
  </si>
  <si>
    <t>Колбаса вареная Молочная стародворская ТМ Стародворье амифлекс ф/в 0,5 кг СК</t>
  </si>
  <si>
    <t>Колбаса вареная Муромская ТМ Славница ТС Выгодная цена амифлекс вес ВЗ</t>
  </si>
  <si>
    <t>Колбаса вареная Нежная ТМ Зареченские ТС Зареченские продукты полиамид вес СК</t>
  </si>
  <si>
    <t>Колбаса вареная Русская по-стародворски ТМ Стародворье ТС Фирменная амифлекс ф/в 0,5 кг СК</t>
  </si>
  <si>
    <t>Колбаса вареная Русская стародворская ТМ Стародворье амифлекс ф/в 0,5 кг СК</t>
  </si>
  <si>
    <t>SU002681</t>
  </si>
  <si>
    <t>Колбаса вареная Стародворская Стародворье вектор ф/в 0,775 Тандер СК</t>
  </si>
  <si>
    <t>Колбаса вареная Стародворская ТМ Стародворье амифлекс вес СК</t>
  </si>
  <si>
    <t>Колбаса вареная Стародворская ТМ Стародворье амифлекс ф/в 0,4 кг СК</t>
  </si>
  <si>
    <t>Колбаса вареная Стародворская ТМ Стародворье вектор ф/в 0,4 кг СК</t>
  </si>
  <si>
    <t>Колбаса вареная Царедворская ТМ Стародворье полиамид ф/в 0,4 кг СК</t>
  </si>
  <si>
    <t>Ветчина Нежная ТМ Колбасный стандарт полиамид вес СК/ВЗ</t>
  </si>
  <si>
    <t>SU002757</t>
  </si>
  <si>
    <t>Ветчина Сочинка ТМ Стародворье полиамид ф/в 0,35 кг СК</t>
  </si>
  <si>
    <t>SU000239</t>
  </si>
  <si>
    <t>Колбаса варено-копченая из мяса птицы Сервелат Муромский ТМ Славница ТС Особая фиброуз в/у вес СК</t>
  </si>
  <si>
    <t>SU000118</t>
  </si>
  <si>
    <t>Колбаса варено-копченая из мяса птицы Сервелат Пражский ТМ Славница ТС Особая фиброуз в/у ф/в 0,35 кг СК</t>
  </si>
  <si>
    <t>SU000119</t>
  </si>
  <si>
    <t>Колбаса варено-копченая из мяса птицы Сервелат Рижский ТМ Славница ТС Особая фиброуз в/у ф/в 0,35 кг СК</t>
  </si>
  <si>
    <t>SU002756</t>
  </si>
  <si>
    <t>Колбаса варено-копченая Мясорубская с сочной грудинкой ТМ Стародворье фиброуз в/у вес СК</t>
  </si>
  <si>
    <t>SU002660</t>
  </si>
  <si>
    <t>Колбаса варено-копченая Мясорубская с сочной грудинкой ТМ Стародворье фиброуз в/у ф/в 0,4 кг срез СК</t>
  </si>
  <si>
    <t>SU002054</t>
  </si>
  <si>
    <t>Колбаса варено-копченая Рубленая Запеченная ТМ Стародворье ТС Дугушка ф/в 0,35 кг СК</t>
  </si>
  <si>
    <t>SU002208</t>
  </si>
  <si>
    <t>Колбаса варено-копченая Сервелат Зернистый ТМ Стародворье фирбоуз в/у ф/в 0,35 кг УМК СК</t>
  </si>
  <si>
    <t>Колбаса варено-копченая Сервелат Кремлевский ТМ Стародворье фиброуз ф/в 0,35 кг срез СК</t>
  </si>
  <si>
    <t>SU002692</t>
  </si>
  <si>
    <t>Колбаса варено-копченая Сервелат Левантский Без свинины Стародворье фиброуз в/у ф/в 0,35 кг срез СК</t>
  </si>
  <si>
    <t>SU002698</t>
  </si>
  <si>
    <t>Колбаса варено-копченая Сервелат Стародворский Стародворье фиброуз в/у ф/в 0,28 кг срез СК</t>
  </si>
  <si>
    <t>SU002693</t>
  </si>
  <si>
    <t>Колбаса варено-копченая Сервелат Филейный Стародворье фиброуз в/у ф/в 0,35 кг срез СК</t>
  </si>
  <si>
    <t>SU002699</t>
  </si>
  <si>
    <t>Колбаса варено-копченая Сервелат Царедворский Стародворье фиброуз в/у ф/в 0,28 кг срез СК</t>
  </si>
  <si>
    <t>Колбаса варено-копченая Сервелатная по-стародворски ТМ Стародворье ТС Фирменная фиброуз в/у вес СК</t>
  </si>
  <si>
    <t>Колбаса варено-копченая Сервелатная по-стародворски ТМ Стародворье ТС Фирменная фиброуз в/у ф/в 0,7 кг СК</t>
  </si>
  <si>
    <t>SU002209</t>
  </si>
  <si>
    <t>Колбаса варено-копченая Сервелатная по-стародворски ТМ Стародворье ТС Фирменная фиброуз ф/в в/у 0,35 кг УМК СК</t>
  </si>
  <si>
    <t>SU002694</t>
  </si>
  <si>
    <t>Колбаса варено-копченая Чесночная Стародворье фиброуз в/у ф/в 0,35 кг срез СК</t>
  </si>
  <si>
    <t>Колбаски полукопченые Баварские копченые ТМ Стародворье ТС Баварушки NDX мгс ф/в 0,28 кг СК</t>
  </si>
  <si>
    <t>Сервелат Рижский ТМ Зареченские ТС Зареченские продукты фиброуз в/у вес СК</t>
  </si>
  <si>
    <t>Паштеты</t>
  </si>
  <si>
    <t>SU001981</t>
  </si>
  <si>
    <t>Сардельки Баварские ТМ Стародворье девро мгс ф/в 0,38 кг СК</t>
  </si>
  <si>
    <t>Сардельки Баварские ТМ Стародворье полиамид мгс ф/в 0,38 кг СК</t>
  </si>
  <si>
    <t>SU002759</t>
  </si>
  <si>
    <t>Сардельки Сочинки с сыром ТМ Стародворье полиамид мгс ф/в 0,4 кг СК</t>
  </si>
  <si>
    <t>SU002758</t>
  </si>
  <si>
    <t>Сардельки Сочинки ТМ Стародворье полиамид мгс ф/в 0,4 кг СК</t>
  </si>
  <si>
    <t>Сардельки Царедворские Стародворье полиамид мгс ф/в 1 кг Х5 СК</t>
  </si>
  <si>
    <t>SU002304</t>
  </si>
  <si>
    <t>Сосиски Баварские с сыром ТМ Стародворье ТС Баварушка айпил мгс ф/в 0,84 кг СК</t>
  </si>
  <si>
    <t>SU002254</t>
  </si>
  <si>
    <t>Сосиски Баварские ТМ Колбасный стандарт айпил мгс ф/в 0,35 кг СК</t>
  </si>
  <si>
    <t>Сосиски Баварские ТМ Стародворье ТС Баварушка айпил мгс ф/в 0,84 кг СК</t>
  </si>
  <si>
    <t>SU002678</t>
  </si>
  <si>
    <t>Сосиски Датские замороженные ТМ Колбасный стандарт ТС Колбасный стандарт ф/в 0,33 п/а СК</t>
  </si>
  <si>
    <t>Сосиски Датские ТМ Зареченские ТС Зареченские продукты полиамид мгс вес СК</t>
  </si>
  <si>
    <t>Сосиски Молочные для завтрака ТМ Стародворье полиамид мгс 0,4 кг СК</t>
  </si>
  <si>
    <t>Сосиски Молочные по-стародворски ТМ Стародворье амицел мгс вес НП СК</t>
  </si>
  <si>
    <t>Сосиски Молочные по-стародворски ТМ Стародворье амицел мгс ф/в 0,45 кг СК</t>
  </si>
  <si>
    <t>Сосиски Сливочные по-стародворски ТМ Стародворье амицел мгс вес СК</t>
  </si>
  <si>
    <t>SU002725</t>
  </si>
  <si>
    <t>Сосиски Сочинки Стародворье полиамид мгс вес СК</t>
  </si>
  <si>
    <t>Сосиски Сочные ТМ Славница ТС Выгодная цена амицел мгс вес СК</t>
  </si>
  <si>
    <t>Сосиски Сочные ТМ Славница ТС Выгодная цена амицел мгс ф/в 0,5 кг СК</t>
  </si>
  <si>
    <t>SU002684</t>
  </si>
  <si>
    <t>Сосиски Стародворские по-баварски Стародворье полиамид ф/в 0,595 кг Тандер СК</t>
  </si>
  <si>
    <t>SU002620</t>
  </si>
  <si>
    <t>Сосиски Стародворские ТМ Стародворье полиамид мгс ф/в 0,33 кг СК</t>
  </si>
  <si>
    <t>SU002619</t>
  </si>
  <si>
    <t>Сосиски Царедворские ТМ Стародворье полиамид мгс ф/в 0,33 кг СК</t>
  </si>
  <si>
    <t>Сыровяленые колбасы</t>
  </si>
  <si>
    <t>Сырокопченые колбасы</t>
  </si>
  <si>
    <t>Колбаса сырокопченая Стародворская ТМ Стародворье в/у ф/в 0,17 кг ДУ</t>
  </si>
  <si>
    <t>Колбаса сырокопченая Царедворская ТМ Стародворье в/у ф/в 0,15 кг ЧИ</t>
  </si>
  <si>
    <t>Вареники</t>
  </si>
  <si>
    <t>SU002656</t>
  </si>
  <si>
    <t>Пельмени Владимирский стандарт с говядиной и свининой ТМ Владимирский стандарт ТС Зареченские полиамид ф/п сфера 0,8 кг МГ</t>
  </si>
  <si>
    <t>SU002755</t>
  </si>
  <si>
    <t>Пельмени Мясорубские ТМ Стародворье ф/п равиоли ф/в 0,7 кг МГ</t>
  </si>
  <si>
    <t>Пельмени Отборные из говядины ТМ Стародворье ТС Медвежь ушко псевдозащип ф/п ф/в 0,9 кг МГ</t>
  </si>
  <si>
    <t>Пельмени Отборные из говядины ТМ Стародворье ТС Медвежье ушко псевдозащип ф/п ф/в 0,43 кг МГ</t>
  </si>
  <si>
    <t>SU002330</t>
  </si>
  <si>
    <t>Пельмени Отборные из говядины ТМ Стародворье ТС Медвежье ушко псевдозащип ф/п ф/в 0,43 кг тара Х5 МГ</t>
  </si>
  <si>
    <t>Пельмени Отборные из свинины и говядины ТМ Стародворье ТС Медвежье ушко псевдозащип ф/в 0,43 кг МГ</t>
  </si>
  <si>
    <t>Пельмени Отборные из свинины и говядины ТМ Стародворье ТС Медвежье ушко псевдозащип ф/в 0,9 кг МГ</t>
  </si>
  <si>
    <t>Пельмени Отборные из свинины и говядины ТМ Стародворье ТС Медвежье ушко псевдозащип ф/п ф/в 0,43 кг тара МГ</t>
  </si>
  <si>
    <t>SU002526</t>
  </si>
  <si>
    <t>Пельмени С говядиной и свининой Всё включено сфера пуговки вес 5 кг МГ</t>
  </si>
  <si>
    <t>Пельмени Стародворские ТМ Стародворье ф/п сфера ф/в 0,4 кг МГ</t>
  </si>
  <si>
    <t>SU002288</t>
  </si>
  <si>
    <t>Пельмени Уральская коллекция ф/п сфера ф/в 1,0 кг МГ</t>
  </si>
  <si>
    <t>SU002665</t>
  </si>
  <si>
    <t>Наггетсы Горячий заряд ТМ Горячая штучка ТС Горячий заряд ф/в 0,25 кг МГ</t>
  </si>
  <si>
    <t>SU002714</t>
  </si>
  <si>
    <t>Жар-мени с мясом ТМ Горячий заряд ф/в 0,25 кг МГ</t>
  </si>
  <si>
    <t>SU002494</t>
  </si>
  <si>
    <t>Лепанцы с мясом вес МГ</t>
  </si>
  <si>
    <t>SU002484</t>
  </si>
  <si>
    <t>Сладкие шарики Сладстоуны вес МГ</t>
  </si>
  <si>
    <t>SU002441</t>
  </si>
  <si>
    <t>Снеки Беляши вес МГ</t>
  </si>
  <si>
    <t>SU002444</t>
  </si>
  <si>
    <t>Снеки Картофельные Кибби вес МГ</t>
  </si>
  <si>
    <t>SU002485</t>
  </si>
  <si>
    <t>Сырные палочки вес 3 кг МГ</t>
  </si>
  <si>
    <t>SU002662</t>
  </si>
  <si>
    <t>Чизипицца Ветчина и грибы ТМ Горячий заряд ф/в 0,23 кг МГ</t>
  </si>
  <si>
    <t>Ядрена копоть</t>
  </si>
  <si>
    <t>SU002042</t>
  </si>
  <si>
    <t>Колбаски варено-копченые Пикантные ТМ Ядрена копоть ТС Ядрена копоть NDX мгс ф/в 0,28 кг СК</t>
  </si>
  <si>
    <t>SU002044</t>
  </si>
  <si>
    <t>Колбаски варено-копченые Шашлычные ТМ Ядрена копоть ТС Ядрена копоть девро мгс ф/в 0,3 кг СК</t>
  </si>
  <si>
    <t>SU002043</t>
  </si>
  <si>
    <t>Мини-колбаски с паприкой ТМ Ядрена копоть ТС Ядрена копоть NDX мгс ф/в 0,25 кг СК</t>
  </si>
  <si>
    <t>Продукты из мяса птицы копчено-вареные</t>
  </si>
  <si>
    <t>Крылышки копченые на решетке ТМ Ядрена копоть ТС Ядрена копоть ф/в 0,3 АК</t>
  </si>
  <si>
    <t>Сосиски Классические ТМ Стародворские колбасы ТС Ядрена копоть вискофан мгс ф/в 0,42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</si>
  <si>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</si>
  <si>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</si>
  <si>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сыром ТМ Ядрена копоть ТС Ядрена копоть вискофан мгс ф/в 0,33 кг СК</t>
  </si>
  <si>
    <t>Сосиски С сыром ТМ Ядрена копоть ТС Ядрена копоть вискофан мгс ф/в 0,42 кг СК</t>
  </si>
  <si>
    <t>Мини-салями сырокопченые со вкусом бекона ТМ Ядрена копоть ТС Ядрена копоть ф/в 0,05 кг ТП АК</t>
  </si>
  <si>
    <t>Чипсы сырокопченые с натуральным филе и паприкой ТМ Ядрена копоть ТС Ядрена копоть ф/в 0,025 кг МТК</t>
  </si>
  <si>
    <t>Пельмени С мясом и копченостями ТМ Ядрена копоть ТС Ядрена копоть ф/в 0,43 кг Х5 МГ</t>
  </si>
  <si>
    <t>Антиприоритеты</t>
  </si>
  <si>
    <r>
      <rPr>
        <b/>
        <sz val="10"/>
        <color rgb="FFFF0000"/>
        <rFont val="Calibri"/>
        <family val="2"/>
        <charset val="204"/>
        <scheme val="minor"/>
      </rPr>
      <t>месяц1</t>
    </r>
    <r>
      <rPr>
        <b/>
        <sz val="10"/>
        <rFont val="Calibri"/>
        <family val="2"/>
        <charset val="204"/>
        <scheme val="minor"/>
      </rPr>
      <t xml:space="preserve">  очищенный от сезона и БЕЗ ТМА</t>
    </r>
  </si>
  <si>
    <r>
      <rPr>
        <b/>
        <sz val="10"/>
        <color rgb="FFFF0000"/>
        <rFont val="Calibri"/>
        <family val="2"/>
        <charset val="204"/>
        <scheme val="minor"/>
      </rPr>
      <t>месяц2</t>
    </r>
    <r>
      <rPr>
        <b/>
        <sz val="10"/>
        <rFont val="Calibri"/>
        <family val="2"/>
        <charset val="204"/>
        <scheme val="minor"/>
      </rPr>
      <t xml:space="preserve"> очищенный от сезонаи  БЕЗ ТМА</t>
    </r>
  </si>
  <si>
    <t>Пельмени Бигбули #МЕГАМЯСИЩЕ с мясом ТМ Горячая штучка ТС Бигбули ГШ сфера ф/п ф/в 0,9 кг МГ</t>
  </si>
  <si>
    <t>SU002838</t>
  </si>
  <si>
    <t>Пельмени Бигбули #МЕГАМАСЛИЩЕ со сливочным маслом ТМ Горячая штучка ТС Бигбули ГШ ф/п сфера ф/в 0,9 кг МГ</t>
  </si>
  <si>
    <t>Колбаса варено-копченая Мясорубская с рубленой грудинкой ТМ Стародворье фиброуз в/у ф/в 0,35 кг срез СК</t>
  </si>
  <si>
    <t>SU002686</t>
  </si>
  <si>
    <t>Колбаса варено-копченая Мясорубская с рубленой грудинкой ТМ Стародворье фиброуз в/у вес СК</t>
  </si>
  <si>
    <t>SU002795</t>
  </si>
  <si>
    <t>Сосиски Сочинки с сыром ТМ Стародворье полиамид мгс вес СК</t>
  </si>
  <si>
    <t>SU002799</t>
  </si>
  <si>
    <t>Сосиски Сочинки по-баварски ТМ Стародворье полиамид мгс ф/в 0,4 кг СК</t>
  </si>
  <si>
    <t>SU002801</t>
  </si>
  <si>
    <t>Сосиски Сочинки по-баварски с сыром ТМ Стародворье полиамид мгс ф/в 0,4 кг СК</t>
  </si>
  <si>
    <t>SU002805</t>
  </si>
  <si>
    <t>Колбаса варено-копченая Пражский ТМ Зареченские ТС Зареченские продукты фиброуз в/у вес ЗП</t>
  </si>
  <si>
    <t>SU002808</t>
  </si>
  <si>
    <t>Колбаса вареная Нежная НТУ ТМ Зареченские ТС Зареченские продукты полиамид вес СК</t>
  </si>
  <si>
    <t>SU002809</t>
  </si>
  <si>
    <t>Сервелат Рижский НТУ ТМ Зареченские ТС Зареченские продукты фиброуз в/у вес СК</t>
  </si>
  <si>
    <t>SU002811</t>
  </si>
  <si>
    <t>SU002815</t>
  </si>
  <si>
    <t>Колбаса вареная Филейская ТМ Вязанка ТС Классическая полиамид ф/в 0,45 кг СК</t>
  </si>
  <si>
    <t>SU002828</t>
  </si>
  <si>
    <t>Ветчина Филейская ТМ Вязанка ТС Столичная полиамид вес СК</t>
  </si>
  <si>
    <t>SU002829</t>
  </si>
  <si>
    <t>Колбаса вареная Филейская ТМ Вязанка ТС Классическая полиамид вес СК</t>
  </si>
  <si>
    <t>SU002830</t>
  </si>
  <si>
    <t>Колбаса вареная Молокуша ТМ Вязанка полиамид вес СК</t>
  </si>
  <si>
    <t>SU002831</t>
  </si>
  <si>
    <t>Колбаса вареная Филейская ТМ Вязанка ТС Классическая полиамид ф/в 0,4 кг СК</t>
  </si>
  <si>
    <t>SU002833</t>
  </si>
  <si>
    <t>Ветчина Сливушка с индейкой ТМ Вязанка полиамид вес СК</t>
  </si>
  <si>
    <t>SU002835</t>
  </si>
  <si>
    <t>Сардельки Филейские ТМ Вязанка NDX мгс вес СК</t>
  </si>
  <si>
    <t>SU002842</t>
  </si>
  <si>
    <t>Сосиски Сочинки Молочные ТМ Стародворье амицел мгс ф/в 0,4 кг СК</t>
  </si>
  <si>
    <t>SU002844</t>
  </si>
  <si>
    <t>Сосиски Сочинки Сливочные ТМ Стародворье амицел мгс ф/в 0,4 кг СК</t>
  </si>
  <si>
    <t>SU002847</t>
  </si>
  <si>
    <t>Колбаса варено-копченая Сервелат Мясорубский с мелкорубленным окороком ТМ Стародворье фиброуз в/у вес СК</t>
  </si>
  <si>
    <t>SU002848</t>
  </si>
  <si>
    <t>Колбаса варено-копченая Сервелат Мясорубский с мелкорубленным окороком ТМ Стародворье фиброуз в/у ф/в 0,35 кг срез СК</t>
  </si>
  <si>
    <t>SU002858</t>
  </si>
  <si>
    <t>Сосиски Сочинки по-баварски с сыром ТМ Стародворье полиамид мгс вес СК</t>
  </si>
  <si>
    <t>SU002928</t>
  </si>
  <si>
    <t>Колбаса вареная Сливушка ТМ Вязанка полиамид вес СК</t>
  </si>
  <si>
    <t>SU002941</t>
  </si>
  <si>
    <t>Колбаса варено-копченая Сочинка по-европейски с сочной грудинкой ТМ Стародворье фиброуз в/у вес СК</t>
  </si>
  <si>
    <t>SU002943</t>
  </si>
  <si>
    <t>Колбаса варено-копченая Сочинка по-фински с сочным окороком ТМ Стародворье фиброуз в/у вес СК</t>
  </si>
  <si>
    <t>SU002983</t>
  </si>
  <si>
    <t>Колбаса вареная Мусульманская халяль ТМ Вязанка вектор ф/в 0,4 кг АК</t>
  </si>
  <si>
    <t>SU002984</t>
  </si>
  <si>
    <t>Сосиски Восточные халяль ТМ Вязанка полиамид в/у ф/в 0,33 кг АК</t>
  </si>
  <si>
    <t>SU003035</t>
  </si>
  <si>
    <t>Колбаски полукопченые Филейбургские ТМ Баварушка с филе сочного окорока копченые белкозин мгс ф/в 0,28 кг СК</t>
  </si>
  <si>
    <t>SU003071</t>
  </si>
  <si>
    <t>Колбаса полукопченая Балыкбургские с сыром ТМ Баварушка черева мгс вес СК</t>
  </si>
  <si>
    <t>SU003080</t>
  </si>
  <si>
    <t>Колбаса варено-копченая Сервелат Филейбургский с копченой грудинкой ТМ Баварушка фиброуз в/у ф/в 0,28 кг срез СК</t>
  </si>
  <si>
    <t>SU003083</t>
  </si>
  <si>
    <t>Колбаса варено-копченая Салями Филейбургская зернистая ТМ Стародворье ТС Баварушка фиброуз в/у ф/в 0,28 кг срез СК</t>
  </si>
  <si>
    <t>Сосиски Оригинальные замороженные ТМ Стародворье полиамид в/у ф/в 0,33 кг СК</t>
  </si>
  <si>
    <t>г. Донецк, Новое время ООО</t>
  </si>
  <si>
    <t>SU002771</t>
  </si>
  <si>
    <t>SU003077</t>
  </si>
  <si>
    <t>SU002769</t>
  </si>
  <si>
    <t>Сосиски Молокуши Миникушай Вязанка амицел мгс фикс.вес 0,33 СК</t>
  </si>
  <si>
    <t>SU002814</t>
  </si>
  <si>
    <t>Ветчина Филейская ТМ Вязанка ТС Столичная полиамид ф/в 0,45 кг СК</t>
  </si>
  <si>
    <t>SU002816</t>
  </si>
  <si>
    <t>Колбаса вареная Молокуша ТМ Вязанка полиамид ф/в 0,45 кг СК</t>
  </si>
  <si>
    <t>SU002840</t>
  </si>
  <si>
    <t>Паштеты Печеночный с морковью ГОСТ ТМ Стародворье Фикс.вес 0,1 кг РК</t>
  </si>
  <si>
    <t>SU002841</t>
  </si>
  <si>
    <t>Паштеты Любительский ГОСТ ТМ Стародворье Фикс.вес 0,1 кг РК</t>
  </si>
  <si>
    <t>SU002947</t>
  </si>
  <si>
    <t>Колбаса полукопченая Сочинка рубленная с сочным окороком ТМ Стародворье фиброуз в/у вес СК</t>
  </si>
  <si>
    <t>SU003168</t>
  </si>
  <si>
    <t>Сосиски Баварские с сыром ТМ Стародворье айпил мгс ф/в 0,35 кг СК</t>
  </si>
  <si>
    <t>SU003010</t>
  </si>
  <si>
    <t>Чебуреки Сочные ТМ Зареченские ТС Зареченские продукты вес МГ</t>
  </si>
  <si>
    <t>SU003013</t>
  </si>
  <si>
    <t>SU003015</t>
  </si>
  <si>
    <t>SU003019</t>
  </si>
  <si>
    <t>SU003020</t>
  </si>
  <si>
    <t>Наггетсы Хрустящие ТМ Зареченские ТС Зареченские продукты вес 6 кг НД МГ</t>
  </si>
  <si>
    <t>SU003021</t>
  </si>
  <si>
    <t>SU003022</t>
  </si>
  <si>
    <t>SU003024</t>
  </si>
  <si>
    <t>Хрустящие крылышки ТМ Зареченские ТС Зареченские продукты вес МГ</t>
  </si>
  <si>
    <t>Головная организация ABI</t>
  </si>
  <si>
    <t>Принятые/поданные заявки смотреть на листе УС</t>
  </si>
  <si>
    <t>Статус заказа</t>
  </si>
  <si>
    <t>ТМ - Код НСИ</t>
  </si>
  <si>
    <t>Код Аксапты ТТ (АД)</t>
  </si>
  <si>
    <t>Внутренние перемещения</t>
  </si>
  <si>
    <t>Адреса доставки</t>
  </si>
  <si>
    <t>Брак</t>
  </si>
  <si>
    <t>НД</t>
  </si>
  <si>
    <t>Потребительское SKU (SAP SKU)</t>
  </si>
  <si>
    <t>Фомин Алексей Юрьевич</t>
  </si>
  <si>
    <t>SAP SKU</t>
  </si>
  <si>
    <t>Код склада</t>
  </si>
  <si>
    <t>ЦФО</t>
  </si>
  <si>
    <t>ЛП ООО</t>
  </si>
  <si>
    <t>Причина возврата</t>
  </si>
  <si>
    <t>Направление продаж</t>
  </si>
  <si>
    <t>Контрагент</t>
  </si>
  <si>
    <t>Продано, кг (ПП)</t>
  </si>
  <si>
    <t>SU002367</t>
  </si>
  <si>
    <t>Сардельки Сливушки ТМ Стародворские колбасы ТС Вязанка айпил мгс ф/в 0,33 кг СК</t>
  </si>
  <si>
    <t>SU002566</t>
  </si>
  <si>
    <t>Круггетсы с сырным соусом ТМ Горячая штучка ТС Круггетсы ф/в 0,25 кг НД1 МГ</t>
  </si>
  <si>
    <t>SU002567</t>
  </si>
  <si>
    <t>Круггетсы сочные ТМ Горячая штучка ТС Круггетсы ф/в 0,25 кг НД1 МГ</t>
  </si>
  <si>
    <t>Пельмени Бигбули #МЕГАМЯСИЩЕ с мясом ТМ Горячая штучка ТС Бигбули ГШ сфера ф/п ф/в 0,43 кг МГ</t>
  </si>
  <si>
    <t>SU002632</t>
  </si>
  <si>
    <t>SU002643</t>
  </si>
  <si>
    <t>Ветчина Дугушка ТМ Стародворье ТС Дугушка полиамид ф/в 0,6 кг СК</t>
  </si>
  <si>
    <t>SU002786</t>
  </si>
  <si>
    <t>Ветчина пастеризованная Филейская #Живой_пар ТМ Вязанка полиамид ф/в 0,45 кг СК</t>
  </si>
  <si>
    <t>SU002787</t>
  </si>
  <si>
    <t>Колбаса вареная пастеризованная Молочная с нежным филе ТМ Особый рецепт полиамид ф/в 0,4 кг СК</t>
  </si>
  <si>
    <t>SU002798</t>
  </si>
  <si>
    <t>Пельмени Бульмени с говядиной и свининой Наваристые ТМ Горячая штучка БУЛЬМЕНИ ТС Бульмени ГШ сфера ф/п Весовые УМК МГ</t>
  </si>
  <si>
    <t>SU002800</t>
  </si>
  <si>
    <t>Сосиски Сочинки по-баварски ТМ Стародворье полиамид мгс ф/в 0,84 кг СК</t>
  </si>
  <si>
    <t>SU002802</t>
  </si>
  <si>
    <t>Сосиски Сочинки по-баварски с сыром ТМ Стародворье полиамид мгс ф/в 0,84 кг СК</t>
  </si>
  <si>
    <t>SU002807</t>
  </si>
  <si>
    <t>Колбаса вареная Муромская ТМ Зареченские ТС Зареченские продукты полиамид вес ЗП</t>
  </si>
  <si>
    <t>SU002823</t>
  </si>
  <si>
    <t>Колбаса вареная Сочинка ТМ Стародворье полиамид ф/в 0,45 кг СК</t>
  </si>
  <si>
    <t>SU002832</t>
  </si>
  <si>
    <t>Колбаса вареная Молокуша ТМ Вязанка полиамид ф/в 0,4 кг СК</t>
  </si>
  <si>
    <t>SU002834</t>
  </si>
  <si>
    <t>Сардельки Филейские ТМ Вязанка NDX мгс ф/в 0,4 кг СК</t>
  </si>
  <si>
    <t>SU002843</t>
  </si>
  <si>
    <t>Сосиски Сочинки Молочные ТМ Стародворье амицел мгс вес СК</t>
  </si>
  <si>
    <t>SU002896</t>
  </si>
  <si>
    <t>Сосиски Сочные без свинины ТМ Особый рецепт амицел мгс вес СК</t>
  </si>
  <si>
    <t>SU002914</t>
  </si>
  <si>
    <t>Чебупай сочное яблоко ТМ Горячая штучка ТС Чебупай ф/в 0,2 кг НД МГ</t>
  </si>
  <si>
    <t>SU002915</t>
  </si>
  <si>
    <t>Чебупай спелая вишня ТМ Горячая штучка ТС Чебупай ф/в 0,2 кг НД МГ</t>
  </si>
  <si>
    <t>SU002920</t>
  </si>
  <si>
    <t>Пельмени Мясорубские ТМ Стародворье ф/п равиоли ф/в 0,7 кг УВК МГ</t>
  </si>
  <si>
    <t>SU002986</t>
  </si>
  <si>
    <t>Колбаса вареная Докторская ГОСТ ТМ Вязанка п/а ф/в 0,37 кг СК</t>
  </si>
  <si>
    <t>SU002996</t>
  </si>
  <si>
    <t>Сосиски Сливушки с сыром ТМ Вязанка амицел мгс ф/в 0,3 кг СК</t>
  </si>
  <si>
    <t>SU002997</t>
  </si>
  <si>
    <t>Сардельки Сардельки Сливушки с сыром ТМ Вязанка #минидельки айпил мгс ф/в 0,33 кг СК</t>
  </si>
  <si>
    <t>SU003012</t>
  </si>
  <si>
    <t>Чебуреки Мясные ТМ Зареченские ТС Зареченские продукты Вес МГ</t>
  </si>
  <si>
    <t>SU003014</t>
  </si>
  <si>
    <t>SU003017</t>
  </si>
  <si>
    <t>SU003018</t>
  </si>
  <si>
    <t>SU003023</t>
  </si>
  <si>
    <t>SU003073</t>
  </si>
  <si>
    <t>SU003167</t>
  </si>
  <si>
    <t>Сосиски Баварские ТМ Стародворье в оболочке айпил мгс ф/в 0,35 кг СК</t>
  </si>
  <si>
    <t>SU002220</t>
  </si>
  <si>
    <t>SU002631</t>
  </si>
  <si>
    <t>SU002767</t>
  </si>
  <si>
    <t>SU002766</t>
  </si>
  <si>
    <t>Пельмени Бигбули #МЕГАВКУСИЩЕ с сочной грудинкой ТМ Горячая штучка ТС Бигбули ГШ ф/п сфера ф/в 0,43 кг МГ</t>
  </si>
  <si>
    <t>SU002785</t>
  </si>
  <si>
    <t>SU002824</t>
  </si>
  <si>
    <t>SU002857</t>
  </si>
  <si>
    <t>SU002845</t>
  </si>
  <si>
    <t>SU002863</t>
  </si>
  <si>
    <t>SU002876</t>
  </si>
  <si>
    <t>SU002916</t>
  </si>
  <si>
    <t>SU002918</t>
  </si>
  <si>
    <t>SU002919</t>
  </si>
  <si>
    <t>SU002945</t>
  </si>
  <si>
    <t>SU002970</t>
  </si>
  <si>
    <t>SU002979</t>
  </si>
  <si>
    <t>Наггетсы с индейкой ТМ Вязанка коробка ф/в 0,25 кг МГ</t>
  </si>
  <si>
    <t>SU002980</t>
  </si>
  <si>
    <t>Наггетсы из печи ТМ Вязанка коробка ф/в 0,25 кг МГ</t>
  </si>
  <si>
    <t>SU002985</t>
  </si>
  <si>
    <t>SU002992</t>
  </si>
  <si>
    <t>SU003001</t>
  </si>
  <si>
    <t>Наггетсы с куриным филе и сыром ТМ Вязанка ТС Из печи Сливушки ф/в 0,25 кг МГ</t>
  </si>
  <si>
    <t>SU003085</t>
  </si>
  <si>
    <t>SU003086</t>
  </si>
  <si>
    <t>Пельмени Мясорубские с рубленой грудинкой ТМ Стародворье ф/п классическая форма ф/в 0,7 кг МГ</t>
  </si>
  <si>
    <t>SU003145</t>
  </si>
  <si>
    <t>SU003166</t>
  </si>
  <si>
    <t>SU003226</t>
  </si>
  <si>
    <t>SU003279</t>
  </si>
  <si>
    <t>SU003281</t>
  </si>
  <si>
    <t>Колбаса сырокопченая Филейбургская ТМ Баварушка с филе сочного окорока черева в/у ф/в 0,11 кг ДК</t>
  </si>
  <si>
    <t>SU003277</t>
  </si>
  <si>
    <t>SU003280</t>
  </si>
  <si>
    <t>SU003278</t>
  </si>
  <si>
    <t>Донецк</t>
  </si>
  <si>
    <t>ДНР-ЛНР-Запорожская-Херсонская обл</t>
  </si>
  <si>
    <t>SU002634</t>
  </si>
  <si>
    <t>SU003423</t>
  </si>
  <si>
    <t>SU003420</t>
  </si>
  <si>
    <t>Январь</t>
  </si>
  <si>
    <t>Февраль</t>
  </si>
  <si>
    <t>2025</t>
  </si>
  <si>
    <t>SU003065</t>
  </si>
  <si>
    <t>Пельмени Медвежьи ушки с фермерской свининой и говядиной Большие ТМ Стародворье ф/п классическая форма ф/в 0,7 кг МГ</t>
  </si>
  <si>
    <t>SU003067</t>
  </si>
  <si>
    <t>Пельмени Медвежьи ушки с фермерской свининой и говядиной Малые ТМ Стародворье ф/п классическая форма ф/в 0,7 кг МГ</t>
  </si>
  <si>
    <t>Пельмени Жемчужные ТМ Зареченские ТС Зареченские продукты Сфера малая ф/п ф/в 1,0 кг  МГ</t>
  </si>
  <si>
    <t>SU003259</t>
  </si>
  <si>
    <t>Пельмени Медвежьи ушки с фермерскими сливками Малые ТМ Стародворье ф/п классическая форма ф/в 0,7 МГ</t>
  </si>
  <si>
    <t>SU003320</t>
  </si>
  <si>
    <t>Пельмени Домашние со сливочным маслом ТМ Зареченские ТС Зареченские продукты сфера ф/п ф/в 0,7 МГ</t>
  </si>
  <si>
    <t>SU003385</t>
  </si>
  <si>
    <t>Пельмени Бигбули #МЕГАМАСЛИЩЕ со сливочным маслом ТМ Горячая штучка ТС Бигбули ГШ ф/п сфера ф/в 0,7 МГ</t>
  </si>
  <si>
    <t>SU003459</t>
  </si>
  <si>
    <t>Пельмени Бульмени со сливочным маслом ТМ Горячая штучка БУЛЬМЕНИ ТС Бульмени ГШ сфера ф/п ф/в 0,7 кг МГ</t>
  </si>
  <si>
    <t>SU003460</t>
  </si>
  <si>
    <t>Пельмени Бульмени с говядиной и свининой ТМ Горячая штучка БУЛЬМЕНИ ТС Бульмени ГШ сфера ф/п ф/в 0,7 кг МГ</t>
  </si>
  <si>
    <t>SU003527</t>
  </si>
  <si>
    <t>Пельмени Бульмени с говядиной и свининой ТМ Горячая штучка БУЛЬМЕНИ ТС Бульмени ГШ сфера ф/п ф/в 0,4 кг МГ</t>
  </si>
  <si>
    <t>SU003528</t>
  </si>
  <si>
    <t>Пельмени Бульмени со сливочным маслом ТМ Горячая штучка БУЛЬМЕНИ ТС Бульмени ГШ сфера ф/п ф/в 0,4 кг МГ</t>
  </si>
  <si>
    <t>SU003529</t>
  </si>
  <si>
    <t>Пельмени Бигбули #МЕГАМЯСИЩЕ с мясом ТМ Горячая штучка ТС Бигбули ГШ сфера ф/п ф/в 0,7 кг МГ</t>
  </si>
  <si>
    <t>SU003531</t>
  </si>
  <si>
    <t>Пельмени Бигбули #МЕГАМАСЛИЩЕ со сливочным маслом ТМ Горячая штучка ТС Бигбули ГШ ф/п сфера ф/в 0,4 МГ</t>
  </si>
  <si>
    <t>SU003532</t>
  </si>
  <si>
    <t>Пельмени Бигбули #МЕГАВКУСИЩЕ с сочной грудинкой ТМ Горячая штучка ТС Бигбули ГШ ф/п сфера ф/в 0,7 МГ</t>
  </si>
  <si>
    <t>SU003826</t>
  </si>
  <si>
    <t>Пельмени Grandmeni с говядиной ТМ Горячая штучка ф/п сфера ф/в 0,7 кг МГ</t>
  </si>
  <si>
    <t>SU003827</t>
  </si>
  <si>
    <t>Пельмени Grandmeni со сливочным маслом ТМ Горячая штучка ф/п сфера ф/в 0,7 кг МГ</t>
  </si>
  <si>
    <t>SU003828</t>
  </si>
  <si>
    <t>Пельмени Grandmeni с говядиной и свининой большие ТМ Горячая штучка ф/п классическая форма ф/в 0,7 кг МГ</t>
  </si>
  <si>
    <t>Сосиски Молочные оригинальные ТМ Особый рецепт полиамид мгс вес СК</t>
  </si>
  <si>
    <t>Сосиски Вязанка Молочные ТМ Вязанка амицел мгс вес СК</t>
  </si>
  <si>
    <t>Сосиски Вязанка Молочные ТМ Вязанка амицел мгс ф/в 0,45 кг УВС СК</t>
  </si>
  <si>
    <t>Сосиски Вязанка Сливочные ТМ Вязанка амицел мгс ф/в 0,45 кг СК</t>
  </si>
  <si>
    <t>Сосиски Вязанка Сливочные ТМ Вязанка амицел мгс вес СК</t>
  </si>
  <si>
    <t>Колбаса вареная Молочная Дугушка ТМ Стародворье ТС Дугушка полиамид вес СК</t>
  </si>
  <si>
    <t>Колбаса вареная Докторская ТМ Стародворье ТС Дугушка полиамид вес СК</t>
  </si>
  <si>
    <t>Ветчина Дугушка ТМ Стародворье ТС Дугушка диплекс вес СК</t>
  </si>
  <si>
    <t>Колбаса варено-копченая Салями Запеченная Дугушка ТМ Стародворье ТС Дугушка вектор вес СК</t>
  </si>
  <si>
    <t>Колбаса вареная Дугушка со шпиком Дугушка ТМ Стародворье ТС Дугушка полиамид вес СК</t>
  </si>
  <si>
    <t>Колбаса вареная Докторская ТМ Стародворье ТС Дугушка полиамид ф/в 0,6 кг СК</t>
  </si>
  <si>
    <t>Колбаса вареная Дугушка Стародворская ТМ Стародворье ТС Дугушка полиамид вес СК</t>
  </si>
  <si>
    <t>Сосиски Сочинки с сыром Стародворье полиамид мгс ф/в 0,4 кг СК</t>
  </si>
  <si>
    <t>SU002942</t>
  </si>
  <si>
    <t>Колбаса варено-копченая Сочинка по-фински с сочным окороком ТМ Стародворье фиброуз в/у ф/в 0,3 кг срез СК</t>
  </si>
  <si>
    <t>SU002944</t>
  </si>
  <si>
    <t>Колбаса варено-копченая Сочинка по-европейски с сочной грудинкой ТМ Стародворье фиброуз в/у ф/в 0,3 кг срез СК</t>
  </si>
  <si>
    <t>SU002948</t>
  </si>
  <si>
    <t>Колбаса полукопченая Сочинка рубленая с сочным окороком ТМ Стародворье фиброуз в/у ф/в 0,3 кг срез СК</t>
  </si>
  <si>
    <t>SU003029</t>
  </si>
  <si>
    <t>Колбаса варено-копченая Сервелат Филейский ТМ Вязанка фиброуз в/у ф/в 0,3 кг срез СК</t>
  </si>
  <si>
    <t>SU003031</t>
  </si>
  <si>
    <t>Колбаса варено-копченая Филейская Рубленная ТМ Вязанка фиброуз в/у ф/в 0,3 кг срез СК</t>
  </si>
  <si>
    <t>SU003111</t>
  </si>
  <si>
    <t>Колбаса вареная Любительская ГОСТ ТМ Вязанка полиамид вес СК</t>
  </si>
  <si>
    <t>SU003266</t>
  </si>
  <si>
    <t>Колбаса вареная Филедворская ТМ Стародворье п/а ф/в 0,4 кг СК</t>
  </si>
  <si>
    <t>SU003273</t>
  </si>
  <si>
    <t>Колбаса вареная Молочная ТМ Стародворье с молоком полиамид вес СК</t>
  </si>
  <si>
    <t>SU003274</t>
  </si>
  <si>
    <t>Колбаса вареная Молочная ТМ Стародворье с молоком полиамид ф/в 0,4 кг СК</t>
  </si>
  <si>
    <t>Колбаса сырокопченая Филейбургская зернистая ТМ Баварушка черева в/у ф/в 0,06 кг нарезка ДК</t>
  </si>
  <si>
    <t>Колбаса сыровяленая Балыкбургская с мраморным балыком ТМ Баварушка черева в/у ф/в 0,11 кг ДК</t>
  </si>
  <si>
    <t>SU003287</t>
  </si>
  <si>
    <t>Сосиски Филейские рубленые ТМ Вязанка целлофан мгс вес СК</t>
  </si>
  <si>
    <t>SU003314</t>
  </si>
  <si>
    <t>Деликатесы Бекон Балыкбургский ТМ Баварушка с натуральным копчением в/у ф/в 0,15 кг нарезка ДК</t>
  </si>
  <si>
    <t>SU003342</t>
  </si>
  <si>
    <t>Колбаски полукопченые Краковюрст ТМ Баварушка с изысканными пряностями белкозин мгс ф/в 0,2 кг СК</t>
  </si>
  <si>
    <t>SU003345</t>
  </si>
  <si>
    <t>Колбаса полукопченая Краковюрст ТМ Баварушка рубленая черева в/у ф/в 0,2 кг СК</t>
  </si>
  <si>
    <t>SU003392</t>
  </si>
  <si>
    <t>Колбаса вареная Стародворская Традиционная ТМ Стародворье полиамид вес СК</t>
  </si>
  <si>
    <t>SU003394</t>
  </si>
  <si>
    <t>Колбаса вареная Молочная Традиционная ТМ Стародворье полиамид вес СК</t>
  </si>
  <si>
    <t>SU003396</t>
  </si>
  <si>
    <t>Колбаса вареная Стародворская Традиционная со шпиком ТМ Стародворье полиамид вес СК</t>
  </si>
  <si>
    <t>Колбаса вареная Филейная ТМ Особый рецепт полиамид вес большой батон СК/ВЗ</t>
  </si>
  <si>
    <t>SU003422</t>
  </si>
  <si>
    <t>Колбаса вареная Молочная ТМ Особый рецепт полиамид вес большой батон СК/ВЗ</t>
  </si>
  <si>
    <t>Колбаса вареная Со шпиком ТМ Особый рецепт полиамид вес большой батон СК/ВЗ</t>
  </si>
  <si>
    <t>SU003425</t>
  </si>
  <si>
    <t>Колбаса вареная Филейная Оригинальная ТМ Особый рецепт полиамид вес СК</t>
  </si>
  <si>
    <t>SU003512</t>
  </si>
  <si>
    <t>Ветчина Мясорубская с окороком ТМ Стародворье фиброуз в/у Фикс.вес 0,33 кг срез СК</t>
  </si>
  <si>
    <t>SU003573</t>
  </si>
  <si>
    <t>Ветчина Стародворская ТМ Стародворье полиамид ф/в 0,33 кг СК</t>
  </si>
  <si>
    <t>SU003616</t>
  </si>
  <si>
    <t>Сосиски Филейские по-ганноверски ТМ Вязанка амицел мгс вес СК</t>
  </si>
  <si>
    <t>Чебупели курочка гриль ТМ Горячая штучка ф/п ф/в 0,3 кг МГ</t>
  </si>
  <si>
    <t>Наггетсы из печи ТМ Вязанка Фикс.вес 0,25 кг МГ</t>
  </si>
  <si>
    <t>Готовые чебуреки со свининой и говядиной ТМ Горячая штучка ф/в 0,36 кг НД1 МГ</t>
  </si>
  <si>
    <t>Готовые бельмеши сочные с мясом ТМ Горячая штучка ф/в 0,3 кг НД1 МГ</t>
  </si>
  <si>
    <t>Готовые чебупели с мясом ТМ Горячая штучка ф/в 0,48 кг XXL НД МГ</t>
  </si>
  <si>
    <t>Готовые чебупели с мясом ТМ Горячая штучка ф/в 0,3 кг НТУ НД МГ</t>
  </si>
  <si>
    <t>Готовые чебуреки с мясом ТМ Горячая штучка шт 0,09 кг НД МГ</t>
  </si>
  <si>
    <t>Пекерсы с индейкой в сливочном соусе ТМ Горячая штучка ТС Пекерсы ф/в 0,25 кг НД3 МГ</t>
  </si>
  <si>
    <t>SU003373</t>
  </si>
  <si>
    <t>Чебупай сладкая клубника ТМ Горячая штучка ТС Чебупай ф/в 0,2 кг НД МГ</t>
  </si>
  <si>
    <t>SU003376</t>
  </si>
  <si>
    <t>Мини-чебуречки с сыром и ветчиной ТМ Зареченские ТС Зареченские продукты ПГП ф/п ф/в 0,3 кг ЗП</t>
  </si>
  <si>
    <t>SU003377</t>
  </si>
  <si>
    <t>Мини-чебуречки с мясом ТМ Зареченские ТС Зареченские продукты ПГП ф/п ф/в 0,3 кг ЗП</t>
  </si>
  <si>
    <t>SU003382</t>
  </si>
  <si>
    <t>Мини-сосиски в тесте ТМ Зареченские ТС Зареченские продукты ПГП ф/п ф/в 0,3 кг ЗП</t>
  </si>
  <si>
    <t>SU003384</t>
  </si>
  <si>
    <t>Хотстеры с сыром ТМ Горячая штучка ТС Хотстеры ф/в 0,25 кг МГ</t>
  </si>
  <si>
    <t>SU003434</t>
  </si>
  <si>
    <t>Мини-чебуречки с мясом ТМ Зареченские ТС Зареченские продукты ПГП вес 5,5 кг ЗП</t>
  </si>
  <si>
    <t>SU003439</t>
  </si>
  <si>
    <t>Пирожки с мясом ТМ Зареченские ТС Зареченские продукты ПГП вес 3,7 кг ЗП</t>
  </si>
  <si>
    <t>SU003448</t>
  </si>
  <si>
    <t>Мини-шарики с курочкой и сыром ТМ Зареченские ТС Зареченские продукты ПГП вес 3 кг ЗП</t>
  </si>
  <si>
    <t>SU003454</t>
  </si>
  <si>
    <t>Мини-сосиски в тесте ТМ Зареченские ТС Зареченские продукты ПГП вес 3,7 кг ЗП</t>
  </si>
  <si>
    <t>SU003510</t>
  </si>
  <si>
    <t>Мини-пицца с ветчиной и сыром ТМ Зареченские продукты ТС Зареченские продукты ПГП вес 3 кг ЗП</t>
  </si>
  <si>
    <t>SU003576</t>
  </si>
  <si>
    <t>Хотстеры ТМ Горячая штучка ТС Хотстеры ф/п ф/в 0,25 кг НД МГ</t>
  </si>
  <si>
    <t>SU003578</t>
  </si>
  <si>
    <t>Чебупицца курочка по-итальянски ТМ Горячая штучка ТС Чебупицца ф/п ф/в 0,25 кг НД МГ</t>
  </si>
  <si>
    <t>SU003580</t>
  </si>
  <si>
    <t>Чебупицца Пепперони ТМ Горячая штучка ТС Чебупицца ф/п ф/в 0,25 кг НД МГ</t>
  </si>
  <si>
    <t>SU003594</t>
  </si>
  <si>
    <t>Готовые чебупели с мясом ТМ Горячая штучка ф/п ф/в 0,3 кг НТУ НД МГ</t>
  </si>
  <si>
    <t>SU003596</t>
  </si>
  <si>
    <t>Пекерсы с индейкой в сливочном соусе ТМ Горячая штучка ТС Пекерсы ф/п ф/в 0,25 кг НД3 МГ</t>
  </si>
  <si>
    <t>SU003598</t>
  </si>
  <si>
    <t>Наггетсы Нагетосы Сочная курочка ТМ Горячая штучка ф/п ф/в 0,25 кг тара НД1 МГ</t>
  </si>
  <si>
    <t>SU003599</t>
  </si>
  <si>
    <t>Наггетсы Нагетосы Сочная курочка в хрустящей панировке ТМ Горячая штучка ф/п ф/в 0,25 кг тара НД1 МГ</t>
  </si>
  <si>
    <t>SU003604</t>
  </si>
  <si>
    <t>Готовые чебупели сочные с мясом ТМ Горячая штучка ф/п ф/в 0,3 кг НД МГ</t>
  </si>
  <si>
    <t>SU003608</t>
  </si>
  <si>
    <t>Готовые чебупели острые с мясом ТМ Горячая штучка ф/п ф/в 0,3 кг НД МГ</t>
  </si>
  <si>
    <t>SU003609</t>
  </si>
  <si>
    <t>Готовые чебупели с ветчиной и сыром ТМ Горячая штучка ф/п ф/в 0,3 кг МГ</t>
  </si>
  <si>
    <t>SU003632</t>
  </si>
  <si>
    <t>Хот-догстер ТМ Горячая штучка ТС Хот-догстер ф/в 0,09 кг МГ</t>
  </si>
  <si>
    <t>SU003645</t>
  </si>
  <si>
    <t>Хрустипай с ветчиной и сыром ТМ Горячая штучка ф/в 0,07 МГ</t>
  </si>
  <si>
    <t>SU003721</t>
  </si>
  <si>
    <t>ЖАР-ладушки с мясом ТМ Стародворье ф/в 0,2 кг МГ</t>
  </si>
  <si>
    <t>SU003722</t>
  </si>
  <si>
    <t>ЖАР-ладушки с яблоком и грушей ТМ Стародворье ф/в 0,2 кг МГ</t>
  </si>
  <si>
    <t>SU003777</t>
  </si>
  <si>
    <t>ЖАР-ладушки с клубникой и вишней ТМ Стародворье ф/в 0,2 кг МГ</t>
  </si>
  <si>
    <t>Пельмени Бигбули #МЕГАМАСЛИЩЕ со сливочным маслом ТМ Горячая штучка ТС Бигбули ГШ ф/п сфера ф/в 0,43 МГ</t>
  </si>
  <si>
    <t>SU003265</t>
  </si>
  <si>
    <t>Колбаса вареная Филедворская ТМ Стародворье п/а вес СК</t>
  </si>
  <si>
    <t>Пельмени Супермени с мясом ТМ Горячая штучка ТС Супермени сфера ф/в 0,2 кг НД МГ</t>
  </si>
  <si>
    <t>Пельмени Супермени со сливочным маслом ТМ Горячая штучка сфера ТС Супермени ф/в 0,2 кг НД МГ</t>
  </si>
  <si>
    <t>Фрай-пицца С ветчиной и грибами ТМ Зареченские ТС Зареченские продукты ПГП вес 3 кг ЗП</t>
  </si>
  <si>
    <t>2024</t>
  </si>
  <si>
    <t>Сосиски Классические ТМ Ядрена копоть ТС Ядрена копоть вискофан мгс ф/в 0,42 кг СК</t>
  </si>
  <si>
    <t>Колбаса сырокопченая Княжеская ТМ Стародворье бел/о т/п вес АК</t>
  </si>
  <si>
    <t>Колбаса сырокопченая Салями Охотничья ТМ Стародворье бел/о т/п вес АК</t>
  </si>
  <si>
    <t>Готовые бельмеши сочные с мясом ТМ Горячая штучка ф/в 0,3 кг тара МГ</t>
  </si>
  <si>
    <t>Колбаса вареная Докторская Дугушка ТМ Стародворье ТС Дугушка полиамид вес СК</t>
  </si>
  <si>
    <t>Сосиски Молочные для завтрака ТМ Особый рецепт полиамид мгс Фикс.вес 0,4 кг СК</t>
  </si>
  <si>
    <t>Колбаса вареная Докторская Дугушка ТМ Стародворье ТС Дугушка полиамид ф/в 0,6 кг СК</t>
  </si>
  <si>
    <t>Наггетсы ТМ Горячая штучка ТС Foodgital ф/в 0,25 МГ</t>
  </si>
  <si>
    <t>Чебупели ТМ Горячая штучка ТС Foodgital ф/в 0,25 кг МГ</t>
  </si>
  <si>
    <t>Колбаса вареная Молочная Дугушка ТМ Стародворье ТС Дугушка полиамид ф/в 0,6 кг СК</t>
  </si>
  <si>
    <t>Готовые чебуманы с говядиной ТМ Горячая штучка ф/в 0,28 кг НД1 МГ</t>
  </si>
  <si>
    <t>Пельмени Бигбули #МЕГАВКУСИЩЕ с сочной грудинкой ТМ Горячая штучка ТС Бигбули ГШ ф/п сфера ф/в 0,9 МГ</t>
  </si>
  <si>
    <t>Смак-мени с картофелем и сочной грудинкой ТМ Зареченские ТС Зареченские продукты ПГП ф/в 1 кг ЗП</t>
  </si>
  <si>
    <t>Смак-мени с мясом ТМ Зареченские ТС Зареченские продукты ПГП ф/в 1 кг ЗП</t>
  </si>
  <si>
    <t>Колбаса вареная пастеризованная Филейская #Живой_пар ТМ Вязанка полиамид ф/в 0,45 кг СК</t>
  </si>
  <si>
    <t>Ветчина Нежная ТМ Зареченские ТС Зареченские продукты полиамид вес большой батон ЗП</t>
  </si>
  <si>
    <t>Колбаса вареная Сочинка ТМ Стародворье полиамид вес СК</t>
  </si>
  <si>
    <t>SU002825</t>
  </si>
  <si>
    <t>Сосиски Филейские ТМ Вязанка целлофан мгс ф/в 0,3 кг СК</t>
  </si>
  <si>
    <t>Сосиски Сочинки Сливочные ТМ Стародворье амицел мгс вес СК</t>
  </si>
  <si>
    <t>Сосиски Сочинки по-баварски ТМ Стародворье полиамид мгс вес СК</t>
  </si>
  <si>
    <t>Пельмени Бульмени с говядиной и свининой ТМ Горячая штучка ТС Бульмени ГШ сфера ф/в 0,8 кг МГ</t>
  </si>
  <si>
    <t>Колбаса варено-копченая Салями Мясорубская с рубленым шпиком ТМ Стародворье фиброуз в/у вес СК</t>
  </si>
  <si>
    <t>SU002903</t>
  </si>
  <si>
    <t>Наггетсы Нагетосы Сочная курочка со сладкой паприкой ТМ Горячая штучка ф/в 0,25 кг экспорт МГ</t>
  </si>
  <si>
    <t>SU002904</t>
  </si>
  <si>
    <t>Наггетсы Нагетосы Сочная курочка со сметаной и зеленью ТМ Горячая штучка ф/в 0,25 кг НД МГ</t>
  </si>
  <si>
    <t>SU002905</t>
  </si>
  <si>
    <t>Наггетсы Нагетосы Сочная курочка в хрустящей панировке ТМ Горячая штучка Фикс.вес 0,25 кг тара экспорт МГ</t>
  </si>
  <si>
    <t>Колбаса варено-копченая Рубленая Запеченная ТМ Стародворье ТС Дугушка ф/в 0,6 кг СК</t>
  </si>
  <si>
    <t>Колбаса варено-копченая Сервелат запеченный ТМ Стародворье ТС Дугушка вектор ф/в 0,6 кг СК</t>
  </si>
  <si>
    <t>Колбаса варено-копченая Салями Запеченная ТМ Стародворье ТС Дугушка вектор ф/в 0,6 кг СК</t>
  </si>
  <si>
    <t>Колбаса полукопченая Сочинка зернистая с сочной грудинкой ТМ Стародворье фиброуз в/у вес СК</t>
  </si>
  <si>
    <t>Сардельки Зареченские ТМ Зареченские NDX мгс вес ЗП</t>
  </si>
  <si>
    <t>Колбаса полукопченая Аль-Ислами халяль ТМ Вязанка фиброуз в/у ф/в 0,35 кг АК</t>
  </si>
  <si>
    <t>Сосиски Сочинки с сочной грудинкой ТМ Стародворье полиамид мгс ф/в 0,3 кг СК</t>
  </si>
  <si>
    <t>SU002998</t>
  </si>
  <si>
    <t>Колбаса вареная Молочная ТМ Стародворье ТС Дугушка полиамид вес СК</t>
  </si>
  <si>
    <t>Жар-мени ТМ Зареченские ТС Зареченские продукты ПГП вес 5,5 кг ЗП</t>
  </si>
  <si>
    <t>Жар-мени с картофелем и сочной грудинкой ТМ Зареченские ТС Зареченские продукты ПГП вес 3,5 кг ЗП</t>
  </si>
  <si>
    <t>Жар-ладушки с мясом ТМ Зареченские ТС Зареченские продукты ПГП вес 3,7 кг ЗП</t>
  </si>
  <si>
    <t>Жар-ладушки с яблоком и грушей ТМ Зареченские ТС Зареченские продукты ПГП вес 3,7 кг ЗП</t>
  </si>
  <si>
    <t>Жар-боллы с курочкой и сыром ТМ Зареченские ТС Зареченские продукты ПГП вес 3 кг ЗП</t>
  </si>
  <si>
    <t>Мини-сосиски в тесте Фрайпики ТМ Зареченские ТС Зареченские продукты ПГП вес 3,7 кг ЗП</t>
  </si>
  <si>
    <t>Мини-сосиски в тесте Фрайпики ТМ Зареченские ТС Зареченские продукты ПГП вес 1,8 кг тара ЗП</t>
  </si>
  <si>
    <t>Жар-ладушки с клубникой и вишней ТМ Зареченские ТС Зареченские продукты ПГП вес 3,7 кг ЗП</t>
  </si>
  <si>
    <t>SU003064</t>
  </si>
  <si>
    <t>Пельмени Медвежьи ушки с фермерской свининой и говядиной Большие ТМ Стародворье ф/п классическая форма ф/в 0,4 кг МГ</t>
  </si>
  <si>
    <t>SU003066</t>
  </si>
  <si>
    <t>Пельмени Медвежьи ушки с фермерской свининой и говядиной Малые ТМ Стародворье ф/п классическая форма ф/в 0,4 кг МГ</t>
  </si>
  <si>
    <t>Сосиски Сочинки с сыром ТМ Стародворье полиамид мгс ф/в 0,3 кг СК</t>
  </si>
  <si>
    <t>Смаколадьи с яблоком и грушей ТМ Зареченские ТС Зареченские продукты ПГП ф/в 0,9 кг ЗП</t>
  </si>
  <si>
    <t>SU003132</t>
  </si>
  <si>
    <t>Колбаса полукопченая  Колбаски Бюргерсы с сыром ТМ Баварушка черева ф/в 0,27 кг СК</t>
  </si>
  <si>
    <t>Пельмени Мясорубские с рубленой говядиной ТМ Стародворье Сфера ф/п ф/в 0,7 МГ</t>
  </si>
  <si>
    <t>Фрай-пицца С ветчиной и грибами вес 3 кг НД МГ</t>
  </si>
  <si>
    <t>Колбаса вареная Молочная оригинальная ТМ Особый рецепт полиамид вес большой батон СК</t>
  </si>
  <si>
    <t>SU003260</t>
  </si>
  <si>
    <t>Пельмени Медвежьи ушки с фермерскими сливками Малые ТМ Стародворье ф/п классическая форма ф/в 0,4 МГ</t>
  </si>
  <si>
    <t>SU003267</t>
  </si>
  <si>
    <t>Колбаса вареная Филедворская с молоком ТМ Стародворье полиамид вес СК</t>
  </si>
  <si>
    <t>SU003271</t>
  </si>
  <si>
    <t>Колбаса вареная Стародворская ТМ Стародворье с окороком полиамид вес СК</t>
  </si>
  <si>
    <t>SU003272</t>
  </si>
  <si>
    <t>Колбаса вареная Стародворская ТМ Стародворье с окороком полиамид ф/в 0,4 кг СК</t>
  </si>
  <si>
    <t>Колбаса сырокопченая Филейбургская с ароматными пряностями ТМ Баварушка черева в/у ф/в 0,06 кг нарезка ДК</t>
  </si>
  <si>
    <t>Колбаса сырокопченая Балыкбургская с мраморным балыком и нотками кориандра ТМ Баварушка черева в/у ф/в 0,06 кг нарезка ДК</t>
  </si>
  <si>
    <t>SU003288</t>
  </si>
  <si>
    <t>Сосиски Филейские рубленые ТМ Вязанка целлофан мгс ф/в 0,3 кг СК</t>
  </si>
  <si>
    <t>SU003289</t>
  </si>
  <si>
    <t>Колбаса вареная Нежная со шпиком ТМ Зареченские ТС Зареченские продукты полиамид вес ЗП</t>
  </si>
  <si>
    <t>SU003291</t>
  </si>
  <si>
    <t>Пельмени Сочные ТМ Стародворье ТС Сочные сфера ф/в 0,8 кг МГ</t>
  </si>
  <si>
    <t>SU003299</t>
  </si>
  <si>
    <t>Колбаса варено-копченая Сервелат Мясной с ароматными пряностями ТМ Зареченские ТС Зареченские продукты Айцел в/у вес ЗП</t>
  </si>
  <si>
    <t>SU003303</t>
  </si>
  <si>
    <t>Колбаса варено-копченая Салями Мясная ТМ Зареченские ТС Зареченские продукты Айцел в/у вес ЗП</t>
  </si>
  <si>
    <t>SU003313</t>
  </si>
  <si>
    <t>Сосиски Молочные ГОСТ ТМ Вязанка целлофан мгс ф/в 0,3 кг СК</t>
  </si>
  <si>
    <t>SU003315</t>
  </si>
  <si>
    <t>Колбаса сырокопченая Ветчина Балыкбургская ТМ Баварушка с мраморным балыком черева в/у ф/в 0,1 кг нарезка ДК</t>
  </si>
  <si>
    <t>SU003319</t>
  </si>
  <si>
    <t>Пельмени Домашние ТМ Зареченские ТС Зареченские продукты сфера ф/п ф/в 0,7 МГ</t>
  </si>
  <si>
    <t>SU003336</t>
  </si>
  <si>
    <t>Сосиски Сливушки по-венски ТМ Вязанка амицел мгс ф/в 0,3 кг СК</t>
  </si>
  <si>
    <t>SU003344</t>
  </si>
  <si>
    <t>Колбаса полукопченая Краковюрст ТМ Баварушка с душистым чесноком черева в/у ф/в 0,2 кг СК</t>
  </si>
  <si>
    <t>SU003378</t>
  </si>
  <si>
    <t>Пирожки с мясом ТМ Зареченские ТС Зареченские продукты ПГП ф/п ф/в 0,3 кг ЗП</t>
  </si>
  <si>
    <t>SU003383</t>
  </si>
  <si>
    <t>Мини-пицца с ветчиной и сыром ТМ Зареченские ТС Зареченские продукты ПГП ф/п ф/в 0,3 кг ЗП</t>
  </si>
  <si>
    <t>SU003386</t>
  </si>
  <si>
    <t>Пельмени Бигбули #МЕГАВКУСИЩЕ с сочной грудинкой ТМ Горячая штучка ТС Бигбули ГШ ф/п сфера ф/в 0,4 кг МГ</t>
  </si>
  <si>
    <t>SU003387</t>
  </si>
  <si>
    <t>Колбаса вареная Филедворская по-стародворски ТМ Стародворье полиамид вес СК</t>
  </si>
  <si>
    <t>SU003389</t>
  </si>
  <si>
    <t>Колбаса вареная Молочная по-стародворски ТМ Стародворье полиамид вес СК</t>
  </si>
  <si>
    <t>SU003401</t>
  </si>
  <si>
    <t>Колбаса вареная Исламская халяль ТМ Сафияль амифлекс вес СМ</t>
  </si>
  <si>
    <t>SU003403</t>
  </si>
  <si>
    <t>Колбаса полукопченая Пряная халяль ТМ Сафияль амифлекс вес САМ</t>
  </si>
  <si>
    <t>SU003418</t>
  </si>
  <si>
    <t>Колбаса вареная Докторская Филейная ТМ Особый рецепт полиамид вес большой батон СК/ВЗ</t>
  </si>
  <si>
    <t>SU003419</t>
  </si>
  <si>
    <t>Колбаса вареная Докторская Филейная ТМ Особый рецепт полиамид ф/в 0,5 кг СК</t>
  </si>
  <si>
    <t>SU003421</t>
  </si>
  <si>
    <t>Колбаса вареная Филейная ТМ Особый рецепт полиамид ф/в 0,5 кг СК</t>
  </si>
  <si>
    <t>SU003424</t>
  </si>
  <si>
    <t>Колбаса вареная Филейная Оригинальная ТМ Особый рецепт полиамид вес большой батон СК</t>
  </si>
  <si>
    <t>SU003426</t>
  </si>
  <si>
    <t>Колбаса вареная Филейная Оригинальная ТМ Особый рецепт полиамид ф/в 0,4 кг СК</t>
  </si>
  <si>
    <t>SU003427</t>
  </si>
  <si>
    <t>Колбаса вареная Филедворская ТМ Стародворье натурин в/у вес СК</t>
  </si>
  <si>
    <t>SU003442</t>
  </si>
  <si>
    <t>Пирожки с мясом, картофелем и грибами ТМ Зареченские ТС Зареченские продукты ПГП вес 3,7 кг ЗП</t>
  </si>
  <si>
    <t>SU003444</t>
  </si>
  <si>
    <t>Пирожки с яблоком и грушей ТМ Зареченские ТС Зареченские продукты ПГП вес 3,7 кг ЗП</t>
  </si>
  <si>
    <t>SU003446</t>
  </si>
  <si>
    <t>Пирожки с клубникой и вишней ТМ Зареченские ТС Зареченские продукты ПГП вес 3,7 кг ЗП</t>
  </si>
  <si>
    <t>SU003458</t>
  </si>
  <si>
    <t>Мини-пицца Владимирский стандарт с ветчиной и грибами ТМ Владимирский стандарт ф/в 0,25 кг МГ</t>
  </si>
  <si>
    <t>SU003502</t>
  </si>
  <si>
    <t>Сосиски Молочные ГОСТ ТМ Вязанка целлофан мгс ф/в 0,2 кг СК</t>
  </si>
  <si>
    <t>SU003508</t>
  </si>
  <si>
    <t>Вареные колбасы Стародворская Мясная ТМ Стародворье полиамид ф/в 0,37 кг СК</t>
  </si>
  <si>
    <t>SU003530</t>
  </si>
  <si>
    <t>Пельмени Бигбули #МЕГАМЯСИЩЕ с мясом ТМ Горячая штучка ТС Бигбули ГШ сфера ф/п ф/в 0,4 кг МГ</t>
  </si>
  <si>
    <t>SU003533</t>
  </si>
  <si>
    <t>Вареные колбасы Персид халяль ТМ Вязанка полиамид вес САМ</t>
  </si>
  <si>
    <t>SU003534</t>
  </si>
  <si>
    <t>Сосиски Аравийские халяль ТМ Вязанка полиамид мгс вес САМ</t>
  </si>
  <si>
    <t>SU003582</t>
  </si>
  <si>
    <t>Колбаса вареная Сливушка ТМ Вязанка полиамид 0,45 кг РТТ СК</t>
  </si>
  <si>
    <t>SU003583</t>
  </si>
  <si>
    <t>Ветчина Сливушка с индейкой ТМ Вязанка полиамид 0,4 кг РТТ СК</t>
  </si>
  <si>
    <t>SU003584</t>
  </si>
  <si>
    <t>Колбаса вареная Молокуша ТМ Вязанка полиамид ф/в 0,45 кг РТТ СК</t>
  </si>
  <si>
    <t>SU003585</t>
  </si>
  <si>
    <t>Колбаса вареная Филейская ТМ Вязанка ТС Классическая полиамид ф/в 0,4 кг РТТ СК</t>
  </si>
  <si>
    <t>SU003591</t>
  </si>
  <si>
    <t>Хрустящие крылышки ТМ Горячая штучка ф/п ф/в 0,3 кг НД1 МГ</t>
  </si>
  <si>
    <t>SU003593</t>
  </si>
  <si>
    <t>Готовые бельмеши сочные с мясом ТМ Горячая штучка ф/п ф/в 0,3 кг НД1 МГ</t>
  </si>
  <si>
    <t>SU003597</t>
  </si>
  <si>
    <t>Наггетсы Нагетосы Сочная курочка со сладкой паприкой ТМ Горячая штучка ф/п ф/в 0,25 кг НД1 МГ</t>
  </si>
  <si>
    <t>SU003600</t>
  </si>
  <si>
    <t>Наггетсы Нагетосы Сочная курочка со сметаной и зеленью ТМ Горячая штучка ф/п ф/в 0,25 кг НД1 МГ</t>
  </si>
  <si>
    <t>SU003617</t>
  </si>
  <si>
    <t>Сосиски Филейские по-ганноверски ТМ Вязанка амицел мгс ф/в 0,42 кг СК</t>
  </si>
  <si>
    <t>SU003642</t>
  </si>
  <si>
    <t>Колбаса вареная Филейская со шпиком ТМ Вязанка ТС Вязанка полиамид вес СК</t>
  </si>
  <si>
    <t>SU003795</t>
  </si>
  <si>
    <t>Наггетсы с куриным филе и сыром ТМ Вязанка ТС Из печи Сливушки ф/п ф/в 0,25 кг МГ</t>
  </si>
  <si>
    <t>SU003858</t>
  </si>
  <si>
    <t>Чебуречище ТМ Горячая штучка шт 0,14 кг Мария-Ра МГ</t>
  </si>
  <si>
    <t>ДЛЯ ВЕСОВОГО ПГП и ЗПФ</t>
  </si>
  <si>
    <t>Формат фасовки</t>
  </si>
  <si>
    <t>Весовой</t>
  </si>
  <si>
    <t>месяц БЕЗ ТМА 2</t>
  </si>
  <si>
    <t>месяц БЕЗ ТМА 1</t>
  </si>
  <si>
    <t>НЕ ТРОГАТЬ ФОРМУЛУ В этой ячейке!!! НИКАКИЕ планы в РТТ мы руками НЕ СТАВИМ!</t>
  </si>
  <si>
    <t>Вареные колбасы «Молочная» Весовой п/а ТМ «Особый рецепт» большой батон</t>
  </si>
  <si>
    <t>Вареные колбасы «Дугушка Стародворская» Вес п/а ТМ «Дугушка»</t>
  </si>
  <si>
    <t>Вареные колбасы «Филейная» Весовой п/а ТМ «Особый рецепт» большой батон</t>
  </si>
  <si>
    <t>В/к колбасы Сервелат Мясорубский с мелкорубленным окороком срез Бордо Фикс. Вес 0,35</t>
  </si>
  <si>
    <t>1С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</si>
</sst>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[$-419]mmmm;@"/>
    <numFmt numFmtId="168" formatCode="0.0"/>
    <numFmt numFmtId="169" formatCode="0.0%"/>
    <numFmt numFmtId="170" formatCode="#,##0;\-#,##0;;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color indexed="59"/>
      <name val="Arial"/>
      <family val="2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4" tint="-0.499984740745262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28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018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166" fontId="19" fillId="0" borderId="0" applyFont="0" applyFill="0" applyBorder="0" applyAlignment="0" applyProtection="0"/>
    <xf numFmtId="0" fontId="20" fillId="0" borderId="0"/>
    <xf numFmtId="0" fontId="21" fillId="0" borderId="0"/>
    <xf numFmtId="9" fontId="20" fillId="0" borderId="0" applyFont="0" applyFill="0" applyBorder="0" applyAlignment="0" applyProtection="0"/>
    <xf numFmtId="0" fontId="18" fillId="0" borderId="0"/>
    <xf numFmtId="0" fontId="20" fillId="0" borderId="0"/>
    <xf numFmtId="0" fontId="22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166" fontId="20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7" fillId="0" borderId="0"/>
    <xf numFmtId="0" fontId="27" fillId="0" borderId="0"/>
    <xf numFmtId="0" fontId="28" fillId="0" borderId="0"/>
    <xf numFmtId="0" fontId="20" fillId="0" borderId="0"/>
    <xf numFmtId="0" fontId="20" fillId="0" borderId="0"/>
    <xf numFmtId="0" fontId="29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/>
    <xf numFmtId="9" fontId="2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0" fillId="7" borderId="2" applyNumberFormat="0" applyAlignment="0" applyProtection="0"/>
    <xf numFmtId="0" fontId="31" fillId="20" borderId="3" applyNumberFormat="0" applyAlignment="0" applyProtection="0"/>
    <xf numFmtId="0" fontId="32" fillId="20" borderId="2" applyNumberFormat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7" applyNumberFormat="0" applyFill="0" applyAlignment="0" applyProtection="0"/>
    <xf numFmtId="0" fontId="38" fillId="21" borderId="8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2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33" fillId="0" borderId="0"/>
    <xf numFmtId="0" fontId="26" fillId="0" borderId="0">
      <alignment horizontal="left"/>
    </xf>
    <xf numFmtId="0" fontId="33" fillId="0" borderId="0"/>
    <xf numFmtId="0" fontId="33" fillId="0" borderId="0"/>
    <xf numFmtId="0" fontId="41" fillId="0" borderId="0"/>
    <xf numFmtId="0" fontId="33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horizontal="left"/>
    </xf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167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8" fillId="0" borderId="0"/>
    <xf numFmtId="0" fontId="18" fillId="0" borderId="0"/>
    <xf numFmtId="0" fontId="43" fillId="0" borderId="0"/>
    <xf numFmtId="0" fontId="18" fillId="0" borderId="0"/>
    <xf numFmtId="0" fontId="43" fillId="0" borderId="0"/>
    <xf numFmtId="0" fontId="41" fillId="0" borderId="0"/>
    <xf numFmtId="0" fontId="41" fillId="0" borderId="0"/>
    <xf numFmtId="0" fontId="33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0" fontId="18" fillId="0" borderId="0"/>
    <xf numFmtId="0" fontId="20" fillId="0" borderId="0"/>
    <xf numFmtId="0" fontId="33" fillId="0" borderId="0"/>
    <xf numFmtId="0" fontId="18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33" fillId="0" borderId="0"/>
    <xf numFmtId="0" fontId="18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3" borderId="0" applyNumberFormat="0" applyBorder="0" applyAlignment="0" applyProtection="0"/>
    <xf numFmtId="0" fontId="45" fillId="0" borderId="0" applyNumberFormat="0" applyFill="0" applyBorder="0" applyAlignment="0" applyProtection="0"/>
    <xf numFmtId="0" fontId="33" fillId="23" borderId="9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9" fillId="4" borderId="0" applyNumberFormat="0" applyBorder="0" applyAlignment="0" applyProtection="0"/>
    <xf numFmtId="0" fontId="21" fillId="0" borderId="0"/>
    <xf numFmtId="0" fontId="21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2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0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3" fillId="0" borderId="0"/>
    <xf numFmtId="0" fontId="13" fillId="0" borderId="0"/>
    <xf numFmtId="0" fontId="20" fillId="0" borderId="0"/>
    <xf numFmtId="0" fontId="13" fillId="0" borderId="0"/>
    <xf numFmtId="9" fontId="20" fillId="0" borderId="0" applyFont="0" applyFill="0" applyBorder="0" applyAlignment="0" applyProtection="0"/>
    <xf numFmtId="0" fontId="13" fillId="0" borderId="0"/>
    <xf numFmtId="0" fontId="20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34" applyNumberFormat="0" applyFill="0" applyAlignment="0" applyProtection="0"/>
    <xf numFmtId="0" fontId="32" fillId="20" borderId="32" applyNumberFormat="0" applyAlignment="0" applyProtection="0"/>
    <xf numFmtId="0" fontId="31" fillId="20" borderId="33" applyNumberFormat="0" applyAlignment="0" applyProtection="0"/>
    <xf numFmtId="0" fontId="30" fillId="7" borderId="32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3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3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23" borderId="35" applyNumberFormat="0" applyFont="0" applyAlignment="0" applyProtection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29" fillId="0" borderId="0"/>
    <xf numFmtId="0" fontId="9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203">
    <xf numFmtId="0" fontId="0" fillId="0" borderId="0" xfId="0"/>
    <xf numFmtId="0" fontId="51" fillId="0" borderId="0" xfId="0" applyFont="1"/>
    <xf numFmtId="0" fontId="51" fillId="0" borderId="0" xfId="0" applyFont="1" applyAlignment="1">
      <alignment wrapText="1"/>
    </xf>
    <xf numFmtId="0" fontId="50" fillId="27" borderId="16" xfId="538" applyNumberFormat="1" applyFont="1" applyFill="1" applyBorder="1" applyAlignment="1">
      <alignment horizontal="left" vertical="top"/>
    </xf>
    <xf numFmtId="1" fontId="50" fillId="27" borderId="16" xfId="538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pivotButton="1" applyAlignment="1">
      <alignment wrapText="1"/>
    </xf>
    <xf numFmtId="0" fontId="53" fillId="0" borderId="0" xfId="0" applyFont="1" applyAlignment="1">
      <alignment wrapText="1"/>
    </xf>
    <xf numFmtId="0" fontId="55" fillId="0" borderId="24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55" fillId="25" borderId="23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24" borderId="1" xfId="0" applyFont="1" applyFill="1" applyBorder="1" applyAlignment="1">
      <alignment horizontal="center" vertical="center" wrapText="1"/>
    </xf>
    <xf numFmtId="0" fontId="55" fillId="26" borderId="1" xfId="0" applyFont="1" applyFill="1" applyBorder="1" applyAlignment="1">
      <alignment horizontal="center" vertical="center" wrapText="1"/>
    </xf>
    <xf numFmtId="0" fontId="55" fillId="24" borderId="17" xfId="0" applyFont="1" applyFill="1" applyBorder="1" applyAlignment="1">
      <alignment horizontal="center" vertical="center" wrapText="1"/>
    </xf>
    <xf numFmtId="0" fontId="55" fillId="24" borderId="18" xfId="0" applyFont="1" applyFill="1" applyBorder="1" applyAlignment="1">
      <alignment horizontal="center" vertical="center" wrapText="1"/>
    </xf>
    <xf numFmtId="0" fontId="55" fillId="24" borderId="19" xfId="0" applyFont="1" applyFill="1" applyBorder="1" applyAlignment="1">
      <alignment horizontal="center" vertical="center" wrapText="1"/>
    </xf>
    <xf numFmtId="0" fontId="55" fillId="24" borderId="20" xfId="0" applyFont="1" applyFill="1" applyBorder="1" applyAlignment="1">
      <alignment horizontal="center" vertical="center" wrapText="1"/>
    </xf>
    <xf numFmtId="0" fontId="55" fillId="24" borderId="21" xfId="0" applyFont="1" applyFill="1" applyBorder="1" applyAlignment="1">
      <alignment horizontal="center" vertical="center" wrapText="1"/>
    </xf>
    <xf numFmtId="0" fontId="55" fillId="28" borderId="19" xfId="0" applyFont="1" applyFill="1" applyBorder="1" applyAlignment="1">
      <alignment horizontal="center" vertical="center" wrapText="1"/>
    </xf>
    <xf numFmtId="168" fontId="55" fillId="0" borderId="24" xfId="0" applyNumberFormat="1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14" fontId="51" fillId="0" borderId="1" xfId="0" applyNumberFormat="1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horizontal="center" vertical="center" wrapText="1"/>
    </xf>
    <xf numFmtId="0" fontId="51" fillId="0" borderId="11" xfId="0" applyFont="1" applyFill="1" applyBorder="1" applyAlignment="1">
      <alignment horizontal="center" vertical="center"/>
    </xf>
    <xf numFmtId="14" fontId="51" fillId="0" borderId="1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center" vertical="center"/>
    </xf>
    <xf numFmtId="0" fontId="51" fillId="0" borderId="15" xfId="0" applyFont="1" applyFill="1" applyBorder="1" applyAlignment="1">
      <alignment horizontal="center" vertical="center"/>
    </xf>
    <xf numFmtId="2" fontId="51" fillId="0" borderId="1" xfId="0" applyNumberFormat="1" applyFont="1" applyFill="1" applyBorder="1" applyAlignment="1">
      <alignment horizontal="center" vertical="center"/>
    </xf>
    <xf numFmtId="9" fontId="51" fillId="0" borderId="11" xfId="1" applyFont="1" applyFill="1" applyBorder="1" applyAlignment="1">
      <alignment horizontal="center" vertical="center"/>
    </xf>
    <xf numFmtId="10" fontId="0" fillId="0" borderId="14" xfId="1" applyNumberFormat="1" applyFont="1" applyFill="1" applyBorder="1" applyAlignment="1" applyProtection="1">
      <alignment horizontal="center" vertical="center"/>
    </xf>
    <xf numFmtId="10" fontId="51" fillId="0" borderId="11" xfId="1" applyNumberFormat="1" applyFont="1" applyFill="1" applyBorder="1" applyAlignment="1">
      <alignment horizontal="center" vertical="center"/>
    </xf>
    <xf numFmtId="0" fontId="51" fillId="0" borderId="14" xfId="0" applyFont="1" applyFill="1" applyBorder="1" applyAlignment="1">
      <alignment horizontal="center" vertical="center"/>
    </xf>
    <xf numFmtId="2" fontId="51" fillId="0" borderId="14" xfId="0" applyNumberFormat="1" applyFont="1" applyFill="1" applyBorder="1" applyAlignment="1" applyProtection="1">
      <alignment horizontal="center" vertical="center"/>
    </xf>
    <xf numFmtId="10" fontId="52" fillId="0" borderId="14" xfId="1" applyNumberFormat="1" applyFont="1" applyFill="1" applyBorder="1" applyAlignment="1">
      <alignment horizontal="center" vertical="center"/>
    </xf>
    <xf numFmtId="169" fontId="54" fillId="0" borderId="11" xfId="1" applyNumberFormat="1" applyFont="1" applyFill="1" applyBorder="1" applyAlignment="1">
      <alignment horizontal="center" vertical="center"/>
    </xf>
    <xf numFmtId="168" fontId="54" fillId="0" borderId="11" xfId="0" applyNumberFormat="1" applyFont="1" applyFill="1" applyBorder="1" applyAlignment="1" applyProtection="1">
      <alignment horizontal="center" vertical="center"/>
    </xf>
    <xf numFmtId="9" fontId="54" fillId="0" borderId="11" xfId="0" applyNumberFormat="1" applyFont="1" applyFill="1" applyBorder="1" applyAlignment="1" applyProtection="1">
      <alignment horizontal="center" vertical="center"/>
    </xf>
    <xf numFmtId="10" fontId="54" fillId="0" borderId="11" xfId="1" applyNumberFormat="1" applyFont="1" applyFill="1" applyBorder="1" applyAlignment="1" applyProtection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2" fillId="24" borderId="0" xfId="0" applyFont="1" applyFill="1" applyAlignment="1">
      <alignment horizontal="center" vertical="center"/>
    </xf>
    <xf numFmtId="0" fontId="57" fillId="27" borderId="16" xfId="538" applyNumberFormat="1" applyFont="1" applyFill="1" applyBorder="1" applyAlignment="1">
      <alignment horizontal="left" vertical="top"/>
    </xf>
    <xf numFmtId="0" fontId="57" fillId="27" borderId="16" xfId="539" applyNumberFormat="1" applyFont="1" applyFill="1" applyBorder="1" applyAlignment="1">
      <alignment horizontal="left" vertical="top"/>
    </xf>
    <xf numFmtId="0" fontId="50" fillId="27" borderId="16" xfId="539" applyNumberFormat="1" applyFont="1" applyFill="1" applyBorder="1" applyAlignment="1">
      <alignment horizontal="left" vertical="top"/>
    </xf>
    <xf numFmtId="0" fontId="21" fillId="0" borderId="0" xfId="539"/>
    <xf numFmtId="0" fontId="0" fillId="24" borderId="0" xfId="0" applyFill="1"/>
    <xf numFmtId="1" fontId="52" fillId="0" borderId="1" xfId="0" applyNumberFormat="1" applyFont="1" applyFill="1" applyBorder="1" applyAlignment="1">
      <alignment horizontal="center" vertical="center"/>
    </xf>
    <xf numFmtId="10" fontId="51" fillId="0" borderId="12" xfId="1" applyNumberFormat="1" applyFont="1" applyFill="1" applyBorder="1" applyAlignment="1" applyProtection="1">
      <alignment horizontal="center" vertical="center"/>
    </xf>
    <xf numFmtId="10" fontId="51" fillId="0" borderId="13" xfId="1" applyNumberFormat="1" applyFont="1" applyFill="1" applyBorder="1" applyAlignment="1" applyProtection="1">
      <alignment horizontal="center" vertical="center"/>
    </xf>
    <xf numFmtId="14" fontId="51" fillId="0" borderId="13" xfId="0" applyNumberFormat="1" applyFont="1" applyFill="1" applyBorder="1" applyAlignment="1">
      <alignment horizontal="center" vertical="center"/>
    </xf>
    <xf numFmtId="10" fontId="51" fillId="0" borderId="1" xfId="1" applyNumberFormat="1" applyFont="1" applyFill="1" applyBorder="1" applyAlignment="1" applyProtection="1">
      <alignment horizontal="center" vertical="center"/>
    </xf>
    <xf numFmtId="0" fontId="55" fillId="24" borderId="26" xfId="0" applyFont="1" applyFill="1" applyBorder="1" applyAlignment="1">
      <alignment horizontal="center" vertical="center" wrapText="1"/>
    </xf>
    <xf numFmtId="1" fontId="58" fillId="0" borderId="1" xfId="552" applyNumberFormat="1" applyFont="1" applyBorder="1" applyAlignment="1">
      <alignment horizontal="left" vertical="center" wrapText="1"/>
    </xf>
    <xf numFmtId="0" fontId="59" fillId="0" borderId="0" xfId="0" applyFont="1"/>
    <xf numFmtId="0" fontId="59" fillId="0" borderId="25" xfId="0" applyNumberFormat="1" applyFont="1" applyBorder="1"/>
    <xf numFmtId="10" fontId="60" fillId="0" borderId="14" xfId="1" applyNumberFormat="1" applyFont="1" applyFill="1" applyBorder="1" applyAlignment="1">
      <alignment horizontal="center" vertical="center"/>
    </xf>
    <xf numFmtId="169" fontId="60" fillId="0" borderId="14" xfId="1" applyNumberFormat="1" applyFont="1" applyFill="1" applyBorder="1" applyAlignment="1">
      <alignment horizontal="center" vertical="center"/>
    </xf>
    <xf numFmtId="169" fontId="60" fillId="32" borderId="14" xfId="1" applyNumberFormat="1" applyFont="1" applyFill="1" applyBorder="1" applyAlignment="1">
      <alignment horizontal="center" vertical="center"/>
    </xf>
    <xf numFmtId="0" fontId="57" fillId="27" borderId="16" xfId="558" applyNumberFormat="1" applyFont="1" applyFill="1" applyBorder="1" applyAlignment="1">
      <alignment horizontal="left" vertical="top"/>
    </xf>
    <xf numFmtId="0" fontId="50" fillId="27" borderId="16" xfId="558" applyNumberFormat="1" applyFont="1" applyFill="1" applyBorder="1" applyAlignment="1">
      <alignment horizontal="left" vertical="top"/>
    </xf>
    <xf numFmtId="1" fontId="50" fillId="27" borderId="16" xfId="558" applyNumberFormat="1" applyFont="1" applyFill="1" applyBorder="1" applyAlignment="1">
      <alignment horizontal="right" vertical="top"/>
    </xf>
    <xf numFmtId="2" fontId="50" fillId="27" borderId="16" xfId="558" applyNumberFormat="1" applyFont="1" applyFill="1" applyBorder="1" applyAlignment="1">
      <alignment horizontal="right" vertical="top"/>
    </xf>
    <xf numFmtId="0" fontId="57" fillId="27" borderId="16" xfId="559" applyNumberFormat="1" applyFont="1" applyFill="1" applyBorder="1" applyAlignment="1">
      <alignment horizontal="left" vertical="top"/>
    </xf>
    <xf numFmtId="0" fontId="50" fillId="27" borderId="16" xfId="559" applyNumberFormat="1" applyFont="1" applyFill="1" applyBorder="1" applyAlignment="1">
      <alignment horizontal="left" vertical="top"/>
    </xf>
    <xf numFmtId="1" fontId="50" fillId="27" borderId="16" xfId="559" applyNumberFormat="1" applyFont="1" applyFill="1" applyBorder="1" applyAlignment="1">
      <alignment horizontal="right" vertical="top"/>
    </xf>
    <xf numFmtId="0" fontId="51" fillId="0" borderId="1" xfId="0" applyFont="1" applyFill="1" applyBorder="1" applyAlignment="1">
      <alignment horizontal="left" vertical="center"/>
    </xf>
    <xf numFmtId="0" fontId="53" fillId="24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51" fillId="0" borderId="0" xfId="0" applyFont="1" applyAlignment="1">
      <alignment horizontal="center"/>
    </xf>
    <xf numFmtId="0" fontId="55" fillId="29" borderId="15" xfId="0" applyFont="1" applyFill="1" applyBorder="1" applyAlignment="1">
      <alignment horizontal="center" vertical="center" wrapText="1"/>
    </xf>
    <xf numFmtId="0" fontId="55" fillId="34" borderId="17" xfId="0" applyFont="1" applyFill="1" applyBorder="1" applyAlignment="1">
      <alignment horizontal="center" vertical="center" wrapText="1"/>
    </xf>
    <xf numFmtId="0" fontId="55" fillId="34" borderId="19" xfId="0" applyFont="1" applyFill="1" applyBorder="1" applyAlignment="1">
      <alignment horizontal="center" vertical="center" wrapText="1"/>
    </xf>
    <xf numFmtId="0" fontId="55" fillId="34" borderId="22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wrapText="1"/>
    </xf>
    <xf numFmtId="0" fontId="52" fillId="24" borderId="0" xfId="0" applyFont="1" applyFill="1" applyAlignment="1">
      <alignment horizontal="center" vertical="center" wrapText="1"/>
    </xf>
    <xf numFmtId="0" fontId="54" fillId="31" borderId="1" xfId="552" applyNumberFormat="1" applyFont="1" applyFill="1" applyBorder="1" applyAlignment="1" applyProtection="1">
      <alignment horizontal="left" vertical="top" wrapText="1"/>
      <protection locked="0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59" fillId="0" borderId="0" xfId="0" applyNumberFormat="1" applyFont="1" applyBorder="1"/>
    <xf numFmtId="0" fontId="59" fillId="30" borderId="1" xfId="0" applyFont="1" applyFill="1" applyBorder="1"/>
    <xf numFmtId="0" fontId="59" fillId="0" borderId="1" xfId="0" applyNumberFormat="1" applyFont="1" applyBorder="1"/>
    <xf numFmtId="0" fontId="56" fillId="0" borderId="1" xfId="0" applyNumberFormat="1" applyFont="1" applyBorder="1"/>
    <xf numFmtId="0" fontId="52" fillId="31" borderId="0" xfId="0" applyFont="1" applyFill="1" applyAlignment="1">
      <alignment horizontal="center" vertical="center" wrapText="1"/>
    </xf>
    <xf numFmtId="0" fontId="53" fillId="31" borderId="0" xfId="0" applyFont="1" applyFill="1" applyAlignment="1">
      <alignment wrapText="1"/>
    </xf>
    <xf numFmtId="0" fontId="0" fillId="0" borderId="0" xfId="0" applyNumberFormat="1"/>
    <xf numFmtId="0" fontId="67" fillId="37" borderId="0" xfId="937" applyFont="1" applyFill="1"/>
    <xf numFmtId="0" fontId="64" fillId="37" borderId="30" xfId="937" applyFont="1" applyFill="1" applyBorder="1" applyAlignment="1">
      <alignment horizontal="left" vertical="center"/>
    </xf>
    <xf numFmtId="0" fontId="64" fillId="37" borderId="30" xfId="937" applyFont="1" applyFill="1" applyBorder="1"/>
    <xf numFmtId="0" fontId="64" fillId="36" borderId="30" xfId="937" applyFont="1" applyFill="1" applyBorder="1" applyAlignment="1">
      <alignment horizontal="left" vertical="center"/>
    </xf>
    <xf numFmtId="0" fontId="64" fillId="36" borderId="30" xfId="937" applyFont="1" applyFill="1" applyBorder="1"/>
    <xf numFmtId="0" fontId="66" fillId="0" borderId="30" xfId="937" applyFont="1" applyBorder="1" applyAlignment="1">
      <alignment horizontal="left" vertical="center"/>
    </xf>
    <xf numFmtId="2" fontId="64" fillId="0" borderId="0" xfId="937" applyNumberFormat="1" applyFont="1"/>
    <xf numFmtId="0" fontId="64" fillId="0" borderId="0" xfId="937" applyFont="1"/>
    <xf numFmtId="0" fontId="64" fillId="0" borderId="0" xfId="937" applyFont="1" applyAlignment="1">
      <alignment horizontal="left" vertical="center"/>
    </xf>
    <xf numFmtId="4" fontId="65" fillId="0" borderId="0" xfId="937" applyNumberFormat="1" applyFont="1" applyBorder="1" applyAlignment="1">
      <alignment horizontal="center" vertical="center"/>
    </xf>
    <xf numFmtId="0" fontId="65" fillId="0" borderId="0" xfId="937" applyFont="1" applyFill="1" applyBorder="1" applyAlignment="1">
      <alignment horizontal="left" vertical="center"/>
    </xf>
    <xf numFmtId="4" fontId="64" fillId="0" borderId="31" xfId="937" applyNumberFormat="1" applyFont="1" applyBorder="1" applyAlignment="1">
      <alignment horizontal="center" vertical="center"/>
    </xf>
    <xf numFmtId="0" fontId="64" fillId="35" borderId="31" xfId="937" applyFont="1" applyFill="1" applyBorder="1" applyAlignment="1">
      <alignment horizontal="left" vertical="center"/>
    </xf>
    <xf numFmtId="4" fontId="64" fillId="0" borderId="30" xfId="937" applyNumberFormat="1" applyFont="1" applyBorder="1" applyAlignment="1">
      <alignment horizontal="center" vertical="center"/>
    </xf>
    <xf numFmtId="0" fontId="64" fillId="35" borderId="30" xfId="937" applyFont="1" applyFill="1" applyBorder="1" applyAlignment="1">
      <alignment horizontal="left" vertical="center"/>
    </xf>
    <xf numFmtId="0" fontId="13" fillId="0" borderId="0" xfId="937"/>
    <xf numFmtId="0" fontId="64" fillId="35" borderId="30" xfId="937" applyFont="1" applyFill="1" applyBorder="1"/>
    <xf numFmtId="0" fontId="63" fillId="0" borderId="30" xfId="937" applyFont="1" applyBorder="1" applyAlignment="1">
      <alignment horizontal="left" vertical="center" wrapText="1"/>
    </xf>
    <xf numFmtId="0" fontId="13" fillId="0" borderId="0" xfId="916"/>
    <xf numFmtId="0" fontId="13" fillId="0" borderId="0" xfId="916" applyFill="1"/>
    <xf numFmtId="0" fontId="0" fillId="0" borderId="0" xfId="0" pivotButton="1" applyAlignment="1">
      <alignment horizontal="left"/>
    </xf>
    <xf numFmtId="0" fontId="53" fillId="31" borderId="0" xfId="0" applyFont="1" applyFill="1" applyAlignment="1">
      <alignment horizontal="center" wrapText="1"/>
    </xf>
    <xf numFmtId="0" fontId="0" fillId="0" borderId="25" xfId="0" applyNumberFormat="1" applyBorder="1"/>
    <xf numFmtId="0" fontId="12" fillId="38" borderId="39" xfId="1122" applyFill="1" applyBorder="1" applyAlignment="1">
      <alignment horizontal="left" vertical="center" wrapText="1"/>
    </xf>
    <xf numFmtId="0" fontId="12" fillId="38" borderId="39" xfId="1122" applyFill="1" applyBorder="1" applyAlignment="1">
      <alignment horizontal="center" vertical="center" wrapText="1"/>
    </xf>
    <xf numFmtId="0" fontId="12" fillId="37" borderId="39" xfId="1122" applyFill="1" applyBorder="1" applyAlignment="1">
      <alignment vertical="center"/>
    </xf>
    <xf numFmtId="0" fontId="12" fillId="0" borderId="0" xfId="1122"/>
    <xf numFmtId="0" fontId="12" fillId="0" borderId="39" xfId="1122" applyFill="1" applyBorder="1" applyAlignment="1">
      <alignment vertical="center"/>
    </xf>
    <xf numFmtId="0" fontId="12" fillId="0" borderId="39" xfId="1122" applyBorder="1" applyAlignment="1">
      <alignment vertical="center"/>
    </xf>
    <xf numFmtId="0" fontId="68" fillId="0" borderId="39" xfId="1122" applyFont="1" applyBorder="1" applyAlignment="1">
      <alignment horizontal="center" vertical="center"/>
    </xf>
    <xf numFmtId="0" fontId="68" fillId="0" borderId="39" xfId="1122" applyFont="1" applyBorder="1" applyAlignment="1">
      <alignment vertical="center"/>
    </xf>
    <xf numFmtId="0" fontId="12" fillId="37" borderId="39" xfId="1122" applyFill="1" applyBorder="1"/>
    <xf numFmtId="0" fontId="68" fillId="0" borderId="39" xfId="1122" applyFont="1" applyFill="1" applyBorder="1" applyAlignment="1">
      <alignment horizontal="center" vertical="center"/>
    </xf>
    <xf numFmtId="0" fontId="53" fillId="31" borderId="0" xfId="0" applyFont="1" applyFill="1" applyAlignment="1">
      <alignment horizontal="center" vertical="center"/>
    </xf>
    <xf numFmtId="0" fontId="11" fillId="0" borderId="0" xfId="1123"/>
    <xf numFmtId="170" fontId="0" fillId="0" borderId="0" xfId="0" applyNumberFormat="1"/>
    <xf numFmtId="0" fontId="51" fillId="31" borderId="0" xfId="0" applyFont="1" applyFill="1" applyAlignment="1">
      <alignment horizontal="center"/>
    </xf>
    <xf numFmtId="0" fontId="0" fillId="31" borderId="0" xfId="0" applyFill="1"/>
    <xf numFmtId="0" fontId="0" fillId="0" borderId="0" xfId="0"/>
    <xf numFmtId="0" fontId="0" fillId="0" borderId="0" xfId="0" applyFill="1"/>
    <xf numFmtId="0" fontId="77" fillId="0" borderId="0" xfId="937" applyFont="1"/>
    <xf numFmtId="0" fontId="78" fillId="0" borderId="0" xfId="0" applyFont="1"/>
    <xf numFmtId="0" fontId="79" fillId="0" borderId="0" xfId="0" applyFont="1" applyAlignment="1">
      <alignment horizontal="center" vertical="center" wrapText="1"/>
    </xf>
    <xf numFmtId="2" fontId="53" fillId="31" borderId="0" xfId="0" applyNumberFormat="1" applyFont="1" applyFill="1" applyAlignment="1">
      <alignment wrapText="1"/>
    </xf>
    <xf numFmtId="0" fontId="69" fillId="25" borderId="40" xfId="0" applyFont="1" applyFill="1" applyBorder="1" applyAlignment="1">
      <alignment horizontal="center" vertical="center" wrapText="1"/>
    </xf>
    <xf numFmtId="0" fontId="69" fillId="39" borderId="40" xfId="0" applyFont="1" applyFill="1" applyBorder="1" applyAlignment="1">
      <alignment horizontal="center" vertical="center" wrapText="1"/>
    </xf>
    <xf numFmtId="0" fontId="69" fillId="26" borderId="40" xfId="0" applyFont="1" applyFill="1" applyBorder="1" applyAlignment="1">
      <alignment horizontal="center" vertical="center" wrapText="1"/>
    </xf>
    <xf numFmtId="0" fontId="69" fillId="24" borderId="40" xfId="0" applyFont="1" applyFill="1" applyBorder="1" applyAlignment="1">
      <alignment horizontal="center" vertical="center" wrapText="1"/>
    </xf>
    <xf numFmtId="0" fontId="69" fillId="34" borderId="40" xfId="0" applyFont="1" applyFill="1" applyBorder="1" applyAlignment="1">
      <alignment horizontal="center" vertical="center" wrapText="1"/>
    </xf>
    <xf numFmtId="0" fontId="71" fillId="24" borderId="40" xfId="0" applyFont="1" applyFill="1" applyBorder="1" applyAlignment="1">
      <alignment horizontal="center" vertical="center" wrapText="1"/>
    </xf>
    <xf numFmtId="0" fontId="69" fillId="31" borderId="40" xfId="0" applyFont="1" applyFill="1" applyBorder="1" applyAlignment="1">
      <alignment horizontal="center" vertical="center" wrapText="1"/>
    </xf>
    <xf numFmtId="0" fontId="79" fillId="34" borderId="40" xfId="0" applyFont="1" applyFill="1" applyBorder="1" applyAlignment="1">
      <alignment horizontal="center" vertical="center" wrapText="1"/>
    </xf>
    <xf numFmtId="0" fontId="69" fillId="28" borderId="40" xfId="0" applyFont="1" applyFill="1" applyBorder="1" applyAlignment="1">
      <alignment horizontal="center" vertical="center" wrapText="1"/>
    </xf>
    <xf numFmtId="0" fontId="69" fillId="29" borderId="40" xfId="0" applyFont="1" applyFill="1" applyBorder="1" applyAlignment="1">
      <alignment horizontal="center" vertical="center" wrapText="1"/>
    </xf>
    <xf numFmtId="168" fontId="69" fillId="39" borderId="40" xfId="0" applyNumberFormat="1" applyFont="1" applyFill="1" applyBorder="1" applyAlignment="1">
      <alignment horizontal="center" vertical="center" wrapText="1"/>
    </xf>
    <xf numFmtId="0" fontId="53" fillId="31" borderId="40" xfId="0" applyFont="1" applyFill="1" applyBorder="1" applyAlignment="1">
      <alignment horizontal="center" vertical="center"/>
    </xf>
    <xf numFmtId="0" fontId="53" fillId="31" borderId="40" xfId="0" applyFont="1" applyFill="1" applyBorder="1" applyAlignment="1">
      <alignment horizontal="left" vertical="center"/>
    </xf>
    <xf numFmtId="14" fontId="53" fillId="31" borderId="40" xfId="0" applyNumberFormat="1" applyFont="1" applyFill="1" applyBorder="1" applyAlignment="1">
      <alignment horizontal="center" vertical="center"/>
    </xf>
    <xf numFmtId="14" fontId="53" fillId="31" borderId="40" xfId="0" applyNumberFormat="1" applyFont="1" applyFill="1" applyBorder="1" applyAlignment="1">
      <alignment horizontal="center" vertical="center" wrapText="1"/>
    </xf>
    <xf numFmtId="0" fontId="53" fillId="31" borderId="40" xfId="0" applyFont="1" applyFill="1" applyBorder="1" applyAlignment="1">
      <alignment horizontal="center" vertical="center" wrapText="1"/>
    </xf>
    <xf numFmtId="1" fontId="68" fillId="31" borderId="40" xfId="577" applyNumberFormat="1" applyFont="1" applyFill="1" applyBorder="1" applyAlignment="1">
      <alignment horizontal="center"/>
    </xf>
    <xf numFmtId="0" fontId="10" fillId="0" borderId="40" xfId="1126" applyBorder="1"/>
    <xf numFmtId="0" fontId="53" fillId="0" borderId="40" xfId="0" applyFont="1" applyBorder="1" applyAlignment="1">
      <alignment horizontal="center" vertical="center"/>
    </xf>
    <xf numFmtId="0" fontId="72" fillId="31" borderId="40" xfId="0" applyFont="1" applyFill="1" applyBorder="1"/>
    <xf numFmtId="2" fontId="53" fillId="31" borderId="40" xfId="0" applyNumberFormat="1" applyFont="1" applyFill="1" applyBorder="1" applyAlignment="1">
      <alignment horizontal="center" vertical="center"/>
    </xf>
    <xf numFmtId="2" fontId="0" fillId="31" borderId="40" xfId="0" applyNumberFormat="1" applyFill="1" applyBorder="1" applyAlignment="1">
      <alignment horizontal="center" vertical="center"/>
    </xf>
    <xf numFmtId="10" fontId="53" fillId="31" borderId="40" xfId="1" applyNumberFormat="1" applyFont="1" applyFill="1" applyBorder="1" applyAlignment="1">
      <alignment horizontal="center" vertical="center"/>
    </xf>
    <xf numFmtId="10" fontId="72" fillId="31" borderId="40" xfId="1" applyNumberFormat="1" applyFont="1" applyFill="1" applyBorder="1" applyAlignment="1">
      <alignment horizontal="center" vertical="center"/>
    </xf>
    <xf numFmtId="2" fontId="72" fillId="31" borderId="40" xfId="0" applyNumberFormat="1" applyFont="1" applyFill="1" applyBorder="1" applyAlignment="1">
      <alignment horizontal="center"/>
    </xf>
    <xf numFmtId="43" fontId="53" fillId="31" borderId="40" xfId="561" applyNumberFormat="1" applyFont="1" applyFill="1" applyBorder="1" applyAlignment="1">
      <alignment horizontal="center" vertical="center"/>
    </xf>
    <xf numFmtId="169" fontId="53" fillId="31" borderId="40" xfId="1" applyNumberFormat="1" applyFont="1" applyFill="1" applyBorder="1" applyAlignment="1">
      <alignment horizontal="center" vertical="center"/>
    </xf>
    <xf numFmtId="43" fontId="52" fillId="31" borderId="40" xfId="561" applyNumberFormat="1" applyFont="1" applyFill="1" applyBorder="1" applyAlignment="1">
      <alignment horizontal="center" vertical="center"/>
    </xf>
    <xf numFmtId="1" fontId="53" fillId="31" borderId="40" xfId="0" applyNumberFormat="1" applyFont="1" applyFill="1" applyBorder="1" applyAlignment="1">
      <alignment horizontal="center" vertical="center"/>
    </xf>
    <xf numFmtId="169" fontId="55" fillId="31" borderId="40" xfId="1" applyNumberFormat="1" applyFont="1" applyFill="1" applyBorder="1" applyAlignment="1">
      <alignment horizontal="center" vertical="center"/>
    </xf>
    <xf numFmtId="168" fontId="55" fillId="31" borderId="40" xfId="0" applyNumberFormat="1" applyFont="1" applyFill="1" applyBorder="1" applyAlignment="1">
      <alignment horizontal="center" vertical="center"/>
    </xf>
    <xf numFmtId="9" fontId="55" fillId="31" borderId="40" xfId="0" applyNumberFormat="1" applyFont="1" applyFill="1" applyBorder="1" applyAlignment="1">
      <alignment horizontal="center" vertical="center"/>
    </xf>
    <xf numFmtId="10" fontId="55" fillId="31" borderId="40" xfId="1" applyNumberFormat="1" applyFont="1" applyFill="1" applyBorder="1" applyAlignment="1">
      <alignment horizontal="center" vertical="center"/>
    </xf>
    <xf numFmtId="168" fontId="74" fillId="31" borderId="40" xfId="577" applyNumberFormat="1" applyFont="1" applyFill="1" applyBorder="1" applyAlignment="1">
      <alignment horizontal="center" vertical="center"/>
    </xf>
    <xf numFmtId="168" fontId="74" fillId="31" borderId="40" xfId="0" applyNumberFormat="1" applyFont="1" applyFill="1" applyBorder="1" applyAlignment="1">
      <alignment horizontal="center" vertical="center"/>
    </xf>
    <xf numFmtId="0" fontId="73" fillId="0" borderId="40" xfId="0" applyNumberFormat="1" applyFont="1" applyBorder="1"/>
    <xf numFmtId="2" fontId="76" fillId="31" borderId="40" xfId="4980" applyNumberFormat="1" applyFont="1" applyFill="1" applyBorder="1" applyAlignment="1">
      <alignment horizontal="center" vertical="center"/>
    </xf>
    <xf numFmtId="168" fontId="74" fillId="0" borderId="40" xfId="577" applyNumberFormat="1" applyFont="1" applyBorder="1" applyAlignment="1">
      <alignment horizontal="center" vertical="center"/>
    </xf>
    <xf numFmtId="1" fontId="74" fillId="31" borderId="40" xfId="577" applyNumberFormat="1" applyFont="1" applyFill="1" applyBorder="1" applyAlignment="1">
      <alignment horizontal="center" vertical="center"/>
    </xf>
    <xf numFmtId="0" fontId="4" fillId="0" borderId="40" xfId="1858" applyFont="1" applyFill="1" applyBorder="1"/>
    <xf numFmtId="0" fontId="72" fillId="0" borderId="40" xfId="0" applyFont="1" applyBorder="1"/>
    <xf numFmtId="2" fontId="0" fillId="0" borderId="40" xfId="0" applyNumberFormat="1" applyBorder="1" applyAlignment="1">
      <alignment horizontal="center"/>
    </xf>
    <xf numFmtId="0" fontId="3" fillId="0" borderId="40" xfId="1858" applyFont="1" applyFill="1" applyBorder="1" applyAlignment="1"/>
    <xf numFmtId="0" fontId="3" fillId="0" borderId="40" xfId="3330" applyFont="1" applyFill="1" applyBorder="1" applyAlignment="1">
      <alignment vertical="center"/>
    </xf>
    <xf numFmtId="0" fontId="68" fillId="0" borderId="40" xfId="1124" applyNumberFormat="1" applyFont="1" applyBorder="1" applyAlignment="1">
      <alignment vertical="center"/>
    </xf>
    <xf numFmtId="0" fontId="3" fillId="0" borderId="40" xfId="3332" applyFont="1" applyFill="1" applyBorder="1" applyAlignment="1"/>
    <xf numFmtId="0" fontId="3" fillId="0" borderId="40" xfId="1858" applyFont="1" applyFill="1" applyBorder="1"/>
    <xf numFmtId="2" fontId="68" fillId="0" borderId="40" xfId="0" applyNumberFormat="1" applyFont="1" applyBorder="1" applyAlignment="1">
      <alignment horizontal="center" vertical="center"/>
    </xf>
    <xf numFmtId="2" fontId="68" fillId="31" borderId="40" xfId="4980" applyNumberFormat="1" applyFont="1" applyFill="1" applyBorder="1" applyAlignment="1">
      <alignment horizontal="center" vertical="center"/>
    </xf>
    <xf numFmtId="0" fontId="2" fillId="0" borderId="25" xfId="0" applyFont="1" applyBorder="1"/>
    <xf numFmtId="0" fontId="10" fillId="31" borderId="40" xfId="1129" applyFill="1" applyBorder="1"/>
    <xf numFmtId="0" fontId="55" fillId="31" borderId="40" xfId="0" applyFont="1" applyFill="1" applyBorder="1"/>
    <xf numFmtId="0" fontId="11" fillId="31" borderId="40" xfId="1124" applyFill="1" applyBorder="1"/>
    <xf numFmtId="0" fontId="0" fillId="31" borderId="40" xfId="0" applyFill="1" applyBorder="1" applyAlignment="1">
      <alignment horizontal="left" vertical="center"/>
    </xf>
    <xf numFmtId="0" fontId="0" fillId="31" borderId="40" xfId="0" applyFill="1" applyBorder="1"/>
    <xf numFmtId="0" fontId="56" fillId="0" borderId="25" xfId="0" applyFont="1" applyBorder="1"/>
    <xf numFmtId="0" fontId="61" fillId="33" borderId="27" xfId="0" applyFont="1" applyFill="1" applyBorder="1" applyAlignment="1">
      <alignment horizontal="center" vertical="center"/>
    </xf>
    <xf numFmtId="0" fontId="61" fillId="33" borderId="28" xfId="0" applyFont="1" applyFill="1" applyBorder="1" applyAlignment="1">
      <alignment horizontal="center" vertical="center"/>
    </xf>
    <xf numFmtId="0" fontId="61" fillId="33" borderId="29" xfId="0" applyFont="1" applyFill="1" applyBorder="1" applyAlignment="1">
      <alignment horizontal="center" vertical="center"/>
    </xf>
    <xf numFmtId="0" fontId="62" fillId="33" borderId="27" xfId="0" applyFont="1" applyFill="1" applyBorder="1" applyAlignment="1">
      <alignment horizontal="center" vertical="center"/>
    </xf>
    <xf numFmtId="0" fontId="62" fillId="33" borderId="28" xfId="0" applyFont="1" applyFill="1" applyBorder="1" applyAlignment="1">
      <alignment horizontal="center" vertical="center"/>
    </xf>
    <xf numFmtId="0" fontId="62" fillId="33" borderId="36" xfId="0" applyFont="1" applyFill="1" applyBorder="1" applyAlignment="1">
      <alignment horizontal="center" vertical="center"/>
    </xf>
    <xf numFmtId="0" fontId="62" fillId="33" borderId="37" xfId="0" applyFont="1" applyFill="1" applyBorder="1" applyAlignment="1">
      <alignment horizontal="center" vertical="center"/>
    </xf>
    <xf numFmtId="0" fontId="61" fillId="33" borderId="36" xfId="0" applyFont="1" applyFill="1" applyBorder="1" applyAlignment="1">
      <alignment horizontal="center" vertical="center"/>
    </xf>
    <xf numFmtId="0" fontId="61" fillId="33" borderId="37" xfId="0" applyFont="1" applyFill="1" applyBorder="1" applyAlignment="1">
      <alignment horizontal="center" vertical="center"/>
    </xf>
    <xf numFmtId="0" fontId="61" fillId="33" borderId="38" xfId="0" applyFont="1" applyFill="1" applyBorder="1" applyAlignment="1">
      <alignment horizontal="center" vertical="center"/>
    </xf>
    <xf numFmtId="0" fontId="75" fillId="0" borderId="0" xfId="1123" applyFont="1" applyAlignment="1">
      <alignment horizontal="center" wrapText="1"/>
    </xf>
    <xf numFmtId="0" fontId="1" fillId="0" borderId="0" xfId="0" applyFont="1"/>
    <xf numFmtId="0" fontId="80" fillId="24" borderId="0" xfId="0" applyFont="1" applyFill="1" applyAlignment="1">
      <alignment horizontal="center" vertical="center"/>
    </xf>
    <xf numFmtId="0" fontId="55" fillId="34" borderId="40" xfId="0" applyFont="1" applyFill="1" applyBorder="1" applyAlignment="1">
      <alignment horizontal="center" vertical="center" wrapText="1"/>
    </xf>
    <xf numFmtId="0" fontId="73" fillId="40" borderId="40" xfId="0" applyFont="1" applyFill="1" applyBorder="1"/>
  </cellXfs>
  <cellStyles count="10018">
    <cellStyle name="0,0_x000d__x000a_NA_x000d__x000a_" xfId="12" xr:uid="{00000000-0005-0000-0000-000000000000}"/>
    <cellStyle name="20% - Акцент1 2" xfId="13" xr:uid="{00000000-0005-0000-0000-000001000000}"/>
    <cellStyle name="20% - Акцент2 2" xfId="14" xr:uid="{00000000-0005-0000-0000-000002000000}"/>
    <cellStyle name="20% - Акцент3 2" xfId="15" xr:uid="{00000000-0005-0000-0000-000003000000}"/>
    <cellStyle name="20% - Акцент4 2" xfId="16" xr:uid="{00000000-0005-0000-0000-000004000000}"/>
    <cellStyle name="20% - Акцент5 2" xfId="17" xr:uid="{00000000-0005-0000-0000-000005000000}"/>
    <cellStyle name="20% - Акцент6 2" xfId="18" xr:uid="{00000000-0005-0000-0000-000006000000}"/>
    <cellStyle name="40% - Акцент1 2" xfId="19" xr:uid="{00000000-0005-0000-0000-000007000000}"/>
    <cellStyle name="40% - Акцент2 2" xfId="20" xr:uid="{00000000-0005-0000-0000-000008000000}"/>
    <cellStyle name="40% - Акцент3 2" xfId="21" xr:uid="{00000000-0005-0000-0000-000009000000}"/>
    <cellStyle name="40% - Акцент4 2" xfId="22" xr:uid="{00000000-0005-0000-0000-00000A000000}"/>
    <cellStyle name="40% - Акцент5 2" xfId="23" xr:uid="{00000000-0005-0000-0000-00000B000000}"/>
    <cellStyle name="40% - Акцент6 2" xfId="24" xr:uid="{00000000-0005-0000-0000-00000C000000}"/>
    <cellStyle name="60% - Акцент1 2" xfId="25" xr:uid="{00000000-0005-0000-0000-00000D000000}"/>
    <cellStyle name="60% - Акцент2 2" xfId="26" xr:uid="{00000000-0005-0000-0000-00000E000000}"/>
    <cellStyle name="60% - Акцент3 2" xfId="27" xr:uid="{00000000-0005-0000-0000-00000F000000}"/>
    <cellStyle name="60% - Акцент4 2" xfId="28" xr:uid="{00000000-0005-0000-0000-000010000000}"/>
    <cellStyle name="60% - Акцент5 2" xfId="29" xr:uid="{00000000-0005-0000-0000-000011000000}"/>
    <cellStyle name="60% - Акцент6 2" xfId="30" xr:uid="{00000000-0005-0000-0000-000012000000}"/>
    <cellStyle name="Comma 2" xfId="31" xr:uid="{00000000-0005-0000-0000-000013000000}"/>
    <cellStyle name="Comma 2 2" xfId="32" xr:uid="{00000000-0005-0000-0000-000014000000}"/>
    <cellStyle name="Comma 2 2 2" xfId="33" xr:uid="{00000000-0005-0000-0000-000015000000}"/>
    <cellStyle name="Comma 2 3" xfId="34" xr:uid="{00000000-0005-0000-0000-000016000000}"/>
    <cellStyle name="Comma 3" xfId="35" xr:uid="{00000000-0005-0000-0000-000017000000}"/>
    <cellStyle name="Comma 4" xfId="36" xr:uid="{00000000-0005-0000-0000-000018000000}"/>
    <cellStyle name="Comma 4 2" xfId="37" xr:uid="{00000000-0005-0000-0000-000019000000}"/>
    <cellStyle name="Comma 5" xfId="38" xr:uid="{00000000-0005-0000-0000-00001A000000}"/>
    <cellStyle name="Comma 5 10" xfId="1866" xr:uid="{00000000-0005-0000-0000-00001B000000}"/>
    <cellStyle name="Comma 5 10 2" xfId="5899" xr:uid="{00000000-0005-0000-0000-00001C000000}"/>
    <cellStyle name="Comma 5 10 3" xfId="8375" xr:uid="{00000000-0005-0000-0000-00001D000000}"/>
    <cellStyle name="Comma 5 11" xfId="3333" xr:uid="{00000000-0005-0000-0000-00001E000000}"/>
    <cellStyle name="Comma 5 11 2" xfId="6094" xr:uid="{00000000-0005-0000-0000-00001F000000}"/>
    <cellStyle name="Comma 5 11 3" xfId="9842" xr:uid="{00000000-0005-0000-0000-000020000000}"/>
    <cellStyle name="Comma 5 12" xfId="6275" xr:uid="{00000000-0005-0000-0000-000021000000}"/>
    <cellStyle name="Comma 5 13" xfId="6472" xr:uid="{00000000-0005-0000-0000-000022000000}"/>
    <cellStyle name="Comma 5 14" xfId="6686" xr:uid="{00000000-0005-0000-0000-000023000000}"/>
    <cellStyle name="Comma 5 15" xfId="4986" xr:uid="{00000000-0005-0000-0000-000024000000}"/>
    <cellStyle name="Comma 5 16" xfId="3514" xr:uid="{00000000-0005-0000-0000-000025000000}"/>
    <cellStyle name="Comma 5 17" xfId="6904" xr:uid="{00000000-0005-0000-0000-000026000000}"/>
    <cellStyle name="Comma 5 2" xfId="39" xr:uid="{00000000-0005-0000-0000-000027000000}"/>
    <cellStyle name="Comma 5 2 10" xfId="6473" xr:uid="{00000000-0005-0000-0000-000028000000}"/>
    <cellStyle name="Comma 5 2 11" xfId="6687" xr:uid="{00000000-0005-0000-0000-000029000000}"/>
    <cellStyle name="Comma 5 2 12" xfId="4987" xr:uid="{00000000-0005-0000-0000-00002A000000}"/>
    <cellStyle name="Comma 5 2 13" xfId="3515" xr:uid="{00000000-0005-0000-0000-00002B000000}"/>
    <cellStyle name="Comma 5 2 14" xfId="6905" xr:uid="{00000000-0005-0000-0000-00002C000000}"/>
    <cellStyle name="Comma 5 2 2" xfId="40" xr:uid="{00000000-0005-0000-0000-00002D000000}"/>
    <cellStyle name="Comma 5 2 2 10" xfId="6688" xr:uid="{00000000-0005-0000-0000-00002E000000}"/>
    <cellStyle name="Comma 5 2 2 11" xfId="4988" xr:uid="{00000000-0005-0000-0000-00002F000000}"/>
    <cellStyle name="Comma 5 2 2 12" xfId="3516" xr:uid="{00000000-0005-0000-0000-000030000000}"/>
    <cellStyle name="Comma 5 2 2 13" xfId="6906" xr:uid="{00000000-0005-0000-0000-000031000000}"/>
    <cellStyle name="Comma 5 2 2 2" xfId="565" xr:uid="{00000000-0005-0000-0000-000032000000}"/>
    <cellStyle name="Comma 5 2 2 2 2" xfId="1326" xr:uid="{00000000-0005-0000-0000-000033000000}"/>
    <cellStyle name="Comma 5 2 2 2 2 2" xfId="2798" xr:uid="{00000000-0005-0000-0000-000034000000}"/>
    <cellStyle name="Comma 5 2 2 2 2 2 2" xfId="9307" xr:uid="{00000000-0005-0000-0000-000035000000}"/>
    <cellStyle name="Comma 5 2 2 2 2 3" xfId="4446" xr:uid="{00000000-0005-0000-0000-000036000000}"/>
    <cellStyle name="Comma 5 2 2 2 2 4" xfId="7836" xr:uid="{00000000-0005-0000-0000-000037000000}"/>
    <cellStyle name="Comma 5 2 2 2 3" xfId="2062" xr:uid="{00000000-0005-0000-0000-000038000000}"/>
    <cellStyle name="Comma 5 2 2 2 3 2" xfId="5182" xr:uid="{00000000-0005-0000-0000-000039000000}"/>
    <cellStyle name="Comma 5 2 2 2 3 3" xfId="8571" xr:uid="{00000000-0005-0000-0000-00003A000000}"/>
    <cellStyle name="Comma 5 2 2 2 4" xfId="3710" xr:uid="{00000000-0005-0000-0000-00003B000000}"/>
    <cellStyle name="Comma 5 2 2 2 5" xfId="7100" xr:uid="{00000000-0005-0000-0000-00003C000000}"/>
    <cellStyle name="Comma 5 2 2 3" xfId="742" xr:uid="{00000000-0005-0000-0000-00003D000000}"/>
    <cellStyle name="Comma 5 2 2 3 2" xfId="1503" xr:uid="{00000000-0005-0000-0000-00003E000000}"/>
    <cellStyle name="Comma 5 2 2 3 2 2" xfId="2975" xr:uid="{00000000-0005-0000-0000-00003F000000}"/>
    <cellStyle name="Comma 5 2 2 3 2 2 2" xfId="9484" xr:uid="{00000000-0005-0000-0000-000040000000}"/>
    <cellStyle name="Comma 5 2 2 3 2 3" xfId="4623" xr:uid="{00000000-0005-0000-0000-000041000000}"/>
    <cellStyle name="Comma 5 2 2 3 2 4" xfId="8013" xr:uid="{00000000-0005-0000-0000-000042000000}"/>
    <cellStyle name="Comma 5 2 2 3 3" xfId="2239" xr:uid="{00000000-0005-0000-0000-000043000000}"/>
    <cellStyle name="Comma 5 2 2 3 3 2" xfId="5363" xr:uid="{00000000-0005-0000-0000-000044000000}"/>
    <cellStyle name="Comma 5 2 2 3 3 3" xfId="8748" xr:uid="{00000000-0005-0000-0000-000045000000}"/>
    <cellStyle name="Comma 5 2 2 3 4" xfId="3887" xr:uid="{00000000-0005-0000-0000-000046000000}"/>
    <cellStyle name="Comma 5 2 2 3 5" xfId="7277" xr:uid="{00000000-0005-0000-0000-000047000000}"/>
    <cellStyle name="Comma 5 2 2 4" xfId="925" xr:uid="{00000000-0005-0000-0000-000048000000}"/>
    <cellStyle name="Comma 5 2 2 4 2" xfId="1683" xr:uid="{00000000-0005-0000-0000-000049000000}"/>
    <cellStyle name="Comma 5 2 2 4 2 2" xfId="3155" xr:uid="{00000000-0005-0000-0000-00004A000000}"/>
    <cellStyle name="Comma 5 2 2 4 2 2 2" xfId="9664" xr:uid="{00000000-0005-0000-0000-00004B000000}"/>
    <cellStyle name="Comma 5 2 2 4 2 3" xfId="4803" xr:uid="{00000000-0005-0000-0000-00004C000000}"/>
    <cellStyle name="Comma 5 2 2 4 2 4" xfId="8193" xr:uid="{00000000-0005-0000-0000-00004D000000}"/>
    <cellStyle name="Comma 5 2 2 4 3" xfId="2419" xr:uid="{00000000-0005-0000-0000-00004E000000}"/>
    <cellStyle name="Comma 5 2 2 4 3 2" xfId="5540" xr:uid="{00000000-0005-0000-0000-00004F000000}"/>
    <cellStyle name="Comma 5 2 2 4 3 3" xfId="8928" xr:uid="{00000000-0005-0000-0000-000050000000}"/>
    <cellStyle name="Comma 5 2 2 4 4" xfId="4067" xr:uid="{00000000-0005-0000-0000-000051000000}"/>
    <cellStyle name="Comma 5 2 2 4 5" xfId="7457" xr:uid="{00000000-0005-0000-0000-000052000000}"/>
    <cellStyle name="Comma 5 2 2 5" xfId="1132" xr:uid="{00000000-0005-0000-0000-000053000000}"/>
    <cellStyle name="Comma 5 2 2 5 2" xfId="2604" xr:uid="{00000000-0005-0000-0000-000054000000}"/>
    <cellStyle name="Comma 5 2 2 5 2 2" xfId="5720" xr:uid="{00000000-0005-0000-0000-000055000000}"/>
    <cellStyle name="Comma 5 2 2 5 2 3" xfId="9113" xr:uid="{00000000-0005-0000-0000-000056000000}"/>
    <cellStyle name="Comma 5 2 2 5 3" xfId="4252" xr:uid="{00000000-0005-0000-0000-000057000000}"/>
    <cellStyle name="Comma 5 2 2 5 4" xfId="7642" xr:uid="{00000000-0005-0000-0000-000058000000}"/>
    <cellStyle name="Comma 5 2 2 6" xfId="1868" xr:uid="{00000000-0005-0000-0000-000059000000}"/>
    <cellStyle name="Comma 5 2 2 6 2" xfId="5901" xr:uid="{00000000-0005-0000-0000-00005A000000}"/>
    <cellStyle name="Comma 5 2 2 6 3" xfId="8377" xr:uid="{00000000-0005-0000-0000-00005B000000}"/>
    <cellStyle name="Comma 5 2 2 7" xfId="3335" xr:uid="{00000000-0005-0000-0000-00005C000000}"/>
    <cellStyle name="Comma 5 2 2 7 2" xfId="6096" xr:uid="{00000000-0005-0000-0000-00005D000000}"/>
    <cellStyle name="Comma 5 2 2 7 3" xfId="9844" xr:uid="{00000000-0005-0000-0000-00005E000000}"/>
    <cellStyle name="Comma 5 2 2 8" xfId="6277" xr:uid="{00000000-0005-0000-0000-00005F000000}"/>
    <cellStyle name="Comma 5 2 2 9" xfId="6474" xr:uid="{00000000-0005-0000-0000-000060000000}"/>
    <cellStyle name="Comma 5 2 3" xfId="564" xr:uid="{00000000-0005-0000-0000-000061000000}"/>
    <cellStyle name="Comma 5 2 3 2" xfId="1325" xr:uid="{00000000-0005-0000-0000-000062000000}"/>
    <cellStyle name="Comma 5 2 3 2 2" xfId="2797" xr:uid="{00000000-0005-0000-0000-000063000000}"/>
    <cellStyle name="Comma 5 2 3 2 2 2" xfId="9306" xr:uid="{00000000-0005-0000-0000-000064000000}"/>
    <cellStyle name="Comma 5 2 3 2 3" xfId="4445" xr:uid="{00000000-0005-0000-0000-000065000000}"/>
    <cellStyle name="Comma 5 2 3 2 4" xfId="7835" xr:uid="{00000000-0005-0000-0000-000066000000}"/>
    <cellStyle name="Comma 5 2 3 3" xfId="2061" xr:uid="{00000000-0005-0000-0000-000067000000}"/>
    <cellStyle name="Comma 5 2 3 3 2" xfId="5181" xr:uid="{00000000-0005-0000-0000-000068000000}"/>
    <cellStyle name="Comma 5 2 3 3 3" xfId="8570" xr:uid="{00000000-0005-0000-0000-000069000000}"/>
    <cellStyle name="Comma 5 2 3 4" xfId="3709" xr:uid="{00000000-0005-0000-0000-00006A000000}"/>
    <cellStyle name="Comma 5 2 3 5" xfId="7099" xr:uid="{00000000-0005-0000-0000-00006B000000}"/>
    <cellStyle name="Comma 5 2 4" xfId="741" xr:uid="{00000000-0005-0000-0000-00006C000000}"/>
    <cellStyle name="Comma 5 2 4 2" xfId="1502" xr:uid="{00000000-0005-0000-0000-00006D000000}"/>
    <cellStyle name="Comma 5 2 4 2 2" xfId="2974" xr:uid="{00000000-0005-0000-0000-00006E000000}"/>
    <cellStyle name="Comma 5 2 4 2 2 2" xfId="9483" xr:uid="{00000000-0005-0000-0000-00006F000000}"/>
    <cellStyle name="Comma 5 2 4 2 3" xfId="4622" xr:uid="{00000000-0005-0000-0000-000070000000}"/>
    <cellStyle name="Comma 5 2 4 2 4" xfId="8012" xr:uid="{00000000-0005-0000-0000-000071000000}"/>
    <cellStyle name="Comma 5 2 4 3" xfId="2238" xr:uid="{00000000-0005-0000-0000-000072000000}"/>
    <cellStyle name="Comma 5 2 4 3 2" xfId="5362" xr:uid="{00000000-0005-0000-0000-000073000000}"/>
    <cellStyle name="Comma 5 2 4 3 3" xfId="8747" xr:uid="{00000000-0005-0000-0000-000074000000}"/>
    <cellStyle name="Comma 5 2 4 4" xfId="3886" xr:uid="{00000000-0005-0000-0000-000075000000}"/>
    <cellStyle name="Comma 5 2 4 5" xfId="7276" xr:uid="{00000000-0005-0000-0000-000076000000}"/>
    <cellStyle name="Comma 5 2 5" xfId="924" xr:uid="{00000000-0005-0000-0000-000077000000}"/>
    <cellStyle name="Comma 5 2 5 2" xfId="1682" xr:uid="{00000000-0005-0000-0000-000078000000}"/>
    <cellStyle name="Comma 5 2 5 2 2" xfId="3154" xr:uid="{00000000-0005-0000-0000-000079000000}"/>
    <cellStyle name="Comma 5 2 5 2 2 2" xfId="9663" xr:uid="{00000000-0005-0000-0000-00007A000000}"/>
    <cellStyle name="Comma 5 2 5 2 3" xfId="4802" xr:uid="{00000000-0005-0000-0000-00007B000000}"/>
    <cellStyle name="Comma 5 2 5 2 4" xfId="8192" xr:uid="{00000000-0005-0000-0000-00007C000000}"/>
    <cellStyle name="Comma 5 2 5 3" xfId="2418" xr:uid="{00000000-0005-0000-0000-00007D000000}"/>
    <cellStyle name="Comma 5 2 5 3 2" xfId="5539" xr:uid="{00000000-0005-0000-0000-00007E000000}"/>
    <cellStyle name="Comma 5 2 5 3 3" xfId="8927" xr:uid="{00000000-0005-0000-0000-00007F000000}"/>
    <cellStyle name="Comma 5 2 5 4" xfId="4066" xr:uid="{00000000-0005-0000-0000-000080000000}"/>
    <cellStyle name="Comma 5 2 5 5" xfId="7456" xr:uid="{00000000-0005-0000-0000-000081000000}"/>
    <cellStyle name="Comma 5 2 6" xfId="1131" xr:uid="{00000000-0005-0000-0000-000082000000}"/>
    <cellStyle name="Comma 5 2 6 2" xfId="2603" xr:uid="{00000000-0005-0000-0000-000083000000}"/>
    <cellStyle name="Comma 5 2 6 2 2" xfId="5719" xr:uid="{00000000-0005-0000-0000-000084000000}"/>
    <cellStyle name="Comma 5 2 6 2 3" xfId="9112" xr:uid="{00000000-0005-0000-0000-000085000000}"/>
    <cellStyle name="Comma 5 2 6 3" xfId="4251" xr:uid="{00000000-0005-0000-0000-000086000000}"/>
    <cellStyle name="Comma 5 2 6 4" xfId="7641" xr:uid="{00000000-0005-0000-0000-000087000000}"/>
    <cellStyle name="Comma 5 2 7" xfId="1867" xr:uid="{00000000-0005-0000-0000-000088000000}"/>
    <cellStyle name="Comma 5 2 7 2" xfId="5900" xr:uid="{00000000-0005-0000-0000-000089000000}"/>
    <cellStyle name="Comma 5 2 7 3" xfId="8376" xr:uid="{00000000-0005-0000-0000-00008A000000}"/>
    <cellStyle name="Comma 5 2 8" xfId="3334" xr:uid="{00000000-0005-0000-0000-00008B000000}"/>
    <cellStyle name="Comma 5 2 8 2" xfId="6095" xr:uid="{00000000-0005-0000-0000-00008C000000}"/>
    <cellStyle name="Comma 5 2 8 3" xfId="9843" xr:uid="{00000000-0005-0000-0000-00008D000000}"/>
    <cellStyle name="Comma 5 2 9" xfId="6276" xr:uid="{00000000-0005-0000-0000-00008E000000}"/>
    <cellStyle name="Comma 5 3" xfId="41" xr:uid="{00000000-0005-0000-0000-00008F000000}"/>
    <cellStyle name="Comma 5 3 10" xfId="6475" xr:uid="{00000000-0005-0000-0000-000090000000}"/>
    <cellStyle name="Comma 5 3 11" xfId="6689" xr:uid="{00000000-0005-0000-0000-000091000000}"/>
    <cellStyle name="Comma 5 3 12" xfId="4989" xr:uid="{00000000-0005-0000-0000-000092000000}"/>
    <cellStyle name="Comma 5 3 13" xfId="3517" xr:uid="{00000000-0005-0000-0000-000093000000}"/>
    <cellStyle name="Comma 5 3 14" xfId="6907" xr:uid="{00000000-0005-0000-0000-000094000000}"/>
    <cellStyle name="Comma 5 3 2" xfId="42" xr:uid="{00000000-0005-0000-0000-000095000000}"/>
    <cellStyle name="Comma 5 3 2 10" xfId="6690" xr:uid="{00000000-0005-0000-0000-000096000000}"/>
    <cellStyle name="Comma 5 3 2 11" xfId="4990" xr:uid="{00000000-0005-0000-0000-000097000000}"/>
    <cellStyle name="Comma 5 3 2 12" xfId="3518" xr:uid="{00000000-0005-0000-0000-000098000000}"/>
    <cellStyle name="Comma 5 3 2 13" xfId="6908" xr:uid="{00000000-0005-0000-0000-000099000000}"/>
    <cellStyle name="Comma 5 3 2 2" xfId="567" xr:uid="{00000000-0005-0000-0000-00009A000000}"/>
    <cellStyle name="Comma 5 3 2 2 2" xfId="1328" xr:uid="{00000000-0005-0000-0000-00009B000000}"/>
    <cellStyle name="Comma 5 3 2 2 2 2" xfId="2800" xr:uid="{00000000-0005-0000-0000-00009C000000}"/>
    <cellStyle name="Comma 5 3 2 2 2 2 2" xfId="9309" xr:uid="{00000000-0005-0000-0000-00009D000000}"/>
    <cellStyle name="Comma 5 3 2 2 2 3" xfId="4448" xr:uid="{00000000-0005-0000-0000-00009E000000}"/>
    <cellStyle name="Comma 5 3 2 2 2 4" xfId="7838" xr:uid="{00000000-0005-0000-0000-00009F000000}"/>
    <cellStyle name="Comma 5 3 2 2 3" xfId="2064" xr:uid="{00000000-0005-0000-0000-0000A0000000}"/>
    <cellStyle name="Comma 5 3 2 2 3 2" xfId="5184" xr:uid="{00000000-0005-0000-0000-0000A1000000}"/>
    <cellStyle name="Comma 5 3 2 2 3 3" xfId="8573" xr:uid="{00000000-0005-0000-0000-0000A2000000}"/>
    <cellStyle name="Comma 5 3 2 2 4" xfId="3712" xr:uid="{00000000-0005-0000-0000-0000A3000000}"/>
    <cellStyle name="Comma 5 3 2 2 5" xfId="7102" xr:uid="{00000000-0005-0000-0000-0000A4000000}"/>
    <cellStyle name="Comma 5 3 2 3" xfId="744" xr:uid="{00000000-0005-0000-0000-0000A5000000}"/>
    <cellStyle name="Comma 5 3 2 3 2" xfId="1505" xr:uid="{00000000-0005-0000-0000-0000A6000000}"/>
    <cellStyle name="Comma 5 3 2 3 2 2" xfId="2977" xr:uid="{00000000-0005-0000-0000-0000A7000000}"/>
    <cellStyle name="Comma 5 3 2 3 2 2 2" xfId="9486" xr:uid="{00000000-0005-0000-0000-0000A8000000}"/>
    <cellStyle name="Comma 5 3 2 3 2 3" xfId="4625" xr:uid="{00000000-0005-0000-0000-0000A9000000}"/>
    <cellStyle name="Comma 5 3 2 3 2 4" xfId="8015" xr:uid="{00000000-0005-0000-0000-0000AA000000}"/>
    <cellStyle name="Comma 5 3 2 3 3" xfId="2241" xr:uid="{00000000-0005-0000-0000-0000AB000000}"/>
    <cellStyle name="Comma 5 3 2 3 3 2" xfId="5365" xr:uid="{00000000-0005-0000-0000-0000AC000000}"/>
    <cellStyle name="Comma 5 3 2 3 3 3" xfId="8750" xr:uid="{00000000-0005-0000-0000-0000AD000000}"/>
    <cellStyle name="Comma 5 3 2 3 4" xfId="3889" xr:uid="{00000000-0005-0000-0000-0000AE000000}"/>
    <cellStyle name="Comma 5 3 2 3 5" xfId="7279" xr:uid="{00000000-0005-0000-0000-0000AF000000}"/>
    <cellStyle name="Comma 5 3 2 4" xfId="927" xr:uid="{00000000-0005-0000-0000-0000B0000000}"/>
    <cellStyle name="Comma 5 3 2 4 2" xfId="1685" xr:uid="{00000000-0005-0000-0000-0000B1000000}"/>
    <cellStyle name="Comma 5 3 2 4 2 2" xfId="3157" xr:uid="{00000000-0005-0000-0000-0000B2000000}"/>
    <cellStyle name="Comma 5 3 2 4 2 2 2" xfId="9666" xr:uid="{00000000-0005-0000-0000-0000B3000000}"/>
    <cellStyle name="Comma 5 3 2 4 2 3" xfId="4805" xr:uid="{00000000-0005-0000-0000-0000B4000000}"/>
    <cellStyle name="Comma 5 3 2 4 2 4" xfId="8195" xr:uid="{00000000-0005-0000-0000-0000B5000000}"/>
    <cellStyle name="Comma 5 3 2 4 3" xfId="2421" xr:uid="{00000000-0005-0000-0000-0000B6000000}"/>
    <cellStyle name="Comma 5 3 2 4 3 2" xfId="5542" xr:uid="{00000000-0005-0000-0000-0000B7000000}"/>
    <cellStyle name="Comma 5 3 2 4 3 3" xfId="8930" xr:uid="{00000000-0005-0000-0000-0000B8000000}"/>
    <cellStyle name="Comma 5 3 2 4 4" xfId="4069" xr:uid="{00000000-0005-0000-0000-0000B9000000}"/>
    <cellStyle name="Comma 5 3 2 4 5" xfId="7459" xr:uid="{00000000-0005-0000-0000-0000BA000000}"/>
    <cellStyle name="Comma 5 3 2 5" xfId="1134" xr:uid="{00000000-0005-0000-0000-0000BB000000}"/>
    <cellStyle name="Comma 5 3 2 5 2" xfId="2606" xr:uid="{00000000-0005-0000-0000-0000BC000000}"/>
    <cellStyle name="Comma 5 3 2 5 2 2" xfId="5722" xr:uid="{00000000-0005-0000-0000-0000BD000000}"/>
    <cellStyle name="Comma 5 3 2 5 2 3" xfId="9115" xr:uid="{00000000-0005-0000-0000-0000BE000000}"/>
    <cellStyle name="Comma 5 3 2 5 3" xfId="4254" xr:uid="{00000000-0005-0000-0000-0000BF000000}"/>
    <cellStyle name="Comma 5 3 2 5 4" xfId="7644" xr:uid="{00000000-0005-0000-0000-0000C0000000}"/>
    <cellStyle name="Comma 5 3 2 6" xfId="1870" xr:uid="{00000000-0005-0000-0000-0000C1000000}"/>
    <cellStyle name="Comma 5 3 2 6 2" xfId="5903" xr:uid="{00000000-0005-0000-0000-0000C2000000}"/>
    <cellStyle name="Comma 5 3 2 6 3" xfId="8379" xr:uid="{00000000-0005-0000-0000-0000C3000000}"/>
    <cellStyle name="Comma 5 3 2 7" xfId="3337" xr:uid="{00000000-0005-0000-0000-0000C4000000}"/>
    <cellStyle name="Comma 5 3 2 7 2" xfId="6098" xr:uid="{00000000-0005-0000-0000-0000C5000000}"/>
    <cellStyle name="Comma 5 3 2 7 3" xfId="9846" xr:uid="{00000000-0005-0000-0000-0000C6000000}"/>
    <cellStyle name="Comma 5 3 2 8" xfId="6279" xr:uid="{00000000-0005-0000-0000-0000C7000000}"/>
    <cellStyle name="Comma 5 3 2 9" xfId="6476" xr:uid="{00000000-0005-0000-0000-0000C8000000}"/>
    <cellStyle name="Comma 5 3 3" xfId="566" xr:uid="{00000000-0005-0000-0000-0000C9000000}"/>
    <cellStyle name="Comma 5 3 3 2" xfId="1327" xr:uid="{00000000-0005-0000-0000-0000CA000000}"/>
    <cellStyle name="Comma 5 3 3 2 2" xfId="2799" xr:uid="{00000000-0005-0000-0000-0000CB000000}"/>
    <cellStyle name="Comma 5 3 3 2 2 2" xfId="9308" xr:uid="{00000000-0005-0000-0000-0000CC000000}"/>
    <cellStyle name="Comma 5 3 3 2 3" xfId="4447" xr:uid="{00000000-0005-0000-0000-0000CD000000}"/>
    <cellStyle name="Comma 5 3 3 2 4" xfId="7837" xr:uid="{00000000-0005-0000-0000-0000CE000000}"/>
    <cellStyle name="Comma 5 3 3 3" xfId="2063" xr:uid="{00000000-0005-0000-0000-0000CF000000}"/>
    <cellStyle name="Comma 5 3 3 3 2" xfId="5183" xr:uid="{00000000-0005-0000-0000-0000D0000000}"/>
    <cellStyle name="Comma 5 3 3 3 3" xfId="8572" xr:uid="{00000000-0005-0000-0000-0000D1000000}"/>
    <cellStyle name="Comma 5 3 3 4" xfId="3711" xr:uid="{00000000-0005-0000-0000-0000D2000000}"/>
    <cellStyle name="Comma 5 3 3 5" xfId="7101" xr:uid="{00000000-0005-0000-0000-0000D3000000}"/>
    <cellStyle name="Comma 5 3 4" xfId="743" xr:uid="{00000000-0005-0000-0000-0000D4000000}"/>
    <cellStyle name="Comma 5 3 4 2" xfId="1504" xr:uid="{00000000-0005-0000-0000-0000D5000000}"/>
    <cellStyle name="Comma 5 3 4 2 2" xfId="2976" xr:uid="{00000000-0005-0000-0000-0000D6000000}"/>
    <cellStyle name="Comma 5 3 4 2 2 2" xfId="9485" xr:uid="{00000000-0005-0000-0000-0000D7000000}"/>
    <cellStyle name="Comma 5 3 4 2 3" xfId="4624" xr:uid="{00000000-0005-0000-0000-0000D8000000}"/>
    <cellStyle name="Comma 5 3 4 2 4" xfId="8014" xr:uid="{00000000-0005-0000-0000-0000D9000000}"/>
    <cellStyle name="Comma 5 3 4 3" xfId="2240" xr:uid="{00000000-0005-0000-0000-0000DA000000}"/>
    <cellStyle name="Comma 5 3 4 3 2" xfId="5364" xr:uid="{00000000-0005-0000-0000-0000DB000000}"/>
    <cellStyle name="Comma 5 3 4 3 3" xfId="8749" xr:uid="{00000000-0005-0000-0000-0000DC000000}"/>
    <cellStyle name="Comma 5 3 4 4" xfId="3888" xr:uid="{00000000-0005-0000-0000-0000DD000000}"/>
    <cellStyle name="Comma 5 3 4 5" xfId="7278" xr:uid="{00000000-0005-0000-0000-0000DE000000}"/>
    <cellStyle name="Comma 5 3 5" xfId="926" xr:uid="{00000000-0005-0000-0000-0000DF000000}"/>
    <cellStyle name="Comma 5 3 5 2" xfId="1684" xr:uid="{00000000-0005-0000-0000-0000E0000000}"/>
    <cellStyle name="Comma 5 3 5 2 2" xfId="3156" xr:uid="{00000000-0005-0000-0000-0000E1000000}"/>
    <cellStyle name="Comma 5 3 5 2 2 2" xfId="9665" xr:uid="{00000000-0005-0000-0000-0000E2000000}"/>
    <cellStyle name="Comma 5 3 5 2 3" xfId="4804" xr:uid="{00000000-0005-0000-0000-0000E3000000}"/>
    <cellStyle name="Comma 5 3 5 2 4" xfId="8194" xr:uid="{00000000-0005-0000-0000-0000E4000000}"/>
    <cellStyle name="Comma 5 3 5 3" xfId="2420" xr:uid="{00000000-0005-0000-0000-0000E5000000}"/>
    <cellStyle name="Comma 5 3 5 3 2" xfId="5541" xr:uid="{00000000-0005-0000-0000-0000E6000000}"/>
    <cellStyle name="Comma 5 3 5 3 3" xfId="8929" xr:uid="{00000000-0005-0000-0000-0000E7000000}"/>
    <cellStyle name="Comma 5 3 5 4" xfId="4068" xr:uid="{00000000-0005-0000-0000-0000E8000000}"/>
    <cellStyle name="Comma 5 3 5 5" xfId="7458" xr:uid="{00000000-0005-0000-0000-0000E9000000}"/>
    <cellStyle name="Comma 5 3 6" xfId="1133" xr:uid="{00000000-0005-0000-0000-0000EA000000}"/>
    <cellStyle name="Comma 5 3 6 2" xfId="2605" xr:uid="{00000000-0005-0000-0000-0000EB000000}"/>
    <cellStyle name="Comma 5 3 6 2 2" xfId="5721" xr:uid="{00000000-0005-0000-0000-0000EC000000}"/>
    <cellStyle name="Comma 5 3 6 2 3" xfId="9114" xr:uid="{00000000-0005-0000-0000-0000ED000000}"/>
    <cellStyle name="Comma 5 3 6 3" xfId="4253" xr:uid="{00000000-0005-0000-0000-0000EE000000}"/>
    <cellStyle name="Comma 5 3 6 4" xfId="7643" xr:uid="{00000000-0005-0000-0000-0000EF000000}"/>
    <cellStyle name="Comma 5 3 7" xfId="1869" xr:uid="{00000000-0005-0000-0000-0000F0000000}"/>
    <cellStyle name="Comma 5 3 7 2" xfId="5902" xr:uid="{00000000-0005-0000-0000-0000F1000000}"/>
    <cellStyle name="Comma 5 3 7 3" xfId="8378" xr:uid="{00000000-0005-0000-0000-0000F2000000}"/>
    <cellStyle name="Comma 5 3 8" xfId="3336" xr:uid="{00000000-0005-0000-0000-0000F3000000}"/>
    <cellStyle name="Comma 5 3 8 2" xfId="6097" xr:uid="{00000000-0005-0000-0000-0000F4000000}"/>
    <cellStyle name="Comma 5 3 8 3" xfId="9845" xr:uid="{00000000-0005-0000-0000-0000F5000000}"/>
    <cellStyle name="Comma 5 3 9" xfId="6278" xr:uid="{00000000-0005-0000-0000-0000F6000000}"/>
    <cellStyle name="Comma 5 4" xfId="43" xr:uid="{00000000-0005-0000-0000-0000F7000000}"/>
    <cellStyle name="Comma 5 4 10" xfId="6477" xr:uid="{00000000-0005-0000-0000-0000F8000000}"/>
    <cellStyle name="Comma 5 4 11" xfId="6691" xr:uid="{00000000-0005-0000-0000-0000F9000000}"/>
    <cellStyle name="Comma 5 4 12" xfId="4991" xr:uid="{00000000-0005-0000-0000-0000FA000000}"/>
    <cellStyle name="Comma 5 4 13" xfId="3519" xr:uid="{00000000-0005-0000-0000-0000FB000000}"/>
    <cellStyle name="Comma 5 4 14" xfId="6909" xr:uid="{00000000-0005-0000-0000-0000FC000000}"/>
    <cellStyle name="Comma 5 4 2" xfId="44" xr:uid="{00000000-0005-0000-0000-0000FD000000}"/>
    <cellStyle name="Comma 5 4 2 10" xfId="6692" xr:uid="{00000000-0005-0000-0000-0000FE000000}"/>
    <cellStyle name="Comma 5 4 2 11" xfId="4992" xr:uid="{00000000-0005-0000-0000-0000FF000000}"/>
    <cellStyle name="Comma 5 4 2 12" xfId="3520" xr:uid="{00000000-0005-0000-0000-000000010000}"/>
    <cellStyle name="Comma 5 4 2 13" xfId="6910" xr:uid="{00000000-0005-0000-0000-000001010000}"/>
    <cellStyle name="Comma 5 4 2 2" xfId="569" xr:uid="{00000000-0005-0000-0000-000002010000}"/>
    <cellStyle name="Comma 5 4 2 2 2" xfId="1330" xr:uid="{00000000-0005-0000-0000-000003010000}"/>
    <cellStyle name="Comma 5 4 2 2 2 2" xfId="2802" xr:uid="{00000000-0005-0000-0000-000004010000}"/>
    <cellStyle name="Comma 5 4 2 2 2 2 2" xfId="9311" xr:uid="{00000000-0005-0000-0000-000005010000}"/>
    <cellStyle name="Comma 5 4 2 2 2 3" xfId="4450" xr:uid="{00000000-0005-0000-0000-000006010000}"/>
    <cellStyle name="Comma 5 4 2 2 2 4" xfId="7840" xr:uid="{00000000-0005-0000-0000-000007010000}"/>
    <cellStyle name="Comma 5 4 2 2 3" xfId="2066" xr:uid="{00000000-0005-0000-0000-000008010000}"/>
    <cellStyle name="Comma 5 4 2 2 3 2" xfId="5186" xr:uid="{00000000-0005-0000-0000-000009010000}"/>
    <cellStyle name="Comma 5 4 2 2 3 3" xfId="8575" xr:uid="{00000000-0005-0000-0000-00000A010000}"/>
    <cellStyle name="Comma 5 4 2 2 4" xfId="3714" xr:uid="{00000000-0005-0000-0000-00000B010000}"/>
    <cellStyle name="Comma 5 4 2 2 5" xfId="7104" xr:uid="{00000000-0005-0000-0000-00000C010000}"/>
    <cellStyle name="Comma 5 4 2 3" xfId="746" xr:uid="{00000000-0005-0000-0000-00000D010000}"/>
    <cellStyle name="Comma 5 4 2 3 2" xfId="1507" xr:uid="{00000000-0005-0000-0000-00000E010000}"/>
    <cellStyle name="Comma 5 4 2 3 2 2" xfId="2979" xr:uid="{00000000-0005-0000-0000-00000F010000}"/>
    <cellStyle name="Comma 5 4 2 3 2 2 2" xfId="9488" xr:uid="{00000000-0005-0000-0000-000010010000}"/>
    <cellStyle name="Comma 5 4 2 3 2 3" xfId="4627" xr:uid="{00000000-0005-0000-0000-000011010000}"/>
    <cellStyle name="Comma 5 4 2 3 2 4" xfId="8017" xr:uid="{00000000-0005-0000-0000-000012010000}"/>
    <cellStyle name="Comma 5 4 2 3 3" xfId="2243" xr:uid="{00000000-0005-0000-0000-000013010000}"/>
    <cellStyle name="Comma 5 4 2 3 3 2" xfId="5367" xr:uid="{00000000-0005-0000-0000-000014010000}"/>
    <cellStyle name="Comma 5 4 2 3 3 3" xfId="8752" xr:uid="{00000000-0005-0000-0000-000015010000}"/>
    <cellStyle name="Comma 5 4 2 3 4" xfId="3891" xr:uid="{00000000-0005-0000-0000-000016010000}"/>
    <cellStyle name="Comma 5 4 2 3 5" xfId="7281" xr:uid="{00000000-0005-0000-0000-000017010000}"/>
    <cellStyle name="Comma 5 4 2 4" xfId="929" xr:uid="{00000000-0005-0000-0000-000018010000}"/>
    <cellStyle name="Comma 5 4 2 4 2" xfId="1687" xr:uid="{00000000-0005-0000-0000-000019010000}"/>
    <cellStyle name="Comma 5 4 2 4 2 2" xfId="3159" xr:uid="{00000000-0005-0000-0000-00001A010000}"/>
    <cellStyle name="Comma 5 4 2 4 2 2 2" xfId="9668" xr:uid="{00000000-0005-0000-0000-00001B010000}"/>
    <cellStyle name="Comma 5 4 2 4 2 3" xfId="4807" xr:uid="{00000000-0005-0000-0000-00001C010000}"/>
    <cellStyle name="Comma 5 4 2 4 2 4" xfId="8197" xr:uid="{00000000-0005-0000-0000-00001D010000}"/>
    <cellStyle name="Comma 5 4 2 4 3" xfId="2423" xr:uid="{00000000-0005-0000-0000-00001E010000}"/>
    <cellStyle name="Comma 5 4 2 4 3 2" xfId="5544" xr:uid="{00000000-0005-0000-0000-00001F010000}"/>
    <cellStyle name="Comma 5 4 2 4 3 3" xfId="8932" xr:uid="{00000000-0005-0000-0000-000020010000}"/>
    <cellStyle name="Comma 5 4 2 4 4" xfId="4071" xr:uid="{00000000-0005-0000-0000-000021010000}"/>
    <cellStyle name="Comma 5 4 2 4 5" xfId="7461" xr:uid="{00000000-0005-0000-0000-000022010000}"/>
    <cellStyle name="Comma 5 4 2 5" xfId="1136" xr:uid="{00000000-0005-0000-0000-000023010000}"/>
    <cellStyle name="Comma 5 4 2 5 2" xfId="2608" xr:uid="{00000000-0005-0000-0000-000024010000}"/>
    <cellStyle name="Comma 5 4 2 5 2 2" xfId="5724" xr:uid="{00000000-0005-0000-0000-000025010000}"/>
    <cellStyle name="Comma 5 4 2 5 2 3" xfId="9117" xr:uid="{00000000-0005-0000-0000-000026010000}"/>
    <cellStyle name="Comma 5 4 2 5 3" xfId="4256" xr:uid="{00000000-0005-0000-0000-000027010000}"/>
    <cellStyle name="Comma 5 4 2 5 4" xfId="7646" xr:uid="{00000000-0005-0000-0000-000028010000}"/>
    <cellStyle name="Comma 5 4 2 6" xfId="1872" xr:uid="{00000000-0005-0000-0000-000029010000}"/>
    <cellStyle name="Comma 5 4 2 6 2" xfId="5905" xr:uid="{00000000-0005-0000-0000-00002A010000}"/>
    <cellStyle name="Comma 5 4 2 6 3" xfId="8381" xr:uid="{00000000-0005-0000-0000-00002B010000}"/>
    <cellStyle name="Comma 5 4 2 7" xfId="3339" xr:uid="{00000000-0005-0000-0000-00002C010000}"/>
    <cellStyle name="Comma 5 4 2 7 2" xfId="6100" xr:uid="{00000000-0005-0000-0000-00002D010000}"/>
    <cellStyle name="Comma 5 4 2 7 3" xfId="9848" xr:uid="{00000000-0005-0000-0000-00002E010000}"/>
    <cellStyle name="Comma 5 4 2 8" xfId="6281" xr:uid="{00000000-0005-0000-0000-00002F010000}"/>
    <cellStyle name="Comma 5 4 2 9" xfId="6478" xr:uid="{00000000-0005-0000-0000-000030010000}"/>
    <cellStyle name="Comma 5 4 3" xfId="568" xr:uid="{00000000-0005-0000-0000-000031010000}"/>
    <cellStyle name="Comma 5 4 3 2" xfId="1329" xr:uid="{00000000-0005-0000-0000-000032010000}"/>
    <cellStyle name="Comma 5 4 3 2 2" xfId="2801" xr:uid="{00000000-0005-0000-0000-000033010000}"/>
    <cellStyle name="Comma 5 4 3 2 2 2" xfId="9310" xr:uid="{00000000-0005-0000-0000-000034010000}"/>
    <cellStyle name="Comma 5 4 3 2 3" xfId="4449" xr:uid="{00000000-0005-0000-0000-000035010000}"/>
    <cellStyle name="Comma 5 4 3 2 4" xfId="7839" xr:uid="{00000000-0005-0000-0000-000036010000}"/>
    <cellStyle name="Comma 5 4 3 3" xfId="2065" xr:uid="{00000000-0005-0000-0000-000037010000}"/>
    <cellStyle name="Comma 5 4 3 3 2" xfId="5185" xr:uid="{00000000-0005-0000-0000-000038010000}"/>
    <cellStyle name="Comma 5 4 3 3 3" xfId="8574" xr:uid="{00000000-0005-0000-0000-000039010000}"/>
    <cellStyle name="Comma 5 4 3 4" xfId="3713" xr:uid="{00000000-0005-0000-0000-00003A010000}"/>
    <cellStyle name="Comma 5 4 3 5" xfId="7103" xr:uid="{00000000-0005-0000-0000-00003B010000}"/>
    <cellStyle name="Comma 5 4 4" xfId="745" xr:uid="{00000000-0005-0000-0000-00003C010000}"/>
    <cellStyle name="Comma 5 4 4 2" xfId="1506" xr:uid="{00000000-0005-0000-0000-00003D010000}"/>
    <cellStyle name="Comma 5 4 4 2 2" xfId="2978" xr:uid="{00000000-0005-0000-0000-00003E010000}"/>
    <cellStyle name="Comma 5 4 4 2 2 2" xfId="9487" xr:uid="{00000000-0005-0000-0000-00003F010000}"/>
    <cellStyle name="Comma 5 4 4 2 3" xfId="4626" xr:uid="{00000000-0005-0000-0000-000040010000}"/>
    <cellStyle name="Comma 5 4 4 2 4" xfId="8016" xr:uid="{00000000-0005-0000-0000-000041010000}"/>
    <cellStyle name="Comma 5 4 4 3" xfId="2242" xr:uid="{00000000-0005-0000-0000-000042010000}"/>
    <cellStyle name="Comma 5 4 4 3 2" xfId="5366" xr:uid="{00000000-0005-0000-0000-000043010000}"/>
    <cellStyle name="Comma 5 4 4 3 3" xfId="8751" xr:uid="{00000000-0005-0000-0000-000044010000}"/>
    <cellStyle name="Comma 5 4 4 4" xfId="3890" xr:uid="{00000000-0005-0000-0000-000045010000}"/>
    <cellStyle name="Comma 5 4 4 5" xfId="7280" xr:uid="{00000000-0005-0000-0000-000046010000}"/>
    <cellStyle name="Comma 5 4 5" xfId="928" xr:uid="{00000000-0005-0000-0000-000047010000}"/>
    <cellStyle name="Comma 5 4 5 2" xfId="1686" xr:uid="{00000000-0005-0000-0000-000048010000}"/>
    <cellStyle name="Comma 5 4 5 2 2" xfId="3158" xr:uid="{00000000-0005-0000-0000-000049010000}"/>
    <cellStyle name="Comma 5 4 5 2 2 2" xfId="9667" xr:uid="{00000000-0005-0000-0000-00004A010000}"/>
    <cellStyle name="Comma 5 4 5 2 3" xfId="4806" xr:uid="{00000000-0005-0000-0000-00004B010000}"/>
    <cellStyle name="Comma 5 4 5 2 4" xfId="8196" xr:uid="{00000000-0005-0000-0000-00004C010000}"/>
    <cellStyle name="Comma 5 4 5 3" xfId="2422" xr:uid="{00000000-0005-0000-0000-00004D010000}"/>
    <cellStyle name="Comma 5 4 5 3 2" xfId="5543" xr:uid="{00000000-0005-0000-0000-00004E010000}"/>
    <cellStyle name="Comma 5 4 5 3 3" xfId="8931" xr:uid="{00000000-0005-0000-0000-00004F010000}"/>
    <cellStyle name="Comma 5 4 5 4" xfId="4070" xr:uid="{00000000-0005-0000-0000-000050010000}"/>
    <cellStyle name="Comma 5 4 5 5" xfId="7460" xr:uid="{00000000-0005-0000-0000-000051010000}"/>
    <cellStyle name="Comma 5 4 6" xfId="1135" xr:uid="{00000000-0005-0000-0000-000052010000}"/>
    <cellStyle name="Comma 5 4 6 2" xfId="2607" xr:uid="{00000000-0005-0000-0000-000053010000}"/>
    <cellStyle name="Comma 5 4 6 2 2" xfId="5723" xr:uid="{00000000-0005-0000-0000-000054010000}"/>
    <cellStyle name="Comma 5 4 6 2 3" xfId="9116" xr:uid="{00000000-0005-0000-0000-000055010000}"/>
    <cellStyle name="Comma 5 4 6 3" xfId="4255" xr:uid="{00000000-0005-0000-0000-000056010000}"/>
    <cellStyle name="Comma 5 4 6 4" xfId="7645" xr:uid="{00000000-0005-0000-0000-000057010000}"/>
    <cellStyle name="Comma 5 4 7" xfId="1871" xr:uid="{00000000-0005-0000-0000-000058010000}"/>
    <cellStyle name="Comma 5 4 7 2" xfId="5904" xr:uid="{00000000-0005-0000-0000-000059010000}"/>
    <cellStyle name="Comma 5 4 7 3" xfId="8380" xr:uid="{00000000-0005-0000-0000-00005A010000}"/>
    <cellStyle name="Comma 5 4 8" xfId="3338" xr:uid="{00000000-0005-0000-0000-00005B010000}"/>
    <cellStyle name="Comma 5 4 8 2" xfId="6099" xr:uid="{00000000-0005-0000-0000-00005C010000}"/>
    <cellStyle name="Comma 5 4 8 3" xfId="9847" xr:uid="{00000000-0005-0000-0000-00005D010000}"/>
    <cellStyle name="Comma 5 4 9" xfId="6280" xr:uid="{00000000-0005-0000-0000-00005E010000}"/>
    <cellStyle name="Comma 5 5" xfId="45" xr:uid="{00000000-0005-0000-0000-00005F010000}"/>
    <cellStyle name="Comma 5 5 10" xfId="6693" xr:uid="{00000000-0005-0000-0000-000060010000}"/>
    <cellStyle name="Comma 5 5 11" xfId="4993" xr:uid="{00000000-0005-0000-0000-000061010000}"/>
    <cellStyle name="Comma 5 5 12" xfId="3521" xr:uid="{00000000-0005-0000-0000-000062010000}"/>
    <cellStyle name="Comma 5 5 13" xfId="6911" xr:uid="{00000000-0005-0000-0000-000063010000}"/>
    <cellStyle name="Comma 5 5 2" xfId="570" xr:uid="{00000000-0005-0000-0000-000064010000}"/>
    <cellStyle name="Comma 5 5 2 2" xfId="1331" xr:uid="{00000000-0005-0000-0000-000065010000}"/>
    <cellStyle name="Comma 5 5 2 2 2" xfId="2803" xr:uid="{00000000-0005-0000-0000-000066010000}"/>
    <cellStyle name="Comma 5 5 2 2 2 2" xfId="9312" xr:uid="{00000000-0005-0000-0000-000067010000}"/>
    <cellStyle name="Comma 5 5 2 2 3" xfId="4451" xr:uid="{00000000-0005-0000-0000-000068010000}"/>
    <cellStyle name="Comma 5 5 2 2 4" xfId="7841" xr:uid="{00000000-0005-0000-0000-000069010000}"/>
    <cellStyle name="Comma 5 5 2 3" xfId="2067" xr:uid="{00000000-0005-0000-0000-00006A010000}"/>
    <cellStyle name="Comma 5 5 2 3 2" xfId="5187" xr:uid="{00000000-0005-0000-0000-00006B010000}"/>
    <cellStyle name="Comma 5 5 2 3 3" xfId="8576" xr:uid="{00000000-0005-0000-0000-00006C010000}"/>
    <cellStyle name="Comma 5 5 2 4" xfId="3715" xr:uid="{00000000-0005-0000-0000-00006D010000}"/>
    <cellStyle name="Comma 5 5 2 5" xfId="7105" xr:uid="{00000000-0005-0000-0000-00006E010000}"/>
    <cellStyle name="Comma 5 5 3" xfId="747" xr:uid="{00000000-0005-0000-0000-00006F010000}"/>
    <cellStyle name="Comma 5 5 3 2" xfId="1508" xr:uid="{00000000-0005-0000-0000-000070010000}"/>
    <cellStyle name="Comma 5 5 3 2 2" xfId="2980" xr:uid="{00000000-0005-0000-0000-000071010000}"/>
    <cellStyle name="Comma 5 5 3 2 2 2" xfId="9489" xr:uid="{00000000-0005-0000-0000-000072010000}"/>
    <cellStyle name="Comma 5 5 3 2 3" xfId="4628" xr:uid="{00000000-0005-0000-0000-000073010000}"/>
    <cellStyle name="Comma 5 5 3 2 4" xfId="8018" xr:uid="{00000000-0005-0000-0000-000074010000}"/>
    <cellStyle name="Comma 5 5 3 3" xfId="2244" xr:uid="{00000000-0005-0000-0000-000075010000}"/>
    <cellStyle name="Comma 5 5 3 3 2" xfId="5368" xr:uid="{00000000-0005-0000-0000-000076010000}"/>
    <cellStyle name="Comma 5 5 3 3 3" xfId="8753" xr:uid="{00000000-0005-0000-0000-000077010000}"/>
    <cellStyle name="Comma 5 5 3 4" xfId="3892" xr:uid="{00000000-0005-0000-0000-000078010000}"/>
    <cellStyle name="Comma 5 5 3 5" xfId="7282" xr:uid="{00000000-0005-0000-0000-000079010000}"/>
    <cellStyle name="Comma 5 5 4" xfId="930" xr:uid="{00000000-0005-0000-0000-00007A010000}"/>
    <cellStyle name="Comma 5 5 4 2" xfId="1688" xr:uid="{00000000-0005-0000-0000-00007B010000}"/>
    <cellStyle name="Comma 5 5 4 2 2" xfId="3160" xr:uid="{00000000-0005-0000-0000-00007C010000}"/>
    <cellStyle name="Comma 5 5 4 2 2 2" xfId="9669" xr:uid="{00000000-0005-0000-0000-00007D010000}"/>
    <cellStyle name="Comma 5 5 4 2 3" xfId="4808" xr:uid="{00000000-0005-0000-0000-00007E010000}"/>
    <cellStyle name="Comma 5 5 4 2 4" xfId="8198" xr:uid="{00000000-0005-0000-0000-00007F010000}"/>
    <cellStyle name="Comma 5 5 4 3" xfId="2424" xr:uid="{00000000-0005-0000-0000-000080010000}"/>
    <cellStyle name="Comma 5 5 4 3 2" xfId="5545" xr:uid="{00000000-0005-0000-0000-000081010000}"/>
    <cellStyle name="Comma 5 5 4 3 3" xfId="8933" xr:uid="{00000000-0005-0000-0000-000082010000}"/>
    <cellStyle name="Comma 5 5 4 4" xfId="4072" xr:uid="{00000000-0005-0000-0000-000083010000}"/>
    <cellStyle name="Comma 5 5 4 5" xfId="7462" xr:uid="{00000000-0005-0000-0000-000084010000}"/>
    <cellStyle name="Comma 5 5 5" xfId="1137" xr:uid="{00000000-0005-0000-0000-000085010000}"/>
    <cellStyle name="Comma 5 5 5 2" xfId="2609" xr:uid="{00000000-0005-0000-0000-000086010000}"/>
    <cellStyle name="Comma 5 5 5 2 2" xfId="5725" xr:uid="{00000000-0005-0000-0000-000087010000}"/>
    <cellStyle name="Comma 5 5 5 2 3" xfId="9118" xr:uid="{00000000-0005-0000-0000-000088010000}"/>
    <cellStyle name="Comma 5 5 5 3" xfId="4257" xr:uid="{00000000-0005-0000-0000-000089010000}"/>
    <cellStyle name="Comma 5 5 5 4" xfId="7647" xr:uid="{00000000-0005-0000-0000-00008A010000}"/>
    <cellStyle name="Comma 5 5 6" xfId="1873" xr:uid="{00000000-0005-0000-0000-00008B010000}"/>
    <cellStyle name="Comma 5 5 6 2" xfId="5906" xr:uid="{00000000-0005-0000-0000-00008C010000}"/>
    <cellStyle name="Comma 5 5 6 3" xfId="8382" xr:uid="{00000000-0005-0000-0000-00008D010000}"/>
    <cellStyle name="Comma 5 5 7" xfId="3340" xr:uid="{00000000-0005-0000-0000-00008E010000}"/>
    <cellStyle name="Comma 5 5 7 2" xfId="6101" xr:uid="{00000000-0005-0000-0000-00008F010000}"/>
    <cellStyle name="Comma 5 5 7 3" xfId="9849" xr:uid="{00000000-0005-0000-0000-000090010000}"/>
    <cellStyle name="Comma 5 5 8" xfId="6282" xr:uid="{00000000-0005-0000-0000-000091010000}"/>
    <cellStyle name="Comma 5 5 9" xfId="6479" xr:uid="{00000000-0005-0000-0000-000092010000}"/>
    <cellStyle name="Comma 5 6" xfId="563" xr:uid="{00000000-0005-0000-0000-000093010000}"/>
    <cellStyle name="Comma 5 6 2" xfId="1324" xr:uid="{00000000-0005-0000-0000-000094010000}"/>
    <cellStyle name="Comma 5 6 2 2" xfId="2796" xr:uid="{00000000-0005-0000-0000-000095010000}"/>
    <cellStyle name="Comma 5 6 2 2 2" xfId="9305" xr:uid="{00000000-0005-0000-0000-000096010000}"/>
    <cellStyle name="Comma 5 6 2 3" xfId="4444" xr:uid="{00000000-0005-0000-0000-000097010000}"/>
    <cellStyle name="Comma 5 6 2 4" xfId="7834" xr:uid="{00000000-0005-0000-0000-000098010000}"/>
    <cellStyle name="Comma 5 6 3" xfId="2060" xr:uid="{00000000-0005-0000-0000-000099010000}"/>
    <cellStyle name="Comma 5 6 3 2" xfId="5180" xr:uid="{00000000-0005-0000-0000-00009A010000}"/>
    <cellStyle name="Comma 5 6 3 3" xfId="8569" xr:uid="{00000000-0005-0000-0000-00009B010000}"/>
    <cellStyle name="Comma 5 6 4" xfId="3708" xr:uid="{00000000-0005-0000-0000-00009C010000}"/>
    <cellStyle name="Comma 5 6 5" xfId="7098" xr:uid="{00000000-0005-0000-0000-00009D010000}"/>
    <cellStyle name="Comma 5 7" xfId="740" xr:uid="{00000000-0005-0000-0000-00009E010000}"/>
    <cellStyle name="Comma 5 7 2" xfId="1501" xr:uid="{00000000-0005-0000-0000-00009F010000}"/>
    <cellStyle name="Comma 5 7 2 2" xfId="2973" xr:uid="{00000000-0005-0000-0000-0000A0010000}"/>
    <cellStyle name="Comma 5 7 2 2 2" xfId="9482" xr:uid="{00000000-0005-0000-0000-0000A1010000}"/>
    <cellStyle name="Comma 5 7 2 3" xfId="4621" xr:uid="{00000000-0005-0000-0000-0000A2010000}"/>
    <cellStyle name="Comma 5 7 2 4" xfId="8011" xr:uid="{00000000-0005-0000-0000-0000A3010000}"/>
    <cellStyle name="Comma 5 7 3" xfId="2237" xr:uid="{00000000-0005-0000-0000-0000A4010000}"/>
    <cellStyle name="Comma 5 7 3 2" xfId="5361" xr:uid="{00000000-0005-0000-0000-0000A5010000}"/>
    <cellStyle name="Comma 5 7 3 3" xfId="8746" xr:uid="{00000000-0005-0000-0000-0000A6010000}"/>
    <cellStyle name="Comma 5 7 4" xfId="3885" xr:uid="{00000000-0005-0000-0000-0000A7010000}"/>
    <cellStyle name="Comma 5 7 5" xfId="7275" xr:uid="{00000000-0005-0000-0000-0000A8010000}"/>
    <cellStyle name="Comma 5 8" xfId="923" xr:uid="{00000000-0005-0000-0000-0000A9010000}"/>
    <cellStyle name="Comma 5 8 2" xfId="1681" xr:uid="{00000000-0005-0000-0000-0000AA010000}"/>
    <cellStyle name="Comma 5 8 2 2" xfId="3153" xr:uid="{00000000-0005-0000-0000-0000AB010000}"/>
    <cellStyle name="Comma 5 8 2 2 2" xfId="9662" xr:uid="{00000000-0005-0000-0000-0000AC010000}"/>
    <cellStyle name="Comma 5 8 2 3" xfId="4801" xr:uid="{00000000-0005-0000-0000-0000AD010000}"/>
    <cellStyle name="Comma 5 8 2 4" xfId="8191" xr:uid="{00000000-0005-0000-0000-0000AE010000}"/>
    <cellStyle name="Comma 5 8 3" xfId="2417" xr:uid="{00000000-0005-0000-0000-0000AF010000}"/>
    <cellStyle name="Comma 5 8 3 2" xfId="5538" xr:uid="{00000000-0005-0000-0000-0000B0010000}"/>
    <cellStyle name="Comma 5 8 3 3" xfId="8926" xr:uid="{00000000-0005-0000-0000-0000B1010000}"/>
    <cellStyle name="Comma 5 8 4" xfId="4065" xr:uid="{00000000-0005-0000-0000-0000B2010000}"/>
    <cellStyle name="Comma 5 8 5" xfId="7455" xr:uid="{00000000-0005-0000-0000-0000B3010000}"/>
    <cellStyle name="Comma 5 9" xfId="1130" xr:uid="{00000000-0005-0000-0000-0000B4010000}"/>
    <cellStyle name="Comma 5 9 2" xfId="2602" xr:uid="{00000000-0005-0000-0000-0000B5010000}"/>
    <cellStyle name="Comma 5 9 2 2" xfId="5718" xr:uid="{00000000-0005-0000-0000-0000B6010000}"/>
    <cellStyle name="Comma 5 9 2 3" xfId="9111" xr:uid="{00000000-0005-0000-0000-0000B7010000}"/>
    <cellStyle name="Comma 5 9 3" xfId="4250" xr:uid="{00000000-0005-0000-0000-0000B8010000}"/>
    <cellStyle name="Comma 5 9 4" xfId="7640" xr:uid="{00000000-0005-0000-0000-0000B9010000}"/>
    <cellStyle name="Comma 6" xfId="46" xr:uid="{00000000-0005-0000-0000-0000BA010000}"/>
    <cellStyle name="Comma 6 10" xfId="6480" xr:uid="{00000000-0005-0000-0000-0000BB010000}"/>
    <cellStyle name="Comma 6 11" xfId="6694" xr:uid="{00000000-0005-0000-0000-0000BC010000}"/>
    <cellStyle name="Comma 6 12" xfId="4994" xr:uid="{00000000-0005-0000-0000-0000BD010000}"/>
    <cellStyle name="Comma 6 13" xfId="3522" xr:uid="{00000000-0005-0000-0000-0000BE010000}"/>
    <cellStyle name="Comma 6 14" xfId="6912" xr:uid="{00000000-0005-0000-0000-0000BF010000}"/>
    <cellStyle name="Comma 6 2" xfId="47" xr:uid="{00000000-0005-0000-0000-0000C0010000}"/>
    <cellStyle name="Comma 6 2 10" xfId="6695" xr:uid="{00000000-0005-0000-0000-0000C1010000}"/>
    <cellStyle name="Comma 6 2 11" xfId="4995" xr:uid="{00000000-0005-0000-0000-0000C2010000}"/>
    <cellStyle name="Comma 6 2 12" xfId="3523" xr:uid="{00000000-0005-0000-0000-0000C3010000}"/>
    <cellStyle name="Comma 6 2 13" xfId="6913" xr:uid="{00000000-0005-0000-0000-0000C4010000}"/>
    <cellStyle name="Comma 6 2 2" xfId="572" xr:uid="{00000000-0005-0000-0000-0000C5010000}"/>
    <cellStyle name="Comma 6 2 2 2" xfId="1333" xr:uid="{00000000-0005-0000-0000-0000C6010000}"/>
    <cellStyle name="Comma 6 2 2 2 2" xfId="2805" xr:uid="{00000000-0005-0000-0000-0000C7010000}"/>
    <cellStyle name="Comma 6 2 2 2 2 2" xfId="9314" xr:uid="{00000000-0005-0000-0000-0000C8010000}"/>
    <cellStyle name="Comma 6 2 2 2 3" xfId="4453" xr:uid="{00000000-0005-0000-0000-0000C9010000}"/>
    <cellStyle name="Comma 6 2 2 2 4" xfId="7843" xr:uid="{00000000-0005-0000-0000-0000CA010000}"/>
    <cellStyle name="Comma 6 2 2 3" xfId="2069" xr:uid="{00000000-0005-0000-0000-0000CB010000}"/>
    <cellStyle name="Comma 6 2 2 3 2" xfId="5189" xr:uid="{00000000-0005-0000-0000-0000CC010000}"/>
    <cellStyle name="Comma 6 2 2 3 3" xfId="8578" xr:uid="{00000000-0005-0000-0000-0000CD010000}"/>
    <cellStyle name="Comma 6 2 2 4" xfId="3717" xr:uid="{00000000-0005-0000-0000-0000CE010000}"/>
    <cellStyle name="Comma 6 2 2 5" xfId="7107" xr:uid="{00000000-0005-0000-0000-0000CF010000}"/>
    <cellStyle name="Comma 6 2 3" xfId="749" xr:uid="{00000000-0005-0000-0000-0000D0010000}"/>
    <cellStyle name="Comma 6 2 3 2" xfId="1510" xr:uid="{00000000-0005-0000-0000-0000D1010000}"/>
    <cellStyle name="Comma 6 2 3 2 2" xfId="2982" xr:uid="{00000000-0005-0000-0000-0000D2010000}"/>
    <cellStyle name="Comma 6 2 3 2 2 2" xfId="9491" xr:uid="{00000000-0005-0000-0000-0000D3010000}"/>
    <cellStyle name="Comma 6 2 3 2 3" xfId="4630" xr:uid="{00000000-0005-0000-0000-0000D4010000}"/>
    <cellStyle name="Comma 6 2 3 2 4" xfId="8020" xr:uid="{00000000-0005-0000-0000-0000D5010000}"/>
    <cellStyle name="Comma 6 2 3 3" xfId="2246" xr:uid="{00000000-0005-0000-0000-0000D6010000}"/>
    <cellStyle name="Comma 6 2 3 3 2" xfId="5370" xr:uid="{00000000-0005-0000-0000-0000D7010000}"/>
    <cellStyle name="Comma 6 2 3 3 3" xfId="8755" xr:uid="{00000000-0005-0000-0000-0000D8010000}"/>
    <cellStyle name="Comma 6 2 3 4" xfId="3894" xr:uid="{00000000-0005-0000-0000-0000D9010000}"/>
    <cellStyle name="Comma 6 2 3 5" xfId="7284" xr:uid="{00000000-0005-0000-0000-0000DA010000}"/>
    <cellStyle name="Comma 6 2 4" xfId="932" xr:uid="{00000000-0005-0000-0000-0000DB010000}"/>
    <cellStyle name="Comma 6 2 4 2" xfId="1690" xr:uid="{00000000-0005-0000-0000-0000DC010000}"/>
    <cellStyle name="Comma 6 2 4 2 2" xfId="3162" xr:uid="{00000000-0005-0000-0000-0000DD010000}"/>
    <cellStyle name="Comma 6 2 4 2 2 2" xfId="9671" xr:uid="{00000000-0005-0000-0000-0000DE010000}"/>
    <cellStyle name="Comma 6 2 4 2 3" xfId="4810" xr:uid="{00000000-0005-0000-0000-0000DF010000}"/>
    <cellStyle name="Comma 6 2 4 2 4" xfId="8200" xr:uid="{00000000-0005-0000-0000-0000E0010000}"/>
    <cellStyle name="Comma 6 2 4 3" xfId="2426" xr:uid="{00000000-0005-0000-0000-0000E1010000}"/>
    <cellStyle name="Comma 6 2 4 3 2" xfId="5547" xr:uid="{00000000-0005-0000-0000-0000E2010000}"/>
    <cellStyle name="Comma 6 2 4 3 3" xfId="8935" xr:uid="{00000000-0005-0000-0000-0000E3010000}"/>
    <cellStyle name="Comma 6 2 4 4" xfId="4074" xr:uid="{00000000-0005-0000-0000-0000E4010000}"/>
    <cellStyle name="Comma 6 2 4 5" xfId="7464" xr:uid="{00000000-0005-0000-0000-0000E5010000}"/>
    <cellStyle name="Comma 6 2 5" xfId="1139" xr:uid="{00000000-0005-0000-0000-0000E6010000}"/>
    <cellStyle name="Comma 6 2 5 2" xfId="2611" xr:uid="{00000000-0005-0000-0000-0000E7010000}"/>
    <cellStyle name="Comma 6 2 5 2 2" xfId="5727" xr:uid="{00000000-0005-0000-0000-0000E8010000}"/>
    <cellStyle name="Comma 6 2 5 2 3" xfId="9120" xr:uid="{00000000-0005-0000-0000-0000E9010000}"/>
    <cellStyle name="Comma 6 2 5 3" xfId="4259" xr:uid="{00000000-0005-0000-0000-0000EA010000}"/>
    <cellStyle name="Comma 6 2 5 4" xfId="7649" xr:uid="{00000000-0005-0000-0000-0000EB010000}"/>
    <cellStyle name="Comma 6 2 6" xfId="1875" xr:uid="{00000000-0005-0000-0000-0000EC010000}"/>
    <cellStyle name="Comma 6 2 6 2" xfId="5908" xr:uid="{00000000-0005-0000-0000-0000ED010000}"/>
    <cellStyle name="Comma 6 2 6 3" xfId="8384" xr:uid="{00000000-0005-0000-0000-0000EE010000}"/>
    <cellStyle name="Comma 6 2 7" xfId="3342" xr:uid="{00000000-0005-0000-0000-0000EF010000}"/>
    <cellStyle name="Comma 6 2 7 2" xfId="6103" xr:uid="{00000000-0005-0000-0000-0000F0010000}"/>
    <cellStyle name="Comma 6 2 7 3" xfId="9851" xr:uid="{00000000-0005-0000-0000-0000F1010000}"/>
    <cellStyle name="Comma 6 2 8" xfId="6284" xr:uid="{00000000-0005-0000-0000-0000F2010000}"/>
    <cellStyle name="Comma 6 2 9" xfId="6481" xr:uid="{00000000-0005-0000-0000-0000F3010000}"/>
    <cellStyle name="Comma 6 3" xfId="571" xr:uid="{00000000-0005-0000-0000-0000F4010000}"/>
    <cellStyle name="Comma 6 3 2" xfId="1332" xr:uid="{00000000-0005-0000-0000-0000F5010000}"/>
    <cellStyle name="Comma 6 3 2 2" xfId="2804" xr:uid="{00000000-0005-0000-0000-0000F6010000}"/>
    <cellStyle name="Comma 6 3 2 2 2" xfId="9313" xr:uid="{00000000-0005-0000-0000-0000F7010000}"/>
    <cellStyle name="Comma 6 3 2 3" xfId="4452" xr:uid="{00000000-0005-0000-0000-0000F8010000}"/>
    <cellStyle name="Comma 6 3 2 4" xfId="7842" xr:uid="{00000000-0005-0000-0000-0000F9010000}"/>
    <cellStyle name="Comma 6 3 3" xfId="2068" xr:uid="{00000000-0005-0000-0000-0000FA010000}"/>
    <cellStyle name="Comma 6 3 3 2" xfId="5188" xr:uid="{00000000-0005-0000-0000-0000FB010000}"/>
    <cellStyle name="Comma 6 3 3 3" xfId="8577" xr:uid="{00000000-0005-0000-0000-0000FC010000}"/>
    <cellStyle name="Comma 6 3 4" xfId="3716" xr:uid="{00000000-0005-0000-0000-0000FD010000}"/>
    <cellStyle name="Comma 6 3 5" xfId="7106" xr:uid="{00000000-0005-0000-0000-0000FE010000}"/>
    <cellStyle name="Comma 6 4" xfId="748" xr:uid="{00000000-0005-0000-0000-0000FF010000}"/>
    <cellStyle name="Comma 6 4 2" xfId="1509" xr:uid="{00000000-0005-0000-0000-000000020000}"/>
    <cellStyle name="Comma 6 4 2 2" xfId="2981" xr:uid="{00000000-0005-0000-0000-000001020000}"/>
    <cellStyle name="Comma 6 4 2 2 2" xfId="9490" xr:uid="{00000000-0005-0000-0000-000002020000}"/>
    <cellStyle name="Comma 6 4 2 3" xfId="4629" xr:uid="{00000000-0005-0000-0000-000003020000}"/>
    <cellStyle name="Comma 6 4 2 4" xfId="8019" xr:uid="{00000000-0005-0000-0000-000004020000}"/>
    <cellStyle name="Comma 6 4 3" xfId="2245" xr:uid="{00000000-0005-0000-0000-000005020000}"/>
    <cellStyle name="Comma 6 4 3 2" xfId="5369" xr:uid="{00000000-0005-0000-0000-000006020000}"/>
    <cellStyle name="Comma 6 4 3 3" xfId="8754" xr:uid="{00000000-0005-0000-0000-000007020000}"/>
    <cellStyle name="Comma 6 4 4" xfId="3893" xr:uid="{00000000-0005-0000-0000-000008020000}"/>
    <cellStyle name="Comma 6 4 5" xfId="7283" xr:uid="{00000000-0005-0000-0000-000009020000}"/>
    <cellStyle name="Comma 6 5" xfId="931" xr:uid="{00000000-0005-0000-0000-00000A020000}"/>
    <cellStyle name="Comma 6 5 2" xfId="1689" xr:uid="{00000000-0005-0000-0000-00000B020000}"/>
    <cellStyle name="Comma 6 5 2 2" xfId="3161" xr:uid="{00000000-0005-0000-0000-00000C020000}"/>
    <cellStyle name="Comma 6 5 2 2 2" xfId="9670" xr:uid="{00000000-0005-0000-0000-00000D020000}"/>
    <cellStyle name="Comma 6 5 2 3" xfId="4809" xr:uid="{00000000-0005-0000-0000-00000E020000}"/>
    <cellStyle name="Comma 6 5 2 4" xfId="8199" xr:uid="{00000000-0005-0000-0000-00000F020000}"/>
    <cellStyle name="Comma 6 5 3" xfId="2425" xr:uid="{00000000-0005-0000-0000-000010020000}"/>
    <cellStyle name="Comma 6 5 3 2" xfId="5546" xr:uid="{00000000-0005-0000-0000-000011020000}"/>
    <cellStyle name="Comma 6 5 3 3" xfId="8934" xr:uid="{00000000-0005-0000-0000-000012020000}"/>
    <cellStyle name="Comma 6 5 4" xfId="4073" xr:uid="{00000000-0005-0000-0000-000013020000}"/>
    <cellStyle name="Comma 6 5 5" xfId="7463" xr:uid="{00000000-0005-0000-0000-000014020000}"/>
    <cellStyle name="Comma 6 6" xfId="1138" xr:uid="{00000000-0005-0000-0000-000015020000}"/>
    <cellStyle name="Comma 6 6 2" xfId="2610" xr:uid="{00000000-0005-0000-0000-000016020000}"/>
    <cellStyle name="Comma 6 6 2 2" xfId="5726" xr:uid="{00000000-0005-0000-0000-000017020000}"/>
    <cellStyle name="Comma 6 6 2 3" xfId="9119" xr:uid="{00000000-0005-0000-0000-000018020000}"/>
    <cellStyle name="Comma 6 6 3" xfId="4258" xr:uid="{00000000-0005-0000-0000-000019020000}"/>
    <cellStyle name="Comma 6 6 4" xfId="7648" xr:uid="{00000000-0005-0000-0000-00001A020000}"/>
    <cellStyle name="Comma 6 7" xfId="1874" xr:uid="{00000000-0005-0000-0000-00001B020000}"/>
    <cellStyle name="Comma 6 7 2" xfId="5907" xr:uid="{00000000-0005-0000-0000-00001C020000}"/>
    <cellStyle name="Comma 6 7 3" xfId="8383" xr:uid="{00000000-0005-0000-0000-00001D020000}"/>
    <cellStyle name="Comma 6 8" xfId="3341" xr:uid="{00000000-0005-0000-0000-00001E020000}"/>
    <cellStyle name="Comma 6 8 2" xfId="6102" xr:uid="{00000000-0005-0000-0000-00001F020000}"/>
    <cellStyle name="Comma 6 8 3" xfId="9850" xr:uid="{00000000-0005-0000-0000-000020020000}"/>
    <cellStyle name="Comma 6 9" xfId="6283" xr:uid="{00000000-0005-0000-0000-000021020000}"/>
    <cellStyle name="Legal 8? x 14 in" xfId="48" xr:uid="{00000000-0005-0000-0000-000022020000}"/>
    <cellStyle name="Legal 8½ x 14 in" xfId="49" xr:uid="{00000000-0005-0000-0000-000023020000}"/>
    <cellStyle name="Normal 2" xfId="50" xr:uid="{00000000-0005-0000-0000-000024020000}"/>
    <cellStyle name="Normal 2 2" xfId="51" xr:uid="{00000000-0005-0000-0000-000025020000}"/>
    <cellStyle name="Normal 2 3" xfId="52" xr:uid="{00000000-0005-0000-0000-000026020000}"/>
    <cellStyle name="Normal 2 4" xfId="53" xr:uid="{00000000-0005-0000-0000-000027020000}"/>
    <cellStyle name="Normal 3" xfId="54" xr:uid="{00000000-0005-0000-0000-000028020000}"/>
    <cellStyle name="Normal 4" xfId="55" xr:uid="{00000000-0005-0000-0000-000029020000}"/>
    <cellStyle name="Normal 4 10" xfId="3343" xr:uid="{00000000-0005-0000-0000-00002A020000}"/>
    <cellStyle name="Normal 4 10 2" xfId="6104" xr:uid="{00000000-0005-0000-0000-00002B020000}"/>
    <cellStyle name="Normal 4 10 3" xfId="9852" xr:uid="{00000000-0005-0000-0000-00002C020000}"/>
    <cellStyle name="Normal 4 11" xfId="6285" xr:uid="{00000000-0005-0000-0000-00002D020000}"/>
    <cellStyle name="Normal 4 12" xfId="6482" xr:uid="{00000000-0005-0000-0000-00002E020000}"/>
    <cellStyle name="Normal 4 13" xfId="6696" xr:uid="{00000000-0005-0000-0000-00002F020000}"/>
    <cellStyle name="Normal 4 14" xfId="4996" xr:uid="{00000000-0005-0000-0000-000030020000}"/>
    <cellStyle name="Normal 4 15" xfId="3524" xr:uid="{00000000-0005-0000-0000-000031020000}"/>
    <cellStyle name="Normal 4 16" xfId="6914" xr:uid="{00000000-0005-0000-0000-000032020000}"/>
    <cellStyle name="Normal 4 2" xfId="56" xr:uid="{00000000-0005-0000-0000-000033020000}"/>
    <cellStyle name="Normal 4 2 10" xfId="6697" xr:uid="{00000000-0005-0000-0000-000034020000}"/>
    <cellStyle name="Normal 4 2 11" xfId="4997" xr:uid="{00000000-0005-0000-0000-000035020000}"/>
    <cellStyle name="Normal 4 2 12" xfId="3525" xr:uid="{00000000-0005-0000-0000-000036020000}"/>
    <cellStyle name="Normal 4 2 13" xfId="6915" xr:uid="{00000000-0005-0000-0000-000037020000}"/>
    <cellStyle name="Normal 4 2 2" xfId="574" xr:uid="{00000000-0005-0000-0000-000038020000}"/>
    <cellStyle name="Normal 4 2 2 2" xfId="1335" xr:uid="{00000000-0005-0000-0000-000039020000}"/>
    <cellStyle name="Normal 4 2 2 2 2" xfId="2807" xr:uid="{00000000-0005-0000-0000-00003A020000}"/>
    <cellStyle name="Normal 4 2 2 2 2 2" xfId="9316" xr:uid="{00000000-0005-0000-0000-00003B020000}"/>
    <cellStyle name="Normal 4 2 2 2 3" xfId="4455" xr:uid="{00000000-0005-0000-0000-00003C020000}"/>
    <cellStyle name="Normal 4 2 2 2 4" xfId="7845" xr:uid="{00000000-0005-0000-0000-00003D020000}"/>
    <cellStyle name="Normal 4 2 2 3" xfId="2071" xr:uid="{00000000-0005-0000-0000-00003E020000}"/>
    <cellStyle name="Normal 4 2 2 3 2" xfId="5191" xr:uid="{00000000-0005-0000-0000-00003F020000}"/>
    <cellStyle name="Normal 4 2 2 3 3" xfId="8580" xr:uid="{00000000-0005-0000-0000-000040020000}"/>
    <cellStyle name="Normal 4 2 2 4" xfId="3719" xr:uid="{00000000-0005-0000-0000-000041020000}"/>
    <cellStyle name="Normal 4 2 2 5" xfId="7109" xr:uid="{00000000-0005-0000-0000-000042020000}"/>
    <cellStyle name="Normal 4 2 3" xfId="751" xr:uid="{00000000-0005-0000-0000-000043020000}"/>
    <cellStyle name="Normal 4 2 3 2" xfId="1512" xr:uid="{00000000-0005-0000-0000-000044020000}"/>
    <cellStyle name="Normal 4 2 3 2 2" xfId="2984" xr:uid="{00000000-0005-0000-0000-000045020000}"/>
    <cellStyle name="Normal 4 2 3 2 2 2" xfId="9493" xr:uid="{00000000-0005-0000-0000-000046020000}"/>
    <cellStyle name="Normal 4 2 3 2 3" xfId="4632" xr:uid="{00000000-0005-0000-0000-000047020000}"/>
    <cellStyle name="Normal 4 2 3 2 4" xfId="8022" xr:uid="{00000000-0005-0000-0000-000048020000}"/>
    <cellStyle name="Normal 4 2 3 3" xfId="2248" xr:uid="{00000000-0005-0000-0000-000049020000}"/>
    <cellStyle name="Normal 4 2 3 3 2" xfId="5372" xr:uid="{00000000-0005-0000-0000-00004A020000}"/>
    <cellStyle name="Normal 4 2 3 3 3" xfId="8757" xr:uid="{00000000-0005-0000-0000-00004B020000}"/>
    <cellStyle name="Normal 4 2 3 4" xfId="3896" xr:uid="{00000000-0005-0000-0000-00004C020000}"/>
    <cellStyle name="Normal 4 2 3 5" xfId="7286" xr:uid="{00000000-0005-0000-0000-00004D020000}"/>
    <cellStyle name="Normal 4 2 4" xfId="934" xr:uid="{00000000-0005-0000-0000-00004E020000}"/>
    <cellStyle name="Normal 4 2 4 2" xfId="1692" xr:uid="{00000000-0005-0000-0000-00004F020000}"/>
    <cellStyle name="Normal 4 2 4 2 2" xfId="3164" xr:uid="{00000000-0005-0000-0000-000050020000}"/>
    <cellStyle name="Normal 4 2 4 2 2 2" xfId="9673" xr:uid="{00000000-0005-0000-0000-000051020000}"/>
    <cellStyle name="Normal 4 2 4 2 3" xfId="4812" xr:uid="{00000000-0005-0000-0000-000052020000}"/>
    <cellStyle name="Normal 4 2 4 2 4" xfId="8202" xr:uid="{00000000-0005-0000-0000-000053020000}"/>
    <cellStyle name="Normal 4 2 4 3" xfId="2428" xr:uid="{00000000-0005-0000-0000-000054020000}"/>
    <cellStyle name="Normal 4 2 4 3 2" xfId="5549" xr:uid="{00000000-0005-0000-0000-000055020000}"/>
    <cellStyle name="Normal 4 2 4 3 3" xfId="8937" xr:uid="{00000000-0005-0000-0000-000056020000}"/>
    <cellStyle name="Normal 4 2 4 4" xfId="4076" xr:uid="{00000000-0005-0000-0000-000057020000}"/>
    <cellStyle name="Normal 4 2 4 5" xfId="7466" xr:uid="{00000000-0005-0000-0000-000058020000}"/>
    <cellStyle name="Normal 4 2 5" xfId="1141" xr:uid="{00000000-0005-0000-0000-000059020000}"/>
    <cellStyle name="Normal 4 2 5 2" xfId="2613" xr:uid="{00000000-0005-0000-0000-00005A020000}"/>
    <cellStyle name="Normal 4 2 5 2 2" xfId="5729" xr:uid="{00000000-0005-0000-0000-00005B020000}"/>
    <cellStyle name="Normal 4 2 5 2 3" xfId="9122" xr:uid="{00000000-0005-0000-0000-00005C020000}"/>
    <cellStyle name="Normal 4 2 5 3" xfId="4261" xr:uid="{00000000-0005-0000-0000-00005D020000}"/>
    <cellStyle name="Normal 4 2 5 4" xfId="7651" xr:uid="{00000000-0005-0000-0000-00005E020000}"/>
    <cellStyle name="Normal 4 2 6" xfId="1877" xr:uid="{00000000-0005-0000-0000-00005F020000}"/>
    <cellStyle name="Normal 4 2 6 2" xfId="5910" xr:uid="{00000000-0005-0000-0000-000060020000}"/>
    <cellStyle name="Normal 4 2 6 3" xfId="8386" xr:uid="{00000000-0005-0000-0000-000061020000}"/>
    <cellStyle name="Normal 4 2 7" xfId="3344" xr:uid="{00000000-0005-0000-0000-000062020000}"/>
    <cellStyle name="Normal 4 2 7 2" xfId="6105" xr:uid="{00000000-0005-0000-0000-000063020000}"/>
    <cellStyle name="Normal 4 2 7 3" xfId="9853" xr:uid="{00000000-0005-0000-0000-000064020000}"/>
    <cellStyle name="Normal 4 2 8" xfId="6286" xr:uid="{00000000-0005-0000-0000-000065020000}"/>
    <cellStyle name="Normal 4 2 9" xfId="6483" xr:uid="{00000000-0005-0000-0000-000066020000}"/>
    <cellStyle name="Normal 4 3" xfId="57" xr:uid="{00000000-0005-0000-0000-000067020000}"/>
    <cellStyle name="Normal 4 3 10" xfId="6698" xr:uid="{00000000-0005-0000-0000-000068020000}"/>
    <cellStyle name="Normal 4 3 11" xfId="4998" xr:uid="{00000000-0005-0000-0000-000069020000}"/>
    <cellStyle name="Normal 4 3 12" xfId="3526" xr:uid="{00000000-0005-0000-0000-00006A020000}"/>
    <cellStyle name="Normal 4 3 13" xfId="6916" xr:uid="{00000000-0005-0000-0000-00006B020000}"/>
    <cellStyle name="Normal 4 3 2" xfId="575" xr:uid="{00000000-0005-0000-0000-00006C020000}"/>
    <cellStyle name="Normal 4 3 2 2" xfId="1336" xr:uid="{00000000-0005-0000-0000-00006D020000}"/>
    <cellStyle name="Normal 4 3 2 2 2" xfId="2808" xr:uid="{00000000-0005-0000-0000-00006E020000}"/>
    <cellStyle name="Normal 4 3 2 2 2 2" xfId="9317" xr:uid="{00000000-0005-0000-0000-00006F020000}"/>
    <cellStyle name="Normal 4 3 2 2 3" xfId="4456" xr:uid="{00000000-0005-0000-0000-000070020000}"/>
    <cellStyle name="Normal 4 3 2 2 4" xfId="7846" xr:uid="{00000000-0005-0000-0000-000071020000}"/>
    <cellStyle name="Normal 4 3 2 3" xfId="2072" xr:uid="{00000000-0005-0000-0000-000072020000}"/>
    <cellStyle name="Normal 4 3 2 3 2" xfId="5192" xr:uid="{00000000-0005-0000-0000-000073020000}"/>
    <cellStyle name="Normal 4 3 2 3 3" xfId="8581" xr:uid="{00000000-0005-0000-0000-000074020000}"/>
    <cellStyle name="Normal 4 3 2 4" xfId="3720" xr:uid="{00000000-0005-0000-0000-000075020000}"/>
    <cellStyle name="Normal 4 3 2 5" xfId="7110" xr:uid="{00000000-0005-0000-0000-000076020000}"/>
    <cellStyle name="Normal 4 3 3" xfId="752" xr:uid="{00000000-0005-0000-0000-000077020000}"/>
    <cellStyle name="Normal 4 3 3 2" xfId="1513" xr:uid="{00000000-0005-0000-0000-000078020000}"/>
    <cellStyle name="Normal 4 3 3 2 2" xfId="2985" xr:uid="{00000000-0005-0000-0000-000079020000}"/>
    <cellStyle name="Normal 4 3 3 2 2 2" xfId="9494" xr:uid="{00000000-0005-0000-0000-00007A020000}"/>
    <cellStyle name="Normal 4 3 3 2 3" xfId="4633" xr:uid="{00000000-0005-0000-0000-00007B020000}"/>
    <cellStyle name="Normal 4 3 3 2 4" xfId="8023" xr:uid="{00000000-0005-0000-0000-00007C020000}"/>
    <cellStyle name="Normal 4 3 3 3" xfId="2249" xr:uid="{00000000-0005-0000-0000-00007D020000}"/>
    <cellStyle name="Normal 4 3 3 3 2" xfId="5373" xr:uid="{00000000-0005-0000-0000-00007E020000}"/>
    <cellStyle name="Normal 4 3 3 3 3" xfId="8758" xr:uid="{00000000-0005-0000-0000-00007F020000}"/>
    <cellStyle name="Normal 4 3 3 4" xfId="3897" xr:uid="{00000000-0005-0000-0000-000080020000}"/>
    <cellStyle name="Normal 4 3 3 5" xfId="7287" xr:uid="{00000000-0005-0000-0000-000081020000}"/>
    <cellStyle name="Normal 4 3 4" xfId="935" xr:uid="{00000000-0005-0000-0000-000082020000}"/>
    <cellStyle name="Normal 4 3 4 2" xfId="1693" xr:uid="{00000000-0005-0000-0000-000083020000}"/>
    <cellStyle name="Normal 4 3 4 2 2" xfId="3165" xr:uid="{00000000-0005-0000-0000-000084020000}"/>
    <cellStyle name="Normal 4 3 4 2 2 2" xfId="9674" xr:uid="{00000000-0005-0000-0000-000085020000}"/>
    <cellStyle name="Normal 4 3 4 2 3" xfId="4813" xr:uid="{00000000-0005-0000-0000-000086020000}"/>
    <cellStyle name="Normal 4 3 4 2 4" xfId="8203" xr:uid="{00000000-0005-0000-0000-000087020000}"/>
    <cellStyle name="Normal 4 3 4 3" xfId="2429" xr:uid="{00000000-0005-0000-0000-000088020000}"/>
    <cellStyle name="Normal 4 3 4 3 2" xfId="5550" xr:uid="{00000000-0005-0000-0000-000089020000}"/>
    <cellStyle name="Normal 4 3 4 3 3" xfId="8938" xr:uid="{00000000-0005-0000-0000-00008A020000}"/>
    <cellStyle name="Normal 4 3 4 4" xfId="4077" xr:uid="{00000000-0005-0000-0000-00008B020000}"/>
    <cellStyle name="Normal 4 3 4 5" xfId="7467" xr:uid="{00000000-0005-0000-0000-00008C020000}"/>
    <cellStyle name="Normal 4 3 5" xfId="1142" xr:uid="{00000000-0005-0000-0000-00008D020000}"/>
    <cellStyle name="Normal 4 3 5 2" xfId="2614" xr:uid="{00000000-0005-0000-0000-00008E020000}"/>
    <cellStyle name="Normal 4 3 5 2 2" xfId="5730" xr:uid="{00000000-0005-0000-0000-00008F020000}"/>
    <cellStyle name="Normal 4 3 5 2 3" xfId="9123" xr:uid="{00000000-0005-0000-0000-000090020000}"/>
    <cellStyle name="Normal 4 3 5 3" xfId="4262" xr:uid="{00000000-0005-0000-0000-000091020000}"/>
    <cellStyle name="Normal 4 3 5 4" xfId="7652" xr:uid="{00000000-0005-0000-0000-000092020000}"/>
    <cellStyle name="Normal 4 3 6" xfId="1878" xr:uid="{00000000-0005-0000-0000-000093020000}"/>
    <cellStyle name="Normal 4 3 6 2" xfId="5911" xr:uid="{00000000-0005-0000-0000-000094020000}"/>
    <cellStyle name="Normal 4 3 6 3" xfId="8387" xr:uid="{00000000-0005-0000-0000-000095020000}"/>
    <cellStyle name="Normal 4 3 7" xfId="3345" xr:uid="{00000000-0005-0000-0000-000096020000}"/>
    <cellStyle name="Normal 4 3 7 2" xfId="6106" xr:uid="{00000000-0005-0000-0000-000097020000}"/>
    <cellStyle name="Normal 4 3 7 3" xfId="9854" xr:uid="{00000000-0005-0000-0000-000098020000}"/>
    <cellStyle name="Normal 4 3 8" xfId="6287" xr:uid="{00000000-0005-0000-0000-000099020000}"/>
    <cellStyle name="Normal 4 3 9" xfId="6484" xr:uid="{00000000-0005-0000-0000-00009A020000}"/>
    <cellStyle name="Normal 4 4" xfId="58" xr:uid="{00000000-0005-0000-0000-00009B020000}"/>
    <cellStyle name="Normal 4 4 10" xfId="6699" xr:uid="{00000000-0005-0000-0000-00009C020000}"/>
    <cellStyle name="Normal 4 4 11" xfId="4999" xr:uid="{00000000-0005-0000-0000-00009D020000}"/>
    <cellStyle name="Normal 4 4 12" xfId="3527" xr:uid="{00000000-0005-0000-0000-00009E020000}"/>
    <cellStyle name="Normal 4 4 13" xfId="6917" xr:uid="{00000000-0005-0000-0000-00009F020000}"/>
    <cellStyle name="Normal 4 4 2" xfId="576" xr:uid="{00000000-0005-0000-0000-0000A0020000}"/>
    <cellStyle name="Normal 4 4 2 2" xfId="1337" xr:uid="{00000000-0005-0000-0000-0000A1020000}"/>
    <cellStyle name="Normal 4 4 2 2 2" xfId="2809" xr:uid="{00000000-0005-0000-0000-0000A2020000}"/>
    <cellStyle name="Normal 4 4 2 2 2 2" xfId="9318" xr:uid="{00000000-0005-0000-0000-0000A3020000}"/>
    <cellStyle name="Normal 4 4 2 2 3" xfId="4457" xr:uid="{00000000-0005-0000-0000-0000A4020000}"/>
    <cellStyle name="Normal 4 4 2 2 4" xfId="7847" xr:uid="{00000000-0005-0000-0000-0000A5020000}"/>
    <cellStyle name="Normal 4 4 2 3" xfId="2073" xr:uid="{00000000-0005-0000-0000-0000A6020000}"/>
    <cellStyle name="Normal 4 4 2 3 2" xfId="5193" xr:uid="{00000000-0005-0000-0000-0000A7020000}"/>
    <cellStyle name="Normal 4 4 2 3 3" xfId="8582" xr:uid="{00000000-0005-0000-0000-0000A8020000}"/>
    <cellStyle name="Normal 4 4 2 4" xfId="3721" xr:uid="{00000000-0005-0000-0000-0000A9020000}"/>
    <cellStyle name="Normal 4 4 2 5" xfId="7111" xr:uid="{00000000-0005-0000-0000-0000AA020000}"/>
    <cellStyle name="Normal 4 4 3" xfId="753" xr:uid="{00000000-0005-0000-0000-0000AB020000}"/>
    <cellStyle name="Normal 4 4 3 2" xfId="1514" xr:uid="{00000000-0005-0000-0000-0000AC020000}"/>
    <cellStyle name="Normal 4 4 3 2 2" xfId="2986" xr:uid="{00000000-0005-0000-0000-0000AD020000}"/>
    <cellStyle name="Normal 4 4 3 2 2 2" xfId="9495" xr:uid="{00000000-0005-0000-0000-0000AE020000}"/>
    <cellStyle name="Normal 4 4 3 2 3" xfId="4634" xr:uid="{00000000-0005-0000-0000-0000AF020000}"/>
    <cellStyle name="Normal 4 4 3 2 4" xfId="8024" xr:uid="{00000000-0005-0000-0000-0000B0020000}"/>
    <cellStyle name="Normal 4 4 3 3" xfId="2250" xr:uid="{00000000-0005-0000-0000-0000B1020000}"/>
    <cellStyle name="Normal 4 4 3 3 2" xfId="5374" xr:uid="{00000000-0005-0000-0000-0000B2020000}"/>
    <cellStyle name="Normal 4 4 3 3 3" xfId="8759" xr:uid="{00000000-0005-0000-0000-0000B3020000}"/>
    <cellStyle name="Normal 4 4 3 4" xfId="3898" xr:uid="{00000000-0005-0000-0000-0000B4020000}"/>
    <cellStyle name="Normal 4 4 3 5" xfId="7288" xr:uid="{00000000-0005-0000-0000-0000B5020000}"/>
    <cellStyle name="Normal 4 4 4" xfId="936" xr:uid="{00000000-0005-0000-0000-0000B6020000}"/>
    <cellStyle name="Normal 4 4 4 2" xfId="1694" xr:uid="{00000000-0005-0000-0000-0000B7020000}"/>
    <cellStyle name="Normal 4 4 4 2 2" xfId="3166" xr:uid="{00000000-0005-0000-0000-0000B8020000}"/>
    <cellStyle name="Normal 4 4 4 2 2 2" xfId="9675" xr:uid="{00000000-0005-0000-0000-0000B9020000}"/>
    <cellStyle name="Normal 4 4 4 2 3" xfId="4814" xr:uid="{00000000-0005-0000-0000-0000BA020000}"/>
    <cellStyle name="Normal 4 4 4 2 4" xfId="8204" xr:uid="{00000000-0005-0000-0000-0000BB020000}"/>
    <cellStyle name="Normal 4 4 4 3" xfId="2430" xr:uid="{00000000-0005-0000-0000-0000BC020000}"/>
    <cellStyle name="Normal 4 4 4 3 2" xfId="5551" xr:uid="{00000000-0005-0000-0000-0000BD020000}"/>
    <cellStyle name="Normal 4 4 4 3 3" xfId="8939" xr:uid="{00000000-0005-0000-0000-0000BE020000}"/>
    <cellStyle name="Normal 4 4 4 4" xfId="4078" xr:uid="{00000000-0005-0000-0000-0000BF020000}"/>
    <cellStyle name="Normal 4 4 4 5" xfId="7468" xr:uid="{00000000-0005-0000-0000-0000C0020000}"/>
    <cellStyle name="Normal 4 4 5" xfId="1143" xr:uid="{00000000-0005-0000-0000-0000C1020000}"/>
    <cellStyle name="Normal 4 4 5 2" xfId="2615" xr:uid="{00000000-0005-0000-0000-0000C2020000}"/>
    <cellStyle name="Normal 4 4 5 2 2" xfId="5731" xr:uid="{00000000-0005-0000-0000-0000C3020000}"/>
    <cellStyle name="Normal 4 4 5 2 3" xfId="9124" xr:uid="{00000000-0005-0000-0000-0000C4020000}"/>
    <cellStyle name="Normal 4 4 5 3" xfId="4263" xr:uid="{00000000-0005-0000-0000-0000C5020000}"/>
    <cellStyle name="Normal 4 4 5 4" xfId="7653" xr:uid="{00000000-0005-0000-0000-0000C6020000}"/>
    <cellStyle name="Normal 4 4 6" xfId="1879" xr:uid="{00000000-0005-0000-0000-0000C7020000}"/>
    <cellStyle name="Normal 4 4 6 2" xfId="5912" xr:uid="{00000000-0005-0000-0000-0000C8020000}"/>
    <cellStyle name="Normal 4 4 6 3" xfId="8388" xr:uid="{00000000-0005-0000-0000-0000C9020000}"/>
    <cellStyle name="Normal 4 4 7" xfId="3346" xr:uid="{00000000-0005-0000-0000-0000CA020000}"/>
    <cellStyle name="Normal 4 4 7 2" xfId="6107" xr:uid="{00000000-0005-0000-0000-0000CB020000}"/>
    <cellStyle name="Normal 4 4 7 3" xfId="9855" xr:uid="{00000000-0005-0000-0000-0000CC020000}"/>
    <cellStyle name="Normal 4 4 8" xfId="6288" xr:uid="{00000000-0005-0000-0000-0000CD020000}"/>
    <cellStyle name="Normal 4 4 9" xfId="6485" xr:uid="{00000000-0005-0000-0000-0000CE020000}"/>
    <cellStyle name="Normal 4 5" xfId="573" xr:uid="{00000000-0005-0000-0000-0000CF020000}"/>
    <cellStyle name="Normal 4 5 2" xfId="1334" xr:uid="{00000000-0005-0000-0000-0000D0020000}"/>
    <cellStyle name="Normal 4 5 2 2" xfId="2806" xr:uid="{00000000-0005-0000-0000-0000D1020000}"/>
    <cellStyle name="Normal 4 5 2 2 2" xfId="9315" xr:uid="{00000000-0005-0000-0000-0000D2020000}"/>
    <cellStyle name="Normal 4 5 2 3" xfId="4454" xr:uid="{00000000-0005-0000-0000-0000D3020000}"/>
    <cellStyle name="Normal 4 5 2 4" xfId="7844" xr:uid="{00000000-0005-0000-0000-0000D4020000}"/>
    <cellStyle name="Normal 4 5 3" xfId="2070" xr:uid="{00000000-0005-0000-0000-0000D5020000}"/>
    <cellStyle name="Normal 4 5 3 2" xfId="5190" xr:uid="{00000000-0005-0000-0000-0000D6020000}"/>
    <cellStyle name="Normal 4 5 3 3" xfId="8579" xr:uid="{00000000-0005-0000-0000-0000D7020000}"/>
    <cellStyle name="Normal 4 5 4" xfId="3718" xr:uid="{00000000-0005-0000-0000-0000D8020000}"/>
    <cellStyle name="Normal 4 5 5" xfId="7108" xr:uid="{00000000-0005-0000-0000-0000D9020000}"/>
    <cellStyle name="Normal 4 6" xfId="750" xr:uid="{00000000-0005-0000-0000-0000DA020000}"/>
    <cellStyle name="Normal 4 6 2" xfId="1511" xr:uid="{00000000-0005-0000-0000-0000DB020000}"/>
    <cellStyle name="Normal 4 6 2 2" xfId="2983" xr:uid="{00000000-0005-0000-0000-0000DC020000}"/>
    <cellStyle name="Normal 4 6 2 2 2" xfId="9492" xr:uid="{00000000-0005-0000-0000-0000DD020000}"/>
    <cellStyle name="Normal 4 6 2 3" xfId="4631" xr:uid="{00000000-0005-0000-0000-0000DE020000}"/>
    <cellStyle name="Normal 4 6 2 4" xfId="8021" xr:uid="{00000000-0005-0000-0000-0000DF020000}"/>
    <cellStyle name="Normal 4 6 3" xfId="2247" xr:uid="{00000000-0005-0000-0000-0000E0020000}"/>
    <cellStyle name="Normal 4 6 3 2" xfId="5371" xr:uid="{00000000-0005-0000-0000-0000E1020000}"/>
    <cellStyle name="Normal 4 6 3 3" xfId="8756" xr:uid="{00000000-0005-0000-0000-0000E2020000}"/>
    <cellStyle name="Normal 4 6 4" xfId="3895" xr:uid="{00000000-0005-0000-0000-0000E3020000}"/>
    <cellStyle name="Normal 4 6 5" xfId="7285" xr:uid="{00000000-0005-0000-0000-0000E4020000}"/>
    <cellStyle name="Normal 4 7" xfId="933" xr:uid="{00000000-0005-0000-0000-0000E5020000}"/>
    <cellStyle name="Normal 4 7 2" xfId="1691" xr:uid="{00000000-0005-0000-0000-0000E6020000}"/>
    <cellStyle name="Normal 4 7 2 2" xfId="3163" xr:uid="{00000000-0005-0000-0000-0000E7020000}"/>
    <cellStyle name="Normal 4 7 2 2 2" xfId="9672" xr:uid="{00000000-0005-0000-0000-0000E8020000}"/>
    <cellStyle name="Normal 4 7 2 3" xfId="4811" xr:uid="{00000000-0005-0000-0000-0000E9020000}"/>
    <cellStyle name="Normal 4 7 2 4" xfId="8201" xr:uid="{00000000-0005-0000-0000-0000EA020000}"/>
    <cellStyle name="Normal 4 7 3" xfId="2427" xr:uid="{00000000-0005-0000-0000-0000EB020000}"/>
    <cellStyle name="Normal 4 7 3 2" xfId="5548" xr:uid="{00000000-0005-0000-0000-0000EC020000}"/>
    <cellStyle name="Normal 4 7 3 3" xfId="8936" xr:uid="{00000000-0005-0000-0000-0000ED020000}"/>
    <cellStyle name="Normal 4 7 4" xfId="4075" xr:uid="{00000000-0005-0000-0000-0000EE020000}"/>
    <cellStyle name="Normal 4 7 5" xfId="7465" xr:uid="{00000000-0005-0000-0000-0000EF020000}"/>
    <cellStyle name="Normal 4 8" xfId="1140" xr:uid="{00000000-0005-0000-0000-0000F0020000}"/>
    <cellStyle name="Normal 4 8 2" xfId="2612" xr:uid="{00000000-0005-0000-0000-0000F1020000}"/>
    <cellStyle name="Normal 4 8 2 2" xfId="5728" xr:uid="{00000000-0005-0000-0000-0000F2020000}"/>
    <cellStyle name="Normal 4 8 2 3" xfId="9121" xr:uid="{00000000-0005-0000-0000-0000F3020000}"/>
    <cellStyle name="Normal 4 8 3" xfId="4260" xr:uid="{00000000-0005-0000-0000-0000F4020000}"/>
    <cellStyle name="Normal 4 8 4" xfId="7650" xr:uid="{00000000-0005-0000-0000-0000F5020000}"/>
    <cellStyle name="Normal 4 9" xfId="1876" xr:uid="{00000000-0005-0000-0000-0000F6020000}"/>
    <cellStyle name="Normal 4 9 2" xfId="5909" xr:uid="{00000000-0005-0000-0000-0000F7020000}"/>
    <cellStyle name="Normal 4 9 3" xfId="8385" xr:uid="{00000000-0005-0000-0000-0000F8020000}"/>
    <cellStyle name="Normal 5" xfId="59" xr:uid="{00000000-0005-0000-0000-0000F9020000}"/>
    <cellStyle name="Normal 6" xfId="60" xr:uid="{00000000-0005-0000-0000-0000FA020000}"/>
    <cellStyle name="Normal 6 2" xfId="61" xr:uid="{00000000-0005-0000-0000-0000FB020000}"/>
    <cellStyle name="Normal 6 3" xfId="62" xr:uid="{00000000-0005-0000-0000-0000FC020000}"/>
    <cellStyle name="Normal 7" xfId="63" xr:uid="{00000000-0005-0000-0000-0000FD020000}"/>
    <cellStyle name="Normal 8" xfId="64" xr:uid="{00000000-0005-0000-0000-0000FE020000}"/>
    <cellStyle name="Normal 8 2" xfId="65" xr:uid="{00000000-0005-0000-0000-0000FF020000}"/>
    <cellStyle name="Normal 8 3" xfId="66" xr:uid="{00000000-0005-0000-0000-000000030000}"/>
    <cellStyle name="Normal 9" xfId="67" xr:uid="{00000000-0005-0000-0000-000001030000}"/>
    <cellStyle name="Normal_Book1" xfId="1859" xr:uid="{00000000-0005-0000-0000-000002030000}"/>
    <cellStyle name="Percent 2" xfId="68" xr:uid="{00000000-0005-0000-0000-000003030000}"/>
    <cellStyle name="Percent 3" xfId="69" xr:uid="{00000000-0005-0000-0000-000004030000}"/>
    <cellStyle name="Percent 4" xfId="70" xr:uid="{00000000-0005-0000-0000-000005030000}"/>
    <cellStyle name="Акцент1 2" xfId="71" xr:uid="{00000000-0005-0000-0000-000006030000}"/>
    <cellStyle name="Акцент2 2" xfId="72" xr:uid="{00000000-0005-0000-0000-000007030000}"/>
    <cellStyle name="Акцент3 2" xfId="73" xr:uid="{00000000-0005-0000-0000-000008030000}"/>
    <cellStyle name="Акцент4 2" xfId="74" xr:uid="{00000000-0005-0000-0000-000009030000}"/>
    <cellStyle name="Акцент5 2" xfId="75" xr:uid="{00000000-0005-0000-0000-00000A030000}"/>
    <cellStyle name="Акцент6 2" xfId="76" xr:uid="{00000000-0005-0000-0000-00000B030000}"/>
    <cellStyle name="Ввод  2" xfId="77" xr:uid="{00000000-0005-0000-0000-00000C030000}"/>
    <cellStyle name="Ввод  2 2" xfId="943" xr:uid="{00000000-0005-0000-0000-00000D030000}"/>
    <cellStyle name="Вывод 2" xfId="78" xr:uid="{00000000-0005-0000-0000-00000E030000}"/>
    <cellStyle name="Вывод 2 2" xfId="942" xr:uid="{00000000-0005-0000-0000-00000F030000}"/>
    <cellStyle name="Вычисление 2" xfId="79" xr:uid="{00000000-0005-0000-0000-000010030000}"/>
    <cellStyle name="Вычисление 2 2" xfId="941" xr:uid="{00000000-0005-0000-0000-000011030000}"/>
    <cellStyle name="Денежный 2" xfId="80" xr:uid="{00000000-0005-0000-0000-000012030000}"/>
    <cellStyle name="Денежный 2 2" xfId="81" xr:uid="{00000000-0005-0000-0000-000013030000}"/>
    <cellStyle name="Денежный 2 3" xfId="82" xr:uid="{00000000-0005-0000-0000-000014030000}"/>
    <cellStyle name="Денежный 2 4" xfId="83" xr:uid="{00000000-0005-0000-0000-000015030000}"/>
    <cellStyle name="Заголовок 1 2" xfId="84" xr:uid="{00000000-0005-0000-0000-000016030000}"/>
    <cellStyle name="Заголовок 2 2" xfId="85" xr:uid="{00000000-0005-0000-0000-000017030000}"/>
    <cellStyle name="Заголовок 3 2" xfId="86" xr:uid="{00000000-0005-0000-0000-000018030000}"/>
    <cellStyle name="Заголовок 4 2" xfId="87" xr:uid="{00000000-0005-0000-0000-000019030000}"/>
    <cellStyle name="Итог 2" xfId="88" xr:uid="{00000000-0005-0000-0000-00001A030000}"/>
    <cellStyle name="Итог 2 2" xfId="940" xr:uid="{00000000-0005-0000-0000-00001B030000}"/>
    <cellStyle name="Контрольная ячейка 2" xfId="89" xr:uid="{00000000-0005-0000-0000-00001C030000}"/>
    <cellStyle name="Название 2" xfId="90" xr:uid="{00000000-0005-0000-0000-00001D030000}"/>
    <cellStyle name="Название 2 2" xfId="91" xr:uid="{00000000-0005-0000-0000-00001E030000}"/>
    <cellStyle name="Название 2_Лист1" xfId="92" xr:uid="{00000000-0005-0000-0000-00001F030000}"/>
    <cellStyle name="Нейтральный 2" xfId="93" xr:uid="{00000000-0005-0000-0000-000020030000}"/>
    <cellStyle name="Обычный" xfId="0" builtinId="0"/>
    <cellStyle name="Обычный 10" xfId="94" xr:uid="{00000000-0005-0000-0000-000022030000}"/>
    <cellStyle name="Обычный 10 6 2 2 5" xfId="4" xr:uid="{00000000-0005-0000-0000-000023030000}"/>
    <cellStyle name="Обычный 10 6 2 2 5 2" xfId="1126" xr:uid="{00000000-0005-0000-0000-000024030000}"/>
    <cellStyle name="Обычный 10 6 2 2 5 2 2" xfId="2598" xr:uid="{00000000-0005-0000-0000-000025030000}"/>
    <cellStyle name="Обычный 10 6 2 2 5 2 2 2" xfId="9107" xr:uid="{00000000-0005-0000-0000-000026030000}"/>
    <cellStyle name="Обычный 10 6 2 2 5 2 3" xfId="4246" xr:uid="{00000000-0005-0000-0000-000027030000}"/>
    <cellStyle name="Обычный 10 6 2 2 5 2 4" xfId="7636" xr:uid="{00000000-0005-0000-0000-000028030000}"/>
    <cellStyle name="Обычный 10 6 2 2 5 3" xfId="1862" xr:uid="{00000000-0005-0000-0000-000029030000}"/>
    <cellStyle name="Обычный 10 6 2 2 5 3 2" xfId="4982" xr:uid="{00000000-0005-0000-0000-00002A030000}"/>
    <cellStyle name="Обычный 10 6 2 2 5 3 3" xfId="8371" xr:uid="{00000000-0005-0000-0000-00002B030000}"/>
    <cellStyle name="Обычный 10 6 2 2 5 4" xfId="3510" xr:uid="{00000000-0005-0000-0000-00002C030000}"/>
    <cellStyle name="Обычный 10 6 2 2 5 5" xfId="6900" xr:uid="{00000000-0005-0000-0000-00002D030000}"/>
    <cellStyle name="Обычный 100" xfId="95" xr:uid="{00000000-0005-0000-0000-00002E030000}"/>
    <cellStyle name="Обычный 101" xfId="96" xr:uid="{00000000-0005-0000-0000-00002F030000}"/>
    <cellStyle name="Обычный 102" xfId="97" xr:uid="{00000000-0005-0000-0000-000030030000}"/>
    <cellStyle name="Обычный 103" xfId="98" xr:uid="{00000000-0005-0000-0000-000031030000}"/>
    <cellStyle name="Обычный 104" xfId="99" xr:uid="{00000000-0005-0000-0000-000032030000}"/>
    <cellStyle name="Обычный 105" xfId="100" xr:uid="{00000000-0005-0000-0000-000033030000}"/>
    <cellStyle name="Обычный 106" xfId="101" xr:uid="{00000000-0005-0000-0000-000034030000}"/>
    <cellStyle name="Обычный 107" xfId="102" xr:uid="{00000000-0005-0000-0000-000035030000}"/>
    <cellStyle name="Обычный 108" xfId="103" xr:uid="{00000000-0005-0000-0000-000036030000}"/>
    <cellStyle name="Обычный 109" xfId="104" xr:uid="{00000000-0005-0000-0000-000037030000}"/>
    <cellStyle name="Обычный 11" xfId="7" xr:uid="{00000000-0005-0000-0000-000038030000}"/>
    <cellStyle name="Обычный 11 10" xfId="6289" xr:uid="{00000000-0005-0000-0000-000039030000}"/>
    <cellStyle name="Обычный 11 10 2" xfId="5358" xr:uid="{00000000-0005-0000-0000-00003A030000}"/>
    <cellStyle name="Обычный 11 11" xfId="6486" xr:uid="{00000000-0005-0000-0000-00003B030000}"/>
    <cellStyle name="Обычный 11 12" xfId="6700" xr:uid="{00000000-0005-0000-0000-00003C030000}"/>
    <cellStyle name="Обычный 11 13" xfId="6898" xr:uid="{00000000-0005-0000-0000-00003D030000}"/>
    <cellStyle name="Обычный 11 2" xfId="105" xr:uid="{00000000-0005-0000-0000-00003E030000}"/>
    <cellStyle name="Обычный 11 2 2" xfId="1144" xr:uid="{00000000-0005-0000-0000-00003F030000}"/>
    <cellStyle name="Обычный 11 2 2 2" xfId="2616" xr:uid="{00000000-0005-0000-0000-000040030000}"/>
    <cellStyle name="Обычный 11 2 2 2 2" xfId="9125" xr:uid="{00000000-0005-0000-0000-000041030000}"/>
    <cellStyle name="Обычный 11 2 2 3" xfId="4264" xr:uid="{00000000-0005-0000-0000-000042030000}"/>
    <cellStyle name="Обычный 11 2 2 4" xfId="7654" xr:uid="{00000000-0005-0000-0000-000043030000}"/>
    <cellStyle name="Обычный 11 2 3" xfId="1880" xr:uid="{00000000-0005-0000-0000-000044030000}"/>
    <cellStyle name="Обычный 11 2 3 2" xfId="5000" xr:uid="{00000000-0005-0000-0000-000045030000}"/>
    <cellStyle name="Обычный 11 2 3 3" xfId="8389" xr:uid="{00000000-0005-0000-0000-000046030000}"/>
    <cellStyle name="Обычный 11 2 4" xfId="3528" xr:uid="{00000000-0005-0000-0000-000047030000}"/>
    <cellStyle name="Обычный 11 2 5" xfId="6918" xr:uid="{00000000-0005-0000-0000-000048030000}"/>
    <cellStyle name="Обычный 11 3" xfId="577" xr:uid="{00000000-0005-0000-0000-000049030000}"/>
    <cellStyle name="Обычный 11 3 2" xfId="1338" xr:uid="{00000000-0005-0000-0000-00004A030000}"/>
    <cellStyle name="Обычный 11 3 2 2" xfId="2810" xr:uid="{00000000-0005-0000-0000-00004B030000}"/>
    <cellStyle name="Обычный 11 3 2 2 2" xfId="9319" xr:uid="{00000000-0005-0000-0000-00004C030000}"/>
    <cellStyle name="Обычный 11 3 2 3" xfId="4458" xr:uid="{00000000-0005-0000-0000-00004D030000}"/>
    <cellStyle name="Обычный 11 3 2 4" xfId="7848" xr:uid="{00000000-0005-0000-0000-00004E030000}"/>
    <cellStyle name="Обычный 11 3 3" xfId="2074" xr:uid="{00000000-0005-0000-0000-00004F030000}"/>
    <cellStyle name="Обычный 11 3 3 2" xfId="5194" xr:uid="{00000000-0005-0000-0000-000050030000}"/>
    <cellStyle name="Обычный 11 3 3 3" xfId="8583" xr:uid="{00000000-0005-0000-0000-000051030000}"/>
    <cellStyle name="Обычный 11 3 4" xfId="3722" xr:uid="{00000000-0005-0000-0000-000052030000}"/>
    <cellStyle name="Обычный 11 3 5" xfId="7112" xr:uid="{00000000-0005-0000-0000-000053030000}"/>
    <cellStyle name="Обычный 11 4" xfId="754" xr:uid="{00000000-0005-0000-0000-000054030000}"/>
    <cellStyle name="Обычный 11 4 2" xfId="1515" xr:uid="{00000000-0005-0000-0000-000055030000}"/>
    <cellStyle name="Обычный 11 4 2 2" xfId="2987" xr:uid="{00000000-0005-0000-0000-000056030000}"/>
    <cellStyle name="Обычный 11 4 2 2 2" xfId="9496" xr:uid="{00000000-0005-0000-0000-000057030000}"/>
    <cellStyle name="Обычный 11 4 2 3" xfId="4635" xr:uid="{00000000-0005-0000-0000-000058030000}"/>
    <cellStyle name="Обычный 11 4 2 4" xfId="8025" xr:uid="{00000000-0005-0000-0000-000059030000}"/>
    <cellStyle name="Обычный 11 4 3" xfId="2251" xr:uid="{00000000-0005-0000-0000-00005A030000}"/>
    <cellStyle name="Обычный 11 4 3 2" xfId="5375" xr:uid="{00000000-0005-0000-0000-00005B030000}"/>
    <cellStyle name="Обычный 11 4 3 3" xfId="8760" xr:uid="{00000000-0005-0000-0000-00005C030000}"/>
    <cellStyle name="Обычный 11 4 4" xfId="3899" xr:uid="{00000000-0005-0000-0000-00005D030000}"/>
    <cellStyle name="Обычный 11 4 5" xfId="7289" xr:uid="{00000000-0005-0000-0000-00005E030000}"/>
    <cellStyle name="Обычный 11 5" xfId="937" xr:uid="{00000000-0005-0000-0000-00005F030000}"/>
    <cellStyle name="Обычный 11 5 2" xfId="1695" xr:uid="{00000000-0005-0000-0000-000060030000}"/>
    <cellStyle name="Обычный 11 5 2 2" xfId="3167" xr:uid="{00000000-0005-0000-0000-000061030000}"/>
    <cellStyle name="Обычный 11 5 2 2 2" xfId="9676" xr:uid="{00000000-0005-0000-0000-000062030000}"/>
    <cellStyle name="Обычный 11 5 2 3" xfId="4815" xr:uid="{00000000-0005-0000-0000-000063030000}"/>
    <cellStyle name="Обычный 11 5 2 4" xfId="8205" xr:uid="{00000000-0005-0000-0000-000064030000}"/>
    <cellStyle name="Обычный 11 5 3" xfId="2431" xr:uid="{00000000-0005-0000-0000-000065030000}"/>
    <cellStyle name="Обычный 11 5 3 2" xfId="5552" xr:uid="{00000000-0005-0000-0000-000066030000}"/>
    <cellStyle name="Обычный 11 5 3 3" xfId="8940" xr:uid="{00000000-0005-0000-0000-000067030000}"/>
    <cellStyle name="Обычный 11 5 4" xfId="4079" xr:uid="{00000000-0005-0000-0000-000068030000}"/>
    <cellStyle name="Обычный 11 5 5" xfId="7469" xr:uid="{00000000-0005-0000-0000-000069030000}"/>
    <cellStyle name="Обычный 11 6" xfId="3347" xr:uid="{00000000-0005-0000-0000-00006A030000}"/>
    <cellStyle name="Обычный 11 6 2" xfId="5732" xr:uid="{00000000-0005-0000-0000-00006B030000}"/>
    <cellStyle name="Обычный 11 6 3" xfId="9856" xr:uid="{00000000-0005-0000-0000-00006C030000}"/>
    <cellStyle name="Обычный 11 7" xfId="5360" xr:uid="{00000000-0005-0000-0000-00006D030000}"/>
    <cellStyle name="Обычный 11 8" xfId="5913" xr:uid="{00000000-0005-0000-0000-00006E030000}"/>
    <cellStyle name="Обычный 11 9" xfId="6108" xr:uid="{00000000-0005-0000-0000-00006F030000}"/>
    <cellStyle name="Обычный 110" xfId="106" xr:uid="{00000000-0005-0000-0000-000070030000}"/>
    <cellStyle name="Обычный 111" xfId="107" xr:uid="{00000000-0005-0000-0000-000071030000}"/>
    <cellStyle name="Обычный 112" xfId="108" xr:uid="{00000000-0005-0000-0000-000072030000}"/>
    <cellStyle name="Обычный 113" xfId="109" xr:uid="{00000000-0005-0000-0000-000073030000}"/>
    <cellStyle name="Обычный 114" xfId="110" xr:uid="{00000000-0005-0000-0000-000074030000}"/>
    <cellStyle name="Обычный 115" xfId="111" xr:uid="{00000000-0005-0000-0000-000075030000}"/>
    <cellStyle name="Обычный 116" xfId="112" xr:uid="{00000000-0005-0000-0000-000076030000}"/>
    <cellStyle name="Обычный 117" xfId="113" xr:uid="{00000000-0005-0000-0000-000077030000}"/>
    <cellStyle name="Обычный 118" xfId="114" xr:uid="{00000000-0005-0000-0000-000078030000}"/>
    <cellStyle name="Обычный 119" xfId="115" xr:uid="{00000000-0005-0000-0000-000079030000}"/>
    <cellStyle name="Обычный 12" xfId="116" xr:uid="{00000000-0005-0000-0000-00007A030000}"/>
    <cellStyle name="Обычный 12 10" xfId="6701" xr:uid="{00000000-0005-0000-0000-00007B030000}"/>
    <cellStyle name="Обычный 12 11" xfId="5001" xr:uid="{00000000-0005-0000-0000-00007C030000}"/>
    <cellStyle name="Обычный 12 12" xfId="3529" xr:uid="{00000000-0005-0000-0000-00007D030000}"/>
    <cellStyle name="Обычный 12 13" xfId="6919" xr:uid="{00000000-0005-0000-0000-00007E030000}"/>
    <cellStyle name="Обычный 12 2" xfId="578" xr:uid="{00000000-0005-0000-0000-00007F030000}"/>
    <cellStyle name="Обычный 12 2 2" xfId="1339" xr:uid="{00000000-0005-0000-0000-000080030000}"/>
    <cellStyle name="Обычный 12 2 2 2" xfId="2811" xr:uid="{00000000-0005-0000-0000-000081030000}"/>
    <cellStyle name="Обычный 12 2 2 2 2" xfId="9320" xr:uid="{00000000-0005-0000-0000-000082030000}"/>
    <cellStyle name="Обычный 12 2 2 3" xfId="4459" xr:uid="{00000000-0005-0000-0000-000083030000}"/>
    <cellStyle name="Обычный 12 2 2 4" xfId="7849" xr:uid="{00000000-0005-0000-0000-000084030000}"/>
    <cellStyle name="Обычный 12 2 3" xfId="2075" xr:uid="{00000000-0005-0000-0000-000085030000}"/>
    <cellStyle name="Обычный 12 2 3 2" xfId="5195" xr:uid="{00000000-0005-0000-0000-000086030000}"/>
    <cellStyle name="Обычный 12 2 3 3" xfId="8584" xr:uid="{00000000-0005-0000-0000-000087030000}"/>
    <cellStyle name="Обычный 12 2 4" xfId="3723" xr:uid="{00000000-0005-0000-0000-000088030000}"/>
    <cellStyle name="Обычный 12 2 5" xfId="7113" xr:uid="{00000000-0005-0000-0000-000089030000}"/>
    <cellStyle name="Обычный 12 3" xfId="755" xr:uid="{00000000-0005-0000-0000-00008A030000}"/>
    <cellStyle name="Обычный 12 3 2" xfId="1516" xr:uid="{00000000-0005-0000-0000-00008B030000}"/>
    <cellStyle name="Обычный 12 3 2 2" xfId="2988" xr:uid="{00000000-0005-0000-0000-00008C030000}"/>
    <cellStyle name="Обычный 12 3 2 2 2" xfId="9497" xr:uid="{00000000-0005-0000-0000-00008D030000}"/>
    <cellStyle name="Обычный 12 3 2 3" xfId="4636" xr:uid="{00000000-0005-0000-0000-00008E030000}"/>
    <cellStyle name="Обычный 12 3 2 4" xfId="8026" xr:uid="{00000000-0005-0000-0000-00008F030000}"/>
    <cellStyle name="Обычный 12 3 3" xfId="2252" xr:uid="{00000000-0005-0000-0000-000090030000}"/>
    <cellStyle name="Обычный 12 3 3 2" xfId="5376" xr:uid="{00000000-0005-0000-0000-000091030000}"/>
    <cellStyle name="Обычный 12 3 3 3" xfId="8761" xr:uid="{00000000-0005-0000-0000-000092030000}"/>
    <cellStyle name="Обычный 12 3 4" xfId="3900" xr:uid="{00000000-0005-0000-0000-000093030000}"/>
    <cellStyle name="Обычный 12 3 5" xfId="7290" xr:uid="{00000000-0005-0000-0000-000094030000}"/>
    <cellStyle name="Обычный 12 4" xfId="938" xr:uid="{00000000-0005-0000-0000-000095030000}"/>
    <cellStyle name="Обычный 12 4 2" xfId="1696" xr:uid="{00000000-0005-0000-0000-000096030000}"/>
    <cellStyle name="Обычный 12 4 2 2" xfId="3168" xr:uid="{00000000-0005-0000-0000-000097030000}"/>
    <cellStyle name="Обычный 12 4 2 2 2" xfId="9677" xr:uid="{00000000-0005-0000-0000-000098030000}"/>
    <cellStyle name="Обычный 12 4 2 3" xfId="4816" xr:uid="{00000000-0005-0000-0000-000099030000}"/>
    <cellStyle name="Обычный 12 4 2 4" xfId="8206" xr:uid="{00000000-0005-0000-0000-00009A030000}"/>
    <cellStyle name="Обычный 12 4 3" xfId="2432" xr:uid="{00000000-0005-0000-0000-00009B030000}"/>
    <cellStyle name="Обычный 12 4 3 2" xfId="5553" xr:uid="{00000000-0005-0000-0000-00009C030000}"/>
    <cellStyle name="Обычный 12 4 3 3" xfId="8941" xr:uid="{00000000-0005-0000-0000-00009D030000}"/>
    <cellStyle name="Обычный 12 4 4" xfId="4080" xr:uid="{00000000-0005-0000-0000-00009E030000}"/>
    <cellStyle name="Обычный 12 4 5" xfId="7470" xr:uid="{00000000-0005-0000-0000-00009F030000}"/>
    <cellStyle name="Обычный 12 5" xfId="1145" xr:uid="{00000000-0005-0000-0000-0000A0030000}"/>
    <cellStyle name="Обычный 12 5 2" xfId="2617" xr:uid="{00000000-0005-0000-0000-0000A1030000}"/>
    <cellStyle name="Обычный 12 5 2 2" xfId="5733" xr:uid="{00000000-0005-0000-0000-0000A2030000}"/>
    <cellStyle name="Обычный 12 5 2 3" xfId="9126" xr:uid="{00000000-0005-0000-0000-0000A3030000}"/>
    <cellStyle name="Обычный 12 5 3" xfId="4265" xr:uid="{00000000-0005-0000-0000-0000A4030000}"/>
    <cellStyle name="Обычный 12 5 4" xfId="7655" xr:uid="{00000000-0005-0000-0000-0000A5030000}"/>
    <cellStyle name="Обычный 12 6" xfId="1881" xr:uid="{00000000-0005-0000-0000-0000A6030000}"/>
    <cellStyle name="Обычный 12 6 2" xfId="5914" xr:uid="{00000000-0005-0000-0000-0000A7030000}"/>
    <cellStyle name="Обычный 12 6 3" xfId="8390" xr:uid="{00000000-0005-0000-0000-0000A8030000}"/>
    <cellStyle name="Обычный 12 7" xfId="3348" xr:uid="{00000000-0005-0000-0000-0000A9030000}"/>
    <cellStyle name="Обычный 12 7 2" xfId="6109" xr:uid="{00000000-0005-0000-0000-0000AA030000}"/>
    <cellStyle name="Обычный 12 7 3" xfId="9857" xr:uid="{00000000-0005-0000-0000-0000AB030000}"/>
    <cellStyle name="Обычный 12 8" xfId="6290" xr:uid="{00000000-0005-0000-0000-0000AC030000}"/>
    <cellStyle name="Обычный 12 9" xfId="6487" xr:uid="{00000000-0005-0000-0000-0000AD030000}"/>
    <cellStyle name="Обычный 120" xfId="117" xr:uid="{00000000-0005-0000-0000-0000AE030000}"/>
    <cellStyle name="Обычный 121" xfId="118" xr:uid="{00000000-0005-0000-0000-0000AF030000}"/>
    <cellStyle name="Обычный 122" xfId="119" xr:uid="{00000000-0005-0000-0000-0000B0030000}"/>
    <cellStyle name="Обычный 123" xfId="120" xr:uid="{00000000-0005-0000-0000-0000B1030000}"/>
    <cellStyle name="Обычный 124" xfId="121" xr:uid="{00000000-0005-0000-0000-0000B2030000}"/>
    <cellStyle name="Обычный 125" xfId="122" xr:uid="{00000000-0005-0000-0000-0000B3030000}"/>
    <cellStyle name="Обычный 126" xfId="123" xr:uid="{00000000-0005-0000-0000-0000B4030000}"/>
    <cellStyle name="Обычный 127" xfId="124" xr:uid="{00000000-0005-0000-0000-0000B5030000}"/>
    <cellStyle name="Обычный 128" xfId="125" xr:uid="{00000000-0005-0000-0000-0000B6030000}"/>
    <cellStyle name="Обычный 129" xfId="126" xr:uid="{00000000-0005-0000-0000-0000B7030000}"/>
    <cellStyle name="Обычный 13" xfId="127" xr:uid="{00000000-0005-0000-0000-0000B8030000}"/>
    <cellStyle name="Обычный 13 10" xfId="6488" xr:uid="{00000000-0005-0000-0000-0000B9030000}"/>
    <cellStyle name="Обычный 13 11" xfId="6702" xr:uid="{00000000-0005-0000-0000-0000BA030000}"/>
    <cellStyle name="Обычный 13 12" xfId="5002" xr:uid="{00000000-0005-0000-0000-0000BB030000}"/>
    <cellStyle name="Обычный 13 13" xfId="3530" xr:uid="{00000000-0005-0000-0000-0000BC030000}"/>
    <cellStyle name="Обычный 13 14" xfId="6920" xr:uid="{00000000-0005-0000-0000-0000BD030000}"/>
    <cellStyle name="Обычный 13 2" xfId="579" xr:uid="{00000000-0005-0000-0000-0000BE030000}"/>
    <cellStyle name="Обычный 13 2 2" xfId="1340" xr:uid="{00000000-0005-0000-0000-0000BF030000}"/>
    <cellStyle name="Обычный 13 2 2 2" xfId="2812" xr:uid="{00000000-0005-0000-0000-0000C0030000}"/>
    <cellStyle name="Обычный 13 2 2 2 2" xfId="9321" xr:uid="{00000000-0005-0000-0000-0000C1030000}"/>
    <cellStyle name="Обычный 13 2 2 3" xfId="4460" xr:uid="{00000000-0005-0000-0000-0000C2030000}"/>
    <cellStyle name="Обычный 13 2 2 4" xfId="7850" xr:uid="{00000000-0005-0000-0000-0000C3030000}"/>
    <cellStyle name="Обычный 13 2 3" xfId="2076" xr:uid="{00000000-0005-0000-0000-0000C4030000}"/>
    <cellStyle name="Обычный 13 2 3 2" xfId="5196" xr:uid="{00000000-0005-0000-0000-0000C5030000}"/>
    <cellStyle name="Обычный 13 2 3 3" xfId="8585" xr:uid="{00000000-0005-0000-0000-0000C6030000}"/>
    <cellStyle name="Обычный 13 2 4" xfId="3724" xr:uid="{00000000-0005-0000-0000-0000C7030000}"/>
    <cellStyle name="Обычный 13 2 5" xfId="7114" xr:uid="{00000000-0005-0000-0000-0000C8030000}"/>
    <cellStyle name="Обычный 13 3" xfId="3" xr:uid="{00000000-0005-0000-0000-0000C9030000}"/>
    <cellStyle name="Обычный 13 3 2" xfId="1125" xr:uid="{00000000-0005-0000-0000-0000CA030000}"/>
    <cellStyle name="Обычный 13 3 2 2" xfId="2597" xr:uid="{00000000-0005-0000-0000-0000CB030000}"/>
    <cellStyle name="Обычный 13 3 2 2 2" xfId="9106" xr:uid="{00000000-0005-0000-0000-0000CC030000}"/>
    <cellStyle name="Обычный 13 3 2 3" xfId="4245" xr:uid="{00000000-0005-0000-0000-0000CD030000}"/>
    <cellStyle name="Обычный 13 3 2 4" xfId="7635" xr:uid="{00000000-0005-0000-0000-0000CE030000}"/>
    <cellStyle name="Обычный 13 3 3" xfId="1861" xr:uid="{00000000-0005-0000-0000-0000CF030000}"/>
    <cellStyle name="Обычный 13 3 3 2" xfId="4981" xr:uid="{00000000-0005-0000-0000-0000D0030000}"/>
    <cellStyle name="Обычный 13 3 3 3" xfId="8370" xr:uid="{00000000-0005-0000-0000-0000D1030000}"/>
    <cellStyle name="Обычный 13 3 4" xfId="3509" xr:uid="{00000000-0005-0000-0000-0000D2030000}"/>
    <cellStyle name="Обычный 13 3 5" xfId="6899" xr:uid="{00000000-0005-0000-0000-0000D3030000}"/>
    <cellStyle name="Обычный 13 4" xfId="756" xr:uid="{00000000-0005-0000-0000-0000D4030000}"/>
    <cellStyle name="Обычный 13 4 2" xfId="1517" xr:uid="{00000000-0005-0000-0000-0000D5030000}"/>
    <cellStyle name="Обычный 13 4 2 2" xfId="2989" xr:uid="{00000000-0005-0000-0000-0000D6030000}"/>
    <cellStyle name="Обычный 13 4 2 2 2" xfId="9498" xr:uid="{00000000-0005-0000-0000-0000D7030000}"/>
    <cellStyle name="Обычный 13 4 2 3" xfId="4637" xr:uid="{00000000-0005-0000-0000-0000D8030000}"/>
    <cellStyle name="Обычный 13 4 2 4" xfId="8027" xr:uid="{00000000-0005-0000-0000-0000D9030000}"/>
    <cellStyle name="Обычный 13 4 3" xfId="2253" xr:uid="{00000000-0005-0000-0000-0000DA030000}"/>
    <cellStyle name="Обычный 13 4 3 2" xfId="5377" xr:uid="{00000000-0005-0000-0000-0000DB030000}"/>
    <cellStyle name="Обычный 13 4 3 3" xfId="8762" xr:uid="{00000000-0005-0000-0000-0000DC030000}"/>
    <cellStyle name="Обычный 13 4 4" xfId="3901" xr:uid="{00000000-0005-0000-0000-0000DD030000}"/>
    <cellStyle name="Обычный 13 4 5" xfId="7291" xr:uid="{00000000-0005-0000-0000-0000DE030000}"/>
    <cellStyle name="Обычный 13 5" xfId="939" xr:uid="{00000000-0005-0000-0000-0000DF030000}"/>
    <cellStyle name="Обычный 13 5 2" xfId="1697" xr:uid="{00000000-0005-0000-0000-0000E0030000}"/>
    <cellStyle name="Обычный 13 5 2 2" xfId="3169" xr:uid="{00000000-0005-0000-0000-0000E1030000}"/>
    <cellStyle name="Обычный 13 5 2 2 2" xfId="9678" xr:uid="{00000000-0005-0000-0000-0000E2030000}"/>
    <cellStyle name="Обычный 13 5 2 3" xfId="4817" xr:uid="{00000000-0005-0000-0000-0000E3030000}"/>
    <cellStyle name="Обычный 13 5 2 4" xfId="8207" xr:uid="{00000000-0005-0000-0000-0000E4030000}"/>
    <cellStyle name="Обычный 13 5 3" xfId="2433" xr:uid="{00000000-0005-0000-0000-0000E5030000}"/>
    <cellStyle name="Обычный 13 5 3 2" xfId="5554" xr:uid="{00000000-0005-0000-0000-0000E6030000}"/>
    <cellStyle name="Обычный 13 5 3 3" xfId="8942" xr:uid="{00000000-0005-0000-0000-0000E7030000}"/>
    <cellStyle name="Обычный 13 5 4" xfId="4081" xr:uid="{00000000-0005-0000-0000-0000E8030000}"/>
    <cellStyle name="Обычный 13 5 5" xfId="7471" xr:uid="{00000000-0005-0000-0000-0000E9030000}"/>
    <cellStyle name="Обычный 13 6" xfId="1146" xr:uid="{00000000-0005-0000-0000-0000EA030000}"/>
    <cellStyle name="Обычный 13 6 2" xfId="2618" xr:uid="{00000000-0005-0000-0000-0000EB030000}"/>
    <cellStyle name="Обычный 13 6 2 2" xfId="5734" xr:uid="{00000000-0005-0000-0000-0000EC030000}"/>
    <cellStyle name="Обычный 13 6 2 3" xfId="9127" xr:uid="{00000000-0005-0000-0000-0000ED030000}"/>
    <cellStyle name="Обычный 13 6 3" xfId="4266" xr:uid="{00000000-0005-0000-0000-0000EE030000}"/>
    <cellStyle name="Обычный 13 6 4" xfId="7656" xr:uid="{00000000-0005-0000-0000-0000EF030000}"/>
    <cellStyle name="Обычный 13 7" xfId="1882" xr:uid="{00000000-0005-0000-0000-0000F0030000}"/>
    <cellStyle name="Обычный 13 7 2" xfId="5915" xr:uid="{00000000-0005-0000-0000-0000F1030000}"/>
    <cellStyle name="Обычный 13 7 3" xfId="8391" xr:uid="{00000000-0005-0000-0000-0000F2030000}"/>
    <cellStyle name="Обычный 13 8" xfId="3349" xr:uid="{00000000-0005-0000-0000-0000F3030000}"/>
    <cellStyle name="Обычный 13 8 2" xfId="6110" xr:uid="{00000000-0005-0000-0000-0000F4030000}"/>
    <cellStyle name="Обычный 13 8 3" xfId="9858" xr:uid="{00000000-0005-0000-0000-0000F5030000}"/>
    <cellStyle name="Обычный 13 9" xfId="6291" xr:uid="{00000000-0005-0000-0000-0000F6030000}"/>
    <cellStyle name="Обычный 130" xfId="128" xr:uid="{00000000-0005-0000-0000-0000F7030000}"/>
    <cellStyle name="Обычный 131" xfId="129" xr:uid="{00000000-0005-0000-0000-0000F8030000}"/>
    <cellStyle name="Обычный 132" xfId="130" xr:uid="{00000000-0005-0000-0000-0000F9030000}"/>
    <cellStyle name="Обычный 133" xfId="131" xr:uid="{00000000-0005-0000-0000-0000FA030000}"/>
    <cellStyle name="Обычный 134" xfId="132" xr:uid="{00000000-0005-0000-0000-0000FB030000}"/>
    <cellStyle name="Обычный 135" xfId="133" xr:uid="{00000000-0005-0000-0000-0000FC030000}"/>
    <cellStyle name="Обычный 136" xfId="134" xr:uid="{00000000-0005-0000-0000-0000FD030000}"/>
    <cellStyle name="Обычный 137" xfId="135" xr:uid="{00000000-0005-0000-0000-0000FE030000}"/>
    <cellStyle name="Обычный 138" xfId="136" xr:uid="{00000000-0005-0000-0000-0000FF030000}"/>
    <cellStyle name="Обычный 139" xfId="137" xr:uid="{00000000-0005-0000-0000-000000040000}"/>
    <cellStyle name="Обычный 14" xfId="138" xr:uid="{00000000-0005-0000-0000-000001040000}"/>
    <cellStyle name="Обычный 140" xfId="139" xr:uid="{00000000-0005-0000-0000-000002040000}"/>
    <cellStyle name="Обычный 141" xfId="140" xr:uid="{00000000-0005-0000-0000-000003040000}"/>
    <cellStyle name="Обычный 142" xfId="141" xr:uid="{00000000-0005-0000-0000-000004040000}"/>
    <cellStyle name="Обычный 143" xfId="142" xr:uid="{00000000-0005-0000-0000-000005040000}"/>
    <cellStyle name="Обычный 144" xfId="143" xr:uid="{00000000-0005-0000-0000-000006040000}"/>
    <cellStyle name="Обычный 145" xfId="144" xr:uid="{00000000-0005-0000-0000-000007040000}"/>
    <cellStyle name="Обычный 146" xfId="145" xr:uid="{00000000-0005-0000-0000-000008040000}"/>
    <cellStyle name="Обычный 147" xfId="146" xr:uid="{00000000-0005-0000-0000-000009040000}"/>
    <cellStyle name="Обычный 148" xfId="147" xr:uid="{00000000-0005-0000-0000-00000A040000}"/>
    <cellStyle name="Обычный 149" xfId="148" xr:uid="{00000000-0005-0000-0000-00000B040000}"/>
    <cellStyle name="Обычный 15" xfId="5" xr:uid="{00000000-0005-0000-0000-00000C040000}"/>
    <cellStyle name="Обычный 15 2" xfId="149" xr:uid="{00000000-0005-0000-0000-00000D040000}"/>
    <cellStyle name="Обычный 15 3" xfId="1127" xr:uid="{00000000-0005-0000-0000-00000E040000}"/>
    <cellStyle name="Обычный 15 3 2" xfId="2599" xr:uid="{00000000-0005-0000-0000-00000F040000}"/>
    <cellStyle name="Обычный 15 3 2 2" xfId="9108" xr:uid="{00000000-0005-0000-0000-000010040000}"/>
    <cellStyle name="Обычный 15 3 3" xfId="4247" xr:uid="{00000000-0005-0000-0000-000011040000}"/>
    <cellStyle name="Обычный 15 3 4" xfId="7637" xr:uid="{00000000-0005-0000-0000-000012040000}"/>
    <cellStyle name="Обычный 15 4" xfId="1863" xr:uid="{00000000-0005-0000-0000-000013040000}"/>
    <cellStyle name="Обычный 15 4 2" xfId="4983" xr:uid="{00000000-0005-0000-0000-000014040000}"/>
    <cellStyle name="Обычный 15 4 3" xfId="8372" xr:uid="{00000000-0005-0000-0000-000015040000}"/>
    <cellStyle name="Обычный 15 5" xfId="3511" xr:uid="{00000000-0005-0000-0000-000016040000}"/>
    <cellStyle name="Обычный 15 6" xfId="6901" xr:uid="{00000000-0005-0000-0000-000017040000}"/>
    <cellStyle name="Обычный 150" xfId="150" xr:uid="{00000000-0005-0000-0000-000018040000}"/>
    <cellStyle name="Обычный 151" xfId="151" xr:uid="{00000000-0005-0000-0000-000019040000}"/>
    <cellStyle name="Обычный 152" xfId="152" xr:uid="{00000000-0005-0000-0000-00001A040000}"/>
    <cellStyle name="Обычный 153" xfId="153" xr:uid="{00000000-0005-0000-0000-00001B040000}"/>
    <cellStyle name="Обычный 154" xfId="154" xr:uid="{00000000-0005-0000-0000-00001C040000}"/>
    <cellStyle name="Обычный 155" xfId="155" xr:uid="{00000000-0005-0000-0000-00001D040000}"/>
    <cellStyle name="Обычный 156" xfId="156" xr:uid="{00000000-0005-0000-0000-00001E040000}"/>
    <cellStyle name="Обычный 157" xfId="157" xr:uid="{00000000-0005-0000-0000-00001F040000}"/>
    <cellStyle name="Обычный 158" xfId="158" xr:uid="{00000000-0005-0000-0000-000020040000}"/>
    <cellStyle name="Обычный 159" xfId="159" xr:uid="{00000000-0005-0000-0000-000021040000}"/>
    <cellStyle name="Обычный 16" xfId="160" xr:uid="{00000000-0005-0000-0000-000022040000}"/>
    <cellStyle name="Обычный 160" xfId="161" xr:uid="{00000000-0005-0000-0000-000023040000}"/>
    <cellStyle name="Обычный 161" xfId="162" xr:uid="{00000000-0005-0000-0000-000024040000}"/>
    <cellStyle name="Обычный 162" xfId="163" xr:uid="{00000000-0005-0000-0000-000025040000}"/>
    <cellStyle name="Обычный 163" xfId="164" xr:uid="{00000000-0005-0000-0000-000026040000}"/>
    <cellStyle name="Обычный 164" xfId="165" xr:uid="{00000000-0005-0000-0000-000027040000}"/>
    <cellStyle name="Обычный 165" xfId="166" xr:uid="{00000000-0005-0000-0000-000028040000}"/>
    <cellStyle name="Обычный 166" xfId="167" xr:uid="{00000000-0005-0000-0000-000029040000}"/>
    <cellStyle name="Обычный 167" xfId="168" xr:uid="{00000000-0005-0000-0000-00002A040000}"/>
    <cellStyle name="Обычный 168" xfId="169" xr:uid="{00000000-0005-0000-0000-00002B040000}"/>
    <cellStyle name="Обычный 169" xfId="170" xr:uid="{00000000-0005-0000-0000-00002C040000}"/>
    <cellStyle name="Обычный 17" xfId="171" xr:uid="{00000000-0005-0000-0000-00002D040000}"/>
    <cellStyle name="Обычный 170" xfId="172" xr:uid="{00000000-0005-0000-0000-00002E040000}"/>
    <cellStyle name="Обычный 171" xfId="173" xr:uid="{00000000-0005-0000-0000-00002F040000}"/>
    <cellStyle name="Обычный 172" xfId="174" xr:uid="{00000000-0005-0000-0000-000030040000}"/>
    <cellStyle name="Обычный 173" xfId="175" xr:uid="{00000000-0005-0000-0000-000031040000}"/>
    <cellStyle name="Обычный 174" xfId="176" xr:uid="{00000000-0005-0000-0000-000032040000}"/>
    <cellStyle name="Обычный 175" xfId="177" xr:uid="{00000000-0005-0000-0000-000033040000}"/>
    <cellStyle name="Обычный 176" xfId="178" xr:uid="{00000000-0005-0000-0000-000034040000}"/>
    <cellStyle name="Обычный 177" xfId="179" xr:uid="{00000000-0005-0000-0000-000035040000}"/>
    <cellStyle name="Обычный 178" xfId="180" xr:uid="{00000000-0005-0000-0000-000036040000}"/>
    <cellStyle name="Обычный 179" xfId="181" xr:uid="{00000000-0005-0000-0000-000037040000}"/>
    <cellStyle name="Обычный 18" xfId="182" xr:uid="{00000000-0005-0000-0000-000038040000}"/>
    <cellStyle name="Обычный 180" xfId="183" xr:uid="{00000000-0005-0000-0000-000039040000}"/>
    <cellStyle name="Обычный 181" xfId="184" xr:uid="{00000000-0005-0000-0000-00003A040000}"/>
    <cellStyle name="Обычный 182" xfId="185" xr:uid="{00000000-0005-0000-0000-00003B040000}"/>
    <cellStyle name="Обычный 183" xfId="186" xr:uid="{00000000-0005-0000-0000-00003C040000}"/>
    <cellStyle name="Обычный 184" xfId="187" xr:uid="{00000000-0005-0000-0000-00003D040000}"/>
    <cellStyle name="Обычный 185" xfId="188" xr:uid="{00000000-0005-0000-0000-00003E040000}"/>
    <cellStyle name="Обычный 186" xfId="189" xr:uid="{00000000-0005-0000-0000-00003F040000}"/>
    <cellStyle name="Обычный 187" xfId="190" xr:uid="{00000000-0005-0000-0000-000040040000}"/>
    <cellStyle name="Обычный 188" xfId="191" xr:uid="{00000000-0005-0000-0000-000041040000}"/>
    <cellStyle name="Обычный 189" xfId="192" xr:uid="{00000000-0005-0000-0000-000042040000}"/>
    <cellStyle name="Обычный 19" xfId="193" xr:uid="{00000000-0005-0000-0000-000043040000}"/>
    <cellStyle name="Обычный 190" xfId="194" xr:uid="{00000000-0005-0000-0000-000044040000}"/>
    <cellStyle name="Обычный 191" xfId="195" xr:uid="{00000000-0005-0000-0000-000045040000}"/>
    <cellStyle name="Обычный 192" xfId="196" xr:uid="{00000000-0005-0000-0000-000046040000}"/>
    <cellStyle name="Обычный 193" xfId="197" xr:uid="{00000000-0005-0000-0000-000047040000}"/>
    <cellStyle name="Обычный 194" xfId="198" xr:uid="{00000000-0005-0000-0000-000048040000}"/>
    <cellStyle name="Обычный 195" xfId="199" xr:uid="{00000000-0005-0000-0000-000049040000}"/>
    <cellStyle name="Обычный 196" xfId="200" xr:uid="{00000000-0005-0000-0000-00004A040000}"/>
    <cellStyle name="Обычный 197" xfId="201" xr:uid="{00000000-0005-0000-0000-00004B040000}"/>
    <cellStyle name="Обычный 198" xfId="202" xr:uid="{00000000-0005-0000-0000-00004C040000}"/>
    <cellStyle name="Обычный 199" xfId="203" xr:uid="{00000000-0005-0000-0000-00004D040000}"/>
    <cellStyle name="Обычный 2" xfId="11" xr:uid="{00000000-0005-0000-0000-00004E040000}"/>
    <cellStyle name="Обычный 2 10" xfId="204" xr:uid="{00000000-0005-0000-0000-00004F040000}"/>
    <cellStyle name="Обычный 2 10 10" xfId="6489" xr:uid="{00000000-0005-0000-0000-000050040000}"/>
    <cellStyle name="Обычный 2 10 11" xfId="6703" xr:uid="{00000000-0005-0000-0000-000051040000}"/>
    <cellStyle name="Обычный 2 10 12" xfId="5003" xr:uid="{00000000-0005-0000-0000-000052040000}"/>
    <cellStyle name="Обычный 2 10 13" xfId="3531" xr:uid="{00000000-0005-0000-0000-000053040000}"/>
    <cellStyle name="Обычный 2 10 14" xfId="6921" xr:uid="{00000000-0005-0000-0000-000054040000}"/>
    <cellStyle name="Обычный 2 10 2" xfId="205" xr:uid="{00000000-0005-0000-0000-000055040000}"/>
    <cellStyle name="Обычный 2 10 2 10" xfId="3351" xr:uid="{00000000-0005-0000-0000-000056040000}"/>
    <cellStyle name="Обычный 2 10 2 10 2" xfId="6112" xr:uid="{00000000-0005-0000-0000-000057040000}"/>
    <cellStyle name="Обычный 2 10 2 10 3" xfId="9860" xr:uid="{00000000-0005-0000-0000-000058040000}"/>
    <cellStyle name="Обычный 2 10 2 11" xfId="6293" xr:uid="{00000000-0005-0000-0000-000059040000}"/>
    <cellStyle name="Обычный 2 10 2 12" xfId="6490" xr:uid="{00000000-0005-0000-0000-00005A040000}"/>
    <cellStyle name="Обычный 2 10 2 13" xfId="6704" xr:uid="{00000000-0005-0000-0000-00005B040000}"/>
    <cellStyle name="Обычный 2 10 2 14" xfId="5004" xr:uid="{00000000-0005-0000-0000-00005C040000}"/>
    <cellStyle name="Обычный 2 10 2 15" xfId="3532" xr:uid="{00000000-0005-0000-0000-00005D040000}"/>
    <cellStyle name="Обычный 2 10 2 16" xfId="6922" xr:uid="{00000000-0005-0000-0000-00005E040000}"/>
    <cellStyle name="Обычный 2 10 2 2" xfId="206" xr:uid="{00000000-0005-0000-0000-00005F040000}"/>
    <cellStyle name="Обычный 2 10 2 2 10" xfId="6705" xr:uid="{00000000-0005-0000-0000-000060040000}"/>
    <cellStyle name="Обычный 2 10 2 2 11" xfId="5005" xr:uid="{00000000-0005-0000-0000-000061040000}"/>
    <cellStyle name="Обычный 2 10 2 2 12" xfId="3533" xr:uid="{00000000-0005-0000-0000-000062040000}"/>
    <cellStyle name="Обычный 2 10 2 2 13" xfId="6923" xr:uid="{00000000-0005-0000-0000-000063040000}"/>
    <cellStyle name="Обычный 2 10 2 2 2" xfId="582" xr:uid="{00000000-0005-0000-0000-000064040000}"/>
    <cellStyle name="Обычный 2 10 2 2 2 2" xfId="1343" xr:uid="{00000000-0005-0000-0000-000065040000}"/>
    <cellStyle name="Обычный 2 10 2 2 2 2 2" xfId="2815" xr:uid="{00000000-0005-0000-0000-000066040000}"/>
    <cellStyle name="Обычный 2 10 2 2 2 2 2 2" xfId="9324" xr:uid="{00000000-0005-0000-0000-000067040000}"/>
    <cellStyle name="Обычный 2 10 2 2 2 2 3" xfId="4463" xr:uid="{00000000-0005-0000-0000-000068040000}"/>
    <cellStyle name="Обычный 2 10 2 2 2 2 4" xfId="7853" xr:uid="{00000000-0005-0000-0000-000069040000}"/>
    <cellStyle name="Обычный 2 10 2 2 2 3" xfId="2079" xr:uid="{00000000-0005-0000-0000-00006A040000}"/>
    <cellStyle name="Обычный 2 10 2 2 2 3 2" xfId="5199" xr:uid="{00000000-0005-0000-0000-00006B040000}"/>
    <cellStyle name="Обычный 2 10 2 2 2 3 3" xfId="8588" xr:uid="{00000000-0005-0000-0000-00006C040000}"/>
    <cellStyle name="Обычный 2 10 2 2 2 4" xfId="3727" xr:uid="{00000000-0005-0000-0000-00006D040000}"/>
    <cellStyle name="Обычный 2 10 2 2 2 5" xfId="7117" xr:uid="{00000000-0005-0000-0000-00006E040000}"/>
    <cellStyle name="Обычный 2 10 2 2 3" xfId="759" xr:uid="{00000000-0005-0000-0000-00006F040000}"/>
    <cellStyle name="Обычный 2 10 2 2 3 2" xfId="1520" xr:uid="{00000000-0005-0000-0000-000070040000}"/>
    <cellStyle name="Обычный 2 10 2 2 3 2 2" xfId="2992" xr:uid="{00000000-0005-0000-0000-000071040000}"/>
    <cellStyle name="Обычный 2 10 2 2 3 2 2 2" xfId="9501" xr:uid="{00000000-0005-0000-0000-000072040000}"/>
    <cellStyle name="Обычный 2 10 2 2 3 2 3" xfId="4640" xr:uid="{00000000-0005-0000-0000-000073040000}"/>
    <cellStyle name="Обычный 2 10 2 2 3 2 4" xfId="8030" xr:uid="{00000000-0005-0000-0000-000074040000}"/>
    <cellStyle name="Обычный 2 10 2 2 3 3" xfId="2256" xr:uid="{00000000-0005-0000-0000-000075040000}"/>
    <cellStyle name="Обычный 2 10 2 2 3 3 2" xfId="5380" xr:uid="{00000000-0005-0000-0000-000076040000}"/>
    <cellStyle name="Обычный 2 10 2 2 3 3 3" xfId="8765" xr:uid="{00000000-0005-0000-0000-000077040000}"/>
    <cellStyle name="Обычный 2 10 2 2 3 4" xfId="3904" xr:uid="{00000000-0005-0000-0000-000078040000}"/>
    <cellStyle name="Обычный 2 10 2 2 3 5" xfId="7294" xr:uid="{00000000-0005-0000-0000-000079040000}"/>
    <cellStyle name="Обычный 2 10 2 2 4" xfId="946" xr:uid="{00000000-0005-0000-0000-00007A040000}"/>
    <cellStyle name="Обычный 2 10 2 2 4 2" xfId="1700" xr:uid="{00000000-0005-0000-0000-00007B040000}"/>
    <cellStyle name="Обычный 2 10 2 2 4 2 2" xfId="3172" xr:uid="{00000000-0005-0000-0000-00007C040000}"/>
    <cellStyle name="Обычный 2 10 2 2 4 2 2 2" xfId="9681" xr:uid="{00000000-0005-0000-0000-00007D040000}"/>
    <cellStyle name="Обычный 2 10 2 2 4 2 3" xfId="4820" xr:uid="{00000000-0005-0000-0000-00007E040000}"/>
    <cellStyle name="Обычный 2 10 2 2 4 2 4" xfId="8210" xr:uid="{00000000-0005-0000-0000-00007F040000}"/>
    <cellStyle name="Обычный 2 10 2 2 4 3" xfId="2436" xr:uid="{00000000-0005-0000-0000-000080040000}"/>
    <cellStyle name="Обычный 2 10 2 2 4 3 2" xfId="5557" xr:uid="{00000000-0005-0000-0000-000081040000}"/>
    <cellStyle name="Обычный 2 10 2 2 4 3 3" xfId="8945" xr:uid="{00000000-0005-0000-0000-000082040000}"/>
    <cellStyle name="Обычный 2 10 2 2 4 4" xfId="4084" xr:uid="{00000000-0005-0000-0000-000083040000}"/>
    <cellStyle name="Обычный 2 10 2 2 4 5" xfId="7474" xr:uid="{00000000-0005-0000-0000-000084040000}"/>
    <cellStyle name="Обычный 2 10 2 2 5" xfId="1149" xr:uid="{00000000-0005-0000-0000-000085040000}"/>
    <cellStyle name="Обычный 2 10 2 2 5 2" xfId="2621" xr:uid="{00000000-0005-0000-0000-000086040000}"/>
    <cellStyle name="Обычный 2 10 2 2 5 2 2" xfId="5737" xr:uid="{00000000-0005-0000-0000-000087040000}"/>
    <cellStyle name="Обычный 2 10 2 2 5 2 3" xfId="9130" xr:uid="{00000000-0005-0000-0000-000088040000}"/>
    <cellStyle name="Обычный 2 10 2 2 5 3" xfId="4269" xr:uid="{00000000-0005-0000-0000-000089040000}"/>
    <cellStyle name="Обычный 2 10 2 2 5 4" xfId="7659" xr:uid="{00000000-0005-0000-0000-00008A040000}"/>
    <cellStyle name="Обычный 2 10 2 2 6" xfId="1885" xr:uid="{00000000-0005-0000-0000-00008B040000}"/>
    <cellStyle name="Обычный 2 10 2 2 6 2" xfId="5918" xr:uid="{00000000-0005-0000-0000-00008C040000}"/>
    <cellStyle name="Обычный 2 10 2 2 6 3" xfId="8394" xr:uid="{00000000-0005-0000-0000-00008D040000}"/>
    <cellStyle name="Обычный 2 10 2 2 7" xfId="3352" xr:uid="{00000000-0005-0000-0000-00008E040000}"/>
    <cellStyle name="Обычный 2 10 2 2 7 2" xfId="6113" xr:uid="{00000000-0005-0000-0000-00008F040000}"/>
    <cellStyle name="Обычный 2 10 2 2 7 3" xfId="9861" xr:uid="{00000000-0005-0000-0000-000090040000}"/>
    <cellStyle name="Обычный 2 10 2 2 8" xfId="6294" xr:uid="{00000000-0005-0000-0000-000091040000}"/>
    <cellStyle name="Обычный 2 10 2 2 9" xfId="6491" xr:uid="{00000000-0005-0000-0000-000092040000}"/>
    <cellStyle name="Обычный 2 10 2 3" xfId="207" xr:uid="{00000000-0005-0000-0000-000093040000}"/>
    <cellStyle name="Обычный 2 10 2 3 10" xfId="6492" xr:uid="{00000000-0005-0000-0000-000094040000}"/>
    <cellStyle name="Обычный 2 10 2 3 11" xfId="6706" xr:uid="{00000000-0005-0000-0000-000095040000}"/>
    <cellStyle name="Обычный 2 10 2 3 12" xfId="5006" xr:uid="{00000000-0005-0000-0000-000096040000}"/>
    <cellStyle name="Обычный 2 10 2 3 13" xfId="3534" xr:uid="{00000000-0005-0000-0000-000097040000}"/>
    <cellStyle name="Обычный 2 10 2 3 14" xfId="6924" xr:uid="{00000000-0005-0000-0000-000098040000}"/>
    <cellStyle name="Обычный 2 10 2 3 2" xfId="208" xr:uid="{00000000-0005-0000-0000-000099040000}"/>
    <cellStyle name="Обычный 2 10 2 3 2 10" xfId="6707" xr:uid="{00000000-0005-0000-0000-00009A040000}"/>
    <cellStyle name="Обычный 2 10 2 3 2 11" xfId="5007" xr:uid="{00000000-0005-0000-0000-00009B040000}"/>
    <cellStyle name="Обычный 2 10 2 3 2 12" xfId="3535" xr:uid="{00000000-0005-0000-0000-00009C040000}"/>
    <cellStyle name="Обычный 2 10 2 3 2 13" xfId="6925" xr:uid="{00000000-0005-0000-0000-00009D040000}"/>
    <cellStyle name="Обычный 2 10 2 3 2 2" xfId="584" xr:uid="{00000000-0005-0000-0000-00009E040000}"/>
    <cellStyle name="Обычный 2 10 2 3 2 2 2" xfId="1345" xr:uid="{00000000-0005-0000-0000-00009F040000}"/>
    <cellStyle name="Обычный 2 10 2 3 2 2 2 2" xfId="2817" xr:uid="{00000000-0005-0000-0000-0000A0040000}"/>
    <cellStyle name="Обычный 2 10 2 3 2 2 2 2 2" xfId="9326" xr:uid="{00000000-0005-0000-0000-0000A1040000}"/>
    <cellStyle name="Обычный 2 10 2 3 2 2 2 3" xfId="4465" xr:uid="{00000000-0005-0000-0000-0000A2040000}"/>
    <cellStyle name="Обычный 2 10 2 3 2 2 2 4" xfId="7855" xr:uid="{00000000-0005-0000-0000-0000A3040000}"/>
    <cellStyle name="Обычный 2 10 2 3 2 2 3" xfId="2081" xr:uid="{00000000-0005-0000-0000-0000A4040000}"/>
    <cellStyle name="Обычный 2 10 2 3 2 2 3 2" xfId="5201" xr:uid="{00000000-0005-0000-0000-0000A5040000}"/>
    <cellStyle name="Обычный 2 10 2 3 2 2 3 3" xfId="8590" xr:uid="{00000000-0005-0000-0000-0000A6040000}"/>
    <cellStyle name="Обычный 2 10 2 3 2 2 4" xfId="3729" xr:uid="{00000000-0005-0000-0000-0000A7040000}"/>
    <cellStyle name="Обычный 2 10 2 3 2 2 5" xfId="7119" xr:uid="{00000000-0005-0000-0000-0000A8040000}"/>
    <cellStyle name="Обычный 2 10 2 3 2 3" xfId="761" xr:uid="{00000000-0005-0000-0000-0000A9040000}"/>
    <cellStyle name="Обычный 2 10 2 3 2 3 2" xfId="1522" xr:uid="{00000000-0005-0000-0000-0000AA040000}"/>
    <cellStyle name="Обычный 2 10 2 3 2 3 2 2" xfId="2994" xr:uid="{00000000-0005-0000-0000-0000AB040000}"/>
    <cellStyle name="Обычный 2 10 2 3 2 3 2 2 2" xfId="9503" xr:uid="{00000000-0005-0000-0000-0000AC040000}"/>
    <cellStyle name="Обычный 2 10 2 3 2 3 2 3" xfId="4642" xr:uid="{00000000-0005-0000-0000-0000AD040000}"/>
    <cellStyle name="Обычный 2 10 2 3 2 3 2 4" xfId="8032" xr:uid="{00000000-0005-0000-0000-0000AE040000}"/>
    <cellStyle name="Обычный 2 10 2 3 2 3 3" xfId="2258" xr:uid="{00000000-0005-0000-0000-0000AF040000}"/>
    <cellStyle name="Обычный 2 10 2 3 2 3 3 2" xfId="5382" xr:uid="{00000000-0005-0000-0000-0000B0040000}"/>
    <cellStyle name="Обычный 2 10 2 3 2 3 3 3" xfId="8767" xr:uid="{00000000-0005-0000-0000-0000B1040000}"/>
    <cellStyle name="Обычный 2 10 2 3 2 3 4" xfId="3906" xr:uid="{00000000-0005-0000-0000-0000B2040000}"/>
    <cellStyle name="Обычный 2 10 2 3 2 3 5" xfId="7296" xr:uid="{00000000-0005-0000-0000-0000B3040000}"/>
    <cellStyle name="Обычный 2 10 2 3 2 4" xfId="948" xr:uid="{00000000-0005-0000-0000-0000B4040000}"/>
    <cellStyle name="Обычный 2 10 2 3 2 4 2" xfId="1702" xr:uid="{00000000-0005-0000-0000-0000B5040000}"/>
    <cellStyle name="Обычный 2 10 2 3 2 4 2 2" xfId="3174" xr:uid="{00000000-0005-0000-0000-0000B6040000}"/>
    <cellStyle name="Обычный 2 10 2 3 2 4 2 2 2" xfId="9683" xr:uid="{00000000-0005-0000-0000-0000B7040000}"/>
    <cellStyle name="Обычный 2 10 2 3 2 4 2 3" xfId="4822" xr:uid="{00000000-0005-0000-0000-0000B8040000}"/>
    <cellStyle name="Обычный 2 10 2 3 2 4 2 4" xfId="8212" xr:uid="{00000000-0005-0000-0000-0000B9040000}"/>
    <cellStyle name="Обычный 2 10 2 3 2 4 3" xfId="2438" xr:uid="{00000000-0005-0000-0000-0000BA040000}"/>
    <cellStyle name="Обычный 2 10 2 3 2 4 3 2" xfId="5559" xr:uid="{00000000-0005-0000-0000-0000BB040000}"/>
    <cellStyle name="Обычный 2 10 2 3 2 4 3 3" xfId="8947" xr:uid="{00000000-0005-0000-0000-0000BC040000}"/>
    <cellStyle name="Обычный 2 10 2 3 2 4 4" xfId="4086" xr:uid="{00000000-0005-0000-0000-0000BD040000}"/>
    <cellStyle name="Обычный 2 10 2 3 2 4 5" xfId="7476" xr:uid="{00000000-0005-0000-0000-0000BE040000}"/>
    <cellStyle name="Обычный 2 10 2 3 2 5" xfId="1151" xr:uid="{00000000-0005-0000-0000-0000BF040000}"/>
    <cellStyle name="Обычный 2 10 2 3 2 5 2" xfId="2623" xr:uid="{00000000-0005-0000-0000-0000C0040000}"/>
    <cellStyle name="Обычный 2 10 2 3 2 5 2 2" xfId="5739" xr:uid="{00000000-0005-0000-0000-0000C1040000}"/>
    <cellStyle name="Обычный 2 10 2 3 2 5 2 3" xfId="9132" xr:uid="{00000000-0005-0000-0000-0000C2040000}"/>
    <cellStyle name="Обычный 2 10 2 3 2 5 3" xfId="4271" xr:uid="{00000000-0005-0000-0000-0000C3040000}"/>
    <cellStyle name="Обычный 2 10 2 3 2 5 4" xfId="7661" xr:uid="{00000000-0005-0000-0000-0000C4040000}"/>
    <cellStyle name="Обычный 2 10 2 3 2 6" xfId="1887" xr:uid="{00000000-0005-0000-0000-0000C5040000}"/>
    <cellStyle name="Обычный 2 10 2 3 2 6 2" xfId="5920" xr:uid="{00000000-0005-0000-0000-0000C6040000}"/>
    <cellStyle name="Обычный 2 10 2 3 2 6 3" xfId="8396" xr:uid="{00000000-0005-0000-0000-0000C7040000}"/>
    <cellStyle name="Обычный 2 10 2 3 2 7" xfId="3354" xr:uid="{00000000-0005-0000-0000-0000C8040000}"/>
    <cellStyle name="Обычный 2 10 2 3 2 7 2" xfId="6115" xr:uid="{00000000-0005-0000-0000-0000C9040000}"/>
    <cellStyle name="Обычный 2 10 2 3 2 7 3" xfId="9863" xr:uid="{00000000-0005-0000-0000-0000CA040000}"/>
    <cellStyle name="Обычный 2 10 2 3 2 8" xfId="6296" xr:uid="{00000000-0005-0000-0000-0000CB040000}"/>
    <cellStyle name="Обычный 2 10 2 3 2 9" xfId="6493" xr:uid="{00000000-0005-0000-0000-0000CC040000}"/>
    <cellStyle name="Обычный 2 10 2 3 3" xfId="583" xr:uid="{00000000-0005-0000-0000-0000CD040000}"/>
    <cellStyle name="Обычный 2 10 2 3 3 2" xfId="1344" xr:uid="{00000000-0005-0000-0000-0000CE040000}"/>
    <cellStyle name="Обычный 2 10 2 3 3 2 2" xfId="2816" xr:uid="{00000000-0005-0000-0000-0000CF040000}"/>
    <cellStyle name="Обычный 2 10 2 3 3 2 2 2" xfId="9325" xr:uid="{00000000-0005-0000-0000-0000D0040000}"/>
    <cellStyle name="Обычный 2 10 2 3 3 2 3" xfId="4464" xr:uid="{00000000-0005-0000-0000-0000D1040000}"/>
    <cellStyle name="Обычный 2 10 2 3 3 2 4" xfId="7854" xr:uid="{00000000-0005-0000-0000-0000D2040000}"/>
    <cellStyle name="Обычный 2 10 2 3 3 3" xfId="2080" xr:uid="{00000000-0005-0000-0000-0000D3040000}"/>
    <cellStyle name="Обычный 2 10 2 3 3 3 2" xfId="5200" xr:uid="{00000000-0005-0000-0000-0000D4040000}"/>
    <cellStyle name="Обычный 2 10 2 3 3 3 3" xfId="8589" xr:uid="{00000000-0005-0000-0000-0000D5040000}"/>
    <cellStyle name="Обычный 2 10 2 3 3 4" xfId="3728" xr:uid="{00000000-0005-0000-0000-0000D6040000}"/>
    <cellStyle name="Обычный 2 10 2 3 3 5" xfId="7118" xr:uid="{00000000-0005-0000-0000-0000D7040000}"/>
    <cellStyle name="Обычный 2 10 2 3 4" xfId="760" xr:uid="{00000000-0005-0000-0000-0000D8040000}"/>
    <cellStyle name="Обычный 2 10 2 3 4 2" xfId="1521" xr:uid="{00000000-0005-0000-0000-0000D9040000}"/>
    <cellStyle name="Обычный 2 10 2 3 4 2 2" xfId="2993" xr:uid="{00000000-0005-0000-0000-0000DA040000}"/>
    <cellStyle name="Обычный 2 10 2 3 4 2 2 2" xfId="9502" xr:uid="{00000000-0005-0000-0000-0000DB040000}"/>
    <cellStyle name="Обычный 2 10 2 3 4 2 3" xfId="4641" xr:uid="{00000000-0005-0000-0000-0000DC040000}"/>
    <cellStyle name="Обычный 2 10 2 3 4 2 4" xfId="8031" xr:uid="{00000000-0005-0000-0000-0000DD040000}"/>
    <cellStyle name="Обычный 2 10 2 3 4 3" xfId="2257" xr:uid="{00000000-0005-0000-0000-0000DE040000}"/>
    <cellStyle name="Обычный 2 10 2 3 4 3 2" xfId="5381" xr:uid="{00000000-0005-0000-0000-0000DF040000}"/>
    <cellStyle name="Обычный 2 10 2 3 4 3 3" xfId="8766" xr:uid="{00000000-0005-0000-0000-0000E0040000}"/>
    <cellStyle name="Обычный 2 10 2 3 4 4" xfId="3905" xr:uid="{00000000-0005-0000-0000-0000E1040000}"/>
    <cellStyle name="Обычный 2 10 2 3 4 5" xfId="7295" xr:uid="{00000000-0005-0000-0000-0000E2040000}"/>
    <cellStyle name="Обычный 2 10 2 3 5" xfId="947" xr:uid="{00000000-0005-0000-0000-0000E3040000}"/>
    <cellStyle name="Обычный 2 10 2 3 5 2" xfId="1701" xr:uid="{00000000-0005-0000-0000-0000E4040000}"/>
    <cellStyle name="Обычный 2 10 2 3 5 2 2" xfId="3173" xr:uid="{00000000-0005-0000-0000-0000E5040000}"/>
    <cellStyle name="Обычный 2 10 2 3 5 2 2 2" xfId="9682" xr:uid="{00000000-0005-0000-0000-0000E6040000}"/>
    <cellStyle name="Обычный 2 10 2 3 5 2 3" xfId="4821" xr:uid="{00000000-0005-0000-0000-0000E7040000}"/>
    <cellStyle name="Обычный 2 10 2 3 5 2 4" xfId="8211" xr:uid="{00000000-0005-0000-0000-0000E8040000}"/>
    <cellStyle name="Обычный 2 10 2 3 5 3" xfId="2437" xr:uid="{00000000-0005-0000-0000-0000E9040000}"/>
    <cellStyle name="Обычный 2 10 2 3 5 3 2" xfId="5558" xr:uid="{00000000-0005-0000-0000-0000EA040000}"/>
    <cellStyle name="Обычный 2 10 2 3 5 3 3" xfId="8946" xr:uid="{00000000-0005-0000-0000-0000EB040000}"/>
    <cellStyle name="Обычный 2 10 2 3 5 4" xfId="4085" xr:uid="{00000000-0005-0000-0000-0000EC040000}"/>
    <cellStyle name="Обычный 2 10 2 3 5 5" xfId="7475" xr:uid="{00000000-0005-0000-0000-0000ED040000}"/>
    <cellStyle name="Обычный 2 10 2 3 6" xfId="1150" xr:uid="{00000000-0005-0000-0000-0000EE040000}"/>
    <cellStyle name="Обычный 2 10 2 3 6 2" xfId="2622" xr:uid="{00000000-0005-0000-0000-0000EF040000}"/>
    <cellStyle name="Обычный 2 10 2 3 6 2 2" xfId="5738" xr:uid="{00000000-0005-0000-0000-0000F0040000}"/>
    <cellStyle name="Обычный 2 10 2 3 6 2 3" xfId="9131" xr:uid="{00000000-0005-0000-0000-0000F1040000}"/>
    <cellStyle name="Обычный 2 10 2 3 6 3" xfId="4270" xr:uid="{00000000-0005-0000-0000-0000F2040000}"/>
    <cellStyle name="Обычный 2 10 2 3 6 4" xfId="7660" xr:uid="{00000000-0005-0000-0000-0000F3040000}"/>
    <cellStyle name="Обычный 2 10 2 3 7" xfId="1886" xr:uid="{00000000-0005-0000-0000-0000F4040000}"/>
    <cellStyle name="Обычный 2 10 2 3 7 2" xfId="5919" xr:uid="{00000000-0005-0000-0000-0000F5040000}"/>
    <cellStyle name="Обычный 2 10 2 3 7 3" xfId="8395" xr:uid="{00000000-0005-0000-0000-0000F6040000}"/>
    <cellStyle name="Обычный 2 10 2 3 8" xfId="3353" xr:uid="{00000000-0005-0000-0000-0000F7040000}"/>
    <cellStyle name="Обычный 2 10 2 3 8 2" xfId="6114" xr:uid="{00000000-0005-0000-0000-0000F8040000}"/>
    <cellStyle name="Обычный 2 10 2 3 8 3" xfId="9862" xr:uid="{00000000-0005-0000-0000-0000F9040000}"/>
    <cellStyle name="Обычный 2 10 2 3 9" xfId="6295" xr:uid="{00000000-0005-0000-0000-0000FA040000}"/>
    <cellStyle name="Обычный 2 10 2 4" xfId="209" xr:uid="{00000000-0005-0000-0000-0000FB040000}"/>
    <cellStyle name="Обычный 2 10 2 4 10" xfId="6708" xr:uid="{00000000-0005-0000-0000-0000FC040000}"/>
    <cellStyle name="Обычный 2 10 2 4 11" xfId="5008" xr:uid="{00000000-0005-0000-0000-0000FD040000}"/>
    <cellStyle name="Обычный 2 10 2 4 12" xfId="3536" xr:uid="{00000000-0005-0000-0000-0000FE040000}"/>
    <cellStyle name="Обычный 2 10 2 4 13" xfId="6926" xr:uid="{00000000-0005-0000-0000-0000FF040000}"/>
    <cellStyle name="Обычный 2 10 2 4 2" xfId="585" xr:uid="{00000000-0005-0000-0000-000000050000}"/>
    <cellStyle name="Обычный 2 10 2 4 2 2" xfId="1346" xr:uid="{00000000-0005-0000-0000-000001050000}"/>
    <cellStyle name="Обычный 2 10 2 4 2 2 2" xfId="2818" xr:uid="{00000000-0005-0000-0000-000002050000}"/>
    <cellStyle name="Обычный 2 10 2 4 2 2 2 2" xfId="9327" xr:uid="{00000000-0005-0000-0000-000003050000}"/>
    <cellStyle name="Обычный 2 10 2 4 2 2 3" xfId="4466" xr:uid="{00000000-0005-0000-0000-000004050000}"/>
    <cellStyle name="Обычный 2 10 2 4 2 2 4" xfId="7856" xr:uid="{00000000-0005-0000-0000-000005050000}"/>
    <cellStyle name="Обычный 2 10 2 4 2 3" xfId="2082" xr:uid="{00000000-0005-0000-0000-000006050000}"/>
    <cellStyle name="Обычный 2 10 2 4 2 3 2" xfId="5202" xr:uid="{00000000-0005-0000-0000-000007050000}"/>
    <cellStyle name="Обычный 2 10 2 4 2 3 3" xfId="8591" xr:uid="{00000000-0005-0000-0000-000008050000}"/>
    <cellStyle name="Обычный 2 10 2 4 2 4" xfId="3730" xr:uid="{00000000-0005-0000-0000-000009050000}"/>
    <cellStyle name="Обычный 2 10 2 4 2 5" xfId="7120" xr:uid="{00000000-0005-0000-0000-00000A050000}"/>
    <cellStyle name="Обычный 2 10 2 4 3" xfId="762" xr:uid="{00000000-0005-0000-0000-00000B050000}"/>
    <cellStyle name="Обычный 2 10 2 4 3 2" xfId="1523" xr:uid="{00000000-0005-0000-0000-00000C050000}"/>
    <cellStyle name="Обычный 2 10 2 4 3 2 2" xfId="2995" xr:uid="{00000000-0005-0000-0000-00000D050000}"/>
    <cellStyle name="Обычный 2 10 2 4 3 2 2 2" xfId="9504" xr:uid="{00000000-0005-0000-0000-00000E050000}"/>
    <cellStyle name="Обычный 2 10 2 4 3 2 3" xfId="4643" xr:uid="{00000000-0005-0000-0000-00000F050000}"/>
    <cellStyle name="Обычный 2 10 2 4 3 2 4" xfId="8033" xr:uid="{00000000-0005-0000-0000-000010050000}"/>
    <cellStyle name="Обычный 2 10 2 4 3 3" xfId="2259" xr:uid="{00000000-0005-0000-0000-000011050000}"/>
    <cellStyle name="Обычный 2 10 2 4 3 3 2" xfId="5383" xr:uid="{00000000-0005-0000-0000-000012050000}"/>
    <cellStyle name="Обычный 2 10 2 4 3 3 3" xfId="8768" xr:uid="{00000000-0005-0000-0000-000013050000}"/>
    <cellStyle name="Обычный 2 10 2 4 3 4" xfId="3907" xr:uid="{00000000-0005-0000-0000-000014050000}"/>
    <cellStyle name="Обычный 2 10 2 4 3 5" xfId="7297" xr:uid="{00000000-0005-0000-0000-000015050000}"/>
    <cellStyle name="Обычный 2 10 2 4 4" xfId="949" xr:uid="{00000000-0005-0000-0000-000016050000}"/>
    <cellStyle name="Обычный 2 10 2 4 4 2" xfId="1703" xr:uid="{00000000-0005-0000-0000-000017050000}"/>
    <cellStyle name="Обычный 2 10 2 4 4 2 2" xfId="3175" xr:uid="{00000000-0005-0000-0000-000018050000}"/>
    <cellStyle name="Обычный 2 10 2 4 4 2 2 2" xfId="9684" xr:uid="{00000000-0005-0000-0000-000019050000}"/>
    <cellStyle name="Обычный 2 10 2 4 4 2 3" xfId="4823" xr:uid="{00000000-0005-0000-0000-00001A050000}"/>
    <cellStyle name="Обычный 2 10 2 4 4 2 4" xfId="8213" xr:uid="{00000000-0005-0000-0000-00001B050000}"/>
    <cellStyle name="Обычный 2 10 2 4 4 3" xfId="2439" xr:uid="{00000000-0005-0000-0000-00001C050000}"/>
    <cellStyle name="Обычный 2 10 2 4 4 3 2" xfId="5560" xr:uid="{00000000-0005-0000-0000-00001D050000}"/>
    <cellStyle name="Обычный 2 10 2 4 4 3 3" xfId="8948" xr:uid="{00000000-0005-0000-0000-00001E050000}"/>
    <cellStyle name="Обычный 2 10 2 4 4 4" xfId="4087" xr:uid="{00000000-0005-0000-0000-00001F050000}"/>
    <cellStyle name="Обычный 2 10 2 4 4 5" xfId="7477" xr:uid="{00000000-0005-0000-0000-000020050000}"/>
    <cellStyle name="Обычный 2 10 2 4 5" xfId="1152" xr:uid="{00000000-0005-0000-0000-000021050000}"/>
    <cellStyle name="Обычный 2 10 2 4 5 2" xfId="2624" xr:uid="{00000000-0005-0000-0000-000022050000}"/>
    <cellStyle name="Обычный 2 10 2 4 5 2 2" xfId="5740" xr:uid="{00000000-0005-0000-0000-000023050000}"/>
    <cellStyle name="Обычный 2 10 2 4 5 2 3" xfId="9133" xr:uid="{00000000-0005-0000-0000-000024050000}"/>
    <cellStyle name="Обычный 2 10 2 4 5 3" xfId="4272" xr:uid="{00000000-0005-0000-0000-000025050000}"/>
    <cellStyle name="Обычный 2 10 2 4 5 4" xfId="7662" xr:uid="{00000000-0005-0000-0000-000026050000}"/>
    <cellStyle name="Обычный 2 10 2 4 6" xfId="1888" xr:uid="{00000000-0005-0000-0000-000027050000}"/>
    <cellStyle name="Обычный 2 10 2 4 6 2" xfId="5921" xr:uid="{00000000-0005-0000-0000-000028050000}"/>
    <cellStyle name="Обычный 2 10 2 4 6 3" xfId="8397" xr:uid="{00000000-0005-0000-0000-000029050000}"/>
    <cellStyle name="Обычный 2 10 2 4 7" xfId="3355" xr:uid="{00000000-0005-0000-0000-00002A050000}"/>
    <cellStyle name="Обычный 2 10 2 4 7 2" xfId="6116" xr:uid="{00000000-0005-0000-0000-00002B050000}"/>
    <cellStyle name="Обычный 2 10 2 4 7 3" xfId="9864" xr:uid="{00000000-0005-0000-0000-00002C050000}"/>
    <cellStyle name="Обычный 2 10 2 4 8" xfId="6297" xr:uid="{00000000-0005-0000-0000-00002D050000}"/>
    <cellStyle name="Обычный 2 10 2 4 9" xfId="6494" xr:uid="{00000000-0005-0000-0000-00002E050000}"/>
    <cellStyle name="Обычный 2 10 2 5" xfId="581" xr:uid="{00000000-0005-0000-0000-00002F050000}"/>
    <cellStyle name="Обычный 2 10 2 5 2" xfId="1342" xr:uid="{00000000-0005-0000-0000-000030050000}"/>
    <cellStyle name="Обычный 2 10 2 5 2 2" xfId="2814" xr:uid="{00000000-0005-0000-0000-000031050000}"/>
    <cellStyle name="Обычный 2 10 2 5 2 2 2" xfId="9323" xr:uid="{00000000-0005-0000-0000-000032050000}"/>
    <cellStyle name="Обычный 2 10 2 5 2 3" xfId="4462" xr:uid="{00000000-0005-0000-0000-000033050000}"/>
    <cellStyle name="Обычный 2 10 2 5 2 4" xfId="7852" xr:uid="{00000000-0005-0000-0000-000034050000}"/>
    <cellStyle name="Обычный 2 10 2 5 3" xfId="2078" xr:uid="{00000000-0005-0000-0000-000035050000}"/>
    <cellStyle name="Обычный 2 10 2 5 3 2" xfId="5198" xr:uid="{00000000-0005-0000-0000-000036050000}"/>
    <cellStyle name="Обычный 2 10 2 5 3 3" xfId="8587" xr:uid="{00000000-0005-0000-0000-000037050000}"/>
    <cellStyle name="Обычный 2 10 2 5 4" xfId="3726" xr:uid="{00000000-0005-0000-0000-000038050000}"/>
    <cellStyle name="Обычный 2 10 2 5 5" xfId="7116" xr:uid="{00000000-0005-0000-0000-000039050000}"/>
    <cellStyle name="Обычный 2 10 2 6" xfId="758" xr:uid="{00000000-0005-0000-0000-00003A050000}"/>
    <cellStyle name="Обычный 2 10 2 6 2" xfId="1519" xr:uid="{00000000-0005-0000-0000-00003B050000}"/>
    <cellStyle name="Обычный 2 10 2 6 2 2" xfId="2991" xr:uid="{00000000-0005-0000-0000-00003C050000}"/>
    <cellStyle name="Обычный 2 10 2 6 2 2 2" xfId="9500" xr:uid="{00000000-0005-0000-0000-00003D050000}"/>
    <cellStyle name="Обычный 2 10 2 6 2 3" xfId="4639" xr:uid="{00000000-0005-0000-0000-00003E050000}"/>
    <cellStyle name="Обычный 2 10 2 6 2 4" xfId="8029" xr:uid="{00000000-0005-0000-0000-00003F050000}"/>
    <cellStyle name="Обычный 2 10 2 6 3" xfId="2255" xr:uid="{00000000-0005-0000-0000-000040050000}"/>
    <cellStyle name="Обычный 2 10 2 6 3 2" xfId="5379" xr:uid="{00000000-0005-0000-0000-000041050000}"/>
    <cellStyle name="Обычный 2 10 2 6 3 3" xfId="8764" xr:uid="{00000000-0005-0000-0000-000042050000}"/>
    <cellStyle name="Обычный 2 10 2 6 4" xfId="3903" xr:uid="{00000000-0005-0000-0000-000043050000}"/>
    <cellStyle name="Обычный 2 10 2 6 5" xfId="7293" xr:uid="{00000000-0005-0000-0000-000044050000}"/>
    <cellStyle name="Обычный 2 10 2 7" xfId="945" xr:uid="{00000000-0005-0000-0000-000045050000}"/>
    <cellStyle name="Обычный 2 10 2 7 2" xfId="1699" xr:uid="{00000000-0005-0000-0000-000046050000}"/>
    <cellStyle name="Обычный 2 10 2 7 2 2" xfId="3171" xr:uid="{00000000-0005-0000-0000-000047050000}"/>
    <cellStyle name="Обычный 2 10 2 7 2 2 2" xfId="9680" xr:uid="{00000000-0005-0000-0000-000048050000}"/>
    <cellStyle name="Обычный 2 10 2 7 2 3" xfId="4819" xr:uid="{00000000-0005-0000-0000-000049050000}"/>
    <cellStyle name="Обычный 2 10 2 7 2 4" xfId="8209" xr:uid="{00000000-0005-0000-0000-00004A050000}"/>
    <cellStyle name="Обычный 2 10 2 7 3" xfId="2435" xr:uid="{00000000-0005-0000-0000-00004B050000}"/>
    <cellStyle name="Обычный 2 10 2 7 3 2" xfId="5556" xr:uid="{00000000-0005-0000-0000-00004C050000}"/>
    <cellStyle name="Обычный 2 10 2 7 3 3" xfId="8944" xr:uid="{00000000-0005-0000-0000-00004D050000}"/>
    <cellStyle name="Обычный 2 10 2 7 4" xfId="4083" xr:uid="{00000000-0005-0000-0000-00004E050000}"/>
    <cellStyle name="Обычный 2 10 2 7 5" xfId="7473" xr:uid="{00000000-0005-0000-0000-00004F050000}"/>
    <cellStyle name="Обычный 2 10 2 8" xfId="1148" xr:uid="{00000000-0005-0000-0000-000050050000}"/>
    <cellStyle name="Обычный 2 10 2 8 2" xfId="2620" xr:uid="{00000000-0005-0000-0000-000051050000}"/>
    <cellStyle name="Обычный 2 10 2 8 2 2" xfId="5736" xr:uid="{00000000-0005-0000-0000-000052050000}"/>
    <cellStyle name="Обычный 2 10 2 8 2 3" xfId="9129" xr:uid="{00000000-0005-0000-0000-000053050000}"/>
    <cellStyle name="Обычный 2 10 2 8 3" xfId="4268" xr:uid="{00000000-0005-0000-0000-000054050000}"/>
    <cellStyle name="Обычный 2 10 2 8 4" xfId="7658" xr:uid="{00000000-0005-0000-0000-000055050000}"/>
    <cellStyle name="Обычный 2 10 2 9" xfId="1884" xr:uid="{00000000-0005-0000-0000-000056050000}"/>
    <cellStyle name="Обычный 2 10 2 9 2" xfId="5917" xr:uid="{00000000-0005-0000-0000-000057050000}"/>
    <cellStyle name="Обычный 2 10 2 9 3" xfId="8393" xr:uid="{00000000-0005-0000-0000-000058050000}"/>
    <cellStyle name="Обычный 2 10 3" xfId="580" xr:uid="{00000000-0005-0000-0000-000059050000}"/>
    <cellStyle name="Обычный 2 10 3 2" xfId="1341" xr:uid="{00000000-0005-0000-0000-00005A050000}"/>
    <cellStyle name="Обычный 2 10 3 2 2" xfId="2813" xr:uid="{00000000-0005-0000-0000-00005B050000}"/>
    <cellStyle name="Обычный 2 10 3 2 2 2" xfId="9322" xr:uid="{00000000-0005-0000-0000-00005C050000}"/>
    <cellStyle name="Обычный 2 10 3 2 3" xfId="4461" xr:uid="{00000000-0005-0000-0000-00005D050000}"/>
    <cellStyle name="Обычный 2 10 3 2 4" xfId="7851" xr:uid="{00000000-0005-0000-0000-00005E050000}"/>
    <cellStyle name="Обычный 2 10 3 3" xfId="2077" xr:uid="{00000000-0005-0000-0000-00005F050000}"/>
    <cellStyle name="Обычный 2 10 3 3 2" xfId="5197" xr:uid="{00000000-0005-0000-0000-000060050000}"/>
    <cellStyle name="Обычный 2 10 3 3 3" xfId="8586" xr:uid="{00000000-0005-0000-0000-000061050000}"/>
    <cellStyle name="Обычный 2 10 3 4" xfId="3725" xr:uid="{00000000-0005-0000-0000-000062050000}"/>
    <cellStyle name="Обычный 2 10 3 5" xfId="7115" xr:uid="{00000000-0005-0000-0000-000063050000}"/>
    <cellStyle name="Обычный 2 10 4" xfId="757" xr:uid="{00000000-0005-0000-0000-000064050000}"/>
    <cellStyle name="Обычный 2 10 4 2" xfId="1518" xr:uid="{00000000-0005-0000-0000-000065050000}"/>
    <cellStyle name="Обычный 2 10 4 2 2" xfId="2990" xr:uid="{00000000-0005-0000-0000-000066050000}"/>
    <cellStyle name="Обычный 2 10 4 2 2 2" xfId="9499" xr:uid="{00000000-0005-0000-0000-000067050000}"/>
    <cellStyle name="Обычный 2 10 4 2 3" xfId="4638" xr:uid="{00000000-0005-0000-0000-000068050000}"/>
    <cellStyle name="Обычный 2 10 4 2 4" xfId="8028" xr:uid="{00000000-0005-0000-0000-000069050000}"/>
    <cellStyle name="Обычный 2 10 4 3" xfId="2254" xr:uid="{00000000-0005-0000-0000-00006A050000}"/>
    <cellStyle name="Обычный 2 10 4 3 2" xfId="5378" xr:uid="{00000000-0005-0000-0000-00006B050000}"/>
    <cellStyle name="Обычный 2 10 4 3 3" xfId="8763" xr:uid="{00000000-0005-0000-0000-00006C050000}"/>
    <cellStyle name="Обычный 2 10 4 4" xfId="3902" xr:uid="{00000000-0005-0000-0000-00006D050000}"/>
    <cellStyle name="Обычный 2 10 4 5" xfId="7292" xr:uid="{00000000-0005-0000-0000-00006E050000}"/>
    <cellStyle name="Обычный 2 10 5" xfId="944" xr:uid="{00000000-0005-0000-0000-00006F050000}"/>
    <cellStyle name="Обычный 2 10 5 2" xfId="1698" xr:uid="{00000000-0005-0000-0000-000070050000}"/>
    <cellStyle name="Обычный 2 10 5 2 2" xfId="3170" xr:uid="{00000000-0005-0000-0000-000071050000}"/>
    <cellStyle name="Обычный 2 10 5 2 2 2" xfId="9679" xr:uid="{00000000-0005-0000-0000-000072050000}"/>
    <cellStyle name="Обычный 2 10 5 2 3" xfId="4818" xr:uid="{00000000-0005-0000-0000-000073050000}"/>
    <cellStyle name="Обычный 2 10 5 2 4" xfId="8208" xr:uid="{00000000-0005-0000-0000-000074050000}"/>
    <cellStyle name="Обычный 2 10 5 3" xfId="2434" xr:uid="{00000000-0005-0000-0000-000075050000}"/>
    <cellStyle name="Обычный 2 10 5 3 2" xfId="5555" xr:uid="{00000000-0005-0000-0000-000076050000}"/>
    <cellStyle name="Обычный 2 10 5 3 3" xfId="8943" xr:uid="{00000000-0005-0000-0000-000077050000}"/>
    <cellStyle name="Обычный 2 10 5 4" xfId="4082" xr:uid="{00000000-0005-0000-0000-000078050000}"/>
    <cellStyle name="Обычный 2 10 5 5" xfId="7472" xr:uid="{00000000-0005-0000-0000-000079050000}"/>
    <cellStyle name="Обычный 2 10 6" xfId="1147" xr:uid="{00000000-0005-0000-0000-00007A050000}"/>
    <cellStyle name="Обычный 2 10 6 2" xfId="2619" xr:uid="{00000000-0005-0000-0000-00007B050000}"/>
    <cellStyle name="Обычный 2 10 6 2 2" xfId="5735" xr:uid="{00000000-0005-0000-0000-00007C050000}"/>
    <cellStyle name="Обычный 2 10 6 2 3" xfId="9128" xr:uid="{00000000-0005-0000-0000-00007D050000}"/>
    <cellStyle name="Обычный 2 10 6 3" xfId="4267" xr:uid="{00000000-0005-0000-0000-00007E050000}"/>
    <cellStyle name="Обычный 2 10 6 4" xfId="7657" xr:uid="{00000000-0005-0000-0000-00007F050000}"/>
    <cellStyle name="Обычный 2 10 7" xfId="1883" xr:uid="{00000000-0005-0000-0000-000080050000}"/>
    <cellStyle name="Обычный 2 10 7 2" xfId="5916" xr:uid="{00000000-0005-0000-0000-000081050000}"/>
    <cellStyle name="Обычный 2 10 7 3" xfId="8392" xr:uid="{00000000-0005-0000-0000-000082050000}"/>
    <cellStyle name="Обычный 2 10 8" xfId="3350" xr:uid="{00000000-0005-0000-0000-000083050000}"/>
    <cellStyle name="Обычный 2 10 8 2" xfId="6111" xr:uid="{00000000-0005-0000-0000-000084050000}"/>
    <cellStyle name="Обычный 2 10 8 3" xfId="9859" xr:uid="{00000000-0005-0000-0000-000085050000}"/>
    <cellStyle name="Обычный 2 10 9" xfId="6292" xr:uid="{00000000-0005-0000-0000-000086050000}"/>
    <cellStyle name="Обычный 2 11" xfId="210" xr:uid="{00000000-0005-0000-0000-000087050000}"/>
    <cellStyle name="Обычный 2 11 10" xfId="6495" xr:uid="{00000000-0005-0000-0000-000088050000}"/>
    <cellStyle name="Обычный 2 11 11" xfId="6709" xr:uid="{00000000-0005-0000-0000-000089050000}"/>
    <cellStyle name="Обычный 2 11 12" xfId="5009" xr:uid="{00000000-0005-0000-0000-00008A050000}"/>
    <cellStyle name="Обычный 2 11 13" xfId="3537" xr:uid="{00000000-0005-0000-0000-00008B050000}"/>
    <cellStyle name="Обычный 2 11 14" xfId="6927" xr:uid="{00000000-0005-0000-0000-00008C050000}"/>
    <cellStyle name="Обычный 2 11 2" xfId="211" xr:uid="{00000000-0005-0000-0000-00008D050000}"/>
    <cellStyle name="Обычный 2 11 2 10" xfId="6710" xr:uid="{00000000-0005-0000-0000-00008E050000}"/>
    <cellStyle name="Обычный 2 11 2 11" xfId="5010" xr:uid="{00000000-0005-0000-0000-00008F050000}"/>
    <cellStyle name="Обычный 2 11 2 12" xfId="3538" xr:uid="{00000000-0005-0000-0000-000090050000}"/>
    <cellStyle name="Обычный 2 11 2 13" xfId="6928" xr:uid="{00000000-0005-0000-0000-000091050000}"/>
    <cellStyle name="Обычный 2 11 2 2" xfId="587" xr:uid="{00000000-0005-0000-0000-000092050000}"/>
    <cellStyle name="Обычный 2 11 2 2 2" xfId="1348" xr:uid="{00000000-0005-0000-0000-000093050000}"/>
    <cellStyle name="Обычный 2 11 2 2 2 2" xfId="2820" xr:uid="{00000000-0005-0000-0000-000094050000}"/>
    <cellStyle name="Обычный 2 11 2 2 2 2 2" xfId="9329" xr:uid="{00000000-0005-0000-0000-000095050000}"/>
    <cellStyle name="Обычный 2 11 2 2 2 3" xfId="4468" xr:uid="{00000000-0005-0000-0000-000096050000}"/>
    <cellStyle name="Обычный 2 11 2 2 2 4" xfId="7858" xr:uid="{00000000-0005-0000-0000-000097050000}"/>
    <cellStyle name="Обычный 2 11 2 2 3" xfId="2084" xr:uid="{00000000-0005-0000-0000-000098050000}"/>
    <cellStyle name="Обычный 2 11 2 2 3 2" xfId="5204" xr:uid="{00000000-0005-0000-0000-000099050000}"/>
    <cellStyle name="Обычный 2 11 2 2 3 3" xfId="8593" xr:uid="{00000000-0005-0000-0000-00009A050000}"/>
    <cellStyle name="Обычный 2 11 2 2 4" xfId="3732" xr:uid="{00000000-0005-0000-0000-00009B050000}"/>
    <cellStyle name="Обычный 2 11 2 2 5" xfId="7122" xr:uid="{00000000-0005-0000-0000-00009C050000}"/>
    <cellStyle name="Обычный 2 11 2 3" xfId="764" xr:uid="{00000000-0005-0000-0000-00009D050000}"/>
    <cellStyle name="Обычный 2 11 2 3 2" xfId="1525" xr:uid="{00000000-0005-0000-0000-00009E050000}"/>
    <cellStyle name="Обычный 2 11 2 3 2 2" xfId="2997" xr:uid="{00000000-0005-0000-0000-00009F050000}"/>
    <cellStyle name="Обычный 2 11 2 3 2 2 2" xfId="9506" xr:uid="{00000000-0005-0000-0000-0000A0050000}"/>
    <cellStyle name="Обычный 2 11 2 3 2 3" xfId="4645" xr:uid="{00000000-0005-0000-0000-0000A1050000}"/>
    <cellStyle name="Обычный 2 11 2 3 2 4" xfId="8035" xr:uid="{00000000-0005-0000-0000-0000A2050000}"/>
    <cellStyle name="Обычный 2 11 2 3 3" xfId="2261" xr:uid="{00000000-0005-0000-0000-0000A3050000}"/>
    <cellStyle name="Обычный 2 11 2 3 3 2" xfId="5385" xr:uid="{00000000-0005-0000-0000-0000A4050000}"/>
    <cellStyle name="Обычный 2 11 2 3 3 3" xfId="8770" xr:uid="{00000000-0005-0000-0000-0000A5050000}"/>
    <cellStyle name="Обычный 2 11 2 3 4" xfId="3909" xr:uid="{00000000-0005-0000-0000-0000A6050000}"/>
    <cellStyle name="Обычный 2 11 2 3 5" xfId="7299" xr:uid="{00000000-0005-0000-0000-0000A7050000}"/>
    <cellStyle name="Обычный 2 11 2 4" xfId="951" xr:uid="{00000000-0005-0000-0000-0000A8050000}"/>
    <cellStyle name="Обычный 2 11 2 4 2" xfId="1705" xr:uid="{00000000-0005-0000-0000-0000A9050000}"/>
    <cellStyle name="Обычный 2 11 2 4 2 2" xfId="3177" xr:uid="{00000000-0005-0000-0000-0000AA050000}"/>
    <cellStyle name="Обычный 2 11 2 4 2 2 2" xfId="9686" xr:uid="{00000000-0005-0000-0000-0000AB050000}"/>
    <cellStyle name="Обычный 2 11 2 4 2 3" xfId="4825" xr:uid="{00000000-0005-0000-0000-0000AC050000}"/>
    <cellStyle name="Обычный 2 11 2 4 2 4" xfId="8215" xr:uid="{00000000-0005-0000-0000-0000AD050000}"/>
    <cellStyle name="Обычный 2 11 2 4 3" xfId="2441" xr:uid="{00000000-0005-0000-0000-0000AE050000}"/>
    <cellStyle name="Обычный 2 11 2 4 3 2" xfId="5562" xr:uid="{00000000-0005-0000-0000-0000AF050000}"/>
    <cellStyle name="Обычный 2 11 2 4 3 3" xfId="8950" xr:uid="{00000000-0005-0000-0000-0000B0050000}"/>
    <cellStyle name="Обычный 2 11 2 4 4" xfId="4089" xr:uid="{00000000-0005-0000-0000-0000B1050000}"/>
    <cellStyle name="Обычный 2 11 2 4 5" xfId="7479" xr:uid="{00000000-0005-0000-0000-0000B2050000}"/>
    <cellStyle name="Обычный 2 11 2 5" xfId="1154" xr:uid="{00000000-0005-0000-0000-0000B3050000}"/>
    <cellStyle name="Обычный 2 11 2 5 2" xfId="2626" xr:uid="{00000000-0005-0000-0000-0000B4050000}"/>
    <cellStyle name="Обычный 2 11 2 5 2 2" xfId="5742" xr:uid="{00000000-0005-0000-0000-0000B5050000}"/>
    <cellStyle name="Обычный 2 11 2 5 2 3" xfId="9135" xr:uid="{00000000-0005-0000-0000-0000B6050000}"/>
    <cellStyle name="Обычный 2 11 2 5 3" xfId="4274" xr:uid="{00000000-0005-0000-0000-0000B7050000}"/>
    <cellStyle name="Обычный 2 11 2 5 4" xfId="7664" xr:uid="{00000000-0005-0000-0000-0000B8050000}"/>
    <cellStyle name="Обычный 2 11 2 6" xfId="1890" xr:uid="{00000000-0005-0000-0000-0000B9050000}"/>
    <cellStyle name="Обычный 2 11 2 6 2" xfId="5923" xr:uid="{00000000-0005-0000-0000-0000BA050000}"/>
    <cellStyle name="Обычный 2 11 2 6 3" xfId="8399" xr:uid="{00000000-0005-0000-0000-0000BB050000}"/>
    <cellStyle name="Обычный 2 11 2 7" xfId="3357" xr:uid="{00000000-0005-0000-0000-0000BC050000}"/>
    <cellStyle name="Обычный 2 11 2 7 2" xfId="6118" xr:uid="{00000000-0005-0000-0000-0000BD050000}"/>
    <cellStyle name="Обычный 2 11 2 7 3" xfId="9866" xr:uid="{00000000-0005-0000-0000-0000BE050000}"/>
    <cellStyle name="Обычный 2 11 2 8" xfId="6299" xr:uid="{00000000-0005-0000-0000-0000BF050000}"/>
    <cellStyle name="Обычный 2 11 2 9" xfId="6496" xr:uid="{00000000-0005-0000-0000-0000C0050000}"/>
    <cellStyle name="Обычный 2 11 3" xfId="586" xr:uid="{00000000-0005-0000-0000-0000C1050000}"/>
    <cellStyle name="Обычный 2 11 3 2" xfId="1347" xr:uid="{00000000-0005-0000-0000-0000C2050000}"/>
    <cellStyle name="Обычный 2 11 3 2 2" xfId="2819" xr:uid="{00000000-0005-0000-0000-0000C3050000}"/>
    <cellStyle name="Обычный 2 11 3 2 2 2" xfId="9328" xr:uid="{00000000-0005-0000-0000-0000C4050000}"/>
    <cellStyle name="Обычный 2 11 3 2 3" xfId="4467" xr:uid="{00000000-0005-0000-0000-0000C5050000}"/>
    <cellStyle name="Обычный 2 11 3 2 4" xfId="7857" xr:uid="{00000000-0005-0000-0000-0000C6050000}"/>
    <cellStyle name="Обычный 2 11 3 3" xfId="2083" xr:uid="{00000000-0005-0000-0000-0000C7050000}"/>
    <cellStyle name="Обычный 2 11 3 3 2" xfId="5203" xr:uid="{00000000-0005-0000-0000-0000C8050000}"/>
    <cellStyle name="Обычный 2 11 3 3 3" xfId="8592" xr:uid="{00000000-0005-0000-0000-0000C9050000}"/>
    <cellStyle name="Обычный 2 11 3 4" xfId="3731" xr:uid="{00000000-0005-0000-0000-0000CA050000}"/>
    <cellStyle name="Обычный 2 11 3 5" xfId="7121" xr:uid="{00000000-0005-0000-0000-0000CB050000}"/>
    <cellStyle name="Обычный 2 11 4" xfId="763" xr:uid="{00000000-0005-0000-0000-0000CC050000}"/>
    <cellStyle name="Обычный 2 11 4 2" xfId="1524" xr:uid="{00000000-0005-0000-0000-0000CD050000}"/>
    <cellStyle name="Обычный 2 11 4 2 2" xfId="2996" xr:uid="{00000000-0005-0000-0000-0000CE050000}"/>
    <cellStyle name="Обычный 2 11 4 2 2 2" xfId="9505" xr:uid="{00000000-0005-0000-0000-0000CF050000}"/>
    <cellStyle name="Обычный 2 11 4 2 3" xfId="4644" xr:uid="{00000000-0005-0000-0000-0000D0050000}"/>
    <cellStyle name="Обычный 2 11 4 2 4" xfId="8034" xr:uid="{00000000-0005-0000-0000-0000D1050000}"/>
    <cellStyle name="Обычный 2 11 4 3" xfId="2260" xr:uid="{00000000-0005-0000-0000-0000D2050000}"/>
    <cellStyle name="Обычный 2 11 4 3 2" xfId="5384" xr:uid="{00000000-0005-0000-0000-0000D3050000}"/>
    <cellStyle name="Обычный 2 11 4 3 3" xfId="8769" xr:uid="{00000000-0005-0000-0000-0000D4050000}"/>
    <cellStyle name="Обычный 2 11 4 4" xfId="3908" xr:uid="{00000000-0005-0000-0000-0000D5050000}"/>
    <cellStyle name="Обычный 2 11 4 5" xfId="7298" xr:uid="{00000000-0005-0000-0000-0000D6050000}"/>
    <cellStyle name="Обычный 2 11 5" xfId="950" xr:uid="{00000000-0005-0000-0000-0000D7050000}"/>
    <cellStyle name="Обычный 2 11 5 2" xfId="1704" xr:uid="{00000000-0005-0000-0000-0000D8050000}"/>
    <cellStyle name="Обычный 2 11 5 2 2" xfId="3176" xr:uid="{00000000-0005-0000-0000-0000D9050000}"/>
    <cellStyle name="Обычный 2 11 5 2 2 2" xfId="9685" xr:uid="{00000000-0005-0000-0000-0000DA050000}"/>
    <cellStyle name="Обычный 2 11 5 2 3" xfId="4824" xr:uid="{00000000-0005-0000-0000-0000DB050000}"/>
    <cellStyle name="Обычный 2 11 5 2 4" xfId="8214" xr:uid="{00000000-0005-0000-0000-0000DC050000}"/>
    <cellStyle name="Обычный 2 11 5 3" xfId="2440" xr:uid="{00000000-0005-0000-0000-0000DD050000}"/>
    <cellStyle name="Обычный 2 11 5 3 2" xfId="5561" xr:uid="{00000000-0005-0000-0000-0000DE050000}"/>
    <cellStyle name="Обычный 2 11 5 3 3" xfId="8949" xr:uid="{00000000-0005-0000-0000-0000DF050000}"/>
    <cellStyle name="Обычный 2 11 5 4" xfId="4088" xr:uid="{00000000-0005-0000-0000-0000E0050000}"/>
    <cellStyle name="Обычный 2 11 5 5" xfId="7478" xr:uid="{00000000-0005-0000-0000-0000E1050000}"/>
    <cellStyle name="Обычный 2 11 6" xfId="1153" xr:uid="{00000000-0005-0000-0000-0000E2050000}"/>
    <cellStyle name="Обычный 2 11 6 2" xfId="2625" xr:uid="{00000000-0005-0000-0000-0000E3050000}"/>
    <cellStyle name="Обычный 2 11 6 2 2" xfId="5741" xr:uid="{00000000-0005-0000-0000-0000E4050000}"/>
    <cellStyle name="Обычный 2 11 6 2 3" xfId="9134" xr:uid="{00000000-0005-0000-0000-0000E5050000}"/>
    <cellStyle name="Обычный 2 11 6 3" xfId="4273" xr:uid="{00000000-0005-0000-0000-0000E6050000}"/>
    <cellStyle name="Обычный 2 11 6 4" xfId="7663" xr:uid="{00000000-0005-0000-0000-0000E7050000}"/>
    <cellStyle name="Обычный 2 11 7" xfId="1889" xr:uid="{00000000-0005-0000-0000-0000E8050000}"/>
    <cellStyle name="Обычный 2 11 7 2" xfId="5922" xr:uid="{00000000-0005-0000-0000-0000E9050000}"/>
    <cellStyle name="Обычный 2 11 7 3" xfId="8398" xr:uid="{00000000-0005-0000-0000-0000EA050000}"/>
    <cellStyle name="Обычный 2 11 8" xfId="3356" xr:uid="{00000000-0005-0000-0000-0000EB050000}"/>
    <cellStyle name="Обычный 2 11 8 2" xfId="6117" xr:uid="{00000000-0005-0000-0000-0000EC050000}"/>
    <cellStyle name="Обычный 2 11 8 3" xfId="9865" xr:uid="{00000000-0005-0000-0000-0000ED050000}"/>
    <cellStyle name="Обычный 2 11 9" xfId="6298" xr:uid="{00000000-0005-0000-0000-0000EE050000}"/>
    <cellStyle name="Обычный 2 12" xfId="212" xr:uid="{00000000-0005-0000-0000-0000EF050000}"/>
    <cellStyle name="Обычный 2 13" xfId="213" xr:uid="{00000000-0005-0000-0000-0000F0050000}"/>
    <cellStyle name="Обычный 2 13 10" xfId="6711" xr:uid="{00000000-0005-0000-0000-0000F1050000}"/>
    <cellStyle name="Обычный 2 13 11" xfId="5011" xr:uid="{00000000-0005-0000-0000-0000F2050000}"/>
    <cellStyle name="Обычный 2 13 12" xfId="3539" xr:uid="{00000000-0005-0000-0000-0000F3050000}"/>
    <cellStyle name="Обычный 2 13 13" xfId="6929" xr:uid="{00000000-0005-0000-0000-0000F4050000}"/>
    <cellStyle name="Обычный 2 13 2" xfId="588" xr:uid="{00000000-0005-0000-0000-0000F5050000}"/>
    <cellStyle name="Обычный 2 13 2 2" xfId="1349" xr:uid="{00000000-0005-0000-0000-0000F6050000}"/>
    <cellStyle name="Обычный 2 13 2 2 2" xfId="2821" xr:uid="{00000000-0005-0000-0000-0000F7050000}"/>
    <cellStyle name="Обычный 2 13 2 2 2 2" xfId="9330" xr:uid="{00000000-0005-0000-0000-0000F8050000}"/>
    <cellStyle name="Обычный 2 13 2 2 3" xfId="4469" xr:uid="{00000000-0005-0000-0000-0000F9050000}"/>
    <cellStyle name="Обычный 2 13 2 2 4" xfId="7859" xr:uid="{00000000-0005-0000-0000-0000FA050000}"/>
    <cellStyle name="Обычный 2 13 2 3" xfId="2085" xr:uid="{00000000-0005-0000-0000-0000FB050000}"/>
    <cellStyle name="Обычный 2 13 2 3 2" xfId="5205" xr:uid="{00000000-0005-0000-0000-0000FC050000}"/>
    <cellStyle name="Обычный 2 13 2 3 3" xfId="8594" xr:uid="{00000000-0005-0000-0000-0000FD050000}"/>
    <cellStyle name="Обычный 2 13 2 4" xfId="3733" xr:uid="{00000000-0005-0000-0000-0000FE050000}"/>
    <cellStyle name="Обычный 2 13 2 5" xfId="7123" xr:uid="{00000000-0005-0000-0000-0000FF050000}"/>
    <cellStyle name="Обычный 2 13 3" xfId="765" xr:uid="{00000000-0005-0000-0000-000000060000}"/>
    <cellStyle name="Обычный 2 13 3 2" xfId="1526" xr:uid="{00000000-0005-0000-0000-000001060000}"/>
    <cellStyle name="Обычный 2 13 3 2 2" xfId="2998" xr:uid="{00000000-0005-0000-0000-000002060000}"/>
    <cellStyle name="Обычный 2 13 3 2 2 2" xfId="9507" xr:uid="{00000000-0005-0000-0000-000003060000}"/>
    <cellStyle name="Обычный 2 13 3 2 3" xfId="4646" xr:uid="{00000000-0005-0000-0000-000004060000}"/>
    <cellStyle name="Обычный 2 13 3 2 4" xfId="8036" xr:uid="{00000000-0005-0000-0000-000005060000}"/>
    <cellStyle name="Обычный 2 13 3 3" xfId="2262" xr:uid="{00000000-0005-0000-0000-000006060000}"/>
    <cellStyle name="Обычный 2 13 3 3 2" xfId="5386" xr:uid="{00000000-0005-0000-0000-000007060000}"/>
    <cellStyle name="Обычный 2 13 3 3 3" xfId="8771" xr:uid="{00000000-0005-0000-0000-000008060000}"/>
    <cellStyle name="Обычный 2 13 3 4" xfId="3910" xr:uid="{00000000-0005-0000-0000-000009060000}"/>
    <cellStyle name="Обычный 2 13 3 5" xfId="7300" xr:uid="{00000000-0005-0000-0000-00000A060000}"/>
    <cellStyle name="Обычный 2 13 4" xfId="952" xr:uid="{00000000-0005-0000-0000-00000B060000}"/>
    <cellStyle name="Обычный 2 13 4 2" xfId="1706" xr:uid="{00000000-0005-0000-0000-00000C060000}"/>
    <cellStyle name="Обычный 2 13 4 2 2" xfId="3178" xr:uid="{00000000-0005-0000-0000-00000D060000}"/>
    <cellStyle name="Обычный 2 13 4 2 2 2" xfId="9687" xr:uid="{00000000-0005-0000-0000-00000E060000}"/>
    <cellStyle name="Обычный 2 13 4 2 3" xfId="4826" xr:uid="{00000000-0005-0000-0000-00000F060000}"/>
    <cellStyle name="Обычный 2 13 4 2 4" xfId="8216" xr:uid="{00000000-0005-0000-0000-000010060000}"/>
    <cellStyle name="Обычный 2 13 4 3" xfId="2442" xr:uid="{00000000-0005-0000-0000-000011060000}"/>
    <cellStyle name="Обычный 2 13 4 3 2" xfId="5563" xr:uid="{00000000-0005-0000-0000-000012060000}"/>
    <cellStyle name="Обычный 2 13 4 3 3" xfId="8951" xr:uid="{00000000-0005-0000-0000-000013060000}"/>
    <cellStyle name="Обычный 2 13 4 4" xfId="4090" xr:uid="{00000000-0005-0000-0000-000014060000}"/>
    <cellStyle name="Обычный 2 13 4 5" xfId="7480" xr:uid="{00000000-0005-0000-0000-000015060000}"/>
    <cellStyle name="Обычный 2 13 5" xfId="1155" xr:uid="{00000000-0005-0000-0000-000016060000}"/>
    <cellStyle name="Обычный 2 13 5 2" xfId="2627" xr:uid="{00000000-0005-0000-0000-000017060000}"/>
    <cellStyle name="Обычный 2 13 5 2 2" xfId="5743" xr:uid="{00000000-0005-0000-0000-000018060000}"/>
    <cellStyle name="Обычный 2 13 5 2 3" xfId="9136" xr:uid="{00000000-0005-0000-0000-000019060000}"/>
    <cellStyle name="Обычный 2 13 5 3" xfId="4275" xr:uid="{00000000-0005-0000-0000-00001A060000}"/>
    <cellStyle name="Обычный 2 13 5 4" xfId="7665" xr:uid="{00000000-0005-0000-0000-00001B060000}"/>
    <cellStyle name="Обычный 2 13 6" xfId="1891" xr:uid="{00000000-0005-0000-0000-00001C060000}"/>
    <cellStyle name="Обычный 2 13 6 2" xfId="5924" xr:uid="{00000000-0005-0000-0000-00001D060000}"/>
    <cellStyle name="Обычный 2 13 6 3" xfId="8400" xr:uid="{00000000-0005-0000-0000-00001E060000}"/>
    <cellStyle name="Обычный 2 13 7" xfId="3358" xr:uid="{00000000-0005-0000-0000-00001F060000}"/>
    <cellStyle name="Обычный 2 13 7 2" xfId="6119" xr:uid="{00000000-0005-0000-0000-000020060000}"/>
    <cellStyle name="Обычный 2 13 7 3" xfId="9867" xr:uid="{00000000-0005-0000-0000-000021060000}"/>
    <cellStyle name="Обычный 2 13 8" xfId="6300" xr:uid="{00000000-0005-0000-0000-000022060000}"/>
    <cellStyle name="Обычный 2 13 9" xfId="6497" xr:uid="{00000000-0005-0000-0000-000023060000}"/>
    <cellStyle name="Обычный 2 14" xfId="922" xr:uid="{00000000-0005-0000-0000-000024060000}"/>
    <cellStyle name="Обычный 2 15" xfId="919" xr:uid="{00000000-0005-0000-0000-000025060000}"/>
    <cellStyle name="Обычный 2 15 2" xfId="1679" xr:uid="{00000000-0005-0000-0000-000026060000}"/>
    <cellStyle name="Обычный 2 15 2 2" xfId="3151" xr:uid="{00000000-0005-0000-0000-000027060000}"/>
    <cellStyle name="Обычный 2 15 2 2 2" xfId="5897" xr:uid="{00000000-0005-0000-0000-000028060000}"/>
    <cellStyle name="Обычный 2 15 2 2 3" xfId="9660" xr:uid="{00000000-0005-0000-0000-000029060000}"/>
    <cellStyle name="Обычный 2 15 2 3" xfId="4799" xr:uid="{00000000-0005-0000-0000-00002A060000}"/>
    <cellStyle name="Обычный 2 15 2 4" xfId="8189" xr:uid="{00000000-0005-0000-0000-00002B060000}"/>
    <cellStyle name="Обычный 2 15 3" xfId="2415" xr:uid="{00000000-0005-0000-0000-00002C060000}"/>
    <cellStyle name="Обычный 2 15 3 2" xfId="6273" xr:uid="{00000000-0005-0000-0000-00002D060000}"/>
    <cellStyle name="Обычный 2 15 3 3" xfId="8924" xr:uid="{00000000-0005-0000-0000-00002E060000}"/>
    <cellStyle name="Обычный 2 15 4" xfId="6470" xr:uid="{00000000-0005-0000-0000-00002F060000}"/>
    <cellStyle name="Обычный 2 15 5" xfId="6684" xr:uid="{00000000-0005-0000-0000-000030060000}"/>
    <cellStyle name="Обычный 2 15 6" xfId="5716" xr:uid="{00000000-0005-0000-0000-000031060000}"/>
    <cellStyle name="Обычный 2 15 7" xfId="4063" xr:uid="{00000000-0005-0000-0000-000032060000}"/>
    <cellStyle name="Обычный 2 15 8" xfId="7453" xr:uid="{00000000-0005-0000-0000-000033060000}"/>
    <cellStyle name="Обычный 2 2" xfId="214" xr:uid="{00000000-0005-0000-0000-000034060000}"/>
    <cellStyle name="Обычный 2 2 2" xfId="215" xr:uid="{00000000-0005-0000-0000-000035060000}"/>
    <cellStyle name="Обычный 2 2 3" xfId="216" xr:uid="{00000000-0005-0000-0000-000036060000}"/>
    <cellStyle name="Обычный 2 2 3 2" xfId="217" xr:uid="{00000000-0005-0000-0000-000037060000}"/>
    <cellStyle name="Обычный 2 2 3 3" xfId="218" xr:uid="{00000000-0005-0000-0000-000038060000}"/>
    <cellStyle name="Обычный 2 2 4" xfId="219" xr:uid="{00000000-0005-0000-0000-000039060000}"/>
    <cellStyle name="Обычный 2 2 5" xfId="220" xr:uid="{00000000-0005-0000-0000-00003A060000}"/>
    <cellStyle name="Обычный 2 2 5 10" xfId="6712" xr:uid="{00000000-0005-0000-0000-00003B060000}"/>
    <cellStyle name="Обычный 2 2 5 11" xfId="5012" xr:uid="{00000000-0005-0000-0000-00003C060000}"/>
    <cellStyle name="Обычный 2 2 5 12" xfId="3540" xr:uid="{00000000-0005-0000-0000-00003D060000}"/>
    <cellStyle name="Обычный 2 2 5 13" xfId="6930" xr:uid="{00000000-0005-0000-0000-00003E060000}"/>
    <cellStyle name="Обычный 2 2 5 2" xfId="589" xr:uid="{00000000-0005-0000-0000-00003F060000}"/>
    <cellStyle name="Обычный 2 2 5 2 2" xfId="1350" xr:uid="{00000000-0005-0000-0000-000040060000}"/>
    <cellStyle name="Обычный 2 2 5 2 2 2" xfId="2822" xr:uid="{00000000-0005-0000-0000-000041060000}"/>
    <cellStyle name="Обычный 2 2 5 2 2 2 2" xfId="9331" xr:uid="{00000000-0005-0000-0000-000042060000}"/>
    <cellStyle name="Обычный 2 2 5 2 2 3" xfId="4470" xr:uid="{00000000-0005-0000-0000-000043060000}"/>
    <cellStyle name="Обычный 2 2 5 2 2 4" xfId="7860" xr:uid="{00000000-0005-0000-0000-000044060000}"/>
    <cellStyle name="Обычный 2 2 5 2 3" xfId="2086" xr:uid="{00000000-0005-0000-0000-000045060000}"/>
    <cellStyle name="Обычный 2 2 5 2 3 2" xfId="5206" xr:uid="{00000000-0005-0000-0000-000046060000}"/>
    <cellStyle name="Обычный 2 2 5 2 3 3" xfId="8595" xr:uid="{00000000-0005-0000-0000-000047060000}"/>
    <cellStyle name="Обычный 2 2 5 2 4" xfId="3734" xr:uid="{00000000-0005-0000-0000-000048060000}"/>
    <cellStyle name="Обычный 2 2 5 2 5" xfId="7124" xr:uid="{00000000-0005-0000-0000-000049060000}"/>
    <cellStyle name="Обычный 2 2 5 3" xfId="766" xr:uid="{00000000-0005-0000-0000-00004A060000}"/>
    <cellStyle name="Обычный 2 2 5 3 2" xfId="1527" xr:uid="{00000000-0005-0000-0000-00004B060000}"/>
    <cellStyle name="Обычный 2 2 5 3 2 2" xfId="2999" xr:uid="{00000000-0005-0000-0000-00004C060000}"/>
    <cellStyle name="Обычный 2 2 5 3 2 2 2" xfId="9508" xr:uid="{00000000-0005-0000-0000-00004D060000}"/>
    <cellStyle name="Обычный 2 2 5 3 2 3" xfId="4647" xr:uid="{00000000-0005-0000-0000-00004E060000}"/>
    <cellStyle name="Обычный 2 2 5 3 2 4" xfId="8037" xr:uid="{00000000-0005-0000-0000-00004F060000}"/>
    <cellStyle name="Обычный 2 2 5 3 3" xfId="2263" xr:uid="{00000000-0005-0000-0000-000050060000}"/>
    <cellStyle name="Обычный 2 2 5 3 3 2" xfId="5387" xr:uid="{00000000-0005-0000-0000-000051060000}"/>
    <cellStyle name="Обычный 2 2 5 3 3 3" xfId="8772" xr:uid="{00000000-0005-0000-0000-000052060000}"/>
    <cellStyle name="Обычный 2 2 5 3 4" xfId="3911" xr:uid="{00000000-0005-0000-0000-000053060000}"/>
    <cellStyle name="Обычный 2 2 5 3 5" xfId="7301" xr:uid="{00000000-0005-0000-0000-000054060000}"/>
    <cellStyle name="Обычный 2 2 5 4" xfId="953" xr:uid="{00000000-0005-0000-0000-000055060000}"/>
    <cellStyle name="Обычный 2 2 5 4 2" xfId="1707" xr:uid="{00000000-0005-0000-0000-000056060000}"/>
    <cellStyle name="Обычный 2 2 5 4 2 2" xfId="3179" xr:uid="{00000000-0005-0000-0000-000057060000}"/>
    <cellStyle name="Обычный 2 2 5 4 2 2 2" xfId="9688" xr:uid="{00000000-0005-0000-0000-000058060000}"/>
    <cellStyle name="Обычный 2 2 5 4 2 3" xfId="4827" xr:uid="{00000000-0005-0000-0000-000059060000}"/>
    <cellStyle name="Обычный 2 2 5 4 2 4" xfId="8217" xr:uid="{00000000-0005-0000-0000-00005A060000}"/>
    <cellStyle name="Обычный 2 2 5 4 3" xfId="2443" xr:uid="{00000000-0005-0000-0000-00005B060000}"/>
    <cellStyle name="Обычный 2 2 5 4 3 2" xfId="5564" xr:uid="{00000000-0005-0000-0000-00005C060000}"/>
    <cellStyle name="Обычный 2 2 5 4 3 3" xfId="8952" xr:uid="{00000000-0005-0000-0000-00005D060000}"/>
    <cellStyle name="Обычный 2 2 5 4 4" xfId="4091" xr:uid="{00000000-0005-0000-0000-00005E060000}"/>
    <cellStyle name="Обычный 2 2 5 4 5" xfId="7481" xr:uid="{00000000-0005-0000-0000-00005F060000}"/>
    <cellStyle name="Обычный 2 2 5 5" xfId="1156" xr:uid="{00000000-0005-0000-0000-000060060000}"/>
    <cellStyle name="Обычный 2 2 5 5 2" xfId="2628" xr:uid="{00000000-0005-0000-0000-000061060000}"/>
    <cellStyle name="Обычный 2 2 5 5 2 2" xfId="5744" xr:uid="{00000000-0005-0000-0000-000062060000}"/>
    <cellStyle name="Обычный 2 2 5 5 2 3" xfId="9137" xr:uid="{00000000-0005-0000-0000-000063060000}"/>
    <cellStyle name="Обычный 2 2 5 5 3" xfId="4276" xr:uid="{00000000-0005-0000-0000-000064060000}"/>
    <cellStyle name="Обычный 2 2 5 5 4" xfId="7666" xr:uid="{00000000-0005-0000-0000-000065060000}"/>
    <cellStyle name="Обычный 2 2 5 6" xfId="1892" xr:uid="{00000000-0005-0000-0000-000066060000}"/>
    <cellStyle name="Обычный 2 2 5 6 2" xfId="5925" xr:uid="{00000000-0005-0000-0000-000067060000}"/>
    <cellStyle name="Обычный 2 2 5 6 3" xfId="8401" xr:uid="{00000000-0005-0000-0000-000068060000}"/>
    <cellStyle name="Обычный 2 2 5 7" xfId="3359" xr:uid="{00000000-0005-0000-0000-000069060000}"/>
    <cellStyle name="Обычный 2 2 5 7 2" xfId="6120" xr:uid="{00000000-0005-0000-0000-00006A060000}"/>
    <cellStyle name="Обычный 2 2 5 7 3" xfId="9868" xr:uid="{00000000-0005-0000-0000-00006B060000}"/>
    <cellStyle name="Обычный 2 2 5 8" xfId="6301" xr:uid="{00000000-0005-0000-0000-00006C060000}"/>
    <cellStyle name="Обычный 2 2 5 9" xfId="6498" xr:uid="{00000000-0005-0000-0000-00006D060000}"/>
    <cellStyle name="Обычный 2 3" xfId="221" xr:uid="{00000000-0005-0000-0000-00006E060000}"/>
    <cellStyle name="Обычный 2 3 2" xfId="222" xr:uid="{00000000-0005-0000-0000-00006F060000}"/>
    <cellStyle name="Обычный 2 3 2 10" xfId="6499" xr:uid="{00000000-0005-0000-0000-000070060000}"/>
    <cellStyle name="Обычный 2 3 2 11" xfId="6713" xr:uid="{00000000-0005-0000-0000-000071060000}"/>
    <cellStyle name="Обычный 2 3 2 12" xfId="5013" xr:uid="{00000000-0005-0000-0000-000072060000}"/>
    <cellStyle name="Обычный 2 3 2 13" xfId="3541" xr:uid="{00000000-0005-0000-0000-000073060000}"/>
    <cellStyle name="Обычный 2 3 2 14" xfId="6931" xr:uid="{00000000-0005-0000-0000-000074060000}"/>
    <cellStyle name="Обычный 2 3 2 2" xfId="223" xr:uid="{00000000-0005-0000-0000-000075060000}"/>
    <cellStyle name="Обычный 2 3 2 2 10" xfId="6714" xr:uid="{00000000-0005-0000-0000-000076060000}"/>
    <cellStyle name="Обычный 2 3 2 2 11" xfId="5014" xr:uid="{00000000-0005-0000-0000-000077060000}"/>
    <cellStyle name="Обычный 2 3 2 2 12" xfId="3542" xr:uid="{00000000-0005-0000-0000-000078060000}"/>
    <cellStyle name="Обычный 2 3 2 2 13" xfId="6932" xr:uid="{00000000-0005-0000-0000-000079060000}"/>
    <cellStyle name="Обычный 2 3 2 2 2" xfId="591" xr:uid="{00000000-0005-0000-0000-00007A060000}"/>
    <cellStyle name="Обычный 2 3 2 2 2 2" xfId="1352" xr:uid="{00000000-0005-0000-0000-00007B060000}"/>
    <cellStyle name="Обычный 2 3 2 2 2 2 2" xfId="2824" xr:uid="{00000000-0005-0000-0000-00007C060000}"/>
    <cellStyle name="Обычный 2 3 2 2 2 2 2 2" xfId="9333" xr:uid="{00000000-0005-0000-0000-00007D060000}"/>
    <cellStyle name="Обычный 2 3 2 2 2 2 3" xfId="4472" xr:uid="{00000000-0005-0000-0000-00007E060000}"/>
    <cellStyle name="Обычный 2 3 2 2 2 2 4" xfId="7862" xr:uid="{00000000-0005-0000-0000-00007F060000}"/>
    <cellStyle name="Обычный 2 3 2 2 2 3" xfId="2088" xr:uid="{00000000-0005-0000-0000-000080060000}"/>
    <cellStyle name="Обычный 2 3 2 2 2 3 2" xfId="5208" xr:uid="{00000000-0005-0000-0000-000081060000}"/>
    <cellStyle name="Обычный 2 3 2 2 2 3 3" xfId="8597" xr:uid="{00000000-0005-0000-0000-000082060000}"/>
    <cellStyle name="Обычный 2 3 2 2 2 4" xfId="3736" xr:uid="{00000000-0005-0000-0000-000083060000}"/>
    <cellStyle name="Обычный 2 3 2 2 2 5" xfId="7126" xr:uid="{00000000-0005-0000-0000-000084060000}"/>
    <cellStyle name="Обычный 2 3 2 2 3" xfId="768" xr:uid="{00000000-0005-0000-0000-000085060000}"/>
    <cellStyle name="Обычный 2 3 2 2 3 2" xfId="1529" xr:uid="{00000000-0005-0000-0000-000086060000}"/>
    <cellStyle name="Обычный 2 3 2 2 3 2 2" xfId="3001" xr:uid="{00000000-0005-0000-0000-000087060000}"/>
    <cellStyle name="Обычный 2 3 2 2 3 2 2 2" xfId="9510" xr:uid="{00000000-0005-0000-0000-000088060000}"/>
    <cellStyle name="Обычный 2 3 2 2 3 2 3" xfId="4649" xr:uid="{00000000-0005-0000-0000-000089060000}"/>
    <cellStyle name="Обычный 2 3 2 2 3 2 4" xfId="8039" xr:uid="{00000000-0005-0000-0000-00008A060000}"/>
    <cellStyle name="Обычный 2 3 2 2 3 3" xfId="2265" xr:uid="{00000000-0005-0000-0000-00008B060000}"/>
    <cellStyle name="Обычный 2 3 2 2 3 3 2" xfId="5389" xr:uid="{00000000-0005-0000-0000-00008C060000}"/>
    <cellStyle name="Обычный 2 3 2 2 3 3 3" xfId="8774" xr:uid="{00000000-0005-0000-0000-00008D060000}"/>
    <cellStyle name="Обычный 2 3 2 2 3 4" xfId="3913" xr:uid="{00000000-0005-0000-0000-00008E060000}"/>
    <cellStyle name="Обычный 2 3 2 2 3 5" xfId="7303" xr:uid="{00000000-0005-0000-0000-00008F060000}"/>
    <cellStyle name="Обычный 2 3 2 2 4" xfId="955" xr:uid="{00000000-0005-0000-0000-000090060000}"/>
    <cellStyle name="Обычный 2 3 2 2 4 2" xfId="1709" xr:uid="{00000000-0005-0000-0000-000091060000}"/>
    <cellStyle name="Обычный 2 3 2 2 4 2 2" xfId="3181" xr:uid="{00000000-0005-0000-0000-000092060000}"/>
    <cellStyle name="Обычный 2 3 2 2 4 2 2 2" xfId="9690" xr:uid="{00000000-0005-0000-0000-000093060000}"/>
    <cellStyle name="Обычный 2 3 2 2 4 2 3" xfId="4829" xr:uid="{00000000-0005-0000-0000-000094060000}"/>
    <cellStyle name="Обычный 2 3 2 2 4 2 4" xfId="8219" xr:uid="{00000000-0005-0000-0000-000095060000}"/>
    <cellStyle name="Обычный 2 3 2 2 4 3" xfId="2445" xr:uid="{00000000-0005-0000-0000-000096060000}"/>
    <cellStyle name="Обычный 2 3 2 2 4 3 2" xfId="5566" xr:uid="{00000000-0005-0000-0000-000097060000}"/>
    <cellStyle name="Обычный 2 3 2 2 4 3 3" xfId="8954" xr:uid="{00000000-0005-0000-0000-000098060000}"/>
    <cellStyle name="Обычный 2 3 2 2 4 4" xfId="4093" xr:uid="{00000000-0005-0000-0000-000099060000}"/>
    <cellStyle name="Обычный 2 3 2 2 4 5" xfId="7483" xr:uid="{00000000-0005-0000-0000-00009A060000}"/>
    <cellStyle name="Обычный 2 3 2 2 5" xfId="1158" xr:uid="{00000000-0005-0000-0000-00009B060000}"/>
    <cellStyle name="Обычный 2 3 2 2 5 2" xfId="2630" xr:uid="{00000000-0005-0000-0000-00009C060000}"/>
    <cellStyle name="Обычный 2 3 2 2 5 2 2" xfId="5746" xr:uid="{00000000-0005-0000-0000-00009D060000}"/>
    <cellStyle name="Обычный 2 3 2 2 5 2 3" xfId="9139" xr:uid="{00000000-0005-0000-0000-00009E060000}"/>
    <cellStyle name="Обычный 2 3 2 2 5 3" xfId="4278" xr:uid="{00000000-0005-0000-0000-00009F060000}"/>
    <cellStyle name="Обычный 2 3 2 2 5 4" xfId="7668" xr:uid="{00000000-0005-0000-0000-0000A0060000}"/>
    <cellStyle name="Обычный 2 3 2 2 6" xfId="1894" xr:uid="{00000000-0005-0000-0000-0000A1060000}"/>
    <cellStyle name="Обычный 2 3 2 2 6 2" xfId="5927" xr:uid="{00000000-0005-0000-0000-0000A2060000}"/>
    <cellStyle name="Обычный 2 3 2 2 6 3" xfId="8403" xr:uid="{00000000-0005-0000-0000-0000A3060000}"/>
    <cellStyle name="Обычный 2 3 2 2 7" xfId="3361" xr:uid="{00000000-0005-0000-0000-0000A4060000}"/>
    <cellStyle name="Обычный 2 3 2 2 7 2" xfId="6122" xr:uid="{00000000-0005-0000-0000-0000A5060000}"/>
    <cellStyle name="Обычный 2 3 2 2 7 3" xfId="9870" xr:uid="{00000000-0005-0000-0000-0000A6060000}"/>
    <cellStyle name="Обычный 2 3 2 2 8" xfId="6303" xr:uid="{00000000-0005-0000-0000-0000A7060000}"/>
    <cellStyle name="Обычный 2 3 2 2 9" xfId="6500" xr:uid="{00000000-0005-0000-0000-0000A8060000}"/>
    <cellStyle name="Обычный 2 3 2 3" xfId="590" xr:uid="{00000000-0005-0000-0000-0000A9060000}"/>
    <cellStyle name="Обычный 2 3 2 3 2" xfId="1351" xr:uid="{00000000-0005-0000-0000-0000AA060000}"/>
    <cellStyle name="Обычный 2 3 2 3 2 2" xfId="2823" xr:uid="{00000000-0005-0000-0000-0000AB060000}"/>
    <cellStyle name="Обычный 2 3 2 3 2 2 2" xfId="9332" xr:uid="{00000000-0005-0000-0000-0000AC060000}"/>
    <cellStyle name="Обычный 2 3 2 3 2 3" xfId="4471" xr:uid="{00000000-0005-0000-0000-0000AD060000}"/>
    <cellStyle name="Обычный 2 3 2 3 2 4" xfId="7861" xr:uid="{00000000-0005-0000-0000-0000AE060000}"/>
    <cellStyle name="Обычный 2 3 2 3 3" xfId="2087" xr:uid="{00000000-0005-0000-0000-0000AF060000}"/>
    <cellStyle name="Обычный 2 3 2 3 3 2" xfId="5207" xr:uid="{00000000-0005-0000-0000-0000B0060000}"/>
    <cellStyle name="Обычный 2 3 2 3 3 3" xfId="8596" xr:uid="{00000000-0005-0000-0000-0000B1060000}"/>
    <cellStyle name="Обычный 2 3 2 3 4" xfId="3735" xr:uid="{00000000-0005-0000-0000-0000B2060000}"/>
    <cellStyle name="Обычный 2 3 2 3 5" xfId="7125" xr:uid="{00000000-0005-0000-0000-0000B3060000}"/>
    <cellStyle name="Обычный 2 3 2 4" xfId="767" xr:uid="{00000000-0005-0000-0000-0000B4060000}"/>
    <cellStyle name="Обычный 2 3 2 4 2" xfId="1528" xr:uid="{00000000-0005-0000-0000-0000B5060000}"/>
    <cellStyle name="Обычный 2 3 2 4 2 2" xfId="3000" xr:uid="{00000000-0005-0000-0000-0000B6060000}"/>
    <cellStyle name="Обычный 2 3 2 4 2 2 2" xfId="9509" xr:uid="{00000000-0005-0000-0000-0000B7060000}"/>
    <cellStyle name="Обычный 2 3 2 4 2 3" xfId="4648" xr:uid="{00000000-0005-0000-0000-0000B8060000}"/>
    <cellStyle name="Обычный 2 3 2 4 2 4" xfId="8038" xr:uid="{00000000-0005-0000-0000-0000B9060000}"/>
    <cellStyle name="Обычный 2 3 2 4 3" xfId="2264" xr:uid="{00000000-0005-0000-0000-0000BA060000}"/>
    <cellStyle name="Обычный 2 3 2 4 3 2" xfId="5388" xr:uid="{00000000-0005-0000-0000-0000BB060000}"/>
    <cellStyle name="Обычный 2 3 2 4 3 3" xfId="8773" xr:uid="{00000000-0005-0000-0000-0000BC060000}"/>
    <cellStyle name="Обычный 2 3 2 4 4" xfId="3912" xr:uid="{00000000-0005-0000-0000-0000BD060000}"/>
    <cellStyle name="Обычный 2 3 2 4 5" xfId="7302" xr:uid="{00000000-0005-0000-0000-0000BE060000}"/>
    <cellStyle name="Обычный 2 3 2 5" xfId="954" xr:uid="{00000000-0005-0000-0000-0000BF060000}"/>
    <cellStyle name="Обычный 2 3 2 5 2" xfId="1708" xr:uid="{00000000-0005-0000-0000-0000C0060000}"/>
    <cellStyle name="Обычный 2 3 2 5 2 2" xfId="3180" xr:uid="{00000000-0005-0000-0000-0000C1060000}"/>
    <cellStyle name="Обычный 2 3 2 5 2 2 2" xfId="9689" xr:uid="{00000000-0005-0000-0000-0000C2060000}"/>
    <cellStyle name="Обычный 2 3 2 5 2 3" xfId="4828" xr:uid="{00000000-0005-0000-0000-0000C3060000}"/>
    <cellStyle name="Обычный 2 3 2 5 2 4" xfId="8218" xr:uid="{00000000-0005-0000-0000-0000C4060000}"/>
    <cellStyle name="Обычный 2 3 2 5 3" xfId="2444" xr:uid="{00000000-0005-0000-0000-0000C5060000}"/>
    <cellStyle name="Обычный 2 3 2 5 3 2" xfId="5565" xr:uid="{00000000-0005-0000-0000-0000C6060000}"/>
    <cellStyle name="Обычный 2 3 2 5 3 3" xfId="8953" xr:uid="{00000000-0005-0000-0000-0000C7060000}"/>
    <cellStyle name="Обычный 2 3 2 5 4" xfId="4092" xr:uid="{00000000-0005-0000-0000-0000C8060000}"/>
    <cellStyle name="Обычный 2 3 2 5 5" xfId="7482" xr:uid="{00000000-0005-0000-0000-0000C9060000}"/>
    <cellStyle name="Обычный 2 3 2 6" xfId="1157" xr:uid="{00000000-0005-0000-0000-0000CA060000}"/>
    <cellStyle name="Обычный 2 3 2 6 2" xfId="2629" xr:uid="{00000000-0005-0000-0000-0000CB060000}"/>
    <cellStyle name="Обычный 2 3 2 6 2 2" xfId="5745" xr:uid="{00000000-0005-0000-0000-0000CC060000}"/>
    <cellStyle name="Обычный 2 3 2 6 2 3" xfId="9138" xr:uid="{00000000-0005-0000-0000-0000CD060000}"/>
    <cellStyle name="Обычный 2 3 2 6 3" xfId="4277" xr:uid="{00000000-0005-0000-0000-0000CE060000}"/>
    <cellStyle name="Обычный 2 3 2 6 4" xfId="7667" xr:uid="{00000000-0005-0000-0000-0000CF060000}"/>
    <cellStyle name="Обычный 2 3 2 7" xfId="1893" xr:uid="{00000000-0005-0000-0000-0000D0060000}"/>
    <cellStyle name="Обычный 2 3 2 7 2" xfId="5926" xr:uid="{00000000-0005-0000-0000-0000D1060000}"/>
    <cellStyle name="Обычный 2 3 2 7 3" xfId="8402" xr:uid="{00000000-0005-0000-0000-0000D2060000}"/>
    <cellStyle name="Обычный 2 3 2 8" xfId="3360" xr:uid="{00000000-0005-0000-0000-0000D3060000}"/>
    <cellStyle name="Обычный 2 3 2 8 2" xfId="6121" xr:uid="{00000000-0005-0000-0000-0000D4060000}"/>
    <cellStyle name="Обычный 2 3 2 8 3" xfId="9869" xr:uid="{00000000-0005-0000-0000-0000D5060000}"/>
    <cellStyle name="Обычный 2 3 2 9" xfId="6302" xr:uid="{00000000-0005-0000-0000-0000D6060000}"/>
    <cellStyle name="Обычный 2 3 3" xfId="224" xr:uid="{00000000-0005-0000-0000-0000D7060000}"/>
    <cellStyle name="Обычный 2 3 3 10" xfId="6715" xr:uid="{00000000-0005-0000-0000-0000D8060000}"/>
    <cellStyle name="Обычный 2 3 3 11" xfId="5015" xr:uid="{00000000-0005-0000-0000-0000D9060000}"/>
    <cellStyle name="Обычный 2 3 3 12" xfId="3543" xr:uid="{00000000-0005-0000-0000-0000DA060000}"/>
    <cellStyle name="Обычный 2 3 3 13" xfId="6933" xr:uid="{00000000-0005-0000-0000-0000DB060000}"/>
    <cellStyle name="Обычный 2 3 3 2" xfId="592" xr:uid="{00000000-0005-0000-0000-0000DC060000}"/>
    <cellStyle name="Обычный 2 3 3 2 2" xfId="1353" xr:uid="{00000000-0005-0000-0000-0000DD060000}"/>
    <cellStyle name="Обычный 2 3 3 2 2 2" xfId="2825" xr:uid="{00000000-0005-0000-0000-0000DE060000}"/>
    <cellStyle name="Обычный 2 3 3 2 2 2 2" xfId="9334" xr:uid="{00000000-0005-0000-0000-0000DF060000}"/>
    <cellStyle name="Обычный 2 3 3 2 2 3" xfId="4473" xr:uid="{00000000-0005-0000-0000-0000E0060000}"/>
    <cellStyle name="Обычный 2 3 3 2 2 4" xfId="7863" xr:uid="{00000000-0005-0000-0000-0000E1060000}"/>
    <cellStyle name="Обычный 2 3 3 2 3" xfId="2089" xr:uid="{00000000-0005-0000-0000-0000E2060000}"/>
    <cellStyle name="Обычный 2 3 3 2 3 2" xfId="5209" xr:uid="{00000000-0005-0000-0000-0000E3060000}"/>
    <cellStyle name="Обычный 2 3 3 2 3 3" xfId="8598" xr:uid="{00000000-0005-0000-0000-0000E4060000}"/>
    <cellStyle name="Обычный 2 3 3 2 4" xfId="3737" xr:uid="{00000000-0005-0000-0000-0000E5060000}"/>
    <cellStyle name="Обычный 2 3 3 2 5" xfId="7127" xr:uid="{00000000-0005-0000-0000-0000E6060000}"/>
    <cellStyle name="Обычный 2 3 3 3" xfId="769" xr:uid="{00000000-0005-0000-0000-0000E7060000}"/>
    <cellStyle name="Обычный 2 3 3 3 2" xfId="1530" xr:uid="{00000000-0005-0000-0000-0000E8060000}"/>
    <cellStyle name="Обычный 2 3 3 3 2 2" xfId="3002" xr:uid="{00000000-0005-0000-0000-0000E9060000}"/>
    <cellStyle name="Обычный 2 3 3 3 2 2 2" xfId="9511" xr:uid="{00000000-0005-0000-0000-0000EA060000}"/>
    <cellStyle name="Обычный 2 3 3 3 2 3" xfId="4650" xr:uid="{00000000-0005-0000-0000-0000EB060000}"/>
    <cellStyle name="Обычный 2 3 3 3 2 4" xfId="8040" xr:uid="{00000000-0005-0000-0000-0000EC060000}"/>
    <cellStyle name="Обычный 2 3 3 3 3" xfId="2266" xr:uid="{00000000-0005-0000-0000-0000ED060000}"/>
    <cellStyle name="Обычный 2 3 3 3 3 2" xfId="5390" xr:uid="{00000000-0005-0000-0000-0000EE060000}"/>
    <cellStyle name="Обычный 2 3 3 3 3 3" xfId="8775" xr:uid="{00000000-0005-0000-0000-0000EF060000}"/>
    <cellStyle name="Обычный 2 3 3 3 4" xfId="3914" xr:uid="{00000000-0005-0000-0000-0000F0060000}"/>
    <cellStyle name="Обычный 2 3 3 3 5" xfId="7304" xr:uid="{00000000-0005-0000-0000-0000F1060000}"/>
    <cellStyle name="Обычный 2 3 3 4" xfId="956" xr:uid="{00000000-0005-0000-0000-0000F2060000}"/>
    <cellStyle name="Обычный 2 3 3 4 2" xfId="1710" xr:uid="{00000000-0005-0000-0000-0000F3060000}"/>
    <cellStyle name="Обычный 2 3 3 4 2 2" xfId="3182" xr:uid="{00000000-0005-0000-0000-0000F4060000}"/>
    <cellStyle name="Обычный 2 3 3 4 2 2 2" xfId="9691" xr:uid="{00000000-0005-0000-0000-0000F5060000}"/>
    <cellStyle name="Обычный 2 3 3 4 2 3" xfId="4830" xr:uid="{00000000-0005-0000-0000-0000F6060000}"/>
    <cellStyle name="Обычный 2 3 3 4 2 4" xfId="8220" xr:uid="{00000000-0005-0000-0000-0000F7060000}"/>
    <cellStyle name="Обычный 2 3 3 4 3" xfId="2446" xr:uid="{00000000-0005-0000-0000-0000F8060000}"/>
    <cellStyle name="Обычный 2 3 3 4 3 2" xfId="5567" xr:uid="{00000000-0005-0000-0000-0000F9060000}"/>
    <cellStyle name="Обычный 2 3 3 4 3 3" xfId="8955" xr:uid="{00000000-0005-0000-0000-0000FA060000}"/>
    <cellStyle name="Обычный 2 3 3 4 4" xfId="4094" xr:uid="{00000000-0005-0000-0000-0000FB060000}"/>
    <cellStyle name="Обычный 2 3 3 4 5" xfId="7484" xr:uid="{00000000-0005-0000-0000-0000FC060000}"/>
    <cellStyle name="Обычный 2 3 3 5" xfId="1159" xr:uid="{00000000-0005-0000-0000-0000FD060000}"/>
    <cellStyle name="Обычный 2 3 3 5 2" xfId="2631" xr:uid="{00000000-0005-0000-0000-0000FE060000}"/>
    <cellStyle name="Обычный 2 3 3 5 2 2" xfId="5747" xr:uid="{00000000-0005-0000-0000-0000FF060000}"/>
    <cellStyle name="Обычный 2 3 3 5 2 3" xfId="9140" xr:uid="{00000000-0005-0000-0000-000000070000}"/>
    <cellStyle name="Обычный 2 3 3 5 3" xfId="4279" xr:uid="{00000000-0005-0000-0000-000001070000}"/>
    <cellStyle name="Обычный 2 3 3 5 4" xfId="7669" xr:uid="{00000000-0005-0000-0000-000002070000}"/>
    <cellStyle name="Обычный 2 3 3 6" xfId="1895" xr:uid="{00000000-0005-0000-0000-000003070000}"/>
    <cellStyle name="Обычный 2 3 3 6 2" xfId="5928" xr:uid="{00000000-0005-0000-0000-000004070000}"/>
    <cellStyle name="Обычный 2 3 3 6 3" xfId="8404" xr:uid="{00000000-0005-0000-0000-000005070000}"/>
    <cellStyle name="Обычный 2 3 3 7" xfId="3362" xr:uid="{00000000-0005-0000-0000-000006070000}"/>
    <cellStyle name="Обычный 2 3 3 7 2" xfId="6123" xr:uid="{00000000-0005-0000-0000-000007070000}"/>
    <cellStyle name="Обычный 2 3 3 7 3" xfId="9871" xr:uid="{00000000-0005-0000-0000-000008070000}"/>
    <cellStyle name="Обычный 2 3 3 8" xfId="6304" xr:uid="{00000000-0005-0000-0000-000009070000}"/>
    <cellStyle name="Обычный 2 3 3 9" xfId="6501" xr:uid="{00000000-0005-0000-0000-00000A070000}"/>
    <cellStyle name="Обычный 2 3 4" xfId="225" xr:uid="{00000000-0005-0000-0000-00000B070000}"/>
    <cellStyle name="Обычный 2 3 5" xfId="226" xr:uid="{00000000-0005-0000-0000-00000C070000}"/>
    <cellStyle name="Обычный 2 3 6" xfId="227" xr:uid="{00000000-0005-0000-0000-00000D070000}"/>
    <cellStyle name="Обычный 2 3 6 10" xfId="6716" xr:uid="{00000000-0005-0000-0000-00000E070000}"/>
    <cellStyle name="Обычный 2 3 6 11" xfId="5016" xr:uid="{00000000-0005-0000-0000-00000F070000}"/>
    <cellStyle name="Обычный 2 3 6 12" xfId="3544" xr:uid="{00000000-0005-0000-0000-000010070000}"/>
    <cellStyle name="Обычный 2 3 6 13" xfId="6934" xr:uid="{00000000-0005-0000-0000-000011070000}"/>
    <cellStyle name="Обычный 2 3 6 2" xfId="593" xr:uid="{00000000-0005-0000-0000-000012070000}"/>
    <cellStyle name="Обычный 2 3 6 2 2" xfId="1354" xr:uid="{00000000-0005-0000-0000-000013070000}"/>
    <cellStyle name="Обычный 2 3 6 2 2 2" xfId="2826" xr:uid="{00000000-0005-0000-0000-000014070000}"/>
    <cellStyle name="Обычный 2 3 6 2 2 2 2" xfId="9335" xr:uid="{00000000-0005-0000-0000-000015070000}"/>
    <cellStyle name="Обычный 2 3 6 2 2 3" xfId="4474" xr:uid="{00000000-0005-0000-0000-000016070000}"/>
    <cellStyle name="Обычный 2 3 6 2 2 4" xfId="7864" xr:uid="{00000000-0005-0000-0000-000017070000}"/>
    <cellStyle name="Обычный 2 3 6 2 3" xfId="2090" xr:uid="{00000000-0005-0000-0000-000018070000}"/>
    <cellStyle name="Обычный 2 3 6 2 3 2" xfId="5210" xr:uid="{00000000-0005-0000-0000-000019070000}"/>
    <cellStyle name="Обычный 2 3 6 2 3 3" xfId="8599" xr:uid="{00000000-0005-0000-0000-00001A070000}"/>
    <cellStyle name="Обычный 2 3 6 2 4" xfId="3738" xr:uid="{00000000-0005-0000-0000-00001B070000}"/>
    <cellStyle name="Обычный 2 3 6 2 5" xfId="7128" xr:uid="{00000000-0005-0000-0000-00001C070000}"/>
    <cellStyle name="Обычный 2 3 6 3" xfId="770" xr:uid="{00000000-0005-0000-0000-00001D070000}"/>
    <cellStyle name="Обычный 2 3 6 3 2" xfId="1531" xr:uid="{00000000-0005-0000-0000-00001E070000}"/>
    <cellStyle name="Обычный 2 3 6 3 2 2" xfId="3003" xr:uid="{00000000-0005-0000-0000-00001F070000}"/>
    <cellStyle name="Обычный 2 3 6 3 2 2 2" xfId="9512" xr:uid="{00000000-0005-0000-0000-000020070000}"/>
    <cellStyle name="Обычный 2 3 6 3 2 3" xfId="4651" xr:uid="{00000000-0005-0000-0000-000021070000}"/>
    <cellStyle name="Обычный 2 3 6 3 2 4" xfId="8041" xr:uid="{00000000-0005-0000-0000-000022070000}"/>
    <cellStyle name="Обычный 2 3 6 3 3" xfId="2267" xr:uid="{00000000-0005-0000-0000-000023070000}"/>
    <cellStyle name="Обычный 2 3 6 3 3 2" xfId="5391" xr:uid="{00000000-0005-0000-0000-000024070000}"/>
    <cellStyle name="Обычный 2 3 6 3 3 3" xfId="8776" xr:uid="{00000000-0005-0000-0000-000025070000}"/>
    <cellStyle name="Обычный 2 3 6 3 4" xfId="3915" xr:uid="{00000000-0005-0000-0000-000026070000}"/>
    <cellStyle name="Обычный 2 3 6 3 5" xfId="7305" xr:uid="{00000000-0005-0000-0000-000027070000}"/>
    <cellStyle name="Обычный 2 3 6 4" xfId="957" xr:uid="{00000000-0005-0000-0000-000028070000}"/>
    <cellStyle name="Обычный 2 3 6 4 2" xfId="1711" xr:uid="{00000000-0005-0000-0000-000029070000}"/>
    <cellStyle name="Обычный 2 3 6 4 2 2" xfId="3183" xr:uid="{00000000-0005-0000-0000-00002A070000}"/>
    <cellStyle name="Обычный 2 3 6 4 2 2 2" xfId="9692" xr:uid="{00000000-0005-0000-0000-00002B070000}"/>
    <cellStyle name="Обычный 2 3 6 4 2 3" xfId="4831" xr:uid="{00000000-0005-0000-0000-00002C070000}"/>
    <cellStyle name="Обычный 2 3 6 4 2 4" xfId="8221" xr:uid="{00000000-0005-0000-0000-00002D070000}"/>
    <cellStyle name="Обычный 2 3 6 4 3" xfId="2447" xr:uid="{00000000-0005-0000-0000-00002E070000}"/>
    <cellStyle name="Обычный 2 3 6 4 3 2" xfId="5568" xr:uid="{00000000-0005-0000-0000-00002F070000}"/>
    <cellStyle name="Обычный 2 3 6 4 3 3" xfId="8956" xr:uid="{00000000-0005-0000-0000-000030070000}"/>
    <cellStyle name="Обычный 2 3 6 4 4" xfId="4095" xr:uid="{00000000-0005-0000-0000-000031070000}"/>
    <cellStyle name="Обычный 2 3 6 4 5" xfId="7485" xr:uid="{00000000-0005-0000-0000-000032070000}"/>
    <cellStyle name="Обычный 2 3 6 5" xfId="1160" xr:uid="{00000000-0005-0000-0000-000033070000}"/>
    <cellStyle name="Обычный 2 3 6 5 2" xfId="2632" xr:uid="{00000000-0005-0000-0000-000034070000}"/>
    <cellStyle name="Обычный 2 3 6 5 2 2" xfId="5748" xr:uid="{00000000-0005-0000-0000-000035070000}"/>
    <cellStyle name="Обычный 2 3 6 5 2 3" xfId="9141" xr:uid="{00000000-0005-0000-0000-000036070000}"/>
    <cellStyle name="Обычный 2 3 6 5 3" xfId="4280" xr:uid="{00000000-0005-0000-0000-000037070000}"/>
    <cellStyle name="Обычный 2 3 6 5 4" xfId="7670" xr:uid="{00000000-0005-0000-0000-000038070000}"/>
    <cellStyle name="Обычный 2 3 6 6" xfId="1896" xr:uid="{00000000-0005-0000-0000-000039070000}"/>
    <cellStyle name="Обычный 2 3 6 6 2" xfId="5929" xr:uid="{00000000-0005-0000-0000-00003A070000}"/>
    <cellStyle name="Обычный 2 3 6 6 3" xfId="8405" xr:uid="{00000000-0005-0000-0000-00003B070000}"/>
    <cellStyle name="Обычный 2 3 6 7" xfId="3363" xr:uid="{00000000-0005-0000-0000-00003C070000}"/>
    <cellStyle name="Обычный 2 3 6 7 2" xfId="6124" xr:uid="{00000000-0005-0000-0000-00003D070000}"/>
    <cellStyle name="Обычный 2 3 6 7 3" xfId="9872" xr:uid="{00000000-0005-0000-0000-00003E070000}"/>
    <cellStyle name="Обычный 2 3 6 8" xfId="6305" xr:uid="{00000000-0005-0000-0000-00003F070000}"/>
    <cellStyle name="Обычный 2 3 6 9" xfId="6502" xr:uid="{00000000-0005-0000-0000-000040070000}"/>
    <cellStyle name="Обычный 2 4" xfId="228" xr:uid="{00000000-0005-0000-0000-000041070000}"/>
    <cellStyle name="Обычный 2 4 10" xfId="3364" xr:uid="{00000000-0005-0000-0000-000042070000}"/>
    <cellStyle name="Обычный 2 4 10 2" xfId="6125" xr:uid="{00000000-0005-0000-0000-000043070000}"/>
    <cellStyle name="Обычный 2 4 10 3" xfId="9873" xr:uid="{00000000-0005-0000-0000-000044070000}"/>
    <cellStyle name="Обычный 2 4 11" xfId="6306" xr:uid="{00000000-0005-0000-0000-000045070000}"/>
    <cellStyle name="Обычный 2 4 12" xfId="6503" xr:uid="{00000000-0005-0000-0000-000046070000}"/>
    <cellStyle name="Обычный 2 4 13" xfId="6717" xr:uid="{00000000-0005-0000-0000-000047070000}"/>
    <cellStyle name="Обычный 2 4 14" xfId="5017" xr:uid="{00000000-0005-0000-0000-000048070000}"/>
    <cellStyle name="Обычный 2 4 15" xfId="3545" xr:uid="{00000000-0005-0000-0000-000049070000}"/>
    <cellStyle name="Обычный 2 4 16" xfId="6935" xr:uid="{00000000-0005-0000-0000-00004A070000}"/>
    <cellStyle name="Обычный 2 4 2" xfId="229" xr:uid="{00000000-0005-0000-0000-00004B070000}"/>
    <cellStyle name="Обычный 2 4 2 10" xfId="6504" xr:uid="{00000000-0005-0000-0000-00004C070000}"/>
    <cellStyle name="Обычный 2 4 2 11" xfId="6718" xr:uid="{00000000-0005-0000-0000-00004D070000}"/>
    <cellStyle name="Обычный 2 4 2 12" xfId="5018" xr:uid="{00000000-0005-0000-0000-00004E070000}"/>
    <cellStyle name="Обычный 2 4 2 13" xfId="3546" xr:uid="{00000000-0005-0000-0000-00004F070000}"/>
    <cellStyle name="Обычный 2 4 2 14" xfId="6936" xr:uid="{00000000-0005-0000-0000-000050070000}"/>
    <cellStyle name="Обычный 2 4 2 2" xfId="230" xr:uid="{00000000-0005-0000-0000-000051070000}"/>
    <cellStyle name="Обычный 2 4 2 2 10" xfId="6719" xr:uid="{00000000-0005-0000-0000-000052070000}"/>
    <cellStyle name="Обычный 2 4 2 2 11" xfId="5019" xr:uid="{00000000-0005-0000-0000-000053070000}"/>
    <cellStyle name="Обычный 2 4 2 2 12" xfId="3547" xr:uid="{00000000-0005-0000-0000-000054070000}"/>
    <cellStyle name="Обычный 2 4 2 2 13" xfId="6937" xr:uid="{00000000-0005-0000-0000-000055070000}"/>
    <cellStyle name="Обычный 2 4 2 2 2" xfId="596" xr:uid="{00000000-0005-0000-0000-000056070000}"/>
    <cellStyle name="Обычный 2 4 2 2 2 2" xfId="1357" xr:uid="{00000000-0005-0000-0000-000057070000}"/>
    <cellStyle name="Обычный 2 4 2 2 2 2 2" xfId="2829" xr:uid="{00000000-0005-0000-0000-000058070000}"/>
    <cellStyle name="Обычный 2 4 2 2 2 2 2 2" xfId="9338" xr:uid="{00000000-0005-0000-0000-000059070000}"/>
    <cellStyle name="Обычный 2 4 2 2 2 2 3" xfId="4477" xr:uid="{00000000-0005-0000-0000-00005A070000}"/>
    <cellStyle name="Обычный 2 4 2 2 2 2 4" xfId="7867" xr:uid="{00000000-0005-0000-0000-00005B070000}"/>
    <cellStyle name="Обычный 2 4 2 2 2 3" xfId="2093" xr:uid="{00000000-0005-0000-0000-00005C070000}"/>
    <cellStyle name="Обычный 2 4 2 2 2 3 2" xfId="5213" xr:uid="{00000000-0005-0000-0000-00005D070000}"/>
    <cellStyle name="Обычный 2 4 2 2 2 3 3" xfId="8602" xr:uid="{00000000-0005-0000-0000-00005E070000}"/>
    <cellStyle name="Обычный 2 4 2 2 2 4" xfId="3741" xr:uid="{00000000-0005-0000-0000-00005F070000}"/>
    <cellStyle name="Обычный 2 4 2 2 2 5" xfId="7131" xr:uid="{00000000-0005-0000-0000-000060070000}"/>
    <cellStyle name="Обычный 2 4 2 2 3" xfId="773" xr:uid="{00000000-0005-0000-0000-000061070000}"/>
    <cellStyle name="Обычный 2 4 2 2 3 2" xfId="1534" xr:uid="{00000000-0005-0000-0000-000062070000}"/>
    <cellStyle name="Обычный 2 4 2 2 3 2 2" xfId="3006" xr:uid="{00000000-0005-0000-0000-000063070000}"/>
    <cellStyle name="Обычный 2 4 2 2 3 2 2 2" xfId="9515" xr:uid="{00000000-0005-0000-0000-000064070000}"/>
    <cellStyle name="Обычный 2 4 2 2 3 2 3" xfId="4654" xr:uid="{00000000-0005-0000-0000-000065070000}"/>
    <cellStyle name="Обычный 2 4 2 2 3 2 4" xfId="8044" xr:uid="{00000000-0005-0000-0000-000066070000}"/>
    <cellStyle name="Обычный 2 4 2 2 3 3" xfId="2270" xr:uid="{00000000-0005-0000-0000-000067070000}"/>
    <cellStyle name="Обычный 2 4 2 2 3 3 2" xfId="5394" xr:uid="{00000000-0005-0000-0000-000068070000}"/>
    <cellStyle name="Обычный 2 4 2 2 3 3 3" xfId="8779" xr:uid="{00000000-0005-0000-0000-000069070000}"/>
    <cellStyle name="Обычный 2 4 2 2 3 4" xfId="3918" xr:uid="{00000000-0005-0000-0000-00006A070000}"/>
    <cellStyle name="Обычный 2 4 2 2 3 5" xfId="7308" xr:uid="{00000000-0005-0000-0000-00006B070000}"/>
    <cellStyle name="Обычный 2 4 2 2 4" xfId="960" xr:uid="{00000000-0005-0000-0000-00006C070000}"/>
    <cellStyle name="Обычный 2 4 2 2 4 2" xfId="1714" xr:uid="{00000000-0005-0000-0000-00006D070000}"/>
    <cellStyle name="Обычный 2 4 2 2 4 2 2" xfId="3186" xr:uid="{00000000-0005-0000-0000-00006E070000}"/>
    <cellStyle name="Обычный 2 4 2 2 4 2 2 2" xfId="9695" xr:uid="{00000000-0005-0000-0000-00006F070000}"/>
    <cellStyle name="Обычный 2 4 2 2 4 2 3" xfId="4834" xr:uid="{00000000-0005-0000-0000-000070070000}"/>
    <cellStyle name="Обычный 2 4 2 2 4 2 4" xfId="8224" xr:uid="{00000000-0005-0000-0000-000071070000}"/>
    <cellStyle name="Обычный 2 4 2 2 4 3" xfId="2450" xr:uid="{00000000-0005-0000-0000-000072070000}"/>
    <cellStyle name="Обычный 2 4 2 2 4 3 2" xfId="5571" xr:uid="{00000000-0005-0000-0000-000073070000}"/>
    <cellStyle name="Обычный 2 4 2 2 4 3 3" xfId="8959" xr:uid="{00000000-0005-0000-0000-000074070000}"/>
    <cellStyle name="Обычный 2 4 2 2 4 4" xfId="4098" xr:uid="{00000000-0005-0000-0000-000075070000}"/>
    <cellStyle name="Обычный 2 4 2 2 4 5" xfId="7488" xr:uid="{00000000-0005-0000-0000-000076070000}"/>
    <cellStyle name="Обычный 2 4 2 2 5" xfId="1163" xr:uid="{00000000-0005-0000-0000-000077070000}"/>
    <cellStyle name="Обычный 2 4 2 2 5 2" xfId="2635" xr:uid="{00000000-0005-0000-0000-000078070000}"/>
    <cellStyle name="Обычный 2 4 2 2 5 2 2" xfId="5751" xr:uid="{00000000-0005-0000-0000-000079070000}"/>
    <cellStyle name="Обычный 2 4 2 2 5 2 3" xfId="9144" xr:uid="{00000000-0005-0000-0000-00007A070000}"/>
    <cellStyle name="Обычный 2 4 2 2 5 3" xfId="4283" xr:uid="{00000000-0005-0000-0000-00007B070000}"/>
    <cellStyle name="Обычный 2 4 2 2 5 4" xfId="7673" xr:uid="{00000000-0005-0000-0000-00007C070000}"/>
    <cellStyle name="Обычный 2 4 2 2 6" xfId="1899" xr:uid="{00000000-0005-0000-0000-00007D070000}"/>
    <cellStyle name="Обычный 2 4 2 2 6 2" xfId="5932" xr:uid="{00000000-0005-0000-0000-00007E070000}"/>
    <cellStyle name="Обычный 2 4 2 2 6 3" xfId="8408" xr:uid="{00000000-0005-0000-0000-00007F070000}"/>
    <cellStyle name="Обычный 2 4 2 2 7" xfId="3366" xr:uid="{00000000-0005-0000-0000-000080070000}"/>
    <cellStyle name="Обычный 2 4 2 2 7 2" xfId="6127" xr:uid="{00000000-0005-0000-0000-000081070000}"/>
    <cellStyle name="Обычный 2 4 2 2 7 3" xfId="9875" xr:uid="{00000000-0005-0000-0000-000082070000}"/>
    <cellStyle name="Обычный 2 4 2 2 8" xfId="6308" xr:uid="{00000000-0005-0000-0000-000083070000}"/>
    <cellStyle name="Обычный 2 4 2 2 9" xfId="6505" xr:uid="{00000000-0005-0000-0000-000084070000}"/>
    <cellStyle name="Обычный 2 4 2 3" xfId="595" xr:uid="{00000000-0005-0000-0000-000085070000}"/>
    <cellStyle name="Обычный 2 4 2 3 2" xfId="1356" xr:uid="{00000000-0005-0000-0000-000086070000}"/>
    <cellStyle name="Обычный 2 4 2 3 2 2" xfId="2828" xr:uid="{00000000-0005-0000-0000-000087070000}"/>
    <cellStyle name="Обычный 2 4 2 3 2 2 2" xfId="9337" xr:uid="{00000000-0005-0000-0000-000088070000}"/>
    <cellStyle name="Обычный 2 4 2 3 2 3" xfId="4476" xr:uid="{00000000-0005-0000-0000-000089070000}"/>
    <cellStyle name="Обычный 2 4 2 3 2 4" xfId="7866" xr:uid="{00000000-0005-0000-0000-00008A070000}"/>
    <cellStyle name="Обычный 2 4 2 3 3" xfId="2092" xr:uid="{00000000-0005-0000-0000-00008B070000}"/>
    <cellStyle name="Обычный 2 4 2 3 3 2" xfId="5212" xr:uid="{00000000-0005-0000-0000-00008C070000}"/>
    <cellStyle name="Обычный 2 4 2 3 3 3" xfId="8601" xr:uid="{00000000-0005-0000-0000-00008D070000}"/>
    <cellStyle name="Обычный 2 4 2 3 4" xfId="3740" xr:uid="{00000000-0005-0000-0000-00008E070000}"/>
    <cellStyle name="Обычный 2 4 2 3 5" xfId="7130" xr:uid="{00000000-0005-0000-0000-00008F070000}"/>
    <cellStyle name="Обычный 2 4 2 4" xfId="772" xr:uid="{00000000-0005-0000-0000-000090070000}"/>
    <cellStyle name="Обычный 2 4 2 4 2" xfId="1533" xr:uid="{00000000-0005-0000-0000-000091070000}"/>
    <cellStyle name="Обычный 2 4 2 4 2 2" xfId="3005" xr:uid="{00000000-0005-0000-0000-000092070000}"/>
    <cellStyle name="Обычный 2 4 2 4 2 2 2" xfId="9514" xr:uid="{00000000-0005-0000-0000-000093070000}"/>
    <cellStyle name="Обычный 2 4 2 4 2 3" xfId="4653" xr:uid="{00000000-0005-0000-0000-000094070000}"/>
    <cellStyle name="Обычный 2 4 2 4 2 4" xfId="8043" xr:uid="{00000000-0005-0000-0000-000095070000}"/>
    <cellStyle name="Обычный 2 4 2 4 3" xfId="2269" xr:uid="{00000000-0005-0000-0000-000096070000}"/>
    <cellStyle name="Обычный 2 4 2 4 3 2" xfId="5393" xr:uid="{00000000-0005-0000-0000-000097070000}"/>
    <cellStyle name="Обычный 2 4 2 4 3 3" xfId="8778" xr:uid="{00000000-0005-0000-0000-000098070000}"/>
    <cellStyle name="Обычный 2 4 2 4 4" xfId="3917" xr:uid="{00000000-0005-0000-0000-000099070000}"/>
    <cellStyle name="Обычный 2 4 2 4 5" xfId="7307" xr:uid="{00000000-0005-0000-0000-00009A070000}"/>
    <cellStyle name="Обычный 2 4 2 5" xfId="959" xr:uid="{00000000-0005-0000-0000-00009B070000}"/>
    <cellStyle name="Обычный 2 4 2 5 2" xfId="1713" xr:uid="{00000000-0005-0000-0000-00009C070000}"/>
    <cellStyle name="Обычный 2 4 2 5 2 2" xfId="3185" xr:uid="{00000000-0005-0000-0000-00009D070000}"/>
    <cellStyle name="Обычный 2 4 2 5 2 2 2" xfId="9694" xr:uid="{00000000-0005-0000-0000-00009E070000}"/>
    <cellStyle name="Обычный 2 4 2 5 2 3" xfId="4833" xr:uid="{00000000-0005-0000-0000-00009F070000}"/>
    <cellStyle name="Обычный 2 4 2 5 2 4" xfId="8223" xr:uid="{00000000-0005-0000-0000-0000A0070000}"/>
    <cellStyle name="Обычный 2 4 2 5 3" xfId="2449" xr:uid="{00000000-0005-0000-0000-0000A1070000}"/>
    <cellStyle name="Обычный 2 4 2 5 3 2" xfId="5570" xr:uid="{00000000-0005-0000-0000-0000A2070000}"/>
    <cellStyle name="Обычный 2 4 2 5 3 3" xfId="8958" xr:uid="{00000000-0005-0000-0000-0000A3070000}"/>
    <cellStyle name="Обычный 2 4 2 5 4" xfId="4097" xr:uid="{00000000-0005-0000-0000-0000A4070000}"/>
    <cellStyle name="Обычный 2 4 2 5 5" xfId="7487" xr:uid="{00000000-0005-0000-0000-0000A5070000}"/>
    <cellStyle name="Обычный 2 4 2 6" xfId="1162" xr:uid="{00000000-0005-0000-0000-0000A6070000}"/>
    <cellStyle name="Обычный 2 4 2 6 2" xfId="2634" xr:uid="{00000000-0005-0000-0000-0000A7070000}"/>
    <cellStyle name="Обычный 2 4 2 6 2 2" xfId="5750" xr:uid="{00000000-0005-0000-0000-0000A8070000}"/>
    <cellStyle name="Обычный 2 4 2 6 2 3" xfId="9143" xr:uid="{00000000-0005-0000-0000-0000A9070000}"/>
    <cellStyle name="Обычный 2 4 2 6 3" xfId="4282" xr:uid="{00000000-0005-0000-0000-0000AA070000}"/>
    <cellStyle name="Обычный 2 4 2 6 4" xfId="7672" xr:uid="{00000000-0005-0000-0000-0000AB070000}"/>
    <cellStyle name="Обычный 2 4 2 7" xfId="1898" xr:uid="{00000000-0005-0000-0000-0000AC070000}"/>
    <cellStyle name="Обычный 2 4 2 7 2" xfId="5931" xr:uid="{00000000-0005-0000-0000-0000AD070000}"/>
    <cellStyle name="Обычный 2 4 2 7 3" xfId="8407" xr:uid="{00000000-0005-0000-0000-0000AE070000}"/>
    <cellStyle name="Обычный 2 4 2 8" xfId="3365" xr:uid="{00000000-0005-0000-0000-0000AF070000}"/>
    <cellStyle name="Обычный 2 4 2 8 2" xfId="6126" xr:uid="{00000000-0005-0000-0000-0000B0070000}"/>
    <cellStyle name="Обычный 2 4 2 8 3" xfId="9874" xr:uid="{00000000-0005-0000-0000-0000B1070000}"/>
    <cellStyle name="Обычный 2 4 2 9" xfId="6307" xr:uid="{00000000-0005-0000-0000-0000B2070000}"/>
    <cellStyle name="Обычный 2 4 3" xfId="231" xr:uid="{00000000-0005-0000-0000-0000B3070000}"/>
    <cellStyle name="Обычный 2 4 3 10" xfId="6720" xr:uid="{00000000-0005-0000-0000-0000B4070000}"/>
    <cellStyle name="Обычный 2 4 3 11" xfId="5020" xr:uid="{00000000-0005-0000-0000-0000B5070000}"/>
    <cellStyle name="Обычный 2 4 3 12" xfId="3548" xr:uid="{00000000-0005-0000-0000-0000B6070000}"/>
    <cellStyle name="Обычный 2 4 3 13" xfId="6938" xr:uid="{00000000-0005-0000-0000-0000B7070000}"/>
    <cellStyle name="Обычный 2 4 3 2" xfId="597" xr:uid="{00000000-0005-0000-0000-0000B8070000}"/>
    <cellStyle name="Обычный 2 4 3 2 2" xfId="1358" xr:uid="{00000000-0005-0000-0000-0000B9070000}"/>
    <cellStyle name="Обычный 2 4 3 2 2 2" xfId="2830" xr:uid="{00000000-0005-0000-0000-0000BA070000}"/>
    <cellStyle name="Обычный 2 4 3 2 2 2 2" xfId="9339" xr:uid="{00000000-0005-0000-0000-0000BB070000}"/>
    <cellStyle name="Обычный 2 4 3 2 2 3" xfId="4478" xr:uid="{00000000-0005-0000-0000-0000BC070000}"/>
    <cellStyle name="Обычный 2 4 3 2 2 4" xfId="7868" xr:uid="{00000000-0005-0000-0000-0000BD070000}"/>
    <cellStyle name="Обычный 2 4 3 2 3" xfId="2094" xr:uid="{00000000-0005-0000-0000-0000BE070000}"/>
    <cellStyle name="Обычный 2 4 3 2 3 2" xfId="5214" xr:uid="{00000000-0005-0000-0000-0000BF070000}"/>
    <cellStyle name="Обычный 2 4 3 2 3 3" xfId="8603" xr:uid="{00000000-0005-0000-0000-0000C0070000}"/>
    <cellStyle name="Обычный 2 4 3 2 4" xfId="3742" xr:uid="{00000000-0005-0000-0000-0000C1070000}"/>
    <cellStyle name="Обычный 2 4 3 2 5" xfId="7132" xr:uid="{00000000-0005-0000-0000-0000C2070000}"/>
    <cellStyle name="Обычный 2 4 3 3" xfId="774" xr:uid="{00000000-0005-0000-0000-0000C3070000}"/>
    <cellStyle name="Обычный 2 4 3 3 2" xfId="1535" xr:uid="{00000000-0005-0000-0000-0000C4070000}"/>
    <cellStyle name="Обычный 2 4 3 3 2 2" xfId="3007" xr:uid="{00000000-0005-0000-0000-0000C5070000}"/>
    <cellStyle name="Обычный 2 4 3 3 2 2 2" xfId="9516" xr:uid="{00000000-0005-0000-0000-0000C6070000}"/>
    <cellStyle name="Обычный 2 4 3 3 2 3" xfId="4655" xr:uid="{00000000-0005-0000-0000-0000C7070000}"/>
    <cellStyle name="Обычный 2 4 3 3 2 4" xfId="8045" xr:uid="{00000000-0005-0000-0000-0000C8070000}"/>
    <cellStyle name="Обычный 2 4 3 3 3" xfId="2271" xr:uid="{00000000-0005-0000-0000-0000C9070000}"/>
    <cellStyle name="Обычный 2 4 3 3 3 2" xfId="5395" xr:uid="{00000000-0005-0000-0000-0000CA070000}"/>
    <cellStyle name="Обычный 2 4 3 3 3 3" xfId="8780" xr:uid="{00000000-0005-0000-0000-0000CB070000}"/>
    <cellStyle name="Обычный 2 4 3 3 4" xfId="3919" xr:uid="{00000000-0005-0000-0000-0000CC070000}"/>
    <cellStyle name="Обычный 2 4 3 3 5" xfId="7309" xr:uid="{00000000-0005-0000-0000-0000CD070000}"/>
    <cellStyle name="Обычный 2 4 3 4" xfId="961" xr:uid="{00000000-0005-0000-0000-0000CE070000}"/>
    <cellStyle name="Обычный 2 4 3 4 2" xfId="1715" xr:uid="{00000000-0005-0000-0000-0000CF070000}"/>
    <cellStyle name="Обычный 2 4 3 4 2 2" xfId="3187" xr:uid="{00000000-0005-0000-0000-0000D0070000}"/>
    <cellStyle name="Обычный 2 4 3 4 2 2 2" xfId="9696" xr:uid="{00000000-0005-0000-0000-0000D1070000}"/>
    <cellStyle name="Обычный 2 4 3 4 2 3" xfId="4835" xr:uid="{00000000-0005-0000-0000-0000D2070000}"/>
    <cellStyle name="Обычный 2 4 3 4 2 4" xfId="8225" xr:uid="{00000000-0005-0000-0000-0000D3070000}"/>
    <cellStyle name="Обычный 2 4 3 4 3" xfId="2451" xr:uid="{00000000-0005-0000-0000-0000D4070000}"/>
    <cellStyle name="Обычный 2 4 3 4 3 2" xfId="5572" xr:uid="{00000000-0005-0000-0000-0000D5070000}"/>
    <cellStyle name="Обычный 2 4 3 4 3 3" xfId="8960" xr:uid="{00000000-0005-0000-0000-0000D6070000}"/>
    <cellStyle name="Обычный 2 4 3 4 4" xfId="4099" xr:uid="{00000000-0005-0000-0000-0000D7070000}"/>
    <cellStyle name="Обычный 2 4 3 4 5" xfId="7489" xr:uid="{00000000-0005-0000-0000-0000D8070000}"/>
    <cellStyle name="Обычный 2 4 3 5" xfId="1164" xr:uid="{00000000-0005-0000-0000-0000D9070000}"/>
    <cellStyle name="Обычный 2 4 3 5 2" xfId="2636" xr:uid="{00000000-0005-0000-0000-0000DA070000}"/>
    <cellStyle name="Обычный 2 4 3 5 2 2" xfId="5752" xr:uid="{00000000-0005-0000-0000-0000DB070000}"/>
    <cellStyle name="Обычный 2 4 3 5 2 3" xfId="9145" xr:uid="{00000000-0005-0000-0000-0000DC070000}"/>
    <cellStyle name="Обычный 2 4 3 5 3" xfId="4284" xr:uid="{00000000-0005-0000-0000-0000DD070000}"/>
    <cellStyle name="Обычный 2 4 3 5 4" xfId="7674" xr:uid="{00000000-0005-0000-0000-0000DE070000}"/>
    <cellStyle name="Обычный 2 4 3 6" xfId="1900" xr:uid="{00000000-0005-0000-0000-0000DF070000}"/>
    <cellStyle name="Обычный 2 4 3 6 2" xfId="5933" xr:uid="{00000000-0005-0000-0000-0000E0070000}"/>
    <cellStyle name="Обычный 2 4 3 6 3" xfId="8409" xr:uid="{00000000-0005-0000-0000-0000E1070000}"/>
    <cellStyle name="Обычный 2 4 3 7" xfId="3367" xr:uid="{00000000-0005-0000-0000-0000E2070000}"/>
    <cellStyle name="Обычный 2 4 3 7 2" xfId="6128" xr:uid="{00000000-0005-0000-0000-0000E3070000}"/>
    <cellStyle name="Обычный 2 4 3 7 3" xfId="9876" xr:uid="{00000000-0005-0000-0000-0000E4070000}"/>
    <cellStyle name="Обычный 2 4 3 8" xfId="6309" xr:uid="{00000000-0005-0000-0000-0000E5070000}"/>
    <cellStyle name="Обычный 2 4 3 9" xfId="6506" xr:uid="{00000000-0005-0000-0000-0000E6070000}"/>
    <cellStyle name="Обычный 2 4 4" xfId="232" xr:uid="{00000000-0005-0000-0000-0000E7070000}"/>
    <cellStyle name="Обычный 2 4 5" xfId="594" xr:uid="{00000000-0005-0000-0000-0000E8070000}"/>
    <cellStyle name="Обычный 2 4 5 2" xfId="1355" xr:uid="{00000000-0005-0000-0000-0000E9070000}"/>
    <cellStyle name="Обычный 2 4 5 2 2" xfId="2827" xr:uid="{00000000-0005-0000-0000-0000EA070000}"/>
    <cellStyle name="Обычный 2 4 5 2 2 2" xfId="9336" xr:uid="{00000000-0005-0000-0000-0000EB070000}"/>
    <cellStyle name="Обычный 2 4 5 2 3" xfId="4475" xr:uid="{00000000-0005-0000-0000-0000EC070000}"/>
    <cellStyle name="Обычный 2 4 5 2 4" xfId="7865" xr:uid="{00000000-0005-0000-0000-0000ED070000}"/>
    <cellStyle name="Обычный 2 4 5 3" xfId="2091" xr:uid="{00000000-0005-0000-0000-0000EE070000}"/>
    <cellStyle name="Обычный 2 4 5 3 2" xfId="5211" xr:uid="{00000000-0005-0000-0000-0000EF070000}"/>
    <cellStyle name="Обычный 2 4 5 3 3" xfId="8600" xr:uid="{00000000-0005-0000-0000-0000F0070000}"/>
    <cellStyle name="Обычный 2 4 5 4" xfId="3739" xr:uid="{00000000-0005-0000-0000-0000F1070000}"/>
    <cellStyle name="Обычный 2 4 5 5" xfId="7129" xr:uid="{00000000-0005-0000-0000-0000F2070000}"/>
    <cellStyle name="Обычный 2 4 6" xfId="771" xr:uid="{00000000-0005-0000-0000-0000F3070000}"/>
    <cellStyle name="Обычный 2 4 6 2" xfId="1532" xr:uid="{00000000-0005-0000-0000-0000F4070000}"/>
    <cellStyle name="Обычный 2 4 6 2 2" xfId="3004" xr:uid="{00000000-0005-0000-0000-0000F5070000}"/>
    <cellStyle name="Обычный 2 4 6 2 2 2" xfId="9513" xr:uid="{00000000-0005-0000-0000-0000F6070000}"/>
    <cellStyle name="Обычный 2 4 6 2 3" xfId="4652" xr:uid="{00000000-0005-0000-0000-0000F7070000}"/>
    <cellStyle name="Обычный 2 4 6 2 4" xfId="8042" xr:uid="{00000000-0005-0000-0000-0000F8070000}"/>
    <cellStyle name="Обычный 2 4 6 3" xfId="2268" xr:uid="{00000000-0005-0000-0000-0000F9070000}"/>
    <cellStyle name="Обычный 2 4 6 3 2" xfId="5392" xr:uid="{00000000-0005-0000-0000-0000FA070000}"/>
    <cellStyle name="Обычный 2 4 6 3 3" xfId="8777" xr:uid="{00000000-0005-0000-0000-0000FB070000}"/>
    <cellStyle name="Обычный 2 4 6 4" xfId="3916" xr:uid="{00000000-0005-0000-0000-0000FC070000}"/>
    <cellStyle name="Обычный 2 4 6 5" xfId="7306" xr:uid="{00000000-0005-0000-0000-0000FD070000}"/>
    <cellStyle name="Обычный 2 4 7" xfId="958" xr:uid="{00000000-0005-0000-0000-0000FE070000}"/>
    <cellStyle name="Обычный 2 4 7 2" xfId="1712" xr:uid="{00000000-0005-0000-0000-0000FF070000}"/>
    <cellStyle name="Обычный 2 4 7 2 2" xfId="3184" xr:uid="{00000000-0005-0000-0000-000000080000}"/>
    <cellStyle name="Обычный 2 4 7 2 2 2" xfId="9693" xr:uid="{00000000-0005-0000-0000-000001080000}"/>
    <cellStyle name="Обычный 2 4 7 2 3" xfId="4832" xr:uid="{00000000-0005-0000-0000-000002080000}"/>
    <cellStyle name="Обычный 2 4 7 2 4" xfId="8222" xr:uid="{00000000-0005-0000-0000-000003080000}"/>
    <cellStyle name="Обычный 2 4 7 3" xfId="2448" xr:uid="{00000000-0005-0000-0000-000004080000}"/>
    <cellStyle name="Обычный 2 4 7 3 2" xfId="5569" xr:uid="{00000000-0005-0000-0000-000005080000}"/>
    <cellStyle name="Обычный 2 4 7 3 3" xfId="8957" xr:uid="{00000000-0005-0000-0000-000006080000}"/>
    <cellStyle name="Обычный 2 4 7 4" xfId="4096" xr:uid="{00000000-0005-0000-0000-000007080000}"/>
    <cellStyle name="Обычный 2 4 7 5" xfId="7486" xr:uid="{00000000-0005-0000-0000-000008080000}"/>
    <cellStyle name="Обычный 2 4 8" xfId="1161" xr:uid="{00000000-0005-0000-0000-000009080000}"/>
    <cellStyle name="Обычный 2 4 8 2" xfId="2633" xr:uid="{00000000-0005-0000-0000-00000A080000}"/>
    <cellStyle name="Обычный 2 4 8 2 2" xfId="5749" xr:uid="{00000000-0005-0000-0000-00000B080000}"/>
    <cellStyle name="Обычный 2 4 8 2 3" xfId="9142" xr:uid="{00000000-0005-0000-0000-00000C080000}"/>
    <cellStyle name="Обычный 2 4 8 3" xfId="4281" xr:uid="{00000000-0005-0000-0000-00000D080000}"/>
    <cellStyle name="Обычный 2 4 8 4" xfId="7671" xr:uid="{00000000-0005-0000-0000-00000E080000}"/>
    <cellStyle name="Обычный 2 4 9" xfId="1897" xr:uid="{00000000-0005-0000-0000-00000F080000}"/>
    <cellStyle name="Обычный 2 4 9 2" xfId="5930" xr:uid="{00000000-0005-0000-0000-000010080000}"/>
    <cellStyle name="Обычный 2 4 9 3" xfId="8406" xr:uid="{00000000-0005-0000-0000-000011080000}"/>
    <cellStyle name="Обычный 2 5" xfId="233" xr:uid="{00000000-0005-0000-0000-000012080000}"/>
    <cellStyle name="Обычный 2 5 10" xfId="6310" xr:uid="{00000000-0005-0000-0000-000013080000}"/>
    <cellStyle name="Обычный 2 5 11" xfId="6507" xr:uid="{00000000-0005-0000-0000-000014080000}"/>
    <cellStyle name="Обычный 2 5 12" xfId="6721" xr:uid="{00000000-0005-0000-0000-000015080000}"/>
    <cellStyle name="Обычный 2 5 13" xfId="5021" xr:uid="{00000000-0005-0000-0000-000016080000}"/>
    <cellStyle name="Обычный 2 5 14" xfId="3549" xr:uid="{00000000-0005-0000-0000-000017080000}"/>
    <cellStyle name="Обычный 2 5 15" xfId="6939" xr:uid="{00000000-0005-0000-0000-000018080000}"/>
    <cellStyle name="Обычный 2 5 2" xfId="234" xr:uid="{00000000-0005-0000-0000-000019080000}"/>
    <cellStyle name="Обычный 2 5 2 10" xfId="6508" xr:uid="{00000000-0005-0000-0000-00001A080000}"/>
    <cellStyle name="Обычный 2 5 2 11" xfId="6722" xr:uid="{00000000-0005-0000-0000-00001B080000}"/>
    <cellStyle name="Обычный 2 5 2 12" xfId="5022" xr:uid="{00000000-0005-0000-0000-00001C080000}"/>
    <cellStyle name="Обычный 2 5 2 13" xfId="3550" xr:uid="{00000000-0005-0000-0000-00001D080000}"/>
    <cellStyle name="Обычный 2 5 2 14" xfId="6940" xr:uid="{00000000-0005-0000-0000-00001E080000}"/>
    <cellStyle name="Обычный 2 5 2 2" xfId="235" xr:uid="{00000000-0005-0000-0000-00001F080000}"/>
    <cellStyle name="Обычный 2 5 2 2 10" xfId="6723" xr:uid="{00000000-0005-0000-0000-000020080000}"/>
    <cellStyle name="Обычный 2 5 2 2 11" xfId="5023" xr:uid="{00000000-0005-0000-0000-000021080000}"/>
    <cellStyle name="Обычный 2 5 2 2 12" xfId="3551" xr:uid="{00000000-0005-0000-0000-000022080000}"/>
    <cellStyle name="Обычный 2 5 2 2 13" xfId="6941" xr:uid="{00000000-0005-0000-0000-000023080000}"/>
    <cellStyle name="Обычный 2 5 2 2 2" xfId="600" xr:uid="{00000000-0005-0000-0000-000024080000}"/>
    <cellStyle name="Обычный 2 5 2 2 2 2" xfId="1361" xr:uid="{00000000-0005-0000-0000-000025080000}"/>
    <cellStyle name="Обычный 2 5 2 2 2 2 2" xfId="2833" xr:uid="{00000000-0005-0000-0000-000026080000}"/>
    <cellStyle name="Обычный 2 5 2 2 2 2 2 2" xfId="9342" xr:uid="{00000000-0005-0000-0000-000027080000}"/>
    <cellStyle name="Обычный 2 5 2 2 2 2 3" xfId="4481" xr:uid="{00000000-0005-0000-0000-000028080000}"/>
    <cellStyle name="Обычный 2 5 2 2 2 2 4" xfId="7871" xr:uid="{00000000-0005-0000-0000-000029080000}"/>
    <cellStyle name="Обычный 2 5 2 2 2 3" xfId="2097" xr:uid="{00000000-0005-0000-0000-00002A080000}"/>
    <cellStyle name="Обычный 2 5 2 2 2 3 2" xfId="5217" xr:uid="{00000000-0005-0000-0000-00002B080000}"/>
    <cellStyle name="Обычный 2 5 2 2 2 3 3" xfId="8606" xr:uid="{00000000-0005-0000-0000-00002C080000}"/>
    <cellStyle name="Обычный 2 5 2 2 2 4" xfId="3745" xr:uid="{00000000-0005-0000-0000-00002D080000}"/>
    <cellStyle name="Обычный 2 5 2 2 2 5" xfId="7135" xr:uid="{00000000-0005-0000-0000-00002E080000}"/>
    <cellStyle name="Обычный 2 5 2 2 3" xfId="777" xr:uid="{00000000-0005-0000-0000-00002F080000}"/>
    <cellStyle name="Обычный 2 5 2 2 3 2" xfId="1538" xr:uid="{00000000-0005-0000-0000-000030080000}"/>
    <cellStyle name="Обычный 2 5 2 2 3 2 2" xfId="3010" xr:uid="{00000000-0005-0000-0000-000031080000}"/>
    <cellStyle name="Обычный 2 5 2 2 3 2 2 2" xfId="9519" xr:uid="{00000000-0005-0000-0000-000032080000}"/>
    <cellStyle name="Обычный 2 5 2 2 3 2 3" xfId="4658" xr:uid="{00000000-0005-0000-0000-000033080000}"/>
    <cellStyle name="Обычный 2 5 2 2 3 2 4" xfId="8048" xr:uid="{00000000-0005-0000-0000-000034080000}"/>
    <cellStyle name="Обычный 2 5 2 2 3 3" xfId="2274" xr:uid="{00000000-0005-0000-0000-000035080000}"/>
    <cellStyle name="Обычный 2 5 2 2 3 3 2" xfId="5398" xr:uid="{00000000-0005-0000-0000-000036080000}"/>
    <cellStyle name="Обычный 2 5 2 2 3 3 3" xfId="8783" xr:uid="{00000000-0005-0000-0000-000037080000}"/>
    <cellStyle name="Обычный 2 5 2 2 3 4" xfId="3922" xr:uid="{00000000-0005-0000-0000-000038080000}"/>
    <cellStyle name="Обычный 2 5 2 2 3 5" xfId="7312" xr:uid="{00000000-0005-0000-0000-000039080000}"/>
    <cellStyle name="Обычный 2 5 2 2 4" xfId="964" xr:uid="{00000000-0005-0000-0000-00003A080000}"/>
    <cellStyle name="Обычный 2 5 2 2 4 2" xfId="1718" xr:uid="{00000000-0005-0000-0000-00003B080000}"/>
    <cellStyle name="Обычный 2 5 2 2 4 2 2" xfId="3190" xr:uid="{00000000-0005-0000-0000-00003C080000}"/>
    <cellStyle name="Обычный 2 5 2 2 4 2 2 2" xfId="9699" xr:uid="{00000000-0005-0000-0000-00003D080000}"/>
    <cellStyle name="Обычный 2 5 2 2 4 2 3" xfId="4838" xr:uid="{00000000-0005-0000-0000-00003E080000}"/>
    <cellStyle name="Обычный 2 5 2 2 4 2 4" xfId="8228" xr:uid="{00000000-0005-0000-0000-00003F080000}"/>
    <cellStyle name="Обычный 2 5 2 2 4 3" xfId="2454" xr:uid="{00000000-0005-0000-0000-000040080000}"/>
    <cellStyle name="Обычный 2 5 2 2 4 3 2" xfId="5575" xr:uid="{00000000-0005-0000-0000-000041080000}"/>
    <cellStyle name="Обычный 2 5 2 2 4 3 3" xfId="8963" xr:uid="{00000000-0005-0000-0000-000042080000}"/>
    <cellStyle name="Обычный 2 5 2 2 4 4" xfId="4102" xr:uid="{00000000-0005-0000-0000-000043080000}"/>
    <cellStyle name="Обычный 2 5 2 2 4 5" xfId="7492" xr:uid="{00000000-0005-0000-0000-000044080000}"/>
    <cellStyle name="Обычный 2 5 2 2 5" xfId="1167" xr:uid="{00000000-0005-0000-0000-000045080000}"/>
    <cellStyle name="Обычный 2 5 2 2 5 2" xfId="2639" xr:uid="{00000000-0005-0000-0000-000046080000}"/>
    <cellStyle name="Обычный 2 5 2 2 5 2 2" xfId="5755" xr:uid="{00000000-0005-0000-0000-000047080000}"/>
    <cellStyle name="Обычный 2 5 2 2 5 2 3" xfId="9148" xr:uid="{00000000-0005-0000-0000-000048080000}"/>
    <cellStyle name="Обычный 2 5 2 2 5 3" xfId="4287" xr:uid="{00000000-0005-0000-0000-000049080000}"/>
    <cellStyle name="Обычный 2 5 2 2 5 4" xfId="7677" xr:uid="{00000000-0005-0000-0000-00004A080000}"/>
    <cellStyle name="Обычный 2 5 2 2 6" xfId="1903" xr:uid="{00000000-0005-0000-0000-00004B080000}"/>
    <cellStyle name="Обычный 2 5 2 2 6 2" xfId="5936" xr:uid="{00000000-0005-0000-0000-00004C080000}"/>
    <cellStyle name="Обычный 2 5 2 2 6 3" xfId="8412" xr:uid="{00000000-0005-0000-0000-00004D080000}"/>
    <cellStyle name="Обычный 2 5 2 2 7" xfId="3370" xr:uid="{00000000-0005-0000-0000-00004E080000}"/>
    <cellStyle name="Обычный 2 5 2 2 7 2" xfId="6131" xr:uid="{00000000-0005-0000-0000-00004F080000}"/>
    <cellStyle name="Обычный 2 5 2 2 7 3" xfId="9879" xr:uid="{00000000-0005-0000-0000-000050080000}"/>
    <cellStyle name="Обычный 2 5 2 2 8" xfId="6312" xr:uid="{00000000-0005-0000-0000-000051080000}"/>
    <cellStyle name="Обычный 2 5 2 2 9" xfId="6509" xr:uid="{00000000-0005-0000-0000-000052080000}"/>
    <cellStyle name="Обычный 2 5 2 3" xfId="599" xr:uid="{00000000-0005-0000-0000-000053080000}"/>
    <cellStyle name="Обычный 2 5 2 3 2" xfId="1360" xr:uid="{00000000-0005-0000-0000-000054080000}"/>
    <cellStyle name="Обычный 2 5 2 3 2 2" xfId="2832" xr:uid="{00000000-0005-0000-0000-000055080000}"/>
    <cellStyle name="Обычный 2 5 2 3 2 2 2" xfId="9341" xr:uid="{00000000-0005-0000-0000-000056080000}"/>
    <cellStyle name="Обычный 2 5 2 3 2 3" xfId="4480" xr:uid="{00000000-0005-0000-0000-000057080000}"/>
    <cellStyle name="Обычный 2 5 2 3 2 4" xfId="7870" xr:uid="{00000000-0005-0000-0000-000058080000}"/>
    <cellStyle name="Обычный 2 5 2 3 3" xfId="2096" xr:uid="{00000000-0005-0000-0000-000059080000}"/>
    <cellStyle name="Обычный 2 5 2 3 3 2" xfId="5216" xr:uid="{00000000-0005-0000-0000-00005A080000}"/>
    <cellStyle name="Обычный 2 5 2 3 3 3" xfId="8605" xr:uid="{00000000-0005-0000-0000-00005B080000}"/>
    <cellStyle name="Обычный 2 5 2 3 4" xfId="3744" xr:uid="{00000000-0005-0000-0000-00005C080000}"/>
    <cellStyle name="Обычный 2 5 2 3 5" xfId="7134" xr:uid="{00000000-0005-0000-0000-00005D080000}"/>
    <cellStyle name="Обычный 2 5 2 4" xfId="776" xr:uid="{00000000-0005-0000-0000-00005E080000}"/>
    <cellStyle name="Обычный 2 5 2 4 2" xfId="1537" xr:uid="{00000000-0005-0000-0000-00005F080000}"/>
    <cellStyle name="Обычный 2 5 2 4 2 2" xfId="3009" xr:uid="{00000000-0005-0000-0000-000060080000}"/>
    <cellStyle name="Обычный 2 5 2 4 2 2 2" xfId="9518" xr:uid="{00000000-0005-0000-0000-000061080000}"/>
    <cellStyle name="Обычный 2 5 2 4 2 3" xfId="4657" xr:uid="{00000000-0005-0000-0000-000062080000}"/>
    <cellStyle name="Обычный 2 5 2 4 2 4" xfId="8047" xr:uid="{00000000-0005-0000-0000-000063080000}"/>
    <cellStyle name="Обычный 2 5 2 4 3" xfId="2273" xr:uid="{00000000-0005-0000-0000-000064080000}"/>
    <cellStyle name="Обычный 2 5 2 4 3 2" xfId="5397" xr:uid="{00000000-0005-0000-0000-000065080000}"/>
    <cellStyle name="Обычный 2 5 2 4 3 3" xfId="8782" xr:uid="{00000000-0005-0000-0000-000066080000}"/>
    <cellStyle name="Обычный 2 5 2 4 4" xfId="3921" xr:uid="{00000000-0005-0000-0000-000067080000}"/>
    <cellStyle name="Обычный 2 5 2 4 5" xfId="7311" xr:uid="{00000000-0005-0000-0000-000068080000}"/>
    <cellStyle name="Обычный 2 5 2 5" xfId="963" xr:uid="{00000000-0005-0000-0000-000069080000}"/>
    <cellStyle name="Обычный 2 5 2 5 2" xfId="1717" xr:uid="{00000000-0005-0000-0000-00006A080000}"/>
    <cellStyle name="Обычный 2 5 2 5 2 2" xfId="3189" xr:uid="{00000000-0005-0000-0000-00006B080000}"/>
    <cellStyle name="Обычный 2 5 2 5 2 2 2" xfId="9698" xr:uid="{00000000-0005-0000-0000-00006C080000}"/>
    <cellStyle name="Обычный 2 5 2 5 2 3" xfId="4837" xr:uid="{00000000-0005-0000-0000-00006D080000}"/>
    <cellStyle name="Обычный 2 5 2 5 2 4" xfId="8227" xr:uid="{00000000-0005-0000-0000-00006E080000}"/>
    <cellStyle name="Обычный 2 5 2 5 3" xfId="2453" xr:uid="{00000000-0005-0000-0000-00006F080000}"/>
    <cellStyle name="Обычный 2 5 2 5 3 2" xfId="5574" xr:uid="{00000000-0005-0000-0000-000070080000}"/>
    <cellStyle name="Обычный 2 5 2 5 3 3" xfId="8962" xr:uid="{00000000-0005-0000-0000-000071080000}"/>
    <cellStyle name="Обычный 2 5 2 5 4" xfId="4101" xr:uid="{00000000-0005-0000-0000-000072080000}"/>
    <cellStyle name="Обычный 2 5 2 5 5" xfId="7491" xr:uid="{00000000-0005-0000-0000-000073080000}"/>
    <cellStyle name="Обычный 2 5 2 6" xfId="1166" xr:uid="{00000000-0005-0000-0000-000074080000}"/>
    <cellStyle name="Обычный 2 5 2 6 2" xfId="2638" xr:uid="{00000000-0005-0000-0000-000075080000}"/>
    <cellStyle name="Обычный 2 5 2 6 2 2" xfId="5754" xr:uid="{00000000-0005-0000-0000-000076080000}"/>
    <cellStyle name="Обычный 2 5 2 6 2 3" xfId="9147" xr:uid="{00000000-0005-0000-0000-000077080000}"/>
    <cellStyle name="Обычный 2 5 2 6 3" xfId="4286" xr:uid="{00000000-0005-0000-0000-000078080000}"/>
    <cellStyle name="Обычный 2 5 2 6 4" xfId="7676" xr:uid="{00000000-0005-0000-0000-000079080000}"/>
    <cellStyle name="Обычный 2 5 2 7" xfId="1902" xr:uid="{00000000-0005-0000-0000-00007A080000}"/>
    <cellStyle name="Обычный 2 5 2 7 2" xfId="5935" xr:uid="{00000000-0005-0000-0000-00007B080000}"/>
    <cellStyle name="Обычный 2 5 2 7 3" xfId="8411" xr:uid="{00000000-0005-0000-0000-00007C080000}"/>
    <cellStyle name="Обычный 2 5 2 8" xfId="3369" xr:uid="{00000000-0005-0000-0000-00007D080000}"/>
    <cellStyle name="Обычный 2 5 2 8 2" xfId="6130" xr:uid="{00000000-0005-0000-0000-00007E080000}"/>
    <cellStyle name="Обычный 2 5 2 8 3" xfId="9878" xr:uid="{00000000-0005-0000-0000-00007F080000}"/>
    <cellStyle name="Обычный 2 5 2 9" xfId="6311" xr:uid="{00000000-0005-0000-0000-000080080000}"/>
    <cellStyle name="Обычный 2 5 3" xfId="236" xr:uid="{00000000-0005-0000-0000-000081080000}"/>
    <cellStyle name="Обычный 2 5 3 10" xfId="6724" xr:uid="{00000000-0005-0000-0000-000082080000}"/>
    <cellStyle name="Обычный 2 5 3 11" xfId="5024" xr:uid="{00000000-0005-0000-0000-000083080000}"/>
    <cellStyle name="Обычный 2 5 3 12" xfId="3552" xr:uid="{00000000-0005-0000-0000-000084080000}"/>
    <cellStyle name="Обычный 2 5 3 13" xfId="6942" xr:uid="{00000000-0005-0000-0000-000085080000}"/>
    <cellStyle name="Обычный 2 5 3 2" xfId="601" xr:uid="{00000000-0005-0000-0000-000086080000}"/>
    <cellStyle name="Обычный 2 5 3 2 2" xfId="1362" xr:uid="{00000000-0005-0000-0000-000087080000}"/>
    <cellStyle name="Обычный 2 5 3 2 2 2" xfId="2834" xr:uid="{00000000-0005-0000-0000-000088080000}"/>
    <cellStyle name="Обычный 2 5 3 2 2 2 2" xfId="9343" xr:uid="{00000000-0005-0000-0000-000089080000}"/>
    <cellStyle name="Обычный 2 5 3 2 2 3" xfId="4482" xr:uid="{00000000-0005-0000-0000-00008A080000}"/>
    <cellStyle name="Обычный 2 5 3 2 2 4" xfId="7872" xr:uid="{00000000-0005-0000-0000-00008B080000}"/>
    <cellStyle name="Обычный 2 5 3 2 3" xfId="2098" xr:uid="{00000000-0005-0000-0000-00008C080000}"/>
    <cellStyle name="Обычный 2 5 3 2 3 2" xfId="5218" xr:uid="{00000000-0005-0000-0000-00008D080000}"/>
    <cellStyle name="Обычный 2 5 3 2 3 3" xfId="8607" xr:uid="{00000000-0005-0000-0000-00008E080000}"/>
    <cellStyle name="Обычный 2 5 3 2 4" xfId="3746" xr:uid="{00000000-0005-0000-0000-00008F080000}"/>
    <cellStyle name="Обычный 2 5 3 2 5" xfId="7136" xr:uid="{00000000-0005-0000-0000-000090080000}"/>
    <cellStyle name="Обычный 2 5 3 3" xfId="778" xr:uid="{00000000-0005-0000-0000-000091080000}"/>
    <cellStyle name="Обычный 2 5 3 3 2" xfId="1539" xr:uid="{00000000-0005-0000-0000-000092080000}"/>
    <cellStyle name="Обычный 2 5 3 3 2 2" xfId="3011" xr:uid="{00000000-0005-0000-0000-000093080000}"/>
    <cellStyle name="Обычный 2 5 3 3 2 2 2" xfId="9520" xr:uid="{00000000-0005-0000-0000-000094080000}"/>
    <cellStyle name="Обычный 2 5 3 3 2 3" xfId="4659" xr:uid="{00000000-0005-0000-0000-000095080000}"/>
    <cellStyle name="Обычный 2 5 3 3 2 4" xfId="8049" xr:uid="{00000000-0005-0000-0000-000096080000}"/>
    <cellStyle name="Обычный 2 5 3 3 3" xfId="2275" xr:uid="{00000000-0005-0000-0000-000097080000}"/>
    <cellStyle name="Обычный 2 5 3 3 3 2" xfId="5399" xr:uid="{00000000-0005-0000-0000-000098080000}"/>
    <cellStyle name="Обычный 2 5 3 3 3 3" xfId="8784" xr:uid="{00000000-0005-0000-0000-000099080000}"/>
    <cellStyle name="Обычный 2 5 3 3 4" xfId="3923" xr:uid="{00000000-0005-0000-0000-00009A080000}"/>
    <cellStyle name="Обычный 2 5 3 3 5" xfId="7313" xr:uid="{00000000-0005-0000-0000-00009B080000}"/>
    <cellStyle name="Обычный 2 5 3 4" xfId="965" xr:uid="{00000000-0005-0000-0000-00009C080000}"/>
    <cellStyle name="Обычный 2 5 3 4 2" xfId="1719" xr:uid="{00000000-0005-0000-0000-00009D080000}"/>
    <cellStyle name="Обычный 2 5 3 4 2 2" xfId="3191" xr:uid="{00000000-0005-0000-0000-00009E080000}"/>
    <cellStyle name="Обычный 2 5 3 4 2 2 2" xfId="9700" xr:uid="{00000000-0005-0000-0000-00009F080000}"/>
    <cellStyle name="Обычный 2 5 3 4 2 3" xfId="4839" xr:uid="{00000000-0005-0000-0000-0000A0080000}"/>
    <cellStyle name="Обычный 2 5 3 4 2 4" xfId="8229" xr:uid="{00000000-0005-0000-0000-0000A1080000}"/>
    <cellStyle name="Обычный 2 5 3 4 3" xfId="2455" xr:uid="{00000000-0005-0000-0000-0000A2080000}"/>
    <cellStyle name="Обычный 2 5 3 4 3 2" xfId="5576" xr:uid="{00000000-0005-0000-0000-0000A3080000}"/>
    <cellStyle name="Обычный 2 5 3 4 3 3" xfId="8964" xr:uid="{00000000-0005-0000-0000-0000A4080000}"/>
    <cellStyle name="Обычный 2 5 3 4 4" xfId="4103" xr:uid="{00000000-0005-0000-0000-0000A5080000}"/>
    <cellStyle name="Обычный 2 5 3 4 5" xfId="7493" xr:uid="{00000000-0005-0000-0000-0000A6080000}"/>
    <cellStyle name="Обычный 2 5 3 5" xfId="1168" xr:uid="{00000000-0005-0000-0000-0000A7080000}"/>
    <cellStyle name="Обычный 2 5 3 5 2" xfId="2640" xr:uid="{00000000-0005-0000-0000-0000A8080000}"/>
    <cellStyle name="Обычный 2 5 3 5 2 2" xfId="5756" xr:uid="{00000000-0005-0000-0000-0000A9080000}"/>
    <cellStyle name="Обычный 2 5 3 5 2 3" xfId="9149" xr:uid="{00000000-0005-0000-0000-0000AA080000}"/>
    <cellStyle name="Обычный 2 5 3 5 3" xfId="4288" xr:uid="{00000000-0005-0000-0000-0000AB080000}"/>
    <cellStyle name="Обычный 2 5 3 5 4" xfId="7678" xr:uid="{00000000-0005-0000-0000-0000AC080000}"/>
    <cellStyle name="Обычный 2 5 3 6" xfId="1904" xr:uid="{00000000-0005-0000-0000-0000AD080000}"/>
    <cellStyle name="Обычный 2 5 3 6 2" xfId="5937" xr:uid="{00000000-0005-0000-0000-0000AE080000}"/>
    <cellStyle name="Обычный 2 5 3 6 3" xfId="8413" xr:uid="{00000000-0005-0000-0000-0000AF080000}"/>
    <cellStyle name="Обычный 2 5 3 7" xfId="3371" xr:uid="{00000000-0005-0000-0000-0000B0080000}"/>
    <cellStyle name="Обычный 2 5 3 7 2" xfId="6132" xr:uid="{00000000-0005-0000-0000-0000B1080000}"/>
    <cellStyle name="Обычный 2 5 3 7 3" xfId="9880" xr:uid="{00000000-0005-0000-0000-0000B2080000}"/>
    <cellStyle name="Обычный 2 5 3 8" xfId="6313" xr:uid="{00000000-0005-0000-0000-0000B3080000}"/>
    <cellStyle name="Обычный 2 5 3 9" xfId="6510" xr:uid="{00000000-0005-0000-0000-0000B4080000}"/>
    <cellStyle name="Обычный 2 5 4" xfId="598" xr:uid="{00000000-0005-0000-0000-0000B5080000}"/>
    <cellStyle name="Обычный 2 5 4 2" xfId="1359" xr:uid="{00000000-0005-0000-0000-0000B6080000}"/>
    <cellStyle name="Обычный 2 5 4 2 2" xfId="2831" xr:uid="{00000000-0005-0000-0000-0000B7080000}"/>
    <cellStyle name="Обычный 2 5 4 2 2 2" xfId="9340" xr:uid="{00000000-0005-0000-0000-0000B8080000}"/>
    <cellStyle name="Обычный 2 5 4 2 3" xfId="4479" xr:uid="{00000000-0005-0000-0000-0000B9080000}"/>
    <cellStyle name="Обычный 2 5 4 2 4" xfId="7869" xr:uid="{00000000-0005-0000-0000-0000BA080000}"/>
    <cellStyle name="Обычный 2 5 4 3" xfId="2095" xr:uid="{00000000-0005-0000-0000-0000BB080000}"/>
    <cellStyle name="Обычный 2 5 4 3 2" xfId="5215" xr:uid="{00000000-0005-0000-0000-0000BC080000}"/>
    <cellStyle name="Обычный 2 5 4 3 3" xfId="8604" xr:uid="{00000000-0005-0000-0000-0000BD080000}"/>
    <cellStyle name="Обычный 2 5 4 4" xfId="3743" xr:uid="{00000000-0005-0000-0000-0000BE080000}"/>
    <cellStyle name="Обычный 2 5 4 5" xfId="7133" xr:uid="{00000000-0005-0000-0000-0000BF080000}"/>
    <cellStyle name="Обычный 2 5 5" xfId="775" xr:uid="{00000000-0005-0000-0000-0000C0080000}"/>
    <cellStyle name="Обычный 2 5 5 2" xfId="1536" xr:uid="{00000000-0005-0000-0000-0000C1080000}"/>
    <cellStyle name="Обычный 2 5 5 2 2" xfId="3008" xr:uid="{00000000-0005-0000-0000-0000C2080000}"/>
    <cellStyle name="Обычный 2 5 5 2 2 2" xfId="9517" xr:uid="{00000000-0005-0000-0000-0000C3080000}"/>
    <cellStyle name="Обычный 2 5 5 2 3" xfId="4656" xr:uid="{00000000-0005-0000-0000-0000C4080000}"/>
    <cellStyle name="Обычный 2 5 5 2 4" xfId="8046" xr:uid="{00000000-0005-0000-0000-0000C5080000}"/>
    <cellStyle name="Обычный 2 5 5 3" xfId="2272" xr:uid="{00000000-0005-0000-0000-0000C6080000}"/>
    <cellStyle name="Обычный 2 5 5 3 2" xfId="5396" xr:uid="{00000000-0005-0000-0000-0000C7080000}"/>
    <cellStyle name="Обычный 2 5 5 3 3" xfId="8781" xr:uid="{00000000-0005-0000-0000-0000C8080000}"/>
    <cellStyle name="Обычный 2 5 5 4" xfId="3920" xr:uid="{00000000-0005-0000-0000-0000C9080000}"/>
    <cellStyle name="Обычный 2 5 5 5" xfId="7310" xr:uid="{00000000-0005-0000-0000-0000CA080000}"/>
    <cellStyle name="Обычный 2 5 6" xfId="962" xr:uid="{00000000-0005-0000-0000-0000CB080000}"/>
    <cellStyle name="Обычный 2 5 6 2" xfId="1716" xr:uid="{00000000-0005-0000-0000-0000CC080000}"/>
    <cellStyle name="Обычный 2 5 6 2 2" xfId="3188" xr:uid="{00000000-0005-0000-0000-0000CD080000}"/>
    <cellStyle name="Обычный 2 5 6 2 2 2" xfId="9697" xr:uid="{00000000-0005-0000-0000-0000CE080000}"/>
    <cellStyle name="Обычный 2 5 6 2 3" xfId="4836" xr:uid="{00000000-0005-0000-0000-0000CF080000}"/>
    <cellStyle name="Обычный 2 5 6 2 4" xfId="8226" xr:uid="{00000000-0005-0000-0000-0000D0080000}"/>
    <cellStyle name="Обычный 2 5 6 3" xfId="2452" xr:uid="{00000000-0005-0000-0000-0000D1080000}"/>
    <cellStyle name="Обычный 2 5 6 3 2" xfId="5573" xr:uid="{00000000-0005-0000-0000-0000D2080000}"/>
    <cellStyle name="Обычный 2 5 6 3 3" xfId="8961" xr:uid="{00000000-0005-0000-0000-0000D3080000}"/>
    <cellStyle name="Обычный 2 5 6 4" xfId="4100" xr:uid="{00000000-0005-0000-0000-0000D4080000}"/>
    <cellStyle name="Обычный 2 5 6 5" xfId="7490" xr:uid="{00000000-0005-0000-0000-0000D5080000}"/>
    <cellStyle name="Обычный 2 5 7" xfId="1165" xr:uid="{00000000-0005-0000-0000-0000D6080000}"/>
    <cellStyle name="Обычный 2 5 7 2" xfId="2637" xr:uid="{00000000-0005-0000-0000-0000D7080000}"/>
    <cellStyle name="Обычный 2 5 7 2 2" xfId="5753" xr:uid="{00000000-0005-0000-0000-0000D8080000}"/>
    <cellStyle name="Обычный 2 5 7 2 3" xfId="9146" xr:uid="{00000000-0005-0000-0000-0000D9080000}"/>
    <cellStyle name="Обычный 2 5 7 3" xfId="4285" xr:uid="{00000000-0005-0000-0000-0000DA080000}"/>
    <cellStyle name="Обычный 2 5 7 4" xfId="7675" xr:uid="{00000000-0005-0000-0000-0000DB080000}"/>
    <cellStyle name="Обычный 2 5 8" xfId="1901" xr:uid="{00000000-0005-0000-0000-0000DC080000}"/>
    <cellStyle name="Обычный 2 5 8 2" xfId="5934" xr:uid="{00000000-0005-0000-0000-0000DD080000}"/>
    <cellStyle name="Обычный 2 5 8 3" xfId="8410" xr:uid="{00000000-0005-0000-0000-0000DE080000}"/>
    <cellStyle name="Обычный 2 5 9" xfId="3368" xr:uid="{00000000-0005-0000-0000-0000DF080000}"/>
    <cellStyle name="Обычный 2 5 9 2" xfId="6129" xr:uid="{00000000-0005-0000-0000-0000E0080000}"/>
    <cellStyle name="Обычный 2 5 9 3" xfId="9877" xr:uid="{00000000-0005-0000-0000-0000E1080000}"/>
    <cellStyle name="Обычный 2 6" xfId="237" xr:uid="{00000000-0005-0000-0000-0000E2080000}"/>
    <cellStyle name="Обычный 2 6 10" xfId="3372" xr:uid="{00000000-0005-0000-0000-0000E3080000}"/>
    <cellStyle name="Обычный 2 6 10 2" xfId="6133" xr:uid="{00000000-0005-0000-0000-0000E4080000}"/>
    <cellStyle name="Обычный 2 6 10 3" xfId="9881" xr:uid="{00000000-0005-0000-0000-0000E5080000}"/>
    <cellStyle name="Обычный 2 6 11" xfId="6314" xr:uid="{00000000-0005-0000-0000-0000E6080000}"/>
    <cellStyle name="Обычный 2 6 12" xfId="6511" xr:uid="{00000000-0005-0000-0000-0000E7080000}"/>
    <cellStyle name="Обычный 2 6 13" xfId="6725" xr:uid="{00000000-0005-0000-0000-0000E8080000}"/>
    <cellStyle name="Обычный 2 6 14" xfId="5025" xr:uid="{00000000-0005-0000-0000-0000E9080000}"/>
    <cellStyle name="Обычный 2 6 15" xfId="3553" xr:uid="{00000000-0005-0000-0000-0000EA080000}"/>
    <cellStyle name="Обычный 2 6 16" xfId="6943" xr:uid="{00000000-0005-0000-0000-0000EB080000}"/>
    <cellStyle name="Обычный 2 6 2" xfId="238" xr:uid="{00000000-0005-0000-0000-0000EC080000}"/>
    <cellStyle name="Обычный 2 6 2 10" xfId="6512" xr:uid="{00000000-0005-0000-0000-0000ED080000}"/>
    <cellStyle name="Обычный 2 6 2 11" xfId="6726" xr:uid="{00000000-0005-0000-0000-0000EE080000}"/>
    <cellStyle name="Обычный 2 6 2 12" xfId="5026" xr:uid="{00000000-0005-0000-0000-0000EF080000}"/>
    <cellStyle name="Обычный 2 6 2 13" xfId="3554" xr:uid="{00000000-0005-0000-0000-0000F0080000}"/>
    <cellStyle name="Обычный 2 6 2 14" xfId="6944" xr:uid="{00000000-0005-0000-0000-0000F1080000}"/>
    <cellStyle name="Обычный 2 6 2 2" xfId="239" xr:uid="{00000000-0005-0000-0000-0000F2080000}"/>
    <cellStyle name="Обычный 2 6 2 2 10" xfId="6727" xr:uid="{00000000-0005-0000-0000-0000F3080000}"/>
    <cellStyle name="Обычный 2 6 2 2 11" xfId="5027" xr:uid="{00000000-0005-0000-0000-0000F4080000}"/>
    <cellStyle name="Обычный 2 6 2 2 12" xfId="3555" xr:uid="{00000000-0005-0000-0000-0000F5080000}"/>
    <cellStyle name="Обычный 2 6 2 2 13" xfId="6945" xr:uid="{00000000-0005-0000-0000-0000F6080000}"/>
    <cellStyle name="Обычный 2 6 2 2 2" xfId="604" xr:uid="{00000000-0005-0000-0000-0000F7080000}"/>
    <cellStyle name="Обычный 2 6 2 2 2 2" xfId="1365" xr:uid="{00000000-0005-0000-0000-0000F8080000}"/>
    <cellStyle name="Обычный 2 6 2 2 2 2 2" xfId="2837" xr:uid="{00000000-0005-0000-0000-0000F9080000}"/>
    <cellStyle name="Обычный 2 6 2 2 2 2 2 2" xfId="9346" xr:uid="{00000000-0005-0000-0000-0000FA080000}"/>
    <cellStyle name="Обычный 2 6 2 2 2 2 3" xfId="4485" xr:uid="{00000000-0005-0000-0000-0000FB080000}"/>
    <cellStyle name="Обычный 2 6 2 2 2 2 4" xfId="7875" xr:uid="{00000000-0005-0000-0000-0000FC080000}"/>
    <cellStyle name="Обычный 2 6 2 2 2 3" xfId="2101" xr:uid="{00000000-0005-0000-0000-0000FD080000}"/>
    <cellStyle name="Обычный 2 6 2 2 2 3 2" xfId="5221" xr:uid="{00000000-0005-0000-0000-0000FE080000}"/>
    <cellStyle name="Обычный 2 6 2 2 2 3 3" xfId="8610" xr:uid="{00000000-0005-0000-0000-0000FF080000}"/>
    <cellStyle name="Обычный 2 6 2 2 2 4" xfId="3749" xr:uid="{00000000-0005-0000-0000-000000090000}"/>
    <cellStyle name="Обычный 2 6 2 2 2 5" xfId="7139" xr:uid="{00000000-0005-0000-0000-000001090000}"/>
    <cellStyle name="Обычный 2 6 2 2 3" xfId="781" xr:uid="{00000000-0005-0000-0000-000002090000}"/>
    <cellStyle name="Обычный 2 6 2 2 3 2" xfId="1542" xr:uid="{00000000-0005-0000-0000-000003090000}"/>
    <cellStyle name="Обычный 2 6 2 2 3 2 2" xfId="3014" xr:uid="{00000000-0005-0000-0000-000004090000}"/>
    <cellStyle name="Обычный 2 6 2 2 3 2 2 2" xfId="9523" xr:uid="{00000000-0005-0000-0000-000005090000}"/>
    <cellStyle name="Обычный 2 6 2 2 3 2 3" xfId="4662" xr:uid="{00000000-0005-0000-0000-000006090000}"/>
    <cellStyle name="Обычный 2 6 2 2 3 2 4" xfId="8052" xr:uid="{00000000-0005-0000-0000-000007090000}"/>
    <cellStyle name="Обычный 2 6 2 2 3 3" xfId="2278" xr:uid="{00000000-0005-0000-0000-000008090000}"/>
    <cellStyle name="Обычный 2 6 2 2 3 3 2" xfId="5402" xr:uid="{00000000-0005-0000-0000-000009090000}"/>
    <cellStyle name="Обычный 2 6 2 2 3 3 3" xfId="8787" xr:uid="{00000000-0005-0000-0000-00000A090000}"/>
    <cellStyle name="Обычный 2 6 2 2 3 4" xfId="3926" xr:uid="{00000000-0005-0000-0000-00000B090000}"/>
    <cellStyle name="Обычный 2 6 2 2 3 5" xfId="7316" xr:uid="{00000000-0005-0000-0000-00000C090000}"/>
    <cellStyle name="Обычный 2 6 2 2 4" xfId="968" xr:uid="{00000000-0005-0000-0000-00000D090000}"/>
    <cellStyle name="Обычный 2 6 2 2 4 2" xfId="1722" xr:uid="{00000000-0005-0000-0000-00000E090000}"/>
    <cellStyle name="Обычный 2 6 2 2 4 2 2" xfId="3194" xr:uid="{00000000-0005-0000-0000-00000F090000}"/>
    <cellStyle name="Обычный 2 6 2 2 4 2 2 2" xfId="9703" xr:uid="{00000000-0005-0000-0000-000010090000}"/>
    <cellStyle name="Обычный 2 6 2 2 4 2 3" xfId="4842" xr:uid="{00000000-0005-0000-0000-000011090000}"/>
    <cellStyle name="Обычный 2 6 2 2 4 2 4" xfId="8232" xr:uid="{00000000-0005-0000-0000-000012090000}"/>
    <cellStyle name="Обычный 2 6 2 2 4 3" xfId="2458" xr:uid="{00000000-0005-0000-0000-000013090000}"/>
    <cellStyle name="Обычный 2 6 2 2 4 3 2" xfId="5579" xr:uid="{00000000-0005-0000-0000-000014090000}"/>
    <cellStyle name="Обычный 2 6 2 2 4 3 3" xfId="8967" xr:uid="{00000000-0005-0000-0000-000015090000}"/>
    <cellStyle name="Обычный 2 6 2 2 4 4" xfId="4106" xr:uid="{00000000-0005-0000-0000-000016090000}"/>
    <cellStyle name="Обычный 2 6 2 2 4 5" xfId="7496" xr:uid="{00000000-0005-0000-0000-000017090000}"/>
    <cellStyle name="Обычный 2 6 2 2 5" xfId="1171" xr:uid="{00000000-0005-0000-0000-000018090000}"/>
    <cellStyle name="Обычный 2 6 2 2 5 2" xfId="2643" xr:uid="{00000000-0005-0000-0000-000019090000}"/>
    <cellStyle name="Обычный 2 6 2 2 5 2 2" xfId="5759" xr:uid="{00000000-0005-0000-0000-00001A090000}"/>
    <cellStyle name="Обычный 2 6 2 2 5 2 3" xfId="9152" xr:uid="{00000000-0005-0000-0000-00001B090000}"/>
    <cellStyle name="Обычный 2 6 2 2 5 3" xfId="4291" xr:uid="{00000000-0005-0000-0000-00001C090000}"/>
    <cellStyle name="Обычный 2 6 2 2 5 4" xfId="7681" xr:uid="{00000000-0005-0000-0000-00001D090000}"/>
    <cellStyle name="Обычный 2 6 2 2 6" xfId="1907" xr:uid="{00000000-0005-0000-0000-00001E090000}"/>
    <cellStyle name="Обычный 2 6 2 2 6 2" xfId="5940" xr:uid="{00000000-0005-0000-0000-00001F090000}"/>
    <cellStyle name="Обычный 2 6 2 2 6 3" xfId="8416" xr:uid="{00000000-0005-0000-0000-000020090000}"/>
    <cellStyle name="Обычный 2 6 2 2 7" xfId="3374" xr:uid="{00000000-0005-0000-0000-000021090000}"/>
    <cellStyle name="Обычный 2 6 2 2 7 2" xfId="6135" xr:uid="{00000000-0005-0000-0000-000022090000}"/>
    <cellStyle name="Обычный 2 6 2 2 7 3" xfId="9883" xr:uid="{00000000-0005-0000-0000-000023090000}"/>
    <cellStyle name="Обычный 2 6 2 2 8" xfId="6316" xr:uid="{00000000-0005-0000-0000-000024090000}"/>
    <cellStyle name="Обычный 2 6 2 2 9" xfId="6513" xr:uid="{00000000-0005-0000-0000-000025090000}"/>
    <cellStyle name="Обычный 2 6 2 3" xfId="603" xr:uid="{00000000-0005-0000-0000-000026090000}"/>
    <cellStyle name="Обычный 2 6 2 3 2" xfId="1364" xr:uid="{00000000-0005-0000-0000-000027090000}"/>
    <cellStyle name="Обычный 2 6 2 3 2 2" xfId="2836" xr:uid="{00000000-0005-0000-0000-000028090000}"/>
    <cellStyle name="Обычный 2 6 2 3 2 2 2" xfId="9345" xr:uid="{00000000-0005-0000-0000-000029090000}"/>
    <cellStyle name="Обычный 2 6 2 3 2 3" xfId="4484" xr:uid="{00000000-0005-0000-0000-00002A090000}"/>
    <cellStyle name="Обычный 2 6 2 3 2 4" xfId="7874" xr:uid="{00000000-0005-0000-0000-00002B090000}"/>
    <cellStyle name="Обычный 2 6 2 3 3" xfId="2100" xr:uid="{00000000-0005-0000-0000-00002C090000}"/>
    <cellStyle name="Обычный 2 6 2 3 3 2" xfId="5220" xr:uid="{00000000-0005-0000-0000-00002D090000}"/>
    <cellStyle name="Обычный 2 6 2 3 3 3" xfId="8609" xr:uid="{00000000-0005-0000-0000-00002E090000}"/>
    <cellStyle name="Обычный 2 6 2 3 4" xfId="3748" xr:uid="{00000000-0005-0000-0000-00002F090000}"/>
    <cellStyle name="Обычный 2 6 2 3 5" xfId="7138" xr:uid="{00000000-0005-0000-0000-000030090000}"/>
    <cellStyle name="Обычный 2 6 2 4" xfId="780" xr:uid="{00000000-0005-0000-0000-000031090000}"/>
    <cellStyle name="Обычный 2 6 2 4 2" xfId="1541" xr:uid="{00000000-0005-0000-0000-000032090000}"/>
    <cellStyle name="Обычный 2 6 2 4 2 2" xfId="3013" xr:uid="{00000000-0005-0000-0000-000033090000}"/>
    <cellStyle name="Обычный 2 6 2 4 2 2 2" xfId="9522" xr:uid="{00000000-0005-0000-0000-000034090000}"/>
    <cellStyle name="Обычный 2 6 2 4 2 3" xfId="4661" xr:uid="{00000000-0005-0000-0000-000035090000}"/>
    <cellStyle name="Обычный 2 6 2 4 2 4" xfId="8051" xr:uid="{00000000-0005-0000-0000-000036090000}"/>
    <cellStyle name="Обычный 2 6 2 4 3" xfId="2277" xr:uid="{00000000-0005-0000-0000-000037090000}"/>
    <cellStyle name="Обычный 2 6 2 4 3 2" xfId="5401" xr:uid="{00000000-0005-0000-0000-000038090000}"/>
    <cellStyle name="Обычный 2 6 2 4 3 3" xfId="8786" xr:uid="{00000000-0005-0000-0000-000039090000}"/>
    <cellStyle name="Обычный 2 6 2 4 4" xfId="3925" xr:uid="{00000000-0005-0000-0000-00003A090000}"/>
    <cellStyle name="Обычный 2 6 2 4 5" xfId="7315" xr:uid="{00000000-0005-0000-0000-00003B090000}"/>
    <cellStyle name="Обычный 2 6 2 5" xfId="967" xr:uid="{00000000-0005-0000-0000-00003C090000}"/>
    <cellStyle name="Обычный 2 6 2 5 2" xfId="1721" xr:uid="{00000000-0005-0000-0000-00003D090000}"/>
    <cellStyle name="Обычный 2 6 2 5 2 2" xfId="3193" xr:uid="{00000000-0005-0000-0000-00003E090000}"/>
    <cellStyle name="Обычный 2 6 2 5 2 2 2" xfId="9702" xr:uid="{00000000-0005-0000-0000-00003F090000}"/>
    <cellStyle name="Обычный 2 6 2 5 2 3" xfId="4841" xr:uid="{00000000-0005-0000-0000-000040090000}"/>
    <cellStyle name="Обычный 2 6 2 5 2 4" xfId="8231" xr:uid="{00000000-0005-0000-0000-000041090000}"/>
    <cellStyle name="Обычный 2 6 2 5 3" xfId="2457" xr:uid="{00000000-0005-0000-0000-000042090000}"/>
    <cellStyle name="Обычный 2 6 2 5 3 2" xfId="5578" xr:uid="{00000000-0005-0000-0000-000043090000}"/>
    <cellStyle name="Обычный 2 6 2 5 3 3" xfId="8966" xr:uid="{00000000-0005-0000-0000-000044090000}"/>
    <cellStyle name="Обычный 2 6 2 5 4" xfId="4105" xr:uid="{00000000-0005-0000-0000-000045090000}"/>
    <cellStyle name="Обычный 2 6 2 5 5" xfId="7495" xr:uid="{00000000-0005-0000-0000-000046090000}"/>
    <cellStyle name="Обычный 2 6 2 6" xfId="1170" xr:uid="{00000000-0005-0000-0000-000047090000}"/>
    <cellStyle name="Обычный 2 6 2 6 2" xfId="2642" xr:uid="{00000000-0005-0000-0000-000048090000}"/>
    <cellStyle name="Обычный 2 6 2 6 2 2" xfId="5758" xr:uid="{00000000-0005-0000-0000-000049090000}"/>
    <cellStyle name="Обычный 2 6 2 6 2 3" xfId="9151" xr:uid="{00000000-0005-0000-0000-00004A090000}"/>
    <cellStyle name="Обычный 2 6 2 6 3" xfId="4290" xr:uid="{00000000-0005-0000-0000-00004B090000}"/>
    <cellStyle name="Обычный 2 6 2 6 4" xfId="7680" xr:uid="{00000000-0005-0000-0000-00004C090000}"/>
    <cellStyle name="Обычный 2 6 2 7" xfId="1906" xr:uid="{00000000-0005-0000-0000-00004D090000}"/>
    <cellStyle name="Обычный 2 6 2 7 2" xfId="5939" xr:uid="{00000000-0005-0000-0000-00004E090000}"/>
    <cellStyle name="Обычный 2 6 2 7 3" xfId="8415" xr:uid="{00000000-0005-0000-0000-00004F090000}"/>
    <cellStyle name="Обычный 2 6 2 8" xfId="3373" xr:uid="{00000000-0005-0000-0000-000050090000}"/>
    <cellStyle name="Обычный 2 6 2 8 2" xfId="6134" xr:uid="{00000000-0005-0000-0000-000051090000}"/>
    <cellStyle name="Обычный 2 6 2 8 3" xfId="9882" xr:uid="{00000000-0005-0000-0000-000052090000}"/>
    <cellStyle name="Обычный 2 6 2 9" xfId="6315" xr:uid="{00000000-0005-0000-0000-000053090000}"/>
    <cellStyle name="Обычный 2 6 3" xfId="240" xr:uid="{00000000-0005-0000-0000-000054090000}"/>
    <cellStyle name="Обычный 2 6 3 10" xfId="6728" xr:uid="{00000000-0005-0000-0000-000055090000}"/>
    <cellStyle name="Обычный 2 6 3 11" xfId="5028" xr:uid="{00000000-0005-0000-0000-000056090000}"/>
    <cellStyle name="Обычный 2 6 3 12" xfId="3556" xr:uid="{00000000-0005-0000-0000-000057090000}"/>
    <cellStyle name="Обычный 2 6 3 13" xfId="6946" xr:uid="{00000000-0005-0000-0000-000058090000}"/>
    <cellStyle name="Обычный 2 6 3 2" xfId="605" xr:uid="{00000000-0005-0000-0000-000059090000}"/>
    <cellStyle name="Обычный 2 6 3 2 2" xfId="1366" xr:uid="{00000000-0005-0000-0000-00005A090000}"/>
    <cellStyle name="Обычный 2 6 3 2 2 2" xfId="2838" xr:uid="{00000000-0005-0000-0000-00005B090000}"/>
    <cellStyle name="Обычный 2 6 3 2 2 2 2" xfId="9347" xr:uid="{00000000-0005-0000-0000-00005C090000}"/>
    <cellStyle name="Обычный 2 6 3 2 2 3" xfId="4486" xr:uid="{00000000-0005-0000-0000-00005D090000}"/>
    <cellStyle name="Обычный 2 6 3 2 2 4" xfId="7876" xr:uid="{00000000-0005-0000-0000-00005E090000}"/>
    <cellStyle name="Обычный 2 6 3 2 3" xfId="2102" xr:uid="{00000000-0005-0000-0000-00005F090000}"/>
    <cellStyle name="Обычный 2 6 3 2 3 2" xfId="5222" xr:uid="{00000000-0005-0000-0000-000060090000}"/>
    <cellStyle name="Обычный 2 6 3 2 3 3" xfId="8611" xr:uid="{00000000-0005-0000-0000-000061090000}"/>
    <cellStyle name="Обычный 2 6 3 2 4" xfId="3750" xr:uid="{00000000-0005-0000-0000-000062090000}"/>
    <cellStyle name="Обычный 2 6 3 2 5" xfId="7140" xr:uid="{00000000-0005-0000-0000-000063090000}"/>
    <cellStyle name="Обычный 2 6 3 3" xfId="782" xr:uid="{00000000-0005-0000-0000-000064090000}"/>
    <cellStyle name="Обычный 2 6 3 3 2" xfId="1543" xr:uid="{00000000-0005-0000-0000-000065090000}"/>
    <cellStyle name="Обычный 2 6 3 3 2 2" xfId="3015" xr:uid="{00000000-0005-0000-0000-000066090000}"/>
    <cellStyle name="Обычный 2 6 3 3 2 2 2" xfId="9524" xr:uid="{00000000-0005-0000-0000-000067090000}"/>
    <cellStyle name="Обычный 2 6 3 3 2 3" xfId="4663" xr:uid="{00000000-0005-0000-0000-000068090000}"/>
    <cellStyle name="Обычный 2 6 3 3 2 4" xfId="8053" xr:uid="{00000000-0005-0000-0000-000069090000}"/>
    <cellStyle name="Обычный 2 6 3 3 3" xfId="2279" xr:uid="{00000000-0005-0000-0000-00006A090000}"/>
    <cellStyle name="Обычный 2 6 3 3 3 2" xfId="5403" xr:uid="{00000000-0005-0000-0000-00006B090000}"/>
    <cellStyle name="Обычный 2 6 3 3 3 3" xfId="8788" xr:uid="{00000000-0005-0000-0000-00006C090000}"/>
    <cellStyle name="Обычный 2 6 3 3 4" xfId="3927" xr:uid="{00000000-0005-0000-0000-00006D090000}"/>
    <cellStyle name="Обычный 2 6 3 3 5" xfId="7317" xr:uid="{00000000-0005-0000-0000-00006E090000}"/>
    <cellStyle name="Обычный 2 6 3 4" xfId="969" xr:uid="{00000000-0005-0000-0000-00006F090000}"/>
    <cellStyle name="Обычный 2 6 3 4 2" xfId="1723" xr:uid="{00000000-0005-0000-0000-000070090000}"/>
    <cellStyle name="Обычный 2 6 3 4 2 2" xfId="3195" xr:uid="{00000000-0005-0000-0000-000071090000}"/>
    <cellStyle name="Обычный 2 6 3 4 2 2 2" xfId="9704" xr:uid="{00000000-0005-0000-0000-000072090000}"/>
    <cellStyle name="Обычный 2 6 3 4 2 3" xfId="4843" xr:uid="{00000000-0005-0000-0000-000073090000}"/>
    <cellStyle name="Обычный 2 6 3 4 2 4" xfId="8233" xr:uid="{00000000-0005-0000-0000-000074090000}"/>
    <cellStyle name="Обычный 2 6 3 4 3" xfId="2459" xr:uid="{00000000-0005-0000-0000-000075090000}"/>
    <cellStyle name="Обычный 2 6 3 4 3 2" xfId="5580" xr:uid="{00000000-0005-0000-0000-000076090000}"/>
    <cellStyle name="Обычный 2 6 3 4 3 3" xfId="8968" xr:uid="{00000000-0005-0000-0000-000077090000}"/>
    <cellStyle name="Обычный 2 6 3 4 4" xfId="4107" xr:uid="{00000000-0005-0000-0000-000078090000}"/>
    <cellStyle name="Обычный 2 6 3 4 5" xfId="7497" xr:uid="{00000000-0005-0000-0000-000079090000}"/>
    <cellStyle name="Обычный 2 6 3 5" xfId="1172" xr:uid="{00000000-0005-0000-0000-00007A090000}"/>
    <cellStyle name="Обычный 2 6 3 5 2" xfId="2644" xr:uid="{00000000-0005-0000-0000-00007B090000}"/>
    <cellStyle name="Обычный 2 6 3 5 2 2" xfId="5760" xr:uid="{00000000-0005-0000-0000-00007C090000}"/>
    <cellStyle name="Обычный 2 6 3 5 2 3" xfId="9153" xr:uid="{00000000-0005-0000-0000-00007D090000}"/>
    <cellStyle name="Обычный 2 6 3 5 3" xfId="4292" xr:uid="{00000000-0005-0000-0000-00007E090000}"/>
    <cellStyle name="Обычный 2 6 3 5 4" xfId="7682" xr:uid="{00000000-0005-0000-0000-00007F090000}"/>
    <cellStyle name="Обычный 2 6 3 6" xfId="1908" xr:uid="{00000000-0005-0000-0000-000080090000}"/>
    <cellStyle name="Обычный 2 6 3 6 2" xfId="5941" xr:uid="{00000000-0005-0000-0000-000081090000}"/>
    <cellStyle name="Обычный 2 6 3 6 3" xfId="8417" xr:uid="{00000000-0005-0000-0000-000082090000}"/>
    <cellStyle name="Обычный 2 6 3 7" xfId="3375" xr:uid="{00000000-0005-0000-0000-000083090000}"/>
    <cellStyle name="Обычный 2 6 3 7 2" xfId="6136" xr:uid="{00000000-0005-0000-0000-000084090000}"/>
    <cellStyle name="Обычный 2 6 3 7 3" xfId="9884" xr:uid="{00000000-0005-0000-0000-000085090000}"/>
    <cellStyle name="Обычный 2 6 3 8" xfId="6317" xr:uid="{00000000-0005-0000-0000-000086090000}"/>
    <cellStyle name="Обычный 2 6 3 9" xfId="6514" xr:uid="{00000000-0005-0000-0000-000087090000}"/>
    <cellStyle name="Обычный 2 6 4" xfId="241" xr:uid="{00000000-0005-0000-0000-000088090000}"/>
    <cellStyle name="Обычный 2 6 5" xfId="602" xr:uid="{00000000-0005-0000-0000-000089090000}"/>
    <cellStyle name="Обычный 2 6 5 2" xfId="1363" xr:uid="{00000000-0005-0000-0000-00008A090000}"/>
    <cellStyle name="Обычный 2 6 5 2 2" xfId="2835" xr:uid="{00000000-0005-0000-0000-00008B090000}"/>
    <cellStyle name="Обычный 2 6 5 2 2 2" xfId="9344" xr:uid="{00000000-0005-0000-0000-00008C090000}"/>
    <cellStyle name="Обычный 2 6 5 2 3" xfId="4483" xr:uid="{00000000-0005-0000-0000-00008D090000}"/>
    <cellStyle name="Обычный 2 6 5 2 4" xfId="7873" xr:uid="{00000000-0005-0000-0000-00008E090000}"/>
    <cellStyle name="Обычный 2 6 5 3" xfId="2099" xr:uid="{00000000-0005-0000-0000-00008F090000}"/>
    <cellStyle name="Обычный 2 6 5 3 2" xfId="5219" xr:uid="{00000000-0005-0000-0000-000090090000}"/>
    <cellStyle name="Обычный 2 6 5 3 3" xfId="8608" xr:uid="{00000000-0005-0000-0000-000091090000}"/>
    <cellStyle name="Обычный 2 6 5 4" xfId="3747" xr:uid="{00000000-0005-0000-0000-000092090000}"/>
    <cellStyle name="Обычный 2 6 5 5" xfId="7137" xr:uid="{00000000-0005-0000-0000-000093090000}"/>
    <cellStyle name="Обычный 2 6 6" xfId="779" xr:uid="{00000000-0005-0000-0000-000094090000}"/>
    <cellStyle name="Обычный 2 6 6 2" xfId="1540" xr:uid="{00000000-0005-0000-0000-000095090000}"/>
    <cellStyle name="Обычный 2 6 6 2 2" xfId="3012" xr:uid="{00000000-0005-0000-0000-000096090000}"/>
    <cellStyle name="Обычный 2 6 6 2 2 2" xfId="9521" xr:uid="{00000000-0005-0000-0000-000097090000}"/>
    <cellStyle name="Обычный 2 6 6 2 3" xfId="4660" xr:uid="{00000000-0005-0000-0000-000098090000}"/>
    <cellStyle name="Обычный 2 6 6 2 4" xfId="8050" xr:uid="{00000000-0005-0000-0000-000099090000}"/>
    <cellStyle name="Обычный 2 6 6 3" xfId="2276" xr:uid="{00000000-0005-0000-0000-00009A090000}"/>
    <cellStyle name="Обычный 2 6 6 3 2" xfId="5400" xr:uid="{00000000-0005-0000-0000-00009B090000}"/>
    <cellStyle name="Обычный 2 6 6 3 3" xfId="8785" xr:uid="{00000000-0005-0000-0000-00009C090000}"/>
    <cellStyle name="Обычный 2 6 6 4" xfId="3924" xr:uid="{00000000-0005-0000-0000-00009D090000}"/>
    <cellStyle name="Обычный 2 6 6 5" xfId="7314" xr:uid="{00000000-0005-0000-0000-00009E090000}"/>
    <cellStyle name="Обычный 2 6 7" xfId="966" xr:uid="{00000000-0005-0000-0000-00009F090000}"/>
    <cellStyle name="Обычный 2 6 7 2" xfId="1720" xr:uid="{00000000-0005-0000-0000-0000A0090000}"/>
    <cellStyle name="Обычный 2 6 7 2 2" xfId="3192" xr:uid="{00000000-0005-0000-0000-0000A1090000}"/>
    <cellStyle name="Обычный 2 6 7 2 2 2" xfId="9701" xr:uid="{00000000-0005-0000-0000-0000A2090000}"/>
    <cellStyle name="Обычный 2 6 7 2 3" xfId="4840" xr:uid="{00000000-0005-0000-0000-0000A3090000}"/>
    <cellStyle name="Обычный 2 6 7 2 4" xfId="8230" xr:uid="{00000000-0005-0000-0000-0000A4090000}"/>
    <cellStyle name="Обычный 2 6 7 3" xfId="2456" xr:uid="{00000000-0005-0000-0000-0000A5090000}"/>
    <cellStyle name="Обычный 2 6 7 3 2" xfId="5577" xr:uid="{00000000-0005-0000-0000-0000A6090000}"/>
    <cellStyle name="Обычный 2 6 7 3 3" xfId="8965" xr:uid="{00000000-0005-0000-0000-0000A7090000}"/>
    <cellStyle name="Обычный 2 6 7 4" xfId="4104" xr:uid="{00000000-0005-0000-0000-0000A8090000}"/>
    <cellStyle name="Обычный 2 6 7 5" xfId="7494" xr:uid="{00000000-0005-0000-0000-0000A9090000}"/>
    <cellStyle name="Обычный 2 6 8" xfId="1169" xr:uid="{00000000-0005-0000-0000-0000AA090000}"/>
    <cellStyle name="Обычный 2 6 8 2" xfId="2641" xr:uid="{00000000-0005-0000-0000-0000AB090000}"/>
    <cellStyle name="Обычный 2 6 8 2 2" xfId="5757" xr:uid="{00000000-0005-0000-0000-0000AC090000}"/>
    <cellStyle name="Обычный 2 6 8 2 3" xfId="9150" xr:uid="{00000000-0005-0000-0000-0000AD090000}"/>
    <cellStyle name="Обычный 2 6 8 3" xfId="4289" xr:uid="{00000000-0005-0000-0000-0000AE090000}"/>
    <cellStyle name="Обычный 2 6 8 4" xfId="7679" xr:uid="{00000000-0005-0000-0000-0000AF090000}"/>
    <cellStyle name="Обычный 2 6 9" xfId="1905" xr:uid="{00000000-0005-0000-0000-0000B0090000}"/>
    <cellStyle name="Обычный 2 6 9 2" xfId="5938" xr:uid="{00000000-0005-0000-0000-0000B1090000}"/>
    <cellStyle name="Обычный 2 6 9 3" xfId="8414" xr:uid="{00000000-0005-0000-0000-0000B2090000}"/>
    <cellStyle name="Обычный 2 7" xfId="242" xr:uid="{00000000-0005-0000-0000-0000B3090000}"/>
    <cellStyle name="Обычный 2 7 10" xfId="6318" xr:uid="{00000000-0005-0000-0000-0000B4090000}"/>
    <cellStyle name="Обычный 2 7 11" xfId="6515" xr:uid="{00000000-0005-0000-0000-0000B5090000}"/>
    <cellStyle name="Обычный 2 7 12" xfId="6729" xr:uid="{00000000-0005-0000-0000-0000B6090000}"/>
    <cellStyle name="Обычный 2 7 13" xfId="5029" xr:uid="{00000000-0005-0000-0000-0000B7090000}"/>
    <cellStyle name="Обычный 2 7 14" xfId="3557" xr:uid="{00000000-0005-0000-0000-0000B8090000}"/>
    <cellStyle name="Обычный 2 7 15" xfId="6947" xr:uid="{00000000-0005-0000-0000-0000B9090000}"/>
    <cellStyle name="Обычный 2 7 2" xfId="243" xr:uid="{00000000-0005-0000-0000-0000BA090000}"/>
    <cellStyle name="Обычный 2 7 2 10" xfId="6516" xr:uid="{00000000-0005-0000-0000-0000BB090000}"/>
    <cellStyle name="Обычный 2 7 2 11" xfId="6730" xr:uid="{00000000-0005-0000-0000-0000BC090000}"/>
    <cellStyle name="Обычный 2 7 2 12" xfId="5030" xr:uid="{00000000-0005-0000-0000-0000BD090000}"/>
    <cellStyle name="Обычный 2 7 2 13" xfId="3558" xr:uid="{00000000-0005-0000-0000-0000BE090000}"/>
    <cellStyle name="Обычный 2 7 2 14" xfId="6948" xr:uid="{00000000-0005-0000-0000-0000BF090000}"/>
    <cellStyle name="Обычный 2 7 2 2" xfId="244" xr:uid="{00000000-0005-0000-0000-0000C0090000}"/>
    <cellStyle name="Обычный 2 7 2 2 10" xfId="6731" xr:uid="{00000000-0005-0000-0000-0000C1090000}"/>
    <cellStyle name="Обычный 2 7 2 2 11" xfId="5031" xr:uid="{00000000-0005-0000-0000-0000C2090000}"/>
    <cellStyle name="Обычный 2 7 2 2 12" xfId="3559" xr:uid="{00000000-0005-0000-0000-0000C3090000}"/>
    <cellStyle name="Обычный 2 7 2 2 13" xfId="6949" xr:uid="{00000000-0005-0000-0000-0000C4090000}"/>
    <cellStyle name="Обычный 2 7 2 2 2" xfId="608" xr:uid="{00000000-0005-0000-0000-0000C5090000}"/>
    <cellStyle name="Обычный 2 7 2 2 2 2" xfId="1369" xr:uid="{00000000-0005-0000-0000-0000C6090000}"/>
    <cellStyle name="Обычный 2 7 2 2 2 2 2" xfId="2841" xr:uid="{00000000-0005-0000-0000-0000C7090000}"/>
    <cellStyle name="Обычный 2 7 2 2 2 2 2 2" xfId="9350" xr:uid="{00000000-0005-0000-0000-0000C8090000}"/>
    <cellStyle name="Обычный 2 7 2 2 2 2 3" xfId="4489" xr:uid="{00000000-0005-0000-0000-0000C9090000}"/>
    <cellStyle name="Обычный 2 7 2 2 2 2 4" xfId="7879" xr:uid="{00000000-0005-0000-0000-0000CA090000}"/>
    <cellStyle name="Обычный 2 7 2 2 2 3" xfId="2105" xr:uid="{00000000-0005-0000-0000-0000CB090000}"/>
    <cellStyle name="Обычный 2 7 2 2 2 3 2" xfId="5225" xr:uid="{00000000-0005-0000-0000-0000CC090000}"/>
    <cellStyle name="Обычный 2 7 2 2 2 3 3" xfId="8614" xr:uid="{00000000-0005-0000-0000-0000CD090000}"/>
    <cellStyle name="Обычный 2 7 2 2 2 4" xfId="3753" xr:uid="{00000000-0005-0000-0000-0000CE090000}"/>
    <cellStyle name="Обычный 2 7 2 2 2 5" xfId="7143" xr:uid="{00000000-0005-0000-0000-0000CF090000}"/>
    <cellStyle name="Обычный 2 7 2 2 3" xfId="785" xr:uid="{00000000-0005-0000-0000-0000D0090000}"/>
    <cellStyle name="Обычный 2 7 2 2 3 2" xfId="1546" xr:uid="{00000000-0005-0000-0000-0000D1090000}"/>
    <cellStyle name="Обычный 2 7 2 2 3 2 2" xfId="3018" xr:uid="{00000000-0005-0000-0000-0000D2090000}"/>
    <cellStyle name="Обычный 2 7 2 2 3 2 2 2" xfId="9527" xr:uid="{00000000-0005-0000-0000-0000D3090000}"/>
    <cellStyle name="Обычный 2 7 2 2 3 2 3" xfId="4666" xr:uid="{00000000-0005-0000-0000-0000D4090000}"/>
    <cellStyle name="Обычный 2 7 2 2 3 2 4" xfId="8056" xr:uid="{00000000-0005-0000-0000-0000D5090000}"/>
    <cellStyle name="Обычный 2 7 2 2 3 3" xfId="2282" xr:uid="{00000000-0005-0000-0000-0000D6090000}"/>
    <cellStyle name="Обычный 2 7 2 2 3 3 2" xfId="5406" xr:uid="{00000000-0005-0000-0000-0000D7090000}"/>
    <cellStyle name="Обычный 2 7 2 2 3 3 3" xfId="8791" xr:uid="{00000000-0005-0000-0000-0000D8090000}"/>
    <cellStyle name="Обычный 2 7 2 2 3 4" xfId="3930" xr:uid="{00000000-0005-0000-0000-0000D9090000}"/>
    <cellStyle name="Обычный 2 7 2 2 3 5" xfId="7320" xr:uid="{00000000-0005-0000-0000-0000DA090000}"/>
    <cellStyle name="Обычный 2 7 2 2 4" xfId="972" xr:uid="{00000000-0005-0000-0000-0000DB090000}"/>
    <cellStyle name="Обычный 2 7 2 2 4 2" xfId="1726" xr:uid="{00000000-0005-0000-0000-0000DC090000}"/>
    <cellStyle name="Обычный 2 7 2 2 4 2 2" xfId="3198" xr:uid="{00000000-0005-0000-0000-0000DD090000}"/>
    <cellStyle name="Обычный 2 7 2 2 4 2 2 2" xfId="9707" xr:uid="{00000000-0005-0000-0000-0000DE090000}"/>
    <cellStyle name="Обычный 2 7 2 2 4 2 3" xfId="4846" xr:uid="{00000000-0005-0000-0000-0000DF090000}"/>
    <cellStyle name="Обычный 2 7 2 2 4 2 4" xfId="8236" xr:uid="{00000000-0005-0000-0000-0000E0090000}"/>
    <cellStyle name="Обычный 2 7 2 2 4 3" xfId="2462" xr:uid="{00000000-0005-0000-0000-0000E1090000}"/>
    <cellStyle name="Обычный 2 7 2 2 4 3 2" xfId="5583" xr:uid="{00000000-0005-0000-0000-0000E2090000}"/>
    <cellStyle name="Обычный 2 7 2 2 4 3 3" xfId="8971" xr:uid="{00000000-0005-0000-0000-0000E3090000}"/>
    <cellStyle name="Обычный 2 7 2 2 4 4" xfId="4110" xr:uid="{00000000-0005-0000-0000-0000E4090000}"/>
    <cellStyle name="Обычный 2 7 2 2 4 5" xfId="7500" xr:uid="{00000000-0005-0000-0000-0000E5090000}"/>
    <cellStyle name="Обычный 2 7 2 2 5" xfId="1175" xr:uid="{00000000-0005-0000-0000-0000E6090000}"/>
    <cellStyle name="Обычный 2 7 2 2 5 2" xfId="2647" xr:uid="{00000000-0005-0000-0000-0000E7090000}"/>
    <cellStyle name="Обычный 2 7 2 2 5 2 2" xfId="5763" xr:uid="{00000000-0005-0000-0000-0000E8090000}"/>
    <cellStyle name="Обычный 2 7 2 2 5 2 3" xfId="9156" xr:uid="{00000000-0005-0000-0000-0000E9090000}"/>
    <cellStyle name="Обычный 2 7 2 2 5 3" xfId="4295" xr:uid="{00000000-0005-0000-0000-0000EA090000}"/>
    <cellStyle name="Обычный 2 7 2 2 5 4" xfId="7685" xr:uid="{00000000-0005-0000-0000-0000EB090000}"/>
    <cellStyle name="Обычный 2 7 2 2 6" xfId="1911" xr:uid="{00000000-0005-0000-0000-0000EC090000}"/>
    <cellStyle name="Обычный 2 7 2 2 6 2" xfId="5944" xr:uid="{00000000-0005-0000-0000-0000ED090000}"/>
    <cellStyle name="Обычный 2 7 2 2 6 3" xfId="8420" xr:uid="{00000000-0005-0000-0000-0000EE090000}"/>
    <cellStyle name="Обычный 2 7 2 2 7" xfId="3378" xr:uid="{00000000-0005-0000-0000-0000EF090000}"/>
    <cellStyle name="Обычный 2 7 2 2 7 2" xfId="6139" xr:uid="{00000000-0005-0000-0000-0000F0090000}"/>
    <cellStyle name="Обычный 2 7 2 2 7 3" xfId="9887" xr:uid="{00000000-0005-0000-0000-0000F1090000}"/>
    <cellStyle name="Обычный 2 7 2 2 8" xfId="6320" xr:uid="{00000000-0005-0000-0000-0000F2090000}"/>
    <cellStyle name="Обычный 2 7 2 2 9" xfId="6517" xr:uid="{00000000-0005-0000-0000-0000F3090000}"/>
    <cellStyle name="Обычный 2 7 2 3" xfId="607" xr:uid="{00000000-0005-0000-0000-0000F4090000}"/>
    <cellStyle name="Обычный 2 7 2 3 2" xfId="1368" xr:uid="{00000000-0005-0000-0000-0000F5090000}"/>
    <cellStyle name="Обычный 2 7 2 3 2 2" xfId="2840" xr:uid="{00000000-0005-0000-0000-0000F6090000}"/>
    <cellStyle name="Обычный 2 7 2 3 2 2 2" xfId="9349" xr:uid="{00000000-0005-0000-0000-0000F7090000}"/>
    <cellStyle name="Обычный 2 7 2 3 2 3" xfId="4488" xr:uid="{00000000-0005-0000-0000-0000F8090000}"/>
    <cellStyle name="Обычный 2 7 2 3 2 4" xfId="7878" xr:uid="{00000000-0005-0000-0000-0000F9090000}"/>
    <cellStyle name="Обычный 2 7 2 3 3" xfId="2104" xr:uid="{00000000-0005-0000-0000-0000FA090000}"/>
    <cellStyle name="Обычный 2 7 2 3 3 2" xfId="5224" xr:uid="{00000000-0005-0000-0000-0000FB090000}"/>
    <cellStyle name="Обычный 2 7 2 3 3 3" xfId="8613" xr:uid="{00000000-0005-0000-0000-0000FC090000}"/>
    <cellStyle name="Обычный 2 7 2 3 4" xfId="3752" xr:uid="{00000000-0005-0000-0000-0000FD090000}"/>
    <cellStyle name="Обычный 2 7 2 3 5" xfId="7142" xr:uid="{00000000-0005-0000-0000-0000FE090000}"/>
    <cellStyle name="Обычный 2 7 2 4" xfId="784" xr:uid="{00000000-0005-0000-0000-0000FF090000}"/>
    <cellStyle name="Обычный 2 7 2 4 2" xfId="1545" xr:uid="{00000000-0005-0000-0000-0000000A0000}"/>
    <cellStyle name="Обычный 2 7 2 4 2 2" xfId="3017" xr:uid="{00000000-0005-0000-0000-0000010A0000}"/>
    <cellStyle name="Обычный 2 7 2 4 2 2 2" xfId="9526" xr:uid="{00000000-0005-0000-0000-0000020A0000}"/>
    <cellStyle name="Обычный 2 7 2 4 2 3" xfId="4665" xr:uid="{00000000-0005-0000-0000-0000030A0000}"/>
    <cellStyle name="Обычный 2 7 2 4 2 4" xfId="8055" xr:uid="{00000000-0005-0000-0000-0000040A0000}"/>
    <cellStyle name="Обычный 2 7 2 4 3" xfId="2281" xr:uid="{00000000-0005-0000-0000-0000050A0000}"/>
    <cellStyle name="Обычный 2 7 2 4 3 2" xfId="5405" xr:uid="{00000000-0005-0000-0000-0000060A0000}"/>
    <cellStyle name="Обычный 2 7 2 4 3 3" xfId="8790" xr:uid="{00000000-0005-0000-0000-0000070A0000}"/>
    <cellStyle name="Обычный 2 7 2 4 4" xfId="3929" xr:uid="{00000000-0005-0000-0000-0000080A0000}"/>
    <cellStyle name="Обычный 2 7 2 4 5" xfId="7319" xr:uid="{00000000-0005-0000-0000-0000090A0000}"/>
    <cellStyle name="Обычный 2 7 2 5" xfId="971" xr:uid="{00000000-0005-0000-0000-00000A0A0000}"/>
    <cellStyle name="Обычный 2 7 2 5 2" xfId="1725" xr:uid="{00000000-0005-0000-0000-00000B0A0000}"/>
    <cellStyle name="Обычный 2 7 2 5 2 2" xfId="3197" xr:uid="{00000000-0005-0000-0000-00000C0A0000}"/>
    <cellStyle name="Обычный 2 7 2 5 2 2 2" xfId="9706" xr:uid="{00000000-0005-0000-0000-00000D0A0000}"/>
    <cellStyle name="Обычный 2 7 2 5 2 3" xfId="4845" xr:uid="{00000000-0005-0000-0000-00000E0A0000}"/>
    <cellStyle name="Обычный 2 7 2 5 2 4" xfId="8235" xr:uid="{00000000-0005-0000-0000-00000F0A0000}"/>
    <cellStyle name="Обычный 2 7 2 5 3" xfId="2461" xr:uid="{00000000-0005-0000-0000-0000100A0000}"/>
    <cellStyle name="Обычный 2 7 2 5 3 2" xfId="5582" xr:uid="{00000000-0005-0000-0000-0000110A0000}"/>
    <cellStyle name="Обычный 2 7 2 5 3 3" xfId="8970" xr:uid="{00000000-0005-0000-0000-0000120A0000}"/>
    <cellStyle name="Обычный 2 7 2 5 4" xfId="4109" xr:uid="{00000000-0005-0000-0000-0000130A0000}"/>
    <cellStyle name="Обычный 2 7 2 5 5" xfId="7499" xr:uid="{00000000-0005-0000-0000-0000140A0000}"/>
    <cellStyle name="Обычный 2 7 2 6" xfId="1174" xr:uid="{00000000-0005-0000-0000-0000150A0000}"/>
    <cellStyle name="Обычный 2 7 2 6 2" xfId="2646" xr:uid="{00000000-0005-0000-0000-0000160A0000}"/>
    <cellStyle name="Обычный 2 7 2 6 2 2" xfId="5762" xr:uid="{00000000-0005-0000-0000-0000170A0000}"/>
    <cellStyle name="Обычный 2 7 2 6 2 3" xfId="9155" xr:uid="{00000000-0005-0000-0000-0000180A0000}"/>
    <cellStyle name="Обычный 2 7 2 6 3" xfId="4294" xr:uid="{00000000-0005-0000-0000-0000190A0000}"/>
    <cellStyle name="Обычный 2 7 2 6 4" xfId="7684" xr:uid="{00000000-0005-0000-0000-00001A0A0000}"/>
    <cellStyle name="Обычный 2 7 2 7" xfId="1910" xr:uid="{00000000-0005-0000-0000-00001B0A0000}"/>
    <cellStyle name="Обычный 2 7 2 7 2" xfId="5943" xr:uid="{00000000-0005-0000-0000-00001C0A0000}"/>
    <cellStyle name="Обычный 2 7 2 7 3" xfId="8419" xr:uid="{00000000-0005-0000-0000-00001D0A0000}"/>
    <cellStyle name="Обычный 2 7 2 8" xfId="3377" xr:uid="{00000000-0005-0000-0000-00001E0A0000}"/>
    <cellStyle name="Обычный 2 7 2 8 2" xfId="6138" xr:uid="{00000000-0005-0000-0000-00001F0A0000}"/>
    <cellStyle name="Обычный 2 7 2 8 3" xfId="9886" xr:uid="{00000000-0005-0000-0000-0000200A0000}"/>
    <cellStyle name="Обычный 2 7 2 9" xfId="6319" xr:uid="{00000000-0005-0000-0000-0000210A0000}"/>
    <cellStyle name="Обычный 2 7 3" xfId="245" xr:uid="{00000000-0005-0000-0000-0000220A0000}"/>
    <cellStyle name="Обычный 2 7 3 10" xfId="6732" xr:uid="{00000000-0005-0000-0000-0000230A0000}"/>
    <cellStyle name="Обычный 2 7 3 11" xfId="5032" xr:uid="{00000000-0005-0000-0000-0000240A0000}"/>
    <cellStyle name="Обычный 2 7 3 12" xfId="3560" xr:uid="{00000000-0005-0000-0000-0000250A0000}"/>
    <cellStyle name="Обычный 2 7 3 13" xfId="6950" xr:uid="{00000000-0005-0000-0000-0000260A0000}"/>
    <cellStyle name="Обычный 2 7 3 2" xfId="609" xr:uid="{00000000-0005-0000-0000-0000270A0000}"/>
    <cellStyle name="Обычный 2 7 3 2 2" xfId="1370" xr:uid="{00000000-0005-0000-0000-0000280A0000}"/>
    <cellStyle name="Обычный 2 7 3 2 2 2" xfId="2842" xr:uid="{00000000-0005-0000-0000-0000290A0000}"/>
    <cellStyle name="Обычный 2 7 3 2 2 2 2" xfId="9351" xr:uid="{00000000-0005-0000-0000-00002A0A0000}"/>
    <cellStyle name="Обычный 2 7 3 2 2 3" xfId="4490" xr:uid="{00000000-0005-0000-0000-00002B0A0000}"/>
    <cellStyle name="Обычный 2 7 3 2 2 4" xfId="7880" xr:uid="{00000000-0005-0000-0000-00002C0A0000}"/>
    <cellStyle name="Обычный 2 7 3 2 3" xfId="2106" xr:uid="{00000000-0005-0000-0000-00002D0A0000}"/>
    <cellStyle name="Обычный 2 7 3 2 3 2" xfId="5226" xr:uid="{00000000-0005-0000-0000-00002E0A0000}"/>
    <cellStyle name="Обычный 2 7 3 2 3 3" xfId="8615" xr:uid="{00000000-0005-0000-0000-00002F0A0000}"/>
    <cellStyle name="Обычный 2 7 3 2 4" xfId="3754" xr:uid="{00000000-0005-0000-0000-0000300A0000}"/>
    <cellStyle name="Обычный 2 7 3 2 5" xfId="7144" xr:uid="{00000000-0005-0000-0000-0000310A0000}"/>
    <cellStyle name="Обычный 2 7 3 3" xfId="786" xr:uid="{00000000-0005-0000-0000-0000320A0000}"/>
    <cellStyle name="Обычный 2 7 3 3 2" xfId="1547" xr:uid="{00000000-0005-0000-0000-0000330A0000}"/>
    <cellStyle name="Обычный 2 7 3 3 2 2" xfId="3019" xr:uid="{00000000-0005-0000-0000-0000340A0000}"/>
    <cellStyle name="Обычный 2 7 3 3 2 2 2" xfId="9528" xr:uid="{00000000-0005-0000-0000-0000350A0000}"/>
    <cellStyle name="Обычный 2 7 3 3 2 3" xfId="4667" xr:uid="{00000000-0005-0000-0000-0000360A0000}"/>
    <cellStyle name="Обычный 2 7 3 3 2 4" xfId="8057" xr:uid="{00000000-0005-0000-0000-0000370A0000}"/>
    <cellStyle name="Обычный 2 7 3 3 3" xfId="2283" xr:uid="{00000000-0005-0000-0000-0000380A0000}"/>
    <cellStyle name="Обычный 2 7 3 3 3 2" xfId="5407" xr:uid="{00000000-0005-0000-0000-0000390A0000}"/>
    <cellStyle name="Обычный 2 7 3 3 3 3" xfId="8792" xr:uid="{00000000-0005-0000-0000-00003A0A0000}"/>
    <cellStyle name="Обычный 2 7 3 3 4" xfId="3931" xr:uid="{00000000-0005-0000-0000-00003B0A0000}"/>
    <cellStyle name="Обычный 2 7 3 3 5" xfId="7321" xr:uid="{00000000-0005-0000-0000-00003C0A0000}"/>
    <cellStyle name="Обычный 2 7 3 4" xfId="973" xr:uid="{00000000-0005-0000-0000-00003D0A0000}"/>
    <cellStyle name="Обычный 2 7 3 4 2" xfId="1727" xr:uid="{00000000-0005-0000-0000-00003E0A0000}"/>
    <cellStyle name="Обычный 2 7 3 4 2 2" xfId="3199" xr:uid="{00000000-0005-0000-0000-00003F0A0000}"/>
    <cellStyle name="Обычный 2 7 3 4 2 2 2" xfId="9708" xr:uid="{00000000-0005-0000-0000-0000400A0000}"/>
    <cellStyle name="Обычный 2 7 3 4 2 3" xfId="4847" xr:uid="{00000000-0005-0000-0000-0000410A0000}"/>
    <cellStyle name="Обычный 2 7 3 4 2 4" xfId="8237" xr:uid="{00000000-0005-0000-0000-0000420A0000}"/>
    <cellStyle name="Обычный 2 7 3 4 3" xfId="2463" xr:uid="{00000000-0005-0000-0000-0000430A0000}"/>
    <cellStyle name="Обычный 2 7 3 4 3 2" xfId="5584" xr:uid="{00000000-0005-0000-0000-0000440A0000}"/>
    <cellStyle name="Обычный 2 7 3 4 3 3" xfId="8972" xr:uid="{00000000-0005-0000-0000-0000450A0000}"/>
    <cellStyle name="Обычный 2 7 3 4 4" xfId="4111" xr:uid="{00000000-0005-0000-0000-0000460A0000}"/>
    <cellStyle name="Обычный 2 7 3 4 5" xfId="7501" xr:uid="{00000000-0005-0000-0000-0000470A0000}"/>
    <cellStyle name="Обычный 2 7 3 5" xfId="1176" xr:uid="{00000000-0005-0000-0000-0000480A0000}"/>
    <cellStyle name="Обычный 2 7 3 5 2" xfId="2648" xr:uid="{00000000-0005-0000-0000-0000490A0000}"/>
    <cellStyle name="Обычный 2 7 3 5 2 2" xfId="5764" xr:uid="{00000000-0005-0000-0000-00004A0A0000}"/>
    <cellStyle name="Обычный 2 7 3 5 2 3" xfId="9157" xr:uid="{00000000-0005-0000-0000-00004B0A0000}"/>
    <cellStyle name="Обычный 2 7 3 5 3" xfId="4296" xr:uid="{00000000-0005-0000-0000-00004C0A0000}"/>
    <cellStyle name="Обычный 2 7 3 5 4" xfId="7686" xr:uid="{00000000-0005-0000-0000-00004D0A0000}"/>
    <cellStyle name="Обычный 2 7 3 6" xfId="1912" xr:uid="{00000000-0005-0000-0000-00004E0A0000}"/>
    <cellStyle name="Обычный 2 7 3 6 2" xfId="5945" xr:uid="{00000000-0005-0000-0000-00004F0A0000}"/>
    <cellStyle name="Обычный 2 7 3 6 3" xfId="8421" xr:uid="{00000000-0005-0000-0000-0000500A0000}"/>
    <cellStyle name="Обычный 2 7 3 7" xfId="3379" xr:uid="{00000000-0005-0000-0000-0000510A0000}"/>
    <cellStyle name="Обычный 2 7 3 7 2" xfId="6140" xr:uid="{00000000-0005-0000-0000-0000520A0000}"/>
    <cellStyle name="Обычный 2 7 3 7 3" xfId="9888" xr:uid="{00000000-0005-0000-0000-0000530A0000}"/>
    <cellStyle name="Обычный 2 7 3 8" xfId="6321" xr:uid="{00000000-0005-0000-0000-0000540A0000}"/>
    <cellStyle name="Обычный 2 7 3 9" xfId="6518" xr:uid="{00000000-0005-0000-0000-0000550A0000}"/>
    <cellStyle name="Обычный 2 7 4" xfId="606" xr:uid="{00000000-0005-0000-0000-0000560A0000}"/>
    <cellStyle name="Обычный 2 7 4 2" xfId="1367" xr:uid="{00000000-0005-0000-0000-0000570A0000}"/>
    <cellStyle name="Обычный 2 7 4 2 2" xfId="2839" xr:uid="{00000000-0005-0000-0000-0000580A0000}"/>
    <cellStyle name="Обычный 2 7 4 2 2 2" xfId="9348" xr:uid="{00000000-0005-0000-0000-0000590A0000}"/>
    <cellStyle name="Обычный 2 7 4 2 3" xfId="4487" xr:uid="{00000000-0005-0000-0000-00005A0A0000}"/>
    <cellStyle name="Обычный 2 7 4 2 4" xfId="7877" xr:uid="{00000000-0005-0000-0000-00005B0A0000}"/>
    <cellStyle name="Обычный 2 7 4 3" xfId="2103" xr:uid="{00000000-0005-0000-0000-00005C0A0000}"/>
    <cellStyle name="Обычный 2 7 4 3 2" xfId="5223" xr:uid="{00000000-0005-0000-0000-00005D0A0000}"/>
    <cellStyle name="Обычный 2 7 4 3 3" xfId="8612" xr:uid="{00000000-0005-0000-0000-00005E0A0000}"/>
    <cellStyle name="Обычный 2 7 4 4" xfId="3751" xr:uid="{00000000-0005-0000-0000-00005F0A0000}"/>
    <cellStyle name="Обычный 2 7 4 5" xfId="7141" xr:uid="{00000000-0005-0000-0000-0000600A0000}"/>
    <cellStyle name="Обычный 2 7 5" xfId="783" xr:uid="{00000000-0005-0000-0000-0000610A0000}"/>
    <cellStyle name="Обычный 2 7 5 2" xfId="1544" xr:uid="{00000000-0005-0000-0000-0000620A0000}"/>
    <cellStyle name="Обычный 2 7 5 2 2" xfId="3016" xr:uid="{00000000-0005-0000-0000-0000630A0000}"/>
    <cellStyle name="Обычный 2 7 5 2 2 2" xfId="9525" xr:uid="{00000000-0005-0000-0000-0000640A0000}"/>
    <cellStyle name="Обычный 2 7 5 2 3" xfId="4664" xr:uid="{00000000-0005-0000-0000-0000650A0000}"/>
    <cellStyle name="Обычный 2 7 5 2 4" xfId="8054" xr:uid="{00000000-0005-0000-0000-0000660A0000}"/>
    <cellStyle name="Обычный 2 7 5 3" xfId="2280" xr:uid="{00000000-0005-0000-0000-0000670A0000}"/>
    <cellStyle name="Обычный 2 7 5 3 2" xfId="5404" xr:uid="{00000000-0005-0000-0000-0000680A0000}"/>
    <cellStyle name="Обычный 2 7 5 3 3" xfId="8789" xr:uid="{00000000-0005-0000-0000-0000690A0000}"/>
    <cellStyle name="Обычный 2 7 5 4" xfId="3928" xr:uid="{00000000-0005-0000-0000-00006A0A0000}"/>
    <cellStyle name="Обычный 2 7 5 5" xfId="7318" xr:uid="{00000000-0005-0000-0000-00006B0A0000}"/>
    <cellStyle name="Обычный 2 7 6" xfId="970" xr:uid="{00000000-0005-0000-0000-00006C0A0000}"/>
    <cellStyle name="Обычный 2 7 6 2" xfId="1724" xr:uid="{00000000-0005-0000-0000-00006D0A0000}"/>
    <cellStyle name="Обычный 2 7 6 2 2" xfId="3196" xr:uid="{00000000-0005-0000-0000-00006E0A0000}"/>
    <cellStyle name="Обычный 2 7 6 2 2 2" xfId="9705" xr:uid="{00000000-0005-0000-0000-00006F0A0000}"/>
    <cellStyle name="Обычный 2 7 6 2 3" xfId="4844" xr:uid="{00000000-0005-0000-0000-0000700A0000}"/>
    <cellStyle name="Обычный 2 7 6 2 4" xfId="8234" xr:uid="{00000000-0005-0000-0000-0000710A0000}"/>
    <cellStyle name="Обычный 2 7 6 3" xfId="2460" xr:uid="{00000000-0005-0000-0000-0000720A0000}"/>
    <cellStyle name="Обычный 2 7 6 3 2" xfId="5581" xr:uid="{00000000-0005-0000-0000-0000730A0000}"/>
    <cellStyle name="Обычный 2 7 6 3 3" xfId="8969" xr:uid="{00000000-0005-0000-0000-0000740A0000}"/>
    <cellStyle name="Обычный 2 7 6 4" xfId="4108" xr:uid="{00000000-0005-0000-0000-0000750A0000}"/>
    <cellStyle name="Обычный 2 7 6 5" xfId="7498" xr:uid="{00000000-0005-0000-0000-0000760A0000}"/>
    <cellStyle name="Обычный 2 7 7" xfId="1173" xr:uid="{00000000-0005-0000-0000-0000770A0000}"/>
    <cellStyle name="Обычный 2 7 7 2" xfId="2645" xr:uid="{00000000-0005-0000-0000-0000780A0000}"/>
    <cellStyle name="Обычный 2 7 7 2 2" xfId="5761" xr:uid="{00000000-0005-0000-0000-0000790A0000}"/>
    <cellStyle name="Обычный 2 7 7 2 3" xfId="9154" xr:uid="{00000000-0005-0000-0000-00007A0A0000}"/>
    <cellStyle name="Обычный 2 7 7 3" xfId="4293" xr:uid="{00000000-0005-0000-0000-00007B0A0000}"/>
    <cellStyle name="Обычный 2 7 7 4" xfId="7683" xr:uid="{00000000-0005-0000-0000-00007C0A0000}"/>
    <cellStyle name="Обычный 2 7 8" xfId="1909" xr:uid="{00000000-0005-0000-0000-00007D0A0000}"/>
    <cellStyle name="Обычный 2 7 8 2" xfId="5942" xr:uid="{00000000-0005-0000-0000-00007E0A0000}"/>
    <cellStyle name="Обычный 2 7 8 3" xfId="8418" xr:uid="{00000000-0005-0000-0000-00007F0A0000}"/>
    <cellStyle name="Обычный 2 7 9" xfId="3376" xr:uid="{00000000-0005-0000-0000-0000800A0000}"/>
    <cellStyle name="Обычный 2 7 9 2" xfId="6137" xr:uid="{00000000-0005-0000-0000-0000810A0000}"/>
    <cellStyle name="Обычный 2 7 9 3" xfId="9885" xr:uid="{00000000-0005-0000-0000-0000820A0000}"/>
    <cellStyle name="Обычный 2 8" xfId="246" xr:uid="{00000000-0005-0000-0000-0000830A0000}"/>
    <cellStyle name="Обычный 2 8 10" xfId="6322" xr:uid="{00000000-0005-0000-0000-0000840A0000}"/>
    <cellStyle name="Обычный 2 8 11" xfId="6519" xr:uid="{00000000-0005-0000-0000-0000850A0000}"/>
    <cellStyle name="Обычный 2 8 12" xfId="6733" xr:uid="{00000000-0005-0000-0000-0000860A0000}"/>
    <cellStyle name="Обычный 2 8 13" xfId="5033" xr:uid="{00000000-0005-0000-0000-0000870A0000}"/>
    <cellStyle name="Обычный 2 8 14" xfId="3561" xr:uid="{00000000-0005-0000-0000-0000880A0000}"/>
    <cellStyle name="Обычный 2 8 15" xfId="6951" xr:uid="{00000000-0005-0000-0000-0000890A0000}"/>
    <cellStyle name="Обычный 2 8 2" xfId="247" xr:uid="{00000000-0005-0000-0000-00008A0A0000}"/>
    <cellStyle name="Обычный 2 8 2 10" xfId="6323" xr:uid="{00000000-0005-0000-0000-00008B0A0000}"/>
    <cellStyle name="Обычный 2 8 2 11" xfId="6520" xr:uid="{00000000-0005-0000-0000-00008C0A0000}"/>
    <cellStyle name="Обычный 2 8 2 12" xfId="6734" xr:uid="{00000000-0005-0000-0000-00008D0A0000}"/>
    <cellStyle name="Обычный 2 8 2 13" xfId="5034" xr:uid="{00000000-0005-0000-0000-00008E0A0000}"/>
    <cellStyle name="Обычный 2 8 2 14" xfId="3562" xr:uid="{00000000-0005-0000-0000-00008F0A0000}"/>
    <cellStyle name="Обычный 2 8 2 15" xfId="6952" xr:uid="{00000000-0005-0000-0000-0000900A0000}"/>
    <cellStyle name="Обычный 2 8 2 2" xfId="248" xr:uid="{00000000-0005-0000-0000-0000910A0000}"/>
    <cellStyle name="Обычный 2 8 2 2 10" xfId="6521" xr:uid="{00000000-0005-0000-0000-0000920A0000}"/>
    <cellStyle name="Обычный 2 8 2 2 11" xfId="6735" xr:uid="{00000000-0005-0000-0000-0000930A0000}"/>
    <cellStyle name="Обычный 2 8 2 2 12" xfId="5035" xr:uid="{00000000-0005-0000-0000-0000940A0000}"/>
    <cellStyle name="Обычный 2 8 2 2 13" xfId="3563" xr:uid="{00000000-0005-0000-0000-0000950A0000}"/>
    <cellStyle name="Обычный 2 8 2 2 14" xfId="6953" xr:uid="{00000000-0005-0000-0000-0000960A0000}"/>
    <cellStyle name="Обычный 2 8 2 2 2" xfId="249" xr:uid="{00000000-0005-0000-0000-0000970A0000}"/>
    <cellStyle name="Обычный 2 8 2 2 2 10" xfId="6736" xr:uid="{00000000-0005-0000-0000-0000980A0000}"/>
    <cellStyle name="Обычный 2 8 2 2 2 11" xfId="5036" xr:uid="{00000000-0005-0000-0000-0000990A0000}"/>
    <cellStyle name="Обычный 2 8 2 2 2 12" xfId="3564" xr:uid="{00000000-0005-0000-0000-00009A0A0000}"/>
    <cellStyle name="Обычный 2 8 2 2 2 13" xfId="6954" xr:uid="{00000000-0005-0000-0000-00009B0A0000}"/>
    <cellStyle name="Обычный 2 8 2 2 2 2" xfId="613" xr:uid="{00000000-0005-0000-0000-00009C0A0000}"/>
    <cellStyle name="Обычный 2 8 2 2 2 2 2" xfId="1374" xr:uid="{00000000-0005-0000-0000-00009D0A0000}"/>
    <cellStyle name="Обычный 2 8 2 2 2 2 2 2" xfId="2846" xr:uid="{00000000-0005-0000-0000-00009E0A0000}"/>
    <cellStyle name="Обычный 2 8 2 2 2 2 2 2 2" xfId="9355" xr:uid="{00000000-0005-0000-0000-00009F0A0000}"/>
    <cellStyle name="Обычный 2 8 2 2 2 2 2 3" xfId="4494" xr:uid="{00000000-0005-0000-0000-0000A00A0000}"/>
    <cellStyle name="Обычный 2 8 2 2 2 2 2 4" xfId="7884" xr:uid="{00000000-0005-0000-0000-0000A10A0000}"/>
    <cellStyle name="Обычный 2 8 2 2 2 2 3" xfId="2110" xr:uid="{00000000-0005-0000-0000-0000A20A0000}"/>
    <cellStyle name="Обычный 2 8 2 2 2 2 3 2" xfId="5230" xr:uid="{00000000-0005-0000-0000-0000A30A0000}"/>
    <cellStyle name="Обычный 2 8 2 2 2 2 3 3" xfId="8619" xr:uid="{00000000-0005-0000-0000-0000A40A0000}"/>
    <cellStyle name="Обычный 2 8 2 2 2 2 4" xfId="3758" xr:uid="{00000000-0005-0000-0000-0000A50A0000}"/>
    <cellStyle name="Обычный 2 8 2 2 2 2 5" xfId="7148" xr:uid="{00000000-0005-0000-0000-0000A60A0000}"/>
    <cellStyle name="Обычный 2 8 2 2 2 3" xfId="790" xr:uid="{00000000-0005-0000-0000-0000A70A0000}"/>
    <cellStyle name="Обычный 2 8 2 2 2 3 2" xfId="1551" xr:uid="{00000000-0005-0000-0000-0000A80A0000}"/>
    <cellStyle name="Обычный 2 8 2 2 2 3 2 2" xfId="3023" xr:uid="{00000000-0005-0000-0000-0000A90A0000}"/>
    <cellStyle name="Обычный 2 8 2 2 2 3 2 2 2" xfId="9532" xr:uid="{00000000-0005-0000-0000-0000AA0A0000}"/>
    <cellStyle name="Обычный 2 8 2 2 2 3 2 3" xfId="4671" xr:uid="{00000000-0005-0000-0000-0000AB0A0000}"/>
    <cellStyle name="Обычный 2 8 2 2 2 3 2 4" xfId="8061" xr:uid="{00000000-0005-0000-0000-0000AC0A0000}"/>
    <cellStyle name="Обычный 2 8 2 2 2 3 3" xfId="2287" xr:uid="{00000000-0005-0000-0000-0000AD0A0000}"/>
    <cellStyle name="Обычный 2 8 2 2 2 3 3 2" xfId="5411" xr:uid="{00000000-0005-0000-0000-0000AE0A0000}"/>
    <cellStyle name="Обычный 2 8 2 2 2 3 3 3" xfId="8796" xr:uid="{00000000-0005-0000-0000-0000AF0A0000}"/>
    <cellStyle name="Обычный 2 8 2 2 2 3 4" xfId="3935" xr:uid="{00000000-0005-0000-0000-0000B00A0000}"/>
    <cellStyle name="Обычный 2 8 2 2 2 3 5" xfId="7325" xr:uid="{00000000-0005-0000-0000-0000B10A0000}"/>
    <cellStyle name="Обычный 2 8 2 2 2 4" xfId="977" xr:uid="{00000000-0005-0000-0000-0000B20A0000}"/>
    <cellStyle name="Обычный 2 8 2 2 2 4 2" xfId="1731" xr:uid="{00000000-0005-0000-0000-0000B30A0000}"/>
    <cellStyle name="Обычный 2 8 2 2 2 4 2 2" xfId="3203" xr:uid="{00000000-0005-0000-0000-0000B40A0000}"/>
    <cellStyle name="Обычный 2 8 2 2 2 4 2 2 2" xfId="9712" xr:uid="{00000000-0005-0000-0000-0000B50A0000}"/>
    <cellStyle name="Обычный 2 8 2 2 2 4 2 3" xfId="4851" xr:uid="{00000000-0005-0000-0000-0000B60A0000}"/>
    <cellStyle name="Обычный 2 8 2 2 2 4 2 4" xfId="8241" xr:uid="{00000000-0005-0000-0000-0000B70A0000}"/>
    <cellStyle name="Обычный 2 8 2 2 2 4 3" xfId="2467" xr:uid="{00000000-0005-0000-0000-0000B80A0000}"/>
    <cellStyle name="Обычный 2 8 2 2 2 4 3 2" xfId="5588" xr:uid="{00000000-0005-0000-0000-0000B90A0000}"/>
    <cellStyle name="Обычный 2 8 2 2 2 4 3 3" xfId="8976" xr:uid="{00000000-0005-0000-0000-0000BA0A0000}"/>
    <cellStyle name="Обычный 2 8 2 2 2 4 4" xfId="4115" xr:uid="{00000000-0005-0000-0000-0000BB0A0000}"/>
    <cellStyle name="Обычный 2 8 2 2 2 4 5" xfId="7505" xr:uid="{00000000-0005-0000-0000-0000BC0A0000}"/>
    <cellStyle name="Обычный 2 8 2 2 2 5" xfId="1180" xr:uid="{00000000-0005-0000-0000-0000BD0A0000}"/>
    <cellStyle name="Обычный 2 8 2 2 2 5 2" xfId="2652" xr:uid="{00000000-0005-0000-0000-0000BE0A0000}"/>
    <cellStyle name="Обычный 2 8 2 2 2 5 2 2" xfId="5768" xr:uid="{00000000-0005-0000-0000-0000BF0A0000}"/>
    <cellStyle name="Обычный 2 8 2 2 2 5 2 3" xfId="9161" xr:uid="{00000000-0005-0000-0000-0000C00A0000}"/>
    <cellStyle name="Обычный 2 8 2 2 2 5 3" xfId="4300" xr:uid="{00000000-0005-0000-0000-0000C10A0000}"/>
    <cellStyle name="Обычный 2 8 2 2 2 5 4" xfId="7690" xr:uid="{00000000-0005-0000-0000-0000C20A0000}"/>
    <cellStyle name="Обычный 2 8 2 2 2 6" xfId="1916" xr:uid="{00000000-0005-0000-0000-0000C30A0000}"/>
    <cellStyle name="Обычный 2 8 2 2 2 6 2" xfId="5949" xr:uid="{00000000-0005-0000-0000-0000C40A0000}"/>
    <cellStyle name="Обычный 2 8 2 2 2 6 3" xfId="8425" xr:uid="{00000000-0005-0000-0000-0000C50A0000}"/>
    <cellStyle name="Обычный 2 8 2 2 2 7" xfId="3383" xr:uid="{00000000-0005-0000-0000-0000C60A0000}"/>
    <cellStyle name="Обычный 2 8 2 2 2 7 2" xfId="6144" xr:uid="{00000000-0005-0000-0000-0000C70A0000}"/>
    <cellStyle name="Обычный 2 8 2 2 2 7 3" xfId="9892" xr:uid="{00000000-0005-0000-0000-0000C80A0000}"/>
    <cellStyle name="Обычный 2 8 2 2 2 8" xfId="6325" xr:uid="{00000000-0005-0000-0000-0000C90A0000}"/>
    <cellStyle name="Обычный 2 8 2 2 2 9" xfId="6522" xr:uid="{00000000-0005-0000-0000-0000CA0A0000}"/>
    <cellStyle name="Обычный 2 8 2 2 3" xfId="612" xr:uid="{00000000-0005-0000-0000-0000CB0A0000}"/>
    <cellStyle name="Обычный 2 8 2 2 3 2" xfId="1373" xr:uid="{00000000-0005-0000-0000-0000CC0A0000}"/>
    <cellStyle name="Обычный 2 8 2 2 3 2 2" xfId="2845" xr:uid="{00000000-0005-0000-0000-0000CD0A0000}"/>
    <cellStyle name="Обычный 2 8 2 2 3 2 2 2" xfId="9354" xr:uid="{00000000-0005-0000-0000-0000CE0A0000}"/>
    <cellStyle name="Обычный 2 8 2 2 3 2 3" xfId="4493" xr:uid="{00000000-0005-0000-0000-0000CF0A0000}"/>
    <cellStyle name="Обычный 2 8 2 2 3 2 4" xfId="7883" xr:uid="{00000000-0005-0000-0000-0000D00A0000}"/>
    <cellStyle name="Обычный 2 8 2 2 3 3" xfId="2109" xr:uid="{00000000-0005-0000-0000-0000D10A0000}"/>
    <cellStyle name="Обычный 2 8 2 2 3 3 2" xfId="5229" xr:uid="{00000000-0005-0000-0000-0000D20A0000}"/>
    <cellStyle name="Обычный 2 8 2 2 3 3 3" xfId="8618" xr:uid="{00000000-0005-0000-0000-0000D30A0000}"/>
    <cellStyle name="Обычный 2 8 2 2 3 4" xfId="3757" xr:uid="{00000000-0005-0000-0000-0000D40A0000}"/>
    <cellStyle name="Обычный 2 8 2 2 3 5" xfId="7147" xr:uid="{00000000-0005-0000-0000-0000D50A0000}"/>
    <cellStyle name="Обычный 2 8 2 2 4" xfId="789" xr:uid="{00000000-0005-0000-0000-0000D60A0000}"/>
    <cellStyle name="Обычный 2 8 2 2 4 2" xfId="1550" xr:uid="{00000000-0005-0000-0000-0000D70A0000}"/>
    <cellStyle name="Обычный 2 8 2 2 4 2 2" xfId="3022" xr:uid="{00000000-0005-0000-0000-0000D80A0000}"/>
    <cellStyle name="Обычный 2 8 2 2 4 2 2 2" xfId="9531" xr:uid="{00000000-0005-0000-0000-0000D90A0000}"/>
    <cellStyle name="Обычный 2 8 2 2 4 2 3" xfId="4670" xr:uid="{00000000-0005-0000-0000-0000DA0A0000}"/>
    <cellStyle name="Обычный 2 8 2 2 4 2 4" xfId="8060" xr:uid="{00000000-0005-0000-0000-0000DB0A0000}"/>
    <cellStyle name="Обычный 2 8 2 2 4 3" xfId="2286" xr:uid="{00000000-0005-0000-0000-0000DC0A0000}"/>
    <cellStyle name="Обычный 2 8 2 2 4 3 2" xfId="5410" xr:uid="{00000000-0005-0000-0000-0000DD0A0000}"/>
    <cellStyle name="Обычный 2 8 2 2 4 3 3" xfId="8795" xr:uid="{00000000-0005-0000-0000-0000DE0A0000}"/>
    <cellStyle name="Обычный 2 8 2 2 4 4" xfId="3934" xr:uid="{00000000-0005-0000-0000-0000DF0A0000}"/>
    <cellStyle name="Обычный 2 8 2 2 4 5" xfId="7324" xr:uid="{00000000-0005-0000-0000-0000E00A0000}"/>
    <cellStyle name="Обычный 2 8 2 2 5" xfId="976" xr:uid="{00000000-0005-0000-0000-0000E10A0000}"/>
    <cellStyle name="Обычный 2 8 2 2 5 2" xfId="1730" xr:uid="{00000000-0005-0000-0000-0000E20A0000}"/>
    <cellStyle name="Обычный 2 8 2 2 5 2 2" xfId="3202" xr:uid="{00000000-0005-0000-0000-0000E30A0000}"/>
    <cellStyle name="Обычный 2 8 2 2 5 2 2 2" xfId="9711" xr:uid="{00000000-0005-0000-0000-0000E40A0000}"/>
    <cellStyle name="Обычный 2 8 2 2 5 2 3" xfId="4850" xr:uid="{00000000-0005-0000-0000-0000E50A0000}"/>
    <cellStyle name="Обычный 2 8 2 2 5 2 4" xfId="8240" xr:uid="{00000000-0005-0000-0000-0000E60A0000}"/>
    <cellStyle name="Обычный 2 8 2 2 5 3" xfId="2466" xr:uid="{00000000-0005-0000-0000-0000E70A0000}"/>
    <cellStyle name="Обычный 2 8 2 2 5 3 2" xfId="5587" xr:uid="{00000000-0005-0000-0000-0000E80A0000}"/>
    <cellStyle name="Обычный 2 8 2 2 5 3 3" xfId="8975" xr:uid="{00000000-0005-0000-0000-0000E90A0000}"/>
    <cellStyle name="Обычный 2 8 2 2 5 4" xfId="4114" xr:uid="{00000000-0005-0000-0000-0000EA0A0000}"/>
    <cellStyle name="Обычный 2 8 2 2 5 5" xfId="7504" xr:uid="{00000000-0005-0000-0000-0000EB0A0000}"/>
    <cellStyle name="Обычный 2 8 2 2 6" xfId="1179" xr:uid="{00000000-0005-0000-0000-0000EC0A0000}"/>
    <cellStyle name="Обычный 2 8 2 2 6 2" xfId="2651" xr:uid="{00000000-0005-0000-0000-0000ED0A0000}"/>
    <cellStyle name="Обычный 2 8 2 2 6 2 2" xfId="5767" xr:uid="{00000000-0005-0000-0000-0000EE0A0000}"/>
    <cellStyle name="Обычный 2 8 2 2 6 2 3" xfId="9160" xr:uid="{00000000-0005-0000-0000-0000EF0A0000}"/>
    <cellStyle name="Обычный 2 8 2 2 6 3" xfId="4299" xr:uid="{00000000-0005-0000-0000-0000F00A0000}"/>
    <cellStyle name="Обычный 2 8 2 2 6 4" xfId="7689" xr:uid="{00000000-0005-0000-0000-0000F10A0000}"/>
    <cellStyle name="Обычный 2 8 2 2 7" xfId="1915" xr:uid="{00000000-0005-0000-0000-0000F20A0000}"/>
    <cellStyle name="Обычный 2 8 2 2 7 2" xfId="5948" xr:uid="{00000000-0005-0000-0000-0000F30A0000}"/>
    <cellStyle name="Обычный 2 8 2 2 7 3" xfId="8424" xr:uid="{00000000-0005-0000-0000-0000F40A0000}"/>
    <cellStyle name="Обычный 2 8 2 2 8" xfId="3382" xr:uid="{00000000-0005-0000-0000-0000F50A0000}"/>
    <cellStyle name="Обычный 2 8 2 2 8 2" xfId="6143" xr:uid="{00000000-0005-0000-0000-0000F60A0000}"/>
    <cellStyle name="Обычный 2 8 2 2 8 3" xfId="9891" xr:uid="{00000000-0005-0000-0000-0000F70A0000}"/>
    <cellStyle name="Обычный 2 8 2 2 9" xfId="6324" xr:uid="{00000000-0005-0000-0000-0000F80A0000}"/>
    <cellStyle name="Обычный 2 8 2 3" xfId="250" xr:uid="{00000000-0005-0000-0000-0000F90A0000}"/>
    <cellStyle name="Обычный 2 8 2 3 10" xfId="6737" xr:uid="{00000000-0005-0000-0000-0000FA0A0000}"/>
    <cellStyle name="Обычный 2 8 2 3 11" xfId="5037" xr:uid="{00000000-0005-0000-0000-0000FB0A0000}"/>
    <cellStyle name="Обычный 2 8 2 3 12" xfId="3565" xr:uid="{00000000-0005-0000-0000-0000FC0A0000}"/>
    <cellStyle name="Обычный 2 8 2 3 13" xfId="6955" xr:uid="{00000000-0005-0000-0000-0000FD0A0000}"/>
    <cellStyle name="Обычный 2 8 2 3 2" xfId="614" xr:uid="{00000000-0005-0000-0000-0000FE0A0000}"/>
    <cellStyle name="Обычный 2 8 2 3 2 2" xfId="1375" xr:uid="{00000000-0005-0000-0000-0000FF0A0000}"/>
    <cellStyle name="Обычный 2 8 2 3 2 2 2" xfId="2847" xr:uid="{00000000-0005-0000-0000-0000000B0000}"/>
    <cellStyle name="Обычный 2 8 2 3 2 2 2 2" xfId="9356" xr:uid="{00000000-0005-0000-0000-0000010B0000}"/>
    <cellStyle name="Обычный 2 8 2 3 2 2 3" xfId="4495" xr:uid="{00000000-0005-0000-0000-0000020B0000}"/>
    <cellStyle name="Обычный 2 8 2 3 2 2 4" xfId="7885" xr:uid="{00000000-0005-0000-0000-0000030B0000}"/>
    <cellStyle name="Обычный 2 8 2 3 2 3" xfId="2111" xr:uid="{00000000-0005-0000-0000-0000040B0000}"/>
    <cellStyle name="Обычный 2 8 2 3 2 3 2" xfId="5231" xr:uid="{00000000-0005-0000-0000-0000050B0000}"/>
    <cellStyle name="Обычный 2 8 2 3 2 3 3" xfId="8620" xr:uid="{00000000-0005-0000-0000-0000060B0000}"/>
    <cellStyle name="Обычный 2 8 2 3 2 4" xfId="3759" xr:uid="{00000000-0005-0000-0000-0000070B0000}"/>
    <cellStyle name="Обычный 2 8 2 3 2 5" xfId="7149" xr:uid="{00000000-0005-0000-0000-0000080B0000}"/>
    <cellStyle name="Обычный 2 8 2 3 3" xfId="791" xr:uid="{00000000-0005-0000-0000-0000090B0000}"/>
    <cellStyle name="Обычный 2 8 2 3 3 2" xfId="1552" xr:uid="{00000000-0005-0000-0000-00000A0B0000}"/>
    <cellStyle name="Обычный 2 8 2 3 3 2 2" xfId="3024" xr:uid="{00000000-0005-0000-0000-00000B0B0000}"/>
    <cellStyle name="Обычный 2 8 2 3 3 2 2 2" xfId="9533" xr:uid="{00000000-0005-0000-0000-00000C0B0000}"/>
    <cellStyle name="Обычный 2 8 2 3 3 2 3" xfId="4672" xr:uid="{00000000-0005-0000-0000-00000D0B0000}"/>
    <cellStyle name="Обычный 2 8 2 3 3 2 4" xfId="8062" xr:uid="{00000000-0005-0000-0000-00000E0B0000}"/>
    <cellStyle name="Обычный 2 8 2 3 3 3" xfId="2288" xr:uid="{00000000-0005-0000-0000-00000F0B0000}"/>
    <cellStyle name="Обычный 2 8 2 3 3 3 2" xfId="5412" xr:uid="{00000000-0005-0000-0000-0000100B0000}"/>
    <cellStyle name="Обычный 2 8 2 3 3 3 3" xfId="8797" xr:uid="{00000000-0005-0000-0000-0000110B0000}"/>
    <cellStyle name="Обычный 2 8 2 3 3 4" xfId="3936" xr:uid="{00000000-0005-0000-0000-0000120B0000}"/>
    <cellStyle name="Обычный 2 8 2 3 3 5" xfId="7326" xr:uid="{00000000-0005-0000-0000-0000130B0000}"/>
    <cellStyle name="Обычный 2 8 2 3 4" xfId="978" xr:uid="{00000000-0005-0000-0000-0000140B0000}"/>
    <cellStyle name="Обычный 2 8 2 3 4 2" xfId="1732" xr:uid="{00000000-0005-0000-0000-0000150B0000}"/>
    <cellStyle name="Обычный 2 8 2 3 4 2 2" xfId="3204" xr:uid="{00000000-0005-0000-0000-0000160B0000}"/>
    <cellStyle name="Обычный 2 8 2 3 4 2 2 2" xfId="9713" xr:uid="{00000000-0005-0000-0000-0000170B0000}"/>
    <cellStyle name="Обычный 2 8 2 3 4 2 3" xfId="4852" xr:uid="{00000000-0005-0000-0000-0000180B0000}"/>
    <cellStyle name="Обычный 2 8 2 3 4 2 4" xfId="8242" xr:uid="{00000000-0005-0000-0000-0000190B0000}"/>
    <cellStyle name="Обычный 2 8 2 3 4 3" xfId="2468" xr:uid="{00000000-0005-0000-0000-00001A0B0000}"/>
    <cellStyle name="Обычный 2 8 2 3 4 3 2" xfId="5589" xr:uid="{00000000-0005-0000-0000-00001B0B0000}"/>
    <cellStyle name="Обычный 2 8 2 3 4 3 3" xfId="8977" xr:uid="{00000000-0005-0000-0000-00001C0B0000}"/>
    <cellStyle name="Обычный 2 8 2 3 4 4" xfId="4116" xr:uid="{00000000-0005-0000-0000-00001D0B0000}"/>
    <cellStyle name="Обычный 2 8 2 3 4 5" xfId="7506" xr:uid="{00000000-0005-0000-0000-00001E0B0000}"/>
    <cellStyle name="Обычный 2 8 2 3 5" xfId="1181" xr:uid="{00000000-0005-0000-0000-00001F0B0000}"/>
    <cellStyle name="Обычный 2 8 2 3 5 2" xfId="2653" xr:uid="{00000000-0005-0000-0000-0000200B0000}"/>
    <cellStyle name="Обычный 2 8 2 3 5 2 2" xfId="5769" xr:uid="{00000000-0005-0000-0000-0000210B0000}"/>
    <cellStyle name="Обычный 2 8 2 3 5 2 3" xfId="9162" xr:uid="{00000000-0005-0000-0000-0000220B0000}"/>
    <cellStyle name="Обычный 2 8 2 3 5 3" xfId="4301" xr:uid="{00000000-0005-0000-0000-0000230B0000}"/>
    <cellStyle name="Обычный 2 8 2 3 5 4" xfId="7691" xr:uid="{00000000-0005-0000-0000-0000240B0000}"/>
    <cellStyle name="Обычный 2 8 2 3 6" xfId="1917" xr:uid="{00000000-0005-0000-0000-0000250B0000}"/>
    <cellStyle name="Обычный 2 8 2 3 6 2" xfId="5950" xr:uid="{00000000-0005-0000-0000-0000260B0000}"/>
    <cellStyle name="Обычный 2 8 2 3 6 3" xfId="8426" xr:uid="{00000000-0005-0000-0000-0000270B0000}"/>
    <cellStyle name="Обычный 2 8 2 3 7" xfId="3384" xr:uid="{00000000-0005-0000-0000-0000280B0000}"/>
    <cellStyle name="Обычный 2 8 2 3 7 2" xfId="6145" xr:uid="{00000000-0005-0000-0000-0000290B0000}"/>
    <cellStyle name="Обычный 2 8 2 3 7 3" xfId="9893" xr:uid="{00000000-0005-0000-0000-00002A0B0000}"/>
    <cellStyle name="Обычный 2 8 2 3 8" xfId="6326" xr:uid="{00000000-0005-0000-0000-00002B0B0000}"/>
    <cellStyle name="Обычный 2 8 2 3 9" xfId="6523" xr:uid="{00000000-0005-0000-0000-00002C0B0000}"/>
    <cellStyle name="Обычный 2 8 2 4" xfId="611" xr:uid="{00000000-0005-0000-0000-00002D0B0000}"/>
    <cellStyle name="Обычный 2 8 2 4 2" xfId="1372" xr:uid="{00000000-0005-0000-0000-00002E0B0000}"/>
    <cellStyle name="Обычный 2 8 2 4 2 2" xfId="2844" xr:uid="{00000000-0005-0000-0000-00002F0B0000}"/>
    <cellStyle name="Обычный 2 8 2 4 2 2 2" xfId="9353" xr:uid="{00000000-0005-0000-0000-0000300B0000}"/>
    <cellStyle name="Обычный 2 8 2 4 2 3" xfId="4492" xr:uid="{00000000-0005-0000-0000-0000310B0000}"/>
    <cellStyle name="Обычный 2 8 2 4 2 4" xfId="7882" xr:uid="{00000000-0005-0000-0000-0000320B0000}"/>
    <cellStyle name="Обычный 2 8 2 4 3" xfId="2108" xr:uid="{00000000-0005-0000-0000-0000330B0000}"/>
    <cellStyle name="Обычный 2 8 2 4 3 2" xfId="5228" xr:uid="{00000000-0005-0000-0000-0000340B0000}"/>
    <cellStyle name="Обычный 2 8 2 4 3 3" xfId="8617" xr:uid="{00000000-0005-0000-0000-0000350B0000}"/>
    <cellStyle name="Обычный 2 8 2 4 4" xfId="3756" xr:uid="{00000000-0005-0000-0000-0000360B0000}"/>
    <cellStyle name="Обычный 2 8 2 4 5" xfId="7146" xr:uid="{00000000-0005-0000-0000-0000370B0000}"/>
    <cellStyle name="Обычный 2 8 2 5" xfId="788" xr:uid="{00000000-0005-0000-0000-0000380B0000}"/>
    <cellStyle name="Обычный 2 8 2 5 2" xfId="1549" xr:uid="{00000000-0005-0000-0000-0000390B0000}"/>
    <cellStyle name="Обычный 2 8 2 5 2 2" xfId="3021" xr:uid="{00000000-0005-0000-0000-00003A0B0000}"/>
    <cellStyle name="Обычный 2 8 2 5 2 2 2" xfId="9530" xr:uid="{00000000-0005-0000-0000-00003B0B0000}"/>
    <cellStyle name="Обычный 2 8 2 5 2 3" xfId="4669" xr:uid="{00000000-0005-0000-0000-00003C0B0000}"/>
    <cellStyle name="Обычный 2 8 2 5 2 4" xfId="8059" xr:uid="{00000000-0005-0000-0000-00003D0B0000}"/>
    <cellStyle name="Обычный 2 8 2 5 3" xfId="2285" xr:uid="{00000000-0005-0000-0000-00003E0B0000}"/>
    <cellStyle name="Обычный 2 8 2 5 3 2" xfId="5409" xr:uid="{00000000-0005-0000-0000-00003F0B0000}"/>
    <cellStyle name="Обычный 2 8 2 5 3 3" xfId="8794" xr:uid="{00000000-0005-0000-0000-0000400B0000}"/>
    <cellStyle name="Обычный 2 8 2 5 4" xfId="3933" xr:uid="{00000000-0005-0000-0000-0000410B0000}"/>
    <cellStyle name="Обычный 2 8 2 5 5" xfId="7323" xr:uid="{00000000-0005-0000-0000-0000420B0000}"/>
    <cellStyle name="Обычный 2 8 2 6" xfId="975" xr:uid="{00000000-0005-0000-0000-0000430B0000}"/>
    <cellStyle name="Обычный 2 8 2 6 2" xfId="1729" xr:uid="{00000000-0005-0000-0000-0000440B0000}"/>
    <cellStyle name="Обычный 2 8 2 6 2 2" xfId="3201" xr:uid="{00000000-0005-0000-0000-0000450B0000}"/>
    <cellStyle name="Обычный 2 8 2 6 2 2 2" xfId="9710" xr:uid="{00000000-0005-0000-0000-0000460B0000}"/>
    <cellStyle name="Обычный 2 8 2 6 2 3" xfId="4849" xr:uid="{00000000-0005-0000-0000-0000470B0000}"/>
    <cellStyle name="Обычный 2 8 2 6 2 4" xfId="8239" xr:uid="{00000000-0005-0000-0000-0000480B0000}"/>
    <cellStyle name="Обычный 2 8 2 6 3" xfId="2465" xr:uid="{00000000-0005-0000-0000-0000490B0000}"/>
    <cellStyle name="Обычный 2 8 2 6 3 2" xfId="5586" xr:uid="{00000000-0005-0000-0000-00004A0B0000}"/>
    <cellStyle name="Обычный 2 8 2 6 3 3" xfId="8974" xr:uid="{00000000-0005-0000-0000-00004B0B0000}"/>
    <cellStyle name="Обычный 2 8 2 6 4" xfId="4113" xr:uid="{00000000-0005-0000-0000-00004C0B0000}"/>
    <cellStyle name="Обычный 2 8 2 6 5" xfId="7503" xr:uid="{00000000-0005-0000-0000-00004D0B0000}"/>
    <cellStyle name="Обычный 2 8 2 7" xfId="1178" xr:uid="{00000000-0005-0000-0000-00004E0B0000}"/>
    <cellStyle name="Обычный 2 8 2 7 2" xfId="2650" xr:uid="{00000000-0005-0000-0000-00004F0B0000}"/>
    <cellStyle name="Обычный 2 8 2 7 2 2" xfId="5766" xr:uid="{00000000-0005-0000-0000-0000500B0000}"/>
    <cellStyle name="Обычный 2 8 2 7 2 3" xfId="9159" xr:uid="{00000000-0005-0000-0000-0000510B0000}"/>
    <cellStyle name="Обычный 2 8 2 7 3" xfId="4298" xr:uid="{00000000-0005-0000-0000-0000520B0000}"/>
    <cellStyle name="Обычный 2 8 2 7 4" xfId="7688" xr:uid="{00000000-0005-0000-0000-0000530B0000}"/>
    <cellStyle name="Обычный 2 8 2 8" xfId="1914" xr:uid="{00000000-0005-0000-0000-0000540B0000}"/>
    <cellStyle name="Обычный 2 8 2 8 2" xfId="5947" xr:uid="{00000000-0005-0000-0000-0000550B0000}"/>
    <cellStyle name="Обычный 2 8 2 8 3" xfId="8423" xr:uid="{00000000-0005-0000-0000-0000560B0000}"/>
    <cellStyle name="Обычный 2 8 2 9" xfId="3381" xr:uid="{00000000-0005-0000-0000-0000570B0000}"/>
    <cellStyle name="Обычный 2 8 2 9 2" xfId="6142" xr:uid="{00000000-0005-0000-0000-0000580B0000}"/>
    <cellStyle name="Обычный 2 8 2 9 3" xfId="9890" xr:uid="{00000000-0005-0000-0000-0000590B0000}"/>
    <cellStyle name="Обычный 2 8 3" xfId="251" xr:uid="{00000000-0005-0000-0000-00005A0B0000}"/>
    <cellStyle name="Обычный 2 8 3 10" xfId="6738" xr:uid="{00000000-0005-0000-0000-00005B0B0000}"/>
    <cellStyle name="Обычный 2 8 3 11" xfId="5038" xr:uid="{00000000-0005-0000-0000-00005C0B0000}"/>
    <cellStyle name="Обычный 2 8 3 12" xfId="3566" xr:uid="{00000000-0005-0000-0000-00005D0B0000}"/>
    <cellStyle name="Обычный 2 8 3 13" xfId="6956" xr:uid="{00000000-0005-0000-0000-00005E0B0000}"/>
    <cellStyle name="Обычный 2 8 3 2" xfId="615" xr:uid="{00000000-0005-0000-0000-00005F0B0000}"/>
    <cellStyle name="Обычный 2 8 3 2 2" xfId="1376" xr:uid="{00000000-0005-0000-0000-0000600B0000}"/>
    <cellStyle name="Обычный 2 8 3 2 2 2" xfId="2848" xr:uid="{00000000-0005-0000-0000-0000610B0000}"/>
    <cellStyle name="Обычный 2 8 3 2 2 2 2" xfId="9357" xr:uid="{00000000-0005-0000-0000-0000620B0000}"/>
    <cellStyle name="Обычный 2 8 3 2 2 3" xfId="4496" xr:uid="{00000000-0005-0000-0000-0000630B0000}"/>
    <cellStyle name="Обычный 2 8 3 2 2 4" xfId="7886" xr:uid="{00000000-0005-0000-0000-0000640B0000}"/>
    <cellStyle name="Обычный 2 8 3 2 3" xfId="2112" xr:uid="{00000000-0005-0000-0000-0000650B0000}"/>
    <cellStyle name="Обычный 2 8 3 2 3 2" xfId="5232" xr:uid="{00000000-0005-0000-0000-0000660B0000}"/>
    <cellStyle name="Обычный 2 8 3 2 3 3" xfId="8621" xr:uid="{00000000-0005-0000-0000-0000670B0000}"/>
    <cellStyle name="Обычный 2 8 3 2 4" xfId="3760" xr:uid="{00000000-0005-0000-0000-0000680B0000}"/>
    <cellStyle name="Обычный 2 8 3 2 5" xfId="7150" xr:uid="{00000000-0005-0000-0000-0000690B0000}"/>
    <cellStyle name="Обычный 2 8 3 3" xfId="792" xr:uid="{00000000-0005-0000-0000-00006A0B0000}"/>
    <cellStyle name="Обычный 2 8 3 3 2" xfId="1553" xr:uid="{00000000-0005-0000-0000-00006B0B0000}"/>
    <cellStyle name="Обычный 2 8 3 3 2 2" xfId="3025" xr:uid="{00000000-0005-0000-0000-00006C0B0000}"/>
    <cellStyle name="Обычный 2 8 3 3 2 2 2" xfId="9534" xr:uid="{00000000-0005-0000-0000-00006D0B0000}"/>
    <cellStyle name="Обычный 2 8 3 3 2 3" xfId="4673" xr:uid="{00000000-0005-0000-0000-00006E0B0000}"/>
    <cellStyle name="Обычный 2 8 3 3 2 4" xfId="8063" xr:uid="{00000000-0005-0000-0000-00006F0B0000}"/>
    <cellStyle name="Обычный 2 8 3 3 3" xfId="2289" xr:uid="{00000000-0005-0000-0000-0000700B0000}"/>
    <cellStyle name="Обычный 2 8 3 3 3 2" xfId="5413" xr:uid="{00000000-0005-0000-0000-0000710B0000}"/>
    <cellStyle name="Обычный 2 8 3 3 3 3" xfId="8798" xr:uid="{00000000-0005-0000-0000-0000720B0000}"/>
    <cellStyle name="Обычный 2 8 3 3 4" xfId="3937" xr:uid="{00000000-0005-0000-0000-0000730B0000}"/>
    <cellStyle name="Обычный 2 8 3 3 5" xfId="7327" xr:uid="{00000000-0005-0000-0000-0000740B0000}"/>
    <cellStyle name="Обычный 2 8 3 4" xfId="979" xr:uid="{00000000-0005-0000-0000-0000750B0000}"/>
    <cellStyle name="Обычный 2 8 3 4 2" xfId="1733" xr:uid="{00000000-0005-0000-0000-0000760B0000}"/>
    <cellStyle name="Обычный 2 8 3 4 2 2" xfId="3205" xr:uid="{00000000-0005-0000-0000-0000770B0000}"/>
    <cellStyle name="Обычный 2 8 3 4 2 2 2" xfId="9714" xr:uid="{00000000-0005-0000-0000-0000780B0000}"/>
    <cellStyle name="Обычный 2 8 3 4 2 3" xfId="4853" xr:uid="{00000000-0005-0000-0000-0000790B0000}"/>
    <cellStyle name="Обычный 2 8 3 4 2 4" xfId="8243" xr:uid="{00000000-0005-0000-0000-00007A0B0000}"/>
    <cellStyle name="Обычный 2 8 3 4 3" xfId="2469" xr:uid="{00000000-0005-0000-0000-00007B0B0000}"/>
    <cellStyle name="Обычный 2 8 3 4 3 2" xfId="5590" xr:uid="{00000000-0005-0000-0000-00007C0B0000}"/>
    <cellStyle name="Обычный 2 8 3 4 3 3" xfId="8978" xr:uid="{00000000-0005-0000-0000-00007D0B0000}"/>
    <cellStyle name="Обычный 2 8 3 4 4" xfId="4117" xr:uid="{00000000-0005-0000-0000-00007E0B0000}"/>
    <cellStyle name="Обычный 2 8 3 4 5" xfId="7507" xr:uid="{00000000-0005-0000-0000-00007F0B0000}"/>
    <cellStyle name="Обычный 2 8 3 5" xfId="1182" xr:uid="{00000000-0005-0000-0000-0000800B0000}"/>
    <cellStyle name="Обычный 2 8 3 5 2" xfId="2654" xr:uid="{00000000-0005-0000-0000-0000810B0000}"/>
    <cellStyle name="Обычный 2 8 3 5 2 2" xfId="5770" xr:uid="{00000000-0005-0000-0000-0000820B0000}"/>
    <cellStyle name="Обычный 2 8 3 5 2 3" xfId="9163" xr:uid="{00000000-0005-0000-0000-0000830B0000}"/>
    <cellStyle name="Обычный 2 8 3 5 3" xfId="4302" xr:uid="{00000000-0005-0000-0000-0000840B0000}"/>
    <cellStyle name="Обычный 2 8 3 5 4" xfId="7692" xr:uid="{00000000-0005-0000-0000-0000850B0000}"/>
    <cellStyle name="Обычный 2 8 3 6" xfId="1918" xr:uid="{00000000-0005-0000-0000-0000860B0000}"/>
    <cellStyle name="Обычный 2 8 3 6 2" xfId="5951" xr:uid="{00000000-0005-0000-0000-0000870B0000}"/>
    <cellStyle name="Обычный 2 8 3 6 3" xfId="8427" xr:uid="{00000000-0005-0000-0000-0000880B0000}"/>
    <cellStyle name="Обычный 2 8 3 7" xfId="3385" xr:uid="{00000000-0005-0000-0000-0000890B0000}"/>
    <cellStyle name="Обычный 2 8 3 7 2" xfId="6146" xr:uid="{00000000-0005-0000-0000-00008A0B0000}"/>
    <cellStyle name="Обычный 2 8 3 7 3" xfId="9894" xr:uid="{00000000-0005-0000-0000-00008B0B0000}"/>
    <cellStyle name="Обычный 2 8 3 8" xfId="6327" xr:uid="{00000000-0005-0000-0000-00008C0B0000}"/>
    <cellStyle name="Обычный 2 8 3 9" xfId="6524" xr:uid="{00000000-0005-0000-0000-00008D0B0000}"/>
    <cellStyle name="Обычный 2 8 4" xfId="610" xr:uid="{00000000-0005-0000-0000-00008E0B0000}"/>
    <cellStyle name="Обычный 2 8 4 2" xfId="1371" xr:uid="{00000000-0005-0000-0000-00008F0B0000}"/>
    <cellStyle name="Обычный 2 8 4 2 2" xfId="2843" xr:uid="{00000000-0005-0000-0000-0000900B0000}"/>
    <cellStyle name="Обычный 2 8 4 2 2 2" xfId="9352" xr:uid="{00000000-0005-0000-0000-0000910B0000}"/>
    <cellStyle name="Обычный 2 8 4 2 3" xfId="4491" xr:uid="{00000000-0005-0000-0000-0000920B0000}"/>
    <cellStyle name="Обычный 2 8 4 2 4" xfId="7881" xr:uid="{00000000-0005-0000-0000-0000930B0000}"/>
    <cellStyle name="Обычный 2 8 4 3" xfId="2107" xr:uid="{00000000-0005-0000-0000-0000940B0000}"/>
    <cellStyle name="Обычный 2 8 4 3 2" xfId="5227" xr:uid="{00000000-0005-0000-0000-0000950B0000}"/>
    <cellStyle name="Обычный 2 8 4 3 3" xfId="8616" xr:uid="{00000000-0005-0000-0000-0000960B0000}"/>
    <cellStyle name="Обычный 2 8 4 4" xfId="3755" xr:uid="{00000000-0005-0000-0000-0000970B0000}"/>
    <cellStyle name="Обычный 2 8 4 5" xfId="7145" xr:uid="{00000000-0005-0000-0000-0000980B0000}"/>
    <cellStyle name="Обычный 2 8 5" xfId="787" xr:uid="{00000000-0005-0000-0000-0000990B0000}"/>
    <cellStyle name="Обычный 2 8 5 2" xfId="1548" xr:uid="{00000000-0005-0000-0000-00009A0B0000}"/>
    <cellStyle name="Обычный 2 8 5 2 2" xfId="3020" xr:uid="{00000000-0005-0000-0000-00009B0B0000}"/>
    <cellStyle name="Обычный 2 8 5 2 2 2" xfId="9529" xr:uid="{00000000-0005-0000-0000-00009C0B0000}"/>
    <cellStyle name="Обычный 2 8 5 2 3" xfId="4668" xr:uid="{00000000-0005-0000-0000-00009D0B0000}"/>
    <cellStyle name="Обычный 2 8 5 2 4" xfId="8058" xr:uid="{00000000-0005-0000-0000-00009E0B0000}"/>
    <cellStyle name="Обычный 2 8 5 3" xfId="2284" xr:uid="{00000000-0005-0000-0000-00009F0B0000}"/>
    <cellStyle name="Обычный 2 8 5 3 2" xfId="5408" xr:uid="{00000000-0005-0000-0000-0000A00B0000}"/>
    <cellStyle name="Обычный 2 8 5 3 3" xfId="8793" xr:uid="{00000000-0005-0000-0000-0000A10B0000}"/>
    <cellStyle name="Обычный 2 8 5 4" xfId="3932" xr:uid="{00000000-0005-0000-0000-0000A20B0000}"/>
    <cellStyle name="Обычный 2 8 5 5" xfId="7322" xr:uid="{00000000-0005-0000-0000-0000A30B0000}"/>
    <cellStyle name="Обычный 2 8 6" xfId="974" xr:uid="{00000000-0005-0000-0000-0000A40B0000}"/>
    <cellStyle name="Обычный 2 8 6 2" xfId="1728" xr:uid="{00000000-0005-0000-0000-0000A50B0000}"/>
    <cellStyle name="Обычный 2 8 6 2 2" xfId="3200" xr:uid="{00000000-0005-0000-0000-0000A60B0000}"/>
    <cellStyle name="Обычный 2 8 6 2 2 2" xfId="9709" xr:uid="{00000000-0005-0000-0000-0000A70B0000}"/>
    <cellStyle name="Обычный 2 8 6 2 3" xfId="4848" xr:uid="{00000000-0005-0000-0000-0000A80B0000}"/>
    <cellStyle name="Обычный 2 8 6 2 4" xfId="8238" xr:uid="{00000000-0005-0000-0000-0000A90B0000}"/>
    <cellStyle name="Обычный 2 8 6 3" xfId="2464" xr:uid="{00000000-0005-0000-0000-0000AA0B0000}"/>
    <cellStyle name="Обычный 2 8 6 3 2" xfId="5585" xr:uid="{00000000-0005-0000-0000-0000AB0B0000}"/>
    <cellStyle name="Обычный 2 8 6 3 3" xfId="8973" xr:uid="{00000000-0005-0000-0000-0000AC0B0000}"/>
    <cellStyle name="Обычный 2 8 6 4" xfId="4112" xr:uid="{00000000-0005-0000-0000-0000AD0B0000}"/>
    <cellStyle name="Обычный 2 8 6 5" xfId="7502" xr:uid="{00000000-0005-0000-0000-0000AE0B0000}"/>
    <cellStyle name="Обычный 2 8 7" xfId="1177" xr:uid="{00000000-0005-0000-0000-0000AF0B0000}"/>
    <cellStyle name="Обычный 2 8 7 2" xfId="2649" xr:uid="{00000000-0005-0000-0000-0000B00B0000}"/>
    <cellStyle name="Обычный 2 8 7 2 2" xfId="5765" xr:uid="{00000000-0005-0000-0000-0000B10B0000}"/>
    <cellStyle name="Обычный 2 8 7 2 3" xfId="9158" xr:uid="{00000000-0005-0000-0000-0000B20B0000}"/>
    <cellStyle name="Обычный 2 8 7 3" xfId="4297" xr:uid="{00000000-0005-0000-0000-0000B30B0000}"/>
    <cellStyle name="Обычный 2 8 7 4" xfId="7687" xr:uid="{00000000-0005-0000-0000-0000B40B0000}"/>
    <cellStyle name="Обычный 2 8 8" xfId="1913" xr:uid="{00000000-0005-0000-0000-0000B50B0000}"/>
    <cellStyle name="Обычный 2 8 8 2" xfId="5946" xr:uid="{00000000-0005-0000-0000-0000B60B0000}"/>
    <cellStyle name="Обычный 2 8 8 3" xfId="8422" xr:uid="{00000000-0005-0000-0000-0000B70B0000}"/>
    <cellStyle name="Обычный 2 8 9" xfId="3380" xr:uid="{00000000-0005-0000-0000-0000B80B0000}"/>
    <cellStyle name="Обычный 2 8 9 2" xfId="6141" xr:uid="{00000000-0005-0000-0000-0000B90B0000}"/>
    <cellStyle name="Обычный 2 8 9 3" xfId="9889" xr:uid="{00000000-0005-0000-0000-0000BA0B0000}"/>
    <cellStyle name="Обычный 2 9" xfId="252" xr:uid="{00000000-0005-0000-0000-0000BB0B0000}"/>
    <cellStyle name="Обычный 2 9 10" xfId="3386" xr:uid="{00000000-0005-0000-0000-0000BC0B0000}"/>
    <cellStyle name="Обычный 2 9 10 2" xfId="6147" xr:uid="{00000000-0005-0000-0000-0000BD0B0000}"/>
    <cellStyle name="Обычный 2 9 10 3" xfId="9895" xr:uid="{00000000-0005-0000-0000-0000BE0B0000}"/>
    <cellStyle name="Обычный 2 9 11" xfId="6328" xr:uid="{00000000-0005-0000-0000-0000BF0B0000}"/>
    <cellStyle name="Обычный 2 9 12" xfId="6525" xr:uid="{00000000-0005-0000-0000-0000C00B0000}"/>
    <cellStyle name="Обычный 2 9 13" xfId="6739" xr:uid="{00000000-0005-0000-0000-0000C10B0000}"/>
    <cellStyle name="Обычный 2 9 14" xfId="5039" xr:uid="{00000000-0005-0000-0000-0000C20B0000}"/>
    <cellStyle name="Обычный 2 9 15" xfId="3567" xr:uid="{00000000-0005-0000-0000-0000C30B0000}"/>
    <cellStyle name="Обычный 2 9 16" xfId="6957" xr:uid="{00000000-0005-0000-0000-0000C40B0000}"/>
    <cellStyle name="Обычный 2 9 2" xfId="253" xr:uid="{00000000-0005-0000-0000-0000C50B0000}"/>
    <cellStyle name="Обычный 2 9 2 10" xfId="6740" xr:uid="{00000000-0005-0000-0000-0000C60B0000}"/>
    <cellStyle name="Обычный 2 9 2 11" xfId="5040" xr:uid="{00000000-0005-0000-0000-0000C70B0000}"/>
    <cellStyle name="Обычный 2 9 2 12" xfId="3568" xr:uid="{00000000-0005-0000-0000-0000C80B0000}"/>
    <cellStyle name="Обычный 2 9 2 13" xfId="6958" xr:uid="{00000000-0005-0000-0000-0000C90B0000}"/>
    <cellStyle name="Обычный 2 9 2 2" xfId="617" xr:uid="{00000000-0005-0000-0000-0000CA0B0000}"/>
    <cellStyle name="Обычный 2 9 2 2 2" xfId="1378" xr:uid="{00000000-0005-0000-0000-0000CB0B0000}"/>
    <cellStyle name="Обычный 2 9 2 2 2 2" xfId="2850" xr:uid="{00000000-0005-0000-0000-0000CC0B0000}"/>
    <cellStyle name="Обычный 2 9 2 2 2 2 2" xfId="9359" xr:uid="{00000000-0005-0000-0000-0000CD0B0000}"/>
    <cellStyle name="Обычный 2 9 2 2 2 3" xfId="4498" xr:uid="{00000000-0005-0000-0000-0000CE0B0000}"/>
    <cellStyle name="Обычный 2 9 2 2 2 4" xfId="7888" xr:uid="{00000000-0005-0000-0000-0000CF0B0000}"/>
    <cellStyle name="Обычный 2 9 2 2 3" xfId="2114" xr:uid="{00000000-0005-0000-0000-0000D00B0000}"/>
    <cellStyle name="Обычный 2 9 2 2 3 2" xfId="5234" xr:uid="{00000000-0005-0000-0000-0000D10B0000}"/>
    <cellStyle name="Обычный 2 9 2 2 3 3" xfId="8623" xr:uid="{00000000-0005-0000-0000-0000D20B0000}"/>
    <cellStyle name="Обычный 2 9 2 2 4" xfId="3762" xr:uid="{00000000-0005-0000-0000-0000D30B0000}"/>
    <cellStyle name="Обычный 2 9 2 2 5" xfId="7152" xr:uid="{00000000-0005-0000-0000-0000D40B0000}"/>
    <cellStyle name="Обычный 2 9 2 3" xfId="794" xr:uid="{00000000-0005-0000-0000-0000D50B0000}"/>
    <cellStyle name="Обычный 2 9 2 3 2" xfId="1555" xr:uid="{00000000-0005-0000-0000-0000D60B0000}"/>
    <cellStyle name="Обычный 2 9 2 3 2 2" xfId="3027" xr:uid="{00000000-0005-0000-0000-0000D70B0000}"/>
    <cellStyle name="Обычный 2 9 2 3 2 2 2" xfId="9536" xr:uid="{00000000-0005-0000-0000-0000D80B0000}"/>
    <cellStyle name="Обычный 2 9 2 3 2 3" xfId="4675" xr:uid="{00000000-0005-0000-0000-0000D90B0000}"/>
    <cellStyle name="Обычный 2 9 2 3 2 4" xfId="8065" xr:uid="{00000000-0005-0000-0000-0000DA0B0000}"/>
    <cellStyle name="Обычный 2 9 2 3 3" xfId="2291" xr:uid="{00000000-0005-0000-0000-0000DB0B0000}"/>
    <cellStyle name="Обычный 2 9 2 3 3 2" xfId="5415" xr:uid="{00000000-0005-0000-0000-0000DC0B0000}"/>
    <cellStyle name="Обычный 2 9 2 3 3 3" xfId="8800" xr:uid="{00000000-0005-0000-0000-0000DD0B0000}"/>
    <cellStyle name="Обычный 2 9 2 3 4" xfId="3939" xr:uid="{00000000-0005-0000-0000-0000DE0B0000}"/>
    <cellStyle name="Обычный 2 9 2 3 5" xfId="7329" xr:uid="{00000000-0005-0000-0000-0000DF0B0000}"/>
    <cellStyle name="Обычный 2 9 2 4" xfId="981" xr:uid="{00000000-0005-0000-0000-0000E00B0000}"/>
    <cellStyle name="Обычный 2 9 2 4 2" xfId="1735" xr:uid="{00000000-0005-0000-0000-0000E10B0000}"/>
    <cellStyle name="Обычный 2 9 2 4 2 2" xfId="3207" xr:uid="{00000000-0005-0000-0000-0000E20B0000}"/>
    <cellStyle name="Обычный 2 9 2 4 2 2 2" xfId="9716" xr:uid="{00000000-0005-0000-0000-0000E30B0000}"/>
    <cellStyle name="Обычный 2 9 2 4 2 3" xfId="4855" xr:uid="{00000000-0005-0000-0000-0000E40B0000}"/>
    <cellStyle name="Обычный 2 9 2 4 2 4" xfId="8245" xr:uid="{00000000-0005-0000-0000-0000E50B0000}"/>
    <cellStyle name="Обычный 2 9 2 4 3" xfId="2471" xr:uid="{00000000-0005-0000-0000-0000E60B0000}"/>
    <cellStyle name="Обычный 2 9 2 4 3 2" xfId="5592" xr:uid="{00000000-0005-0000-0000-0000E70B0000}"/>
    <cellStyle name="Обычный 2 9 2 4 3 3" xfId="8980" xr:uid="{00000000-0005-0000-0000-0000E80B0000}"/>
    <cellStyle name="Обычный 2 9 2 4 4" xfId="4119" xr:uid="{00000000-0005-0000-0000-0000E90B0000}"/>
    <cellStyle name="Обычный 2 9 2 4 5" xfId="7509" xr:uid="{00000000-0005-0000-0000-0000EA0B0000}"/>
    <cellStyle name="Обычный 2 9 2 5" xfId="1184" xr:uid="{00000000-0005-0000-0000-0000EB0B0000}"/>
    <cellStyle name="Обычный 2 9 2 5 2" xfId="2656" xr:uid="{00000000-0005-0000-0000-0000EC0B0000}"/>
    <cellStyle name="Обычный 2 9 2 5 2 2" xfId="5772" xr:uid="{00000000-0005-0000-0000-0000ED0B0000}"/>
    <cellStyle name="Обычный 2 9 2 5 2 3" xfId="9165" xr:uid="{00000000-0005-0000-0000-0000EE0B0000}"/>
    <cellStyle name="Обычный 2 9 2 5 3" xfId="4304" xr:uid="{00000000-0005-0000-0000-0000EF0B0000}"/>
    <cellStyle name="Обычный 2 9 2 5 4" xfId="7694" xr:uid="{00000000-0005-0000-0000-0000F00B0000}"/>
    <cellStyle name="Обычный 2 9 2 6" xfId="1920" xr:uid="{00000000-0005-0000-0000-0000F10B0000}"/>
    <cellStyle name="Обычный 2 9 2 6 2" xfId="5953" xr:uid="{00000000-0005-0000-0000-0000F20B0000}"/>
    <cellStyle name="Обычный 2 9 2 6 3" xfId="8429" xr:uid="{00000000-0005-0000-0000-0000F30B0000}"/>
    <cellStyle name="Обычный 2 9 2 7" xfId="3387" xr:uid="{00000000-0005-0000-0000-0000F40B0000}"/>
    <cellStyle name="Обычный 2 9 2 7 2" xfId="6148" xr:uid="{00000000-0005-0000-0000-0000F50B0000}"/>
    <cellStyle name="Обычный 2 9 2 7 3" xfId="9896" xr:uid="{00000000-0005-0000-0000-0000F60B0000}"/>
    <cellStyle name="Обычный 2 9 2 8" xfId="6329" xr:uid="{00000000-0005-0000-0000-0000F70B0000}"/>
    <cellStyle name="Обычный 2 9 2 9" xfId="6526" xr:uid="{00000000-0005-0000-0000-0000F80B0000}"/>
    <cellStyle name="Обычный 2 9 3" xfId="254" xr:uid="{00000000-0005-0000-0000-0000F90B0000}"/>
    <cellStyle name="Обычный 2 9 3 10" xfId="6330" xr:uid="{00000000-0005-0000-0000-0000FA0B0000}"/>
    <cellStyle name="Обычный 2 9 3 11" xfId="6527" xr:uid="{00000000-0005-0000-0000-0000FB0B0000}"/>
    <cellStyle name="Обычный 2 9 3 12" xfId="6741" xr:uid="{00000000-0005-0000-0000-0000FC0B0000}"/>
    <cellStyle name="Обычный 2 9 3 13" xfId="5041" xr:uid="{00000000-0005-0000-0000-0000FD0B0000}"/>
    <cellStyle name="Обычный 2 9 3 14" xfId="3569" xr:uid="{00000000-0005-0000-0000-0000FE0B0000}"/>
    <cellStyle name="Обычный 2 9 3 15" xfId="6959" xr:uid="{00000000-0005-0000-0000-0000FF0B0000}"/>
    <cellStyle name="Обычный 2 9 3 2" xfId="255" xr:uid="{00000000-0005-0000-0000-0000000C0000}"/>
    <cellStyle name="Обычный 2 9 3 2 10" xfId="6742" xr:uid="{00000000-0005-0000-0000-0000010C0000}"/>
    <cellStyle name="Обычный 2 9 3 2 11" xfId="5042" xr:uid="{00000000-0005-0000-0000-0000020C0000}"/>
    <cellStyle name="Обычный 2 9 3 2 12" xfId="3570" xr:uid="{00000000-0005-0000-0000-0000030C0000}"/>
    <cellStyle name="Обычный 2 9 3 2 13" xfId="6960" xr:uid="{00000000-0005-0000-0000-0000040C0000}"/>
    <cellStyle name="Обычный 2 9 3 2 2" xfId="619" xr:uid="{00000000-0005-0000-0000-0000050C0000}"/>
    <cellStyle name="Обычный 2 9 3 2 2 2" xfId="1380" xr:uid="{00000000-0005-0000-0000-0000060C0000}"/>
    <cellStyle name="Обычный 2 9 3 2 2 2 2" xfId="2852" xr:uid="{00000000-0005-0000-0000-0000070C0000}"/>
    <cellStyle name="Обычный 2 9 3 2 2 2 2 2" xfId="9361" xr:uid="{00000000-0005-0000-0000-0000080C0000}"/>
    <cellStyle name="Обычный 2 9 3 2 2 2 3" xfId="4500" xr:uid="{00000000-0005-0000-0000-0000090C0000}"/>
    <cellStyle name="Обычный 2 9 3 2 2 2 4" xfId="7890" xr:uid="{00000000-0005-0000-0000-00000A0C0000}"/>
    <cellStyle name="Обычный 2 9 3 2 2 3" xfId="2116" xr:uid="{00000000-0005-0000-0000-00000B0C0000}"/>
    <cellStyle name="Обычный 2 9 3 2 2 3 2" xfId="5236" xr:uid="{00000000-0005-0000-0000-00000C0C0000}"/>
    <cellStyle name="Обычный 2 9 3 2 2 3 3" xfId="8625" xr:uid="{00000000-0005-0000-0000-00000D0C0000}"/>
    <cellStyle name="Обычный 2 9 3 2 2 4" xfId="3764" xr:uid="{00000000-0005-0000-0000-00000E0C0000}"/>
    <cellStyle name="Обычный 2 9 3 2 2 5" xfId="7154" xr:uid="{00000000-0005-0000-0000-00000F0C0000}"/>
    <cellStyle name="Обычный 2 9 3 2 3" xfId="796" xr:uid="{00000000-0005-0000-0000-0000100C0000}"/>
    <cellStyle name="Обычный 2 9 3 2 3 2" xfId="1557" xr:uid="{00000000-0005-0000-0000-0000110C0000}"/>
    <cellStyle name="Обычный 2 9 3 2 3 2 2" xfId="3029" xr:uid="{00000000-0005-0000-0000-0000120C0000}"/>
    <cellStyle name="Обычный 2 9 3 2 3 2 2 2" xfId="9538" xr:uid="{00000000-0005-0000-0000-0000130C0000}"/>
    <cellStyle name="Обычный 2 9 3 2 3 2 3" xfId="4677" xr:uid="{00000000-0005-0000-0000-0000140C0000}"/>
    <cellStyle name="Обычный 2 9 3 2 3 2 4" xfId="8067" xr:uid="{00000000-0005-0000-0000-0000150C0000}"/>
    <cellStyle name="Обычный 2 9 3 2 3 3" xfId="2293" xr:uid="{00000000-0005-0000-0000-0000160C0000}"/>
    <cellStyle name="Обычный 2 9 3 2 3 3 2" xfId="5417" xr:uid="{00000000-0005-0000-0000-0000170C0000}"/>
    <cellStyle name="Обычный 2 9 3 2 3 3 3" xfId="8802" xr:uid="{00000000-0005-0000-0000-0000180C0000}"/>
    <cellStyle name="Обычный 2 9 3 2 3 4" xfId="3941" xr:uid="{00000000-0005-0000-0000-0000190C0000}"/>
    <cellStyle name="Обычный 2 9 3 2 3 5" xfId="7331" xr:uid="{00000000-0005-0000-0000-00001A0C0000}"/>
    <cellStyle name="Обычный 2 9 3 2 4" xfId="983" xr:uid="{00000000-0005-0000-0000-00001B0C0000}"/>
    <cellStyle name="Обычный 2 9 3 2 4 2" xfId="1737" xr:uid="{00000000-0005-0000-0000-00001C0C0000}"/>
    <cellStyle name="Обычный 2 9 3 2 4 2 2" xfId="3209" xr:uid="{00000000-0005-0000-0000-00001D0C0000}"/>
    <cellStyle name="Обычный 2 9 3 2 4 2 2 2" xfId="9718" xr:uid="{00000000-0005-0000-0000-00001E0C0000}"/>
    <cellStyle name="Обычный 2 9 3 2 4 2 3" xfId="4857" xr:uid="{00000000-0005-0000-0000-00001F0C0000}"/>
    <cellStyle name="Обычный 2 9 3 2 4 2 4" xfId="8247" xr:uid="{00000000-0005-0000-0000-0000200C0000}"/>
    <cellStyle name="Обычный 2 9 3 2 4 3" xfId="2473" xr:uid="{00000000-0005-0000-0000-0000210C0000}"/>
    <cellStyle name="Обычный 2 9 3 2 4 3 2" xfId="5594" xr:uid="{00000000-0005-0000-0000-0000220C0000}"/>
    <cellStyle name="Обычный 2 9 3 2 4 3 3" xfId="8982" xr:uid="{00000000-0005-0000-0000-0000230C0000}"/>
    <cellStyle name="Обычный 2 9 3 2 4 4" xfId="4121" xr:uid="{00000000-0005-0000-0000-0000240C0000}"/>
    <cellStyle name="Обычный 2 9 3 2 4 5" xfId="7511" xr:uid="{00000000-0005-0000-0000-0000250C0000}"/>
    <cellStyle name="Обычный 2 9 3 2 5" xfId="1186" xr:uid="{00000000-0005-0000-0000-0000260C0000}"/>
    <cellStyle name="Обычный 2 9 3 2 5 2" xfId="2658" xr:uid="{00000000-0005-0000-0000-0000270C0000}"/>
    <cellStyle name="Обычный 2 9 3 2 5 2 2" xfId="5774" xr:uid="{00000000-0005-0000-0000-0000280C0000}"/>
    <cellStyle name="Обычный 2 9 3 2 5 2 3" xfId="9167" xr:uid="{00000000-0005-0000-0000-0000290C0000}"/>
    <cellStyle name="Обычный 2 9 3 2 5 3" xfId="4306" xr:uid="{00000000-0005-0000-0000-00002A0C0000}"/>
    <cellStyle name="Обычный 2 9 3 2 5 4" xfId="7696" xr:uid="{00000000-0005-0000-0000-00002B0C0000}"/>
    <cellStyle name="Обычный 2 9 3 2 6" xfId="1922" xr:uid="{00000000-0005-0000-0000-00002C0C0000}"/>
    <cellStyle name="Обычный 2 9 3 2 6 2" xfId="5955" xr:uid="{00000000-0005-0000-0000-00002D0C0000}"/>
    <cellStyle name="Обычный 2 9 3 2 6 3" xfId="8431" xr:uid="{00000000-0005-0000-0000-00002E0C0000}"/>
    <cellStyle name="Обычный 2 9 3 2 7" xfId="3389" xr:uid="{00000000-0005-0000-0000-00002F0C0000}"/>
    <cellStyle name="Обычный 2 9 3 2 7 2" xfId="6150" xr:uid="{00000000-0005-0000-0000-0000300C0000}"/>
    <cellStyle name="Обычный 2 9 3 2 7 3" xfId="9898" xr:uid="{00000000-0005-0000-0000-0000310C0000}"/>
    <cellStyle name="Обычный 2 9 3 2 8" xfId="6331" xr:uid="{00000000-0005-0000-0000-0000320C0000}"/>
    <cellStyle name="Обычный 2 9 3 2 9" xfId="6528" xr:uid="{00000000-0005-0000-0000-0000330C0000}"/>
    <cellStyle name="Обычный 2 9 3 3" xfId="256" xr:uid="{00000000-0005-0000-0000-0000340C0000}"/>
    <cellStyle name="Обычный 2 9 3 3 10" xfId="6743" xr:uid="{00000000-0005-0000-0000-0000350C0000}"/>
    <cellStyle name="Обычный 2 9 3 3 11" xfId="5043" xr:uid="{00000000-0005-0000-0000-0000360C0000}"/>
    <cellStyle name="Обычный 2 9 3 3 12" xfId="3571" xr:uid="{00000000-0005-0000-0000-0000370C0000}"/>
    <cellStyle name="Обычный 2 9 3 3 13" xfId="6961" xr:uid="{00000000-0005-0000-0000-0000380C0000}"/>
    <cellStyle name="Обычный 2 9 3 3 2" xfId="620" xr:uid="{00000000-0005-0000-0000-0000390C0000}"/>
    <cellStyle name="Обычный 2 9 3 3 2 2" xfId="1381" xr:uid="{00000000-0005-0000-0000-00003A0C0000}"/>
    <cellStyle name="Обычный 2 9 3 3 2 2 2" xfId="2853" xr:uid="{00000000-0005-0000-0000-00003B0C0000}"/>
    <cellStyle name="Обычный 2 9 3 3 2 2 2 2" xfId="9362" xr:uid="{00000000-0005-0000-0000-00003C0C0000}"/>
    <cellStyle name="Обычный 2 9 3 3 2 2 3" xfId="4501" xr:uid="{00000000-0005-0000-0000-00003D0C0000}"/>
    <cellStyle name="Обычный 2 9 3 3 2 2 4" xfId="7891" xr:uid="{00000000-0005-0000-0000-00003E0C0000}"/>
    <cellStyle name="Обычный 2 9 3 3 2 3" xfId="2117" xr:uid="{00000000-0005-0000-0000-00003F0C0000}"/>
    <cellStyle name="Обычный 2 9 3 3 2 3 2" xfId="5237" xr:uid="{00000000-0005-0000-0000-0000400C0000}"/>
    <cellStyle name="Обычный 2 9 3 3 2 3 3" xfId="8626" xr:uid="{00000000-0005-0000-0000-0000410C0000}"/>
    <cellStyle name="Обычный 2 9 3 3 2 4" xfId="3765" xr:uid="{00000000-0005-0000-0000-0000420C0000}"/>
    <cellStyle name="Обычный 2 9 3 3 2 5" xfId="7155" xr:uid="{00000000-0005-0000-0000-0000430C0000}"/>
    <cellStyle name="Обычный 2 9 3 3 3" xfId="797" xr:uid="{00000000-0005-0000-0000-0000440C0000}"/>
    <cellStyle name="Обычный 2 9 3 3 3 2" xfId="1558" xr:uid="{00000000-0005-0000-0000-0000450C0000}"/>
    <cellStyle name="Обычный 2 9 3 3 3 2 2" xfId="3030" xr:uid="{00000000-0005-0000-0000-0000460C0000}"/>
    <cellStyle name="Обычный 2 9 3 3 3 2 2 2" xfId="9539" xr:uid="{00000000-0005-0000-0000-0000470C0000}"/>
    <cellStyle name="Обычный 2 9 3 3 3 2 3" xfId="4678" xr:uid="{00000000-0005-0000-0000-0000480C0000}"/>
    <cellStyle name="Обычный 2 9 3 3 3 2 4" xfId="8068" xr:uid="{00000000-0005-0000-0000-0000490C0000}"/>
    <cellStyle name="Обычный 2 9 3 3 3 3" xfId="2294" xr:uid="{00000000-0005-0000-0000-00004A0C0000}"/>
    <cellStyle name="Обычный 2 9 3 3 3 3 2" xfId="5418" xr:uid="{00000000-0005-0000-0000-00004B0C0000}"/>
    <cellStyle name="Обычный 2 9 3 3 3 3 3" xfId="8803" xr:uid="{00000000-0005-0000-0000-00004C0C0000}"/>
    <cellStyle name="Обычный 2 9 3 3 3 4" xfId="3942" xr:uid="{00000000-0005-0000-0000-00004D0C0000}"/>
    <cellStyle name="Обычный 2 9 3 3 3 5" xfId="7332" xr:uid="{00000000-0005-0000-0000-00004E0C0000}"/>
    <cellStyle name="Обычный 2 9 3 3 4" xfId="984" xr:uid="{00000000-0005-0000-0000-00004F0C0000}"/>
    <cellStyle name="Обычный 2 9 3 3 4 2" xfId="1738" xr:uid="{00000000-0005-0000-0000-0000500C0000}"/>
    <cellStyle name="Обычный 2 9 3 3 4 2 2" xfId="3210" xr:uid="{00000000-0005-0000-0000-0000510C0000}"/>
    <cellStyle name="Обычный 2 9 3 3 4 2 2 2" xfId="9719" xr:uid="{00000000-0005-0000-0000-0000520C0000}"/>
    <cellStyle name="Обычный 2 9 3 3 4 2 3" xfId="4858" xr:uid="{00000000-0005-0000-0000-0000530C0000}"/>
    <cellStyle name="Обычный 2 9 3 3 4 2 4" xfId="8248" xr:uid="{00000000-0005-0000-0000-0000540C0000}"/>
    <cellStyle name="Обычный 2 9 3 3 4 3" xfId="2474" xr:uid="{00000000-0005-0000-0000-0000550C0000}"/>
    <cellStyle name="Обычный 2 9 3 3 4 3 2" xfId="5595" xr:uid="{00000000-0005-0000-0000-0000560C0000}"/>
    <cellStyle name="Обычный 2 9 3 3 4 3 3" xfId="8983" xr:uid="{00000000-0005-0000-0000-0000570C0000}"/>
    <cellStyle name="Обычный 2 9 3 3 4 4" xfId="4122" xr:uid="{00000000-0005-0000-0000-0000580C0000}"/>
    <cellStyle name="Обычный 2 9 3 3 4 5" xfId="7512" xr:uid="{00000000-0005-0000-0000-0000590C0000}"/>
    <cellStyle name="Обычный 2 9 3 3 5" xfId="1187" xr:uid="{00000000-0005-0000-0000-00005A0C0000}"/>
    <cellStyle name="Обычный 2 9 3 3 5 2" xfId="2659" xr:uid="{00000000-0005-0000-0000-00005B0C0000}"/>
    <cellStyle name="Обычный 2 9 3 3 5 2 2" xfId="5775" xr:uid="{00000000-0005-0000-0000-00005C0C0000}"/>
    <cellStyle name="Обычный 2 9 3 3 5 2 3" xfId="9168" xr:uid="{00000000-0005-0000-0000-00005D0C0000}"/>
    <cellStyle name="Обычный 2 9 3 3 5 3" xfId="4307" xr:uid="{00000000-0005-0000-0000-00005E0C0000}"/>
    <cellStyle name="Обычный 2 9 3 3 5 4" xfId="7697" xr:uid="{00000000-0005-0000-0000-00005F0C0000}"/>
    <cellStyle name="Обычный 2 9 3 3 6" xfId="1923" xr:uid="{00000000-0005-0000-0000-0000600C0000}"/>
    <cellStyle name="Обычный 2 9 3 3 6 2" xfId="5956" xr:uid="{00000000-0005-0000-0000-0000610C0000}"/>
    <cellStyle name="Обычный 2 9 3 3 6 3" xfId="8432" xr:uid="{00000000-0005-0000-0000-0000620C0000}"/>
    <cellStyle name="Обычный 2 9 3 3 7" xfId="3390" xr:uid="{00000000-0005-0000-0000-0000630C0000}"/>
    <cellStyle name="Обычный 2 9 3 3 7 2" xfId="6151" xr:uid="{00000000-0005-0000-0000-0000640C0000}"/>
    <cellStyle name="Обычный 2 9 3 3 7 3" xfId="9899" xr:uid="{00000000-0005-0000-0000-0000650C0000}"/>
    <cellStyle name="Обычный 2 9 3 3 8" xfId="6332" xr:uid="{00000000-0005-0000-0000-0000660C0000}"/>
    <cellStyle name="Обычный 2 9 3 3 9" xfId="6529" xr:uid="{00000000-0005-0000-0000-0000670C0000}"/>
    <cellStyle name="Обычный 2 9 3 4" xfId="618" xr:uid="{00000000-0005-0000-0000-0000680C0000}"/>
    <cellStyle name="Обычный 2 9 3 4 2" xfId="1379" xr:uid="{00000000-0005-0000-0000-0000690C0000}"/>
    <cellStyle name="Обычный 2 9 3 4 2 2" xfId="2851" xr:uid="{00000000-0005-0000-0000-00006A0C0000}"/>
    <cellStyle name="Обычный 2 9 3 4 2 2 2" xfId="9360" xr:uid="{00000000-0005-0000-0000-00006B0C0000}"/>
    <cellStyle name="Обычный 2 9 3 4 2 3" xfId="4499" xr:uid="{00000000-0005-0000-0000-00006C0C0000}"/>
    <cellStyle name="Обычный 2 9 3 4 2 4" xfId="7889" xr:uid="{00000000-0005-0000-0000-00006D0C0000}"/>
    <cellStyle name="Обычный 2 9 3 4 3" xfId="2115" xr:uid="{00000000-0005-0000-0000-00006E0C0000}"/>
    <cellStyle name="Обычный 2 9 3 4 3 2" xfId="5235" xr:uid="{00000000-0005-0000-0000-00006F0C0000}"/>
    <cellStyle name="Обычный 2 9 3 4 3 3" xfId="8624" xr:uid="{00000000-0005-0000-0000-0000700C0000}"/>
    <cellStyle name="Обычный 2 9 3 4 4" xfId="3763" xr:uid="{00000000-0005-0000-0000-0000710C0000}"/>
    <cellStyle name="Обычный 2 9 3 4 5" xfId="7153" xr:uid="{00000000-0005-0000-0000-0000720C0000}"/>
    <cellStyle name="Обычный 2 9 3 5" xfId="795" xr:uid="{00000000-0005-0000-0000-0000730C0000}"/>
    <cellStyle name="Обычный 2 9 3 5 2" xfId="1556" xr:uid="{00000000-0005-0000-0000-0000740C0000}"/>
    <cellStyle name="Обычный 2 9 3 5 2 2" xfId="3028" xr:uid="{00000000-0005-0000-0000-0000750C0000}"/>
    <cellStyle name="Обычный 2 9 3 5 2 2 2" xfId="9537" xr:uid="{00000000-0005-0000-0000-0000760C0000}"/>
    <cellStyle name="Обычный 2 9 3 5 2 3" xfId="4676" xr:uid="{00000000-0005-0000-0000-0000770C0000}"/>
    <cellStyle name="Обычный 2 9 3 5 2 4" xfId="8066" xr:uid="{00000000-0005-0000-0000-0000780C0000}"/>
    <cellStyle name="Обычный 2 9 3 5 3" xfId="2292" xr:uid="{00000000-0005-0000-0000-0000790C0000}"/>
    <cellStyle name="Обычный 2 9 3 5 3 2" xfId="5416" xr:uid="{00000000-0005-0000-0000-00007A0C0000}"/>
    <cellStyle name="Обычный 2 9 3 5 3 3" xfId="8801" xr:uid="{00000000-0005-0000-0000-00007B0C0000}"/>
    <cellStyle name="Обычный 2 9 3 5 4" xfId="3940" xr:uid="{00000000-0005-0000-0000-00007C0C0000}"/>
    <cellStyle name="Обычный 2 9 3 5 5" xfId="7330" xr:uid="{00000000-0005-0000-0000-00007D0C0000}"/>
    <cellStyle name="Обычный 2 9 3 6" xfId="982" xr:uid="{00000000-0005-0000-0000-00007E0C0000}"/>
    <cellStyle name="Обычный 2 9 3 6 2" xfId="1736" xr:uid="{00000000-0005-0000-0000-00007F0C0000}"/>
    <cellStyle name="Обычный 2 9 3 6 2 2" xfId="3208" xr:uid="{00000000-0005-0000-0000-0000800C0000}"/>
    <cellStyle name="Обычный 2 9 3 6 2 2 2" xfId="9717" xr:uid="{00000000-0005-0000-0000-0000810C0000}"/>
    <cellStyle name="Обычный 2 9 3 6 2 3" xfId="4856" xr:uid="{00000000-0005-0000-0000-0000820C0000}"/>
    <cellStyle name="Обычный 2 9 3 6 2 4" xfId="8246" xr:uid="{00000000-0005-0000-0000-0000830C0000}"/>
    <cellStyle name="Обычный 2 9 3 6 3" xfId="2472" xr:uid="{00000000-0005-0000-0000-0000840C0000}"/>
    <cellStyle name="Обычный 2 9 3 6 3 2" xfId="5593" xr:uid="{00000000-0005-0000-0000-0000850C0000}"/>
    <cellStyle name="Обычный 2 9 3 6 3 3" xfId="8981" xr:uid="{00000000-0005-0000-0000-0000860C0000}"/>
    <cellStyle name="Обычный 2 9 3 6 4" xfId="4120" xr:uid="{00000000-0005-0000-0000-0000870C0000}"/>
    <cellStyle name="Обычный 2 9 3 6 5" xfId="7510" xr:uid="{00000000-0005-0000-0000-0000880C0000}"/>
    <cellStyle name="Обычный 2 9 3 7" xfId="1185" xr:uid="{00000000-0005-0000-0000-0000890C0000}"/>
    <cellStyle name="Обычный 2 9 3 7 2" xfId="2657" xr:uid="{00000000-0005-0000-0000-00008A0C0000}"/>
    <cellStyle name="Обычный 2 9 3 7 2 2" xfId="5773" xr:uid="{00000000-0005-0000-0000-00008B0C0000}"/>
    <cellStyle name="Обычный 2 9 3 7 2 3" xfId="9166" xr:uid="{00000000-0005-0000-0000-00008C0C0000}"/>
    <cellStyle name="Обычный 2 9 3 7 3" xfId="4305" xr:uid="{00000000-0005-0000-0000-00008D0C0000}"/>
    <cellStyle name="Обычный 2 9 3 7 4" xfId="7695" xr:uid="{00000000-0005-0000-0000-00008E0C0000}"/>
    <cellStyle name="Обычный 2 9 3 8" xfId="1921" xr:uid="{00000000-0005-0000-0000-00008F0C0000}"/>
    <cellStyle name="Обычный 2 9 3 8 2" xfId="5954" xr:uid="{00000000-0005-0000-0000-0000900C0000}"/>
    <cellStyle name="Обычный 2 9 3 8 3" xfId="8430" xr:uid="{00000000-0005-0000-0000-0000910C0000}"/>
    <cellStyle name="Обычный 2 9 3 9" xfId="3388" xr:uid="{00000000-0005-0000-0000-0000920C0000}"/>
    <cellStyle name="Обычный 2 9 3 9 2" xfId="6149" xr:uid="{00000000-0005-0000-0000-0000930C0000}"/>
    <cellStyle name="Обычный 2 9 3 9 3" xfId="9897" xr:uid="{00000000-0005-0000-0000-0000940C0000}"/>
    <cellStyle name="Обычный 2 9 4" xfId="257" xr:uid="{00000000-0005-0000-0000-0000950C0000}"/>
    <cellStyle name="Обычный 2 9 5" xfId="616" xr:uid="{00000000-0005-0000-0000-0000960C0000}"/>
    <cellStyle name="Обычный 2 9 5 2" xfId="1377" xr:uid="{00000000-0005-0000-0000-0000970C0000}"/>
    <cellStyle name="Обычный 2 9 5 2 2" xfId="2849" xr:uid="{00000000-0005-0000-0000-0000980C0000}"/>
    <cellStyle name="Обычный 2 9 5 2 2 2" xfId="9358" xr:uid="{00000000-0005-0000-0000-0000990C0000}"/>
    <cellStyle name="Обычный 2 9 5 2 3" xfId="4497" xr:uid="{00000000-0005-0000-0000-00009A0C0000}"/>
    <cellStyle name="Обычный 2 9 5 2 4" xfId="7887" xr:uid="{00000000-0005-0000-0000-00009B0C0000}"/>
    <cellStyle name="Обычный 2 9 5 3" xfId="2113" xr:uid="{00000000-0005-0000-0000-00009C0C0000}"/>
    <cellStyle name="Обычный 2 9 5 3 2" xfId="5233" xr:uid="{00000000-0005-0000-0000-00009D0C0000}"/>
    <cellStyle name="Обычный 2 9 5 3 3" xfId="8622" xr:uid="{00000000-0005-0000-0000-00009E0C0000}"/>
    <cellStyle name="Обычный 2 9 5 4" xfId="3761" xr:uid="{00000000-0005-0000-0000-00009F0C0000}"/>
    <cellStyle name="Обычный 2 9 5 5" xfId="7151" xr:uid="{00000000-0005-0000-0000-0000A00C0000}"/>
    <cellStyle name="Обычный 2 9 6" xfId="793" xr:uid="{00000000-0005-0000-0000-0000A10C0000}"/>
    <cellStyle name="Обычный 2 9 6 2" xfId="1554" xr:uid="{00000000-0005-0000-0000-0000A20C0000}"/>
    <cellStyle name="Обычный 2 9 6 2 2" xfId="3026" xr:uid="{00000000-0005-0000-0000-0000A30C0000}"/>
    <cellStyle name="Обычный 2 9 6 2 2 2" xfId="9535" xr:uid="{00000000-0005-0000-0000-0000A40C0000}"/>
    <cellStyle name="Обычный 2 9 6 2 3" xfId="4674" xr:uid="{00000000-0005-0000-0000-0000A50C0000}"/>
    <cellStyle name="Обычный 2 9 6 2 4" xfId="8064" xr:uid="{00000000-0005-0000-0000-0000A60C0000}"/>
    <cellStyle name="Обычный 2 9 6 3" xfId="2290" xr:uid="{00000000-0005-0000-0000-0000A70C0000}"/>
    <cellStyle name="Обычный 2 9 6 3 2" xfId="5414" xr:uid="{00000000-0005-0000-0000-0000A80C0000}"/>
    <cellStyle name="Обычный 2 9 6 3 3" xfId="8799" xr:uid="{00000000-0005-0000-0000-0000A90C0000}"/>
    <cellStyle name="Обычный 2 9 6 4" xfId="3938" xr:uid="{00000000-0005-0000-0000-0000AA0C0000}"/>
    <cellStyle name="Обычный 2 9 6 5" xfId="7328" xr:uid="{00000000-0005-0000-0000-0000AB0C0000}"/>
    <cellStyle name="Обычный 2 9 7" xfId="980" xr:uid="{00000000-0005-0000-0000-0000AC0C0000}"/>
    <cellStyle name="Обычный 2 9 7 2" xfId="1734" xr:uid="{00000000-0005-0000-0000-0000AD0C0000}"/>
    <cellStyle name="Обычный 2 9 7 2 2" xfId="3206" xr:uid="{00000000-0005-0000-0000-0000AE0C0000}"/>
    <cellStyle name="Обычный 2 9 7 2 2 2" xfId="9715" xr:uid="{00000000-0005-0000-0000-0000AF0C0000}"/>
    <cellStyle name="Обычный 2 9 7 2 3" xfId="4854" xr:uid="{00000000-0005-0000-0000-0000B00C0000}"/>
    <cellStyle name="Обычный 2 9 7 2 4" xfId="8244" xr:uid="{00000000-0005-0000-0000-0000B10C0000}"/>
    <cellStyle name="Обычный 2 9 7 3" xfId="2470" xr:uid="{00000000-0005-0000-0000-0000B20C0000}"/>
    <cellStyle name="Обычный 2 9 7 3 2" xfId="5591" xr:uid="{00000000-0005-0000-0000-0000B30C0000}"/>
    <cellStyle name="Обычный 2 9 7 3 3" xfId="8979" xr:uid="{00000000-0005-0000-0000-0000B40C0000}"/>
    <cellStyle name="Обычный 2 9 7 4" xfId="4118" xr:uid="{00000000-0005-0000-0000-0000B50C0000}"/>
    <cellStyle name="Обычный 2 9 7 5" xfId="7508" xr:uid="{00000000-0005-0000-0000-0000B60C0000}"/>
    <cellStyle name="Обычный 2 9 8" xfId="1183" xr:uid="{00000000-0005-0000-0000-0000B70C0000}"/>
    <cellStyle name="Обычный 2 9 8 2" xfId="2655" xr:uid="{00000000-0005-0000-0000-0000B80C0000}"/>
    <cellStyle name="Обычный 2 9 8 2 2" xfId="5771" xr:uid="{00000000-0005-0000-0000-0000B90C0000}"/>
    <cellStyle name="Обычный 2 9 8 2 3" xfId="9164" xr:uid="{00000000-0005-0000-0000-0000BA0C0000}"/>
    <cellStyle name="Обычный 2 9 8 3" xfId="4303" xr:uid="{00000000-0005-0000-0000-0000BB0C0000}"/>
    <cellStyle name="Обычный 2 9 8 4" xfId="7693" xr:uid="{00000000-0005-0000-0000-0000BC0C0000}"/>
    <cellStyle name="Обычный 2 9 9" xfId="1919" xr:uid="{00000000-0005-0000-0000-0000BD0C0000}"/>
    <cellStyle name="Обычный 2 9 9 2" xfId="5952" xr:uid="{00000000-0005-0000-0000-0000BE0C0000}"/>
    <cellStyle name="Обычный 2 9 9 3" xfId="8428" xr:uid="{00000000-0005-0000-0000-0000BF0C0000}"/>
    <cellStyle name="Обычный 20" xfId="258" xr:uid="{00000000-0005-0000-0000-0000C00C0000}"/>
    <cellStyle name="Обычный 200" xfId="259" xr:uid="{00000000-0005-0000-0000-0000C10C0000}"/>
    <cellStyle name="Обычный 201" xfId="260" xr:uid="{00000000-0005-0000-0000-0000C20C0000}"/>
    <cellStyle name="Обычный 202" xfId="261" xr:uid="{00000000-0005-0000-0000-0000C30C0000}"/>
    <cellStyle name="Обычный 203" xfId="262" xr:uid="{00000000-0005-0000-0000-0000C40C0000}"/>
    <cellStyle name="Обычный 204" xfId="263" xr:uid="{00000000-0005-0000-0000-0000C50C0000}"/>
    <cellStyle name="Обычный 205" xfId="264" xr:uid="{00000000-0005-0000-0000-0000C60C0000}"/>
    <cellStyle name="Обычный 206" xfId="265" xr:uid="{00000000-0005-0000-0000-0000C70C0000}"/>
    <cellStyle name="Обычный 207" xfId="266" xr:uid="{00000000-0005-0000-0000-0000C80C0000}"/>
    <cellStyle name="Обычный 208" xfId="267" xr:uid="{00000000-0005-0000-0000-0000C90C0000}"/>
    <cellStyle name="Обычный 209" xfId="268" xr:uid="{00000000-0005-0000-0000-0000CA0C0000}"/>
    <cellStyle name="Обычный 21" xfId="269" xr:uid="{00000000-0005-0000-0000-0000CB0C0000}"/>
    <cellStyle name="Обычный 210" xfId="270" xr:uid="{00000000-0005-0000-0000-0000CC0C0000}"/>
    <cellStyle name="Обычный 211" xfId="271" xr:uid="{00000000-0005-0000-0000-0000CD0C0000}"/>
    <cellStyle name="Обычный 212" xfId="272" xr:uid="{00000000-0005-0000-0000-0000CE0C0000}"/>
    <cellStyle name="Обычный 213" xfId="273" xr:uid="{00000000-0005-0000-0000-0000CF0C0000}"/>
    <cellStyle name="Обычный 214" xfId="274" xr:uid="{00000000-0005-0000-0000-0000D00C0000}"/>
    <cellStyle name="Обычный 215" xfId="275" xr:uid="{00000000-0005-0000-0000-0000D10C0000}"/>
    <cellStyle name="Обычный 216" xfId="276" xr:uid="{00000000-0005-0000-0000-0000D20C0000}"/>
    <cellStyle name="Обычный 217" xfId="277" xr:uid="{00000000-0005-0000-0000-0000D30C0000}"/>
    <cellStyle name="Обычный 218" xfId="278" xr:uid="{00000000-0005-0000-0000-0000D40C0000}"/>
    <cellStyle name="Обычный 219" xfId="279" xr:uid="{00000000-0005-0000-0000-0000D50C0000}"/>
    <cellStyle name="Обычный 22" xfId="280" xr:uid="{00000000-0005-0000-0000-0000D60C0000}"/>
    <cellStyle name="Обычный 220" xfId="281" xr:uid="{00000000-0005-0000-0000-0000D70C0000}"/>
    <cellStyle name="Обычный 221" xfId="282" xr:uid="{00000000-0005-0000-0000-0000D80C0000}"/>
    <cellStyle name="Обычный 222" xfId="283" xr:uid="{00000000-0005-0000-0000-0000D90C0000}"/>
    <cellStyle name="Обычный 223" xfId="284" xr:uid="{00000000-0005-0000-0000-0000DA0C0000}"/>
    <cellStyle name="Обычный 224" xfId="285" xr:uid="{00000000-0005-0000-0000-0000DB0C0000}"/>
    <cellStyle name="Обычный 225" xfId="286" xr:uid="{00000000-0005-0000-0000-0000DC0C0000}"/>
    <cellStyle name="Обычный 226" xfId="287" xr:uid="{00000000-0005-0000-0000-0000DD0C0000}"/>
    <cellStyle name="Обычный 227" xfId="288" xr:uid="{00000000-0005-0000-0000-0000DE0C0000}"/>
    <cellStyle name="Обычный 228" xfId="289" xr:uid="{00000000-0005-0000-0000-0000DF0C0000}"/>
    <cellStyle name="Обычный 229" xfId="290" xr:uid="{00000000-0005-0000-0000-0000E00C0000}"/>
    <cellStyle name="Обычный 23" xfId="291" xr:uid="{00000000-0005-0000-0000-0000E10C0000}"/>
    <cellStyle name="Обычный 230" xfId="292" xr:uid="{00000000-0005-0000-0000-0000E20C0000}"/>
    <cellStyle name="Обычный 231" xfId="293" xr:uid="{00000000-0005-0000-0000-0000E30C0000}"/>
    <cellStyle name="Обычный 232" xfId="294" xr:uid="{00000000-0005-0000-0000-0000E40C0000}"/>
    <cellStyle name="Обычный 233" xfId="295" xr:uid="{00000000-0005-0000-0000-0000E50C0000}"/>
    <cellStyle name="Обычный 234" xfId="296" xr:uid="{00000000-0005-0000-0000-0000E60C0000}"/>
    <cellStyle name="Обычный 235" xfId="297" xr:uid="{00000000-0005-0000-0000-0000E70C0000}"/>
    <cellStyle name="Обычный 236" xfId="298" xr:uid="{00000000-0005-0000-0000-0000E80C0000}"/>
    <cellStyle name="Обычный 237" xfId="299" xr:uid="{00000000-0005-0000-0000-0000E90C0000}"/>
    <cellStyle name="Обычный 238" xfId="300" xr:uid="{00000000-0005-0000-0000-0000EA0C0000}"/>
    <cellStyle name="Обычный 239" xfId="301" xr:uid="{00000000-0005-0000-0000-0000EB0C0000}"/>
    <cellStyle name="Обычный 24" xfId="302" xr:uid="{00000000-0005-0000-0000-0000EC0C0000}"/>
    <cellStyle name="Обычный 240" xfId="303" xr:uid="{00000000-0005-0000-0000-0000ED0C0000}"/>
    <cellStyle name="Обычный 241" xfId="304" xr:uid="{00000000-0005-0000-0000-0000EE0C0000}"/>
    <cellStyle name="Обычный 242" xfId="305" xr:uid="{00000000-0005-0000-0000-0000EF0C0000}"/>
    <cellStyle name="Обычный 243" xfId="306" xr:uid="{00000000-0005-0000-0000-0000F00C0000}"/>
    <cellStyle name="Обычный 244" xfId="307" xr:uid="{00000000-0005-0000-0000-0000F10C0000}"/>
    <cellStyle name="Обычный 245" xfId="308" xr:uid="{00000000-0005-0000-0000-0000F20C0000}"/>
    <cellStyle name="Обычный 245 10" xfId="6744" xr:uid="{00000000-0005-0000-0000-0000F30C0000}"/>
    <cellStyle name="Обычный 245 11" xfId="5044" xr:uid="{00000000-0005-0000-0000-0000F40C0000}"/>
    <cellStyle name="Обычный 245 12" xfId="3572" xr:uid="{00000000-0005-0000-0000-0000F50C0000}"/>
    <cellStyle name="Обычный 245 13" xfId="6962" xr:uid="{00000000-0005-0000-0000-0000F60C0000}"/>
    <cellStyle name="Обычный 245 2" xfId="621" xr:uid="{00000000-0005-0000-0000-0000F70C0000}"/>
    <cellStyle name="Обычный 245 2 2" xfId="1382" xr:uid="{00000000-0005-0000-0000-0000F80C0000}"/>
    <cellStyle name="Обычный 245 2 2 2" xfId="2854" xr:uid="{00000000-0005-0000-0000-0000F90C0000}"/>
    <cellStyle name="Обычный 245 2 2 2 2" xfId="9363" xr:uid="{00000000-0005-0000-0000-0000FA0C0000}"/>
    <cellStyle name="Обычный 245 2 2 3" xfId="4502" xr:uid="{00000000-0005-0000-0000-0000FB0C0000}"/>
    <cellStyle name="Обычный 245 2 2 4" xfId="7892" xr:uid="{00000000-0005-0000-0000-0000FC0C0000}"/>
    <cellStyle name="Обычный 245 2 3" xfId="2118" xr:uid="{00000000-0005-0000-0000-0000FD0C0000}"/>
    <cellStyle name="Обычный 245 2 3 2" xfId="5238" xr:uid="{00000000-0005-0000-0000-0000FE0C0000}"/>
    <cellStyle name="Обычный 245 2 3 3" xfId="8627" xr:uid="{00000000-0005-0000-0000-0000FF0C0000}"/>
    <cellStyle name="Обычный 245 2 4" xfId="3766" xr:uid="{00000000-0005-0000-0000-0000000D0000}"/>
    <cellStyle name="Обычный 245 2 5" xfId="7156" xr:uid="{00000000-0005-0000-0000-0000010D0000}"/>
    <cellStyle name="Обычный 245 3" xfId="798" xr:uid="{00000000-0005-0000-0000-0000020D0000}"/>
    <cellStyle name="Обычный 245 3 2" xfId="1559" xr:uid="{00000000-0005-0000-0000-0000030D0000}"/>
    <cellStyle name="Обычный 245 3 2 2" xfId="3031" xr:uid="{00000000-0005-0000-0000-0000040D0000}"/>
    <cellStyle name="Обычный 245 3 2 2 2" xfId="9540" xr:uid="{00000000-0005-0000-0000-0000050D0000}"/>
    <cellStyle name="Обычный 245 3 2 3" xfId="4679" xr:uid="{00000000-0005-0000-0000-0000060D0000}"/>
    <cellStyle name="Обычный 245 3 2 4" xfId="8069" xr:uid="{00000000-0005-0000-0000-0000070D0000}"/>
    <cellStyle name="Обычный 245 3 3" xfId="2295" xr:uid="{00000000-0005-0000-0000-0000080D0000}"/>
    <cellStyle name="Обычный 245 3 3 2" xfId="5419" xr:uid="{00000000-0005-0000-0000-0000090D0000}"/>
    <cellStyle name="Обычный 245 3 3 3" xfId="8804" xr:uid="{00000000-0005-0000-0000-00000A0D0000}"/>
    <cellStyle name="Обычный 245 3 4" xfId="3943" xr:uid="{00000000-0005-0000-0000-00000B0D0000}"/>
    <cellStyle name="Обычный 245 3 5" xfId="7333" xr:uid="{00000000-0005-0000-0000-00000C0D0000}"/>
    <cellStyle name="Обычный 245 4" xfId="985" xr:uid="{00000000-0005-0000-0000-00000D0D0000}"/>
    <cellStyle name="Обычный 245 4 2" xfId="1739" xr:uid="{00000000-0005-0000-0000-00000E0D0000}"/>
    <cellStyle name="Обычный 245 4 2 2" xfId="3211" xr:uid="{00000000-0005-0000-0000-00000F0D0000}"/>
    <cellStyle name="Обычный 245 4 2 2 2" xfId="9720" xr:uid="{00000000-0005-0000-0000-0000100D0000}"/>
    <cellStyle name="Обычный 245 4 2 3" xfId="4859" xr:uid="{00000000-0005-0000-0000-0000110D0000}"/>
    <cellStyle name="Обычный 245 4 2 4" xfId="8249" xr:uid="{00000000-0005-0000-0000-0000120D0000}"/>
    <cellStyle name="Обычный 245 4 3" xfId="2475" xr:uid="{00000000-0005-0000-0000-0000130D0000}"/>
    <cellStyle name="Обычный 245 4 3 2" xfId="5596" xr:uid="{00000000-0005-0000-0000-0000140D0000}"/>
    <cellStyle name="Обычный 245 4 3 3" xfId="8984" xr:uid="{00000000-0005-0000-0000-0000150D0000}"/>
    <cellStyle name="Обычный 245 4 4" xfId="4123" xr:uid="{00000000-0005-0000-0000-0000160D0000}"/>
    <cellStyle name="Обычный 245 4 5" xfId="7513" xr:uid="{00000000-0005-0000-0000-0000170D0000}"/>
    <cellStyle name="Обычный 245 5" xfId="1188" xr:uid="{00000000-0005-0000-0000-0000180D0000}"/>
    <cellStyle name="Обычный 245 5 2" xfId="2660" xr:uid="{00000000-0005-0000-0000-0000190D0000}"/>
    <cellStyle name="Обычный 245 5 2 2" xfId="5776" xr:uid="{00000000-0005-0000-0000-00001A0D0000}"/>
    <cellStyle name="Обычный 245 5 2 3" xfId="9169" xr:uid="{00000000-0005-0000-0000-00001B0D0000}"/>
    <cellStyle name="Обычный 245 5 3" xfId="4308" xr:uid="{00000000-0005-0000-0000-00001C0D0000}"/>
    <cellStyle name="Обычный 245 5 4" xfId="7698" xr:uid="{00000000-0005-0000-0000-00001D0D0000}"/>
    <cellStyle name="Обычный 245 6" xfId="1924" xr:uid="{00000000-0005-0000-0000-00001E0D0000}"/>
    <cellStyle name="Обычный 245 6 2" xfId="5957" xr:uid="{00000000-0005-0000-0000-00001F0D0000}"/>
    <cellStyle name="Обычный 245 6 3" xfId="8433" xr:uid="{00000000-0005-0000-0000-0000200D0000}"/>
    <cellStyle name="Обычный 245 7" xfId="3391" xr:uid="{00000000-0005-0000-0000-0000210D0000}"/>
    <cellStyle name="Обычный 245 7 2" xfId="6152" xr:uid="{00000000-0005-0000-0000-0000220D0000}"/>
    <cellStyle name="Обычный 245 7 3" xfId="9900" xr:uid="{00000000-0005-0000-0000-0000230D0000}"/>
    <cellStyle name="Обычный 245 8" xfId="6333" xr:uid="{00000000-0005-0000-0000-0000240D0000}"/>
    <cellStyle name="Обычный 245 9" xfId="6530" xr:uid="{00000000-0005-0000-0000-0000250D0000}"/>
    <cellStyle name="Обычный 246" xfId="10" xr:uid="{00000000-0005-0000-0000-0000260D0000}"/>
    <cellStyle name="Обычный 246 10" xfId="6903" xr:uid="{00000000-0005-0000-0000-0000270D0000}"/>
    <cellStyle name="Обычный 246 2" xfId="921" xr:uid="{00000000-0005-0000-0000-0000280D0000}"/>
    <cellStyle name="Обычный 246 2 2" xfId="1680" xr:uid="{00000000-0005-0000-0000-0000290D0000}"/>
    <cellStyle name="Обычный 246 2 2 2" xfId="3152" xr:uid="{00000000-0005-0000-0000-00002A0D0000}"/>
    <cellStyle name="Обычный 246 2 2 2 2" xfId="9661" xr:uid="{00000000-0005-0000-0000-00002B0D0000}"/>
    <cellStyle name="Обычный 246 2 2 3" xfId="4800" xr:uid="{00000000-0005-0000-0000-00002C0D0000}"/>
    <cellStyle name="Обычный 246 2 2 4" xfId="8190" xr:uid="{00000000-0005-0000-0000-00002D0D0000}"/>
    <cellStyle name="Обычный 246 2 3" xfId="2416" xr:uid="{00000000-0005-0000-0000-00002E0D0000}"/>
    <cellStyle name="Обычный 246 2 3 2" xfId="5717" xr:uid="{00000000-0005-0000-0000-00002F0D0000}"/>
    <cellStyle name="Обычный 246 2 3 3" xfId="8925" xr:uid="{00000000-0005-0000-0000-0000300D0000}"/>
    <cellStyle name="Обычный 246 2 4" xfId="4064" xr:uid="{00000000-0005-0000-0000-0000310D0000}"/>
    <cellStyle name="Обычный 246 2 5" xfId="7454" xr:uid="{00000000-0005-0000-0000-0000320D0000}"/>
    <cellStyle name="Обычный 246 3" xfId="1129" xr:uid="{00000000-0005-0000-0000-0000330D0000}"/>
    <cellStyle name="Обычный 246 3 2" xfId="2601" xr:uid="{00000000-0005-0000-0000-0000340D0000}"/>
    <cellStyle name="Обычный 246 3 2 2" xfId="5898" xr:uid="{00000000-0005-0000-0000-0000350D0000}"/>
    <cellStyle name="Обычный 246 3 2 3" xfId="9110" xr:uid="{00000000-0005-0000-0000-0000360D0000}"/>
    <cellStyle name="Обычный 246 3 3" xfId="4249" xr:uid="{00000000-0005-0000-0000-0000370D0000}"/>
    <cellStyle name="Обычный 246 3 4" xfId="7639" xr:uid="{00000000-0005-0000-0000-0000380D0000}"/>
    <cellStyle name="Обычный 246 4" xfId="1865" xr:uid="{00000000-0005-0000-0000-0000390D0000}"/>
    <cellStyle name="Обычный 246 4 2" xfId="6093" xr:uid="{00000000-0005-0000-0000-00003A0D0000}"/>
    <cellStyle name="Обычный 246 4 3" xfId="8374" xr:uid="{00000000-0005-0000-0000-00003B0D0000}"/>
    <cellStyle name="Обычный 246 5" xfId="6274" xr:uid="{00000000-0005-0000-0000-00003C0D0000}"/>
    <cellStyle name="Обычный 246 6" xfId="6471" xr:uid="{00000000-0005-0000-0000-00003D0D0000}"/>
    <cellStyle name="Обычный 246 7" xfId="6685" xr:uid="{00000000-0005-0000-0000-00003E0D0000}"/>
    <cellStyle name="Обычный 246 8" xfId="4985" xr:uid="{00000000-0005-0000-0000-00003F0D0000}"/>
    <cellStyle name="Обычный 246 9" xfId="3513" xr:uid="{00000000-0005-0000-0000-0000400D0000}"/>
    <cellStyle name="Обычный 247" xfId="540" xr:uid="{00000000-0005-0000-0000-0000410D0000}"/>
    <cellStyle name="Обычный 247 2" xfId="918" xr:uid="{00000000-0005-0000-0000-0000420D0000}"/>
    <cellStyle name="Обычный 247 3" xfId="1306" xr:uid="{00000000-0005-0000-0000-0000430D0000}"/>
    <cellStyle name="Обычный 247 3 2" xfId="2778" xr:uid="{00000000-0005-0000-0000-0000440D0000}"/>
    <cellStyle name="Обычный 247 3 2 2" xfId="9287" xr:uid="{00000000-0005-0000-0000-0000450D0000}"/>
    <cellStyle name="Обычный 247 3 3" xfId="4426" xr:uid="{00000000-0005-0000-0000-0000460D0000}"/>
    <cellStyle name="Обычный 247 3 4" xfId="7816" xr:uid="{00000000-0005-0000-0000-0000470D0000}"/>
    <cellStyle name="Обычный 247 4" xfId="2042" xr:uid="{00000000-0005-0000-0000-0000480D0000}"/>
    <cellStyle name="Обычный 247 4 2" xfId="5162" xr:uid="{00000000-0005-0000-0000-0000490D0000}"/>
    <cellStyle name="Обычный 247 4 3" xfId="8551" xr:uid="{00000000-0005-0000-0000-00004A0D0000}"/>
    <cellStyle name="Обычный 247 5" xfId="3690" xr:uid="{00000000-0005-0000-0000-00004B0D0000}"/>
    <cellStyle name="Обычный 247 6" xfId="7080" xr:uid="{00000000-0005-0000-0000-00004C0D0000}"/>
    <cellStyle name="Обычный 248" xfId="552" xr:uid="{00000000-0005-0000-0000-00004D0D0000}"/>
    <cellStyle name="Обычный 248 2" xfId="1112" xr:uid="{00000000-0005-0000-0000-00004E0D0000}"/>
    <cellStyle name="Обычный 248 2 2" xfId="1857" xr:uid="{00000000-0005-0000-0000-00004F0D0000}"/>
    <cellStyle name="Обычный 248 2 2 2" xfId="3329" xr:uid="{00000000-0005-0000-0000-0000500D0000}"/>
    <cellStyle name="Обычный 248 2 2 2 2" xfId="9838" xr:uid="{00000000-0005-0000-0000-0000510D0000}"/>
    <cellStyle name="Обычный 248 2 2 3" xfId="4977" xr:uid="{00000000-0005-0000-0000-0000520D0000}"/>
    <cellStyle name="Обычный 248 2 2 4" xfId="8367" xr:uid="{00000000-0005-0000-0000-0000530D0000}"/>
    <cellStyle name="Обычный 248 2 3" xfId="2593" xr:uid="{00000000-0005-0000-0000-0000540D0000}"/>
    <cellStyle name="Обычный 248 2 3 2" xfId="5894" xr:uid="{00000000-0005-0000-0000-0000550D0000}"/>
    <cellStyle name="Обычный 248 2 3 3" xfId="9102" xr:uid="{00000000-0005-0000-0000-0000560D0000}"/>
    <cellStyle name="Обычный 248 2 4" xfId="4241" xr:uid="{00000000-0005-0000-0000-0000570D0000}"/>
    <cellStyle name="Обычный 248 2 5" xfId="7631" xr:uid="{00000000-0005-0000-0000-0000580D0000}"/>
    <cellStyle name="Обычный 248 3" xfId="1317" xr:uid="{00000000-0005-0000-0000-0000590D0000}"/>
    <cellStyle name="Обычный 248 3 2" xfId="2789" xr:uid="{00000000-0005-0000-0000-00005A0D0000}"/>
    <cellStyle name="Обычный 248 3 2 2" xfId="6083" xr:uid="{00000000-0005-0000-0000-00005B0D0000}"/>
    <cellStyle name="Обычный 248 3 2 3" xfId="9298" xr:uid="{00000000-0005-0000-0000-00005C0D0000}"/>
    <cellStyle name="Обычный 248 3 3" xfId="4437" xr:uid="{00000000-0005-0000-0000-00005D0D0000}"/>
    <cellStyle name="Обычный 248 3 4" xfId="7827" xr:uid="{00000000-0005-0000-0000-00005E0D0000}"/>
    <cellStyle name="Обычный 248 4" xfId="2053" xr:uid="{00000000-0005-0000-0000-00005F0D0000}"/>
    <cellStyle name="Обычный 248 4 2" xfId="6459" xr:uid="{00000000-0005-0000-0000-0000600D0000}"/>
    <cellStyle name="Обычный 248 4 3" xfId="8562" xr:uid="{00000000-0005-0000-0000-0000610D0000}"/>
    <cellStyle name="Обычный 248 5" xfId="6656" xr:uid="{00000000-0005-0000-0000-0000620D0000}"/>
    <cellStyle name="Обычный 248 6" xfId="6870" xr:uid="{00000000-0005-0000-0000-0000630D0000}"/>
    <cellStyle name="Обычный 248 7" xfId="5173" xr:uid="{00000000-0005-0000-0000-0000640D0000}"/>
    <cellStyle name="Обычный 248 8" xfId="3701" xr:uid="{00000000-0005-0000-0000-0000650D0000}"/>
    <cellStyle name="Обычный 248 9" xfId="7091" xr:uid="{00000000-0005-0000-0000-0000660D0000}"/>
    <cellStyle name="Обычный 249" xfId="562" xr:uid="{00000000-0005-0000-0000-0000670D0000}"/>
    <cellStyle name="Обычный 249 2" xfId="1323" xr:uid="{00000000-0005-0000-0000-0000680D0000}"/>
    <cellStyle name="Обычный 249 2 2" xfId="2795" xr:uid="{00000000-0005-0000-0000-0000690D0000}"/>
    <cellStyle name="Обычный 249 2 2 2" xfId="6665" xr:uid="{00000000-0005-0000-0000-00006A0D0000}"/>
    <cellStyle name="Обычный 249 2 2 3" xfId="9304" xr:uid="{00000000-0005-0000-0000-00006B0D0000}"/>
    <cellStyle name="Обычный 249 2 3" xfId="4443" xr:uid="{00000000-0005-0000-0000-00006C0D0000}"/>
    <cellStyle name="Обычный 249 2 4" xfId="7833" xr:uid="{00000000-0005-0000-0000-00006D0D0000}"/>
    <cellStyle name="Обычный 249 3" xfId="2059" xr:uid="{00000000-0005-0000-0000-00006E0D0000}"/>
    <cellStyle name="Обычный 249 3 2" xfId="6879" xr:uid="{00000000-0005-0000-0000-00006F0D0000}"/>
    <cellStyle name="Обычный 249 3 3" xfId="8568" xr:uid="{00000000-0005-0000-0000-0000700D0000}"/>
    <cellStyle name="Обычный 249 4" xfId="5179" xr:uid="{00000000-0005-0000-0000-0000710D0000}"/>
    <cellStyle name="Обычный 249 5" xfId="3707" xr:uid="{00000000-0005-0000-0000-0000720D0000}"/>
    <cellStyle name="Обычный 249 6" xfId="7097" xr:uid="{00000000-0005-0000-0000-0000730D0000}"/>
    <cellStyle name="Обычный 25" xfId="309" xr:uid="{00000000-0005-0000-0000-0000740D0000}"/>
    <cellStyle name="Обычный 250" xfId="739" xr:uid="{00000000-0005-0000-0000-0000750D0000}"/>
    <cellStyle name="Обычный 250 2" xfId="1500" xr:uid="{00000000-0005-0000-0000-0000760D0000}"/>
    <cellStyle name="Обычный 250 2 2" xfId="2972" xr:uid="{00000000-0005-0000-0000-0000770D0000}"/>
    <cellStyle name="Обычный 250 2 2 2" xfId="9481" xr:uid="{00000000-0005-0000-0000-0000780D0000}"/>
    <cellStyle name="Обычный 250 2 3" xfId="4620" xr:uid="{00000000-0005-0000-0000-0000790D0000}"/>
    <cellStyle name="Обычный 250 2 4" xfId="8010" xr:uid="{00000000-0005-0000-0000-00007A0D0000}"/>
    <cellStyle name="Обычный 250 3" xfId="2236" xr:uid="{00000000-0005-0000-0000-00007B0D0000}"/>
    <cellStyle name="Обычный 250 3 2" xfId="5356" xr:uid="{00000000-0005-0000-0000-00007C0D0000}"/>
    <cellStyle name="Обычный 250 3 3" xfId="8745" xr:uid="{00000000-0005-0000-0000-00007D0D0000}"/>
    <cellStyle name="Обычный 250 4" xfId="3884" xr:uid="{00000000-0005-0000-0000-00007E0D0000}"/>
    <cellStyle name="Обычный 250 5" xfId="7274" xr:uid="{00000000-0005-0000-0000-00007F0D0000}"/>
    <cellStyle name="Обычный 251" xfId="916" xr:uid="{00000000-0005-0000-0000-0000800D0000}"/>
    <cellStyle name="Обычный 251 2" xfId="1677" xr:uid="{00000000-0005-0000-0000-0000810D0000}"/>
    <cellStyle name="Обычный 251 2 2" xfId="3149" xr:uid="{00000000-0005-0000-0000-0000820D0000}"/>
    <cellStyle name="Обычный 251 2 2 2" xfId="9658" xr:uid="{00000000-0005-0000-0000-0000830D0000}"/>
    <cellStyle name="Обычный 251 2 3" xfId="4797" xr:uid="{00000000-0005-0000-0000-0000840D0000}"/>
    <cellStyle name="Обычный 251 2 4" xfId="8187" xr:uid="{00000000-0005-0000-0000-0000850D0000}"/>
    <cellStyle name="Обычный 251 3" xfId="1860" xr:uid="{00000000-0005-0000-0000-0000860D0000}"/>
    <cellStyle name="Обычный 251 3 2" xfId="3331" xr:uid="{00000000-0005-0000-0000-0000870D0000}"/>
    <cellStyle name="Обычный 251 3 2 2" xfId="9840" xr:uid="{00000000-0005-0000-0000-0000880D0000}"/>
    <cellStyle name="Обычный 251 3 3" xfId="4979" xr:uid="{00000000-0005-0000-0000-0000890D0000}"/>
    <cellStyle name="Обычный 251 3 4" xfId="8369" xr:uid="{00000000-0005-0000-0000-00008A0D0000}"/>
    <cellStyle name="Обычный 251 4" xfId="2413" xr:uid="{00000000-0005-0000-0000-00008B0D0000}"/>
    <cellStyle name="Обычный 251 4 2" xfId="5537" xr:uid="{00000000-0005-0000-0000-00008C0D0000}"/>
    <cellStyle name="Обычный 251 4 3" xfId="8922" xr:uid="{00000000-0005-0000-0000-00008D0D0000}"/>
    <cellStyle name="Обычный 251 5" xfId="4061" xr:uid="{00000000-0005-0000-0000-00008E0D0000}"/>
    <cellStyle name="Обычный 251 6" xfId="7451" xr:uid="{00000000-0005-0000-0000-00008F0D0000}"/>
    <cellStyle name="Обычный 252" xfId="1122" xr:uid="{00000000-0005-0000-0000-0000900D0000}"/>
    <cellStyle name="Обычный 252 2" xfId="1858" xr:uid="{00000000-0005-0000-0000-0000910D0000}"/>
    <cellStyle name="Обычный 252 2 2" xfId="3330" xr:uid="{00000000-0005-0000-0000-0000920D0000}"/>
    <cellStyle name="Обычный 252 2 2 2" xfId="9839" xr:uid="{00000000-0005-0000-0000-0000930D0000}"/>
    <cellStyle name="Обычный 252 2 3" xfId="4978" xr:uid="{00000000-0005-0000-0000-0000940D0000}"/>
    <cellStyle name="Обычный 252 2 4" xfId="8368" xr:uid="{00000000-0005-0000-0000-0000950D0000}"/>
    <cellStyle name="Обычный 252 3" xfId="2594" xr:uid="{00000000-0005-0000-0000-0000960D0000}"/>
    <cellStyle name="Обычный 252 3 2" xfId="5714" xr:uid="{00000000-0005-0000-0000-0000970D0000}"/>
    <cellStyle name="Обычный 252 3 3" xfId="9103" xr:uid="{00000000-0005-0000-0000-0000980D0000}"/>
    <cellStyle name="Обычный 252 4" xfId="4242" xr:uid="{00000000-0005-0000-0000-0000990D0000}"/>
    <cellStyle name="Обычный 252 5" xfId="7632" xr:uid="{00000000-0005-0000-0000-00009A0D0000}"/>
    <cellStyle name="Обычный 253" xfId="3332" xr:uid="{00000000-0005-0000-0000-00009B0D0000}"/>
    <cellStyle name="Обычный 253 2" xfId="5895" xr:uid="{00000000-0005-0000-0000-00009C0D0000}"/>
    <cellStyle name="Обычный 253 3" xfId="9841" xr:uid="{00000000-0005-0000-0000-00009D0D0000}"/>
    <cellStyle name="Обычный 254" xfId="5359" xr:uid="{00000000-0005-0000-0000-00009E0D0000}"/>
    <cellStyle name="Обычный 255" xfId="6092" xr:uid="{00000000-0005-0000-0000-00009F0D0000}"/>
    <cellStyle name="Обычный 256" xfId="6271" xr:uid="{00000000-0005-0000-0000-0000A00D0000}"/>
    <cellStyle name="Обычный 257" xfId="6468" xr:uid="{00000000-0005-0000-0000-0000A10D0000}"/>
    <cellStyle name="Обычный 258" xfId="1124" xr:uid="{00000000-0005-0000-0000-0000A20D0000}"/>
    <cellStyle name="Обычный 258 2" xfId="2596" xr:uid="{00000000-0005-0000-0000-0000A30D0000}"/>
    <cellStyle name="Обычный 258 2 2" xfId="6682" xr:uid="{00000000-0005-0000-0000-0000A40D0000}"/>
    <cellStyle name="Обычный 258 2 3" xfId="9105" xr:uid="{00000000-0005-0000-0000-0000A50D0000}"/>
    <cellStyle name="Обычный 258 3" xfId="4244" xr:uid="{00000000-0005-0000-0000-0000A60D0000}"/>
    <cellStyle name="Обычный 258 4" xfId="7634" xr:uid="{00000000-0005-0000-0000-0000A70D0000}"/>
    <cellStyle name="Обычный 259" xfId="1123" xr:uid="{00000000-0005-0000-0000-0000A80D0000}"/>
    <cellStyle name="Обычный 259 2" xfId="2595" xr:uid="{00000000-0005-0000-0000-0000A90D0000}"/>
    <cellStyle name="Обычный 259 2 2" xfId="6896" xr:uid="{00000000-0005-0000-0000-0000AA0D0000}"/>
    <cellStyle name="Обычный 259 2 3" xfId="9104" xr:uid="{00000000-0005-0000-0000-0000AB0D0000}"/>
    <cellStyle name="Обычный 259 3" xfId="4243" xr:uid="{00000000-0005-0000-0000-0000AC0D0000}"/>
    <cellStyle name="Обычный 259 4" xfId="7633" xr:uid="{00000000-0005-0000-0000-0000AD0D0000}"/>
    <cellStyle name="Обычный 26" xfId="310" xr:uid="{00000000-0005-0000-0000-0000AE0D0000}"/>
    <cellStyle name="Обычный 260" xfId="6897" xr:uid="{00000000-0005-0000-0000-0000AF0D0000}"/>
    <cellStyle name="Обычный 27" xfId="311" xr:uid="{00000000-0005-0000-0000-0000B00D0000}"/>
    <cellStyle name="Обычный 28" xfId="312" xr:uid="{00000000-0005-0000-0000-0000B10D0000}"/>
    <cellStyle name="Обычный 29" xfId="313" xr:uid="{00000000-0005-0000-0000-0000B20D0000}"/>
    <cellStyle name="Обычный 3" xfId="314" xr:uid="{00000000-0005-0000-0000-0000B30D0000}"/>
    <cellStyle name="Обычный 3 10" xfId="917" xr:uid="{00000000-0005-0000-0000-0000B40D0000}"/>
    <cellStyle name="Обычный 3 10 2" xfId="1678" xr:uid="{00000000-0005-0000-0000-0000B50D0000}"/>
    <cellStyle name="Обычный 3 10 2 2" xfId="3150" xr:uid="{00000000-0005-0000-0000-0000B60D0000}"/>
    <cellStyle name="Обычный 3 10 2 2 2" xfId="9659" xr:uid="{00000000-0005-0000-0000-0000B70D0000}"/>
    <cellStyle name="Обычный 3 10 2 3" xfId="4798" xr:uid="{00000000-0005-0000-0000-0000B80D0000}"/>
    <cellStyle name="Обычный 3 10 2 4" xfId="8188" xr:uid="{00000000-0005-0000-0000-0000B90D0000}"/>
    <cellStyle name="Обычный 3 10 3" xfId="2414" xr:uid="{00000000-0005-0000-0000-0000BA0D0000}"/>
    <cellStyle name="Обычный 3 10 3 2" xfId="5715" xr:uid="{00000000-0005-0000-0000-0000BB0D0000}"/>
    <cellStyle name="Обычный 3 10 3 3" xfId="8923" xr:uid="{00000000-0005-0000-0000-0000BC0D0000}"/>
    <cellStyle name="Обычный 3 10 4" xfId="4062" xr:uid="{00000000-0005-0000-0000-0000BD0D0000}"/>
    <cellStyle name="Обычный 3 10 5" xfId="7452" xr:uid="{00000000-0005-0000-0000-0000BE0D0000}"/>
    <cellStyle name="Обычный 3 11" xfId="5896" xr:uid="{00000000-0005-0000-0000-0000BF0D0000}"/>
    <cellStyle name="Обычный 3 12" xfId="6272" xr:uid="{00000000-0005-0000-0000-0000C00D0000}"/>
    <cellStyle name="Обычный 3 13" xfId="6469" xr:uid="{00000000-0005-0000-0000-0000C10D0000}"/>
    <cellStyle name="Обычный 3 14" xfId="6683" xr:uid="{00000000-0005-0000-0000-0000C20D0000}"/>
    <cellStyle name="Обычный 3 2" xfId="315" xr:uid="{00000000-0005-0000-0000-0000C30D0000}"/>
    <cellStyle name="Обычный 3 2 2" xfId="316" xr:uid="{00000000-0005-0000-0000-0000C40D0000}"/>
    <cellStyle name="Обычный 3 2 2 10" xfId="6334" xr:uid="{00000000-0005-0000-0000-0000C50D0000}"/>
    <cellStyle name="Обычный 3 2 2 11" xfId="6531" xr:uid="{00000000-0005-0000-0000-0000C60D0000}"/>
    <cellStyle name="Обычный 3 2 2 12" xfId="6745" xr:uid="{00000000-0005-0000-0000-0000C70D0000}"/>
    <cellStyle name="Обычный 3 2 2 13" xfId="5045" xr:uid="{00000000-0005-0000-0000-0000C80D0000}"/>
    <cellStyle name="Обычный 3 2 2 14" xfId="3573" xr:uid="{00000000-0005-0000-0000-0000C90D0000}"/>
    <cellStyle name="Обычный 3 2 2 15" xfId="6963" xr:uid="{00000000-0005-0000-0000-0000CA0D0000}"/>
    <cellStyle name="Обычный 3 2 2 2" xfId="317" xr:uid="{00000000-0005-0000-0000-0000CB0D0000}"/>
    <cellStyle name="Обычный 3 2 2 2 10" xfId="6532" xr:uid="{00000000-0005-0000-0000-0000CC0D0000}"/>
    <cellStyle name="Обычный 3 2 2 2 11" xfId="6746" xr:uid="{00000000-0005-0000-0000-0000CD0D0000}"/>
    <cellStyle name="Обычный 3 2 2 2 12" xfId="5046" xr:uid="{00000000-0005-0000-0000-0000CE0D0000}"/>
    <cellStyle name="Обычный 3 2 2 2 13" xfId="3574" xr:uid="{00000000-0005-0000-0000-0000CF0D0000}"/>
    <cellStyle name="Обычный 3 2 2 2 14" xfId="6964" xr:uid="{00000000-0005-0000-0000-0000D00D0000}"/>
    <cellStyle name="Обычный 3 2 2 2 2" xfId="318" xr:uid="{00000000-0005-0000-0000-0000D10D0000}"/>
    <cellStyle name="Обычный 3 2 2 2 2 10" xfId="6747" xr:uid="{00000000-0005-0000-0000-0000D20D0000}"/>
    <cellStyle name="Обычный 3 2 2 2 2 11" xfId="5047" xr:uid="{00000000-0005-0000-0000-0000D30D0000}"/>
    <cellStyle name="Обычный 3 2 2 2 2 12" xfId="3575" xr:uid="{00000000-0005-0000-0000-0000D40D0000}"/>
    <cellStyle name="Обычный 3 2 2 2 2 13" xfId="6965" xr:uid="{00000000-0005-0000-0000-0000D50D0000}"/>
    <cellStyle name="Обычный 3 2 2 2 2 2" xfId="624" xr:uid="{00000000-0005-0000-0000-0000D60D0000}"/>
    <cellStyle name="Обычный 3 2 2 2 2 2 2" xfId="1385" xr:uid="{00000000-0005-0000-0000-0000D70D0000}"/>
    <cellStyle name="Обычный 3 2 2 2 2 2 2 2" xfId="2857" xr:uid="{00000000-0005-0000-0000-0000D80D0000}"/>
    <cellStyle name="Обычный 3 2 2 2 2 2 2 2 2" xfId="9366" xr:uid="{00000000-0005-0000-0000-0000D90D0000}"/>
    <cellStyle name="Обычный 3 2 2 2 2 2 2 3" xfId="4505" xr:uid="{00000000-0005-0000-0000-0000DA0D0000}"/>
    <cellStyle name="Обычный 3 2 2 2 2 2 2 4" xfId="7895" xr:uid="{00000000-0005-0000-0000-0000DB0D0000}"/>
    <cellStyle name="Обычный 3 2 2 2 2 2 3" xfId="2121" xr:uid="{00000000-0005-0000-0000-0000DC0D0000}"/>
    <cellStyle name="Обычный 3 2 2 2 2 2 3 2" xfId="5241" xr:uid="{00000000-0005-0000-0000-0000DD0D0000}"/>
    <cellStyle name="Обычный 3 2 2 2 2 2 3 3" xfId="8630" xr:uid="{00000000-0005-0000-0000-0000DE0D0000}"/>
    <cellStyle name="Обычный 3 2 2 2 2 2 4" xfId="3769" xr:uid="{00000000-0005-0000-0000-0000DF0D0000}"/>
    <cellStyle name="Обычный 3 2 2 2 2 2 5" xfId="7159" xr:uid="{00000000-0005-0000-0000-0000E00D0000}"/>
    <cellStyle name="Обычный 3 2 2 2 2 3" xfId="801" xr:uid="{00000000-0005-0000-0000-0000E10D0000}"/>
    <cellStyle name="Обычный 3 2 2 2 2 3 2" xfId="1562" xr:uid="{00000000-0005-0000-0000-0000E20D0000}"/>
    <cellStyle name="Обычный 3 2 2 2 2 3 2 2" xfId="3034" xr:uid="{00000000-0005-0000-0000-0000E30D0000}"/>
    <cellStyle name="Обычный 3 2 2 2 2 3 2 2 2" xfId="9543" xr:uid="{00000000-0005-0000-0000-0000E40D0000}"/>
    <cellStyle name="Обычный 3 2 2 2 2 3 2 3" xfId="4682" xr:uid="{00000000-0005-0000-0000-0000E50D0000}"/>
    <cellStyle name="Обычный 3 2 2 2 2 3 2 4" xfId="8072" xr:uid="{00000000-0005-0000-0000-0000E60D0000}"/>
    <cellStyle name="Обычный 3 2 2 2 2 3 3" xfId="2298" xr:uid="{00000000-0005-0000-0000-0000E70D0000}"/>
    <cellStyle name="Обычный 3 2 2 2 2 3 3 2" xfId="5422" xr:uid="{00000000-0005-0000-0000-0000E80D0000}"/>
    <cellStyle name="Обычный 3 2 2 2 2 3 3 3" xfId="8807" xr:uid="{00000000-0005-0000-0000-0000E90D0000}"/>
    <cellStyle name="Обычный 3 2 2 2 2 3 4" xfId="3946" xr:uid="{00000000-0005-0000-0000-0000EA0D0000}"/>
    <cellStyle name="Обычный 3 2 2 2 2 3 5" xfId="7336" xr:uid="{00000000-0005-0000-0000-0000EB0D0000}"/>
    <cellStyle name="Обычный 3 2 2 2 2 4" xfId="989" xr:uid="{00000000-0005-0000-0000-0000EC0D0000}"/>
    <cellStyle name="Обычный 3 2 2 2 2 4 2" xfId="1742" xr:uid="{00000000-0005-0000-0000-0000ED0D0000}"/>
    <cellStyle name="Обычный 3 2 2 2 2 4 2 2" xfId="3214" xr:uid="{00000000-0005-0000-0000-0000EE0D0000}"/>
    <cellStyle name="Обычный 3 2 2 2 2 4 2 2 2" xfId="9723" xr:uid="{00000000-0005-0000-0000-0000EF0D0000}"/>
    <cellStyle name="Обычный 3 2 2 2 2 4 2 3" xfId="4862" xr:uid="{00000000-0005-0000-0000-0000F00D0000}"/>
    <cellStyle name="Обычный 3 2 2 2 2 4 2 4" xfId="8252" xr:uid="{00000000-0005-0000-0000-0000F10D0000}"/>
    <cellStyle name="Обычный 3 2 2 2 2 4 3" xfId="2478" xr:uid="{00000000-0005-0000-0000-0000F20D0000}"/>
    <cellStyle name="Обычный 3 2 2 2 2 4 3 2" xfId="5599" xr:uid="{00000000-0005-0000-0000-0000F30D0000}"/>
    <cellStyle name="Обычный 3 2 2 2 2 4 3 3" xfId="8987" xr:uid="{00000000-0005-0000-0000-0000F40D0000}"/>
    <cellStyle name="Обычный 3 2 2 2 2 4 4" xfId="4126" xr:uid="{00000000-0005-0000-0000-0000F50D0000}"/>
    <cellStyle name="Обычный 3 2 2 2 2 4 5" xfId="7516" xr:uid="{00000000-0005-0000-0000-0000F60D0000}"/>
    <cellStyle name="Обычный 3 2 2 2 2 5" xfId="1191" xr:uid="{00000000-0005-0000-0000-0000F70D0000}"/>
    <cellStyle name="Обычный 3 2 2 2 2 5 2" xfId="2663" xr:uid="{00000000-0005-0000-0000-0000F80D0000}"/>
    <cellStyle name="Обычный 3 2 2 2 2 5 2 2" xfId="5779" xr:uid="{00000000-0005-0000-0000-0000F90D0000}"/>
    <cellStyle name="Обычный 3 2 2 2 2 5 2 3" xfId="9172" xr:uid="{00000000-0005-0000-0000-0000FA0D0000}"/>
    <cellStyle name="Обычный 3 2 2 2 2 5 3" xfId="4311" xr:uid="{00000000-0005-0000-0000-0000FB0D0000}"/>
    <cellStyle name="Обычный 3 2 2 2 2 5 4" xfId="7701" xr:uid="{00000000-0005-0000-0000-0000FC0D0000}"/>
    <cellStyle name="Обычный 3 2 2 2 2 6" xfId="1927" xr:uid="{00000000-0005-0000-0000-0000FD0D0000}"/>
    <cellStyle name="Обычный 3 2 2 2 2 6 2" xfId="5960" xr:uid="{00000000-0005-0000-0000-0000FE0D0000}"/>
    <cellStyle name="Обычный 3 2 2 2 2 6 3" xfId="8436" xr:uid="{00000000-0005-0000-0000-0000FF0D0000}"/>
    <cellStyle name="Обычный 3 2 2 2 2 7" xfId="3394" xr:uid="{00000000-0005-0000-0000-0000000E0000}"/>
    <cellStyle name="Обычный 3 2 2 2 2 7 2" xfId="6155" xr:uid="{00000000-0005-0000-0000-0000010E0000}"/>
    <cellStyle name="Обычный 3 2 2 2 2 7 3" xfId="9903" xr:uid="{00000000-0005-0000-0000-0000020E0000}"/>
    <cellStyle name="Обычный 3 2 2 2 2 8" xfId="6336" xr:uid="{00000000-0005-0000-0000-0000030E0000}"/>
    <cellStyle name="Обычный 3 2 2 2 2 9" xfId="6533" xr:uid="{00000000-0005-0000-0000-0000040E0000}"/>
    <cellStyle name="Обычный 3 2 2 2 3" xfId="623" xr:uid="{00000000-0005-0000-0000-0000050E0000}"/>
    <cellStyle name="Обычный 3 2 2 2 3 2" xfId="1384" xr:uid="{00000000-0005-0000-0000-0000060E0000}"/>
    <cellStyle name="Обычный 3 2 2 2 3 2 2" xfId="2856" xr:uid="{00000000-0005-0000-0000-0000070E0000}"/>
    <cellStyle name="Обычный 3 2 2 2 3 2 2 2" xfId="9365" xr:uid="{00000000-0005-0000-0000-0000080E0000}"/>
    <cellStyle name="Обычный 3 2 2 2 3 2 3" xfId="4504" xr:uid="{00000000-0005-0000-0000-0000090E0000}"/>
    <cellStyle name="Обычный 3 2 2 2 3 2 4" xfId="7894" xr:uid="{00000000-0005-0000-0000-00000A0E0000}"/>
    <cellStyle name="Обычный 3 2 2 2 3 3" xfId="2120" xr:uid="{00000000-0005-0000-0000-00000B0E0000}"/>
    <cellStyle name="Обычный 3 2 2 2 3 3 2" xfId="5240" xr:uid="{00000000-0005-0000-0000-00000C0E0000}"/>
    <cellStyle name="Обычный 3 2 2 2 3 3 3" xfId="8629" xr:uid="{00000000-0005-0000-0000-00000D0E0000}"/>
    <cellStyle name="Обычный 3 2 2 2 3 4" xfId="3768" xr:uid="{00000000-0005-0000-0000-00000E0E0000}"/>
    <cellStyle name="Обычный 3 2 2 2 3 5" xfId="7158" xr:uid="{00000000-0005-0000-0000-00000F0E0000}"/>
    <cellStyle name="Обычный 3 2 2 2 4" xfId="800" xr:uid="{00000000-0005-0000-0000-0000100E0000}"/>
    <cellStyle name="Обычный 3 2 2 2 4 2" xfId="1561" xr:uid="{00000000-0005-0000-0000-0000110E0000}"/>
    <cellStyle name="Обычный 3 2 2 2 4 2 2" xfId="3033" xr:uid="{00000000-0005-0000-0000-0000120E0000}"/>
    <cellStyle name="Обычный 3 2 2 2 4 2 2 2" xfId="9542" xr:uid="{00000000-0005-0000-0000-0000130E0000}"/>
    <cellStyle name="Обычный 3 2 2 2 4 2 3" xfId="4681" xr:uid="{00000000-0005-0000-0000-0000140E0000}"/>
    <cellStyle name="Обычный 3 2 2 2 4 2 4" xfId="8071" xr:uid="{00000000-0005-0000-0000-0000150E0000}"/>
    <cellStyle name="Обычный 3 2 2 2 4 3" xfId="2297" xr:uid="{00000000-0005-0000-0000-0000160E0000}"/>
    <cellStyle name="Обычный 3 2 2 2 4 3 2" xfId="5421" xr:uid="{00000000-0005-0000-0000-0000170E0000}"/>
    <cellStyle name="Обычный 3 2 2 2 4 3 3" xfId="8806" xr:uid="{00000000-0005-0000-0000-0000180E0000}"/>
    <cellStyle name="Обычный 3 2 2 2 4 4" xfId="3945" xr:uid="{00000000-0005-0000-0000-0000190E0000}"/>
    <cellStyle name="Обычный 3 2 2 2 4 5" xfId="7335" xr:uid="{00000000-0005-0000-0000-00001A0E0000}"/>
    <cellStyle name="Обычный 3 2 2 2 5" xfId="988" xr:uid="{00000000-0005-0000-0000-00001B0E0000}"/>
    <cellStyle name="Обычный 3 2 2 2 5 2" xfId="1741" xr:uid="{00000000-0005-0000-0000-00001C0E0000}"/>
    <cellStyle name="Обычный 3 2 2 2 5 2 2" xfId="3213" xr:uid="{00000000-0005-0000-0000-00001D0E0000}"/>
    <cellStyle name="Обычный 3 2 2 2 5 2 2 2" xfId="9722" xr:uid="{00000000-0005-0000-0000-00001E0E0000}"/>
    <cellStyle name="Обычный 3 2 2 2 5 2 3" xfId="4861" xr:uid="{00000000-0005-0000-0000-00001F0E0000}"/>
    <cellStyle name="Обычный 3 2 2 2 5 2 4" xfId="8251" xr:uid="{00000000-0005-0000-0000-0000200E0000}"/>
    <cellStyle name="Обычный 3 2 2 2 5 3" xfId="2477" xr:uid="{00000000-0005-0000-0000-0000210E0000}"/>
    <cellStyle name="Обычный 3 2 2 2 5 3 2" xfId="5598" xr:uid="{00000000-0005-0000-0000-0000220E0000}"/>
    <cellStyle name="Обычный 3 2 2 2 5 3 3" xfId="8986" xr:uid="{00000000-0005-0000-0000-0000230E0000}"/>
    <cellStyle name="Обычный 3 2 2 2 5 4" xfId="4125" xr:uid="{00000000-0005-0000-0000-0000240E0000}"/>
    <cellStyle name="Обычный 3 2 2 2 5 5" xfId="7515" xr:uid="{00000000-0005-0000-0000-0000250E0000}"/>
    <cellStyle name="Обычный 3 2 2 2 6" xfId="1190" xr:uid="{00000000-0005-0000-0000-0000260E0000}"/>
    <cellStyle name="Обычный 3 2 2 2 6 2" xfId="2662" xr:uid="{00000000-0005-0000-0000-0000270E0000}"/>
    <cellStyle name="Обычный 3 2 2 2 6 2 2" xfId="5778" xr:uid="{00000000-0005-0000-0000-0000280E0000}"/>
    <cellStyle name="Обычный 3 2 2 2 6 2 3" xfId="9171" xr:uid="{00000000-0005-0000-0000-0000290E0000}"/>
    <cellStyle name="Обычный 3 2 2 2 6 3" xfId="4310" xr:uid="{00000000-0005-0000-0000-00002A0E0000}"/>
    <cellStyle name="Обычный 3 2 2 2 6 4" xfId="7700" xr:uid="{00000000-0005-0000-0000-00002B0E0000}"/>
    <cellStyle name="Обычный 3 2 2 2 7" xfId="1926" xr:uid="{00000000-0005-0000-0000-00002C0E0000}"/>
    <cellStyle name="Обычный 3 2 2 2 7 2" xfId="5959" xr:uid="{00000000-0005-0000-0000-00002D0E0000}"/>
    <cellStyle name="Обычный 3 2 2 2 7 3" xfId="8435" xr:uid="{00000000-0005-0000-0000-00002E0E0000}"/>
    <cellStyle name="Обычный 3 2 2 2 8" xfId="3393" xr:uid="{00000000-0005-0000-0000-00002F0E0000}"/>
    <cellStyle name="Обычный 3 2 2 2 8 2" xfId="6154" xr:uid="{00000000-0005-0000-0000-0000300E0000}"/>
    <cellStyle name="Обычный 3 2 2 2 8 3" xfId="9902" xr:uid="{00000000-0005-0000-0000-0000310E0000}"/>
    <cellStyle name="Обычный 3 2 2 2 9" xfId="6335" xr:uid="{00000000-0005-0000-0000-0000320E0000}"/>
    <cellStyle name="Обычный 3 2 2 3" xfId="319" xr:uid="{00000000-0005-0000-0000-0000330E0000}"/>
    <cellStyle name="Обычный 3 2 2 3 10" xfId="6748" xr:uid="{00000000-0005-0000-0000-0000340E0000}"/>
    <cellStyle name="Обычный 3 2 2 3 11" xfId="5048" xr:uid="{00000000-0005-0000-0000-0000350E0000}"/>
    <cellStyle name="Обычный 3 2 2 3 12" xfId="3576" xr:uid="{00000000-0005-0000-0000-0000360E0000}"/>
    <cellStyle name="Обычный 3 2 2 3 13" xfId="6966" xr:uid="{00000000-0005-0000-0000-0000370E0000}"/>
    <cellStyle name="Обычный 3 2 2 3 2" xfId="625" xr:uid="{00000000-0005-0000-0000-0000380E0000}"/>
    <cellStyle name="Обычный 3 2 2 3 2 2" xfId="1386" xr:uid="{00000000-0005-0000-0000-0000390E0000}"/>
    <cellStyle name="Обычный 3 2 2 3 2 2 2" xfId="2858" xr:uid="{00000000-0005-0000-0000-00003A0E0000}"/>
    <cellStyle name="Обычный 3 2 2 3 2 2 2 2" xfId="9367" xr:uid="{00000000-0005-0000-0000-00003B0E0000}"/>
    <cellStyle name="Обычный 3 2 2 3 2 2 3" xfId="4506" xr:uid="{00000000-0005-0000-0000-00003C0E0000}"/>
    <cellStyle name="Обычный 3 2 2 3 2 2 4" xfId="7896" xr:uid="{00000000-0005-0000-0000-00003D0E0000}"/>
    <cellStyle name="Обычный 3 2 2 3 2 3" xfId="2122" xr:uid="{00000000-0005-0000-0000-00003E0E0000}"/>
    <cellStyle name="Обычный 3 2 2 3 2 3 2" xfId="5242" xr:uid="{00000000-0005-0000-0000-00003F0E0000}"/>
    <cellStyle name="Обычный 3 2 2 3 2 3 3" xfId="8631" xr:uid="{00000000-0005-0000-0000-0000400E0000}"/>
    <cellStyle name="Обычный 3 2 2 3 2 4" xfId="3770" xr:uid="{00000000-0005-0000-0000-0000410E0000}"/>
    <cellStyle name="Обычный 3 2 2 3 2 5" xfId="7160" xr:uid="{00000000-0005-0000-0000-0000420E0000}"/>
    <cellStyle name="Обычный 3 2 2 3 3" xfId="802" xr:uid="{00000000-0005-0000-0000-0000430E0000}"/>
    <cellStyle name="Обычный 3 2 2 3 3 2" xfId="1563" xr:uid="{00000000-0005-0000-0000-0000440E0000}"/>
    <cellStyle name="Обычный 3 2 2 3 3 2 2" xfId="3035" xr:uid="{00000000-0005-0000-0000-0000450E0000}"/>
    <cellStyle name="Обычный 3 2 2 3 3 2 2 2" xfId="9544" xr:uid="{00000000-0005-0000-0000-0000460E0000}"/>
    <cellStyle name="Обычный 3 2 2 3 3 2 3" xfId="4683" xr:uid="{00000000-0005-0000-0000-0000470E0000}"/>
    <cellStyle name="Обычный 3 2 2 3 3 2 4" xfId="8073" xr:uid="{00000000-0005-0000-0000-0000480E0000}"/>
    <cellStyle name="Обычный 3 2 2 3 3 3" xfId="2299" xr:uid="{00000000-0005-0000-0000-0000490E0000}"/>
    <cellStyle name="Обычный 3 2 2 3 3 3 2" xfId="5423" xr:uid="{00000000-0005-0000-0000-00004A0E0000}"/>
    <cellStyle name="Обычный 3 2 2 3 3 3 3" xfId="8808" xr:uid="{00000000-0005-0000-0000-00004B0E0000}"/>
    <cellStyle name="Обычный 3 2 2 3 3 4" xfId="3947" xr:uid="{00000000-0005-0000-0000-00004C0E0000}"/>
    <cellStyle name="Обычный 3 2 2 3 3 5" xfId="7337" xr:uid="{00000000-0005-0000-0000-00004D0E0000}"/>
    <cellStyle name="Обычный 3 2 2 3 4" xfId="990" xr:uid="{00000000-0005-0000-0000-00004E0E0000}"/>
    <cellStyle name="Обычный 3 2 2 3 4 2" xfId="1743" xr:uid="{00000000-0005-0000-0000-00004F0E0000}"/>
    <cellStyle name="Обычный 3 2 2 3 4 2 2" xfId="3215" xr:uid="{00000000-0005-0000-0000-0000500E0000}"/>
    <cellStyle name="Обычный 3 2 2 3 4 2 2 2" xfId="9724" xr:uid="{00000000-0005-0000-0000-0000510E0000}"/>
    <cellStyle name="Обычный 3 2 2 3 4 2 3" xfId="4863" xr:uid="{00000000-0005-0000-0000-0000520E0000}"/>
    <cellStyle name="Обычный 3 2 2 3 4 2 4" xfId="8253" xr:uid="{00000000-0005-0000-0000-0000530E0000}"/>
    <cellStyle name="Обычный 3 2 2 3 4 3" xfId="2479" xr:uid="{00000000-0005-0000-0000-0000540E0000}"/>
    <cellStyle name="Обычный 3 2 2 3 4 3 2" xfId="5600" xr:uid="{00000000-0005-0000-0000-0000550E0000}"/>
    <cellStyle name="Обычный 3 2 2 3 4 3 3" xfId="8988" xr:uid="{00000000-0005-0000-0000-0000560E0000}"/>
    <cellStyle name="Обычный 3 2 2 3 4 4" xfId="4127" xr:uid="{00000000-0005-0000-0000-0000570E0000}"/>
    <cellStyle name="Обычный 3 2 2 3 4 5" xfId="7517" xr:uid="{00000000-0005-0000-0000-0000580E0000}"/>
    <cellStyle name="Обычный 3 2 2 3 5" xfId="1192" xr:uid="{00000000-0005-0000-0000-0000590E0000}"/>
    <cellStyle name="Обычный 3 2 2 3 5 2" xfId="2664" xr:uid="{00000000-0005-0000-0000-00005A0E0000}"/>
    <cellStyle name="Обычный 3 2 2 3 5 2 2" xfId="5780" xr:uid="{00000000-0005-0000-0000-00005B0E0000}"/>
    <cellStyle name="Обычный 3 2 2 3 5 2 3" xfId="9173" xr:uid="{00000000-0005-0000-0000-00005C0E0000}"/>
    <cellStyle name="Обычный 3 2 2 3 5 3" xfId="4312" xr:uid="{00000000-0005-0000-0000-00005D0E0000}"/>
    <cellStyle name="Обычный 3 2 2 3 5 4" xfId="7702" xr:uid="{00000000-0005-0000-0000-00005E0E0000}"/>
    <cellStyle name="Обычный 3 2 2 3 6" xfId="1928" xr:uid="{00000000-0005-0000-0000-00005F0E0000}"/>
    <cellStyle name="Обычный 3 2 2 3 6 2" xfId="5961" xr:uid="{00000000-0005-0000-0000-0000600E0000}"/>
    <cellStyle name="Обычный 3 2 2 3 6 3" xfId="8437" xr:uid="{00000000-0005-0000-0000-0000610E0000}"/>
    <cellStyle name="Обычный 3 2 2 3 7" xfId="3395" xr:uid="{00000000-0005-0000-0000-0000620E0000}"/>
    <cellStyle name="Обычный 3 2 2 3 7 2" xfId="6156" xr:uid="{00000000-0005-0000-0000-0000630E0000}"/>
    <cellStyle name="Обычный 3 2 2 3 7 3" xfId="9904" xr:uid="{00000000-0005-0000-0000-0000640E0000}"/>
    <cellStyle name="Обычный 3 2 2 3 8" xfId="6337" xr:uid="{00000000-0005-0000-0000-0000650E0000}"/>
    <cellStyle name="Обычный 3 2 2 3 9" xfId="6534" xr:uid="{00000000-0005-0000-0000-0000660E0000}"/>
    <cellStyle name="Обычный 3 2 2 4" xfId="622" xr:uid="{00000000-0005-0000-0000-0000670E0000}"/>
    <cellStyle name="Обычный 3 2 2 4 2" xfId="1383" xr:uid="{00000000-0005-0000-0000-0000680E0000}"/>
    <cellStyle name="Обычный 3 2 2 4 2 2" xfId="2855" xr:uid="{00000000-0005-0000-0000-0000690E0000}"/>
    <cellStyle name="Обычный 3 2 2 4 2 2 2" xfId="9364" xr:uid="{00000000-0005-0000-0000-00006A0E0000}"/>
    <cellStyle name="Обычный 3 2 2 4 2 3" xfId="4503" xr:uid="{00000000-0005-0000-0000-00006B0E0000}"/>
    <cellStyle name="Обычный 3 2 2 4 2 4" xfId="7893" xr:uid="{00000000-0005-0000-0000-00006C0E0000}"/>
    <cellStyle name="Обычный 3 2 2 4 3" xfId="2119" xr:uid="{00000000-0005-0000-0000-00006D0E0000}"/>
    <cellStyle name="Обычный 3 2 2 4 3 2" xfId="5239" xr:uid="{00000000-0005-0000-0000-00006E0E0000}"/>
    <cellStyle name="Обычный 3 2 2 4 3 3" xfId="8628" xr:uid="{00000000-0005-0000-0000-00006F0E0000}"/>
    <cellStyle name="Обычный 3 2 2 4 4" xfId="3767" xr:uid="{00000000-0005-0000-0000-0000700E0000}"/>
    <cellStyle name="Обычный 3 2 2 4 5" xfId="7157" xr:uid="{00000000-0005-0000-0000-0000710E0000}"/>
    <cellStyle name="Обычный 3 2 2 5" xfId="799" xr:uid="{00000000-0005-0000-0000-0000720E0000}"/>
    <cellStyle name="Обычный 3 2 2 5 2" xfId="1560" xr:uid="{00000000-0005-0000-0000-0000730E0000}"/>
    <cellStyle name="Обычный 3 2 2 5 2 2" xfId="3032" xr:uid="{00000000-0005-0000-0000-0000740E0000}"/>
    <cellStyle name="Обычный 3 2 2 5 2 2 2" xfId="9541" xr:uid="{00000000-0005-0000-0000-0000750E0000}"/>
    <cellStyle name="Обычный 3 2 2 5 2 3" xfId="4680" xr:uid="{00000000-0005-0000-0000-0000760E0000}"/>
    <cellStyle name="Обычный 3 2 2 5 2 4" xfId="8070" xr:uid="{00000000-0005-0000-0000-0000770E0000}"/>
    <cellStyle name="Обычный 3 2 2 5 3" xfId="2296" xr:uid="{00000000-0005-0000-0000-0000780E0000}"/>
    <cellStyle name="Обычный 3 2 2 5 3 2" xfId="5420" xr:uid="{00000000-0005-0000-0000-0000790E0000}"/>
    <cellStyle name="Обычный 3 2 2 5 3 3" xfId="8805" xr:uid="{00000000-0005-0000-0000-00007A0E0000}"/>
    <cellStyle name="Обычный 3 2 2 5 4" xfId="3944" xr:uid="{00000000-0005-0000-0000-00007B0E0000}"/>
    <cellStyle name="Обычный 3 2 2 5 5" xfId="7334" xr:uid="{00000000-0005-0000-0000-00007C0E0000}"/>
    <cellStyle name="Обычный 3 2 2 6" xfId="987" xr:uid="{00000000-0005-0000-0000-00007D0E0000}"/>
    <cellStyle name="Обычный 3 2 2 6 2" xfId="1740" xr:uid="{00000000-0005-0000-0000-00007E0E0000}"/>
    <cellStyle name="Обычный 3 2 2 6 2 2" xfId="3212" xr:uid="{00000000-0005-0000-0000-00007F0E0000}"/>
    <cellStyle name="Обычный 3 2 2 6 2 2 2" xfId="9721" xr:uid="{00000000-0005-0000-0000-0000800E0000}"/>
    <cellStyle name="Обычный 3 2 2 6 2 3" xfId="4860" xr:uid="{00000000-0005-0000-0000-0000810E0000}"/>
    <cellStyle name="Обычный 3 2 2 6 2 4" xfId="8250" xr:uid="{00000000-0005-0000-0000-0000820E0000}"/>
    <cellStyle name="Обычный 3 2 2 6 3" xfId="2476" xr:uid="{00000000-0005-0000-0000-0000830E0000}"/>
    <cellStyle name="Обычный 3 2 2 6 3 2" xfId="5597" xr:uid="{00000000-0005-0000-0000-0000840E0000}"/>
    <cellStyle name="Обычный 3 2 2 6 3 3" xfId="8985" xr:uid="{00000000-0005-0000-0000-0000850E0000}"/>
    <cellStyle name="Обычный 3 2 2 6 4" xfId="4124" xr:uid="{00000000-0005-0000-0000-0000860E0000}"/>
    <cellStyle name="Обычный 3 2 2 6 5" xfId="7514" xr:uid="{00000000-0005-0000-0000-0000870E0000}"/>
    <cellStyle name="Обычный 3 2 2 7" xfId="1189" xr:uid="{00000000-0005-0000-0000-0000880E0000}"/>
    <cellStyle name="Обычный 3 2 2 7 2" xfId="2661" xr:uid="{00000000-0005-0000-0000-0000890E0000}"/>
    <cellStyle name="Обычный 3 2 2 7 2 2" xfId="5777" xr:uid="{00000000-0005-0000-0000-00008A0E0000}"/>
    <cellStyle name="Обычный 3 2 2 7 2 3" xfId="9170" xr:uid="{00000000-0005-0000-0000-00008B0E0000}"/>
    <cellStyle name="Обычный 3 2 2 7 3" xfId="4309" xr:uid="{00000000-0005-0000-0000-00008C0E0000}"/>
    <cellStyle name="Обычный 3 2 2 7 4" xfId="7699" xr:uid="{00000000-0005-0000-0000-00008D0E0000}"/>
    <cellStyle name="Обычный 3 2 2 8" xfId="1925" xr:uid="{00000000-0005-0000-0000-00008E0E0000}"/>
    <cellStyle name="Обычный 3 2 2 8 2" xfId="5958" xr:uid="{00000000-0005-0000-0000-00008F0E0000}"/>
    <cellStyle name="Обычный 3 2 2 8 3" xfId="8434" xr:uid="{00000000-0005-0000-0000-0000900E0000}"/>
    <cellStyle name="Обычный 3 2 2 9" xfId="3392" xr:uid="{00000000-0005-0000-0000-0000910E0000}"/>
    <cellStyle name="Обычный 3 2 2 9 2" xfId="6153" xr:uid="{00000000-0005-0000-0000-0000920E0000}"/>
    <cellStyle name="Обычный 3 2 2 9 3" xfId="9901" xr:uid="{00000000-0005-0000-0000-0000930E0000}"/>
    <cellStyle name="Обычный 3 2 3" xfId="320" xr:uid="{00000000-0005-0000-0000-0000940E0000}"/>
    <cellStyle name="Обычный 3 2 3 10" xfId="6338" xr:uid="{00000000-0005-0000-0000-0000950E0000}"/>
    <cellStyle name="Обычный 3 2 3 11" xfId="6535" xr:uid="{00000000-0005-0000-0000-0000960E0000}"/>
    <cellStyle name="Обычный 3 2 3 12" xfId="6749" xr:uid="{00000000-0005-0000-0000-0000970E0000}"/>
    <cellStyle name="Обычный 3 2 3 13" xfId="5049" xr:uid="{00000000-0005-0000-0000-0000980E0000}"/>
    <cellStyle name="Обычный 3 2 3 14" xfId="3577" xr:uid="{00000000-0005-0000-0000-0000990E0000}"/>
    <cellStyle name="Обычный 3 2 3 15" xfId="6967" xr:uid="{00000000-0005-0000-0000-00009A0E0000}"/>
    <cellStyle name="Обычный 3 2 3 2" xfId="321" xr:uid="{00000000-0005-0000-0000-00009B0E0000}"/>
    <cellStyle name="Обычный 3 2 3 2 10" xfId="6750" xr:uid="{00000000-0005-0000-0000-00009C0E0000}"/>
    <cellStyle name="Обычный 3 2 3 2 11" xfId="5050" xr:uid="{00000000-0005-0000-0000-00009D0E0000}"/>
    <cellStyle name="Обычный 3 2 3 2 12" xfId="3578" xr:uid="{00000000-0005-0000-0000-00009E0E0000}"/>
    <cellStyle name="Обычный 3 2 3 2 13" xfId="6968" xr:uid="{00000000-0005-0000-0000-00009F0E0000}"/>
    <cellStyle name="Обычный 3 2 3 2 2" xfId="627" xr:uid="{00000000-0005-0000-0000-0000A00E0000}"/>
    <cellStyle name="Обычный 3 2 3 2 2 2" xfId="1388" xr:uid="{00000000-0005-0000-0000-0000A10E0000}"/>
    <cellStyle name="Обычный 3 2 3 2 2 2 2" xfId="2860" xr:uid="{00000000-0005-0000-0000-0000A20E0000}"/>
    <cellStyle name="Обычный 3 2 3 2 2 2 2 2" xfId="9369" xr:uid="{00000000-0005-0000-0000-0000A30E0000}"/>
    <cellStyle name="Обычный 3 2 3 2 2 2 3" xfId="4508" xr:uid="{00000000-0005-0000-0000-0000A40E0000}"/>
    <cellStyle name="Обычный 3 2 3 2 2 2 4" xfId="7898" xr:uid="{00000000-0005-0000-0000-0000A50E0000}"/>
    <cellStyle name="Обычный 3 2 3 2 2 3" xfId="2124" xr:uid="{00000000-0005-0000-0000-0000A60E0000}"/>
    <cellStyle name="Обычный 3 2 3 2 2 3 2" xfId="5244" xr:uid="{00000000-0005-0000-0000-0000A70E0000}"/>
    <cellStyle name="Обычный 3 2 3 2 2 3 3" xfId="8633" xr:uid="{00000000-0005-0000-0000-0000A80E0000}"/>
    <cellStyle name="Обычный 3 2 3 2 2 4" xfId="3772" xr:uid="{00000000-0005-0000-0000-0000A90E0000}"/>
    <cellStyle name="Обычный 3 2 3 2 2 5" xfId="7162" xr:uid="{00000000-0005-0000-0000-0000AA0E0000}"/>
    <cellStyle name="Обычный 3 2 3 2 3" xfId="804" xr:uid="{00000000-0005-0000-0000-0000AB0E0000}"/>
    <cellStyle name="Обычный 3 2 3 2 3 2" xfId="1565" xr:uid="{00000000-0005-0000-0000-0000AC0E0000}"/>
    <cellStyle name="Обычный 3 2 3 2 3 2 2" xfId="3037" xr:uid="{00000000-0005-0000-0000-0000AD0E0000}"/>
    <cellStyle name="Обычный 3 2 3 2 3 2 2 2" xfId="9546" xr:uid="{00000000-0005-0000-0000-0000AE0E0000}"/>
    <cellStyle name="Обычный 3 2 3 2 3 2 3" xfId="4685" xr:uid="{00000000-0005-0000-0000-0000AF0E0000}"/>
    <cellStyle name="Обычный 3 2 3 2 3 2 4" xfId="8075" xr:uid="{00000000-0005-0000-0000-0000B00E0000}"/>
    <cellStyle name="Обычный 3 2 3 2 3 3" xfId="2301" xr:uid="{00000000-0005-0000-0000-0000B10E0000}"/>
    <cellStyle name="Обычный 3 2 3 2 3 3 2" xfId="5425" xr:uid="{00000000-0005-0000-0000-0000B20E0000}"/>
    <cellStyle name="Обычный 3 2 3 2 3 3 3" xfId="8810" xr:uid="{00000000-0005-0000-0000-0000B30E0000}"/>
    <cellStyle name="Обычный 3 2 3 2 3 4" xfId="3949" xr:uid="{00000000-0005-0000-0000-0000B40E0000}"/>
    <cellStyle name="Обычный 3 2 3 2 3 5" xfId="7339" xr:uid="{00000000-0005-0000-0000-0000B50E0000}"/>
    <cellStyle name="Обычный 3 2 3 2 4" xfId="992" xr:uid="{00000000-0005-0000-0000-0000B60E0000}"/>
    <cellStyle name="Обычный 3 2 3 2 4 2" xfId="1745" xr:uid="{00000000-0005-0000-0000-0000B70E0000}"/>
    <cellStyle name="Обычный 3 2 3 2 4 2 2" xfId="3217" xr:uid="{00000000-0005-0000-0000-0000B80E0000}"/>
    <cellStyle name="Обычный 3 2 3 2 4 2 2 2" xfId="9726" xr:uid="{00000000-0005-0000-0000-0000B90E0000}"/>
    <cellStyle name="Обычный 3 2 3 2 4 2 3" xfId="4865" xr:uid="{00000000-0005-0000-0000-0000BA0E0000}"/>
    <cellStyle name="Обычный 3 2 3 2 4 2 4" xfId="8255" xr:uid="{00000000-0005-0000-0000-0000BB0E0000}"/>
    <cellStyle name="Обычный 3 2 3 2 4 3" xfId="2481" xr:uid="{00000000-0005-0000-0000-0000BC0E0000}"/>
    <cellStyle name="Обычный 3 2 3 2 4 3 2" xfId="5602" xr:uid="{00000000-0005-0000-0000-0000BD0E0000}"/>
    <cellStyle name="Обычный 3 2 3 2 4 3 3" xfId="8990" xr:uid="{00000000-0005-0000-0000-0000BE0E0000}"/>
    <cellStyle name="Обычный 3 2 3 2 4 4" xfId="4129" xr:uid="{00000000-0005-0000-0000-0000BF0E0000}"/>
    <cellStyle name="Обычный 3 2 3 2 4 5" xfId="7519" xr:uid="{00000000-0005-0000-0000-0000C00E0000}"/>
    <cellStyle name="Обычный 3 2 3 2 5" xfId="1194" xr:uid="{00000000-0005-0000-0000-0000C10E0000}"/>
    <cellStyle name="Обычный 3 2 3 2 5 2" xfId="2666" xr:uid="{00000000-0005-0000-0000-0000C20E0000}"/>
    <cellStyle name="Обычный 3 2 3 2 5 2 2" xfId="5782" xr:uid="{00000000-0005-0000-0000-0000C30E0000}"/>
    <cellStyle name="Обычный 3 2 3 2 5 2 3" xfId="9175" xr:uid="{00000000-0005-0000-0000-0000C40E0000}"/>
    <cellStyle name="Обычный 3 2 3 2 5 3" xfId="4314" xr:uid="{00000000-0005-0000-0000-0000C50E0000}"/>
    <cellStyle name="Обычный 3 2 3 2 5 4" xfId="7704" xr:uid="{00000000-0005-0000-0000-0000C60E0000}"/>
    <cellStyle name="Обычный 3 2 3 2 6" xfId="1930" xr:uid="{00000000-0005-0000-0000-0000C70E0000}"/>
    <cellStyle name="Обычный 3 2 3 2 6 2" xfId="5963" xr:uid="{00000000-0005-0000-0000-0000C80E0000}"/>
    <cellStyle name="Обычный 3 2 3 2 6 3" xfId="8439" xr:uid="{00000000-0005-0000-0000-0000C90E0000}"/>
    <cellStyle name="Обычный 3 2 3 2 7" xfId="3397" xr:uid="{00000000-0005-0000-0000-0000CA0E0000}"/>
    <cellStyle name="Обычный 3 2 3 2 7 2" xfId="6158" xr:uid="{00000000-0005-0000-0000-0000CB0E0000}"/>
    <cellStyle name="Обычный 3 2 3 2 7 3" xfId="9906" xr:uid="{00000000-0005-0000-0000-0000CC0E0000}"/>
    <cellStyle name="Обычный 3 2 3 2 8" xfId="6339" xr:uid="{00000000-0005-0000-0000-0000CD0E0000}"/>
    <cellStyle name="Обычный 3 2 3 2 9" xfId="6536" xr:uid="{00000000-0005-0000-0000-0000CE0E0000}"/>
    <cellStyle name="Обычный 3 2 3 3" xfId="322" xr:uid="{00000000-0005-0000-0000-0000CF0E0000}"/>
    <cellStyle name="Обычный 3 2 3 4" xfId="626" xr:uid="{00000000-0005-0000-0000-0000D00E0000}"/>
    <cellStyle name="Обычный 3 2 3 4 2" xfId="1387" xr:uid="{00000000-0005-0000-0000-0000D10E0000}"/>
    <cellStyle name="Обычный 3 2 3 4 2 2" xfId="2859" xr:uid="{00000000-0005-0000-0000-0000D20E0000}"/>
    <cellStyle name="Обычный 3 2 3 4 2 2 2" xfId="9368" xr:uid="{00000000-0005-0000-0000-0000D30E0000}"/>
    <cellStyle name="Обычный 3 2 3 4 2 3" xfId="4507" xr:uid="{00000000-0005-0000-0000-0000D40E0000}"/>
    <cellStyle name="Обычный 3 2 3 4 2 4" xfId="7897" xr:uid="{00000000-0005-0000-0000-0000D50E0000}"/>
    <cellStyle name="Обычный 3 2 3 4 3" xfId="2123" xr:uid="{00000000-0005-0000-0000-0000D60E0000}"/>
    <cellStyle name="Обычный 3 2 3 4 3 2" xfId="5243" xr:uid="{00000000-0005-0000-0000-0000D70E0000}"/>
    <cellStyle name="Обычный 3 2 3 4 3 3" xfId="8632" xr:uid="{00000000-0005-0000-0000-0000D80E0000}"/>
    <cellStyle name="Обычный 3 2 3 4 4" xfId="3771" xr:uid="{00000000-0005-0000-0000-0000D90E0000}"/>
    <cellStyle name="Обычный 3 2 3 4 5" xfId="7161" xr:uid="{00000000-0005-0000-0000-0000DA0E0000}"/>
    <cellStyle name="Обычный 3 2 3 5" xfId="803" xr:uid="{00000000-0005-0000-0000-0000DB0E0000}"/>
    <cellStyle name="Обычный 3 2 3 5 2" xfId="1564" xr:uid="{00000000-0005-0000-0000-0000DC0E0000}"/>
    <cellStyle name="Обычный 3 2 3 5 2 2" xfId="3036" xr:uid="{00000000-0005-0000-0000-0000DD0E0000}"/>
    <cellStyle name="Обычный 3 2 3 5 2 2 2" xfId="9545" xr:uid="{00000000-0005-0000-0000-0000DE0E0000}"/>
    <cellStyle name="Обычный 3 2 3 5 2 3" xfId="4684" xr:uid="{00000000-0005-0000-0000-0000DF0E0000}"/>
    <cellStyle name="Обычный 3 2 3 5 2 4" xfId="8074" xr:uid="{00000000-0005-0000-0000-0000E00E0000}"/>
    <cellStyle name="Обычный 3 2 3 5 3" xfId="2300" xr:uid="{00000000-0005-0000-0000-0000E10E0000}"/>
    <cellStyle name="Обычный 3 2 3 5 3 2" xfId="5424" xr:uid="{00000000-0005-0000-0000-0000E20E0000}"/>
    <cellStyle name="Обычный 3 2 3 5 3 3" xfId="8809" xr:uid="{00000000-0005-0000-0000-0000E30E0000}"/>
    <cellStyle name="Обычный 3 2 3 5 4" xfId="3948" xr:uid="{00000000-0005-0000-0000-0000E40E0000}"/>
    <cellStyle name="Обычный 3 2 3 5 5" xfId="7338" xr:uid="{00000000-0005-0000-0000-0000E50E0000}"/>
    <cellStyle name="Обычный 3 2 3 6" xfId="991" xr:uid="{00000000-0005-0000-0000-0000E60E0000}"/>
    <cellStyle name="Обычный 3 2 3 6 2" xfId="1744" xr:uid="{00000000-0005-0000-0000-0000E70E0000}"/>
    <cellStyle name="Обычный 3 2 3 6 2 2" xfId="3216" xr:uid="{00000000-0005-0000-0000-0000E80E0000}"/>
    <cellStyle name="Обычный 3 2 3 6 2 2 2" xfId="9725" xr:uid="{00000000-0005-0000-0000-0000E90E0000}"/>
    <cellStyle name="Обычный 3 2 3 6 2 3" xfId="4864" xr:uid="{00000000-0005-0000-0000-0000EA0E0000}"/>
    <cellStyle name="Обычный 3 2 3 6 2 4" xfId="8254" xr:uid="{00000000-0005-0000-0000-0000EB0E0000}"/>
    <cellStyle name="Обычный 3 2 3 6 3" xfId="2480" xr:uid="{00000000-0005-0000-0000-0000EC0E0000}"/>
    <cellStyle name="Обычный 3 2 3 6 3 2" xfId="5601" xr:uid="{00000000-0005-0000-0000-0000ED0E0000}"/>
    <cellStyle name="Обычный 3 2 3 6 3 3" xfId="8989" xr:uid="{00000000-0005-0000-0000-0000EE0E0000}"/>
    <cellStyle name="Обычный 3 2 3 6 4" xfId="4128" xr:uid="{00000000-0005-0000-0000-0000EF0E0000}"/>
    <cellStyle name="Обычный 3 2 3 6 5" xfId="7518" xr:uid="{00000000-0005-0000-0000-0000F00E0000}"/>
    <cellStyle name="Обычный 3 2 3 7" xfId="1193" xr:uid="{00000000-0005-0000-0000-0000F10E0000}"/>
    <cellStyle name="Обычный 3 2 3 7 2" xfId="2665" xr:uid="{00000000-0005-0000-0000-0000F20E0000}"/>
    <cellStyle name="Обычный 3 2 3 7 2 2" xfId="5781" xr:uid="{00000000-0005-0000-0000-0000F30E0000}"/>
    <cellStyle name="Обычный 3 2 3 7 2 3" xfId="9174" xr:uid="{00000000-0005-0000-0000-0000F40E0000}"/>
    <cellStyle name="Обычный 3 2 3 7 3" xfId="4313" xr:uid="{00000000-0005-0000-0000-0000F50E0000}"/>
    <cellStyle name="Обычный 3 2 3 7 4" xfId="7703" xr:uid="{00000000-0005-0000-0000-0000F60E0000}"/>
    <cellStyle name="Обычный 3 2 3 8" xfId="1929" xr:uid="{00000000-0005-0000-0000-0000F70E0000}"/>
    <cellStyle name="Обычный 3 2 3 8 2" xfId="5962" xr:uid="{00000000-0005-0000-0000-0000F80E0000}"/>
    <cellStyle name="Обычный 3 2 3 8 3" xfId="8438" xr:uid="{00000000-0005-0000-0000-0000F90E0000}"/>
    <cellStyle name="Обычный 3 2 3 9" xfId="3396" xr:uid="{00000000-0005-0000-0000-0000FA0E0000}"/>
    <cellStyle name="Обычный 3 2 3 9 2" xfId="6157" xr:uid="{00000000-0005-0000-0000-0000FB0E0000}"/>
    <cellStyle name="Обычный 3 2 3 9 3" xfId="9905" xr:uid="{00000000-0005-0000-0000-0000FC0E0000}"/>
    <cellStyle name="Обычный 3 2 4" xfId="323" xr:uid="{00000000-0005-0000-0000-0000FD0E0000}"/>
    <cellStyle name="Обычный 3 2 4 10" xfId="6751" xr:uid="{00000000-0005-0000-0000-0000FE0E0000}"/>
    <cellStyle name="Обычный 3 2 4 11" xfId="5051" xr:uid="{00000000-0005-0000-0000-0000FF0E0000}"/>
    <cellStyle name="Обычный 3 2 4 12" xfId="3579" xr:uid="{00000000-0005-0000-0000-0000000F0000}"/>
    <cellStyle name="Обычный 3 2 4 13" xfId="6969" xr:uid="{00000000-0005-0000-0000-0000010F0000}"/>
    <cellStyle name="Обычный 3 2 4 2" xfId="628" xr:uid="{00000000-0005-0000-0000-0000020F0000}"/>
    <cellStyle name="Обычный 3 2 4 2 2" xfId="1389" xr:uid="{00000000-0005-0000-0000-0000030F0000}"/>
    <cellStyle name="Обычный 3 2 4 2 2 2" xfId="2861" xr:uid="{00000000-0005-0000-0000-0000040F0000}"/>
    <cellStyle name="Обычный 3 2 4 2 2 2 2" xfId="9370" xr:uid="{00000000-0005-0000-0000-0000050F0000}"/>
    <cellStyle name="Обычный 3 2 4 2 2 3" xfId="4509" xr:uid="{00000000-0005-0000-0000-0000060F0000}"/>
    <cellStyle name="Обычный 3 2 4 2 2 4" xfId="7899" xr:uid="{00000000-0005-0000-0000-0000070F0000}"/>
    <cellStyle name="Обычный 3 2 4 2 3" xfId="2125" xr:uid="{00000000-0005-0000-0000-0000080F0000}"/>
    <cellStyle name="Обычный 3 2 4 2 3 2" xfId="5245" xr:uid="{00000000-0005-0000-0000-0000090F0000}"/>
    <cellStyle name="Обычный 3 2 4 2 3 3" xfId="8634" xr:uid="{00000000-0005-0000-0000-00000A0F0000}"/>
    <cellStyle name="Обычный 3 2 4 2 4" xfId="3773" xr:uid="{00000000-0005-0000-0000-00000B0F0000}"/>
    <cellStyle name="Обычный 3 2 4 2 5" xfId="7163" xr:uid="{00000000-0005-0000-0000-00000C0F0000}"/>
    <cellStyle name="Обычный 3 2 4 3" xfId="805" xr:uid="{00000000-0005-0000-0000-00000D0F0000}"/>
    <cellStyle name="Обычный 3 2 4 3 2" xfId="1566" xr:uid="{00000000-0005-0000-0000-00000E0F0000}"/>
    <cellStyle name="Обычный 3 2 4 3 2 2" xfId="3038" xr:uid="{00000000-0005-0000-0000-00000F0F0000}"/>
    <cellStyle name="Обычный 3 2 4 3 2 2 2" xfId="9547" xr:uid="{00000000-0005-0000-0000-0000100F0000}"/>
    <cellStyle name="Обычный 3 2 4 3 2 3" xfId="4686" xr:uid="{00000000-0005-0000-0000-0000110F0000}"/>
    <cellStyle name="Обычный 3 2 4 3 2 4" xfId="8076" xr:uid="{00000000-0005-0000-0000-0000120F0000}"/>
    <cellStyle name="Обычный 3 2 4 3 3" xfId="2302" xr:uid="{00000000-0005-0000-0000-0000130F0000}"/>
    <cellStyle name="Обычный 3 2 4 3 3 2" xfId="5426" xr:uid="{00000000-0005-0000-0000-0000140F0000}"/>
    <cellStyle name="Обычный 3 2 4 3 3 3" xfId="8811" xr:uid="{00000000-0005-0000-0000-0000150F0000}"/>
    <cellStyle name="Обычный 3 2 4 3 4" xfId="3950" xr:uid="{00000000-0005-0000-0000-0000160F0000}"/>
    <cellStyle name="Обычный 3 2 4 3 5" xfId="7340" xr:uid="{00000000-0005-0000-0000-0000170F0000}"/>
    <cellStyle name="Обычный 3 2 4 4" xfId="993" xr:uid="{00000000-0005-0000-0000-0000180F0000}"/>
    <cellStyle name="Обычный 3 2 4 4 2" xfId="1746" xr:uid="{00000000-0005-0000-0000-0000190F0000}"/>
    <cellStyle name="Обычный 3 2 4 4 2 2" xfId="3218" xr:uid="{00000000-0005-0000-0000-00001A0F0000}"/>
    <cellStyle name="Обычный 3 2 4 4 2 2 2" xfId="9727" xr:uid="{00000000-0005-0000-0000-00001B0F0000}"/>
    <cellStyle name="Обычный 3 2 4 4 2 3" xfId="4866" xr:uid="{00000000-0005-0000-0000-00001C0F0000}"/>
    <cellStyle name="Обычный 3 2 4 4 2 4" xfId="8256" xr:uid="{00000000-0005-0000-0000-00001D0F0000}"/>
    <cellStyle name="Обычный 3 2 4 4 3" xfId="2482" xr:uid="{00000000-0005-0000-0000-00001E0F0000}"/>
    <cellStyle name="Обычный 3 2 4 4 3 2" xfId="5603" xr:uid="{00000000-0005-0000-0000-00001F0F0000}"/>
    <cellStyle name="Обычный 3 2 4 4 3 3" xfId="8991" xr:uid="{00000000-0005-0000-0000-0000200F0000}"/>
    <cellStyle name="Обычный 3 2 4 4 4" xfId="4130" xr:uid="{00000000-0005-0000-0000-0000210F0000}"/>
    <cellStyle name="Обычный 3 2 4 4 5" xfId="7520" xr:uid="{00000000-0005-0000-0000-0000220F0000}"/>
    <cellStyle name="Обычный 3 2 4 5" xfId="1195" xr:uid="{00000000-0005-0000-0000-0000230F0000}"/>
    <cellStyle name="Обычный 3 2 4 5 2" xfId="2667" xr:uid="{00000000-0005-0000-0000-0000240F0000}"/>
    <cellStyle name="Обычный 3 2 4 5 2 2" xfId="5783" xr:uid="{00000000-0005-0000-0000-0000250F0000}"/>
    <cellStyle name="Обычный 3 2 4 5 2 3" xfId="9176" xr:uid="{00000000-0005-0000-0000-0000260F0000}"/>
    <cellStyle name="Обычный 3 2 4 5 3" xfId="4315" xr:uid="{00000000-0005-0000-0000-0000270F0000}"/>
    <cellStyle name="Обычный 3 2 4 5 4" xfId="7705" xr:uid="{00000000-0005-0000-0000-0000280F0000}"/>
    <cellStyle name="Обычный 3 2 4 6" xfId="1931" xr:uid="{00000000-0005-0000-0000-0000290F0000}"/>
    <cellStyle name="Обычный 3 2 4 6 2" xfId="5964" xr:uid="{00000000-0005-0000-0000-00002A0F0000}"/>
    <cellStyle name="Обычный 3 2 4 6 3" xfId="8440" xr:uid="{00000000-0005-0000-0000-00002B0F0000}"/>
    <cellStyle name="Обычный 3 2 4 7" xfId="3398" xr:uid="{00000000-0005-0000-0000-00002C0F0000}"/>
    <cellStyle name="Обычный 3 2 4 7 2" xfId="6159" xr:uid="{00000000-0005-0000-0000-00002D0F0000}"/>
    <cellStyle name="Обычный 3 2 4 7 3" xfId="9907" xr:uid="{00000000-0005-0000-0000-00002E0F0000}"/>
    <cellStyle name="Обычный 3 2 4 8" xfId="6340" xr:uid="{00000000-0005-0000-0000-00002F0F0000}"/>
    <cellStyle name="Обычный 3 2 4 9" xfId="6537" xr:uid="{00000000-0005-0000-0000-0000300F0000}"/>
    <cellStyle name="Обычный 3 2 5" xfId="324" xr:uid="{00000000-0005-0000-0000-0000310F0000}"/>
    <cellStyle name="Обычный 3 2 5 10" xfId="6752" xr:uid="{00000000-0005-0000-0000-0000320F0000}"/>
    <cellStyle name="Обычный 3 2 5 11" xfId="5052" xr:uid="{00000000-0005-0000-0000-0000330F0000}"/>
    <cellStyle name="Обычный 3 2 5 12" xfId="3580" xr:uid="{00000000-0005-0000-0000-0000340F0000}"/>
    <cellStyle name="Обычный 3 2 5 13" xfId="6970" xr:uid="{00000000-0005-0000-0000-0000350F0000}"/>
    <cellStyle name="Обычный 3 2 5 2" xfId="629" xr:uid="{00000000-0005-0000-0000-0000360F0000}"/>
    <cellStyle name="Обычный 3 2 5 2 2" xfId="1390" xr:uid="{00000000-0005-0000-0000-0000370F0000}"/>
    <cellStyle name="Обычный 3 2 5 2 2 2" xfId="2862" xr:uid="{00000000-0005-0000-0000-0000380F0000}"/>
    <cellStyle name="Обычный 3 2 5 2 2 2 2" xfId="9371" xr:uid="{00000000-0005-0000-0000-0000390F0000}"/>
    <cellStyle name="Обычный 3 2 5 2 2 3" xfId="4510" xr:uid="{00000000-0005-0000-0000-00003A0F0000}"/>
    <cellStyle name="Обычный 3 2 5 2 2 4" xfId="7900" xr:uid="{00000000-0005-0000-0000-00003B0F0000}"/>
    <cellStyle name="Обычный 3 2 5 2 3" xfId="2126" xr:uid="{00000000-0005-0000-0000-00003C0F0000}"/>
    <cellStyle name="Обычный 3 2 5 2 3 2" xfId="5246" xr:uid="{00000000-0005-0000-0000-00003D0F0000}"/>
    <cellStyle name="Обычный 3 2 5 2 3 3" xfId="8635" xr:uid="{00000000-0005-0000-0000-00003E0F0000}"/>
    <cellStyle name="Обычный 3 2 5 2 4" xfId="3774" xr:uid="{00000000-0005-0000-0000-00003F0F0000}"/>
    <cellStyle name="Обычный 3 2 5 2 5" xfId="7164" xr:uid="{00000000-0005-0000-0000-0000400F0000}"/>
    <cellStyle name="Обычный 3 2 5 3" xfId="806" xr:uid="{00000000-0005-0000-0000-0000410F0000}"/>
    <cellStyle name="Обычный 3 2 5 3 2" xfId="1567" xr:uid="{00000000-0005-0000-0000-0000420F0000}"/>
    <cellStyle name="Обычный 3 2 5 3 2 2" xfId="3039" xr:uid="{00000000-0005-0000-0000-0000430F0000}"/>
    <cellStyle name="Обычный 3 2 5 3 2 2 2" xfId="9548" xr:uid="{00000000-0005-0000-0000-0000440F0000}"/>
    <cellStyle name="Обычный 3 2 5 3 2 3" xfId="4687" xr:uid="{00000000-0005-0000-0000-0000450F0000}"/>
    <cellStyle name="Обычный 3 2 5 3 2 4" xfId="8077" xr:uid="{00000000-0005-0000-0000-0000460F0000}"/>
    <cellStyle name="Обычный 3 2 5 3 3" xfId="2303" xr:uid="{00000000-0005-0000-0000-0000470F0000}"/>
    <cellStyle name="Обычный 3 2 5 3 3 2" xfId="5427" xr:uid="{00000000-0005-0000-0000-0000480F0000}"/>
    <cellStyle name="Обычный 3 2 5 3 3 3" xfId="8812" xr:uid="{00000000-0005-0000-0000-0000490F0000}"/>
    <cellStyle name="Обычный 3 2 5 3 4" xfId="3951" xr:uid="{00000000-0005-0000-0000-00004A0F0000}"/>
    <cellStyle name="Обычный 3 2 5 3 5" xfId="7341" xr:uid="{00000000-0005-0000-0000-00004B0F0000}"/>
    <cellStyle name="Обычный 3 2 5 4" xfId="994" xr:uid="{00000000-0005-0000-0000-00004C0F0000}"/>
    <cellStyle name="Обычный 3 2 5 4 2" xfId="1747" xr:uid="{00000000-0005-0000-0000-00004D0F0000}"/>
    <cellStyle name="Обычный 3 2 5 4 2 2" xfId="3219" xr:uid="{00000000-0005-0000-0000-00004E0F0000}"/>
    <cellStyle name="Обычный 3 2 5 4 2 2 2" xfId="9728" xr:uid="{00000000-0005-0000-0000-00004F0F0000}"/>
    <cellStyle name="Обычный 3 2 5 4 2 3" xfId="4867" xr:uid="{00000000-0005-0000-0000-0000500F0000}"/>
    <cellStyle name="Обычный 3 2 5 4 2 4" xfId="8257" xr:uid="{00000000-0005-0000-0000-0000510F0000}"/>
    <cellStyle name="Обычный 3 2 5 4 3" xfId="2483" xr:uid="{00000000-0005-0000-0000-0000520F0000}"/>
    <cellStyle name="Обычный 3 2 5 4 3 2" xfId="5604" xr:uid="{00000000-0005-0000-0000-0000530F0000}"/>
    <cellStyle name="Обычный 3 2 5 4 3 3" xfId="8992" xr:uid="{00000000-0005-0000-0000-0000540F0000}"/>
    <cellStyle name="Обычный 3 2 5 4 4" xfId="4131" xr:uid="{00000000-0005-0000-0000-0000550F0000}"/>
    <cellStyle name="Обычный 3 2 5 4 5" xfId="7521" xr:uid="{00000000-0005-0000-0000-0000560F0000}"/>
    <cellStyle name="Обычный 3 2 5 5" xfId="1196" xr:uid="{00000000-0005-0000-0000-0000570F0000}"/>
    <cellStyle name="Обычный 3 2 5 5 2" xfId="2668" xr:uid="{00000000-0005-0000-0000-0000580F0000}"/>
    <cellStyle name="Обычный 3 2 5 5 2 2" xfId="5784" xr:uid="{00000000-0005-0000-0000-0000590F0000}"/>
    <cellStyle name="Обычный 3 2 5 5 2 3" xfId="9177" xr:uid="{00000000-0005-0000-0000-00005A0F0000}"/>
    <cellStyle name="Обычный 3 2 5 5 3" xfId="4316" xr:uid="{00000000-0005-0000-0000-00005B0F0000}"/>
    <cellStyle name="Обычный 3 2 5 5 4" xfId="7706" xr:uid="{00000000-0005-0000-0000-00005C0F0000}"/>
    <cellStyle name="Обычный 3 2 5 6" xfId="1932" xr:uid="{00000000-0005-0000-0000-00005D0F0000}"/>
    <cellStyle name="Обычный 3 2 5 6 2" xfId="5965" xr:uid="{00000000-0005-0000-0000-00005E0F0000}"/>
    <cellStyle name="Обычный 3 2 5 6 3" xfId="8441" xr:uid="{00000000-0005-0000-0000-00005F0F0000}"/>
    <cellStyle name="Обычный 3 2 5 7" xfId="3399" xr:uid="{00000000-0005-0000-0000-0000600F0000}"/>
    <cellStyle name="Обычный 3 2 5 7 2" xfId="6160" xr:uid="{00000000-0005-0000-0000-0000610F0000}"/>
    <cellStyle name="Обычный 3 2 5 7 3" xfId="9908" xr:uid="{00000000-0005-0000-0000-0000620F0000}"/>
    <cellStyle name="Обычный 3 2 5 8" xfId="6341" xr:uid="{00000000-0005-0000-0000-0000630F0000}"/>
    <cellStyle name="Обычный 3 2 5 9" xfId="6538" xr:uid="{00000000-0005-0000-0000-0000640F0000}"/>
    <cellStyle name="Обычный 3 3" xfId="325" xr:uid="{00000000-0005-0000-0000-0000650F0000}"/>
    <cellStyle name="Обычный 3 3 2" xfId="326" xr:uid="{00000000-0005-0000-0000-0000660F0000}"/>
    <cellStyle name="Обычный 3 3 2 10" xfId="6753" xr:uid="{00000000-0005-0000-0000-0000670F0000}"/>
    <cellStyle name="Обычный 3 3 2 11" xfId="5053" xr:uid="{00000000-0005-0000-0000-0000680F0000}"/>
    <cellStyle name="Обычный 3 3 2 12" xfId="3581" xr:uid="{00000000-0005-0000-0000-0000690F0000}"/>
    <cellStyle name="Обычный 3 3 2 13" xfId="6971" xr:uid="{00000000-0005-0000-0000-00006A0F0000}"/>
    <cellStyle name="Обычный 3 3 2 2" xfId="630" xr:uid="{00000000-0005-0000-0000-00006B0F0000}"/>
    <cellStyle name="Обычный 3 3 2 2 2" xfId="1391" xr:uid="{00000000-0005-0000-0000-00006C0F0000}"/>
    <cellStyle name="Обычный 3 3 2 2 2 2" xfId="2863" xr:uid="{00000000-0005-0000-0000-00006D0F0000}"/>
    <cellStyle name="Обычный 3 3 2 2 2 2 2" xfId="9372" xr:uid="{00000000-0005-0000-0000-00006E0F0000}"/>
    <cellStyle name="Обычный 3 3 2 2 2 3" xfId="4511" xr:uid="{00000000-0005-0000-0000-00006F0F0000}"/>
    <cellStyle name="Обычный 3 3 2 2 2 4" xfId="7901" xr:uid="{00000000-0005-0000-0000-0000700F0000}"/>
    <cellStyle name="Обычный 3 3 2 2 3" xfId="2127" xr:uid="{00000000-0005-0000-0000-0000710F0000}"/>
    <cellStyle name="Обычный 3 3 2 2 3 2" xfId="5247" xr:uid="{00000000-0005-0000-0000-0000720F0000}"/>
    <cellStyle name="Обычный 3 3 2 2 3 3" xfId="8636" xr:uid="{00000000-0005-0000-0000-0000730F0000}"/>
    <cellStyle name="Обычный 3 3 2 2 4" xfId="3775" xr:uid="{00000000-0005-0000-0000-0000740F0000}"/>
    <cellStyle name="Обычный 3 3 2 2 5" xfId="7165" xr:uid="{00000000-0005-0000-0000-0000750F0000}"/>
    <cellStyle name="Обычный 3 3 2 3" xfId="807" xr:uid="{00000000-0005-0000-0000-0000760F0000}"/>
    <cellStyle name="Обычный 3 3 2 3 2" xfId="1568" xr:uid="{00000000-0005-0000-0000-0000770F0000}"/>
    <cellStyle name="Обычный 3 3 2 3 2 2" xfId="3040" xr:uid="{00000000-0005-0000-0000-0000780F0000}"/>
    <cellStyle name="Обычный 3 3 2 3 2 2 2" xfId="9549" xr:uid="{00000000-0005-0000-0000-0000790F0000}"/>
    <cellStyle name="Обычный 3 3 2 3 2 3" xfId="4688" xr:uid="{00000000-0005-0000-0000-00007A0F0000}"/>
    <cellStyle name="Обычный 3 3 2 3 2 4" xfId="8078" xr:uid="{00000000-0005-0000-0000-00007B0F0000}"/>
    <cellStyle name="Обычный 3 3 2 3 3" xfId="2304" xr:uid="{00000000-0005-0000-0000-00007C0F0000}"/>
    <cellStyle name="Обычный 3 3 2 3 3 2" xfId="5428" xr:uid="{00000000-0005-0000-0000-00007D0F0000}"/>
    <cellStyle name="Обычный 3 3 2 3 3 3" xfId="8813" xr:uid="{00000000-0005-0000-0000-00007E0F0000}"/>
    <cellStyle name="Обычный 3 3 2 3 4" xfId="3952" xr:uid="{00000000-0005-0000-0000-00007F0F0000}"/>
    <cellStyle name="Обычный 3 3 2 3 5" xfId="7342" xr:uid="{00000000-0005-0000-0000-0000800F0000}"/>
    <cellStyle name="Обычный 3 3 2 4" xfId="995" xr:uid="{00000000-0005-0000-0000-0000810F0000}"/>
    <cellStyle name="Обычный 3 3 2 4 2" xfId="1748" xr:uid="{00000000-0005-0000-0000-0000820F0000}"/>
    <cellStyle name="Обычный 3 3 2 4 2 2" xfId="3220" xr:uid="{00000000-0005-0000-0000-0000830F0000}"/>
    <cellStyle name="Обычный 3 3 2 4 2 2 2" xfId="9729" xr:uid="{00000000-0005-0000-0000-0000840F0000}"/>
    <cellStyle name="Обычный 3 3 2 4 2 3" xfId="4868" xr:uid="{00000000-0005-0000-0000-0000850F0000}"/>
    <cellStyle name="Обычный 3 3 2 4 2 4" xfId="8258" xr:uid="{00000000-0005-0000-0000-0000860F0000}"/>
    <cellStyle name="Обычный 3 3 2 4 3" xfId="2484" xr:uid="{00000000-0005-0000-0000-0000870F0000}"/>
    <cellStyle name="Обычный 3 3 2 4 3 2" xfId="5605" xr:uid="{00000000-0005-0000-0000-0000880F0000}"/>
    <cellStyle name="Обычный 3 3 2 4 3 3" xfId="8993" xr:uid="{00000000-0005-0000-0000-0000890F0000}"/>
    <cellStyle name="Обычный 3 3 2 4 4" xfId="4132" xr:uid="{00000000-0005-0000-0000-00008A0F0000}"/>
    <cellStyle name="Обычный 3 3 2 4 5" xfId="7522" xr:uid="{00000000-0005-0000-0000-00008B0F0000}"/>
    <cellStyle name="Обычный 3 3 2 5" xfId="1197" xr:uid="{00000000-0005-0000-0000-00008C0F0000}"/>
    <cellStyle name="Обычный 3 3 2 5 2" xfId="2669" xr:uid="{00000000-0005-0000-0000-00008D0F0000}"/>
    <cellStyle name="Обычный 3 3 2 5 2 2" xfId="5785" xr:uid="{00000000-0005-0000-0000-00008E0F0000}"/>
    <cellStyle name="Обычный 3 3 2 5 2 3" xfId="9178" xr:uid="{00000000-0005-0000-0000-00008F0F0000}"/>
    <cellStyle name="Обычный 3 3 2 5 3" xfId="4317" xr:uid="{00000000-0005-0000-0000-0000900F0000}"/>
    <cellStyle name="Обычный 3 3 2 5 4" xfId="7707" xr:uid="{00000000-0005-0000-0000-0000910F0000}"/>
    <cellStyle name="Обычный 3 3 2 6" xfId="1933" xr:uid="{00000000-0005-0000-0000-0000920F0000}"/>
    <cellStyle name="Обычный 3 3 2 6 2" xfId="5966" xr:uid="{00000000-0005-0000-0000-0000930F0000}"/>
    <cellStyle name="Обычный 3 3 2 6 3" xfId="8442" xr:uid="{00000000-0005-0000-0000-0000940F0000}"/>
    <cellStyle name="Обычный 3 3 2 7" xfId="3400" xr:uid="{00000000-0005-0000-0000-0000950F0000}"/>
    <cellStyle name="Обычный 3 3 2 7 2" xfId="6161" xr:uid="{00000000-0005-0000-0000-0000960F0000}"/>
    <cellStyle name="Обычный 3 3 2 7 3" xfId="9909" xr:uid="{00000000-0005-0000-0000-0000970F0000}"/>
    <cellStyle name="Обычный 3 3 2 8" xfId="6342" xr:uid="{00000000-0005-0000-0000-0000980F0000}"/>
    <cellStyle name="Обычный 3 3 2 9" xfId="6539" xr:uid="{00000000-0005-0000-0000-0000990F0000}"/>
    <cellStyle name="Обычный 3 4" xfId="327" xr:uid="{00000000-0005-0000-0000-00009A0F0000}"/>
    <cellStyle name="Обычный 3 5" xfId="328" xr:uid="{00000000-0005-0000-0000-00009B0F0000}"/>
    <cellStyle name="Обычный 3 5 2" xfId="329" xr:uid="{00000000-0005-0000-0000-00009C0F0000}"/>
    <cellStyle name="Обычный 3 5 3" xfId="330" xr:uid="{00000000-0005-0000-0000-00009D0F0000}"/>
    <cellStyle name="Обычный 3 6" xfId="331" xr:uid="{00000000-0005-0000-0000-00009E0F0000}"/>
    <cellStyle name="Обычный 3 6 10" xfId="6343" xr:uid="{00000000-0005-0000-0000-00009F0F0000}"/>
    <cellStyle name="Обычный 3 6 11" xfId="6540" xr:uid="{00000000-0005-0000-0000-0000A00F0000}"/>
    <cellStyle name="Обычный 3 6 12" xfId="6754" xr:uid="{00000000-0005-0000-0000-0000A10F0000}"/>
    <cellStyle name="Обычный 3 6 13" xfId="5054" xr:uid="{00000000-0005-0000-0000-0000A20F0000}"/>
    <cellStyle name="Обычный 3 6 14" xfId="3582" xr:uid="{00000000-0005-0000-0000-0000A30F0000}"/>
    <cellStyle name="Обычный 3 6 15" xfId="6972" xr:uid="{00000000-0005-0000-0000-0000A40F0000}"/>
    <cellStyle name="Обычный 3 6 2" xfId="332" xr:uid="{00000000-0005-0000-0000-0000A50F0000}"/>
    <cellStyle name="Обычный 3 6 2 10" xfId="6755" xr:uid="{00000000-0005-0000-0000-0000A60F0000}"/>
    <cellStyle name="Обычный 3 6 2 11" xfId="5055" xr:uid="{00000000-0005-0000-0000-0000A70F0000}"/>
    <cellStyle name="Обычный 3 6 2 12" xfId="3583" xr:uid="{00000000-0005-0000-0000-0000A80F0000}"/>
    <cellStyle name="Обычный 3 6 2 13" xfId="6973" xr:uid="{00000000-0005-0000-0000-0000A90F0000}"/>
    <cellStyle name="Обычный 3 6 2 2" xfId="632" xr:uid="{00000000-0005-0000-0000-0000AA0F0000}"/>
    <cellStyle name="Обычный 3 6 2 2 2" xfId="1393" xr:uid="{00000000-0005-0000-0000-0000AB0F0000}"/>
    <cellStyle name="Обычный 3 6 2 2 2 2" xfId="2865" xr:uid="{00000000-0005-0000-0000-0000AC0F0000}"/>
    <cellStyle name="Обычный 3 6 2 2 2 2 2" xfId="9374" xr:uid="{00000000-0005-0000-0000-0000AD0F0000}"/>
    <cellStyle name="Обычный 3 6 2 2 2 3" xfId="4513" xr:uid="{00000000-0005-0000-0000-0000AE0F0000}"/>
    <cellStyle name="Обычный 3 6 2 2 2 4" xfId="7903" xr:uid="{00000000-0005-0000-0000-0000AF0F0000}"/>
    <cellStyle name="Обычный 3 6 2 2 3" xfId="2129" xr:uid="{00000000-0005-0000-0000-0000B00F0000}"/>
    <cellStyle name="Обычный 3 6 2 2 3 2" xfId="5249" xr:uid="{00000000-0005-0000-0000-0000B10F0000}"/>
    <cellStyle name="Обычный 3 6 2 2 3 3" xfId="8638" xr:uid="{00000000-0005-0000-0000-0000B20F0000}"/>
    <cellStyle name="Обычный 3 6 2 2 4" xfId="3777" xr:uid="{00000000-0005-0000-0000-0000B30F0000}"/>
    <cellStyle name="Обычный 3 6 2 2 5" xfId="7167" xr:uid="{00000000-0005-0000-0000-0000B40F0000}"/>
    <cellStyle name="Обычный 3 6 2 3" xfId="809" xr:uid="{00000000-0005-0000-0000-0000B50F0000}"/>
    <cellStyle name="Обычный 3 6 2 3 2" xfId="1570" xr:uid="{00000000-0005-0000-0000-0000B60F0000}"/>
    <cellStyle name="Обычный 3 6 2 3 2 2" xfId="3042" xr:uid="{00000000-0005-0000-0000-0000B70F0000}"/>
    <cellStyle name="Обычный 3 6 2 3 2 2 2" xfId="9551" xr:uid="{00000000-0005-0000-0000-0000B80F0000}"/>
    <cellStyle name="Обычный 3 6 2 3 2 3" xfId="4690" xr:uid="{00000000-0005-0000-0000-0000B90F0000}"/>
    <cellStyle name="Обычный 3 6 2 3 2 4" xfId="8080" xr:uid="{00000000-0005-0000-0000-0000BA0F0000}"/>
    <cellStyle name="Обычный 3 6 2 3 3" xfId="2306" xr:uid="{00000000-0005-0000-0000-0000BB0F0000}"/>
    <cellStyle name="Обычный 3 6 2 3 3 2" xfId="5430" xr:uid="{00000000-0005-0000-0000-0000BC0F0000}"/>
    <cellStyle name="Обычный 3 6 2 3 3 3" xfId="8815" xr:uid="{00000000-0005-0000-0000-0000BD0F0000}"/>
    <cellStyle name="Обычный 3 6 2 3 4" xfId="3954" xr:uid="{00000000-0005-0000-0000-0000BE0F0000}"/>
    <cellStyle name="Обычный 3 6 2 3 5" xfId="7344" xr:uid="{00000000-0005-0000-0000-0000BF0F0000}"/>
    <cellStyle name="Обычный 3 6 2 4" xfId="997" xr:uid="{00000000-0005-0000-0000-0000C00F0000}"/>
    <cellStyle name="Обычный 3 6 2 4 2" xfId="1750" xr:uid="{00000000-0005-0000-0000-0000C10F0000}"/>
    <cellStyle name="Обычный 3 6 2 4 2 2" xfId="3222" xr:uid="{00000000-0005-0000-0000-0000C20F0000}"/>
    <cellStyle name="Обычный 3 6 2 4 2 2 2" xfId="9731" xr:uid="{00000000-0005-0000-0000-0000C30F0000}"/>
    <cellStyle name="Обычный 3 6 2 4 2 3" xfId="4870" xr:uid="{00000000-0005-0000-0000-0000C40F0000}"/>
    <cellStyle name="Обычный 3 6 2 4 2 4" xfId="8260" xr:uid="{00000000-0005-0000-0000-0000C50F0000}"/>
    <cellStyle name="Обычный 3 6 2 4 3" xfId="2486" xr:uid="{00000000-0005-0000-0000-0000C60F0000}"/>
    <cellStyle name="Обычный 3 6 2 4 3 2" xfId="5607" xr:uid="{00000000-0005-0000-0000-0000C70F0000}"/>
    <cellStyle name="Обычный 3 6 2 4 3 3" xfId="8995" xr:uid="{00000000-0005-0000-0000-0000C80F0000}"/>
    <cellStyle name="Обычный 3 6 2 4 4" xfId="4134" xr:uid="{00000000-0005-0000-0000-0000C90F0000}"/>
    <cellStyle name="Обычный 3 6 2 4 5" xfId="7524" xr:uid="{00000000-0005-0000-0000-0000CA0F0000}"/>
    <cellStyle name="Обычный 3 6 2 5" xfId="1199" xr:uid="{00000000-0005-0000-0000-0000CB0F0000}"/>
    <cellStyle name="Обычный 3 6 2 5 2" xfId="2671" xr:uid="{00000000-0005-0000-0000-0000CC0F0000}"/>
    <cellStyle name="Обычный 3 6 2 5 2 2" xfId="5787" xr:uid="{00000000-0005-0000-0000-0000CD0F0000}"/>
    <cellStyle name="Обычный 3 6 2 5 2 3" xfId="9180" xr:uid="{00000000-0005-0000-0000-0000CE0F0000}"/>
    <cellStyle name="Обычный 3 6 2 5 3" xfId="4319" xr:uid="{00000000-0005-0000-0000-0000CF0F0000}"/>
    <cellStyle name="Обычный 3 6 2 5 4" xfId="7709" xr:uid="{00000000-0005-0000-0000-0000D00F0000}"/>
    <cellStyle name="Обычный 3 6 2 6" xfId="1935" xr:uid="{00000000-0005-0000-0000-0000D10F0000}"/>
    <cellStyle name="Обычный 3 6 2 6 2" xfId="5968" xr:uid="{00000000-0005-0000-0000-0000D20F0000}"/>
    <cellStyle name="Обычный 3 6 2 6 3" xfId="8444" xr:uid="{00000000-0005-0000-0000-0000D30F0000}"/>
    <cellStyle name="Обычный 3 6 2 7" xfId="3402" xr:uid="{00000000-0005-0000-0000-0000D40F0000}"/>
    <cellStyle name="Обычный 3 6 2 7 2" xfId="6163" xr:uid="{00000000-0005-0000-0000-0000D50F0000}"/>
    <cellStyle name="Обычный 3 6 2 7 3" xfId="9911" xr:uid="{00000000-0005-0000-0000-0000D60F0000}"/>
    <cellStyle name="Обычный 3 6 2 8" xfId="6344" xr:uid="{00000000-0005-0000-0000-0000D70F0000}"/>
    <cellStyle name="Обычный 3 6 2 9" xfId="6541" xr:uid="{00000000-0005-0000-0000-0000D80F0000}"/>
    <cellStyle name="Обычный 3 6 3" xfId="333" xr:uid="{00000000-0005-0000-0000-0000D90F0000}"/>
    <cellStyle name="Обычный 3 6 4" xfId="631" xr:uid="{00000000-0005-0000-0000-0000DA0F0000}"/>
    <cellStyle name="Обычный 3 6 4 2" xfId="1392" xr:uid="{00000000-0005-0000-0000-0000DB0F0000}"/>
    <cellStyle name="Обычный 3 6 4 2 2" xfId="2864" xr:uid="{00000000-0005-0000-0000-0000DC0F0000}"/>
    <cellStyle name="Обычный 3 6 4 2 2 2" xfId="9373" xr:uid="{00000000-0005-0000-0000-0000DD0F0000}"/>
    <cellStyle name="Обычный 3 6 4 2 3" xfId="4512" xr:uid="{00000000-0005-0000-0000-0000DE0F0000}"/>
    <cellStyle name="Обычный 3 6 4 2 4" xfId="7902" xr:uid="{00000000-0005-0000-0000-0000DF0F0000}"/>
    <cellStyle name="Обычный 3 6 4 3" xfId="2128" xr:uid="{00000000-0005-0000-0000-0000E00F0000}"/>
    <cellStyle name="Обычный 3 6 4 3 2" xfId="5248" xr:uid="{00000000-0005-0000-0000-0000E10F0000}"/>
    <cellStyle name="Обычный 3 6 4 3 3" xfId="8637" xr:uid="{00000000-0005-0000-0000-0000E20F0000}"/>
    <cellStyle name="Обычный 3 6 4 4" xfId="3776" xr:uid="{00000000-0005-0000-0000-0000E30F0000}"/>
    <cellStyle name="Обычный 3 6 4 5" xfId="7166" xr:uid="{00000000-0005-0000-0000-0000E40F0000}"/>
    <cellStyle name="Обычный 3 6 5" xfId="808" xr:uid="{00000000-0005-0000-0000-0000E50F0000}"/>
    <cellStyle name="Обычный 3 6 5 2" xfId="1569" xr:uid="{00000000-0005-0000-0000-0000E60F0000}"/>
    <cellStyle name="Обычный 3 6 5 2 2" xfId="3041" xr:uid="{00000000-0005-0000-0000-0000E70F0000}"/>
    <cellStyle name="Обычный 3 6 5 2 2 2" xfId="9550" xr:uid="{00000000-0005-0000-0000-0000E80F0000}"/>
    <cellStyle name="Обычный 3 6 5 2 3" xfId="4689" xr:uid="{00000000-0005-0000-0000-0000E90F0000}"/>
    <cellStyle name="Обычный 3 6 5 2 4" xfId="8079" xr:uid="{00000000-0005-0000-0000-0000EA0F0000}"/>
    <cellStyle name="Обычный 3 6 5 3" xfId="2305" xr:uid="{00000000-0005-0000-0000-0000EB0F0000}"/>
    <cellStyle name="Обычный 3 6 5 3 2" xfId="5429" xr:uid="{00000000-0005-0000-0000-0000EC0F0000}"/>
    <cellStyle name="Обычный 3 6 5 3 3" xfId="8814" xr:uid="{00000000-0005-0000-0000-0000ED0F0000}"/>
    <cellStyle name="Обычный 3 6 5 4" xfId="3953" xr:uid="{00000000-0005-0000-0000-0000EE0F0000}"/>
    <cellStyle name="Обычный 3 6 5 5" xfId="7343" xr:uid="{00000000-0005-0000-0000-0000EF0F0000}"/>
    <cellStyle name="Обычный 3 6 6" xfId="996" xr:uid="{00000000-0005-0000-0000-0000F00F0000}"/>
    <cellStyle name="Обычный 3 6 6 2" xfId="1749" xr:uid="{00000000-0005-0000-0000-0000F10F0000}"/>
    <cellStyle name="Обычный 3 6 6 2 2" xfId="3221" xr:uid="{00000000-0005-0000-0000-0000F20F0000}"/>
    <cellStyle name="Обычный 3 6 6 2 2 2" xfId="9730" xr:uid="{00000000-0005-0000-0000-0000F30F0000}"/>
    <cellStyle name="Обычный 3 6 6 2 3" xfId="4869" xr:uid="{00000000-0005-0000-0000-0000F40F0000}"/>
    <cellStyle name="Обычный 3 6 6 2 4" xfId="8259" xr:uid="{00000000-0005-0000-0000-0000F50F0000}"/>
    <cellStyle name="Обычный 3 6 6 3" xfId="2485" xr:uid="{00000000-0005-0000-0000-0000F60F0000}"/>
    <cellStyle name="Обычный 3 6 6 3 2" xfId="5606" xr:uid="{00000000-0005-0000-0000-0000F70F0000}"/>
    <cellStyle name="Обычный 3 6 6 3 3" xfId="8994" xr:uid="{00000000-0005-0000-0000-0000F80F0000}"/>
    <cellStyle name="Обычный 3 6 6 4" xfId="4133" xr:uid="{00000000-0005-0000-0000-0000F90F0000}"/>
    <cellStyle name="Обычный 3 6 6 5" xfId="7523" xr:uid="{00000000-0005-0000-0000-0000FA0F0000}"/>
    <cellStyle name="Обычный 3 6 7" xfId="1198" xr:uid="{00000000-0005-0000-0000-0000FB0F0000}"/>
    <cellStyle name="Обычный 3 6 7 2" xfId="2670" xr:uid="{00000000-0005-0000-0000-0000FC0F0000}"/>
    <cellStyle name="Обычный 3 6 7 2 2" xfId="5786" xr:uid="{00000000-0005-0000-0000-0000FD0F0000}"/>
    <cellStyle name="Обычный 3 6 7 2 3" xfId="9179" xr:uid="{00000000-0005-0000-0000-0000FE0F0000}"/>
    <cellStyle name="Обычный 3 6 7 3" xfId="4318" xr:uid="{00000000-0005-0000-0000-0000FF0F0000}"/>
    <cellStyle name="Обычный 3 6 7 4" xfId="7708" xr:uid="{00000000-0005-0000-0000-000000100000}"/>
    <cellStyle name="Обычный 3 6 8" xfId="1934" xr:uid="{00000000-0005-0000-0000-000001100000}"/>
    <cellStyle name="Обычный 3 6 8 2" xfId="5967" xr:uid="{00000000-0005-0000-0000-000002100000}"/>
    <cellStyle name="Обычный 3 6 8 3" xfId="8443" xr:uid="{00000000-0005-0000-0000-000003100000}"/>
    <cellStyle name="Обычный 3 6 9" xfId="3401" xr:uid="{00000000-0005-0000-0000-000004100000}"/>
    <cellStyle name="Обычный 3 6 9 2" xfId="6162" xr:uid="{00000000-0005-0000-0000-000005100000}"/>
    <cellStyle name="Обычный 3 6 9 3" xfId="9910" xr:uid="{00000000-0005-0000-0000-000006100000}"/>
    <cellStyle name="Обычный 3 7" xfId="334" xr:uid="{00000000-0005-0000-0000-000007100000}"/>
    <cellStyle name="Обычный 3 7 10" xfId="6542" xr:uid="{00000000-0005-0000-0000-000008100000}"/>
    <cellStyle name="Обычный 3 7 11" xfId="6756" xr:uid="{00000000-0005-0000-0000-000009100000}"/>
    <cellStyle name="Обычный 3 7 12" xfId="5056" xr:uid="{00000000-0005-0000-0000-00000A100000}"/>
    <cellStyle name="Обычный 3 7 13" xfId="3584" xr:uid="{00000000-0005-0000-0000-00000B100000}"/>
    <cellStyle name="Обычный 3 7 14" xfId="6974" xr:uid="{00000000-0005-0000-0000-00000C100000}"/>
    <cellStyle name="Обычный 3 7 2" xfId="335" xr:uid="{00000000-0005-0000-0000-00000D100000}"/>
    <cellStyle name="Обычный 3 7 2 10" xfId="6757" xr:uid="{00000000-0005-0000-0000-00000E100000}"/>
    <cellStyle name="Обычный 3 7 2 11" xfId="5057" xr:uid="{00000000-0005-0000-0000-00000F100000}"/>
    <cellStyle name="Обычный 3 7 2 12" xfId="3585" xr:uid="{00000000-0005-0000-0000-000010100000}"/>
    <cellStyle name="Обычный 3 7 2 13" xfId="6975" xr:uid="{00000000-0005-0000-0000-000011100000}"/>
    <cellStyle name="Обычный 3 7 2 2" xfId="634" xr:uid="{00000000-0005-0000-0000-000012100000}"/>
    <cellStyle name="Обычный 3 7 2 2 2" xfId="1395" xr:uid="{00000000-0005-0000-0000-000013100000}"/>
    <cellStyle name="Обычный 3 7 2 2 2 2" xfId="2867" xr:uid="{00000000-0005-0000-0000-000014100000}"/>
    <cellStyle name="Обычный 3 7 2 2 2 2 2" xfId="9376" xr:uid="{00000000-0005-0000-0000-000015100000}"/>
    <cellStyle name="Обычный 3 7 2 2 2 3" xfId="4515" xr:uid="{00000000-0005-0000-0000-000016100000}"/>
    <cellStyle name="Обычный 3 7 2 2 2 4" xfId="7905" xr:uid="{00000000-0005-0000-0000-000017100000}"/>
    <cellStyle name="Обычный 3 7 2 2 3" xfId="2131" xr:uid="{00000000-0005-0000-0000-000018100000}"/>
    <cellStyle name="Обычный 3 7 2 2 3 2" xfId="5251" xr:uid="{00000000-0005-0000-0000-000019100000}"/>
    <cellStyle name="Обычный 3 7 2 2 3 3" xfId="8640" xr:uid="{00000000-0005-0000-0000-00001A100000}"/>
    <cellStyle name="Обычный 3 7 2 2 4" xfId="3779" xr:uid="{00000000-0005-0000-0000-00001B100000}"/>
    <cellStyle name="Обычный 3 7 2 2 5" xfId="7169" xr:uid="{00000000-0005-0000-0000-00001C100000}"/>
    <cellStyle name="Обычный 3 7 2 3" xfId="811" xr:uid="{00000000-0005-0000-0000-00001D100000}"/>
    <cellStyle name="Обычный 3 7 2 3 2" xfId="1572" xr:uid="{00000000-0005-0000-0000-00001E100000}"/>
    <cellStyle name="Обычный 3 7 2 3 2 2" xfId="3044" xr:uid="{00000000-0005-0000-0000-00001F100000}"/>
    <cellStyle name="Обычный 3 7 2 3 2 2 2" xfId="9553" xr:uid="{00000000-0005-0000-0000-000020100000}"/>
    <cellStyle name="Обычный 3 7 2 3 2 3" xfId="4692" xr:uid="{00000000-0005-0000-0000-000021100000}"/>
    <cellStyle name="Обычный 3 7 2 3 2 4" xfId="8082" xr:uid="{00000000-0005-0000-0000-000022100000}"/>
    <cellStyle name="Обычный 3 7 2 3 3" xfId="2308" xr:uid="{00000000-0005-0000-0000-000023100000}"/>
    <cellStyle name="Обычный 3 7 2 3 3 2" xfId="5432" xr:uid="{00000000-0005-0000-0000-000024100000}"/>
    <cellStyle name="Обычный 3 7 2 3 3 3" xfId="8817" xr:uid="{00000000-0005-0000-0000-000025100000}"/>
    <cellStyle name="Обычный 3 7 2 3 4" xfId="3956" xr:uid="{00000000-0005-0000-0000-000026100000}"/>
    <cellStyle name="Обычный 3 7 2 3 5" xfId="7346" xr:uid="{00000000-0005-0000-0000-000027100000}"/>
    <cellStyle name="Обычный 3 7 2 4" xfId="999" xr:uid="{00000000-0005-0000-0000-000028100000}"/>
    <cellStyle name="Обычный 3 7 2 4 2" xfId="1752" xr:uid="{00000000-0005-0000-0000-000029100000}"/>
    <cellStyle name="Обычный 3 7 2 4 2 2" xfId="3224" xr:uid="{00000000-0005-0000-0000-00002A100000}"/>
    <cellStyle name="Обычный 3 7 2 4 2 2 2" xfId="9733" xr:uid="{00000000-0005-0000-0000-00002B100000}"/>
    <cellStyle name="Обычный 3 7 2 4 2 3" xfId="4872" xr:uid="{00000000-0005-0000-0000-00002C100000}"/>
    <cellStyle name="Обычный 3 7 2 4 2 4" xfId="8262" xr:uid="{00000000-0005-0000-0000-00002D100000}"/>
    <cellStyle name="Обычный 3 7 2 4 3" xfId="2488" xr:uid="{00000000-0005-0000-0000-00002E100000}"/>
    <cellStyle name="Обычный 3 7 2 4 3 2" xfId="5609" xr:uid="{00000000-0005-0000-0000-00002F100000}"/>
    <cellStyle name="Обычный 3 7 2 4 3 3" xfId="8997" xr:uid="{00000000-0005-0000-0000-000030100000}"/>
    <cellStyle name="Обычный 3 7 2 4 4" xfId="4136" xr:uid="{00000000-0005-0000-0000-000031100000}"/>
    <cellStyle name="Обычный 3 7 2 4 5" xfId="7526" xr:uid="{00000000-0005-0000-0000-000032100000}"/>
    <cellStyle name="Обычный 3 7 2 5" xfId="1201" xr:uid="{00000000-0005-0000-0000-000033100000}"/>
    <cellStyle name="Обычный 3 7 2 5 2" xfId="2673" xr:uid="{00000000-0005-0000-0000-000034100000}"/>
    <cellStyle name="Обычный 3 7 2 5 2 2" xfId="5789" xr:uid="{00000000-0005-0000-0000-000035100000}"/>
    <cellStyle name="Обычный 3 7 2 5 2 3" xfId="9182" xr:uid="{00000000-0005-0000-0000-000036100000}"/>
    <cellStyle name="Обычный 3 7 2 5 3" xfId="4321" xr:uid="{00000000-0005-0000-0000-000037100000}"/>
    <cellStyle name="Обычный 3 7 2 5 4" xfId="7711" xr:uid="{00000000-0005-0000-0000-000038100000}"/>
    <cellStyle name="Обычный 3 7 2 6" xfId="1937" xr:uid="{00000000-0005-0000-0000-000039100000}"/>
    <cellStyle name="Обычный 3 7 2 6 2" xfId="5970" xr:uid="{00000000-0005-0000-0000-00003A100000}"/>
    <cellStyle name="Обычный 3 7 2 6 3" xfId="8446" xr:uid="{00000000-0005-0000-0000-00003B100000}"/>
    <cellStyle name="Обычный 3 7 2 7" xfId="3404" xr:uid="{00000000-0005-0000-0000-00003C100000}"/>
    <cellStyle name="Обычный 3 7 2 7 2" xfId="6165" xr:uid="{00000000-0005-0000-0000-00003D100000}"/>
    <cellStyle name="Обычный 3 7 2 7 3" xfId="9913" xr:uid="{00000000-0005-0000-0000-00003E100000}"/>
    <cellStyle name="Обычный 3 7 2 8" xfId="6346" xr:uid="{00000000-0005-0000-0000-00003F100000}"/>
    <cellStyle name="Обычный 3 7 2 9" xfId="6543" xr:uid="{00000000-0005-0000-0000-000040100000}"/>
    <cellStyle name="Обычный 3 7 3" xfId="633" xr:uid="{00000000-0005-0000-0000-000041100000}"/>
    <cellStyle name="Обычный 3 7 3 2" xfId="1394" xr:uid="{00000000-0005-0000-0000-000042100000}"/>
    <cellStyle name="Обычный 3 7 3 2 2" xfId="2866" xr:uid="{00000000-0005-0000-0000-000043100000}"/>
    <cellStyle name="Обычный 3 7 3 2 2 2" xfId="9375" xr:uid="{00000000-0005-0000-0000-000044100000}"/>
    <cellStyle name="Обычный 3 7 3 2 3" xfId="4514" xr:uid="{00000000-0005-0000-0000-000045100000}"/>
    <cellStyle name="Обычный 3 7 3 2 4" xfId="7904" xr:uid="{00000000-0005-0000-0000-000046100000}"/>
    <cellStyle name="Обычный 3 7 3 3" xfId="2130" xr:uid="{00000000-0005-0000-0000-000047100000}"/>
    <cellStyle name="Обычный 3 7 3 3 2" xfId="5250" xr:uid="{00000000-0005-0000-0000-000048100000}"/>
    <cellStyle name="Обычный 3 7 3 3 3" xfId="8639" xr:uid="{00000000-0005-0000-0000-000049100000}"/>
    <cellStyle name="Обычный 3 7 3 4" xfId="3778" xr:uid="{00000000-0005-0000-0000-00004A100000}"/>
    <cellStyle name="Обычный 3 7 3 5" xfId="7168" xr:uid="{00000000-0005-0000-0000-00004B100000}"/>
    <cellStyle name="Обычный 3 7 4" xfId="810" xr:uid="{00000000-0005-0000-0000-00004C100000}"/>
    <cellStyle name="Обычный 3 7 4 2" xfId="1571" xr:uid="{00000000-0005-0000-0000-00004D100000}"/>
    <cellStyle name="Обычный 3 7 4 2 2" xfId="3043" xr:uid="{00000000-0005-0000-0000-00004E100000}"/>
    <cellStyle name="Обычный 3 7 4 2 2 2" xfId="9552" xr:uid="{00000000-0005-0000-0000-00004F100000}"/>
    <cellStyle name="Обычный 3 7 4 2 3" xfId="4691" xr:uid="{00000000-0005-0000-0000-000050100000}"/>
    <cellStyle name="Обычный 3 7 4 2 4" xfId="8081" xr:uid="{00000000-0005-0000-0000-000051100000}"/>
    <cellStyle name="Обычный 3 7 4 3" xfId="2307" xr:uid="{00000000-0005-0000-0000-000052100000}"/>
    <cellStyle name="Обычный 3 7 4 3 2" xfId="5431" xr:uid="{00000000-0005-0000-0000-000053100000}"/>
    <cellStyle name="Обычный 3 7 4 3 3" xfId="8816" xr:uid="{00000000-0005-0000-0000-000054100000}"/>
    <cellStyle name="Обычный 3 7 4 4" xfId="3955" xr:uid="{00000000-0005-0000-0000-000055100000}"/>
    <cellStyle name="Обычный 3 7 4 5" xfId="7345" xr:uid="{00000000-0005-0000-0000-000056100000}"/>
    <cellStyle name="Обычный 3 7 5" xfId="998" xr:uid="{00000000-0005-0000-0000-000057100000}"/>
    <cellStyle name="Обычный 3 7 5 2" xfId="1751" xr:uid="{00000000-0005-0000-0000-000058100000}"/>
    <cellStyle name="Обычный 3 7 5 2 2" xfId="3223" xr:uid="{00000000-0005-0000-0000-000059100000}"/>
    <cellStyle name="Обычный 3 7 5 2 2 2" xfId="9732" xr:uid="{00000000-0005-0000-0000-00005A100000}"/>
    <cellStyle name="Обычный 3 7 5 2 3" xfId="4871" xr:uid="{00000000-0005-0000-0000-00005B100000}"/>
    <cellStyle name="Обычный 3 7 5 2 4" xfId="8261" xr:uid="{00000000-0005-0000-0000-00005C100000}"/>
    <cellStyle name="Обычный 3 7 5 3" xfId="2487" xr:uid="{00000000-0005-0000-0000-00005D100000}"/>
    <cellStyle name="Обычный 3 7 5 3 2" xfId="5608" xr:uid="{00000000-0005-0000-0000-00005E100000}"/>
    <cellStyle name="Обычный 3 7 5 3 3" xfId="8996" xr:uid="{00000000-0005-0000-0000-00005F100000}"/>
    <cellStyle name="Обычный 3 7 5 4" xfId="4135" xr:uid="{00000000-0005-0000-0000-000060100000}"/>
    <cellStyle name="Обычный 3 7 5 5" xfId="7525" xr:uid="{00000000-0005-0000-0000-000061100000}"/>
    <cellStyle name="Обычный 3 7 6" xfId="1200" xr:uid="{00000000-0005-0000-0000-000062100000}"/>
    <cellStyle name="Обычный 3 7 6 2" xfId="2672" xr:uid="{00000000-0005-0000-0000-000063100000}"/>
    <cellStyle name="Обычный 3 7 6 2 2" xfId="5788" xr:uid="{00000000-0005-0000-0000-000064100000}"/>
    <cellStyle name="Обычный 3 7 6 2 3" xfId="9181" xr:uid="{00000000-0005-0000-0000-000065100000}"/>
    <cellStyle name="Обычный 3 7 6 3" xfId="4320" xr:uid="{00000000-0005-0000-0000-000066100000}"/>
    <cellStyle name="Обычный 3 7 6 4" xfId="7710" xr:uid="{00000000-0005-0000-0000-000067100000}"/>
    <cellStyle name="Обычный 3 7 7" xfId="1936" xr:uid="{00000000-0005-0000-0000-000068100000}"/>
    <cellStyle name="Обычный 3 7 7 2" xfId="5969" xr:uid="{00000000-0005-0000-0000-000069100000}"/>
    <cellStyle name="Обычный 3 7 7 3" xfId="8445" xr:uid="{00000000-0005-0000-0000-00006A100000}"/>
    <cellStyle name="Обычный 3 7 8" xfId="3403" xr:uid="{00000000-0005-0000-0000-00006B100000}"/>
    <cellStyle name="Обычный 3 7 8 2" xfId="6164" xr:uid="{00000000-0005-0000-0000-00006C100000}"/>
    <cellStyle name="Обычный 3 7 8 3" xfId="9912" xr:uid="{00000000-0005-0000-0000-00006D100000}"/>
    <cellStyle name="Обычный 3 7 9" xfId="6345" xr:uid="{00000000-0005-0000-0000-00006E100000}"/>
    <cellStyle name="Обычный 3 8" xfId="336" xr:uid="{00000000-0005-0000-0000-00006F100000}"/>
    <cellStyle name="Обычный 3 8 10" xfId="6758" xr:uid="{00000000-0005-0000-0000-000070100000}"/>
    <cellStyle name="Обычный 3 8 11" xfId="5058" xr:uid="{00000000-0005-0000-0000-000071100000}"/>
    <cellStyle name="Обычный 3 8 12" xfId="3586" xr:uid="{00000000-0005-0000-0000-000072100000}"/>
    <cellStyle name="Обычный 3 8 13" xfId="6976" xr:uid="{00000000-0005-0000-0000-000073100000}"/>
    <cellStyle name="Обычный 3 8 2" xfId="635" xr:uid="{00000000-0005-0000-0000-000074100000}"/>
    <cellStyle name="Обычный 3 8 2 2" xfId="1396" xr:uid="{00000000-0005-0000-0000-000075100000}"/>
    <cellStyle name="Обычный 3 8 2 2 2" xfId="2868" xr:uid="{00000000-0005-0000-0000-000076100000}"/>
    <cellStyle name="Обычный 3 8 2 2 2 2" xfId="9377" xr:uid="{00000000-0005-0000-0000-000077100000}"/>
    <cellStyle name="Обычный 3 8 2 2 3" xfId="4516" xr:uid="{00000000-0005-0000-0000-000078100000}"/>
    <cellStyle name="Обычный 3 8 2 2 4" xfId="7906" xr:uid="{00000000-0005-0000-0000-000079100000}"/>
    <cellStyle name="Обычный 3 8 2 3" xfId="2132" xr:uid="{00000000-0005-0000-0000-00007A100000}"/>
    <cellStyle name="Обычный 3 8 2 3 2" xfId="5252" xr:uid="{00000000-0005-0000-0000-00007B100000}"/>
    <cellStyle name="Обычный 3 8 2 3 3" xfId="8641" xr:uid="{00000000-0005-0000-0000-00007C100000}"/>
    <cellStyle name="Обычный 3 8 2 4" xfId="3780" xr:uid="{00000000-0005-0000-0000-00007D100000}"/>
    <cellStyle name="Обычный 3 8 2 5" xfId="7170" xr:uid="{00000000-0005-0000-0000-00007E100000}"/>
    <cellStyle name="Обычный 3 8 3" xfId="812" xr:uid="{00000000-0005-0000-0000-00007F100000}"/>
    <cellStyle name="Обычный 3 8 3 2" xfId="1573" xr:uid="{00000000-0005-0000-0000-000080100000}"/>
    <cellStyle name="Обычный 3 8 3 2 2" xfId="3045" xr:uid="{00000000-0005-0000-0000-000081100000}"/>
    <cellStyle name="Обычный 3 8 3 2 2 2" xfId="9554" xr:uid="{00000000-0005-0000-0000-000082100000}"/>
    <cellStyle name="Обычный 3 8 3 2 3" xfId="4693" xr:uid="{00000000-0005-0000-0000-000083100000}"/>
    <cellStyle name="Обычный 3 8 3 2 4" xfId="8083" xr:uid="{00000000-0005-0000-0000-000084100000}"/>
    <cellStyle name="Обычный 3 8 3 3" xfId="2309" xr:uid="{00000000-0005-0000-0000-000085100000}"/>
    <cellStyle name="Обычный 3 8 3 3 2" xfId="5433" xr:uid="{00000000-0005-0000-0000-000086100000}"/>
    <cellStyle name="Обычный 3 8 3 3 3" xfId="8818" xr:uid="{00000000-0005-0000-0000-000087100000}"/>
    <cellStyle name="Обычный 3 8 3 4" xfId="3957" xr:uid="{00000000-0005-0000-0000-000088100000}"/>
    <cellStyle name="Обычный 3 8 3 5" xfId="7347" xr:uid="{00000000-0005-0000-0000-000089100000}"/>
    <cellStyle name="Обычный 3 8 4" xfId="1000" xr:uid="{00000000-0005-0000-0000-00008A100000}"/>
    <cellStyle name="Обычный 3 8 4 2" xfId="1753" xr:uid="{00000000-0005-0000-0000-00008B100000}"/>
    <cellStyle name="Обычный 3 8 4 2 2" xfId="3225" xr:uid="{00000000-0005-0000-0000-00008C100000}"/>
    <cellStyle name="Обычный 3 8 4 2 2 2" xfId="9734" xr:uid="{00000000-0005-0000-0000-00008D100000}"/>
    <cellStyle name="Обычный 3 8 4 2 3" xfId="4873" xr:uid="{00000000-0005-0000-0000-00008E100000}"/>
    <cellStyle name="Обычный 3 8 4 2 4" xfId="8263" xr:uid="{00000000-0005-0000-0000-00008F100000}"/>
    <cellStyle name="Обычный 3 8 4 3" xfId="2489" xr:uid="{00000000-0005-0000-0000-000090100000}"/>
    <cellStyle name="Обычный 3 8 4 3 2" xfId="5610" xr:uid="{00000000-0005-0000-0000-000091100000}"/>
    <cellStyle name="Обычный 3 8 4 3 3" xfId="8998" xr:uid="{00000000-0005-0000-0000-000092100000}"/>
    <cellStyle name="Обычный 3 8 4 4" xfId="4137" xr:uid="{00000000-0005-0000-0000-000093100000}"/>
    <cellStyle name="Обычный 3 8 4 5" xfId="7527" xr:uid="{00000000-0005-0000-0000-000094100000}"/>
    <cellStyle name="Обычный 3 8 5" xfId="1202" xr:uid="{00000000-0005-0000-0000-000095100000}"/>
    <cellStyle name="Обычный 3 8 5 2" xfId="2674" xr:uid="{00000000-0005-0000-0000-000096100000}"/>
    <cellStyle name="Обычный 3 8 5 2 2" xfId="5790" xr:uid="{00000000-0005-0000-0000-000097100000}"/>
    <cellStyle name="Обычный 3 8 5 2 3" xfId="9183" xr:uid="{00000000-0005-0000-0000-000098100000}"/>
    <cellStyle name="Обычный 3 8 5 3" xfId="4322" xr:uid="{00000000-0005-0000-0000-000099100000}"/>
    <cellStyle name="Обычный 3 8 5 4" xfId="7712" xr:uid="{00000000-0005-0000-0000-00009A100000}"/>
    <cellStyle name="Обычный 3 8 6" xfId="1938" xr:uid="{00000000-0005-0000-0000-00009B100000}"/>
    <cellStyle name="Обычный 3 8 6 2" xfId="5971" xr:uid="{00000000-0005-0000-0000-00009C100000}"/>
    <cellStyle name="Обычный 3 8 6 3" xfId="8447" xr:uid="{00000000-0005-0000-0000-00009D100000}"/>
    <cellStyle name="Обычный 3 8 7" xfId="3405" xr:uid="{00000000-0005-0000-0000-00009E100000}"/>
    <cellStyle name="Обычный 3 8 7 2" xfId="6166" xr:uid="{00000000-0005-0000-0000-00009F100000}"/>
    <cellStyle name="Обычный 3 8 7 3" xfId="9914" xr:uid="{00000000-0005-0000-0000-0000A0100000}"/>
    <cellStyle name="Обычный 3 8 8" xfId="6347" xr:uid="{00000000-0005-0000-0000-0000A1100000}"/>
    <cellStyle name="Обычный 3 8 9" xfId="6544" xr:uid="{00000000-0005-0000-0000-0000A2100000}"/>
    <cellStyle name="Обычный 3 9" xfId="986" xr:uid="{00000000-0005-0000-0000-0000A3100000}"/>
    <cellStyle name="Обычный 30" xfId="337" xr:uid="{00000000-0005-0000-0000-0000A4100000}"/>
    <cellStyle name="Обычный 31" xfId="338" xr:uid="{00000000-0005-0000-0000-0000A5100000}"/>
    <cellStyle name="Обычный 32" xfId="339" xr:uid="{00000000-0005-0000-0000-0000A6100000}"/>
    <cellStyle name="Обычный 33" xfId="340" xr:uid="{00000000-0005-0000-0000-0000A7100000}"/>
    <cellStyle name="Обычный 34" xfId="341" xr:uid="{00000000-0005-0000-0000-0000A8100000}"/>
    <cellStyle name="Обычный 35" xfId="342" xr:uid="{00000000-0005-0000-0000-0000A9100000}"/>
    <cellStyle name="Обычный 36" xfId="343" xr:uid="{00000000-0005-0000-0000-0000AA100000}"/>
    <cellStyle name="Обычный 37" xfId="344" xr:uid="{00000000-0005-0000-0000-0000AB100000}"/>
    <cellStyle name="Обычный 38" xfId="345" xr:uid="{00000000-0005-0000-0000-0000AC100000}"/>
    <cellStyle name="Обычный 39" xfId="346" xr:uid="{00000000-0005-0000-0000-0000AD100000}"/>
    <cellStyle name="Обычный 4" xfId="347" xr:uid="{00000000-0005-0000-0000-0000AE100000}"/>
    <cellStyle name="Обычный 4 10" xfId="6348" xr:uid="{00000000-0005-0000-0000-0000AF100000}"/>
    <cellStyle name="Обычный 4 11" xfId="6545" xr:uid="{00000000-0005-0000-0000-0000B0100000}"/>
    <cellStyle name="Обычный 4 12" xfId="6759" xr:uid="{00000000-0005-0000-0000-0000B1100000}"/>
    <cellStyle name="Обычный 4 13" xfId="5059" xr:uid="{00000000-0005-0000-0000-0000B2100000}"/>
    <cellStyle name="Обычный 4 14" xfId="3587" xr:uid="{00000000-0005-0000-0000-0000B3100000}"/>
    <cellStyle name="Обычный 4 15" xfId="6977" xr:uid="{00000000-0005-0000-0000-0000B4100000}"/>
    <cellStyle name="Обычный 4 2" xfId="348" xr:uid="{00000000-0005-0000-0000-0000B5100000}"/>
    <cellStyle name="Обычный 4 2 10" xfId="6546" xr:uid="{00000000-0005-0000-0000-0000B6100000}"/>
    <cellStyle name="Обычный 4 2 11" xfId="6760" xr:uid="{00000000-0005-0000-0000-0000B7100000}"/>
    <cellStyle name="Обычный 4 2 12" xfId="5060" xr:uid="{00000000-0005-0000-0000-0000B8100000}"/>
    <cellStyle name="Обычный 4 2 13" xfId="3588" xr:uid="{00000000-0005-0000-0000-0000B9100000}"/>
    <cellStyle name="Обычный 4 2 14" xfId="6978" xr:uid="{00000000-0005-0000-0000-0000BA100000}"/>
    <cellStyle name="Обычный 4 2 2" xfId="349" xr:uid="{00000000-0005-0000-0000-0000BB100000}"/>
    <cellStyle name="Обычный 4 2 2 10" xfId="6761" xr:uid="{00000000-0005-0000-0000-0000BC100000}"/>
    <cellStyle name="Обычный 4 2 2 11" xfId="5061" xr:uid="{00000000-0005-0000-0000-0000BD100000}"/>
    <cellStyle name="Обычный 4 2 2 12" xfId="3589" xr:uid="{00000000-0005-0000-0000-0000BE100000}"/>
    <cellStyle name="Обычный 4 2 2 13" xfId="6979" xr:uid="{00000000-0005-0000-0000-0000BF100000}"/>
    <cellStyle name="Обычный 4 2 2 2" xfId="638" xr:uid="{00000000-0005-0000-0000-0000C0100000}"/>
    <cellStyle name="Обычный 4 2 2 2 2" xfId="1399" xr:uid="{00000000-0005-0000-0000-0000C1100000}"/>
    <cellStyle name="Обычный 4 2 2 2 2 2" xfId="2871" xr:uid="{00000000-0005-0000-0000-0000C2100000}"/>
    <cellStyle name="Обычный 4 2 2 2 2 2 2" xfId="9380" xr:uid="{00000000-0005-0000-0000-0000C3100000}"/>
    <cellStyle name="Обычный 4 2 2 2 2 3" xfId="4519" xr:uid="{00000000-0005-0000-0000-0000C4100000}"/>
    <cellStyle name="Обычный 4 2 2 2 2 4" xfId="7909" xr:uid="{00000000-0005-0000-0000-0000C5100000}"/>
    <cellStyle name="Обычный 4 2 2 2 3" xfId="2135" xr:uid="{00000000-0005-0000-0000-0000C6100000}"/>
    <cellStyle name="Обычный 4 2 2 2 3 2" xfId="5255" xr:uid="{00000000-0005-0000-0000-0000C7100000}"/>
    <cellStyle name="Обычный 4 2 2 2 3 3" xfId="8644" xr:uid="{00000000-0005-0000-0000-0000C8100000}"/>
    <cellStyle name="Обычный 4 2 2 2 4" xfId="3783" xr:uid="{00000000-0005-0000-0000-0000C9100000}"/>
    <cellStyle name="Обычный 4 2 2 2 5" xfId="7173" xr:uid="{00000000-0005-0000-0000-0000CA100000}"/>
    <cellStyle name="Обычный 4 2 2 3" xfId="815" xr:uid="{00000000-0005-0000-0000-0000CB100000}"/>
    <cellStyle name="Обычный 4 2 2 3 2" xfId="1576" xr:uid="{00000000-0005-0000-0000-0000CC100000}"/>
    <cellStyle name="Обычный 4 2 2 3 2 2" xfId="3048" xr:uid="{00000000-0005-0000-0000-0000CD100000}"/>
    <cellStyle name="Обычный 4 2 2 3 2 2 2" xfId="9557" xr:uid="{00000000-0005-0000-0000-0000CE100000}"/>
    <cellStyle name="Обычный 4 2 2 3 2 3" xfId="4696" xr:uid="{00000000-0005-0000-0000-0000CF100000}"/>
    <cellStyle name="Обычный 4 2 2 3 2 4" xfId="8086" xr:uid="{00000000-0005-0000-0000-0000D0100000}"/>
    <cellStyle name="Обычный 4 2 2 3 3" xfId="2312" xr:uid="{00000000-0005-0000-0000-0000D1100000}"/>
    <cellStyle name="Обычный 4 2 2 3 3 2" xfId="5436" xr:uid="{00000000-0005-0000-0000-0000D2100000}"/>
    <cellStyle name="Обычный 4 2 2 3 3 3" xfId="8821" xr:uid="{00000000-0005-0000-0000-0000D3100000}"/>
    <cellStyle name="Обычный 4 2 2 3 4" xfId="3960" xr:uid="{00000000-0005-0000-0000-0000D4100000}"/>
    <cellStyle name="Обычный 4 2 2 3 5" xfId="7350" xr:uid="{00000000-0005-0000-0000-0000D5100000}"/>
    <cellStyle name="Обычный 4 2 2 4" xfId="1003" xr:uid="{00000000-0005-0000-0000-0000D6100000}"/>
    <cellStyle name="Обычный 4 2 2 4 2" xfId="1756" xr:uid="{00000000-0005-0000-0000-0000D7100000}"/>
    <cellStyle name="Обычный 4 2 2 4 2 2" xfId="3228" xr:uid="{00000000-0005-0000-0000-0000D8100000}"/>
    <cellStyle name="Обычный 4 2 2 4 2 2 2" xfId="9737" xr:uid="{00000000-0005-0000-0000-0000D9100000}"/>
    <cellStyle name="Обычный 4 2 2 4 2 3" xfId="4876" xr:uid="{00000000-0005-0000-0000-0000DA100000}"/>
    <cellStyle name="Обычный 4 2 2 4 2 4" xfId="8266" xr:uid="{00000000-0005-0000-0000-0000DB100000}"/>
    <cellStyle name="Обычный 4 2 2 4 3" xfId="2492" xr:uid="{00000000-0005-0000-0000-0000DC100000}"/>
    <cellStyle name="Обычный 4 2 2 4 3 2" xfId="5613" xr:uid="{00000000-0005-0000-0000-0000DD100000}"/>
    <cellStyle name="Обычный 4 2 2 4 3 3" xfId="9001" xr:uid="{00000000-0005-0000-0000-0000DE100000}"/>
    <cellStyle name="Обычный 4 2 2 4 4" xfId="4140" xr:uid="{00000000-0005-0000-0000-0000DF100000}"/>
    <cellStyle name="Обычный 4 2 2 4 5" xfId="7530" xr:uid="{00000000-0005-0000-0000-0000E0100000}"/>
    <cellStyle name="Обычный 4 2 2 5" xfId="1205" xr:uid="{00000000-0005-0000-0000-0000E1100000}"/>
    <cellStyle name="Обычный 4 2 2 5 2" xfId="2677" xr:uid="{00000000-0005-0000-0000-0000E2100000}"/>
    <cellStyle name="Обычный 4 2 2 5 2 2" xfId="5793" xr:uid="{00000000-0005-0000-0000-0000E3100000}"/>
    <cellStyle name="Обычный 4 2 2 5 2 3" xfId="9186" xr:uid="{00000000-0005-0000-0000-0000E4100000}"/>
    <cellStyle name="Обычный 4 2 2 5 3" xfId="4325" xr:uid="{00000000-0005-0000-0000-0000E5100000}"/>
    <cellStyle name="Обычный 4 2 2 5 4" xfId="7715" xr:uid="{00000000-0005-0000-0000-0000E6100000}"/>
    <cellStyle name="Обычный 4 2 2 6" xfId="1941" xr:uid="{00000000-0005-0000-0000-0000E7100000}"/>
    <cellStyle name="Обычный 4 2 2 6 2" xfId="5974" xr:uid="{00000000-0005-0000-0000-0000E8100000}"/>
    <cellStyle name="Обычный 4 2 2 6 3" xfId="8450" xr:uid="{00000000-0005-0000-0000-0000E9100000}"/>
    <cellStyle name="Обычный 4 2 2 7" xfId="3408" xr:uid="{00000000-0005-0000-0000-0000EA100000}"/>
    <cellStyle name="Обычный 4 2 2 7 2" xfId="6169" xr:uid="{00000000-0005-0000-0000-0000EB100000}"/>
    <cellStyle name="Обычный 4 2 2 7 3" xfId="9917" xr:uid="{00000000-0005-0000-0000-0000EC100000}"/>
    <cellStyle name="Обычный 4 2 2 8" xfId="6350" xr:uid="{00000000-0005-0000-0000-0000ED100000}"/>
    <cellStyle name="Обычный 4 2 2 9" xfId="6547" xr:uid="{00000000-0005-0000-0000-0000EE100000}"/>
    <cellStyle name="Обычный 4 2 3" xfId="637" xr:uid="{00000000-0005-0000-0000-0000EF100000}"/>
    <cellStyle name="Обычный 4 2 3 2" xfId="1398" xr:uid="{00000000-0005-0000-0000-0000F0100000}"/>
    <cellStyle name="Обычный 4 2 3 2 2" xfId="2870" xr:uid="{00000000-0005-0000-0000-0000F1100000}"/>
    <cellStyle name="Обычный 4 2 3 2 2 2" xfId="9379" xr:uid="{00000000-0005-0000-0000-0000F2100000}"/>
    <cellStyle name="Обычный 4 2 3 2 3" xfId="4518" xr:uid="{00000000-0005-0000-0000-0000F3100000}"/>
    <cellStyle name="Обычный 4 2 3 2 4" xfId="7908" xr:uid="{00000000-0005-0000-0000-0000F4100000}"/>
    <cellStyle name="Обычный 4 2 3 3" xfId="2134" xr:uid="{00000000-0005-0000-0000-0000F5100000}"/>
    <cellStyle name="Обычный 4 2 3 3 2" xfId="5254" xr:uid="{00000000-0005-0000-0000-0000F6100000}"/>
    <cellStyle name="Обычный 4 2 3 3 3" xfId="8643" xr:uid="{00000000-0005-0000-0000-0000F7100000}"/>
    <cellStyle name="Обычный 4 2 3 4" xfId="3782" xr:uid="{00000000-0005-0000-0000-0000F8100000}"/>
    <cellStyle name="Обычный 4 2 3 5" xfId="7172" xr:uid="{00000000-0005-0000-0000-0000F9100000}"/>
    <cellStyle name="Обычный 4 2 4" xfId="814" xr:uid="{00000000-0005-0000-0000-0000FA100000}"/>
    <cellStyle name="Обычный 4 2 4 2" xfId="1575" xr:uid="{00000000-0005-0000-0000-0000FB100000}"/>
    <cellStyle name="Обычный 4 2 4 2 2" xfId="3047" xr:uid="{00000000-0005-0000-0000-0000FC100000}"/>
    <cellStyle name="Обычный 4 2 4 2 2 2" xfId="9556" xr:uid="{00000000-0005-0000-0000-0000FD100000}"/>
    <cellStyle name="Обычный 4 2 4 2 3" xfId="4695" xr:uid="{00000000-0005-0000-0000-0000FE100000}"/>
    <cellStyle name="Обычный 4 2 4 2 4" xfId="8085" xr:uid="{00000000-0005-0000-0000-0000FF100000}"/>
    <cellStyle name="Обычный 4 2 4 3" xfId="2311" xr:uid="{00000000-0005-0000-0000-000000110000}"/>
    <cellStyle name="Обычный 4 2 4 3 2" xfId="5435" xr:uid="{00000000-0005-0000-0000-000001110000}"/>
    <cellStyle name="Обычный 4 2 4 3 3" xfId="8820" xr:uid="{00000000-0005-0000-0000-000002110000}"/>
    <cellStyle name="Обычный 4 2 4 4" xfId="3959" xr:uid="{00000000-0005-0000-0000-000003110000}"/>
    <cellStyle name="Обычный 4 2 4 5" xfId="7349" xr:uid="{00000000-0005-0000-0000-000004110000}"/>
    <cellStyle name="Обычный 4 2 5" xfId="1002" xr:uid="{00000000-0005-0000-0000-000005110000}"/>
    <cellStyle name="Обычный 4 2 5 2" xfId="1755" xr:uid="{00000000-0005-0000-0000-000006110000}"/>
    <cellStyle name="Обычный 4 2 5 2 2" xfId="3227" xr:uid="{00000000-0005-0000-0000-000007110000}"/>
    <cellStyle name="Обычный 4 2 5 2 2 2" xfId="9736" xr:uid="{00000000-0005-0000-0000-000008110000}"/>
    <cellStyle name="Обычный 4 2 5 2 3" xfId="4875" xr:uid="{00000000-0005-0000-0000-000009110000}"/>
    <cellStyle name="Обычный 4 2 5 2 4" xfId="8265" xr:uid="{00000000-0005-0000-0000-00000A110000}"/>
    <cellStyle name="Обычный 4 2 5 3" xfId="2491" xr:uid="{00000000-0005-0000-0000-00000B110000}"/>
    <cellStyle name="Обычный 4 2 5 3 2" xfId="5612" xr:uid="{00000000-0005-0000-0000-00000C110000}"/>
    <cellStyle name="Обычный 4 2 5 3 3" xfId="9000" xr:uid="{00000000-0005-0000-0000-00000D110000}"/>
    <cellStyle name="Обычный 4 2 5 4" xfId="4139" xr:uid="{00000000-0005-0000-0000-00000E110000}"/>
    <cellStyle name="Обычный 4 2 5 5" xfId="7529" xr:uid="{00000000-0005-0000-0000-00000F110000}"/>
    <cellStyle name="Обычный 4 2 6" xfId="1204" xr:uid="{00000000-0005-0000-0000-000010110000}"/>
    <cellStyle name="Обычный 4 2 6 2" xfId="2676" xr:uid="{00000000-0005-0000-0000-000011110000}"/>
    <cellStyle name="Обычный 4 2 6 2 2" xfId="5792" xr:uid="{00000000-0005-0000-0000-000012110000}"/>
    <cellStyle name="Обычный 4 2 6 2 3" xfId="9185" xr:uid="{00000000-0005-0000-0000-000013110000}"/>
    <cellStyle name="Обычный 4 2 6 3" xfId="4324" xr:uid="{00000000-0005-0000-0000-000014110000}"/>
    <cellStyle name="Обычный 4 2 6 4" xfId="7714" xr:uid="{00000000-0005-0000-0000-000015110000}"/>
    <cellStyle name="Обычный 4 2 7" xfId="1940" xr:uid="{00000000-0005-0000-0000-000016110000}"/>
    <cellStyle name="Обычный 4 2 7 2" xfId="5973" xr:uid="{00000000-0005-0000-0000-000017110000}"/>
    <cellStyle name="Обычный 4 2 7 3" xfId="8449" xr:uid="{00000000-0005-0000-0000-000018110000}"/>
    <cellStyle name="Обычный 4 2 8" xfId="3407" xr:uid="{00000000-0005-0000-0000-000019110000}"/>
    <cellStyle name="Обычный 4 2 8 2" xfId="6168" xr:uid="{00000000-0005-0000-0000-00001A110000}"/>
    <cellStyle name="Обычный 4 2 8 3" xfId="9916" xr:uid="{00000000-0005-0000-0000-00001B110000}"/>
    <cellStyle name="Обычный 4 2 9" xfId="6349" xr:uid="{00000000-0005-0000-0000-00001C110000}"/>
    <cellStyle name="Обычный 4 3" xfId="350" xr:uid="{00000000-0005-0000-0000-00001D110000}"/>
    <cellStyle name="Обычный 4 3 10" xfId="6762" xr:uid="{00000000-0005-0000-0000-00001E110000}"/>
    <cellStyle name="Обычный 4 3 11" xfId="5062" xr:uid="{00000000-0005-0000-0000-00001F110000}"/>
    <cellStyle name="Обычный 4 3 12" xfId="3590" xr:uid="{00000000-0005-0000-0000-000020110000}"/>
    <cellStyle name="Обычный 4 3 13" xfId="6980" xr:uid="{00000000-0005-0000-0000-000021110000}"/>
    <cellStyle name="Обычный 4 3 2" xfId="639" xr:uid="{00000000-0005-0000-0000-000022110000}"/>
    <cellStyle name="Обычный 4 3 2 2" xfId="1400" xr:uid="{00000000-0005-0000-0000-000023110000}"/>
    <cellStyle name="Обычный 4 3 2 2 2" xfId="2872" xr:uid="{00000000-0005-0000-0000-000024110000}"/>
    <cellStyle name="Обычный 4 3 2 2 2 2" xfId="9381" xr:uid="{00000000-0005-0000-0000-000025110000}"/>
    <cellStyle name="Обычный 4 3 2 2 3" xfId="4520" xr:uid="{00000000-0005-0000-0000-000026110000}"/>
    <cellStyle name="Обычный 4 3 2 2 4" xfId="7910" xr:uid="{00000000-0005-0000-0000-000027110000}"/>
    <cellStyle name="Обычный 4 3 2 3" xfId="2136" xr:uid="{00000000-0005-0000-0000-000028110000}"/>
    <cellStyle name="Обычный 4 3 2 3 2" xfId="5256" xr:uid="{00000000-0005-0000-0000-000029110000}"/>
    <cellStyle name="Обычный 4 3 2 3 3" xfId="8645" xr:uid="{00000000-0005-0000-0000-00002A110000}"/>
    <cellStyle name="Обычный 4 3 2 4" xfId="3784" xr:uid="{00000000-0005-0000-0000-00002B110000}"/>
    <cellStyle name="Обычный 4 3 2 5" xfId="7174" xr:uid="{00000000-0005-0000-0000-00002C110000}"/>
    <cellStyle name="Обычный 4 3 3" xfId="816" xr:uid="{00000000-0005-0000-0000-00002D110000}"/>
    <cellStyle name="Обычный 4 3 3 2" xfId="1577" xr:uid="{00000000-0005-0000-0000-00002E110000}"/>
    <cellStyle name="Обычный 4 3 3 2 2" xfId="3049" xr:uid="{00000000-0005-0000-0000-00002F110000}"/>
    <cellStyle name="Обычный 4 3 3 2 2 2" xfId="9558" xr:uid="{00000000-0005-0000-0000-000030110000}"/>
    <cellStyle name="Обычный 4 3 3 2 3" xfId="4697" xr:uid="{00000000-0005-0000-0000-000031110000}"/>
    <cellStyle name="Обычный 4 3 3 2 4" xfId="8087" xr:uid="{00000000-0005-0000-0000-000032110000}"/>
    <cellStyle name="Обычный 4 3 3 3" xfId="2313" xr:uid="{00000000-0005-0000-0000-000033110000}"/>
    <cellStyle name="Обычный 4 3 3 3 2" xfId="5437" xr:uid="{00000000-0005-0000-0000-000034110000}"/>
    <cellStyle name="Обычный 4 3 3 3 3" xfId="8822" xr:uid="{00000000-0005-0000-0000-000035110000}"/>
    <cellStyle name="Обычный 4 3 3 4" xfId="3961" xr:uid="{00000000-0005-0000-0000-000036110000}"/>
    <cellStyle name="Обычный 4 3 3 5" xfId="7351" xr:uid="{00000000-0005-0000-0000-000037110000}"/>
    <cellStyle name="Обычный 4 3 4" xfId="1004" xr:uid="{00000000-0005-0000-0000-000038110000}"/>
    <cellStyle name="Обычный 4 3 4 2" xfId="1757" xr:uid="{00000000-0005-0000-0000-000039110000}"/>
    <cellStyle name="Обычный 4 3 4 2 2" xfId="3229" xr:uid="{00000000-0005-0000-0000-00003A110000}"/>
    <cellStyle name="Обычный 4 3 4 2 2 2" xfId="9738" xr:uid="{00000000-0005-0000-0000-00003B110000}"/>
    <cellStyle name="Обычный 4 3 4 2 3" xfId="4877" xr:uid="{00000000-0005-0000-0000-00003C110000}"/>
    <cellStyle name="Обычный 4 3 4 2 4" xfId="8267" xr:uid="{00000000-0005-0000-0000-00003D110000}"/>
    <cellStyle name="Обычный 4 3 4 3" xfId="2493" xr:uid="{00000000-0005-0000-0000-00003E110000}"/>
    <cellStyle name="Обычный 4 3 4 3 2" xfId="5614" xr:uid="{00000000-0005-0000-0000-00003F110000}"/>
    <cellStyle name="Обычный 4 3 4 3 3" xfId="9002" xr:uid="{00000000-0005-0000-0000-000040110000}"/>
    <cellStyle name="Обычный 4 3 4 4" xfId="4141" xr:uid="{00000000-0005-0000-0000-000041110000}"/>
    <cellStyle name="Обычный 4 3 4 5" xfId="7531" xr:uid="{00000000-0005-0000-0000-000042110000}"/>
    <cellStyle name="Обычный 4 3 5" xfId="1206" xr:uid="{00000000-0005-0000-0000-000043110000}"/>
    <cellStyle name="Обычный 4 3 5 2" xfId="2678" xr:uid="{00000000-0005-0000-0000-000044110000}"/>
    <cellStyle name="Обычный 4 3 5 2 2" xfId="5794" xr:uid="{00000000-0005-0000-0000-000045110000}"/>
    <cellStyle name="Обычный 4 3 5 2 3" xfId="9187" xr:uid="{00000000-0005-0000-0000-000046110000}"/>
    <cellStyle name="Обычный 4 3 5 3" xfId="4326" xr:uid="{00000000-0005-0000-0000-000047110000}"/>
    <cellStyle name="Обычный 4 3 5 4" xfId="7716" xr:uid="{00000000-0005-0000-0000-000048110000}"/>
    <cellStyle name="Обычный 4 3 6" xfId="1942" xr:uid="{00000000-0005-0000-0000-000049110000}"/>
    <cellStyle name="Обычный 4 3 6 2" xfId="5975" xr:uid="{00000000-0005-0000-0000-00004A110000}"/>
    <cellStyle name="Обычный 4 3 6 3" xfId="8451" xr:uid="{00000000-0005-0000-0000-00004B110000}"/>
    <cellStyle name="Обычный 4 3 7" xfId="3409" xr:uid="{00000000-0005-0000-0000-00004C110000}"/>
    <cellStyle name="Обычный 4 3 7 2" xfId="6170" xr:uid="{00000000-0005-0000-0000-00004D110000}"/>
    <cellStyle name="Обычный 4 3 7 3" xfId="9918" xr:uid="{00000000-0005-0000-0000-00004E110000}"/>
    <cellStyle name="Обычный 4 3 8" xfId="6351" xr:uid="{00000000-0005-0000-0000-00004F110000}"/>
    <cellStyle name="Обычный 4 3 9" xfId="6548" xr:uid="{00000000-0005-0000-0000-000050110000}"/>
    <cellStyle name="Обычный 4 4" xfId="636" xr:uid="{00000000-0005-0000-0000-000051110000}"/>
    <cellStyle name="Обычный 4 4 2" xfId="1397" xr:uid="{00000000-0005-0000-0000-000052110000}"/>
    <cellStyle name="Обычный 4 4 2 2" xfId="2869" xr:uid="{00000000-0005-0000-0000-000053110000}"/>
    <cellStyle name="Обычный 4 4 2 2 2" xfId="9378" xr:uid="{00000000-0005-0000-0000-000054110000}"/>
    <cellStyle name="Обычный 4 4 2 3" xfId="4517" xr:uid="{00000000-0005-0000-0000-000055110000}"/>
    <cellStyle name="Обычный 4 4 2 4" xfId="7907" xr:uid="{00000000-0005-0000-0000-000056110000}"/>
    <cellStyle name="Обычный 4 4 3" xfId="2133" xr:uid="{00000000-0005-0000-0000-000057110000}"/>
    <cellStyle name="Обычный 4 4 3 2" xfId="5253" xr:uid="{00000000-0005-0000-0000-000058110000}"/>
    <cellStyle name="Обычный 4 4 3 3" xfId="8642" xr:uid="{00000000-0005-0000-0000-000059110000}"/>
    <cellStyle name="Обычный 4 4 4" xfId="3781" xr:uid="{00000000-0005-0000-0000-00005A110000}"/>
    <cellStyle name="Обычный 4 4 5" xfId="7171" xr:uid="{00000000-0005-0000-0000-00005B110000}"/>
    <cellStyle name="Обычный 4 5" xfId="813" xr:uid="{00000000-0005-0000-0000-00005C110000}"/>
    <cellStyle name="Обычный 4 5 2" xfId="1574" xr:uid="{00000000-0005-0000-0000-00005D110000}"/>
    <cellStyle name="Обычный 4 5 2 2" xfId="3046" xr:uid="{00000000-0005-0000-0000-00005E110000}"/>
    <cellStyle name="Обычный 4 5 2 2 2" xfId="9555" xr:uid="{00000000-0005-0000-0000-00005F110000}"/>
    <cellStyle name="Обычный 4 5 2 3" xfId="4694" xr:uid="{00000000-0005-0000-0000-000060110000}"/>
    <cellStyle name="Обычный 4 5 2 4" xfId="8084" xr:uid="{00000000-0005-0000-0000-000061110000}"/>
    <cellStyle name="Обычный 4 5 3" xfId="2310" xr:uid="{00000000-0005-0000-0000-000062110000}"/>
    <cellStyle name="Обычный 4 5 3 2" xfId="5434" xr:uid="{00000000-0005-0000-0000-000063110000}"/>
    <cellStyle name="Обычный 4 5 3 3" xfId="8819" xr:uid="{00000000-0005-0000-0000-000064110000}"/>
    <cellStyle name="Обычный 4 5 4" xfId="3958" xr:uid="{00000000-0005-0000-0000-000065110000}"/>
    <cellStyle name="Обычный 4 5 5" xfId="7348" xr:uid="{00000000-0005-0000-0000-000066110000}"/>
    <cellStyle name="Обычный 4 6" xfId="1001" xr:uid="{00000000-0005-0000-0000-000067110000}"/>
    <cellStyle name="Обычный 4 6 2" xfId="1754" xr:uid="{00000000-0005-0000-0000-000068110000}"/>
    <cellStyle name="Обычный 4 6 2 2" xfId="3226" xr:uid="{00000000-0005-0000-0000-000069110000}"/>
    <cellStyle name="Обычный 4 6 2 2 2" xfId="9735" xr:uid="{00000000-0005-0000-0000-00006A110000}"/>
    <cellStyle name="Обычный 4 6 2 3" xfId="4874" xr:uid="{00000000-0005-0000-0000-00006B110000}"/>
    <cellStyle name="Обычный 4 6 2 4" xfId="8264" xr:uid="{00000000-0005-0000-0000-00006C110000}"/>
    <cellStyle name="Обычный 4 6 3" xfId="2490" xr:uid="{00000000-0005-0000-0000-00006D110000}"/>
    <cellStyle name="Обычный 4 6 3 2" xfId="5611" xr:uid="{00000000-0005-0000-0000-00006E110000}"/>
    <cellStyle name="Обычный 4 6 3 3" xfId="8999" xr:uid="{00000000-0005-0000-0000-00006F110000}"/>
    <cellStyle name="Обычный 4 6 4" xfId="4138" xr:uid="{00000000-0005-0000-0000-000070110000}"/>
    <cellStyle name="Обычный 4 6 5" xfId="7528" xr:uid="{00000000-0005-0000-0000-000071110000}"/>
    <cellStyle name="Обычный 4 7" xfId="1203" xr:uid="{00000000-0005-0000-0000-000072110000}"/>
    <cellStyle name="Обычный 4 7 2" xfId="2675" xr:uid="{00000000-0005-0000-0000-000073110000}"/>
    <cellStyle name="Обычный 4 7 2 2" xfId="5791" xr:uid="{00000000-0005-0000-0000-000074110000}"/>
    <cellStyle name="Обычный 4 7 2 3" xfId="9184" xr:uid="{00000000-0005-0000-0000-000075110000}"/>
    <cellStyle name="Обычный 4 7 3" xfId="4323" xr:uid="{00000000-0005-0000-0000-000076110000}"/>
    <cellStyle name="Обычный 4 7 4" xfId="7713" xr:uid="{00000000-0005-0000-0000-000077110000}"/>
    <cellStyle name="Обычный 4 8" xfId="1939" xr:uid="{00000000-0005-0000-0000-000078110000}"/>
    <cellStyle name="Обычный 4 8 2" xfId="5972" xr:uid="{00000000-0005-0000-0000-000079110000}"/>
    <cellStyle name="Обычный 4 8 3" xfId="8448" xr:uid="{00000000-0005-0000-0000-00007A110000}"/>
    <cellStyle name="Обычный 4 9" xfId="3406" xr:uid="{00000000-0005-0000-0000-00007B110000}"/>
    <cellStyle name="Обычный 4 9 2" xfId="6167" xr:uid="{00000000-0005-0000-0000-00007C110000}"/>
    <cellStyle name="Обычный 4 9 3" xfId="9915" xr:uid="{00000000-0005-0000-0000-00007D110000}"/>
    <cellStyle name="Обычный 40" xfId="351" xr:uid="{00000000-0005-0000-0000-00007E110000}"/>
    <cellStyle name="Обычный 41" xfId="352" xr:uid="{00000000-0005-0000-0000-00007F110000}"/>
    <cellStyle name="Обычный 42" xfId="353" xr:uid="{00000000-0005-0000-0000-000080110000}"/>
    <cellStyle name="Обычный 43" xfId="354" xr:uid="{00000000-0005-0000-0000-000081110000}"/>
    <cellStyle name="Обычный 44" xfId="355" xr:uid="{00000000-0005-0000-0000-000082110000}"/>
    <cellStyle name="Обычный 45" xfId="356" xr:uid="{00000000-0005-0000-0000-000083110000}"/>
    <cellStyle name="Обычный 46" xfId="357" xr:uid="{00000000-0005-0000-0000-000084110000}"/>
    <cellStyle name="Обычный 47" xfId="358" xr:uid="{00000000-0005-0000-0000-000085110000}"/>
    <cellStyle name="Обычный 48" xfId="359" xr:uid="{00000000-0005-0000-0000-000086110000}"/>
    <cellStyle name="Обычный 49" xfId="360" xr:uid="{00000000-0005-0000-0000-000087110000}"/>
    <cellStyle name="Обычный 5" xfId="361" xr:uid="{00000000-0005-0000-0000-000088110000}"/>
    <cellStyle name="Обычный 5 2" xfId="362" xr:uid="{00000000-0005-0000-0000-000089110000}"/>
    <cellStyle name="Обычный 5 2 10" xfId="6549" xr:uid="{00000000-0005-0000-0000-00008A110000}"/>
    <cellStyle name="Обычный 5 2 11" xfId="6763" xr:uid="{00000000-0005-0000-0000-00008B110000}"/>
    <cellStyle name="Обычный 5 2 12" xfId="5063" xr:uid="{00000000-0005-0000-0000-00008C110000}"/>
    <cellStyle name="Обычный 5 2 13" xfId="3591" xr:uid="{00000000-0005-0000-0000-00008D110000}"/>
    <cellStyle name="Обычный 5 2 14" xfId="6981" xr:uid="{00000000-0005-0000-0000-00008E110000}"/>
    <cellStyle name="Обычный 5 2 2" xfId="363" xr:uid="{00000000-0005-0000-0000-00008F110000}"/>
    <cellStyle name="Обычный 5 2 3" xfId="640" xr:uid="{00000000-0005-0000-0000-000090110000}"/>
    <cellStyle name="Обычный 5 2 3 2" xfId="1401" xr:uid="{00000000-0005-0000-0000-000091110000}"/>
    <cellStyle name="Обычный 5 2 3 2 2" xfId="2873" xr:uid="{00000000-0005-0000-0000-000092110000}"/>
    <cellStyle name="Обычный 5 2 3 2 2 2" xfId="9382" xr:uid="{00000000-0005-0000-0000-000093110000}"/>
    <cellStyle name="Обычный 5 2 3 2 3" xfId="4521" xr:uid="{00000000-0005-0000-0000-000094110000}"/>
    <cellStyle name="Обычный 5 2 3 2 4" xfId="7911" xr:uid="{00000000-0005-0000-0000-000095110000}"/>
    <cellStyle name="Обычный 5 2 3 3" xfId="2137" xr:uid="{00000000-0005-0000-0000-000096110000}"/>
    <cellStyle name="Обычный 5 2 3 3 2" xfId="5257" xr:uid="{00000000-0005-0000-0000-000097110000}"/>
    <cellStyle name="Обычный 5 2 3 3 3" xfId="8646" xr:uid="{00000000-0005-0000-0000-000098110000}"/>
    <cellStyle name="Обычный 5 2 3 4" xfId="3785" xr:uid="{00000000-0005-0000-0000-000099110000}"/>
    <cellStyle name="Обычный 5 2 3 5" xfId="7175" xr:uid="{00000000-0005-0000-0000-00009A110000}"/>
    <cellStyle name="Обычный 5 2 4" xfId="817" xr:uid="{00000000-0005-0000-0000-00009B110000}"/>
    <cellStyle name="Обычный 5 2 4 2" xfId="1578" xr:uid="{00000000-0005-0000-0000-00009C110000}"/>
    <cellStyle name="Обычный 5 2 4 2 2" xfId="3050" xr:uid="{00000000-0005-0000-0000-00009D110000}"/>
    <cellStyle name="Обычный 5 2 4 2 2 2" xfId="9559" xr:uid="{00000000-0005-0000-0000-00009E110000}"/>
    <cellStyle name="Обычный 5 2 4 2 3" xfId="4698" xr:uid="{00000000-0005-0000-0000-00009F110000}"/>
    <cellStyle name="Обычный 5 2 4 2 4" xfId="8088" xr:uid="{00000000-0005-0000-0000-0000A0110000}"/>
    <cellStyle name="Обычный 5 2 4 3" xfId="2314" xr:uid="{00000000-0005-0000-0000-0000A1110000}"/>
    <cellStyle name="Обычный 5 2 4 3 2" xfId="5438" xr:uid="{00000000-0005-0000-0000-0000A2110000}"/>
    <cellStyle name="Обычный 5 2 4 3 3" xfId="8823" xr:uid="{00000000-0005-0000-0000-0000A3110000}"/>
    <cellStyle name="Обычный 5 2 4 4" xfId="3962" xr:uid="{00000000-0005-0000-0000-0000A4110000}"/>
    <cellStyle name="Обычный 5 2 4 5" xfId="7352" xr:uid="{00000000-0005-0000-0000-0000A5110000}"/>
    <cellStyle name="Обычный 5 2 5" xfId="1005" xr:uid="{00000000-0005-0000-0000-0000A6110000}"/>
    <cellStyle name="Обычный 5 2 5 2" xfId="1758" xr:uid="{00000000-0005-0000-0000-0000A7110000}"/>
    <cellStyle name="Обычный 5 2 5 2 2" xfId="3230" xr:uid="{00000000-0005-0000-0000-0000A8110000}"/>
    <cellStyle name="Обычный 5 2 5 2 2 2" xfId="9739" xr:uid="{00000000-0005-0000-0000-0000A9110000}"/>
    <cellStyle name="Обычный 5 2 5 2 3" xfId="4878" xr:uid="{00000000-0005-0000-0000-0000AA110000}"/>
    <cellStyle name="Обычный 5 2 5 2 4" xfId="8268" xr:uid="{00000000-0005-0000-0000-0000AB110000}"/>
    <cellStyle name="Обычный 5 2 5 3" xfId="2494" xr:uid="{00000000-0005-0000-0000-0000AC110000}"/>
    <cellStyle name="Обычный 5 2 5 3 2" xfId="5615" xr:uid="{00000000-0005-0000-0000-0000AD110000}"/>
    <cellStyle name="Обычный 5 2 5 3 3" xfId="9003" xr:uid="{00000000-0005-0000-0000-0000AE110000}"/>
    <cellStyle name="Обычный 5 2 5 4" xfId="4142" xr:uid="{00000000-0005-0000-0000-0000AF110000}"/>
    <cellStyle name="Обычный 5 2 5 5" xfId="7532" xr:uid="{00000000-0005-0000-0000-0000B0110000}"/>
    <cellStyle name="Обычный 5 2 6" xfId="1207" xr:uid="{00000000-0005-0000-0000-0000B1110000}"/>
    <cellStyle name="Обычный 5 2 6 2" xfId="2679" xr:uid="{00000000-0005-0000-0000-0000B2110000}"/>
    <cellStyle name="Обычный 5 2 6 2 2" xfId="5795" xr:uid="{00000000-0005-0000-0000-0000B3110000}"/>
    <cellStyle name="Обычный 5 2 6 2 3" xfId="9188" xr:uid="{00000000-0005-0000-0000-0000B4110000}"/>
    <cellStyle name="Обычный 5 2 6 3" xfId="4327" xr:uid="{00000000-0005-0000-0000-0000B5110000}"/>
    <cellStyle name="Обычный 5 2 6 4" xfId="7717" xr:uid="{00000000-0005-0000-0000-0000B6110000}"/>
    <cellStyle name="Обычный 5 2 7" xfId="1943" xr:uid="{00000000-0005-0000-0000-0000B7110000}"/>
    <cellStyle name="Обычный 5 2 7 2" xfId="5976" xr:uid="{00000000-0005-0000-0000-0000B8110000}"/>
    <cellStyle name="Обычный 5 2 7 3" xfId="8452" xr:uid="{00000000-0005-0000-0000-0000B9110000}"/>
    <cellStyle name="Обычный 5 2 8" xfId="3410" xr:uid="{00000000-0005-0000-0000-0000BA110000}"/>
    <cellStyle name="Обычный 5 2 8 2" xfId="6171" xr:uid="{00000000-0005-0000-0000-0000BB110000}"/>
    <cellStyle name="Обычный 5 2 8 3" xfId="9919" xr:uid="{00000000-0005-0000-0000-0000BC110000}"/>
    <cellStyle name="Обычный 5 2 9" xfId="6352" xr:uid="{00000000-0005-0000-0000-0000BD110000}"/>
    <cellStyle name="Обычный 5 3" xfId="364" xr:uid="{00000000-0005-0000-0000-0000BE110000}"/>
    <cellStyle name="Обычный 5 3 2" xfId="544" xr:uid="{00000000-0005-0000-0000-0000BF110000}"/>
    <cellStyle name="Обычный 5 4" xfId="365" xr:uid="{00000000-0005-0000-0000-0000C0110000}"/>
    <cellStyle name="Обычный 5 4 10" xfId="6764" xr:uid="{00000000-0005-0000-0000-0000C1110000}"/>
    <cellStyle name="Обычный 5 4 11" xfId="5064" xr:uid="{00000000-0005-0000-0000-0000C2110000}"/>
    <cellStyle name="Обычный 5 4 12" xfId="3592" xr:uid="{00000000-0005-0000-0000-0000C3110000}"/>
    <cellStyle name="Обычный 5 4 13" xfId="6982" xr:uid="{00000000-0005-0000-0000-0000C4110000}"/>
    <cellStyle name="Обычный 5 4 2" xfId="641" xr:uid="{00000000-0005-0000-0000-0000C5110000}"/>
    <cellStyle name="Обычный 5 4 2 2" xfId="1402" xr:uid="{00000000-0005-0000-0000-0000C6110000}"/>
    <cellStyle name="Обычный 5 4 2 2 2" xfId="2874" xr:uid="{00000000-0005-0000-0000-0000C7110000}"/>
    <cellStyle name="Обычный 5 4 2 2 2 2" xfId="9383" xr:uid="{00000000-0005-0000-0000-0000C8110000}"/>
    <cellStyle name="Обычный 5 4 2 2 3" xfId="4522" xr:uid="{00000000-0005-0000-0000-0000C9110000}"/>
    <cellStyle name="Обычный 5 4 2 2 4" xfId="7912" xr:uid="{00000000-0005-0000-0000-0000CA110000}"/>
    <cellStyle name="Обычный 5 4 2 3" xfId="2138" xr:uid="{00000000-0005-0000-0000-0000CB110000}"/>
    <cellStyle name="Обычный 5 4 2 3 2" xfId="5258" xr:uid="{00000000-0005-0000-0000-0000CC110000}"/>
    <cellStyle name="Обычный 5 4 2 3 3" xfId="8647" xr:uid="{00000000-0005-0000-0000-0000CD110000}"/>
    <cellStyle name="Обычный 5 4 2 4" xfId="3786" xr:uid="{00000000-0005-0000-0000-0000CE110000}"/>
    <cellStyle name="Обычный 5 4 2 5" xfId="7176" xr:uid="{00000000-0005-0000-0000-0000CF110000}"/>
    <cellStyle name="Обычный 5 4 3" xfId="818" xr:uid="{00000000-0005-0000-0000-0000D0110000}"/>
    <cellStyle name="Обычный 5 4 3 2" xfId="1579" xr:uid="{00000000-0005-0000-0000-0000D1110000}"/>
    <cellStyle name="Обычный 5 4 3 2 2" xfId="3051" xr:uid="{00000000-0005-0000-0000-0000D2110000}"/>
    <cellStyle name="Обычный 5 4 3 2 2 2" xfId="9560" xr:uid="{00000000-0005-0000-0000-0000D3110000}"/>
    <cellStyle name="Обычный 5 4 3 2 3" xfId="4699" xr:uid="{00000000-0005-0000-0000-0000D4110000}"/>
    <cellStyle name="Обычный 5 4 3 2 4" xfId="8089" xr:uid="{00000000-0005-0000-0000-0000D5110000}"/>
    <cellStyle name="Обычный 5 4 3 3" xfId="2315" xr:uid="{00000000-0005-0000-0000-0000D6110000}"/>
    <cellStyle name="Обычный 5 4 3 3 2" xfId="5439" xr:uid="{00000000-0005-0000-0000-0000D7110000}"/>
    <cellStyle name="Обычный 5 4 3 3 3" xfId="8824" xr:uid="{00000000-0005-0000-0000-0000D8110000}"/>
    <cellStyle name="Обычный 5 4 3 4" xfId="3963" xr:uid="{00000000-0005-0000-0000-0000D9110000}"/>
    <cellStyle name="Обычный 5 4 3 5" xfId="7353" xr:uid="{00000000-0005-0000-0000-0000DA110000}"/>
    <cellStyle name="Обычный 5 4 4" xfId="1006" xr:uid="{00000000-0005-0000-0000-0000DB110000}"/>
    <cellStyle name="Обычный 5 4 4 2" xfId="1759" xr:uid="{00000000-0005-0000-0000-0000DC110000}"/>
    <cellStyle name="Обычный 5 4 4 2 2" xfId="3231" xr:uid="{00000000-0005-0000-0000-0000DD110000}"/>
    <cellStyle name="Обычный 5 4 4 2 2 2" xfId="9740" xr:uid="{00000000-0005-0000-0000-0000DE110000}"/>
    <cellStyle name="Обычный 5 4 4 2 3" xfId="4879" xr:uid="{00000000-0005-0000-0000-0000DF110000}"/>
    <cellStyle name="Обычный 5 4 4 2 4" xfId="8269" xr:uid="{00000000-0005-0000-0000-0000E0110000}"/>
    <cellStyle name="Обычный 5 4 4 3" xfId="2495" xr:uid="{00000000-0005-0000-0000-0000E1110000}"/>
    <cellStyle name="Обычный 5 4 4 3 2" xfId="5616" xr:uid="{00000000-0005-0000-0000-0000E2110000}"/>
    <cellStyle name="Обычный 5 4 4 3 3" xfId="9004" xr:uid="{00000000-0005-0000-0000-0000E3110000}"/>
    <cellStyle name="Обычный 5 4 4 4" xfId="4143" xr:uid="{00000000-0005-0000-0000-0000E4110000}"/>
    <cellStyle name="Обычный 5 4 4 5" xfId="7533" xr:uid="{00000000-0005-0000-0000-0000E5110000}"/>
    <cellStyle name="Обычный 5 4 5" xfId="1208" xr:uid="{00000000-0005-0000-0000-0000E6110000}"/>
    <cellStyle name="Обычный 5 4 5 2" xfId="2680" xr:uid="{00000000-0005-0000-0000-0000E7110000}"/>
    <cellStyle name="Обычный 5 4 5 2 2" xfId="5796" xr:uid="{00000000-0005-0000-0000-0000E8110000}"/>
    <cellStyle name="Обычный 5 4 5 2 3" xfId="9189" xr:uid="{00000000-0005-0000-0000-0000E9110000}"/>
    <cellStyle name="Обычный 5 4 5 3" xfId="4328" xr:uid="{00000000-0005-0000-0000-0000EA110000}"/>
    <cellStyle name="Обычный 5 4 5 4" xfId="7718" xr:uid="{00000000-0005-0000-0000-0000EB110000}"/>
    <cellStyle name="Обычный 5 4 6" xfId="1944" xr:uid="{00000000-0005-0000-0000-0000EC110000}"/>
    <cellStyle name="Обычный 5 4 6 2" xfId="5977" xr:uid="{00000000-0005-0000-0000-0000ED110000}"/>
    <cellStyle name="Обычный 5 4 6 3" xfId="8453" xr:uid="{00000000-0005-0000-0000-0000EE110000}"/>
    <cellStyle name="Обычный 5 4 7" xfId="3411" xr:uid="{00000000-0005-0000-0000-0000EF110000}"/>
    <cellStyle name="Обычный 5 4 7 2" xfId="6172" xr:uid="{00000000-0005-0000-0000-0000F0110000}"/>
    <cellStyle name="Обычный 5 4 7 3" xfId="9920" xr:uid="{00000000-0005-0000-0000-0000F1110000}"/>
    <cellStyle name="Обычный 5 4 8" xfId="6353" xr:uid="{00000000-0005-0000-0000-0000F2110000}"/>
    <cellStyle name="Обычный 5 4 9" xfId="6550" xr:uid="{00000000-0005-0000-0000-0000F3110000}"/>
    <cellStyle name="Обычный 5 5" xfId="366" xr:uid="{00000000-0005-0000-0000-0000F4110000}"/>
    <cellStyle name="Обычный 50" xfId="367" xr:uid="{00000000-0005-0000-0000-0000F5110000}"/>
    <cellStyle name="Обычный 51" xfId="368" xr:uid="{00000000-0005-0000-0000-0000F6110000}"/>
    <cellStyle name="Обычный 52" xfId="369" xr:uid="{00000000-0005-0000-0000-0000F7110000}"/>
    <cellStyle name="Обычный 53" xfId="370" xr:uid="{00000000-0005-0000-0000-0000F8110000}"/>
    <cellStyle name="Обычный 54" xfId="371" xr:uid="{00000000-0005-0000-0000-0000F9110000}"/>
    <cellStyle name="Обычный 55" xfId="372" xr:uid="{00000000-0005-0000-0000-0000FA110000}"/>
    <cellStyle name="Обычный 56" xfId="373" xr:uid="{00000000-0005-0000-0000-0000FB110000}"/>
    <cellStyle name="Обычный 57" xfId="374" xr:uid="{00000000-0005-0000-0000-0000FC110000}"/>
    <cellStyle name="Обычный 58" xfId="375" xr:uid="{00000000-0005-0000-0000-0000FD110000}"/>
    <cellStyle name="Обычный 59" xfId="376" xr:uid="{00000000-0005-0000-0000-0000FE110000}"/>
    <cellStyle name="Обычный 6" xfId="377" xr:uid="{00000000-0005-0000-0000-0000FF110000}"/>
    <cellStyle name="Обычный 6 10" xfId="1209" xr:uid="{00000000-0005-0000-0000-000000120000}"/>
    <cellStyle name="Обычный 6 10 2" xfId="2681" xr:uid="{00000000-0005-0000-0000-000001120000}"/>
    <cellStyle name="Обычный 6 10 2 2" xfId="5797" xr:uid="{00000000-0005-0000-0000-000002120000}"/>
    <cellStyle name="Обычный 6 10 2 3" xfId="9190" xr:uid="{00000000-0005-0000-0000-000003120000}"/>
    <cellStyle name="Обычный 6 10 3" xfId="4329" xr:uid="{00000000-0005-0000-0000-000004120000}"/>
    <cellStyle name="Обычный 6 10 4" xfId="7719" xr:uid="{00000000-0005-0000-0000-000005120000}"/>
    <cellStyle name="Обычный 6 11" xfId="1945" xr:uid="{00000000-0005-0000-0000-000006120000}"/>
    <cellStyle name="Обычный 6 11 2" xfId="5978" xr:uid="{00000000-0005-0000-0000-000007120000}"/>
    <cellStyle name="Обычный 6 11 3" xfId="8454" xr:uid="{00000000-0005-0000-0000-000008120000}"/>
    <cellStyle name="Обычный 6 12" xfId="3412" xr:uid="{00000000-0005-0000-0000-000009120000}"/>
    <cellStyle name="Обычный 6 12 2" xfId="6173" xr:uid="{00000000-0005-0000-0000-00000A120000}"/>
    <cellStyle name="Обычный 6 12 3" xfId="9921" xr:uid="{00000000-0005-0000-0000-00000B120000}"/>
    <cellStyle name="Обычный 6 13" xfId="6354" xr:uid="{00000000-0005-0000-0000-00000C120000}"/>
    <cellStyle name="Обычный 6 14" xfId="6551" xr:uid="{00000000-0005-0000-0000-00000D120000}"/>
    <cellStyle name="Обычный 6 15" xfId="6765" xr:uid="{00000000-0005-0000-0000-00000E120000}"/>
    <cellStyle name="Обычный 6 16" xfId="5065" xr:uid="{00000000-0005-0000-0000-00000F120000}"/>
    <cellStyle name="Обычный 6 17" xfId="3593" xr:uid="{00000000-0005-0000-0000-000010120000}"/>
    <cellStyle name="Обычный 6 18" xfId="6983" xr:uid="{00000000-0005-0000-0000-000011120000}"/>
    <cellStyle name="Обычный 6 2" xfId="378" xr:uid="{00000000-0005-0000-0000-000012120000}"/>
    <cellStyle name="Обычный 6 2 10" xfId="6552" xr:uid="{00000000-0005-0000-0000-000013120000}"/>
    <cellStyle name="Обычный 6 2 11" xfId="6766" xr:uid="{00000000-0005-0000-0000-000014120000}"/>
    <cellStyle name="Обычный 6 2 12" xfId="5066" xr:uid="{00000000-0005-0000-0000-000015120000}"/>
    <cellStyle name="Обычный 6 2 13" xfId="3594" xr:uid="{00000000-0005-0000-0000-000016120000}"/>
    <cellStyle name="Обычный 6 2 14" xfId="6984" xr:uid="{00000000-0005-0000-0000-000017120000}"/>
    <cellStyle name="Обычный 6 2 2" xfId="379" xr:uid="{00000000-0005-0000-0000-000018120000}"/>
    <cellStyle name="Обычный 6 2 3" xfId="643" xr:uid="{00000000-0005-0000-0000-000019120000}"/>
    <cellStyle name="Обычный 6 2 3 2" xfId="1404" xr:uid="{00000000-0005-0000-0000-00001A120000}"/>
    <cellStyle name="Обычный 6 2 3 2 2" xfId="2876" xr:uid="{00000000-0005-0000-0000-00001B120000}"/>
    <cellStyle name="Обычный 6 2 3 2 2 2" xfId="9385" xr:uid="{00000000-0005-0000-0000-00001C120000}"/>
    <cellStyle name="Обычный 6 2 3 2 3" xfId="4524" xr:uid="{00000000-0005-0000-0000-00001D120000}"/>
    <cellStyle name="Обычный 6 2 3 2 4" xfId="7914" xr:uid="{00000000-0005-0000-0000-00001E120000}"/>
    <cellStyle name="Обычный 6 2 3 3" xfId="2140" xr:uid="{00000000-0005-0000-0000-00001F120000}"/>
    <cellStyle name="Обычный 6 2 3 3 2" xfId="5260" xr:uid="{00000000-0005-0000-0000-000020120000}"/>
    <cellStyle name="Обычный 6 2 3 3 3" xfId="8649" xr:uid="{00000000-0005-0000-0000-000021120000}"/>
    <cellStyle name="Обычный 6 2 3 4" xfId="3788" xr:uid="{00000000-0005-0000-0000-000022120000}"/>
    <cellStyle name="Обычный 6 2 3 5" xfId="7178" xr:uid="{00000000-0005-0000-0000-000023120000}"/>
    <cellStyle name="Обычный 6 2 4" xfId="820" xr:uid="{00000000-0005-0000-0000-000024120000}"/>
    <cellStyle name="Обычный 6 2 4 2" xfId="1581" xr:uid="{00000000-0005-0000-0000-000025120000}"/>
    <cellStyle name="Обычный 6 2 4 2 2" xfId="3053" xr:uid="{00000000-0005-0000-0000-000026120000}"/>
    <cellStyle name="Обычный 6 2 4 2 2 2" xfId="9562" xr:uid="{00000000-0005-0000-0000-000027120000}"/>
    <cellStyle name="Обычный 6 2 4 2 3" xfId="4701" xr:uid="{00000000-0005-0000-0000-000028120000}"/>
    <cellStyle name="Обычный 6 2 4 2 4" xfId="8091" xr:uid="{00000000-0005-0000-0000-000029120000}"/>
    <cellStyle name="Обычный 6 2 4 3" xfId="2317" xr:uid="{00000000-0005-0000-0000-00002A120000}"/>
    <cellStyle name="Обычный 6 2 4 3 2" xfId="5441" xr:uid="{00000000-0005-0000-0000-00002B120000}"/>
    <cellStyle name="Обычный 6 2 4 3 3" xfId="8826" xr:uid="{00000000-0005-0000-0000-00002C120000}"/>
    <cellStyle name="Обычный 6 2 4 4" xfId="3965" xr:uid="{00000000-0005-0000-0000-00002D120000}"/>
    <cellStyle name="Обычный 6 2 4 5" xfId="7355" xr:uid="{00000000-0005-0000-0000-00002E120000}"/>
    <cellStyle name="Обычный 6 2 5" xfId="1008" xr:uid="{00000000-0005-0000-0000-00002F120000}"/>
    <cellStyle name="Обычный 6 2 5 2" xfId="1761" xr:uid="{00000000-0005-0000-0000-000030120000}"/>
    <cellStyle name="Обычный 6 2 5 2 2" xfId="3233" xr:uid="{00000000-0005-0000-0000-000031120000}"/>
    <cellStyle name="Обычный 6 2 5 2 2 2" xfId="9742" xr:uid="{00000000-0005-0000-0000-000032120000}"/>
    <cellStyle name="Обычный 6 2 5 2 3" xfId="4881" xr:uid="{00000000-0005-0000-0000-000033120000}"/>
    <cellStyle name="Обычный 6 2 5 2 4" xfId="8271" xr:uid="{00000000-0005-0000-0000-000034120000}"/>
    <cellStyle name="Обычный 6 2 5 3" xfId="2497" xr:uid="{00000000-0005-0000-0000-000035120000}"/>
    <cellStyle name="Обычный 6 2 5 3 2" xfId="5618" xr:uid="{00000000-0005-0000-0000-000036120000}"/>
    <cellStyle name="Обычный 6 2 5 3 3" xfId="9006" xr:uid="{00000000-0005-0000-0000-000037120000}"/>
    <cellStyle name="Обычный 6 2 5 4" xfId="4145" xr:uid="{00000000-0005-0000-0000-000038120000}"/>
    <cellStyle name="Обычный 6 2 5 5" xfId="7535" xr:uid="{00000000-0005-0000-0000-000039120000}"/>
    <cellStyle name="Обычный 6 2 6" xfId="1210" xr:uid="{00000000-0005-0000-0000-00003A120000}"/>
    <cellStyle name="Обычный 6 2 6 2" xfId="2682" xr:uid="{00000000-0005-0000-0000-00003B120000}"/>
    <cellStyle name="Обычный 6 2 6 2 2" xfId="5798" xr:uid="{00000000-0005-0000-0000-00003C120000}"/>
    <cellStyle name="Обычный 6 2 6 2 3" xfId="9191" xr:uid="{00000000-0005-0000-0000-00003D120000}"/>
    <cellStyle name="Обычный 6 2 6 3" xfId="4330" xr:uid="{00000000-0005-0000-0000-00003E120000}"/>
    <cellStyle name="Обычный 6 2 6 4" xfId="7720" xr:uid="{00000000-0005-0000-0000-00003F120000}"/>
    <cellStyle name="Обычный 6 2 7" xfId="1946" xr:uid="{00000000-0005-0000-0000-000040120000}"/>
    <cellStyle name="Обычный 6 2 7 2" xfId="5979" xr:uid="{00000000-0005-0000-0000-000041120000}"/>
    <cellStyle name="Обычный 6 2 7 3" xfId="8455" xr:uid="{00000000-0005-0000-0000-000042120000}"/>
    <cellStyle name="Обычный 6 2 8" xfId="3413" xr:uid="{00000000-0005-0000-0000-000043120000}"/>
    <cellStyle name="Обычный 6 2 8 2" xfId="6174" xr:uid="{00000000-0005-0000-0000-000044120000}"/>
    <cellStyle name="Обычный 6 2 8 3" xfId="9922" xr:uid="{00000000-0005-0000-0000-000045120000}"/>
    <cellStyle name="Обычный 6 2 9" xfId="6355" xr:uid="{00000000-0005-0000-0000-000046120000}"/>
    <cellStyle name="Обычный 6 3" xfId="380" xr:uid="{00000000-0005-0000-0000-000047120000}"/>
    <cellStyle name="Обычный 6 3 10" xfId="6767" xr:uid="{00000000-0005-0000-0000-000048120000}"/>
    <cellStyle name="Обычный 6 3 11" xfId="5067" xr:uid="{00000000-0005-0000-0000-000049120000}"/>
    <cellStyle name="Обычный 6 3 12" xfId="3595" xr:uid="{00000000-0005-0000-0000-00004A120000}"/>
    <cellStyle name="Обычный 6 3 13" xfId="6985" xr:uid="{00000000-0005-0000-0000-00004B120000}"/>
    <cellStyle name="Обычный 6 3 2" xfId="644" xr:uid="{00000000-0005-0000-0000-00004C120000}"/>
    <cellStyle name="Обычный 6 3 2 2" xfId="1405" xr:uid="{00000000-0005-0000-0000-00004D120000}"/>
    <cellStyle name="Обычный 6 3 2 2 2" xfId="2877" xr:uid="{00000000-0005-0000-0000-00004E120000}"/>
    <cellStyle name="Обычный 6 3 2 2 2 2" xfId="9386" xr:uid="{00000000-0005-0000-0000-00004F120000}"/>
    <cellStyle name="Обычный 6 3 2 2 3" xfId="4525" xr:uid="{00000000-0005-0000-0000-000050120000}"/>
    <cellStyle name="Обычный 6 3 2 2 4" xfId="7915" xr:uid="{00000000-0005-0000-0000-000051120000}"/>
    <cellStyle name="Обычный 6 3 2 3" xfId="2141" xr:uid="{00000000-0005-0000-0000-000052120000}"/>
    <cellStyle name="Обычный 6 3 2 3 2" xfId="5261" xr:uid="{00000000-0005-0000-0000-000053120000}"/>
    <cellStyle name="Обычный 6 3 2 3 3" xfId="8650" xr:uid="{00000000-0005-0000-0000-000054120000}"/>
    <cellStyle name="Обычный 6 3 2 4" xfId="3789" xr:uid="{00000000-0005-0000-0000-000055120000}"/>
    <cellStyle name="Обычный 6 3 2 5" xfId="7179" xr:uid="{00000000-0005-0000-0000-000056120000}"/>
    <cellStyle name="Обычный 6 3 3" xfId="821" xr:uid="{00000000-0005-0000-0000-000057120000}"/>
    <cellStyle name="Обычный 6 3 3 2" xfId="1582" xr:uid="{00000000-0005-0000-0000-000058120000}"/>
    <cellStyle name="Обычный 6 3 3 2 2" xfId="3054" xr:uid="{00000000-0005-0000-0000-000059120000}"/>
    <cellStyle name="Обычный 6 3 3 2 2 2" xfId="9563" xr:uid="{00000000-0005-0000-0000-00005A120000}"/>
    <cellStyle name="Обычный 6 3 3 2 3" xfId="4702" xr:uid="{00000000-0005-0000-0000-00005B120000}"/>
    <cellStyle name="Обычный 6 3 3 2 4" xfId="8092" xr:uid="{00000000-0005-0000-0000-00005C120000}"/>
    <cellStyle name="Обычный 6 3 3 3" xfId="2318" xr:uid="{00000000-0005-0000-0000-00005D120000}"/>
    <cellStyle name="Обычный 6 3 3 3 2" xfId="5442" xr:uid="{00000000-0005-0000-0000-00005E120000}"/>
    <cellStyle name="Обычный 6 3 3 3 3" xfId="8827" xr:uid="{00000000-0005-0000-0000-00005F120000}"/>
    <cellStyle name="Обычный 6 3 3 4" xfId="3966" xr:uid="{00000000-0005-0000-0000-000060120000}"/>
    <cellStyle name="Обычный 6 3 3 5" xfId="7356" xr:uid="{00000000-0005-0000-0000-000061120000}"/>
    <cellStyle name="Обычный 6 3 4" xfId="1009" xr:uid="{00000000-0005-0000-0000-000062120000}"/>
    <cellStyle name="Обычный 6 3 4 2" xfId="1762" xr:uid="{00000000-0005-0000-0000-000063120000}"/>
    <cellStyle name="Обычный 6 3 4 2 2" xfId="3234" xr:uid="{00000000-0005-0000-0000-000064120000}"/>
    <cellStyle name="Обычный 6 3 4 2 2 2" xfId="9743" xr:uid="{00000000-0005-0000-0000-000065120000}"/>
    <cellStyle name="Обычный 6 3 4 2 3" xfId="4882" xr:uid="{00000000-0005-0000-0000-000066120000}"/>
    <cellStyle name="Обычный 6 3 4 2 4" xfId="8272" xr:uid="{00000000-0005-0000-0000-000067120000}"/>
    <cellStyle name="Обычный 6 3 4 3" xfId="2498" xr:uid="{00000000-0005-0000-0000-000068120000}"/>
    <cellStyle name="Обычный 6 3 4 3 2" xfId="5619" xr:uid="{00000000-0005-0000-0000-000069120000}"/>
    <cellStyle name="Обычный 6 3 4 3 3" xfId="9007" xr:uid="{00000000-0005-0000-0000-00006A120000}"/>
    <cellStyle name="Обычный 6 3 4 4" xfId="4146" xr:uid="{00000000-0005-0000-0000-00006B120000}"/>
    <cellStyle name="Обычный 6 3 4 5" xfId="7536" xr:uid="{00000000-0005-0000-0000-00006C120000}"/>
    <cellStyle name="Обычный 6 3 5" xfId="1211" xr:uid="{00000000-0005-0000-0000-00006D120000}"/>
    <cellStyle name="Обычный 6 3 5 2" xfId="2683" xr:uid="{00000000-0005-0000-0000-00006E120000}"/>
    <cellStyle name="Обычный 6 3 5 2 2" xfId="5799" xr:uid="{00000000-0005-0000-0000-00006F120000}"/>
    <cellStyle name="Обычный 6 3 5 2 3" xfId="9192" xr:uid="{00000000-0005-0000-0000-000070120000}"/>
    <cellStyle name="Обычный 6 3 5 3" xfId="4331" xr:uid="{00000000-0005-0000-0000-000071120000}"/>
    <cellStyle name="Обычный 6 3 5 4" xfId="7721" xr:uid="{00000000-0005-0000-0000-000072120000}"/>
    <cellStyle name="Обычный 6 3 6" xfId="1947" xr:uid="{00000000-0005-0000-0000-000073120000}"/>
    <cellStyle name="Обычный 6 3 6 2" xfId="5980" xr:uid="{00000000-0005-0000-0000-000074120000}"/>
    <cellStyle name="Обычный 6 3 6 3" xfId="8456" xr:uid="{00000000-0005-0000-0000-000075120000}"/>
    <cellStyle name="Обычный 6 3 7" xfId="3414" xr:uid="{00000000-0005-0000-0000-000076120000}"/>
    <cellStyle name="Обычный 6 3 7 2" xfId="6175" xr:uid="{00000000-0005-0000-0000-000077120000}"/>
    <cellStyle name="Обычный 6 3 7 3" xfId="9923" xr:uid="{00000000-0005-0000-0000-000078120000}"/>
    <cellStyle name="Обычный 6 3 8" xfId="6356" xr:uid="{00000000-0005-0000-0000-000079120000}"/>
    <cellStyle name="Обычный 6 3 9" xfId="6553" xr:uid="{00000000-0005-0000-0000-00007A120000}"/>
    <cellStyle name="Обычный 6 4" xfId="381" xr:uid="{00000000-0005-0000-0000-00007B120000}"/>
    <cellStyle name="Обычный 6 5" xfId="543" xr:uid="{00000000-0005-0000-0000-00007C120000}"/>
    <cellStyle name="Обычный 6 5 2" xfId="1309" xr:uid="{00000000-0005-0000-0000-00007D120000}"/>
    <cellStyle name="Обычный 6 5 2 2" xfId="2781" xr:uid="{00000000-0005-0000-0000-00007E120000}"/>
    <cellStyle name="Обычный 6 5 2 2 2" xfId="9290" xr:uid="{00000000-0005-0000-0000-00007F120000}"/>
    <cellStyle name="Обычный 6 5 2 3" xfId="4429" xr:uid="{00000000-0005-0000-0000-000080120000}"/>
    <cellStyle name="Обычный 6 5 2 4" xfId="7819" xr:uid="{00000000-0005-0000-0000-000081120000}"/>
    <cellStyle name="Обычный 6 5 3" xfId="2045" xr:uid="{00000000-0005-0000-0000-000082120000}"/>
    <cellStyle name="Обычный 6 5 3 2" xfId="5165" xr:uid="{00000000-0005-0000-0000-000083120000}"/>
    <cellStyle name="Обычный 6 5 3 3" xfId="8554" xr:uid="{00000000-0005-0000-0000-000084120000}"/>
    <cellStyle name="Обычный 6 5 4" xfId="3693" xr:uid="{00000000-0005-0000-0000-000085120000}"/>
    <cellStyle name="Обычный 6 5 5" xfId="7083" xr:uid="{00000000-0005-0000-0000-000086120000}"/>
    <cellStyle name="Обычный 6 6" xfId="555" xr:uid="{00000000-0005-0000-0000-000087120000}"/>
    <cellStyle name="Обычный 6 6 2" xfId="1320" xr:uid="{00000000-0005-0000-0000-000088120000}"/>
    <cellStyle name="Обычный 6 6 2 2" xfId="2792" xr:uid="{00000000-0005-0000-0000-000089120000}"/>
    <cellStyle name="Обычный 6 6 2 2 2" xfId="9301" xr:uid="{00000000-0005-0000-0000-00008A120000}"/>
    <cellStyle name="Обычный 6 6 2 3" xfId="4440" xr:uid="{00000000-0005-0000-0000-00008B120000}"/>
    <cellStyle name="Обычный 6 6 2 4" xfId="7830" xr:uid="{00000000-0005-0000-0000-00008C120000}"/>
    <cellStyle name="Обычный 6 6 3" xfId="2056" xr:uid="{00000000-0005-0000-0000-00008D120000}"/>
    <cellStyle name="Обычный 6 6 3 2" xfId="5176" xr:uid="{00000000-0005-0000-0000-00008E120000}"/>
    <cellStyle name="Обычный 6 6 3 3" xfId="8565" xr:uid="{00000000-0005-0000-0000-00008F120000}"/>
    <cellStyle name="Обычный 6 6 4" xfId="3704" xr:uid="{00000000-0005-0000-0000-000090120000}"/>
    <cellStyle name="Обычный 6 6 5" xfId="7094" xr:uid="{00000000-0005-0000-0000-000091120000}"/>
    <cellStyle name="Обычный 6 7" xfId="642" xr:uid="{00000000-0005-0000-0000-000092120000}"/>
    <cellStyle name="Обычный 6 7 2" xfId="1403" xr:uid="{00000000-0005-0000-0000-000093120000}"/>
    <cellStyle name="Обычный 6 7 2 2" xfId="2875" xr:uid="{00000000-0005-0000-0000-000094120000}"/>
    <cellStyle name="Обычный 6 7 2 2 2" xfId="9384" xr:uid="{00000000-0005-0000-0000-000095120000}"/>
    <cellStyle name="Обычный 6 7 2 3" xfId="4523" xr:uid="{00000000-0005-0000-0000-000096120000}"/>
    <cellStyle name="Обычный 6 7 2 4" xfId="7913" xr:uid="{00000000-0005-0000-0000-000097120000}"/>
    <cellStyle name="Обычный 6 7 3" xfId="2139" xr:uid="{00000000-0005-0000-0000-000098120000}"/>
    <cellStyle name="Обычный 6 7 3 2" xfId="5259" xr:uid="{00000000-0005-0000-0000-000099120000}"/>
    <cellStyle name="Обычный 6 7 3 3" xfId="8648" xr:uid="{00000000-0005-0000-0000-00009A120000}"/>
    <cellStyle name="Обычный 6 7 4" xfId="3787" xr:uid="{00000000-0005-0000-0000-00009B120000}"/>
    <cellStyle name="Обычный 6 7 5" xfId="7177" xr:uid="{00000000-0005-0000-0000-00009C120000}"/>
    <cellStyle name="Обычный 6 8" xfId="819" xr:uid="{00000000-0005-0000-0000-00009D120000}"/>
    <cellStyle name="Обычный 6 8 2" xfId="1580" xr:uid="{00000000-0005-0000-0000-00009E120000}"/>
    <cellStyle name="Обычный 6 8 2 2" xfId="3052" xr:uid="{00000000-0005-0000-0000-00009F120000}"/>
    <cellStyle name="Обычный 6 8 2 2 2" xfId="9561" xr:uid="{00000000-0005-0000-0000-0000A0120000}"/>
    <cellStyle name="Обычный 6 8 2 3" xfId="4700" xr:uid="{00000000-0005-0000-0000-0000A1120000}"/>
    <cellStyle name="Обычный 6 8 2 4" xfId="8090" xr:uid="{00000000-0005-0000-0000-0000A2120000}"/>
    <cellStyle name="Обычный 6 8 3" xfId="2316" xr:uid="{00000000-0005-0000-0000-0000A3120000}"/>
    <cellStyle name="Обычный 6 8 3 2" xfId="5440" xr:uid="{00000000-0005-0000-0000-0000A4120000}"/>
    <cellStyle name="Обычный 6 8 3 3" xfId="8825" xr:uid="{00000000-0005-0000-0000-0000A5120000}"/>
    <cellStyle name="Обычный 6 8 4" xfId="3964" xr:uid="{00000000-0005-0000-0000-0000A6120000}"/>
    <cellStyle name="Обычный 6 8 5" xfId="7354" xr:uid="{00000000-0005-0000-0000-0000A7120000}"/>
    <cellStyle name="Обычный 6 9" xfId="1007" xr:uid="{00000000-0005-0000-0000-0000A8120000}"/>
    <cellStyle name="Обычный 6 9 2" xfId="1760" xr:uid="{00000000-0005-0000-0000-0000A9120000}"/>
    <cellStyle name="Обычный 6 9 2 2" xfId="3232" xr:uid="{00000000-0005-0000-0000-0000AA120000}"/>
    <cellStyle name="Обычный 6 9 2 2 2" xfId="9741" xr:uid="{00000000-0005-0000-0000-0000AB120000}"/>
    <cellStyle name="Обычный 6 9 2 3" xfId="4880" xr:uid="{00000000-0005-0000-0000-0000AC120000}"/>
    <cellStyle name="Обычный 6 9 2 4" xfId="8270" xr:uid="{00000000-0005-0000-0000-0000AD120000}"/>
    <cellStyle name="Обычный 6 9 3" xfId="2496" xr:uid="{00000000-0005-0000-0000-0000AE120000}"/>
    <cellStyle name="Обычный 6 9 3 2" xfId="5617" xr:uid="{00000000-0005-0000-0000-0000AF120000}"/>
    <cellStyle name="Обычный 6 9 3 3" xfId="9005" xr:uid="{00000000-0005-0000-0000-0000B0120000}"/>
    <cellStyle name="Обычный 6 9 4" xfId="4144" xr:uid="{00000000-0005-0000-0000-0000B1120000}"/>
    <cellStyle name="Обычный 6 9 5" xfId="7534" xr:uid="{00000000-0005-0000-0000-0000B2120000}"/>
    <cellStyle name="Обычный 60" xfId="382" xr:uid="{00000000-0005-0000-0000-0000B3120000}"/>
    <cellStyle name="Обычный 61" xfId="383" xr:uid="{00000000-0005-0000-0000-0000B4120000}"/>
    <cellStyle name="Обычный 62" xfId="384" xr:uid="{00000000-0005-0000-0000-0000B5120000}"/>
    <cellStyle name="Обычный 63" xfId="385" xr:uid="{00000000-0005-0000-0000-0000B6120000}"/>
    <cellStyle name="Обычный 64" xfId="386" xr:uid="{00000000-0005-0000-0000-0000B7120000}"/>
    <cellStyle name="Обычный 65" xfId="387" xr:uid="{00000000-0005-0000-0000-0000B8120000}"/>
    <cellStyle name="Обычный 66" xfId="388" xr:uid="{00000000-0005-0000-0000-0000B9120000}"/>
    <cellStyle name="Обычный 67" xfId="389" xr:uid="{00000000-0005-0000-0000-0000BA120000}"/>
    <cellStyle name="Обычный 68" xfId="390" xr:uid="{00000000-0005-0000-0000-0000BB120000}"/>
    <cellStyle name="Обычный 69" xfId="391" xr:uid="{00000000-0005-0000-0000-0000BC120000}"/>
    <cellStyle name="Обычный 7" xfId="392" xr:uid="{00000000-0005-0000-0000-0000BD120000}"/>
    <cellStyle name="Обычный 7 2" xfId="393" xr:uid="{00000000-0005-0000-0000-0000BE120000}"/>
    <cellStyle name="Обычный 7 3" xfId="542" xr:uid="{00000000-0005-0000-0000-0000BF120000}"/>
    <cellStyle name="Обычный 7 3 2" xfId="1308" xr:uid="{00000000-0005-0000-0000-0000C0120000}"/>
    <cellStyle name="Обычный 7 3 2 2" xfId="2780" xr:uid="{00000000-0005-0000-0000-0000C1120000}"/>
    <cellStyle name="Обычный 7 3 2 2 2" xfId="9289" xr:uid="{00000000-0005-0000-0000-0000C2120000}"/>
    <cellStyle name="Обычный 7 3 2 3" xfId="4428" xr:uid="{00000000-0005-0000-0000-0000C3120000}"/>
    <cellStyle name="Обычный 7 3 2 4" xfId="7818" xr:uid="{00000000-0005-0000-0000-0000C4120000}"/>
    <cellStyle name="Обычный 7 3 3" xfId="2044" xr:uid="{00000000-0005-0000-0000-0000C5120000}"/>
    <cellStyle name="Обычный 7 3 3 2" xfId="5164" xr:uid="{00000000-0005-0000-0000-0000C6120000}"/>
    <cellStyle name="Обычный 7 3 3 3" xfId="8553" xr:uid="{00000000-0005-0000-0000-0000C7120000}"/>
    <cellStyle name="Обычный 7 3 4" xfId="3692" xr:uid="{00000000-0005-0000-0000-0000C8120000}"/>
    <cellStyle name="Обычный 7 3 5" xfId="7082" xr:uid="{00000000-0005-0000-0000-0000C9120000}"/>
    <cellStyle name="Обычный 7 4" xfId="394" xr:uid="{00000000-0005-0000-0000-0000CA120000}"/>
    <cellStyle name="Обычный 7 5" xfId="554" xr:uid="{00000000-0005-0000-0000-0000CB120000}"/>
    <cellStyle name="Обычный 7 5 2" xfId="1319" xr:uid="{00000000-0005-0000-0000-0000CC120000}"/>
    <cellStyle name="Обычный 7 5 2 2" xfId="2791" xr:uid="{00000000-0005-0000-0000-0000CD120000}"/>
    <cellStyle name="Обычный 7 5 2 2 2" xfId="9300" xr:uid="{00000000-0005-0000-0000-0000CE120000}"/>
    <cellStyle name="Обычный 7 5 2 3" xfId="4439" xr:uid="{00000000-0005-0000-0000-0000CF120000}"/>
    <cellStyle name="Обычный 7 5 2 4" xfId="7829" xr:uid="{00000000-0005-0000-0000-0000D0120000}"/>
    <cellStyle name="Обычный 7 5 3" xfId="2055" xr:uid="{00000000-0005-0000-0000-0000D1120000}"/>
    <cellStyle name="Обычный 7 5 3 2" xfId="5175" xr:uid="{00000000-0005-0000-0000-0000D2120000}"/>
    <cellStyle name="Обычный 7 5 3 3" xfId="8564" xr:uid="{00000000-0005-0000-0000-0000D3120000}"/>
    <cellStyle name="Обычный 7 5 4" xfId="3703" xr:uid="{00000000-0005-0000-0000-0000D4120000}"/>
    <cellStyle name="Обычный 7 5 5" xfId="7093" xr:uid="{00000000-0005-0000-0000-0000D5120000}"/>
    <cellStyle name="Обычный 70" xfId="395" xr:uid="{00000000-0005-0000-0000-0000D6120000}"/>
    <cellStyle name="Обычный 71" xfId="396" xr:uid="{00000000-0005-0000-0000-0000D7120000}"/>
    <cellStyle name="Обычный 72" xfId="397" xr:uid="{00000000-0005-0000-0000-0000D8120000}"/>
    <cellStyle name="Обычный 73" xfId="398" xr:uid="{00000000-0005-0000-0000-0000D9120000}"/>
    <cellStyle name="Обычный 74" xfId="399" xr:uid="{00000000-0005-0000-0000-0000DA120000}"/>
    <cellStyle name="Обычный 75" xfId="400" xr:uid="{00000000-0005-0000-0000-0000DB120000}"/>
    <cellStyle name="Обычный 76" xfId="401" xr:uid="{00000000-0005-0000-0000-0000DC120000}"/>
    <cellStyle name="Обычный 77" xfId="402" xr:uid="{00000000-0005-0000-0000-0000DD120000}"/>
    <cellStyle name="Обычный 78" xfId="403" xr:uid="{00000000-0005-0000-0000-0000DE120000}"/>
    <cellStyle name="Обычный 79" xfId="404" xr:uid="{00000000-0005-0000-0000-0000DF120000}"/>
    <cellStyle name="Обычный 8" xfId="405" xr:uid="{00000000-0005-0000-0000-0000E0120000}"/>
    <cellStyle name="Обычный 8 10" xfId="6554" xr:uid="{00000000-0005-0000-0000-0000E1120000}"/>
    <cellStyle name="Обычный 8 11" xfId="6768" xr:uid="{00000000-0005-0000-0000-0000E2120000}"/>
    <cellStyle name="Обычный 8 12" xfId="5068" xr:uid="{00000000-0005-0000-0000-0000E3120000}"/>
    <cellStyle name="Обычный 8 13" xfId="3596" xr:uid="{00000000-0005-0000-0000-0000E4120000}"/>
    <cellStyle name="Обычный 8 14" xfId="6986" xr:uid="{00000000-0005-0000-0000-0000E5120000}"/>
    <cellStyle name="Обычный 8 2" xfId="645" xr:uid="{00000000-0005-0000-0000-0000E6120000}"/>
    <cellStyle name="Обычный 8 2 2" xfId="1406" xr:uid="{00000000-0005-0000-0000-0000E7120000}"/>
    <cellStyle name="Обычный 8 2 2 2" xfId="2878" xr:uid="{00000000-0005-0000-0000-0000E8120000}"/>
    <cellStyle name="Обычный 8 2 2 2 2" xfId="9387" xr:uid="{00000000-0005-0000-0000-0000E9120000}"/>
    <cellStyle name="Обычный 8 2 2 3" xfId="4526" xr:uid="{00000000-0005-0000-0000-0000EA120000}"/>
    <cellStyle name="Обычный 8 2 2 4" xfId="7916" xr:uid="{00000000-0005-0000-0000-0000EB120000}"/>
    <cellStyle name="Обычный 8 2 3" xfId="2142" xr:uid="{00000000-0005-0000-0000-0000EC120000}"/>
    <cellStyle name="Обычный 8 2 3 2" xfId="5262" xr:uid="{00000000-0005-0000-0000-0000ED120000}"/>
    <cellStyle name="Обычный 8 2 3 3" xfId="8651" xr:uid="{00000000-0005-0000-0000-0000EE120000}"/>
    <cellStyle name="Обычный 8 2 4" xfId="3790" xr:uid="{00000000-0005-0000-0000-0000EF120000}"/>
    <cellStyle name="Обычный 8 2 5" xfId="7180" xr:uid="{00000000-0005-0000-0000-0000F0120000}"/>
    <cellStyle name="Обычный 8 3" xfId="2" xr:uid="{00000000-0005-0000-0000-0000F1120000}"/>
    <cellStyle name="Обычный 8 4" xfId="822" xr:uid="{00000000-0005-0000-0000-0000F2120000}"/>
    <cellStyle name="Обычный 8 4 2" xfId="1583" xr:uid="{00000000-0005-0000-0000-0000F3120000}"/>
    <cellStyle name="Обычный 8 4 2 2" xfId="3055" xr:uid="{00000000-0005-0000-0000-0000F4120000}"/>
    <cellStyle name="Обычный 8 4 2 2 2" xfId="9564" xr:uid="{00000000-0005-0000-0000-0000F5120000}"/>
    <cellStyle name="Обычный 8 4 2 3" xfId="4703" xr:uid="{00000000-0005-0000-0000-0000F6120000}"/>
    <cellStyle name="Обычный 8 4 2 4" xfId="8093" xr:uid="{00000000-0005-0000-0000-0000F7120000}"/>
    <cellStyle name="Обычный 8 4 3" xfId="2319" xr:uid="{00000000-0005-0000-0000-0000F8120000}"/>
    <cellStyle name="Обычный 8 4 3 2" xfId="5443" xr:uid="{00000000-0005-0000-0000-0000F9120000}"/>
    <cellStyle name="Обычный 8 4 3 3" xfId="8828" xr:uid="{00000000-0005-0000-0000-0000FA120000}"/>
    <cellStyle name="Обычный 8 4 4" xfId="3967" xr:uid="{00000000-0005-0000-0000-0000FB120000}"/>
    <cellStyle name="Обычный 8 4 5" xfId="7357" xr:uid="{00000000-0005-0000-0000-0000FC120000}"/>
    <cellStyle name="Обычный 8 5" xfId="1010" xr:uid="{00000000-0005-0000-0000-0000FD120000}"/>
    <cellStyle name="Обычный 8 5 2" xfId="1763" xr:uid="{00000000-0005-0000-0000-0000FE120000}"/>
    <cellStyle name="Обычный 8 5 2 2" xfId="3235" xr:uid="{00000000-0005-0000-0000-0000FF120000}"/>
    <cellStyle name="Обычный 8 5 2 2 2" xfId="9744" xr:uid="{00000000-0005-0000-0000-000000130000}"/>
    <cellStyle name="Обычный 8 5 2 3" xfId="4883" xr:uid="{00000000-0005-0000-0000-000001130000}"/>
    <cellStyle name="Обычный 8 5 2 4" xfId="8273" xr:uid="{00000000-0005-0000-0000-000002130000}"/>
    <cellStyle name="Обычный 8 5 3" xfId="2499" xr:uid="{00000000-0005-0000-0000-000003130000}"/>
    <cellStyle name="Обычный 8 5 3 2" xfId="5620" xr:uid="{00000000-0005-0000-0000-000004130000}"/>
    <cellStyle name="Обычный 8 5 3 3" xfId="9008" xr:uid="{00000000-0005-0000-0000-000005130000}"/>
    <cellStyle name="Обычный 8 5 4" xfId="4147" xr:uid="{00000000-0005-0000-0000-000006130000}"/>
    <cellStyle name="Обычный 8 5 5" xfId="7537" xr:uid="{00000000-0005-0000-0000-000007130000}"/>
    <cellStyle name="Обычный 8 6" xfId="1212" xr:uid="{00000000-0005-0000-0000-000008130000}"/>
    <cellStyle name="Обычный 8 6 2" xfId="2684" xr:uid="{00000000-0005-0000-0000-000009130000}"/>
    <cellStyle name="Обычный 8 6 2 2" xfId="5800" xr:uid="{00000000-0005-0000-0000-00000A130000}"/>
    <cellStyle name="Обычный 8 6 2 3" xfId="9193" xr:uid="{00000000-0005-0000-0000-00000B130000}"/>
    <cellStyle name="Обычный 8 6 3" xfId="4332" xr:uid="{00000000-0005-0000-0000-00000C130000}"/>
    <cellStyle name="Обычный 8 6 4" xfId="7722" xr:uid="{00000000-0005-0000-0000-00000D130000}"/>
    <cellStyle name="Обычный 8 7" xfId="1948" xr:uid="{00000000-0005-0000-0000-00000E130000}"/>
    <cellStyle name="Обычный 8 7 2" xfId="5981" xr:uid="{00000000-0005-0000-0000-00000F130000}"/>
    <cellStyle name="Обычный 8 7 3" xfId="8457" xr:uid="{00000000-0005-0000-0000-000010130000}"/>
    <cellStyle name="Обычный 8 8" xfId="3415" xr:uid="{00000000-0005-0000-0000-000011130000}"/>
    <cellStyle name="Обычный 8 8 2" xfId="6176" xr:uid="{00000000-0005-0000-0000-000012130000}"/>
    <cellStyle name="Обычный 8 8 3" xfId="9924" xr:uid="{00000000-0005-0000-0000-000013130000}"/>
    <cellStyle name="Обычный 8 9" xfId="6357" xr:uid="{00000000-0005-0000-0000-000014130000}"/>
    <cellStyle name="Обычный 80" xfId="406" xr:uid="{00000000-0005-0000-0000-000015130000}"/>
    <cellStyle name="Обычный 81" xfId="407" xr:uid="{00000000-0005-0000-0000-000016130000}"/>
    <cellStyle name="Обычный 82" xfId="408" xr:uid="{00000000-0005-0000-0000-000017130000}"/>
    <cellStyle name="Обычный 83" xfId="409" xr:uid="{00000000-0005-0000-0000-000018130000}"/>
    <cellStyle name="Обычный 84" xfId="410" xr:uid="{00000000-0005-0000-0000-000019130000}"/>
    <cellStyle name="Обычный 85" xfId="411" xr:uid="{00000000-0005-0000-0000-00001A130000}"/>
    <cellStyle name="Обычный 86" xfId="412" xr:uid="{00000000-0005-0000-0000-00001B130000}"/>
    <cellStyle name="Обычный 87" xfId="413" xr:uid="{00000000-0005-0000-0000-00001C130000}"/>
    <cellStyle name="Обычный 88" xfId="414" xr:uid="{00000000-0005-0000-0000-00001D130000}"/>
    <cellStyle name="Обычный 89" xfId="415" xr:uid="{00000000-0005-0000-0000-00001E130000}"/>
    <cellStyle name="Обычный 9" xfId="416" xr:uid="{00000000-0005-0000-0000-00001F130000}"/>
    <cellStyle name="Обычный 9 10" xfId="6769" xr:uid="{00000000-0005-0000-0000-000020130000}"/>
    <cellStyle name="Обычный 9 11" xfId="5069" xr:uid="{00000000-0005-0000-0000-000021130000}"/>
    <cellStyle name="Обычный 9 12" xfId="3597" xr:uid="{00000000-0005-0000-0000-000022130000}"/>
    <cellStyle name="Обычный 9 13" xfId="6987" xr:uid="{00000000-0005-0000-0000-000023130000}"/>
    <cellStyle name="Обычный 9 2" xfId="646" xr:uid="{00000000-0005-0000-0000-000024130000}"/>
    <cellStyle name="Обычный 9 2 2" xfId="1407" xr:uid="{00000000-0005-0000-0000-000025130000}"/>
    <cellStyle name="Обычный 9 2 2 2" xfId="2879" xr:uid="{00000000-0005-0000-0000-000026130000}"/>
    <cellStyle name="Обычный 9 2 2 2 2" xfId="9388" xr:uid="{00000000-0005-0000-0000-000027130000}"/>
    <cellStyle name="Обычный 9 2 2 3" xfId="4527" xr:uid="{00000000-0005-0000-0000-000028130000}"/>
    <cellStyle name="Обычный 9 2 2 4" xfId="7917" xr:uid="{00000000-0005-0000-0000-000029130000}"/>
    <cellStyle name="Обычный 9 2 3" xfId="2143" xr:uid="{00000000-0005-0000-0000-00002A130000}"/>
    <cellStyle name="Обычный 9 2 3 2" xfId="5263" xr:uid="{00000000-0005-0000-0000-00002B130000}"/>
    <cellStyle name="Обычный 9 2 3 3" xfId="8652" xr:uid="{00000000-0005-0000-0000-00002C130000}"/>
    <cellStyle name="Обычный 9 2 4" xfId="3791" xr:uid="{00000000-0005-0000-0000-00002D130000}"/>
    <cellStyle name="Обычный 9 2 5" xfId="7181" xr:uid="{00000000-0005-0000-0000-00002E130000}"/>
    <cellStyle name="Обычный 9 3" xfId="823" xr:uid="{00000000-0005-0000-0000-00002F130000}"/>
    <cellStyle name="Обычный 9 3 2" xfId="1584" xr:uid="{00000000-0005-0000-0000-000030130000}"/>
    <cellStyle name="Обычный 9 3 2 2" xfId="3056" xr:uid="{00000000-0005-0000-0000-000031130000}"/>
    <cellStyle name="Обычный 9 3 2 2 2" xfId="9565" xr:uid="{00000000-0005-0000-0000-000032130000}"/>
    <cellStyle name="Обычный 9 3 2 3" xfId="4704" xr:uid="{00000000-0005-0000-0000-000033130000}"/>
    <cellStyle name="Обычный 9 3 2 4" xfId="8094" xr:uid="{00000000-0005-0000-0000-000034130000}"/>
    <cellStyle name="Обычный 9 3 3" xfId="2320" xr:uid="{00000000-0005-0000-0000-000035130000}"/>
    <cellStyle name="Обычный 9 3 3 2" xfId="5444" xr:uid="{00000000-0005-0000-0000-000036130000}"/>
    <cellStyle name="Обычный 9 3 3 3" xfId="8829" xr:uid="{00000000-0005-0000-0000-000037130000}"/>
    <cellStyle name="Обычный 9 3 4" xfId="3968" xr:uid="{00000000-0005-0000-0000-000038130000}"/>
    <cellStyle name="Обычный 9 3 5" xfId="7358" xr:uid="{00000000-0005-0000-0000-000039130000}"/>
    <cellStyle name="Обычный 9 4" xfId="1011" xr:uid="{00000000-0005-0000-0000-00003A130000}"/>
    <cellStyle name="Обычный 9 4 2" xfId="1764" xr:uid="{00000000-0005-0000-0000-00003B130000}"/>
    <cellStyle name="Обычный 9 4 2 2" xfId="3236" xr:uid="{00000000-0005-0000-0000-00003C130000}"/>
    <cellStyle name="Обычный 9 4 2 2 2" xfId="9745" xr:uid="{00000000-0005-0000-0000-00003D130000}"/>
    <cellStyle name="Обычный 9 4 2 3" xfId="4884" xr:uid="{00000000-0005-0000-0000-00003E130000}"/>
    <cellStyle name="Обычный 9 4 2 4" xfId="8274" xr:uid="{00000000-0005-0000-0000-00003F130000}"/>
    <cellStyle name="Обычный 9 4 3" xfId="2500" xr:uid="{00000000-0005-0000-0000-000040130000}"/>
    <cellStyle name="Обычный 9 4 3 2" xfId="5621" xr:uid="{00000000-0005-0000-0000-000041130000}"/>
    <cellStyle name="Обычный 9 4 3 3" xfId="9009" xr:uid="{00000000-0005-0000-0000-000042130000}"/>
    <cellStyle name="Обычный 9 4 4" xfId="4148" xr:uid="{00000000-0005-0000-0000-000043130000}"/>
    <cellStyle name="Обычный 9 4 5" xfId="7538" xr:uid="{00000000-0005-0000-0000-000044130000}"/>
    <cellStyle name="Обычный 9 5" xfId="1213" xr:uid="{00000000-0005-0000-0000-000045130000}"/>
    <cellStyle name="Обычный 9 5 2" xfId="2685" xr:uid="{00000000-0005-0000-0000-000046130000}"/>
    <cellStyle name="Обычный 9 5 2 2" xfId="5801" xr:uid="{00000000-0005-0000-0000-000047130000}"/>
    <cellStyle name="Обычный 9 5 2 3" xfId="9194" xr:uid="{00000000-0005-0000-0000-000048130000}"/>
    <cellStyle name="Обычный 9 5 3" xfId="4333" xr:uid="{00000000-0005-0000-0000-000049130000}"/>
    <cellStyle name="Обычный 9 5 4" xfId="7723" xr:uid="{00000000-0005-0000-0000-00004A130000}"/>
    <cellStyle name="Обычный 9 6" xfId="1949" xr:uid="{00000000-0005-0000-0000-00004B130000}"/>
    <cellStyle name="Обычный 9 6 2" xfId="5982" xr:uid="{00000000-0005-0000-0000-00004C130000}"/>
    <cellStyle name="Обычный 9 6 3" xfId="8458" xr:uid="{00000000-0005-0000-0000-00004D130000}"/>
    <cellStyle name="Обычный 9 7" xfId="3416" xr:uid="{00000000-0005-0000-0000-00004E130000}"/>
    <cellStyle name="Обычный 9 7 2" xfId="6177" xr:uid="{00000000-0005-0000-0000-00004F130000}"/>
    <cellStyle name="Обычный 9 7 3" xfId="9925" xr:uid="{00000000-0005-0000-0000-000050130000}"/>
    <cellStyle name="Обычный 9 8" xfId="6358" xr:uid="{00000000-0005-0000-0000-000051130000}"/>
    <cellStyle name="Обычный 9 9" xfId="6555" xr:uid="{00000000-0005-0000-0000-000052130000}"/>
    <cellStyle name="Обычный 90" xfId="417" xr:uid="{00000000-0005-0000-0000-000053130000}"/>
    <cellStyle name="Обычный 91" xfId="418" xr:uid="{00000000-0005-0000-0000-000054130000}"/>
    <cellStyle name="Обычный 92" xfId="419" xr:uid="{00000000-0005-0000-0000-000055130000}"/>
    <cellStyle name="Обычный 93" xfId="420" xr:uid="{00000000-0005-0000-0000-000056130000}"/>
    <cellStyle name="Обычный 94" xfId="421" xr:uid="{00000000-0005-0000-0000-000057130000}"/>
    <cellStyle name="Обычный 95" xfId="422" xr:uid="{00000000-0005-0000-0000-000058130000}"/>
    <cellStyle name="Обычный 96" xfId="423" xr:uid="{00000000-0005-0000-0000-000059130000}"/>
    <cellStyle name="Обычный 97" xfId="424" xr:uid="{00000000-0005-0000-0000-00005A130000}"/>
    <cellStyle name="Обычный 98" xfId="425" xr:uid="{00000000-0005-0000-0000-00005B130000}"/>
    <cellStyle name="Обычный 99" xfId="426" xr:uid="{00000000-0005-0000-0000-00005C130000}"/>
    <cellStyle name="Обычный_Акции новый лист в УО" xfId="4980" xr:uid="{00000000-0005-0000-0000-00005D130000}"/>
    <cellStyle name="Обычный_клиенты" xfId="559" xr:uid="{00000000-0005-0000-0000-00005E130000}"/>
    <cellStyle name="Обычный_Лист4" xfId="539" xr:uid="{00000000-0005-0000-0000-00005F130000}"/>
    <cellStyle name="Обычный_сети" xfId="538" xr:uid="{00000000-0005-0000-0000-000060130000}"/>
    <cellStyle name="Обычный_ТН" xfId="558" xr:uid="{00000000-0005-0000-0000-000061130000}"/>
    <cellStyle name="Плохой 2" xfId="427" xr:uid="{00000000-0005-0000-0000-000062130000}"/>
    <cellStyle name="Пояснение 2" xfId="428" xr:uid="{00000000-0005-0000-0000-000063130000}"/>
    <cellStyle name="Примечание 2" xfId="429" xr:uid="{00000000-0005-0000-0000-000064130000}"/>
    <cellStyle name="Примечание 2 2" xfId="1121" xr:uid="{00000000-0005-0000-0000-000065130000}"/>
    <cellStyle name="Процентный" xfId="1" builtinId="5"/>
    <cellStyle name="Процентный 10" xfId="553" xr:uid="{00000000-0005-0000-0000-000067130000}"/>
    <cellStyle name="Процентный 10 2" xfId="1318" xr:uid="{00000000-0005-0000-0000-000068130000}"/>
    <cellStyle name="Процентный 10 2 2" xfId="2790" xr:uid="{00000000-0005-0000-0000-000069130000}"/>
    <cellStyle name="Процентный 10 2 2 2" xfId="9299" xr:uid="{00000000-0005-0000-0000-00006A130000}"/>
    <cellStyle name="Процентный 10 2 3" xfId="4438" xr:uid="{00000000-0005-0000-0000-00006B130000}"/>
    <cellStyle name="Процентный 10 2 4" xfId="7828" xr:uid="{00000000-0005-0000-0000-00006C130000}"/>
    <cellStyle name="Процентный 10 3" xfId="2054" xr:uid="{00000000-0005-0000-0000-00006D130000}"/>
    <cellStyle name="Процентный 10 3 2" xfId="5174" xr:uid="{00000000-0005-0000-0000-00006E130000}"/>
    <cellStyle name="Процентный 10 3 3" xfId="8563" xr:uid="{00000000-0005-0000-0000-00006F130000}"/>
    <cellStyle name="Процентный 10 4" xfId="3702" xr:uid="{00000000-0005-0000-0000-000070130000}"/>
    <cellStyle name="Процентный 10 5" xfId="7092" xr:uid="{00000000-0005-0000-0000-000071130000}"/>
    <cellStyle name="Процентный 11" xfId="5357" xr:uid="{00000000-0005-0000-0000-000072130000}"/>
    <cellStyle name="Процентный 2" xfId="430" xr:uid="{00000000-0005-0000-0000-000073130000}"/>
    <cellStyle name="Процентный 2 10" xfId="1950" xr:uid="{00000000-0005-0000-0000-000074130000}"/>
    <cellStyle name="Процентный 2 10 2" xfId="5983" xr:uid="{00000000-0005-0000-0000-000075130000}"/>
    <cellStyle name="Процентный 2 10 3" xfId="8459" xr:uid="{00000000-0005-0000-0000-000076130000}"/>
    <cellStyle name="Процентный 2 11" xfId="3417" xr:uid="{00000000-0005-0000-0000-000077130000}"/>
    <cellStyle name="Процентный 2 11 2" xfId="6178" xr:uid="{00000000-0005-0000-0000-000078130000}"/>
    <cellStyle name="Процентный 2 11 3" xfId="9926" xr:uid="{00000000-0005-0000-0000-000079130000}"/>
    <cellStyle name="Процентный 2 12" xfId="6359" xr:uid="{00000000-0005-0000-0000-00007A130000}"/>
    <cellStyle name="Процентный 2 13" xfId="6556" xr:uid="{00000000-0005-0000-0000-00007B130000}"/>
    <cellStyle name="Процентный 2 14" xfId="6770" xr:uid="{00000000-0005-0000-0000-00007C130000}"/>
    <cellStyle name="Процентный 2 15" xfId="5070" xr:uid="{00000000-0005-0000-0000-00007D130000}"/>
    <cellStyle name="Процентный 2 16" xfId="3598" xr:uid="{00000000-0005-0000-0000-00007E130000}"/>
    <cellStyle name="Процентный 2 17" xfId="6988" xr:uid="{00000000-0005-0000-0000-00007F130000}"/>
    <cellStyle name="Процентный 2 2" xfId="431" xr:uid="{00000000-0005-0000-0000-000080130000}"/>
    <cellStyle name="Процентный 2 2 10" xfId="6360" xr:uid="{00000000-0005-0000-0000-000081130000}"/>
    <cellStyle name="Процентный 2 2 11" xfId="6557" xr:uid="{00000000-0005-0000-0000-000082130000}"/>
    <cellStyle name="Процентный 2 2 12" xfId="6771" xr:uid="{00000000-0005-0000-0000-000083130000}"/>
    <cellStyle name="Процентный 2 2 13" xfId="5071" xr:uid="{00000000-0005-0000-0000-000084130000}"/>
    <cellStyle name="Процентный 2 2 14" xfId="3599" xr:uid="{00000000-0005-0000-0000-000085130000}"/>
    <cellStyle name="Процентный 2 2 15" xfId="6989" xr:uid="{00000000-0005-0000-0000-000086130000}"/>
    <cellStyle name="Процентный 2 2 2" xfId="432" xr:uid="{00000000-0005-0000-0000-000087130000}"/>
    <cellStyle name="Процентный 2 2 2 10" xfId="6558" xr:uid="{00000000-0005-0000-0000-000088130000}"/>
    <cellStyle name="Процентный 2 2 2 11" xfId="6772" xr:uid="{00000000-0005-0000-0000-000089130000}"/>
    <cellStyle name="Процентный 2 2 2 12" xfId="5072" xr:uid="{00000000-0005-0000-0000-00008A130000}"/>
    <cellStyle name="Процентный 2 2 2 13" xfId="3600" xr:uid="{00000000-0005-0000-0000-00008B130000}"/>
    <cellStyle name="Процентный 2 2 2 14" xfId="6990" xr:uid="{00000000-0005-0000-0000-00008C130000}"/>
    <cellStyle name="Процентный 2 2 2 2" xfId="433" xr:uid="{00000000-0005-0000-0000-00008D130000}"/>
    <cellStyle name="Процентный 2 2 2 2 10" xfId="6773" xr:uid="{00000000-0005-0000-0000-00008E130000}"/>
    <cellStyle name="Процентный 2 2 2 2 11" xfId="5073" xr:uid="{00000000-0005-0000-0000-00008F130000}"/>
    <cellStyle name="Процентный 2 2 2 2 12" xfId="3601" xr:uid="{00000000-0005-0000-0000-000090130000}"/>
    <cellStyle name="Процентный 2 2 2 2 13" xfId="6991" xr:uid="{00000000-0005-0000-0000-000091130000}"/>
    <cellStyle name="Процентный 2 2 2 2 2" xfId="650" xr:uid="{00000000-0005-0000-0000-000092130000}"/>
    <cellStyle name="Процентный 2 2 2 2 2 2" xfId="1411" xr:uid="{00000000-0005-0000-0000-000093130000}"/>
    <cellStyle name="Процентный 2 2 2 2 2 2 2" xfId="2883" xr:uid="{00000000-0005-0000-0000-000094130000}"/>
    <cellStyle name="Процентный 2 2 2 2 2 2 2 2" xfId="9392" xr:uid="{00000000-0005-0000-0000-000095130000}"/>
    <cellStyle name="Процентный 2 2 2 2 2 2 3" xfId="4531" xr:uid="{00000000-0005-0000-0000-000096130000}"/>
    <cellStyle name="Процентный 2 2 2 2 2 2 4" xfId="7921" xr:uid="{00000000-0005-0000-0000-000097130000}"/>
    <cellStyle name="Процентный 2 2 2 2 2 3" xfId="2147" xr:uid="{00000000-0005-0000-0000-000098130000}"/>
    <cellStyle name="Процентный 2 2 2 2 2 3 2" xfId="5267" xr:uid="{00000000-0005-0000-0000-000099130000}"/>
    <cellStyle name="Процентный 2 2 2 2 2 3 3" xfId="8656" xr:uid="{00000000-0005-0000-0000-00009A130000}"/>
    <cellStyle name="Процентный 2 2 2 2 2 4" xfId="3795" xr:uid="{00000000-0005-0000-0000-00009B130000}"/>
    <cellStyle name="Процентный 2 2 2 2 2 5" xfId="7185" xr:uid="{00000000-0005-0000-0000-00009C130000}"/>
    <cellStyle name="Процентный 2 2 2 2 3" xfId="827" xr:uid="{00000000-0005-0000-0000-00009D130000}"/>
    <cellStyle name="Процентный 2 2 2 2 3 2" xfId="1588" xr:uid="{00000000-0005-0000-0000-00009E130000}"/>
    <cellStyle name="Процентный 2 2 2 2 3 2 2" xfId="3060" xr:uid="{00000000-0005-0000-0000-00009F130000}"/>
    <cellStyle name="Процентный 2 2 2 2 3 2 2 2" xfId="9569" xr:uid="{00000000-0005-0000-0000-0000A0130000}"/>
    <cellStyle name="Процентный 2 2 2 2 3 2 3" xfId="4708" xr:uid="{00000000-0005-0000-0000-0000A1130000}"/>
    <cellStyle name="Процентный 2 2 2 2 3 2 4" xfId="8098" xr:uid="{00000000-0005-0000-0000-0000A2130000}"/>
    <cellStyle name="Процентный 2 2 2 2 3 3" xfId="2324" xr:uid="{00000000-0005-0000-0000-0000A3130000}"/>
    <cellStyle name="Процентный 2 2 2 2 3 3 2" xfId="5448" xr:uid="{00000000-0005-0000-0000-0000A4130000}"/>
    <cellStyle name="Процентный 2 2 2 2 3 3 3" xfId="8833" xr:uid="{00000000-0005-0000-0000-0000A5130000}"/>
    <cellStyle name="Процентный 2 2 2 2 3 4" xfId="3972" xr:uid="{00000000-0005-0000-0000-0000A6130000}"/>
    <cellStyle name="Процентный 2 2 2 2 3 5" xfId="7362" xr:uid="{00000000-0005-0000-0000-0000A7130000}"/>
    <cellStyle name="Процентный 2 2 2 2 4" xfId="1015" xr:uid="{00000000-0005-0000-0000-0000A8130000}"/>
    <cellStyle name="Процентный 2 2 2 2 4 2" xfId="1768" xr:uid="{00000000-0005-0000-0000-0000A9130000}"/>
    <cellStyle name="Процентный 2 2 2 2 4 2 2" xfId="3240" xr:uid="{00000000-0005-0000-0000-0000AA130000}"/>
    <cellStyle name="Процентный 2 2 2 2 4 2 2 2" xfId="9749" xr:uid="{00000000-0005-0000-0000-0000AB130000}"/>
    <cellStyle name="Процентный 2 2 2 2 4 2 3" xfId="4888" xr:uid="{00000000-0005-0000-0000-0000AC130000}"/>
    <cellStyle name="Процентный 2 2 2 2 4 2 4" xfId="8278" xr:uid="{00000000-0005-0000-0000-0000AD130000}"/>
    <cellStyle name="Процентный 2 2 2 2 4 3" xfId="2504" xr:uid="{00000000-0005-0000-0000-0000AE130000}"/>
    <cellStyle name="Процентный 2 2 2 2 4 3 2" xfId="5625" xr:uid="{00000000-0005-0000-0000-0000AF130000}"/>
    <cellStyle name="Процентный 2 2 2 2 4 3 3" xfId="9013" xr:uid="{00000000-0005-0000-0000-0000B0130000}"/>
    <cellStyle name="Процентный 2 2 2 2 4 4" xfId="4152" xr:uid="{00000000-0005-0000-0000-0000B1130000}"/>
    <cellStyle name="Процентный 2 2 2 2 4 5" xfId="7542" xr:uid="{00000000-0005-0000-0000-0000B2130000}"/>
    <cellStyle name="Процентный 2 2 2 2 5" xfId="1217" xr:uid="{00000000-0005-0000-0000-0000B3130000}"/>
    <cellStyle name="Процентный 2 2 2 2 5 2" xfId="2689" xr:uid="{00000000-0005-0000-0000-0000B4130000}"/>
    <cellStyle name="Процентный 2 2 2 2 5 2 2" xfId="5805" xr:uid="{00000000-0005-0000-0000-0000B5130000}"/>
    <cellStyle name="Процентный 2 2 2 2 5 2 3" xfId="9198" xr:uid="{00000000-0005-0000-0000-0000B6130000}"/>
    <cellStyle name="Процентный 2 2 2 2 5 3" xfId="4337" xr:uid="{00000000-0005-0000-0000-0000B7130000}"/>
    <cellStyle name="Процентный 2 2 2 2 5 4" xfId="7727" xr:uid="{00000000-0005-0000-0000-0000B8130000}"/>
    <cellStyle name="Процентный 2 2 2 2 6" xfId="1953" xr:uid="{00000000-0005-0000-0000-0000B9130000}"/>
    <cellStyle name="Процентный 2 2 2 2 6 2" xfId="5986" xr:uid="{00000000-0005-0000-0000-0000BA130000}"/>
    <cellStyle name="Процентный 2 2 2 2 6 3" xfId="8462" xr:uid="{00000000-0005-0000-0000-0000BB130000}"/>
    <cellStyle name="Процентный 2 2 2 2 7" xfId="3420" xr:uid="{00000000-0005-0000-0000-0000BC130000}"/>
    <cellStyle name="Процентный 2 2 2 2 7 2" xfId="6181" xr:uid="{00000000-0005-0000-0000-0000BD130000}"/>
    <cellStyle name="Процентный 2 2 2 2 7 3" xfId="9929" xr:uid="{00000000-0005-0000-0000-0000BE130000}"/>
    <cellStyle name="Процентный 2 2 2 2 8" xfId="6362" xr:uid="{00000000-0005-0000-0000-0000BF130000}"/>
    <cellStyle name="Процентный 2 2 2 2 9" xfId="6559" xr:uid="{00000000-0005-0000-0000-0000C0130000}"/>
    <cellStyle name="Процентный 2 2 2 3" xfId="649" xr:uid="{00000000-0005-0000-0000-0000C1130000}"/>
    <cellStyle name="Процентный 2 2 2 3 2" xfId="1410" xr:uid="{00000000-0005-0000-0000-0000C2130000}"/>
    <cellStyle name="Процентный 2 2 2 3 2 2" xfId="2882" xr:uid="{00000000-0005-0000-0000-0000C3130000}"/>
    <cellStyle name="Процентный 2 2 2 3 2 2 2" xfId="9391" xr:uid="{00000000-0005-0000-0000-0000C4130000}"/>
    <cellStyle name="Процентный 2 2 2 3 2 3" xfId="4530" xr:uid="{00000000-0005-0000-0000-0000C5130000}"/>
    <cellStyle name="Процентный 2 2 2 3 2 4" xfId="7920" xr:uid="{00000000-0005-0000-0000-0000C6130000}"/>
    <cellStyle name="Процентный 2 2 2 3 3" xfId="2146" xr:uid="{00000000-0005-0000-0000-0000C7130000}"/>
    <cellStyle name="Процентный 2 2 2 3 3 2" xfId="5266" xr:uid="{00000000-0005-0000-0000-0000C8130000}"/>
    <cellStyle name="Процентный 2 2 2 3 3 3" xfId="8655" xr:uid="{00000000-0005-0000-0000-0000C9130000}"/>
    <cellStyle name="Процентный 2 2 2 3 4" xfId="3794" xr:uid="{00000000-0005-0000-0000-0000CA130000}"/>
    <cellStyle name="Процентный 2 2 2 3 5" xfId="7184" xr:uid="{00000000-0005-0000-0000-0000CB130000}"/>
    <cellStyle name="Процентный 2 2 2 4" xfId="826" xr:uid="{00000000-0005-0000-0000-0000CC130000}"/>
    <cellStyle name="Процентный 2 2 2 4 2" xfId="1587" xr:uid="{00000000-0005-0000-0000-0000CD130000}"/>
    <cellStyle name="Процентный 2 2 2 4 2 2" xfId="3059" xr:uid="{00000000-0005-0000-0000-0000CE130000}"/>
    <cellStyle name="Процентный 2 2 2 4 2 2 2" xfId="9568" xr:uid="{00000000-0005-0000-0000-0000CF130000}"/>
    <cellStyle name="Процентный 2 2 2 4 2 3" xfId="4707" xr:uid="{00000000-0005-0000-0000-0000D0130000}"/>
    <cellStyle name="Процентный 2 2 2 4 2 4" xfId="8097" xr:uid="{00000000-0005-0000-0000-0000D1130000}"/>
    <cellStyle name="Процентный 2 2 2 4 3" xfId="2323" xr:uid="{00000000-0005-0000-0000-0000D2130000}"/>
    <cellStyle name="Процентный 2 2 2 4 3 2" xfId="5447" xr:uid="{00000000-0005-0000-0000-0000D3130000}"/>
    <cellStyle name="Процентный 2 2 2 4 3 3" xfId="8832" xr:uid="{00000000-0005-0000-0000-0000D4130000}"/>
    <cellStyle name="Процентный 2 2 2 4 4" xfId="3971" xr:uid="{00000000-0005-0000-0000-0000D5130000}"/>
    <cellStyle name="Процентный 2 2 2 4 5" xfId="7361" xr:uid="{00000000-0005-0000-0000-0000D6130000}"/>
    <cellStyle name="Процентный 2 2 2 5" xfId="1014" xr:uid="{00000000-0005-0000-0000-0000D7130000}"/>
    <cellStyle name="Процентный 2 2 2 5 2" xfId="1767" xr:uid="{00000000-0005-0000-0000-0000D8130000}"/>
    <cellStyle name="Процентный 2 2 2 5 2 2" xfId="3239" xr:uid="{00000000-0005-0000-0000-0000D9130000}"/>
    <cellStyle name="Процентный 2 2 2 5 2 2 2" xfId="9748" xr:uid="{00000000-0005-0000-0000-0000DA130000}"/>
    <cellStyle name="Процентный 2 2 2 5 2 3" xfId="4887" xr:uid="{00000000-0005-0000-0000-0000DB130000}"/>
    <cellStyle name="Процентный 2 2 2 5 2 4" xfId="8277" xr:uid="{00000000-0005-0000-0000-0000DC130000}"/>
    <cellStyle name="Процентный 2 2 2 5 3" xfId="2503" xr:uid="{00000000-0005-0000-0000-0000DD130000}"/>
    <cellStyle name="Процентный 2 2 2 5 3 2" xfId="5624" xr:uid="{00000000-0005-0000-0000-0000DE130000}"/>
    <cellStyle name="Процентный 2 2 2 5 3 3" xfId="9012" xr:uid="{00000000-0005-0000-0000-0000DF130000}"/>
    <cellStyle name="Процентный 2 2 2 5 4" xfId="4151" xr:uid="{00000000-0005-0000-0000-0000E0130000}"/>
    <cellStyle name="Процентный 2 2 2 5 5" xfId="7541" xr:uid="{00000000-0005-0000-0000-0000E1130000}"/>
    <cellStyle name="Процентный 2 2 2 6" xfId="1216" xr:uid="{00000000-0005-0000-0000-0000E2130000}"/>
    <cellStyle name="Процентный 2 2 2 6 2" xfId="2688" xr:uid="{00000000-0005-0000-0000-0000E3130000}"/>
    <cellStyle name="Процентный 2 2 2 6 2 2" xfId="5804" xr:uid="{00000000-0005-0000-0000-0000E4130000}"/>
    <cellStyle name="Процентный 2 2 2 6 2 3" xfId="9197" xr:uid="{00000000-0005-0000-0000-0000E5130000}"/>
    <cellStyle name="Процентный 2 2 2 6 3" xfId="4336" xr:uid="{00000000-0005-0000-0000-0000E6130000}"/>
    <cellStyle name="Процентный 2 2 2 6 4" xfId="7726" xr:uid="{00000000-0005-0000-0000-0000E7130000}"/>
    <cellStyle name="Процентный 2 2 2 7" xfId="1952" xr:uid="{00000000-0005-0000-0000-0000E8130000}"/>
    <cellStyle name="Процентный 2 2 2 7 2" xfId="5985" xr:uid="{00000000-0005-0000-0000-0000E9130000}"/>
    <cellStyle name="Процентный 2 2 2 7 3" xfId="8461" xr:uid="{00000000-0005-0000-0000-0000EA130000}"/>
    <cellStyle name="Процентный 2 2 2 8" xfId="3419" xr:uid="{00000000-0005-0000-0000-0000EB130000}"/>
    <cellStyle name="Процентный 2 2 2 8 2" xfId="6180" xr:uid="{00000000-0005-0000-0000-0000EC130000}"/>
    <cellStyle name="Процентный 2 2 2 8 3" xfId="9928" xr:uid="{00000000-0005-0000-0000-0000ED130000}"/>
    <cellStyle name="Процентный 2 2 2 9" xfId="6361" xr:uid="{00000000-0005-0000-0000-0000EE130000}"/>
    <cellStyle name="Процентный 2 2 3" xfId="434" xr:uid="{00000000-0005-0000-0000-0000EF130000}"/>
    <cellStyle name="Процентный 2 2 3 10" xfId="6560" xr:uid="{00000000-0005-0000-0000-0000F0130000}"/>
    <cellStyle name="Процентный 2 2 3 11" xfId="6774" xr:uid="{00000000-0005-0000-0000-0000F1130000}"/>
    <cellStyle name="Процентный 2 2 3 12" xfId="5074" xr:uid="{00000000-0005-0000-0000-0000F2130000}"/>
    <cellStyle name="Процентный 2 2 3 13" xfId="3602" xr:uid="{00000000-0005-0000-0000-0000F3130000}"/>
    <cellStyle name="Процентный 2 2 3 14" xfId="6992" xr:uid="{00000000-0005-0000-0000-0000F4130000}"/>
    <cellStyle name="Процентный 2 2 3 2" xfId="435" xr:uid="{00000000-0005-0000-0000-0000F5130000}"/>
    <cellStyle name="Процентный 2 2 3 3" xfId="651" xr:uid="{00000000-0005-0000-0000-0000F6130000}"/>
    <cellStyle name="Процентный 2 2 3 3 2" xfId="1412" xr:uid="{00000000-0005-0000-0000-0000F7130000}"/>
    <cellStyle name="Процентный 2 2 3 3 2 2" xfId="2884" xr:uid="{00000000-0005-0000-0000-0000F8130000}"/>
    <cellStyle name="Процентный 2 2 3 3 2 2 2" xfId="9393" xr:uid="{00000000-0005-0000-0000-0000F9130000}"/>
    <cellStyle name="Процентный 2 2 3 3 2 3" xfId="4532" xr:uid="{00000000-0005-0000-0000-0000FA130000}"/>
    <cellStyle name="Процентный 2 2 3 3 2 4" xfId="7922" xr:uid="{00000000-0005-0000-0000-0000FB130000}"/>
    <cellStyle name="Процентный 2 2 3 3 3" xfId="2148" xr:uid="{00000000-0005-0000-0000-0000FC130000}"/>
    <cellStyle name="Процентный 2 2 3 3 3 2" xfId="5268" xr:uid="{00000000-0005-0000-0000-0000FD130000}"/>
    <cellStyle name="Процентный 2 2 3 3 3 3" xfId="8657" xr:uid="{00000000-0005-0000-0000-0000FE130000}"/>
    <cellStyle name="Процентный 2 2 3 3 4" xfId="3796" xr:uid="{00000000-0005-0000-0000-0000FF130000}"/>
    <cellStyle name="Процентный 2 2 3 3 5" xfId="7186" xr:uid="{00000000-0005-0000-0000-000000140000}"/>
    <cellStyle name="Процентный 2 2 3 4" xfId="828" xr:uid="{00000000-0005-0000-0000-000001140000}"/>
    <cellStyle name="Процентный 2 2 3 4 2" xfId="1589" xr:uid="{00000000-0005-0000-0000-000002140000}"/>
    <cellStyle name="Процентный 2 2 3 4 2 2" xfId="3061" xr:uid="{00000000-0005-0000-0000-000003140000}"/>
    <cellStyle name="Процентный 2 2 3 4 2 2 2" xfId="9570" xr:uid="{00000000-0005-0000-0000-000004140000}"/>
    <cellStyle name="Процентный 2 2 3 4 2 3" xfId="4709" xr:uid="{00000000-0005-0000-0000-000005140000}"/>
    <cellStyle name="Процентный 2 2 3 4 2 4" xfId="8099" xr:uid="{00000000-0005-0000-0000-000006140000}"/>
    <cellStyle name="Процентный 2 2 3 4 3" xfId="2325" xr:uid="{00000000-0005-0000-0000-000007140000}"/>
    <cellStyle name="Процентный 2 2 3 4 3 2" xfId="5449" xr:uid="{00000000-0005-0000-0000-000008140000}"/>
    <cellStyle name="Процентный 2 2 3 4 3 3" xfId="8834" xr:uid="{00000000-0005-0000-0000-000009140000}"/>
    <cellStyle name="Процентный 2 2 3 4 4" xfId="3973" xr:uid="{00000000-0005-0000-0000-00000A140000}"/>
    <cellStyle name="Процентный 2 2 3 4 5" xfId="7363" xr:uid="{00000000-0005-0000-0000-00000B140000}"/>
    <cellStyle name="Процентный 2 2 3 5" xfId="1016" xr:uid="{00000000-0005-0000-0000-00000C140000}"/>
    <cellStyle name="Процентный 2 2 3 5 2" xfId="1769" xr:uid="{00000000-0005-0000-0000-00000D140000}"/>
    <cellStyle name="Процентный 2 2 3 5 2 2" xfId="3241" xr:uid="{00000000-0005-0000-0000-00000E140000}"/>
    <cellStyle name="Процентный 2 2 3 5 2 2 2" xfId="9750" xr:uid="{00000000-0005-0000-0000-00000F140000}"/>
    <cellStyle name="Процентный 2 2 3 5 2 3" xfId="4889" xr:uid="{00000000-0005-0000-0000-000010140000}"/>
    <cellStyle name="Процентный 2 2 3 5 2 4" xfId="8279" xr:uid="{00000000-0005-0000-0000-000011140000}"/>
    <cellStyle name="Процентный 2 2 3 5 3" xfId="2505" xr:uid="{00000000-0005-0000-0000-000012140000}"/>
    <cellStyle name="Процентный 2 2 3 5 3 2" xfId="5626" xr:uid="{00000000-0005-0000-0000-000013140000}"/>
    <cellStyle name="Процентный 2 2 3 5 3 3" xfId="9014" xr:uid="{00000000-0005-0000-0000-000014140000}"/>
    <cellStyle name="Процентный 2 2 3 5 4" xfId="4153" xr:uid="{00000000-0005-0000-0000-000015140000}"/>
    <cellStyle name="Процентный 2 2 3 5 5" xfId="7543" xr:uid="{00000000-0005-0000-0000-000016140000}"/>
    <cellStyle name="Процентный 2 2 3 6" xfId="1218" xr:uid="{00000000-0005-0000-0000-000017140000}"/>
    <cellStyle name="Процентный 2 2 3 6 2" xfId="2690" xr:uid="{00000000-0005-0000-0000-000018140000}"/>
    <cellStyle name="Процентный 2 2 3 6 2 2" xfId="5806" xr:uid="{00000000-0005-0000-0000-000019140000}"/>
    <cellStyle name="Процентный 2 2 3 6 2 3" xfId="9199" xr:uid="{00000000-0005-0000-0000-00001A140000}"/>
    <cellStyle name="Процентный 2 2 3 6 3" xfId="4338" xr:uid="{00000000-0005-0000-0000-00001B140000}"/>
    <cellStyle name="Процентный 2 2 3 6 4" xfId="7728" xr:uid="{00000000-0005-0000-0000-00001C140000}"/>
    <cellStyle name="Процентный 2 2 3 7" xfId="1954" xr:uid="{00000000-0005-0000-0000-00001D140000}"/>
    <cellStyle name="Процентный 2 2 3 7 2" xfId="5987" xr:uid="{00000000-0005-0000-0000-00001E140000}"/>
    <cellStyle name="Процентный 2 2 3 7 3" xfId="8463" xr:uid="{00000000-0005-0000-0000-00001F140000}"/>
    <cellStyle name="Процентный 2 2 3 8" xfId="3421" xr:uid="{00000000-0005-0000-0000-000020140000}"/>
    <cellStyle name="Процентный 2 2 3 8 2" xfId="6182" xr:uid="{00000000-0005-0000-0000-000021140000}"/>
    <cellStyle name="Процентный 2 2 3 8 3" xfId="9930" xr:uid="{00000000-0005-0000-0000-000022140000}"/>
    <cellStyle name="Процентный 2 2 3 9" xfId="6363" xr:uid="{00000000-0005-0000-0000-000023140000}"/>
    <cellStyle name="Процентный 2 2 4" xfId="648" xr:uid="{00000000-0005-0000-0000-000024140000}"/>
    <cellStyle name="Процентный 2 2 4 2" xfId="1409" xr:uid="{00000000-0005-0000-0000-000025140000}"/>
    <cellStyle name="Процентный 2 2 4 2 2" xfId="2881" xr:uid="{00000000-0005-0000-0000-000026140000}"/>
    <cellStyle name="Процентный 2 2 4 2 2 2" xfId="9390" xr:uid="{00000000-0005-0000-0000-000027140000}"/>
    <cellStyle name="Процентный 2 2 4 2 3" xfId="4529" xr:uid="{00000000-0005-0000-0000-000028140000}"/>
    <cellStyle name="Процентный 2 2 4 2 4" xfId="7919" xr:uid="{00000000-0005-0000-0000-000029140000}"/>
    <cellStyle name="Процентный 2 2 4 3" xfId="2145" xr:uid="{00000000-0005-0000-0000-00002A140000}"/>
    <cellStyle name="Процентный 2 2 4 3 2" xfId="5265" xr:uid="{00000000-0005-0000-0000-00002B140000}"/>
    <cellStyle name="Процентный 2 2 4 3 3" xfId="8654" xr:uid="{00000000-0005-0000-0000-00002C140000}"/>
    <cellStyle name="Процентный 2 2 4 4" xfId="3793" xr:uid="{00000000-0005-0000-0000-00002D140000}"/>
    <cellStyle name="Процентный 2 2 4 5" xfId="7183" xr:uid="{00000000-0005-0000-0000-00002E140000}"/>
    <cellStyle name="Процентный 2 2 5" xfId="825" xr:uid="{00000000-0005-0000-0000-00002F140000}"/>
    <cellStyle name="Процентный 2 2 5 2" xfId="1586" xr:uid="{00000000-0005-0000-0000-000030140000}"/>
    <cellStyle name="Процентный 2 2 5 2 2" xfId="3058" xr:uid="{00000000-0005-0000-0000-000031140000}"/>
    <cellStyle name="Процентный 2 2 5 2 2 2" xfId="9567" xr:uid="{00000000-0005-0000-0000-000032140000}"/>
    <cellStyle name="Процентный 2 2 5 2 3" xfId="4706" xr:uid="{00000000-0005-0000-0000-000033140000}"/>
    <cellStyle name="Процентный 2 2 5 2 4" xfId="8096" xr:uid="{00000000-0005-0000-0000-000034140000}"/>
    <cellStyle name="Процентный 2 2 5 3" xfId="2322" xr:uid="{00000000-0005-0000-0000-000035140000}"/>
    <cellStyle name="Процентный 2 2 5 3 2" xfId="5446" xr:uid="{00000000-0005-0000-0000-000036140000}"/>
    <cellStyle name="Процентный 2 2 5 3 3" xfId="8831" xr:uid="{00000000-0005-0000-0000-000037140000}"/>
    <cellStyle name="Процентный 2 2 5 4" xfId="3970" xr:uid="{00000000-0005-0000-0000-000038140000}"/>
    <cellStyle name="Процентный 2 2 5 5" xfId="7360" xr:uid="{00000000-0005-0000-0000-000039140000}"/>
    <cellStyle name="Процентный 2 2 6" xfId="1013" xr:uid="{00000000-0005-0000-0000-00003A140000}"/>
    <cellStyle name="Процентный 2 2 6 2" xfId="1766" xr:uid="{00000000-0005-0000-0000-00003B140000}"/>
    <cellStyle name="Процентный 2 2 6 2 2" xfId="3238" xr:uid="{00000000-0005-0000-0000-00003C140000}"/>
    <cellStyle name="Процентный 2 2 6 2 2 2" xfId="9747" xr:uid="{00000000-0005-0000-0000-00003D140000}"/>
    <cellStyle name="Процентный 2 2 6 2 3" xfId="4886" xr:uid="{00000000-0005-0000-0000-00003E140000}"/>
    <cellStyle name="Процентный 2 2 6 2 4" xfId="8276" xr:uid="{00000000-0005-0000-0000-00003F140000}"/>
    <cellStyle name="Процентный 2 2 6 3" xfId="2502" xr:uid="{00000000-0005-0000-0000-000040140000}"/>
    <cellStyle name="Процентный 2 2 6 3 2" xfId="5623" xr:uid="{00000000-0005-0000-0000-000041140000}"/>
    <cellStyle name="Процентный 2 2 6 3 3" xfId="9011" xr:uid="{00000000-0005-0000-0000-000042140000}"/>
    <cellStyle name="Процентный 2 2 6 4" xfId="4150" xr:uid="{00000000-0005-0000-0000-000043140000}"/>
    <cellStyle name="Процентный 2 2 6 5" xfId="7540" xr:uid="{00000000-0005-0000-0000-000044140000}"/>
    <cellStyle name="Процентный 2 2 7" xfId="1215" xr:uid="{00000000-0005-0000-0000-000045140000}"/>
    <cellStyle name="Процентный 2 2 7 2" xfId="2687" xr:uid="{00000000-0005-0000-0000-000046140000}"/>
    <cellStyle name="Процентный 2 2 7 2 2" xfId="5803" xr:uid="{00000000-0005-0000-0000-000047140000}"/>
    <cellStyle name="Процентный 2 2 7 2 3" xfId="9196" xr:uid="{00000000-0005-0000-0000-000048140000}"/>
    <cellStyle name="Процентный 2 2 7 3" xfId="4335" xr:uid="{00000000-0005-0000-0000-000049140000}"/>
    <cellStyle name="Процентный 2 2 7 4" xfId="7725" xr:uid="{00000000-0005-0000-0000-00004A140000}"/>
    <cellStyle name="Процентный 2 2 8" xfId="1951" xr:uid="{00000000-0005-0000-0000-00004B140000}"/>
    <cellStyle name="Процентный 2 2 8 2" xfId="5984" xr:uid="{00000000-0005-0000-0000-00004C140000}"/>
    <cellStyle name="Процентный 2 2 8 3" xfId="8460" xr:uid="{00000000-0005-0000-0000-00004D140000}"/>
    <cellStyle name="Процентный 2 2 9" xfId="3418" xr:uid="{00000000-0005-0000-0000-00004E140000}"/>
    <cellStyle name="Процентный 2 2 9 2" xfId="6179" xr:uid="{00000000-0005-0000-0000-00004F140000}"/>
    <cellStyle name="Процентный 2 2 9 3" xfId="9927" xr:uid="{00000000-0005-0000-0000-000050140000}"/>
    <cellStyle name="Процентный 2 3" xfId="436" xr:uid="{00000000-0005-0000-0000-000051140000}"/>
    <cellStyle name="Процентный 2 3 10" xfId="6561" xr:uid="{00000000-0005-0000-0000-000052140000}"/>
    <cellStyle name="Процентный 2 3 11" xfId="6775" xr:uid="{00000000-0005-0000-0000-000053140000}"/>
    <cellStyle name="Процентный 2 3 12" xfId="5075" xr:uid="{00000000-0005-0000-0000-000054140000}"/>
    <cellStyle name="Процентный 2 3 13" xfId="3603" xr:uid="{00000000-0005-0000-0000-000055140000}"/>
    <cellStyle name="Процентный 2 3 14" xfId="6993" xr:uid="{00000000-0005-0000-0000-000056140000}"/>
    <cellStyle name="Процентный 2 3 2" xfId="437" xr:uid="{00000000-0005-0000-0000-000057140000}"/>
    <cellStyle name="Процентный 2 3 2 10" xfId="6776" xr:uid="{00000000-0005-0000-0000-000058140000}"/>
    <cellStyle name="Процентный 2 3 2 11" xfId="5076" xr:uid="{00000000-0005-0000-0000-000059140000}"/>
    <cellStyle name="Процентный 2 3 2 12" xfId="3604" xr:uid="{00000000-0005-0000-0000-00005A140000}"/>
    <cellStyle name="Процентный 2 3 2 13" xfId="6994" xr:uid="{00000000-0005-0000-0000-00005B140000}"/>
    <cellStyle name="Процентный 2 3 2 2" xfId="653" xr:uid="{00000000-0005-0000-0000-00005C140000}"/>
    <cellStyle name="Процентный 2 3 2 2 2" xfId="1414" xr:uid="{00000000-0005-0000-0000-00005D140000}"/>
    <cellStyle name="Процентный 2 3 2 2 2 2" xfId="2886" xr:uid="{00000000-0005-0000-0000-00005E140000}"/>
    <cellStyle name="Процентный 2 3 2 2 2 2 2" xfId="9395" xr:uid="{00000000-0005-0000-0000-00005F140000}"/>
    <cellStyle name="Процентный 2 3 2 2 2 3" xfId="4534" xr:uid="{00000000-0005-0000-0000-000060140000}"/>
    <cellStyle name="Процентный 2 3 2 2 2 4" xfId="7924" xr:uid="{00000000-0005-0000-0000-000061140000}"/>
    <cellStyle name="Процентный 2 3 2 2 3" xfId="2150" xr:uid="{00000000-0005-0000-0000-000062140000}"/>
    <cellStyle name="Процентный 2 3 2 2 3 2" xfId="5270" xr:uid="{00000000-0005-0000-0000-000063140000}"/>
    <cellStyle name="Процентный 2 3 2 2 3 3" xfId="8659" xr:uid="{00000000-0005-0000-0000-000064140000}"/>
    <cellStyle name="Процентный 2 3 2 2 4" xfId="3798" xr:uid="{00000000-0005-0000-0000-000065140000}"/>
    <cellStyle name="Процентный 2 3 2 2 5" xfId="7188" xr:uid="{00000000-0005-0000-0000-000066140000}"/>
    <cellStyle name="Процентный 2 3 2 3" xfId="830" xr:uid="{00000000-0005-0000-0000-000067140000}"/>
    <cellStyle name="Процентный 2 3 2 3 2" xfId="1591" xr:uid="{00000000-0005-0000-0000-000068140000}"/>
    <cellStyle name="Процентный 2 3 2 3 2 2" xfId="3063" xr:uid="{00000000-0005-0000-0000-000069140000}"/>
    <cellStyle name="Процентный 2 3 2 3 2 2 2" xfId="9572" xr:uid="{00000000-0005-0000-0000-00006A140000}"/>
    <cellStyle name="Процентный 2 3 2 3 2 3" xfId="4711" xr:uid="{00000000-0005-0000-0000-00006B140000}"/>
    <cellStyle name="Процентный 2 3 2 3 2 4" xfId="8101" xr:uid="{00000000-0005-0000-0000-00006C140000}"/>
    <cellStyle name="Процентный 2 3 2 3 3" xfId="2327" xr:uid="{00000000-0005-0000-0000-00006D140000}"/>
    <cellStyle name="Процентный 2 3 2 3 3 2" xfId="5451" xr:uid="{00000000-0005-0000-0000-00006E140000}"/>
    <cellStyle name="Процентный 2 3 2 3 3 3" xfId="8836" xr:uid="{00000000-0005-0000-0000-00006F140000}"/>
    <cellStyle name="Процентный 2 3 2 3 4" xfId="3975" xr:uid="{00000000-0005-0000-0000-000070140000}"/>
    <cellStyle name="Процентный 2 3 2 3 5" xfId="7365" xr:uid="{00000000-0005-0000-0000-000071140000}"/>
    <cellStyle name="Процентный 2 3 2 4" xfId="1018" xr:uid="{00000000-0005-0000-0000-000072140000}"/>
    <cellStyle name="Процентный 2 3 2 4 2" xfId="1771" xr:uid="{00000000-0005-0000-0000-000073140000}"/>
    <cellStyle name="Процентный 2 3 2 4 2 2" xfId="3243" xr:uid="{00000000-0005-0000-0000-000074140000}"/>
    <cellStyle name="Процентный 2 3 2 4 2 2 2" xfId="9752" xr:uid="{00000000-0005-0000-0000-000075140000}"/>
    <cellStyle name="Процентный 2 3 2 4 2 3" xfId="4891" xr:uid="{00000000-0005-0000-0000-000076140000}"/>
    <cellStyle name="Процентный 2 3 2 4 2 4" xfId="8281" xr:uid="{00000000-0005-0000-0000-000077140000}"/>
    <cellStyle name="Процентный 2 3 2 4 3" xfId="2507" xr:uid="{00000000-0005-0000-0000-000078140000}"/>
    <cellStyle name="Процентный 2 3 2 4 3 2" xfId="5628" xr:uid="{00000000-0005-0000-0000-000079140000}"/>
    <cellStyle name="Процентный 2 3 2 4 3 3" xfId="9016" xr:uid="{00000000-0005-0000-0000-00007A140000}"/>
    <cellStyle name="Процентный 2 3 2 4 4" xfId="4155" xr:uid="{00000000-0005-0000-0000-00007B140000}"/>
    <cellStyle name="Процентный 2 3 2 4 5" xfId="7545" xr:uid="{00000000-0005-0000-0000-00007C140000}"/>
    <cellStyle name="Процентный 2 3 2 5" xfId="1220" xr:uid="{00000000-0005-0000-0000-00007D140000}"/>
    <cellStyle name="Процентный 2 3 2 5 2" xfId="2692" xr:uid="{00000000-0005-0000-0000-00007E140000}"/>
    <cellStyle name="Процентный 2 3 2 5 2 2" xfId="5808" xr:uid="{00000000-0005-0000-0000-00007F140000}"/>
    <cellStyle name="Процентный 2 3 2 5 2 3" xfId="9201" xr:uid="{00000000-0005-0000-0000-000080140000}"/>
    <cellStyle name="Процентный 2 3 2 5 3" xfId="4340" xr:uid="{00000000-0005-0000-0000-000081140000}"/>
    <cellStyle name="Процентный 2 3 2 5 4" xfId="7730" xr:uid="{00000000-0005-0000-0000-000082140000}"/>
    <cellStyle name="Процентный 2 3 2 6" xfId="1956" xr:uid="{00000000-0005-0000-0000-000083140000}"/>
    <cellStyle name="Процентный 2 3 2 6 2" xfId="5989" xr:uid="{00000000-0005-0000-0000-000084140000}"/>
    <cellStyle name="Процентный 2 3 2 6 3" xfId="8465" xr:uid="{00000000-0005-0000-0000-000085140000}"/>
    <cellStyle name="Процентный 2 3 2 7" xfId="3423" xr:uid="{00000000-0005-0000-0000-000086140000}"/>
    <cellStyle name="Процентный 2 3 2 7 2" xfId="6184" xr:uid="{00000000-0005-0000-0000-000087140000}"/>
    <cellStyle name="Процентный 2 3 2 7 3" xfId="9932" xr:uid="{00000000-0005-0000-0000-000088140000}"/>
    <cellStyle name="Процентный 2 3 2 8" xfId="6365" xr:uid="{00000000-0005-0000-0000-000089140000}"/>
    <cellStyle name="Процентный 2 3 2 9" xfId="6562" xr:uid="{00000000-0005-0000-0000-00008A140000}"/>
    <cellStyle name="Процентный 2 3 3" xfId="652" xr:uid="{00000000-0005-0000-0000-00008B140000}"/>
    <cellStyle name="Процентный 2 3 3 2" xfId="1413" xr:uid="{00000000-0005-0000-0000-00008C140000}"/>
    <cellStyle name="Процентный 2 3 3 2 2" xfId="2885" xr:uid="{00000000-0005-0000-0000-00008D140000}"/>
    <cellStyle name="Процентный 2 3 3 2 2 2" xfId="9394" xr:uid="{00000000-0005-0000-0000-00008E140000}"/>
    <cellStyle name="Процентный 2 3 3 2 3" xfId="4533" xr:uid="{00000000-0005-0000-0000-00008F140000}"/>
    <cellStyle name="Процентный 2 3 3 2 4" xfId="7923" xr:uid="{00000000-0005-0000-0000-000090140000}"/>
    <cellStyle name="Процентный 2 3 3 3" xfId="2149" xr:uid="{00000000-0005-0000-0000-000091140000}"/>
    <cellStyle name="Процентный 2 3 3 3 2" xfId="5269" xr:uid="{00000000-0005-0000-0000-000092140000}"/>
    <cellStyle name="Процентный 2 3 3 3 3" xfId="8658" xr:uid="{00000000-0005-0000-0000-000093140000}"/>
    <cellStyle name="Процентный 2 3 3 4" xfId="3797" xr:uid="{00000000-0005-0000-0000-000094140000}"/>
    <cellStyle name="Процентный 2 3 3 5" xfId="7187" xr:uid="{00000000-0005-0000-0000-000095140000}"/>
    <cellStyle name="Процентный 2 3 4" xfId="829" xr:uid="{00000000-0005-0000-0000-000096140000}"/>
    <cellStyle name="Процентный 2 3 4 2" xfId="1590" xr:uid="{00000000-0005-0000-0000-000097140000}"/>
    <cellStyle name="Процентный 2 3 4 2 2" xfId="3062" xr:uid="{00000000-0005-0000-0000-000098140000}"/>
    <cellStyle name="Процентный 2 3 4 2 2 2" xfId="9571" xr:uid="{00000000-0005-0000-0000-000099140000}"/>
    <cellStyle name="Процентный 2 3 4 2 3" xfId="4710" xr:uid="{00000000-0005-0000-0000-00009A140000}"/>
    <cellStyle name="Процентный 2 3 4 2 4" xfId="8100" xr:uid="{00000000-0005-0000-0000-00009B140000}"/>
    <cellStyle name="Процентный 2 3 4 3" xfId="2326" xr:uid="{00000000-0005-0000-0000-00009C140000}"/>
    <cellStyle name="Процентный 2 3 4 3 2" xfId="5450" xr:uid="{00000000-0005-0000-0000-00009D140000}"/>
    <cellStyle name="Процентный 2 3 4 3 3" xfId="8835" xr:uid="{00000000-0005-0000-0000-00009E140000}"/>
    <cellStyle name="Процентный 2 3 4 4" xfId="3974" xr:uid="{00000000-0005-0000-0000-00009F140000}"/>
    <cellStyle name="Процентный 2 3 4 5" xfId="7364" xr:uid="{00000000-0005-0000-0000-0000A0140000}"/>
    <cellStyle name="Процентный 2 3 5" xfId="1017" xr:uid="{00000000-0005-0000-0000-0000A1140000}"/>
    <cellStyle name="Процентный 2 3 5 2" xfId="1770" xr:uid="{00000000-0005-0000-0000-0000A2140000}"/>
    <cellStyle name="Процентный 2 3 5 2 2" xfId="3242" xr:uid="{00000000-0005-0000-0000-0000A3140000}"/>
    <cellStyle name="Процентный 2 3 5 2 2 2" xfId="9751" xr:uid="{00000000-0005-0000-0000-0000A4140000}"/>
    <cellStyle name="Процентный 2 3 5 2 3" xfId="4890" xr:uid="{00000000-0005-0000-0000-0000A5140000}"/>
    <cellStyle name="Процентный 2 3 5 2 4" xfId="8280" xr:uid="{00000000-0005-0000-0000-0000A6140000}"/>
    <cellStyle name="Процентный 2 3 5 3" xfId="2506" xr:uid="{00000000-0005-0000-0000-0000A7140000}"/>
    <cellStyle name="Процентный 2 3 5 3 2" xfId="5627" xr:uid="{00000000-0005-0000-0000-0000A8140000}"/>
    <cellStyle name="Процентный 2 3 5 3 3" xfId="9015" xr:uid="{00000000-0005-0000-0000-0000A9140000}"/>
    <cellStyle name="Процентный 2 3 5 4" xfId="4154" xr:uid="{00000000-0005-0000-0000-0000AA140000}"/>
    <cellStyle name="Процентный 2 3 5 5" xfId="7544" xr:uid="{00000000-0005-0000-0000-0000AB140000}"/>
    <cellStyle name="Процентный 2 3 6" xfId="1219" xr:uid="{00000000-0005-0000-0000-0000AC140000}"/>
    <cellStyle name="Процентный 2 3 6 2" xfId="2691" xr:uid="{00000000-0005-0000-0000-0000AD140000}"/>
    <cellStyle name="Процентный 2 3 6 2 2" xfId="5807" xr:uid="{00000000-0005-0000-0000-0000AE140000}"/>
    <cellStyle name="Процентный 2 3 6 2 3" xfId="9200" xr:uid="{00000000-0005-0000-0000-0000AF140000}"/>
    <cellStyle name="Процентный 2 3 6 3" xfId="4339" xr:uid="{00000000-0005-0000-0000-0000B0140000}"/>
    <cellStyle name="Процентный 2 3 6 4" xfId="7729" xr:uid="{00000000-0005-0000-0000-0000B1140000}"/>
    <cellStyle name="Процентный 2 3 7" xfId="1955" xr:uid="{00000000-0005-0000-0000-0000B2140000}"/>
    <cellStyle name="Процентный 2 3 7 2" xfId="5988" xr:uid="{00000000-0005-0000-0000-0000B3140000}"/>
    <cellStyle name="Процентный 2 3 7 3" xfId="8464" xr:uid="{00000000-0005-0000-0000-0000B4140000}"/>
    <cellStyle name="Процентный 2 3 8" xfId="3422" xr:uid="{00000000-0005-0000-0000-0000B5140000}"/>
    <cellStyle name="Процентный 2 3 8 2" xfId="6183" xr:uid="{00000000-0005-0000-0000-0000B6140000}"/>
    <cellStyle name="Процентный 2 3 8 3" xfId="9931" xr:uid="{00000000-0005-0000-0000-0000B7140000}"/>
    <cellStyle name="Процентный 2 3 9" xfId="6364" xr:uid="{00000000-0005-0000-0000-0000B8140000}"/>
    <cellStyle name="Процентный 2 4" xfId="438" xr:uid="{00000000-0005-0000-0000-0000B9140000}"/>
    <cellStyle name="Процентный 2 4 10" xfId="6563" xr:uid="{00000000-0005-0000-0000-0000BA140000}"/>
    <cellStyle name="Процентный 2 4 11" xfId="6777" xr:uid="{00000000-0005-0000-0000-0000BB140000}"/>
    <cellStyle name="Процентный 2 4 12" xfId="5077" xr:uid="{00000000-0005-0000-0000-0000BC140000}"/>
    <cellStyle name="Процентный 2 4 13" xfId="3605" xr:uid="{00000000-0005-0000-0000-0000BD140000}"/>
    <cellStyle name="Процентный 2 4 14" xfId="6995" xr:uid="{00000000-0005-0000-0000-0000BE140000}"/>
    <cellStyle name="Процентный 2 4 2" xfId="439" xr:uid="{00000000-0005-0000-0000-0000BF140000}"/>
    <cellStyle name="Процентный 2 4 3" xfId="654" xr:uid="{00000000-0005-0000-0000-0000C0140000}"/>
    <cellStyle name="Процентный 2 4 3 2" xfId="1415" xr:uid="{00000000-0005-0000-0000-0000C1140000}"/>
    <cellStyle name="Процентный 2 4 3 2 2" xfId="2887" xr:uid="{00000000-0005-0000-0000-0000C2140000}"/>
    <cellStyle name="Процентный 2 4 3 2 2 2" xfId="9396" xr:uid="{00000000-0005-0000-0000-0000C3140000}"/>
    <cellStyle name="Процентный 2 4 3 2 3" xfId="4535" xr:uid="{00000000-0005-0000-0000-0000C4140000}"/>
    <cellStyle name="Процентный 2 4 3 2 4" xfId="7925" xr:uid="{00000000-0005-0000-0000-0000C5140000}"/>
    <cellStyle name="Процентный 2 4 3 3" xfId="2151" xr:uid="{00000000-0005-0000-0000-0000C6140000}"/>
    <cellStyle name="Процентный 2 4 3 3 2" xfId="5271" xr:uid="{00000000-0005-0000-0000-0000C7140000}"/>
    <cellStyle name="Процентный 2 4 3 3 3" xfId="8660" xr:uid="{00000000-0005-0000-0000-0000C8140000}"/>
    <cellStyle name="Процентный 2 4 3 4" xfId="3799" xr:uid="{00000000-0005-0000-0000-0000C9140000}"/>
    <cellStyle name="Процентный 2 4 3 5" xfId="7189" xr:uid="{00000000-0005-0000-0000-0000CA140000}"/>
    <cellStyle name="Процентный 2 4 4" xfId="831" xr:uid="{00000000-0005-0000-0000-0000CB140000}"/>
    <cellStyle name="Процентный 2 4 4 2" xfId="1592" xr:uid="{00000000-0005-0000-0000-0000CC140000}"/>
    <cellStyle name="Процентный 2 4 4 2 2" xfId="3064" xr:uid="{00000000-0005-0000-0000-0000CD140000}"/>
    <cellStyle name="Процентный 2 4 4 2 2 2" xfId="9573" xr:uid="{00000000-0005-0000-0000-0000CE140000}"/>
    <cellStyle name="Процентный 2 4 4 2 3" xfId="4712" xr:uid="{00000000-0005-0000-0000-0000CF140000}"/>
    <cellStyle name="Процентный 2 4 4 2 4" xfId="8102" xr:uid="{00000000-0005-0000-0000-0000D0140000}"/>
    <cellStyle name="Процентный 2 4 4 3" xfId="2328" xr:uid="{00000000-0005-0000-0000-0000D1140000}"/>
    <cellStyle name="Процентный 2 4 4 3 2" xfId="5452" xr:uid="{00000000-0005-0000-0000-0000D2140000}"/>
    <cellStyle name="Процентный 2 4 4 3 3" xfId="8837" xr:uid="{00000000-0005-0000-0000-0000D3140000}"/>
    <cellStyle name="Процентный 2 4 4 4" xfId="3976" xr:uid="{00000000-0005-0000-0000-0000D4140000}"/>
    <cellStyle name="Процентный 2 4 4 5" xfId="7366" xr:uid="{00000000-0005-0000-0000-0000D5140000}"/>
    <cellStyle name="Процентный 2 4 5" xfId="1019" xr:uid="{00000000-0005-0000-0000-0000D6140000}"/>
    <cellStyle name="Процентный 2 4 5 2" xfId="1772" xr:uid="{00000000-0005-0000-0000-0000D7140000}"/>
    <cellStyle name="Процентный 2 4 5 2 2" xfId="3244" xr:uid="{00000000-0005-0000-0000-0000D8140000}"/>
    <cellStyle name="Процентный 2 4 5 2 2 2" xfId="9753" xr:uid="{00000000-0005-0000-0000-0000D9140000}"/>
    <cellStyle name="Процентный 2 4 5 2 3" xfId="4892" xr:uid="{00000000-0005-0000-0000-0000DA140000}"/>
    <cellStyle name="Процентный 2 4 5 2 4" xfId="8282" xr:uid="{00000000-0005-0000-0000-0000DB140000}"/>
    <cellStyle name="Процентный 2 4 5 3" xfId="2508" xr:uid="{00000000-0005-0000-0000-0000DC140000}"/>
    <cellStyle name="Процентный 2 4 5 3 2" xfId="5629" xr:uid="{00000000-0005-0000-0000-0000DD140000}"/>
    <cellStyle name="Процентный 2 4 5 3 3" xfId="9017" xr:uid="{00000000-0005-0000-0000-0000DE140000}"/>
    <cellStyle name="Процентный 2 4 5 4" xfId="4156" xr:uid="{00000000-0005-0000-0000-0000DF140000}"/>
    <cellStyle name="Процентный 2 4 5 5" xfId="7546" xr:uid="{00000000-0005-0000-0000-0000E0140000}"/>
    <cellStyle name="Процентный 2 4 6" xfId="1221" xr:uid="{00000000-0005-0000-0000-0000E1140000}"/>
    <cellStyle name="Процентный 2 4 6 2" xfId="2693" xr:uid="{00000000-0005-0000-0000-0000E2140000}"/>
    <cellStyle name="Процентный 2 4 6 2 2" xfId="5809" xr:uid="{00000000-0005-0000-0000-0000E3140000}"/>
    <cellStyle name="Процентный 2 4 6 2 3" xfId="9202" xr:uid="{00000000-0005-0000-0000-0000E4140000}"/>
    <cellStyle name="Процентный 2 4 6 3" xfId="4341" xr:uid="{00000000-0005-0000-0000-0000E5140000}"/>
    <cellStyle name="Процентный 2 4 6 4" xfId="7731" xr:uid="{00000000-0005-0000-0000-0000E6140000}"/>
    <cellStyle name="Процентный 2 4 7" xfId="1957" xr:uid="{00000000-0005-0000-0000-0000E7140000}"/>
    <cellStyle name="Процентный 2 4 7 2" xfId="5990" xr:uid="{00000000-0005-0000-0000-0000E8140000}"/>
    <cellStyle name="Процентный 2 4 7 3" xfId="8466" xr:uid="{00000000-0005-0000-0000-0000E9140000}"/>
    <cellStyle name="Процентный 2 4 8" xfId="3424" xr:uid="{00000000-0005-0000-0000-0000EA140000}"/>
    <cellStyle name="Процентный 2 4 8 2" xfId="6185" xr:uid="{00000000-0005-0000-0000-0000EB140000}"/>
    <cellStyle name="Процентный 2 4 8 3" xfId="9933" xr:uid="{00000000-0005-0000-0000-0000EC140000}"/>
    <cellStyle name="Процентный 2 4 9" xfId="6366" xr:uid="{00000000-0005-0000-0000-0000ED140000}"/>
    <cellStyle name="Процентный 2 5" xfId="440" xr:uid="{00000000-0005-0000-0000-0000EE140000}"/>
    <cellStyle name="Процентный 2 5 10" xfId="6778" xr:uid="{00000000-0005-0000-0000-0000EF140000}"/>
    <cellStyle name="Процентный 2 5 11" xfId="5078" xr:uid="{00000000-0005-0000-0000-0000F0140000}"/>
    <cellStyle name="Процентный 2 5 12" xfId="3606" xr:uid="{00000000-0005-0000-0000-0000F1140000}"/>
    <cellStyle name="Процентный 2 5 13" xfId="6996" xr:uid="{00000000-0005-0000-0000-0000F2140000}"/>
    <cellStyle name="Процентный 2 5 2" xfId="655" xr:uid="{00000000-0005-0000-0000-0000F3140000}"/>
    <cellStyle name="Процентный 2 5 2 2" xfId="1416" xr:uid="{00000000-0005-0000-0000-0000F4140000}"/>
    <cellStyle name="Процентный 2 5 2 2 2" xfId="2888" xr:uid="{00000000-0005-0000-0000-0000F5140000}"/>
    <cellStyle name="Процентный 2 5 2 2 2 2" xfId="9397" xr:uid="{00000000-0005-0000-0000-0000F6140000}"/>
    <cellStyle name="Процентный 2 5 2 2 3" xfId="4536" xr:uid="{00000000-0005-0000-0000-0000F7140000}"/>
    <cellStyle name="Процентный 2 5 2 2 4" xfId="7926" xr:uid="{00000000-0005-0000-0000-0000F8140000}"/>
    <cellStyle name="Процентный 2 5 2 3" xfId="2152" xr:uid="{00000000-0005-0000-0000-0000F9140000}"/>
    <cellStyle name="Процентный 2 5 2 3 2" xfId="5272" xr:uid="{00000000-0005-0000-0000-0000FA140000}"/>
    <cellStyle name="Процентный 2 5 2 3 3" xfId="8661" xr:uid="{00000000-0005-0000-0000-0000FB140000}"/>
    <cellStyle name="Процентный 2 5 2 4" xfId="3800" xr:uid="{00000000-0005-0000-0000-0000FC140000}"/>
    <cellStyle name="Процентный 2 5 2 5" xfId="7190" xr:uid="{00000000-0005-0000-0000-0000FD140000}"/>
    <cellStyle name="Процентный 2 5 3" xfId="832" xr:uid="{00000000-0005-0000-0000-0000FE140000}"/>
    <cellStyle name="Процентный 2 5 3 2" xfId="1593" xr:uid="{00000000-0005-0000-0000-0000FF140000}"/>
    <cellStyle name="Процентный 2 5 3 2 2" xfId="3065" xr:uid="{00000000-0005-0000-0000-000000150000}"/>
    <cellStyle name="Процентный 2 5 3 2 2 2" xfId="9574" xr:uid="{00000000-0005-0000-0000-000001150000}"/>
    <cellStyle name="Процентный 2 5 3 2 3" xfId="4713" xr:uid="{00000000-0005-0000-0000-000002150000}"/>
    <cellStyle name="Процентный 2 5 3 2 4" xfId="8103" xr:uid="{00000000-0005-0000-0000-000003150000}"/>
    <cellStyle name="Процентный 2 5 3 3" xfId="2329" xr:uid="{00000000-0005-0000-0000-000004150000}"/>
    <cellStyle name="Процентный 2 5 3 3 2" xfId="5453" xr:uid="{00000000-0005-0000-0000-000005150000}"/>
    <cellStyle name="Процентный 2 5 3 3 3" xfId="8838" xr:uid="{00000000-0005-0000-0000-000006150000}"/>
    <cellStyle name="Процентный 2 5 3 4" xfId="3977" xr:uid="{00000000-0005-0000-0000-000007150000}"/>
    <cellStyle name="Процентный 2 5 3 5" xfId="7367" xr:uid="{00000000-0005-0000-0000-000008150000}"/>
    <cellStyle name="Процентный 2 5 4" xfId="1020" xr:uid="{00000000-0005-0000-0000-000009150000}"/>
    <cellStyle name="Процентный 2 5 4 2" xfId="1773" xr:uid="{00000000-0005-0000-0000-00000A150000}"/>
    <cellStyle name="Процентный 2 5 4 2 2" xfId="3245" xr:uid="{00000000-0005-0000-0000-00000B150000}"/>
    <cellStyle name="Процентный 2 5 4 2 2 2" xfId="9754" xr:uid="{00000000-0005-0000-0000-00000C150000}"/>
    <cellStyle name="Процентный 2 5 4 2 3" xfId="4893" xr:uid="{00000000-0005-0000-0000-00000D150000}"/>
    <cellStyle name="Процентный 2 5 4 2 4" xfId="8283" xr:uid="{00000000-0005-0000-0000-00000E150000}"/>
    <cellStyle name="Процентный 2 5 4 3" xfId="2509" xr:uid="{00000000-0005-0000-0000-00000F150000}"/>
    <cellStyle name="Процентный 2 5 4 3 2" xfId="5630" xr:uid="{00000000-0005-0000-0000-000010150000}"/>
    <cellStyle name="Процентный 2 5 4 3 3" xfId="9018" xr:uid="{00000000-0005-0000-0000-000011150000}"/>
    <cellStyle name="Процентный 2 5 4 4" xfId="4157" xr:uid="{00000000-0005-0000-0000-000012150000}"/>
    <cellStyle name="Процентный 2 5 4 5" xfId="7547" xr:uid="{00000000-0005-0000-0000-000013150000}"/>
    <cellStyle name="Процентный 2 5 5" xfId="1222" xr:uid="{00000000-0005-0000-0000-000014150000}"/>
    <cellStyle name="Процентный 2 5 5 2" xfId="2694" xr:uid="{00000000-0005-0000-0000-000015150000}"/>
    <cellStyle name="Процентный 2 5 5 2 2" xfId="5810" xr:uid="{00000000-0005-0000-0000-000016150000}"/>
    <cellStyle name="Процентный 2 5 5 2 3" xfId="9203" xr:uid="{00000000-0005-0000-0000-000017150000}"/>
    <cellStyle name="Процентный 2 5 5 3" xfId="4342" xr:uid="{00000000-0005-0000-0000-000018150000}"/>
    <cellStyle name="Процентный 2 5 5 4" xfId="7732" xr:uid="{00000000-0005-0000-0000-000019150000}"/>
    <cellStyle name="Процентный 2 5 6" xfId="1958" xr:uid="{00000000-0005-0000-0000-00001A150000}"/>
    <cellStyle name="Процентный 2 5 6 2" xfId="5991" xr:uid="{00000000-0005-0000-0000-00001B150000}"/>
    <cellStyle name="Процентный 2 5 6 3" xfId="8467" xr:uid="{00000000-0005-0000-0000-00001C150000}"/>
    <cellStyle name="Процентный 2 5 7" xfId="3425" xr:uid="{00000000-0005-0000-0000-00001D150000}"/>
    <cellStyle name="Процентный 2 5 7 2" xfId="6186" xr:uid="{00000000-0005-0000-0000-00001E150000}"/>
    <cellStyle name="Процентный 2 5 7 3" xfId="9934" xr:uid="{00000000-0005-0000-0000-00001F150000}"/>
    <cellStyle name="Процентный 2 5 8" xfId="6367" xr:uid="{00000000-0005-0000-0000-000020150000}"/>
    <cellStyle name="Процентный 2 5 9" xfId="6564" xr:uid="{00000000-0005-0000-0000-000021150000}"/>
    <cellStyle name="Процентный 2 6" xfId="647" xr:uid="{00000000-0005-0000-0000-000022150000}"/>
    <cellStyle name="Процентный 2 6 2" xfId="1408" xr:uid="{00000000-0005-0000-0000-000023150000}"/>
    <cellStyle name="Процентный 2 6 2 2" xfId="2880" xr:uid="{00000000-0005-0000-0000-000024150000}"/>
    <cellStyle name="Процентный 2 6 2 2 2" xfId="9389" xr:uid="{00000000-0005-0000-0000-000025150000}"/>
    <cellStyle name="Процентный 2 6 2 3" xfId="4528" xr:uid="{00000000-0005-0000-0000-000026150000}"/>
    <cellStyle name="Процентный 2 6 2 4" xfId="7918" xr:uid="{00000000-0005-0000-0000-000027150000}"/>
    <cellStyle name="Процентный 2 6 3" xfId="2144" xr:uid="{00000000-0005-0000-0000-000028150000}"/>
    <cellStyle name="Процентный 2 6 3 2" xfId="5264" xr:uid="{00000000-0005-0000-0000-000029150000}"/>
    <cellStyle name="Процентный 2 6 3 3" xfId="8653" xr:uid="{00000000-0005-0000-0000-00002A150000}"/>
    <cellStyle name="Процентный 2 6 4" xfId="3792" xr:uid="{00000000-0005-0000-0000-00002B150000}"/>
    <cellStyle name="Процентный 2 6 5" xfId="7182" xr:uid="{00000000-0005-0000-0000-00002C150000}"/>
    <cellStyle name="Процентный 2 7" xfId="824" xr:uid="{00000000-0005-0000-0000-00002D150000}"/>
    <cellStyle name="Процентный 2 7 2" xfId="1585" xr:uid="{00000000-0005-0000-0000-00002E150000}"/>
    <cellStyle name="Процентный 2 7 2 2" xfId="3057" xr:uid="{00000000-0005-0000-0000-00002F150000}"/>
    <cellStyle name="Процентный 2 7 2 2 2" xfId="9566" xr:uid="{00000000-0005-0000-0000-000030150000}"/>
    <cellStyle name="Процентный 2 7 2 3" xfId="4705" xr:uid="{00000000-0005-0000-0000-000031150000}"/>
    <cellStyle name="Процентный 2 7 2 4" xfId="8095" xr:uid="{00000000-0005-0000-0000-000032150000}"/>
    <cellStyle name="Процентный 2 7 3" xfId="2321" xr:uid="{00000000-0005-0000-0000-000033150000}"/>
    <cellStyle name="Процентный 2 7 3 2" xfId="5445" xr:uid="{00000000-0005-0000-0000-000034150000}"/>
    <cellStyle name="Процентный 2 7 3 3" xfId="8830" xr:uid="{00000000-0005-0000-0000-000035150000}"/>
    <cellStyle name="Процентный 2 7 4" xfId="3969" xr:uid="{00000000-0005-0000-0000-000036150000}"/>
    <cellStyle name="Процентный 2 7 5" xfId="7359" xr:uid="{00000000-0005-0000-0000-000037150000}"/>
    <cellStyle name="Процентный 2 8" xfId="1012" xr:uid="{00000000-0005-0000-0000-000038150000}"/>
    <cellStyle name="Процентный 2 8 2" xfId="1765" xr:uid="{00000000-0005-0000-0000-000039150000}"/>
    <cellStyle name="Процентный 2 8 2 2" xfId="3237" xr:uid="{00000000-0005-0000-0000-00003A150000}"/>
    <cellStyle name="Процентный 2 8 2 2 2" xfId="9746" xr:uid="{00000000-0005-0000-0000-00003B150000}"/>
    <cellStyle name="Процентный 2 8 2 3" xfId="4885" xr:uid="{00000000-0005-0000-0000-00003C150000}"/>
    <cellStyle name="Процентный 2 8 2 4" xfId="8275" xr:uid="{00000000-0005-0000-0000-00003D150000}"/>
    <cellStyle name="Процентный 2 8 3" xfId="2501" xr:uid="{00000000-0005-0000-0000-00003E150000}"/>
    <cellStyle name="Процентный 2 8 3 2" xfId="5622" xr:uid="{00000000-0005-0000-0000-00003F150000}"/>
    <cellStyle name="Процентный 2 8 3 3" xfId="9010" xr:uid="{00000000-0005-0000-0000-000040150000}"/>
    <cellStyle name="Процентный 2 8 4" xfId="4149" xr:uid="{00000000-0005-0000-0000-000041150000}"/>
    <cellStyle name="Процентный 2 8 5" xfId="7539" xr:uid="{00000000-0005-0000-0000-000042150000}"/>
    <cellStyle name="Процентный 2 9" xfId="1214" xr:uid="{00000000-0005-0000-0000-000043150000}"/>
    <cellStyle name="Процентный 2 9 2" xfId="2686" xr:uid="{00000000-0005-0000-0000-000044150000}"/>
    <cellStyle name="Процентный 2 9 2 2" xfId="5802" xr:uid="{00000000-0005-0000-0000-000045150000}"/>
    <cellStyle name="Процентный 2 9 2 3" xfId="9195" xr:uid="{00000000-0005-0000-0000-000046150000}"/>
    <cellStyle name="Процентный 2 9 3" xfId="4334" xr:uid="{00000000-0005-0000-0000-000047150000}"/>
    <cellStyle name="Процентный 2 9 4" xfId="7724" xr:uid="{00000000-0005-0000-0000-000048150000}"/>
    <cellStyle name="Процентный 3" xfId="441" xr:uid="{00000000-0005-0000-0000-000049150000}"/>
    <cellStyle name="Процентный 4" xfId="442" xr:uid="{00000000-0005-0000-0000-00004A150000}"/>
    <cellStyle name="Процентный 4 10" xfId="6565" xr:uid="{00000000-0005-0000-0000-00004B150000}"/>
    <cellStyle name="Процентный 4 11" xfId="6779" xr:uid="{00000000-0005-0000-0000-00004C150000}"/>
    <cellStyle name="Процентный 4 12" xfId="5079" xr:uid="{00000000-0005-0000-0000-00004D150000}"/>
    <cellStyle name="Процентный 4 13" xfId="3607" xr:uid="{00000000-0005-0000-0000-00004E150000}"/>
    <cellStyle name="Процентный 4 14" xfId="6997" xr:uid="{00000000-0005-0000-0000-00004F150000}"/>
    <cellStyle name="Процентный 4 2" xfId="443" xr:uid="{00000000-0005-0000-0000-000050150000}"/>
    <cellStyle name="Процентный 4 2 10" xfId="6780" xr:uid="{00000000-0005-0000-0000-000051150000}"/>
    <cellStyle name="Процентный 4 2 11" xfId="5080" xr:uid="{00000000-0005-0000-0000-000052150000}"/>
    <cellStyle name="Процентный 4 2 12" xfId="3608" xr:uid="{00000000-0005-0000-0000-000053150000}"/>
    <cellStyle name="Процентный 4 2 13" xfId="6998" xr:uid="{00000000-0005-0000-0000-000054150000}"/>
    <cellStyle name="Процентный 4 2 2" xfId="657" xr:uid="{00000000-0005-0000-0000-000055150000}"/>
    <cellStyle name="Процентный 4 2 2 2" xfId="1418" xr:uid="{00000000-0005-0000-0000-000056150000}"/>
    <cellStyle name="Процентный 4 2 2 2 2" xfId="2890" xr:uid="{00000000-0005-0000-0000-000057150000}"/>
    <cellStyle name="Процентный 4 2 2 2 2 2" xfId="9399" xr:uid="{00000000-0005-0000-0000-000058150000}"/>
    <cellStyle name="Процентный 4 2 2 2 3" xfId="4538" xr:uid="{00000000-0005-0000-0000-000059150000}"/>
    <cellStyle name="Процентный 4 2 2 2 4" xfId="7928" xr:uid="{00000000-0005-0000-0000-00005A150000}"/>
    <cellStyle name="Процентный 4 2 2 3" xfId="2154" xr:uid="{00000000-0005-0000-0000-00005B150000}"/>
    <cellStyle name="Процентный 4 2 2 3 2" xfId="5274" xr:uid="{00000000-0005-0000-0000-00005C150000}"/>
    <cellStyle name="Процентный 4 2 2 3 3" xfId="8663" xr:uid="{00000000-0005-0000-0000-00005D150000}"/>
    <cellStyle name="Процентный 4 2 2 4" xfId="3802" xr:uid="{00000000-0005-0000-0000-00005E150000}"/>
    <cellStyle name="Процентный 4 2 2 5" xfId="7192" xr:uid="{00000000-0005-0000-0000-00005F150000}"/>
    <cellStyle name="Процентный 4 2 3" xfId="834" xr:uid="{00000000-0005-0000-0000-000060150000}"/>
    <cellStyle name="Процентный 4 2 3 2" xfId="1595" xr:uid="{00000000-0005-0000-0000-000061150000}"/>
    <cellStyle name="Процентный 4 2 3 2 2" xfId="3067" xr:uid="{00000000-0005-0000-0000-000062150000}"/>
    <cellStyle name="Процентный 4 2 3 2 2 2" xfId="9576" xr:uid="{00000000-0005-0000-0000-000063150000}"/>
    <cellStyle name="Процентный 4 2 3 2 3" xfId="4715" xr:uid="{00000000-0005-0000-0000-000064150000}"/>
    <cellStyle name="Процентный 4 2 3 2 4" xfId="8105" xr:uid="{00000000-0005-0000-0000-000065150000}"/>
    <cellStyle name="Процентный 4 2 3 3" xfId="2331" xr:uid="{00000000-0005-0000-0000-000066150000}"/>
    <cellStyle name="Процентный 4 2 3 3 2" xfId="5455" xr:uid="{00000000-0005-0000-0000-000067150000}"/>
    <cellStyle name="Процентный 4 2 3 3 3" xfId="8840" xr:uid="{00000000-0005-0000-0000-000068150000}"/>
    <cellStyle name="Процентный 4 2 3 4" xfId="3979" xr:uid="{00000000-0005-0000-0000-000069150000}"/>
    <cellStyle name="Процентный 4 2 3 5" xfId="7369" xr:uid="{00000000-0005-0000-0000-00006A150000}"/>
    <cellStyle name="Процентный 4 2 4" xfId="1022" xr:uid="{00000000-0005-0000-0000-00006B150000}"/>
    <cellStyle name="Процентный 4 2 4 2" xfId="1775" xr:uid="{00000000-0005-0000-0000-00006C150000}"/>
    <cellStyle name="Процентный 4 2 4 2 2" xfId="3247" xr:uid="{00000000-0005-0000-0000-00006D150000}"/>
    <cellStyle name="Процентный 4 2 4 2 2 2" xfId="9756" xr:uid="{00000000-0005-0000-0000-00006E150000}"/>
    <cellStyle name="Процентный 4 2 4 2 3" xfId="4895" xr:uid="{00000000-0005-0000-0000-00006F150000}"/>
    <cellStyle name="Процентный 4 2 4 2 4" xfId="8285" xr:uid="{00000000-0005-0000-0000-000070150000}"/>
    <cellStyle name="Процентный 4 2 4 3" xfId="2511" xr:uid="{00000000-0005-0000-0000-000071150000}"/>
    <cellStyle name="Процентный 4 2 4 3 2" xfId="5632" xr:uid="{00000000-0005-0000-0000-000072150000}"/>
    <cellStyle name="Процентный 4 2 4 3 3" xfId="9020" xr:uid="{00000000-0005-0000-0000-000073150000}"/>
    <cellStyle name="Процентный 4 2 4 4" xfId="4159" xr:uid="{00000000-0005-0000-0000-000074150000}"/>
    <cellStyle name="Процентный 4 2 4 5" xfId="7549" xr:uid="{00000000-0005-0000-0000-000075150000}"/>
    <cellStyle name="Процентный 4 2 5" xfId="1224" xr:uid="{00000000-0005-0000-0000-000076150000}"/>
    <cellStyle name="Процентный 4 2 5 2" xfId="2696" xr:uid="{00000000-0005-0000-0000-000077150000}"/>
    <cellStyle name="Процентный 4 2 5 2 2" xfId="5812" xr:uid="{00000000-0005-0000-0000-000078150000}"/>
    <cellStyle name="Процентный 4 2 5 2 3" xfId="9205" xr:uid="{00000000-0005-0000-0000-000079150000}"/>
    <cellStyle name="Процентный 4 2 5 3" xfId="4344" xr:uid="{00000000-0005-0000-0000-00007A150000}"/>
    <cellStyle name="Процентный 4 2 5 4" xfId="7734" xr:uid="{00000000-0005-0000-0000-00007B150000}"/>
    <cellStyle name="Процентный 4 2 6" xfId="1960" xr:uid="{00000000-0005-0000-0000-00007C150000}"/>
    <cellStyle name="Процентный 4 2 6 2" xfId="5993" xr:uid="{00000000-0005-0000-0000-00007D150000}"/>
    <cellStyle name="Процентный 4 2 6 3" xfId="8469" xr:uid="{00000000-0005-0000-0000-00007E150000}"/>
    <cellStyle name="Процентный 4 2 7" xfId="3427" xr:uid="{00000000-0005-0000-0000-00007F150000}"/>
    <cellStyle name="Процентный 4 2 7 2" xfId="6188" xr:uid="{00000000-0005-0000-0000-000080150000}"/>
    <cellStyle name="Процентный 4 2 7 3" xfId="9936" xr:uid="{00000000-0005-0000-0000-000081150000}"/>
    <cellStyle name="Процентный 4 2 8" xfId="6369" xr:uid="{00000000-0005-0000-0000-000082150000}"/>
    <cellStyle name="Процентный 4 2 9" xfId="6566" xr:uid="{00000000-0005-0000-0000-000083150000}"/>
    <cellStyle name="Процентный 4 3" xfId="656" xr:uid="{00000000-0005-0000-0000-000084150000}"/>
    <cellStyle name="Процентный 4 3 2" xfId="1417" xr:uid="{00000000-0005-0000-0000-000085150000}"/>
    <cellStyle name="Процентный 4 3 2 2" xfId="2889" xr:uid="{00000000-0005-0000-0000-000086150000}"/>
    <cellStyle name="Процентный 4 3 2 2 2" xfId="9398" xr:uid="{00000000-0005-0000-0000-000087150000}"/>
    <cellStyle name="Процентный 4 3 2 3" xfId="4537" xr:uid="{00000000-0005-0000-0000-000088150000}"/>
    <cellStyle name="Процентный 4 3 2 4" xfId="7927" xr:uid="{00000000-0005-0000-0000-000089150000}"/>
    <cellStyle name="Процентный 4 3 3" xfId="2153" xr:uid="{00000000-0005-0000-0000-00008A150000}"/>
    <cellStyle name="Процентный 4 3 3 2" xfId="5273" xr:uid="{00000000-0005-0000-0000-00008B150000}"/>
    <cellStyle name="Процентный 4 3 3 3" xfId="8662" xr:uid="{00000000-0005-0000-0000-00008C150000}"/>
    <cellStyle name="Процентный 4 3 4" xfId="3801" xr:uid="{00000000-0005-0000-0000-00008D150000}"/>
    <cellStyle name="Процентный 4 3 5" xfId="7191" xr:uid="{00000000-0005-0000-0000-00008E150000}"/>
    <cellStyle name="Процентный 4 4" xfId="833" xr:uid="{00000000-0005-0000-0000-00008F150000}"/>
    <cellStyle name="Процентный 4 4 2" xfId="1594" xr:uid="{00000000-0005-0000-0000-000090150000}"/>
    <cellStyle name="Процентный 4 4 2 2" xfId="3066" xr:uid="{00000000-0005-0000-0000-000091150000}"/>
    <cellStyle name="Процентный 4 4 2 2 2" xfId="9575" xr:uid="{00000000-0005-0000-0000-000092150000}"/>
    <cellStyle name="Процентный 4 4 2 3" xfId="4714" xr:uid="{00000000-0005-0000-0000-000093150000}"/>
    <cellStyle name="Процентный 4 4 2 4" xfId="8104" xr:uid="{00000000-0005-0000-0000-000094150000}"/>
    <cellStyle name="Процентный 4 4 3" xfId="2330" xr:uid="{00000000-0005-0000-0000-000095150000}"/>
    <cellStyle name="Процентный 4 4 3 2" xfId="5454" xr:uid="{00000000-0005-0000-0000-000096150000}"/>
    <cellStyle name="Процентный 4 4 3 3" xfId="8839" xr:uid="{00000000-0005-0000-0000-000097150000}"/>
    <cellStyle name="Процентный 4 4 4" xfId="3978" xr:uid="{00000000-0005-0000-0000-000098150000}"/>
    <cellStyle name="Процентный 4 4 5" xfId="7368" xr:uid="{00000000-0005-0000-0000-000099150000}"/>
    <cellStyle name="Процентный 4 5" xfId="1021" xr:uid="{00000000-0005-0000-0000-00009A150000}"/>
    <cellStyle name="Процентный 4 5 2" xfId="1774" xr:uid="{00000000-0005-0000-0000-00009B150000}"/>
    <cellStyle name="Процентный 4 5 2 2" xfId="3246" xr:uid="{00000000-0005-0000-0000-00009C150000}"/>
    <cellStyle name="Процентный 4 5 2 2 2" xfId="9755" xr:uid="{00000000-0005-0000-0000-00009D150000}"/>
    <cellStyle name="Процентный 4 5 2 3" xfId="4894" xr:uid="{00000000-0005-0000-0000-00009E150000}"/>
    <cellStyle name="Процентный 4 5 2 4" xfId="8284" xr:uid="{00000000-0005-0000-0000-00009F150000}"/>
    <cellStyle name="Процентный 4 5 3" xfId="2510" xr:uid="{00000000-0005-0000-0000-0000A0150000}"/>
    <cellStyle name="Процентный 4 5 3 2" xfId="5631" xr:uid="{00000000-0005-0000-0000-0000A1150000}"/>
    <cellStyle name="Процентный 4 5 3 3" xfId="9019" xr:uid="{00000000-0005-0000-0000-0000A2150000}"/>
    <cellStyle name="Процентный 4 5 4" xfId="4158" xr:uid="{00000000-0005-0000-0000-0000A3150000}"/>
    <cellStyle name="Процентный 4 5 5" xfId="7548" xr:uid="{00000000-0005-0000-0000-0000A4150000}"/>
    <cellStyle name="Процентный 4 6" xfId="1223" xr:uid="{00000000-0005-0000-0000-0000A5150000}"/>
    <cellStyle name="Процентный 4 6 2" xfId="2695" xr:uid="{00000000-0005-0000-0000-0000A6150000}"/>
    <cellStyle name="Процентный 4 6 2 2" xfId="5811" xr:uid="{00000000-0005-0000-0000-0000A7150000}"/>
    <cellStyle name="Процентный 4 6 2 3" xfId="9204" xr:uid="{00000000-0005-0000-0000-0000A8150000}"/>
    <cellStyle name="Процентный 4 6 3" xfId="4343" xr:uid="{00000000-0005-0000-0000-0000A9150000}"/>
    <cellStyle name="Процентный 4 6 4" xfId="7733" xr:uid="{00000000-0005-0000-0000-0000AA150000}"/>
    <cellStyle name="Процентный 4 7" xfId="1959" xr:uid="{00000000-0005-0000-0000-0000AB150000}"/>
    <cellStyle name="Процентный 4 7 2" xfId="5992" xr:uid="{00000000-0005-0000-0000-0000AC150000}"/>
    <cellStyle name="Процентный 4 7 3" xfId="8468" xr:uid="{00000000-0005-0000-0000-0000AD150000}"/>
    <cellStyle name="Процентный 4 8" xfId="3426" xr:uid="{00000000-0005-0000-0000-0000AE150000}"/>
    <cellStyle name="Процентный 4 8 2" xfId="6187" xr:uid="{00000000-0005-0000-0000-0000AF150000}"/>
    <cellStyle name="Процентный 4 8 3" xfId="9935" xr:uid="{00000000-0005-0000-0000-0000B0150000}"/>
    <cellStyle name="Процентный 4 9" xfId="6368" xr:uid="{00000000-0005-0000-0000-0000B1150000}"/>
    <cellStyle name="Процентный 5" xfId="444" xr:uid="{00000000-0005-0000-0000-0000B2150000}"/>
    <cellStyle name="Процентный 6" xfId="445" xr:uid="{00000000-0005-0000-0000-0000B3150000}"/>
    <cellStyle name="Процентный 6 10" xfId="6781" xr:uid="{00000000-0005-0000-0000-0000B4150000}"/>
    <cellStyle name="Процентный 6 11" xfId="5081" xr:uid="{00000000-0005-0000-0000-0000B5150000}"/>
    <cellStyle name="Процентный 6 12" xfId="3609" xr:uid="{00000000-0005-0000-0000-0000B6150000}"/>
    <cellStyle name="Процентный 6 13" xfId="6999" xr:uid="{00000000-0005-0000-0000-0000B7150000}"/>
    <cellStyle name="Процентный 6 2" xfId="658" xr:uid="{00000000-0005-0000-0000-0000B8150000}"/>
    <cellStyle name="Процентный 6 2 2" xfId="1419" xr:uid="{00000000-0005-0000-0000-0000B9150000}"/>
    <cellStyle name="Процентный 6 2 2 2" xfId="2891" xr:uid="{00000000-0005-0000-0000-0000BA150000}"/>
    <cellStyle name="Процентный 6 2 2 2 2" xfId="9400" xr:uid="{00000000-0005-0000-0000-0000BB150000}"/>
    <cellStyle name="Процентный 6 2 2 3" xfId="4539" xr:uid="{00000000-0005-0000-0000-0000BC150000}"/>
    <cellStyle name="Процентный 6 2 2 4" xfId="7929" xr:uid="{00000000-0005-0000-0000-0000BD150000}"/>
    <cellStyle name="Процентный 6 2 3" xfId="2155" xr:uid="{00000000-0005-0000-0000-0000BE150000}"/>
    <cellStyle name="Процентный 6 2 3 2" xfId="5275" xr:uid="{00000000-0005-0000-0000-0000BF150000}"/>
    <cellStyle name="Процентный 6 2 3 3" xfId="8664" xr:uid="{00000000-0005-0000-0000-0000C0150000}"/>
    <cellStyle name="Процентный 6 2 4" xfId="3803" xr:uid="{00000000-0005-0000-0000-0000C1150000}"/>
    <cellStyle name="Процентный 6 2 5" xfId="7193" xr:uid="{00000000-0005-0000-0000-0000C2150000}"/>
    <cellStyle name="Процентный 6 3" xfId="835" xr:uid="{00000000-0005-0000-0000-0000C3150000}"/>
    <cellStyle name="Процентный 6 3 2" xfId="1596" xr:uid="{00000000-0005-0000-0000-0000C4150000}"/>
    <cellStyle name="Процентный 6 3 2 2" xfId="3068" xr:uid="{00000000-0005-0000-0000-0000C5150000}"/>
    <cellStyle name="Процентный 6 3 2 2 2" xfId="9577" xr:uid="{00000000-0005-0000-0000-0000C6150000}"/>
    <cellStyle name="Процентный 6 3 2 3" xfId="4716" xr:uid="{00000000-0005-0000-0000-0000C7150000}"/>
    <cellStyle name="Процентный 6 3 2 4" xfId="8106" xr:uid="{00000000-0005-0000-0000-0000C8150000}"/>
    <cellStyle name="Процентный 6 3 3" xfId="2332" xr:uid="{00000000-0005-0000-0000-0000C9150000}"/>
    <cellStyle name="Процентный 6 3 3 2" xfId="5456" xr:uid="{00000000-0005-0000-0000-0000CA150000}"/>
    <cellStyle name="Процентный 6 3 3 3" xfId="8841" xr:uid="{00000000-0005-0000-0000-0000CB150000}"/>
    <cellStyle name="Процентный 6 3 4" xfId="3980" xr:uid="{00000000-0005-0000-0000-0000CC150000}"/>
    <cellStyle name="Процентный 6 3 5" xfId="7370" xr:uid="{00000000-0005-0000-0000-0000CD150000}"/>
    <cellStyle name="Процентный 6 4" xfId="1023" xr:uid="{00000000-0005-0000-0000-0000CE150000}"/>
    <cellStyle name="Процентный 6 4 2" xfId="1776" xr:uid="{00000000-0005-0000-0000-0000CF150000}"/>
    <cellStyle name="Процентный 6 4 2 2" xfId="3248" xr:uid="{00000000-0005-0000-0000-0000D0150000}"/>
    <cellStyle name="Процентный 6 4 2 2 2" xfId="9757" xr:uid="{00000000-0005-0000-0000-0000D1150000}"/>
    <cellStyle name="Процентный 6 4 2 3" xfId="4896" xr:uid="{00000000-0005-0000-0000-0000D2150000}"/>
    <cellStyle name="Процентный 6 4 2 4" xfId="8286" xr:uid="{00000000-0005-0000-0000-0000D3150000}"/>
    <cellStyle name="Процентный 6 4 3" xfId="2512" xr:uid="{00000000-0005-0000-0000-0000D4150000}"/>
    <cellStyle name="Процентный 6 4 3 2" xfId="5633" xr:uid="{00000000-0005-0000-0000-0000D5150000}"/>
    <cellStyle name="Процентный 6 4 3 3" xfId="9021" xr:uid="{00000000-0005-0000-0000-0000D6150000}"/>
    <cellStyle name="Процентный 6 4 4" xfId="4160" xr:uid="{00000000-0005-0000-0000-0000D7150000}"/>
    <cellStyle name="Процентный 6 4 5" xfId="7550" xr:uid="{00000000-0005-0000-0000-0000D8150000}"/>
    <cellStyle name="Процентный 6 5" xfId="1225" xr:uid="{00000000-0005-0000-0000-0000D9150000}"/>
    <cellStyle name="Процентный 6 5 2" xfId="2697" xr:uid="{00000000-0005-0000-0000-0000DA150000}"/>
    <cellStyle name="Процентный 6 5 2 2" xfId="5813" xr:uid="{00000000-0005-0000-0000-0000DB150000}"/>
    <cellStyle name="Процентный 6 5 2 3" xfId="9206" xr:uid="{00000000-0005-0000-0000-0000DC150000}"/>
    <cellStyle name="Процентный 6 5 3" xfId="4345" xr:uid="{00000000-0005-0000-0000-0000DD150000}"/>
    <cellStyle name="Процентный 6 5 4" xfId="7735" xr:uid="{00000000-0005-0000-0000-0000DE150000}"/>
    <cellStyle name="Процентный 6 6" xfId="1961" xr:uid="{00000000-0005-0000-0000-0000DF150000}"/>
    <cellStyle name="Процентный 6 6 2" xfId="5994" xr:uid="{00000000-0005-0000-0000-0000E0150000}"/>
    <cellStyle name="Процентный 6 6 3" xfId="8470" xr:uid="{00000000-0005-0000-0000-0000E1150000}"/>
    <cellStyle name="Процентный 6 7" xfId="3428" xr:uid="{00000000-0005-0000-0000-0000E2150000}"/>
    <cellStyle name="Процентный 6 7 2" xfId="6189" xr:uid="{00000000-0005-0000-0000-0000E3150000}"/>
    <cellStyle name="Процентный 6 7 3" xfId="9937" xr:uid="{00000000-0005-0000-0000-0000E4150000}"/>
    <cellStyle name="Процентный 6 8" xfId="6370" xr:uid="{00000000-0005-0000-0000-0000E5150000}"/>
    <cellStyle name="Процентный 6 9" xfId="6567" xr:uid="{00000000-0005-0000-0000-0000E6150000}"/>
    <cellStyle name="Процентный 7" xfId="9" xr:uid="{00000000-0005-0000-0000-0000E7150000}"/>
    <cellStyle name="Процентный 8" xfId="446" xr:uid="{00000000-0005-0000-0000-0000E8150000}"/>
    <cellStyle name="Процентный 9" xfId="541" xr:uid="{00000000-0005-0000-0000-0000E9150000}"/>
    <cellStyle name="Процентный 9 2" xfId="920" xr:uid="{00000000-0005-0000-0000-0000EA150000}"/>
    <cellStyle name="Процентный 9 3" xfId="1307" xr:uid="{00000000-0005-0000-0000-0000EB150000}"/>
    <cellStyle name="Процентный 9 3 2" xfId="2779" xr:uid="{00000000-0005-0000-0000-0000EC150000}"/>
    <cellStyle name="Процентный 9 3 2 2" xfId="9288" xr:uid="{00000000-0005-0000-0000-0000ED150000}"/>
    <cellStyle name="Процентный 9 3 3" xfId="4427" xr:uid="{00000000-0005-0000-0000-0000EE150000}"/>
    <cellStyle name="Процентный 9 3 4" xfId="7817" xr:uid="{00000000-0005-0000-0000-0000EF150000}"/>
    <cellStyle name="Процентный 9 4" xfId="2043" xr:uid="{00000000-0005-0000-0000-0000F0150000}"/>
    <cellStyle name="Процентный 9 4 2" xfId="5163" xr:uid="{00000000-0005-0000-0000-0000F1150000}"/>
    <cellStyle name="Процентный 9 4 3" xfId="8552" xr:uid="{00000000-0005-0000-0000-0000F2150000}"/>
    <cellStyle name="Процентный 9 5" xfId="3691" xr:uid="{00000000-0005-0000-0000-0000F3150000}"/>
    <cellStyle name="Процентный 9 6" xfId="7081" xr:uid="{00000000-0005-0000-0000-0000F4150000}"/>
    <cellStyle name="Связанная ячейка 2" xfId="447" xr:uid="{00000000-0005-0000-0000-0000F5150000}"/>
    <cellStyle name="Текст предупреждения 2" xfId="448" xr:uid="{00000000-0005-0000-0000-0000F6150000}"/>
    <cellStyle name="Финансовый" xfId="561" builtinId="3"/>
    <cellStyle name="Финансовый [0]_клиенты" xfId="560" xr:uid="{00000000-0005-0000-0000-0000F8150000}"/>
    <cellStyle name="Финансовый 10" xfId="548" xr:uid="{00000000-0005-0000-0000-0000F9150000}"/>
    <cellStyle name="Финансовый 10 2" xfId="1313" xr:uid="{00000000-0005-0000-0000-0000FA150000}"/>
    <cellStyle name="Финансовый 10 2 2" xfId="2785" xr:uid="{00000000-0005-0000-0000-0000FB150000}"/>
    <cellStyle name="Финансовый 10 2 2 2" xfId="9294" xr:uid="{00000000-0005-0000-0000-0000FC150000}"/>
    <cellStyle name="Финансовый 10 2 3" xfId="4433" xr:uid="{00000000-0005-0000-0000-0000FD150000}"/>
    <cellStyle name="Финансовый 10 2 4" xfId="7823" xr:uid="{00000000-0005-0000-0000-0000FE150000}"/>
    <cellStyle name="Финансовый 10 3" xfId="2049" xr:uid="{00000000-0005-0000-0000-0000FF150000}"/>
    <cellStyle name="Финансовый 10 3 2" xfId="5169" xr:uid="{00000000-0005-0000-0000-000000160000}"/>
    <cellStyle name="Финансовый 10 3 3" xfId="8558" xr:uid="{00000000-0005-0000-0000-000001160000}"/>
    <cellStyle name="Финансовый 10 4" xfId="3697" xr:uid="{00000000-0005-0000-0000-000002160000}"/>
    <cellStyle name="Финансовый 10 5" xfId="7087" xr:uid="{00000000-0005-0000-0000-000003160000}"/>
    <cellStyle name="Финансовый 11" xfId="549" xr:uid="{00000000-0005-0000-0000-000004160000}"/>
    <cellStyle name="Финансовый 11 2" xfId="1314" xr:uid="{00000000-0005-0000-0000-000005160000}"/>
    <cellStyle name="Финансовый 11 2 2" xfId="2786" xr:uid="{00000000-0005-0000-0000-000006160000}"/>
    <cellStyle name="Финансовый 11 2 2 2" xfId="9295" xr:uid="{00000000-0005-0000-0000-000007160000}"/>
    <cellStyle name="Финансовый 11 2 3" xfId="4434" xr:uid="{00000000-0005-0000-0000-000008160000}"/>
    <cellStyle name="Финансовый 11 2 4" xfId="7824" xr:uid="{00000000-0005-0000-0000-000009160000}"/>
    <cellStyle name="Финансовый 11 3" xfId="2050" xr:uid="{00000000-0005-0000-0000-00000A160000}"/>
    <cellStyle name="Финансовый 11 3 2" xfId="5170" xr:uid="{00000000-0005-0000-0000-00000B160000}"/>
    <cellStyle name="Финансовый 11 3 3" xfId="8559" xr:uid="{00000000-0005-0000-0000-00000C160000}"/>
    <cellStyle name="Финансовый 11 4" xfId="3698" xr:uid="{00000000-0005-0000-0000-00000D160000}"/>
    <cellStyle name="Финансовый 11 5" xfId="7088" xr:uid="{00000000-0005-0000-0000-00000E160000}"/>
    <cellStyle name="Финансовый 12" xfId="550" xr:uid="{00000000-0005-0000-0000-00000F160000}"/>
    <cellStyle name="Финансовый 12 2" xfId="1315" xr:uid="{00000000-0005-0000-0000-000010160000}"/>
    <cellStyle name="Финансовый 12 2 2" xfId="2787" xr:uid="{00000000-0005-0000-0000-000011160000}"/>
    <cellStyle name="Финансовый 12 2 2 2" xfId="9296" xr:uid="{00000000-0005-0000-0000-000012160000}"/>
    <cellStyle name="Финансовый 12 2 3" xfId="4435" xr:uid="{00000000-0005-0000-0000-000013160000}"/>
    <cellStyle name="Финансовый 12 2 4" xfId="7825" xr:uid="{00000000-0005-0000-0000-000014160000}"/>
    <cellStyle name="Финансовый 12 3" xfId="2051" xr:uid="{00000000-0005-0000-0000-000015160000}"/>
    <cellStyle name="Финансовый 12 3 2" xfId="5171" xr:uid="{00000000-0005-0000-0000-000016160000}"/>
    <cellStyle name="Финансовый 12 3 3" xfId="8560" xr:uid="{00000000-0005-0000-0000-000017160000}"/>
    <cellStyle name="Финансовый 12 4" xfId="3699" xr:uid="{00000000-0005-0000-0000-000018160000}"/>
    <cellStyle name="Финансовый 12 5" xfId="7089" xr:uid="{00000000-0005-0000-0000-000019160000}"/>
    <cellStyle name="Финансовый 13" xfId="551" xr:uid="{00000000-0005-0000-0000-00001A160000}"/>
    <cellStyle name="Финансовый 13 2" xfId="1316" xr:uid="{00000000-0005-0000-0000-00001B160000}"/>
    <cellStyle name="Финансовый 13 2 2" xfId="2788" xr:uid="{00000000-0005-0000-0000-00001C160000}"/>
    <cellStyle name="Финансовый 13 2 2 2" xfId="9297" xr:uid="{00000000-0005-0000-0000-00001D160000}"/>
    <cellStyle name="Финансовый 13 2 3" xfId="4436" xr:uid="{00000000-0005-0000-0000-00001E160000}"/>
    <cellStyle name="Финансовый 13 2 4" xfId="7826" xr:uid="{00000000-0005-0000-0000-00001F160000}"/>
    <cellStyle name="Финансовый 13 3" xfId="2052" xr:uid="{00000000-0005-0000-0000-000020160000}"/>
    <cellStyle name="Финансовый 13 3 2" xfId="5172" xr:uid="{00000000-0005-0000-0000-000021160000}"/>
    <cellStyle name="Финансовый 13 3 3" xfId="8561" xr:uid="{00000000-0005-0000-0000-000022160000}"/>
    <cellStyle name="Финансовый 13 4" xfId="3700" xr:uid="{00000000-0005-0000-0000-000023160000}"/>
    <cellStyle name="Финансовый 13 5" xfId="7090" xr:uid="{00000000-0005-0000-0000-000024160000}"/>
    <cellStyle name="Финансовый 14" xfId="556" xr:uid="{00000000-0005-0000-0000-000025160000}"/>
    <cellStyle name="Финансовый 14 2" xfId="1321" xr:uid="{00000000-0005-0000-0000-000026160000}"/>
    <cellStyle name="Финансовый 14 2 2" xfId="2793" xr:uid="{00000000-0005-0000-0000-000027160000}"/>
    <cellStyle name="Финансовый 14 2 2 2" xfId="9302" xr:uid="{00000000-0005-0000-0000-000028160000}"/>
    <cellStyle name="Финансовый 14 2 3" xfId="4441" xr:uid="{00000000-0005-0000-0000-000029160000}"/>
    <cellStyle name="Финансовый 14 2 4" xfId="7831" xr:uid="{00000000-0005-0000-0000-00002A160000}"/>
    <cellStyle name="Финансовый 14 3" xfId="2057" xr:uid="{00000000-0005-0000-0000-00002B160000}"/>
    <cellStyle name="Финансовый 14 3 2" xfId="5177" xr:uid="{00000000-0005-0000-0000-00002C160000}"/>
    <cellStyle name="Финансовый 14 3 3" xfId="8566" xr:uid="{00000000-0005-0000-0000-00002D160000}"/>
    <cellStyle name="Финансовый 14 4" xfId="3705" xr:uid="{00000000-0005-0000-0000-00002E160000}"/>
    <cellStyle name="Финансовый 14 5" xfId="7095" xr:uid="{00000000-0005-0000-0000-00002F160000}"/>
    <cellStyle name="Финансовый 15" xfId="557" xr:uid="{00000000-0005-0000-0000-000030160000}"/>
    <cellStyle name="Финансовый 15 2" xfId="1322" xr:uid="{00000000-0005-0000-0000-000031160000}"/>
    <cellStyle name="Финансовый 15 2 2" xfId="2794" xr:uid="{00000000-0005-0000-0000-000032160000}"/>
    <cellStyle name="Финансовый 15 2 2 2" xfId="9303" xr:uid="{00000000-0005-0000-0000-000033160000}"/>
    <cellStyle name="Финансовый 15 2 3" xfId="4442" xr:uid="{00000000-0005-0000-0000-000034160000}"/>
    <cellStyle name="Финансовый 15 2 4" xfId="7832" xr:uid="{00000000-0005-0000-0000-000035160000}"/>
    <cellStyle name="Финансовый 15 3" xfId="2058" xr:uid="{00000000-0005-0000-0000-000036160000}"/>
    <cellStyle name="Финансовый 15 3 2" xfId="5178" xr:uid="{00000000-0005-0000-0000-000037160000}"/>
    <cellStyle name="Финансовый 15 3 3" xfId="8567" xr:uid="{00000000-0005-0000-0000-000038160000}"/>
    <cellStyle name="Финансовый 15 4" xfId="3706" xr:uid="{00000000-0005-0000-0000-000039160000}"/>
    <cellStyle name="Финансовый 15 5" xfId="7096" xr:uid="{00000000-0005-0000-0000-00003A160000}"/>
    <cellStyle name="Финансовый 16" xfId="6270" xr:uid="{00000000-0005-0000-0000-00003B160000}"/>
    <cellStyle name="Финансовый 2" xfId="449" xr:uid="{00000000-0005-0000-0000-00003C160000}"/>
    <cellStyle name="Финансовый 2 2" xfId="450" xr:uid="{00000000-0005-0000-0000-00003D160000}"/>
    <cellStyle name="Финансовый 2 2 2" xfId="451" xr:uid="{00000000-0005-0000-0000-00003E160000}"/>
    <cellStyle name="Финансовый 2 2 2 10" xfId="3429" xr:uid="{00000000-0005-0000-0000-00003F160000}"/>
    <cellStyle name="Финансовый 2 2 2 10 2" xfId="6190" xr:uid="{00000000-0005-0000-0000-000040160000}"/>
    <cellStyle name="Финансовый 2 2 2 10 3" xfId="9938" xr:uid="{00000000-0005-0000-0000-000041160000}"/>
    <cellStyle name="Финансовый 2 2 2 11" xfId="6371" xr:uid="{00000000-0005-0000-0000-000042160000}"/>
    <cellStyle name="Финансовый 2 2 2 12" xfId="6568" xr:uid="{00000000-0005-0000-0000-000043160000}"/>
    <cellStyle name="Финансовый 2 2 2 13" xfId="6782" xr:uid="{00000000-0005-0000-0000-000044160000}"/>
    <cellStyle name="Финансовый 2 2 2 14" xfId="5082" xr:uid="{00000000-0005-0000-0000-000045160000}"/>
    <cellStyle name="Финансовый 2 2 2 15" xfId="3610" xr:uid="{00000000-0005-0000-0000-000046160000}"/>
    <cellStyle name="Финансовый 2 2 2 16" xfId="7000" xr:uid="{00000000-0005-0000-0000-000047160000}"/>
    <cellStyle name="Финансовый 2 2 2 2" xfId="452" xr:uid="{00000000-0005-0000-0000-000048160000}"/>
    <cellStyle name="Финансовый 2 2 2 2 10" xfId="6783" xr:uid="{00000000-0005-0000-0000-000049160000}"/>
    <cellStyle name="Финансовый 2 2 2 2 11" xfId="5083" xr:uid="{00000000-0005-0000-0000-00004A160000}"/>
    <cellStyle name="Финансовый 2 2 2 2 12" xfId="3611" xr:uid="{00000000-0005-0000-0000-00004B160000}"/>
    <cellStyle name="Финансовый 2 2 2 2 13" xfId="7001" xr:uid="{00000000-0005-0000-0000-00004C160000}"/>
    <cellStyle name="Финансовый 2 2 2 2 2" xfId="660" xr:uid="{00000000-0005-0000-0000-00004D160000}"/>
    <cellStyle name="Финансовый 2 2 2 2 2 2" xfId="1421" xr:uid="{00000000-0005-0000-0000-00004E160000}"/>
    <cellStyle name="Финансовый 2 2 2 2 2 2 2" xfId="2893" xr:uid="{00000000-0005-0000-0000-00004F160000}"/>
    <cellStyle name="Финансовый 2 2 2 2 2 2 2 2" xfId="9402" xr:uid="{00000000-0005-0000-0000-000050160000}"/>
    <cellStyle name="Финансовый 2 2 2 2 2 2 3" xfId="4541" xr:uid="{00000000-0005-0000-0000-000051160000}"/>
    <cellStyle name="Финансовый 2 2 2 2 2 2 4" xfId="7931" xr:uid="{00000000-0005-0000-0000-000052160000}"/>
    <cellStyle name="Финансовый 2 2 2 2 2 3" xfId="2157" xr:uid="{00000000-0005-0000-0000-000053160000}"/>
    <cellStyle name="Финансовый 2 2 2 2 2 3 2" xfId="5277" xr:uid="{00000000-0005-0000-0000-000054160000}"/>
    <cellStyle name="Финансовый 2 2 2 2 2 3 3" xfId="8666" xr:uid="{00000000-0005-0000-0000-000055160000}"/>
    <cellStyle name="Финансовый 2 2 2 2 2 4" xfId="3805" xr:uid="{00000000-0005-0000-0000-000056160000}"/>
    <cellStyle name="Финансовый 2 2 2 2 2 5" xfId="7195" xr:uid="{00000000-0005-0000-0000-000057160000}"/>
    <cellStyle name="Финансовый 2 2 2 2 3" xfId="837" xr:uid="{00000000-0005-0000-0000-000058160000}"/>
    <cellStyle name="Финансовый 2 2 2 2 3 2" xfId="1598" xr:uid="{00000000-0005-0000-0000-000059160000}"/>
    <cellStyle name="Финансовый 2 2 2 2 3 2 2" xfId="3070" xr:uid="{00000000-0005-0000-0000-00005A160000}"/>
    <cellStyle name="Финансовый 2 2 2 2 3 2 2 2" xfId="9579" xr:uid="{00000000-0005-0000-0000-00005B160000}"/>
    <cellStyle name="Финансовый 2 2 2 2 3 2 3" xfId="4718" xr:uid="{00000000-0005-0000-0000-00005C160000}"/>
    <cellStyle name="Финансовый 2 2 2 2 3 2 4" xfId="8108" xr:uid="{00000000-0005-0000-0000-00005D160000}"/>
    <cellStyle name="Финансовый 2 2 2 2 3 3" xfId="2334" xr:uid="{00000000-0005-0000-0000-00005E160000}"/>
    <cellStyle name="Финансовый 2 2 2 2 3 3 2" xfId="5458" xr:uid="{00000000-0005-0000-0000-00005F160000}"/>
    <cellStyle name="Финансовый 2 2 2 2 3 3 3" xfId="8843" xr:uid="{00000000-0005-0000-0000-000060160000}"/>
    <cellStyle name="Финансовый 2 2 2 2 3 4" xfId="3982" xr:uid="{00000000-0005-0000-0000-000061160000}"/>
    <cellStyle name="Финансовый 2 2 2 2 3 5" xfId="7372" xr:uid="{00000000-0005-0000-0000-000062160000}"/>
    <cellStyle name="Финансовый 2 2 2 2 4" xfId="1025" xr:uid="{00000000-0005-0000-0000-000063160000}"/>
    <cellStyle name="Финансовый 2 2 2 2 4 2" xfId="1778" xr:uid="{00000000-0005-0000-0000-000064160000}"/>
    <cellStyle name="Финансовый 2 2 2 2 4 2 2" xfId="3250" xr:uid="{00000000-0005-0000-0000-000065160000}"/>
    <cellStyle name="Финансовый 2 2 2 2 4 2 2 2" xfId="9759" xr:uid="{00000000-0005-0000-0000-000066160000}"/>
    <cellStyle name="Финансовый 2 2 2 2 4 2 3" xfId="4898" xr:uid="{00000000-0005-0000-0000-000067160000}"/>
    <cellStyle name="Финансовый 2 2 2 2 4 2 4" xfId="8288" xr:uid="{00000000-0005-0000-0000-000068160000}"/>
    <cellStyle name="Финансовый 2 2 2 2 4 3" xfId="2514" xr:uid="{00000000-0005-0000-0000-000069160000}"/>
    <cellStyle name="Финансовый 2 2 2 2 4 3 2" xfId="5635" xr:uid="{00000000-0005-0000-0000-00006A160000}"/>
    <cellStyle name="Финансовый 2 2 2 2 4 3 3" xfId="9023" xr:uid="{00000000-0005-0000-0000-00006B160000}"/>
    <cellStyle name="Финансовый 2 2 2 2 4 4" xfId="4162" xr:uid="{00000000-0005-0000-0000-00006C160000}"/>
    <cellStyle name="Финансовый 2 2 2 2 4 5" xfId="7552" xr:uid="{00000000-0005-0000-0000-00006D160000}"/>
    <cellStyle name="Финансовый 2 2 2 2 5" xfId="1227" xr:uid="{00000000-0005-0000-0000-00006E160000}"/>
    <cellStyle name="Финансовый 2 2 2 2 5 2" xfId="2699" xr:uid="{00000000-0005-0000-0000-00006F160000}"/>
    <cellStyle name="Финансовый 2 2 2 2 5 2 2" xfId="5815" xr:uid="{00000000-0005-0000-0000-000070160000}"/>
    <cellStyle name="Финансовый 2 2 2 2 5 2 3" xfId="9208" xr:uid="{00000000-0005-0000-0000-000071160000}"/>
    <cellStyle name="Финансовый 2 2 2 2 5 3" xfId="4347" xr:uid="{00000000-0005-0000-0000-000072160000}"/>
    <cellStyle name="Финансовый 2 2 2 2 5 4" xfId="7737" xr:uid="{00000000-0005-0000-0000-000073160000}"/>
    <cellStyle name="Финансовый 2 2 2 2 6" xfId="1963" xr:uid="{00000000-0005-0000-0000-000074160000}"/>
    <cellStyle name="Финансовый 2 2 2 2 6 2" xfId="5996" xr:uid="{00000000-0005-0000-0000-000075160000}"/>
    <cellStyle name="Финансовый 2 2 2 2 6 3" xfId="8472" xr:uid="{00000000-0005-0000-0000-000076160000}"/>
    <cellStyle name="Финансовый 2 2 2 2 7" xfId="3430" xr:uid="{00000000-0005-0000-0000-000077160000}"/>
    <cellStyle name="Финансовый 2 2 2 2 7 2" xfId="6191" xr:uid="{00000000-0005-0000-0000-000078160000}"/>
    <cellStyle name="Финансовый 2 2 2 2 7 3" xfId="9939" xr:uid="{00000000-0005-0000-0000-000079160000}"/>
    <cellStyle name="Финансовый 2 2 2 2 8" xfId="6372" xr:uid="{00000000-0005-0000-0000-00007A160000}"/>
    <cellStyle name="Финансовый 2 2 2 2 9" xfId="6569" xr:uid="{00000000-0005-0000-0000-00007B160000}"/>
    <cellStyle name="Финансовый 2 2 2 3" xfId="453" xr:uid="{00000000-0005-0000-0000-00007C160000}"/>
    <cellStyle name="Финансовый 2 2 2 3 10" xfId="6784" xr:uid="{00000000-0005-0000-0000-00007D160000}"/>
    <cellStyle name="Финансовый 2 2 2 3 11" xfId="5084" xr:uid="{00000000-0005-0000-0000-00007E160000}"/>
    <cellStyle name="Финансовый 2 2 2 3 12" xfId="3612" xr:uid="{00000000-0005-0000-0000-00007F160000}"/>
    <cellStyle name="Финансовый 2 2 2 3 13" xfId="7002" xr:uid="{00000000-0005-0000-0000-000080160000}"/>
    <cellStyle name="Финансовый 2 2 2 3 2" xfId="661" xr:uid="{00000000-0005-0000-0000-000081160000}"/>
    <cellStyle name="Финансовый 2 2 2 3 2 2" xfId="1422" xr:uid="{00000000-0005-0000-0000-000082160000}"/>
    <cellStyle name="Финансовый 2 2 2 3 2 2 2" xfId="2894" xr:uid="{00000000-0005-0000-0000-000083160000}"/>
    <cellStyle name="Финансовый 2 2 2 3 2 2 2 2" xfId="9403" xr:uid="{00000000-0005-0000-0000-000084160000}"/>
    <cellStyle name="Финансовый 2 2 2 3 2 2 3" xfId="4542" xr:uid="{00000000-0005-0000-0000-000085160000}"/>
    <cellStyle name="Финансовый 2 2 2 3 2 2 4" xfId="7932" xr:uid="{00000000-0005-0000-0000-000086160000}"/>
    <cellStyle name="Финансовый 2 2 2 3 2 3" xfId="2158" xr:uid="{00000000-0005-0000-0000-000087160000}"/>
    <cellStyle name="Финансовый 2 2 2 3 2 3 2" xfId="5278" xr:uid="{00000000-0005-0000-0000-000088160000}"/>
    <cellStyle name="Финансовый 2 2 2 3 2 3 3" xfId="8667" xr:uid="{00000000-0005-0000-0000-000089160000}"/>
    <cellStyle name="Финансовый 2 2 2 3 2 4" xfId="3806" xr:uid="{00000000-0005-0000-0000-00008A160000}"/>
    <cellStyle name="Финансовый 2 2 2 3 2 5" xfId="7196" xr:uid="{00000000-0005-0000-0000-00008B160000}"/>
    <cellStyle name="Финансовый 2 2 2 3 3" xfId="838" xr:uid="{00000000-0005-0000-0000-00008C160000}"/>
    <cellStyle name="Финансовый 2 2 2 3 3 2" xfId="1599" xr:uid="{00000000-0005-0000-0000-00008D160000}"/>
    <cellStyle name="Финансовый 2 2 2 3 3 2 2" xfId="3071" xr:uid="{00000000-0005-0000-0000-00008E160000}"/>
    <cellStyle name="Финансовый 2 2 2 3 3 2 2 2" xfId="9580" xr:uid="{00000000-0005-0000-0000-00008F160000}"/>
    <cellStyle name="Финансовый 2 2 2 3 3 2 3" xfId="4719" xr:uid="{00000000-0005-0000-0000-000090160000}"/>
    <cellStyle name="Финансовый 2 2 2 3 3 2 4" xfId="8109" xr:uid="{00000000-0005-0000-0000-000091160000}"/>
    <cellStyle name="Финансовый 2 2 2 3 3 3" xfId="2335" xr:uid="{00000000-0005-0000-0000-000092160000}"/>
    <cellStyle name="Финансовый 2 2 2 3 3 3 2" xfId="5459" xr:uid="{00000000-0005-0000-0000-000093160000}"/>
    <cellStyle name="Финансовый 2 2 2 3 3 3 3" xfId="8844" xr:uid="{00000000-0005-0000-0000-000094160000}"/>
    <cellStyle name="Финансовый 2 2 2 3 3 4" xfId="3983" xr:uid="{00000000-0005-0000-0000-000095160000}"/>
    <cellStyle name="Финансовый 2 2 2 3 3 5" xfId="7373" xr:uid="{00000000-0005-0000-0000-000096160000}"/>
    <cellStyle name="Финансовый 2 2 2 3 4" xfId="1026" xr:uid="{00000000-0005-0000-0000-000097160000}"/>
    <cellStyle name="Финансовый 2 2 2 3 4 2" xfId="1779" xr:uid="{00000000-0005-0000-0000-000098160000}"/>
    <cellStyle name="Финансовый 2 2 2 3 4 2 2" xfId="3251" xr:uid="{00000000-0005-0000-0000-000099160000}"/>
    <cellStyle name="Финансовый 2 2 2 3 4 2 2 2" xfId="9760" xr:uid="{00000000-0005-0000-0000-00009A160000}"/>
    <cellStyle name="Финансовый 2 2 2 3 4 2 3" xfId="4899" xr:uid="{00000000-0005-0000-0000-00009B160000}"/>
    <cellStyle name="Финансовый 2 2 2 3 4 2 4" xfId="8289" xr:uid="{00000000-0005-0000-0000-00009C160000}"/>
    <cellStyle name="Финансовый 2 2 2 3 4 3" xfId="2515" xr:uid="{00000000-0005-0000-0000-00009D160000}"/>
    <cellStyle name="Финансовый 2 2 2 3 4 3 2" xfId="5636" xr:uid="{00000000-0005-0000-0000-00009E160000}"/>
    <cellStyle name="Финансовый 2 2 2 3 4 3 3" xfId="9024" xr:uid="{00000000-0005-0000-0000-00009F160000}"/>
    <cellStyle name="Финансовый 2 2 2 3 4 4" xfId="4163" xr:uid="{00000000-0005-0000-0000-0000A0160000}"/>
    <cellStyle name="Финансовый 2 2 2 3 4 5" xfId="7553" xr:uid="{00000000-0005-0000-0000-0000A1160000}"/>
    <cellStyle name="Финансовый 2 2 2 3 5" xfId="1228" xr:uid="{00000000-0005-0000-0000-0000A2160000}"/>
    <cellStyle name="Финансовый 2 2 2 3 5 2" xfId="2700" xr:uid="{00000000-0005-0000-0000-0000A3160000}"/>
    <cellStyle name="Финансовый 2 2 2 3 5 2 2" xfId="5816" xr:uid="{00000000-0005-0000-0000-0000A4160000}"/>
    <cellStyle name="Финансовый 2 2 2 3 5 2 3" xfId="9209" xr:uid="{00000000-0005-0000-0000-0000A5160000}"/>
    <cellStyle name="Финансовый 2 2 2 3 5 3" xfId="4348" xr:uid="{00000000-0005-0000-0000-0000A6160000}"/>
    <cellStyle name="Финансовый 2 2 2 3 5 4" xfId="7738" xr:uid="{00000000-0005-0000-0000-0000A7160000}"/>
    <cellStyle name="Финансовый 2 2 2 3 6" xfId="1964" xr:uid="{00000000-0005-0000-0000-0000A8160000}"/>
    <cellStyle name="Финансовый 2 2 2 3 6 2" xfId="5997" xr:uid="{00000000-0005-0000-0000-0000A9160000}"/>
    <cellStyle name="Финансовый 2 2 2 3 6 3" xfId="8473" xr:uid="{00000000-0005-0000-0000-0000AA160000}"/>
    <cellStyle name="Финансовый 2 2 2 3 7" xfId="3431" xr:uid="{00000000-0005-0000-0000-0000AB160000}"/>
    <cellStyle name="Финансовый 2 2 2 3 7 2" xfId="6192" xr:uid="{00000000-0005-0000-0000-0000AC160000}"/>
    <cellStyle name="Финансовый 2 2 2 3 7 3" xfId="9940" xr:uid="{00000000-0005-0000-0000-0000AD160000}"/>
    <cellStyle name="Финансовый 2 2 2 3 8" xfId="6373" xr:uid="{00000000-0005-0000-0000-0000AE160000}"/>
    <cellStyle name="Финансовый 2 2 2 3 9" xfId="6570" xr:uid="{00000000-0005-0000-0000-0000AF160000}"/>
    <cellStyle name="Финансовый 2 2 2 4" xfId="454" xr:uid="{00000000-0005-0000-0000-0000B0160000}"/>
    <cellStyle name="Финансовый 2 2 2 4 10" xfId="6785" xr:uid="{00000000-0005-0000-0000-0000B1160000}"/>
    <cellStyle name="Финансовый 2 2 2 4 11" xfId="5085" xr:uid="{00000000-0005-0000-0000-0000B2160000}"/>
    <cellStyle name="Финансовый 2 2 2 4 12" xfId="3613" xr:uid="{00000000-0005-0000-0000-0000B3160000}"/>
    <cellStyle name="Финансовый 2 2 2 4 13" xfId="7003" xr:uid="{00000000-0005-0000-0000-0000B4160000}"/>
    <cellStyle name="Финансовый 2 2 2 4 2" xfId="662" xr:uid="{00000000-0005-0000-0000-0000B5160000}"/>
    <cellStyle name="Финансовый 2 2 2 4 2 2" xfId="1423" xr:uid="{00000000-0005-0000-0000-0000B6160000}"/>
    <cellStyle name="Финансовый 2 2 2 4 2 2 2" xfId="2895" xr:uid="{00000000-0005-0000-0000-0000B7160000}"/>
    <cellStyle name="Финансовый 2 2 2 4 2 2 2 2" xfId="9404" xr:uid="{00000000-0005-0000-0000-0000B8160000}"/>
    <cellStyle name="Финансовый 2 2 2 4 2 2 3" xfId="4543" xr:uid="{00000000-0005-0000-0000-0000B9160000}"/>
    <cellStyle name="Финансовый 2 2 2 4 2 2 4" xfId="7933" xr:uid="{00000000-0005-0000-0000-0000BA160000}"/>
    <cellStyle name="Финансовый 2 2 2 4 2 3" xfId="2159" xr:uid="{00000000-0005-0000-0000-0000BB160000}"/>
    <cellStyle name="Финансовый 2 2 2 4 2 3 2" xfId="5279" xr:uid="{00000000-0005-0000-0000-0000BC160000}"/>
    <cellStyle name="Финансовый 2 2 2 4 2 3 3" xfId="8668" xr:uid="{00000000-0005-0000-0000-0000BD160000}"/>
    <cellStyle name="Финансовый 2 2 2 4 2 4" xfId="3807" xr:uid="{00000000-0005-0000-0000-0000BE160000}"/>
    <cellStyle name="Финансовый 2 2 2 4 2 5" xfId="7197" xr:uid="{00000000-0005-0000-0000-0000BF160000}"/>
    <cellStyle name="Финансовый 2 2 2 4 3" xfId="839" xr:uid="{00000000-0005-0000-0000-0000C0160000}"/>
    <cellStyle name="Финансовый 2 2 2 4 3 2" xfId="1600" xr:uid="{00000000-0005-0000-0000-0000C1160000}"/>
    <cellStyle name="Финансовый 2 2 2 4 3 2 2" xfId="3072" xr:uid="{00000000-0005-0000-0000-0000C2160000}"/>
    <cellStyle name="Финансовый 2 2 2 4 3 2 2 2" xfId="9581" xr:uid="{00000000-0005-0000-0000-0000C3160000}"/>
    <cellStyle name="Финансовый 2 2 2 4 3 2 3" xfId="4720" xr:uid="{00000000-0005-0000-0000-0000C4160000}"/>
    <cellStyle name="Финансовый 2 2 2 4 3 2 4" xfId="8110" xr:uid="{00000000-0005-0000-0000-0000C5160000}"/>
    <cellStyle name="Финансовый 2 2 2 4 3 3" xfId="2336" xr:uid="{00000000-0005-0000-0000-0000C6160000}"/>
    <cellStyle name="Финансовый 2 2 2 4 3 3 2" xfId="5460" xr:uid="{00000000-0005-0000-0000-0000C7160000}"/>
    <cellStyle name="Финансовый 2 2 2 4 3 3 3" xfId="8845" xr:uid="{00000000-0005-0000-0000-0000C8160000}"/>
    <cellStyle name="Финансовый 2 2 2 4 3 4" xfId="3984" xr:uid="{00000000-0005-0000-0000-0000C9160000}"/>
    <cellStyle name="Финансовый 2 2 2 4 3 5" xfId="7374" xr:uid="{00000000-0005-0000-0000-0000CA160000}"/>
    <cellStyle name="Финансовый 2 2 2 4 4" xfId="1027" xr:uid="{00000000-0005-0000-0000-0000CB160000}"/>
    <cellStyle name="Финансовый 2 2 2 4 4 2" xfId="1780" xr:uid="{00000000-0005-0000-0000-0000CC160000}"/>
    <cellStyle name="Финансовый 2 2 2 4 4 2 2" xfId="3252" xr:uid="{00000000-0005-0000-0000-0000CD160000}"/>
    <cellStyle name="Финансовый 2 2 2 4 4 2 2 2" xfId="9761" xr:uid="{00000000-0005-0000-0000-0000CE160000}"/>
    <cellStyle name="Финансовый 2 2 2 4 4 2 3" xfId="4900" xr:uid="{00000000-0005-0000-0000-0000CF160000}"/>
    <cellStyle name="Финансовый 2 2 2 4 4 2 4" xfId="8290" xr:uid="{00000000-0005-0000-0000-0000D0160000}"/>
    <cellStyle name="Финансовый 2 2 2 4 4 3" xfId="2516" xr:uid="{00000000-0005-0000-0000-0000D1160000}"/>
    <cellStyle name="Финансовый 2 2 2 4 4 3 2" xfId="5637" xr:uid="{00000000-0005-0000-0000-0000D2160000}"/>
    <cellStyle name="Финансовый 2 2 2 4 4 3 3" xfId="9025" xr:uid="{00000000-0005-0000-0000-0000D3160000}"/>
    <cellStyle name="Финансовый 2 2 2 4 4 4" xfId="4164" xr:uid="{00000000-0005-0000-0000-0000D4160000}"/>
    <cellStyle name="Финансовый 2 2 2 4 4 5" xfId="7554" xr:uid="{00000000-0005-0000-0000-0000D5160000}"/>
    <cellStyle name="Финансовый 2 2 2 4 5" xfId="1229" xr:uid="{00000000-0005-0000-0000-0000D6160000}"/>
    <cellStyle name="Финансовый 2 2 2 4 5 2" xfId="2701" xr:uid="{00000000-0005-0000-0000-0000D7160000}"/>
    <cellStyle name="Финансовый 2 2 2 4 5 2 2" xfId="5817" xr:uid="{00000000-0005-0000-0000-0000D8160000}"/>
    <cellStyle name="Финансовый 2 2 2 4 5 2 3" xfId="9210" xr:uid="{00000000-0005-0000-0000-0000D9160000}"/>
    <cellStyle name="Финансовый 2 2 2 4 5 3" xfId="4349" xr:uid="{00000000-0005-0000-0000-0000DA160000}"/>
    <cellStyle name="Финансовый 2 2 2 4 5 4" xfId="7739" xr:uid="{00000000-0005-0000-0000-0000DB160000}"/>
    <cellStyle name="Финансовый 2 2 2 4 6" xfId="1965" xr:uid="{00000000-0005-0000-0000-0000DC160000}"/>
    <cellStyle name="Финансовый 2 2 2 4 6 2" xfId="5998" xr:uid="{00000000-0005-0000-0000-0000DD160000}"/>
    <cellStyle name="Финансовый 2 2 2 4 6 3" xfId="8474" xr:uid="{00000000-0005-0000-0000-0000DE160000}"/>
    <cellStyle name="Финансовый 2 2 2 4 7" xfId="3432" xr:uid="{00000000-0005-0000-0000-0000DF160000}"/>
    <cellStyle name="Финансовый 2 2 2 4 7 2" xfId="6193" xr:uid="{00000000-0005-0000-0000-0000E0160000}"/>
    <cellStyle name="Финансовый 2 2 2 4 7 3" xfId="9941" xr:uid="{00000000-0005-0000-0000-0000E1160000}"/>
    <cellStyle name="Финансовый 2 2 2 4 8" xfId="6374" xr:uid="{00000000-0005-0000-0000-0000E2160000}"/>
    <cellStyle name="Финансовый 2 2 2 4 9" xfId="6571" xr:uid="{00000000-0005-0000-0000-0000E3160000}"/>
    <cellStyle name="Финансовый 2 2 2 5" xfId="659" xr:uid="{00000000-0005-0000-0000-0000E4160000}"/>
    <cellStyle name="Финансовый 2 2 2 5 2" xfId="1420" xr:uid="{00000000-0005-0000-0000-0000E5160000}"/>
    <cellStyle name="Финансовый 2 2 2 5 2 2" xfId="2892" xr:uid="{00000000-0005-0000-0000-0000E6160000}"/>
    <cellStyle name="Финансовый 2 2 2 5 2 2 2" xfId="9401" xr:uid="{00000000-0005-0000-0000-0000E7160000}"/>
    <cellStyle name="Финансовый 2 2 2 5 2 3" xfId="4540" xr:uid="{00000000-0005-0000-0000-0000E8160000}"/>
    <cellStyle name="Финансовый 2 2 2 5 2 4" xfId="7930" xr:uid="{00000000-0005-0000-0000-0000E9160000}"/>
    <cellStyle name="Финансовый 2 2 2 5 3" xfId="2156" xr:uid="{00000000-0005-0000-0000-0000EA160000}"/>
    <cellStyle name="Финансовый 2 2 2 5 3 2" xfId="5276" xr:uid="{00000000-0005-0000-0000-0000EB160000}"/>
    <cellStyle name="Финансовый 2 2 2 5 3 3" xfId="8665" xr:uid="{00000000-0005-0000-0000-0000EC160000}"/>
    <cellStyle name="Финансовый 2 2 2 5 4" xfId="3804" xr:uid="{00000000-0005-0000-0000-0000ED160000}"/>
    <cellStyle name="Финансовый 2 2 2 5 5" xfId="7194" xr:uid="{00000000-0005-0000-0000-0000EE160000}"/>
    <cellStyle name="Финансовый 2 2 2 6" xfId="836" xr:uid="{00000000-0005-0000-0000-0000EF160000}"/>
    <cellStyle name="Финансовый 2 2 2 6 2" xfId="1597" xr:uid="{00000000-0005-0000-0000-0000F0160000}"/>
    <cellStyle name="Финансовый 2 2 2 6 2 2" xfId="3069" xr:uid="{00000000-0005-0000-0000-0000F1160000}"/>
    <cellStyle name="Финансовый 2 2 2 6 2 2 2" xfId="9578" xr:uid="{00000000-0005-0000-0000-0000F2160000}"/>
    <cellStyle name="Финансовый 2 2 2 6 2 3" xfId="4717" xr:uid="{00000000-0005-0000-0000-0000F3160000}"/>
    <cellStyle name="Финансовый 2 2 2 6 2 4" xfId="8107" xr:uid="{00000000-0005-0000-0000-0000F4160000}"/>
    <cellStyle name="Финансовый 2 2 2 6 3" xfId="2333" xr:uid="{00000000-0005-0000-0000-0000F5160000}"/>
    <cellStyle name="Финансовый 2 2 2 6 3 2" xfId="5457" xr:uid="{00000000-0005-0000-0000-0000F6160000}"/>
    <cellStyle name="Финансовый 2 2 2 6 3 3" xfId="8842" xr:uid="{00000000-0005-0000-0000-0000F7160000}"/>
    <cellStyle name="Финансовый 2 2 2 6 4" xfId="3981" xr:uid="{00000000-0005-0000-0000-0000F8160000}"/>
    <cellStyle name="Финансовый 2 2 2 6 5" xfId="7371" xr:uid="{00000000-0005-0000-0000-0000F9160000}"/>
    <cellStyle name="Финансовый 2 2 2 7" xfId="1024" xr:uid="{00000000-0005-0000-0000-0000FA160000}"/>
    <cellStyle name="Финансовый 2 2 2 7 2" xfId="1777" xr:uid="{00000000-0005-0000-0000-0000FB160000}"/>
    <cellStyle name="Финансовый 2 2 2 7 2 2" xfId="3249" xr:uid="{00000000-0005-0000-0000-0000FC160000}"/>
    <cellStyle name="Финансовый 2 2 2 7 2 2 2" xfId="9758" xr:uid="{00000000-0005-0000-0000-0000FD160000}"/>
    <cellStyle name="Финансовый 2 2 2 7 2 3" xfId="4897" xr:uid="{00000000-0005-0000-0000-0000FE160000}"/>
    <cellStyle name="Финансовый 2 2 2 7 2 4" xfId="8287" xr:uid="{00000000-0005-0000-0000-0000FF160000}"/>
    <cellStyle name="Финансовый 2 2 2 7 3" xfId="2513" xr:uid="{00000000-0005-0000-0000-000000170000}"/>
    <cellStyle name="Финансовый 2 2 2 7 3 2" xfId="5634" xr:uid="{00000000-0005-0000-0000-000001170000}"/>
    <cellStyle name="Финансовый 2 2 2 7 3 3" xfId="9022" xr:uid="{00000000-0005-0000-0000-000002170000}"/>
    <cellStyle name="Финансовый 2 2 2 7 4" xfId="4161" xr:uid="{00000000-0005-0000-0000-000003170000}"/>
    <cellStyle name="Финансовый 2 2 2 7 5" xfId="7551" xr:uid="{00000000-0005-0000-0000-000004170000}"/>
    <cellStyle name="Финансовый 2 2 2 8" xfId="1226" xr:uid="{00000000-0005-0000-0000-000005170000}"/>
    <cellStyle name="Финансовый 2 2 2 8 2" xfId="2698" xr:uid="{00000000-0005-0000-0000-000006170000}"/>
    <cellStyle name="Финансовый 2 2 2 8 2 2" xfId="5814" xr:uid="{00000000-0005-0000-0000-000007170000}"/>
    <cellStyle name="Финансовый 2 2 2 8 2 3" xfId="9207" xr:uid="{00000000-0005-0000-0000-000008170000}"/>
    <cellStyle name="Финансовый 2 2 2 8 3" xfId="4346" xr:uid="{00000000-0005-0000-0000-000009170000}"/>
    <cellStyle name="Финансовый 2 2 2 8 4" xfId="7736" xr:uid="{00000000-0005-0000-0000-00000A170000}"/>
    <cellStyle name="Финансовый 2 2 2 9" xfId="1962" xr:uid="{00000000-0005-0000-0000-00000B170000}"/>
    <cellStyle name="Финансовый 2 2 2 9 2" xfId="5995" xr:uid="{00000000-0005-0000-0000-00000C170000}"/>
    <cellStyle name="Финансовый 2 2 2 9 3" xfId="8471" xr:uid="{00000000-0005-0000-0000-00000D170000}"/>
    <cellStyle name="Финансовый 2 2 3" xfId="455" xr:uid="{00000000-0005-0000-0000-00000E170000}"/>
    <cellStyle name="Финансовый 2 2 3 10" xfId="6786" xr:uid="{00000000-0005-0000-0000-00000F170000}"/>
    <cellStyle name="Финансовый 2 2 3 11" xfId="5086" xr:uid="{00000000-0005-0000-0000-000010170000}"/>
    <cellStyle name="Финансовый 2 2 3 12" xfId="3614" xr:uid="{00000000-0005-0000-0000-000011170000}"/>
    <cellStyle name="Финансовый 2 2 3 13" xfId="7004" xr:uid="{00000000-0005-0000-0000-000012170000}"/>
    <cellStyle name="Финансовый 2 2 3 2" xfId="663" xr:uid="{00000000-0005-0000-0000-000013170000}"/>
    <cellStyle name="Финансовый 2 2 3 2 2" xfId="1424" xr:uid="{00000000-0005-0000-0000-000014170000}"/>
    <cellStyle name="Финансовый 2 2 3 2 2 2" xfId="2896" xr:uid="{00000000-0005-0000-0000-000015170000}"/>
    <cellStyle name="Финансовый 2 2 3 2 2 2 2" xfId="9405" xr:uid="{00000000-0005-0000-0000-000016170000}"/>
    <cellStyle name="Финансовый 2 2 3 2 2 3" xfId="4544" xr:uid="{00000000-0005-0000-0000-000017170000}"/>
    <cellStyle name="Финансовый 2 2 3 2 2 4" xfId="7934" xr:uid="{00000000-0005-0000-0000-000018170000}"/>
    <cellStyle name="Финансовый 2 2 3 2 3" xfId="2160" xr:uid="{00000000-0005-0000-0000-000019170000}"/>
    <cellStyle name="Финансовый 2 2 3 2 3 2" xfId="5280" xr:uid="{00000000-0005-0000-0000-00001A170000}"/>
    <cellStyle name="Финансовый 2 2 3 2 3 3" xfId="8669" xr:uid="{00000000-0005-0000-0000-00001B170000}"/>
    <cellStyle name="Финансовый 2 2 3 2 4" xfId="3808" xr:uid="{00000000-0005-0000-0000-00001C170000}"/>
    <cellStyle name="Финансовый 2 2 3 2 5" xfId="7198" xr:uid="{00000000-0005-0000-0000-00001D170000}"/>
    <cellStyle name="Финансовый 2 2 3 3" xfId="840" xr:uid="{00000000-0005-0000-0000-00001E170000}"/>
    <cellStyle name="Финансовый 2 2 3 3 2" xfId="1601" xr:uid="{00000000-0005-0000-0000-00001F170000}"/>
    <cellStyle name="Финансовый 2 2 3 3 2 2" xfId="3073" xr:uid="{00000000-0005-0000-0000-000020170000}"/>
    <cellStyle name="Финансовый 2 2 3 3 2 2 2" xfId="9582" xr:uid="{00000000-0005-0000-0000-000021170000}"/>
    <cellStyle name="Финансовый 2 2 3 3 2 3" xfId="4721" xr:uid="{00000000-0005-0000-0000-000022170000}"/>
    <cellStyle name="Финансовый 2 2 3 3 2 4" xfId="8111" xr:uid="{00000000-0005-0000-0000-000023170000}"/>
    <cellStyle name="Финансовый 2 2 3 3 3" xfId="2337" xr:uid="{00000000-0005-0000-0000-000024170000}"/>
    <cellStyle name="Финансовый 2 2 3 3 3 2" xfId="5461" xr:uid="{00000000-0005-0000-0000-000025170000}"/>
    <cellStyle name="Финансовый 2 2 3 3 3 3" xfId="8846" xr:uid="{00000000-0005-0000-0000-000026170000}"/>
    <cellStyle name="Финансовый 2 2 3 3 4" xfId="3985" xr:uid="{00000000-0005-0000-0000-000027170000}"/>
    <cellStyle name="Финансовый 2 2 3 3 5" xfId="7375" xr:uid="{00000000-0005-0000-0000-000028170000}"/>
    <cellStyle name="Финансовый 2 2 3 4" xfId="1028" xr:uid="{00000000-0005-0000-0000-000029170000}"/>
    <cellStyle name="Финансовый 2 2 3 4 2" xfId="1781" xr:uid="{00000000-0005-0000-0000-00002A170000}"/>
    <cellStyle name="Финансовый 2 2 3 4 2 2" xfId="3253" xr:uid="{00000000-0005-0000-0000-00002B170000}"/>
    <cellStyle name="Финансовый 2 2 3 4 2 2 2" xfId="9762" xr:uid="{00000000-0005-0000-0000-00002C170000}"/>
    <cellStyle name="Финансовый 2 2 3 4 2 3" xfId="4901" xr:uid="{00000000-0005-0000-0000-00002D170000}"/>
    <cellStyle name="Финансовый 2 2 3 4 2 4" xfId="8291" xr:uid="{00000000-0005-0000-0000-00002E170000}"/>
    <cellStyle name="Финансовый 2 2 3 4 3" xfId="2517" xr:uid="{00000000-0005-0000-0000-00002F170000}"/>
    <cellStyle name="Финансовый 2 2 3 4 3 2" xfId="5638" xr:uid="{00000000-0005-0000-0000-000030170000}"/>
    <cellStyle name="Финансовый 2 2 3 4 3 3" xfId="9026" xr:uid="{00000000-0005-0000-0000-000031170000}"/>
    <cellStyle name="Финансовый 2 2 3 4 4" xfId="4165" xr:uid="{00000000-0005-0000-0000-000032170000}"/>
    <cellStyle name="Финансовый 2 2 3 4 5" xfId="7555" xr:uid="{00000000-0005-0000-0000-000033170000}"/>
    <cellStyle name="Финансовый 2 2 3 5" xfId="1230" xr:uid="{00000000-0005-0000-0000-000034170000}"/>
    <cellStyle name="Финансовый 2 2 3 5 2" xfId="2702" xr:uid="{00000000-0005-0000-0000-000035170000}"/>
    <cellStyle name="Финансовый 2 2 3 5 2 2" xfId="5818" xr:uid="{00000000-0005-0000-0000-000036170000}"/>
    <cellStyle name="Финансовый 2 2 3 5 2 3" xfId="9211" xr:uid="{00000000-0005-0000-0000-000037170000}"/>
    <cellStyle name="Финансовый 2 2 3 5 3" xfId="4350" xr:uid="{00000000-0005-0000-0000-000038170000}"/>
    <cellStyle name="Финансовый 2 2 3 5 4" xfId="7740" xr:uid="{00000000-0005-0000-0000-000039170000}"/>
    <cellStyle name="Финансовый 2 2 3 6" xfId="1966" xr:uid="{00000000-0005-0000-0000-00003A170000}"/>
    <cellStyle name="Финансовый 2 2 3 6 2" xfId="5999" xr:uid="{00000000-0005-0000-0000-00003B170000}"/>
    <cellStyle name="Финансовый 2 2 3 6 3" xfId="8475" xr:uid="{00000000-0005-0000-0000-00003C170000}"/>
    <cellStyle name="Финансовый 2 2 3 7" xfId="3433" xr:uid="{00000000-0005-0000-0000-00003D170000}"/>
    <cellStyle name="Финансовый 2 2 3 7 2" xfId="6194" xr:uid="{00000000-0005-0000-0000-00003E170000}"/>
    <cellStyle name="Финансовый 2 2 3 7 3" xfId="9942" xr:uid="{00000000-0005-0000-0000-00003F170000}"/>
    <cellStyle name="Финансовый 2 2 3 8" xfId="6375" xr:uid="{00000000-0005-0000-0000-000040170000}"/>
    <cellStyle name="Финансовый 2 2 3 9" xfId="6572" xr:uid="{00000000-0005-0000-0000-000041170000}"/>
    <cellStyle name="Финансовый 2 2 4" xfId="456" xr:uid="{00000000-0005-0000-0000-000042170000}"/>
    <cellStyle name="Финансовый 2 2 4 10" xfId="6787" xr:uid="{00000000-0005-0000-0000-000043170000}"/>
    <cellStyle name="Финансовый 2 2 4 11" xfId="5087" xr:uid="{00000000-0005-0000-0000-000044170000}"/>
    <cellStyle name="Финансовый 2 2 4 12" xfId="3615" xr:uid="{00000000-0005-0000-0000-000045170000}"/>
    <cellStyle name="Финансовый 2 2 4 13" xfId="7005" xr:uid="{00000000-0005-0000-0000-000046170000}"/>
    <cellStyle name="Финансовый 2 2 4 2" xfId="664" xr:uid="{00000000-0005-0000-0000-000047170000}"/>
    <cellStyle name="Финансовый 2 2 4 2 2" xfId="1425" xr:uid="{00000000-0005-0000-0000-000048170000}"/>
    <cellStyle name="Финансовый 2 2 4 2 2 2" xfId="2897" xr:uid="{00000000-0005-0000-0000-000049170000}"/>
    <cellStyle name="Финансовый 2 2 4 2 2 2 2" xfId="9406" xr:uid="{00000000-0005-0000-0000-00004A170000}"/>
    <cellStyle name="Финансовый 2 2 4 2 2 3" xfId="4545" xr:uid="{00000000-0005-0000-0000-00004B170000}"/>
    <cellStyle name="Финансовый 2 2 4 2 2 4" xfId="7935" xr:uid="{00000000-0005-0000-0000-00004C170000}"/>
    <cellStyle name="Финансовый 2 2 4 2 3" xfId="2161" xr:uid="{00000000-0005-0000-0000-00004D170000}"/>
    <cellStyle name="Финансовый 2 2 4 2 3 2" xfId="5281" xr:uid="{00000000-0005-0000-0000-00004E170000}"/>
    <cellStyle name="Финансовый 2 2 4 2 3 3" xfId="8670" xr:uid="{00000000-0005-0000-0000-00004F170000}"/>
    <cellStyle name="Финансовый 2 2 4 2 4" xfId="3809" xr:uid="{00000000-0005-0000-0000-000050170000}"/>
    <cellStyle name="Финансовый 2 2 4 2 5" xfId="7199" xr:uid="{00000000-0005-0000-0000-000051170000}"/>
    <cellStyle name="Финансовый 2 2 4 3" xfId="841" xr:uid="{00000000-0005-0000-0000-000052170000}"/>
    <cellStyle name="Финансовый 2 2 4 3 2" xfId="1602" xr:uid="{00000000-0005-0000-0000-000053170000}"/>
    <cellStyle name="Финансовый 2 2 4 3 2 2" xfId="3074" xr:uid="{00000000-0005-0000-0000-000054170000}"/>
    <cellStyle name="Финансовый 2 2 4 3 2 2 2" xfId="9583" xr:uid="{00000000-0005-0000-0000-000055170000}"/>
    <cellStyle name="Финансовый 2 2 4 3 2 3" xfId="4722" xr:uid="{00000000-0005-0000-0000-000056170000}"/>
    <cellStyle name="Финансовый 2 2 4 3 2 4" xfId="8112" xr:uid="{00000000-0005-0000-0000-000057170000}"/>
    <cellStyle name="Финансовый 2 2 4 3 3" xfId="2338" xr:uid="{00000000-0005-0000-0000-000058170000}"/>
    <cellStyle name="Финансовый 2 2 4 3 3 2" xfId="5462" xr:uid="{00000000-0005-0000-0000-000059170000}"/>
    <cellStyle name="Финансовый 2 2 4 3 3 3" xfId="8847" xr:uid="{00000000-0005-0000-0000-00005A170000}"/>
    <cellStyle name="Финансовый 2 2 4 3 4" xfId="3986" xr:uid="{00000000-0005-0000-0000-00005B170000}"/>
    <cellStyle name="Финансовый 2 2 4 3 5" xfId="7376" xr:uid="{00000000-0005-0000-0000-00005C170000}"/>
    <cellStyle name="Финансовый 2 2 4 4" xfId="1029" xr:uid="{00000000-0005-0000-0000-00005D170000}"/>
    <cellStyle name="Финансовый 2 2 4 4 2" xfId="1782" xr:uid="{00000000-0005-0000-0000-00005E170000}"/>
    <cellStyle name="Финансовый 2 2 4 4 2 2" xfId="3254" xr:uid="{00000000-0005-0000-0000-00005F170000}"/>
    <cellStyle name="Финансовый 2 2 4 4 2 2 2" xfId="9763" xr:uid="{00000000-0005-0000-0000-000060170000}"/>
    <cellStyle name="Финансовый 2 2 4 4 2 3" xfId="4902" xr:uid="{00000000-0005-0000-0000-000061170000}"/>
    <cellStyle name="Финансовый 2 2 4 4 2 4" xfId="8292" xr:uid="{00000000-0005-0000-0000-000062170000}"/>
    <cellStyle name="Финансовый 2 2 4 4 3" xfId="2518" xr:uid="{00000000-0005-0000-0000-000063170000}"/>
    <cellStyle name="Финансовый 2 2 4 4 3 2" xfId="5639" xr:uid="{00000000-0005-0000-0000-000064170000}"/>
    <cellStyle name="Финансовый 2 2 4 4 3 3" xfId="9027" xr:uid="{00000000-0005-0000-0000-000065170000}"/>
    <cellStyle name="Финансовый 2 2 4 4 4" xfId="4166" xr:uid="{00000000-0005-0000-0000-000066170000}"/>
    <cellStyle name="Финансовый 2 2 4 4 5" xfId="7556" xr:uid="{00000000-0005-0000-0000-000067170000}"/>
    <cellStyle name="Финансовый 2 2 4 5" xfId="1231" xr:uid="{00000000-0005-0000-0000-000068170000}"/>
    <cellStyle name="Финансовый 2 2 4 5 2" xfId="2703" xr:uid="{00000000-0005-0000-0000-000069170000}"/>
    <cellStyle name="Финансовый 2 2 4 5 2 2" xfId="5819" xr:uid="{00000000-0005-0000-0000-00006A170000}"/>
    <cellStyle name="Финансовый 2 2 4 5 2 3" xfId="9212" xr:uid="{00000000-0005-0000-0000-00006B170000}"/>
    <cellStyle name="Финансовый 2 2 4 5 3" xfId="4351" xr:uid="{00000000-0005-0000-0000-00006C170000}"/>
    <cellStyle name="Финансовый 2 2 4 5 4" xfId="7741" xr:uid="{00000000-0005-0000-0000-00006D170000}"/>
    <cellStyle name="Финансовый 2 2 4 6" xfId="1967" xr:uid="{00000000-0005-0000-0000-00006E170000}"/>
    <cellStyle name="Финансовый 2 2 4 6 2" xfId="6000" xr:uid="{00000000-0005-0000-0000-00006F170000}"/>
    <cellStyle name="Финансовый 2 2 4 6 3" xfId="8476" xr:uid="{00000000-0005-0000-0000-000070170000}"/>
    <cellStyle name="Финансовый 2 2 4 7" xfId="3434" xr:uid="{00000000-0005-0000-0000-000071170000}"/>
    <cellStyle name="Финансовый 2 2 4 7 2" xfId="6195" xr:uid="{00000000-0005-0000-0000-000072170000}"/>
    <cellStyle name="Финансовый 2 2 4 7 3" xfId="9943" xr:uid="{00000000-0005-0000-0000-000073170000}"/>
    <cellStyle name="Финансовый 2 2 4 8" xfId="6376" xr:uid="{00000000-0005-0000-0000-000074170000}"/>
    <cellStyle name="Финансовый 2 2 4 9" xfId="6573" xr:uid="{00000000-0005-0000-0000-000075170000}"/>
    <cellStyle name="Финансовый 2 2 5" xfId="457" xr:uid="{00000000-0005-0000-0000-000076170000}"/>
    <cellStyle name="Финансовый 2 2 5 10" xfId="6788" xr:uid="{00000000-0005-0000-0000-000077170000}"/>
    <cellStyle name="Финансовый 2 2 5 11" xfId="5088" xr:uid="{00000000-0005-0000-0000-000078170000}"/>
    <cellStyle name="Финансовый 2 2 5 12" xfId="3616" xr:uid="{00000000-0005-0000-0000-000079170000}"/>
    <cellStyle name="Финансовый 2 2 5 13" xfId="7006" xr:uid="{00000000-0005-0000-0000-00007A170000}"/>
    <cellStyle name="Финансовый 2 2 5 2" xfId="665" xr:uid="{00000000-0005-0000-0000-00007B170000}"/>
    <cellStyle name="Финансовый 2 2 5 2 2" xfId="1426" xr:uid="{00000000-0005-0000-0000-00007C170000}"/>
    <cellStyle name="Финансовый 2 2 5 2 2 2" xfId="2898" xr:uid="{00000000-0005-0000-0000-00007D170000}"/>
    <cellStyle name="Финансовый 2 2 5 2 2 2 2" xfId="9407" xr:uid="{00000000-0005-0000-0000-00007E170000}"/>
    <cellStyle name="Финансовый 2 2 5 2 2 3" xfId="4546" xr:uid="{00000000-0005-0000-0000-00007F170000}"/>
    <cellStyle name="Финансовый 2 2 5 2 2 4" xfId="7936" xr:uid="{00000000-0005-0000-0000-000080170000}"/>
    <cellStyle name="Финансовый 2 2 5 2 3" xfId="2162" xr:uid="{00000000-0005-0000-0000-000081170000}"/>
    <cellStyle name="Финансовый 2 2 5 2 3 2" xfId="5282" xr:uid="{00000000-0005-0000-0000-000082170000}"/>
    <cellStyle name="Финансовый 2 2 5 2 3 3" xfId="8671" xr:uid="{00000000-0005-0000-0000-000083170000}"/>
    <cellStyle name="Финансовый 2 2 5 2 4" xfId="3810" xr:uid="{00000000-0005-0000-0000-000084170000}"/>
    <cellStyle name="Финансовый 2 2 5 2 5" xfId="7200" xr:uid="{00000000-0005-0000-0000-000085170000}"/>
    <cellStyle name="Финансовый 2 2 5 3" xfId="842" xr:uid="{00000000-0005-0000-0000-000086170000}"/>
    <cellStyle name="Финансовый 2 2 5 3 2" xfId="1603" xr:uid="{00000000-0005-0000-0000-000087170000}"/>
    <cellStyle name="Финансовый 2 2 5 3 2 2" xfId="3075" xr:uid="{00000000-0005-0000-0000-000088170000}"/>
    <cellStyle name="Финансовый 2 2 5 3 2 2 2" xfId="9584" xr:uid="{00000000-0005-0000-0000-000089170000}"/>
    <cellStyle name="Финансовый 2 2 5 3 2 3" xfId="4723" xr:uid="{00000000-0005-0000-0000-00008A170000}"/>
    <cellStyle name="Финансовый 2 2 5 3 2 4" xfId="8113" xr:uid="{00000000-0005-0000-0000-00008B170000}"/>
    <cellStyle name="Финансовый 2 2 5 3 3" xfId="2339" xr:uid="{00000000-0005-0000-0000-00008C170000}"/>
    <cellStyle name="Финансовый 2 2 5 3 3 2" xfId="5463" xr:uid="{00000000-0005-0000-0000-00008D170000}"/>
    <cellStyle name="Финансовый 2 2 5 3 3 3" xfId="8848" xr:uid="{00000000-0005-0000-0000-00008E170000}"/>
    <cellStyle name="Финансовый 2 2 5 3 4" xfId="3987" xr:uid="{00000000-0005-0000-0000-00008F170000}"/>
    <cellStyle name="Финансовый 2 2 5 3 5" xfId="7377" xr:uid="{00000000-0005-0000-0000-000090170000}"/>
    <cellStyle name="Финансовый 2 2 5 4" xfId="1030" xr:uid="{00000000-0005-0000-0000-000091170000}"/>
    <cellStyle name="Финансовый 2 2 5 4 2" xfId="1783" xr:uid="{00000000-0005-0000-0000-000092170000}"/>
    <cellStyle name="Финансовый 2 2 5 4 2 2" xfId="3255" xr:uid="{00000000-0005-0000-0000-000093170000}"/>
    <cellStyle name="Финансовый 2 2 5 4 2 2 2" xfId="9764" xr:uid="{00000000-0005-0000-0000-000094170000}"/>
    <cellStyle name="Финансовый 2 2 5 4 2 3" xfId="4903" xr:uid="{00000000-0005-0000-0000-000095170000}"/>
    <cellStyle name="Финансовый 2 2 5 4 2 4" xfId="8293" xr:uid="{00000000-0005-0000-0000-000096170000}"/>
    <cellStyle name="Финансовый 2 2 5 4 3" xfId="2519" xr:uid="{00000000-0005-0000-0000-000097170000}"/>
    <cellStyle name="Финансовый 2 2 5 4 3 2" xfId="5640" xr:uid="{00000000-0005-0000-0000-000098170000}"/>
    <cellStyle name="Финансовый 2 2 5 4 3 3" xfId="9028" xr:uid="{00000000-0005-0000-0000-000099170000}"/>
    <cellStyle name="Финансовый 2 2 5 4 4" xfId="4167" xr:uid="{00000000-0005-0000-0000-00009A170000}"/>
    <cellStyle name="Финансовый 2 2 5 4 5" xfId="7557" xr:uid="{00000000-0005-0000-0000-00009B170000}"/>
    <cellStyle name="Финансовый 2 2 5 5" xfId="1232" xr:uid="{00000000-0005-0000-0000-00009C170000}"/>
    <cellStyle name="Финансовый 2 2 5 5 2" xfId="2704" xr:uid="{00000000-0005-0000-0000-00009D170000}"/>
    <cellStyle name="Финансовый 2 2 5 5 2 2" xfId="5820" xr:uid="{00000000-0005-0000-0000-00009E170000}"/>
    <cellStyle name="Финансовый 2 2 5 5 2 3" xfId="9213" xr:uid="{00000000-0005-0000-0000-00009F170000}"/>
    <cellStyle name="Финансовый 2 2 5 5 3" xfId="4352" xr:uid="{00000000-0005-0000-0000-0000A0170000}"/>
    <cellStyle name="Финансовый 2 2 5 5 4" xfId="7742" xr:uid="{00000000-0005-0000-0000-0000A1170000}"/>
    <cellStyle name="Финансовый 2 2 5 6" xfId="1968" xr:uid="{00000000-0005-0000-0000-0000A2170000}"/>
    <cellStyle name="Финансовый 2 2 5 6 2" xfId="6001" xr:uid="{00000000-0005-0000-0000-0000A3170000}"/>
    <cellStyle name="Финансовый 2 2 5 6 3" xfId="8477" xr:uid="{00000000-0005-0000-0000-0000A4170000}"/>
    <cellStyle name="Финансовый 2 2 5 7" xfId="3435" xr:uid="{00000000-0005-0000-0000-0000A5170000}"/>
    <cellStyle name="Финансовый 2 2 5 7 2" xfId="6196" xr:uid="{00000000-0005-0000-0000-0000A6170000}"/>
    <cellStyle name="Финансовый 2 2 5 7 3" xfId="9944" xr:uid="{00000000-0005-0000-0000-0000A7170000}"/>
    <cellStyle name="Финансовый 2 2 5 8" xfId="6377" xr:uid="{00000000-0005-0000-0000-0000A8170000}"/>
    <cellStyle name="Финансовый 2 2 5 9" xfId="6574" xr:uid="{00000000-0005-0000-0000-0000A9170000}"/>
    <cellStyle name="Финансовый 2 2 6" xfId="458" xr:uid="{00000000-0005-0000-0000-0000AA170000}"/>
    <cellStyle name="Финансовый 2 2 6 10" xfId="6789" xr:uid="{00000000-0005-0000-0000-0000AB170000}"/>
    <cellStyle name="Финансовый 2 2 6 11" xfId="5089" xr:uid="{00000000-0005-0000-0000-0000AC170000}"/>
    <cellStyle name="Финансовый 2 2 6 12" xfId="3617" xr:uid="{00000000-0005-0000-0000-0000AD170000}"/>
    <cellStyle name="Финансовый 2 2 6 13" xfId="7007" xr:uid="{00000000-0005-0000-0000-0000AE170000}"/>
    <cellStyle name="Финансовый 2 2 6 2" xfId="666" xr:uid="{00000000-0005-0000-0000-0000AF170000}"/>
    <cellStyle name="Финансовый 2 2 6 2 2" xfId="1427" xr:uid="{00000000-0005-0000-0000-0000B0170000}"/>
    <cellStyle name="Финансовый 2 2 6 2 2 2" xfId="2899" xr:uid="{00000000-0005-0000-0000-0000B1170000}"/>
    <cellStyle name="Финансовый 2 2 6 2 2 2 2" xfId="9408" xr:uid="{00000000-0005-0000-0000-0000B2170000}"/>
    <cellStyle name="Финансовый 2 2 6 2 2 3" xfId="4547" xr:uid="{00000000-0005-0000-0000-0000B3170000}"/>
    <cellStyle name="Финансовый 2 2 6 2 2 4" xfId="7937" xr:uid="{00000000-0005-0000-0000-0000B4170000}"/>
    <cellStyle name="Финансовый 2 2 6 2 3" xfId="2163" xr:uid="{00000000-0005-0000-0000-0000B5170000}"/>
    <cellStyle name="Финансовый 2 2 6 2 3 2" xfId="5283" xr:uid="{00000000-0005-0000-0000-0000B6170000}"/>
    <cellStyle name="Финансовый 2 2 6 2 3 3" xfId="8672" xr:uid="{00000000-0005-0000-0000-0000B7170000}"/>
    <cellStyle name="Финансовый 2 2 6 2 4" xfId="3811" xr:uid="{00000000-0005-0000-0000-0000B8170000}"/>
    <cellStyle name="Финансовый 2 2 6 2 5" xfId="7201" xr:uid="{00000000-0005-0000-0000-0000B9170000}"/>
    <cellStyle name="Финансовый 2 2 6 3" xfId="843" xr:uid="{00000000-0005-0000-0000-0000BA170000}"/>
    <cellStyle name="Финансовый 2 2 6 3 2" xfId="1604" xr:uid="{00000000-0005-0000-0000-0000BB170000}"/>
    <cellStyle name="Финансовый 2 2 6 3 2 2" xfId="3076" xr:uid="{00000000-0005-0000-0000-0000BC170000}"/>
    <cellStyle name="Финансовый 2 2 6 3 2 2 2" xfId="9585" xr:uid="{00000000-0005-0000-0000-0000BD170000}"/>
    <cellStyle name="Финансовый 2 2 6 3 2 3" xfId="4724" xr:uid="{00000000-0005-0000-0000-0000BE170000}"/>
    <cellStyle name="Финансовый 2 2 6 3 2 4" xfId="8114" xr:uid="{00000000-0005-0000-0000-0000BF170000}"/>
    <cellStyle name="Финансовый 2 2 6 3 3" xfId="2340" xr:uid="{00000000-0005-0000-0000-0000C0170000}"/>
    <cellStyle name="Финансовый 2 2 6 3 3 2" xfId="5464" xr:uid="{00000000-0005-0000-0000-0000C1170000}"/>
    <cellStyle name="Финансовый 2 2 6 3 3 3" xfId="8849" xr:uid="{00000000-0005-0000-0000-0000C2170000}"/>
    <cellStyle name="Финансовый 2 2 6 3 4" xfId="3988" xr:uid="{00000000-0005-0000-0000-0000C3170000}"/>
    <cellStyle name="Финансовый 2 2 6 3 5" xfId="7378" xr:uid="{00000000-0005-0000-0000-0000C4170000}"/>
    <cellStyle name="Финансовый 2 2 6 4" xfId="1031" xr:uid="{00000000-0005-0000-0000-0000C5170000}"/>
    <cellStyle name="Финансовый 2 2 6 4 2" xfId="1784" xr:uid="{00000000-0005-0000-0000-0000C6170000}"/>
    <cellStyle name="Финансовый 2 2 6 4 2 2" xfId="3256" xr:uid="{00000000-0005-0000-0000-0000C7170000}"/>
    <cellStyle name="Финансовый 2 2 6 4 2 2 2" xfId="9765" xr:uid="{00000000-0005-0000-0000-0000C8170000}"/>
    <cellStyle name="Финансовый 2 2 6 4 2 3" xfId="4904" xr:uid="{00000000-0005-0000-0000-0000C9170000}"/>
    <cellStyle name="Финансовый 2 2 6 4 2 4" xfId="8294" xr:uid="{00000000-0005-0000-0000-0000CA170000}"/>
    <cellStyle name="Финансовый 2 2 6 4 3" xfId="2520" xr:uid="{00000000-0005-0000-0000-0000CB170000}"/>
    <cellStyle name="Финансовый 2 2 6 4 3 2" xfId="5641" xr:uid="{00000000-0005-0000-0000-0000CC170000}"/>
    <cellStyle name="Финансовый 2 2 6 4 3 3" xfId="9029" xr:uid="{00000000-0005-0000-0000-0000CD170000}"/>
    <cellStyle name="Финансовый 2 2 6 4 4" xfId="4168" xr:uid="{00000000-0005-0000-0000-0000CE170000}"/>
    <cellStyle name="Финансовый 2 2 6 4 5" xfId="7558" xr:uid="{00000000-0005-0000-0000-0000CF170000}"/>
    <cellStyle name="Финансовый 2 2 6 5" xfId="1233" xr:uid="{00000000-0005-0000-0000-0000D0170000}"/>
    <cellStyle name="Финансовый 2 2 6 5 2" xfId="2705" xr:uid="{00000000-0005-0000-0000-0000D1170000}"/>
    <cellStyle name="Финансовый 2 2 6 5 2 2" xfId="5821" xr:uid="{00000000-0005-0000-0000-0000D2170000}"/>
    <cellStyle name="Финансовый 2 2 6 5 2 3" xfId="9214" xr:uid="{00000000-0005-0000-0000-0000D3170000}"/>
    <cellStyle name="Финансовый 2 2 6 5 3" xfId="4353" xr:uid="{00000000-0005-0000-0000-0000D4170000}"/>
    <cellStyle name="Финансовый 2 2 6 5 4" xfId="7743" xr:uid="{00000000-0005-0000-0000-0000D5170000}"/>
    <cellStyle name="Финансовый 2 2 6 6" xfId="1969" xr:uid="{00000000-0005-0000-0000-0000D6170000}"/>
    <cellStyle name="Финансовый 2 2 6 6 2" xfId="6002" xr:uid="{00000000-0005-0000-0000-0000D7170000}"/>
    <cellStyle name="Финансовый 2 2 6 6 3" xfId="8478" xr:uid="{00000000-0005-0000-0000-0000D8170000}"/>
    <cellStyle name="Финансовый 2 2 6 7" xfId="3436" xr:uid="{00000000-0005-0000-0000-0000D9170000}"/>
    <cellStyle name="Финансовый 2 2 6 7 2" xfId="6197" xr:uid="{00000000-0005-0000-0000-0000DA170000}"/>
    <cellStyle name="Финансовый 2 2 6 7 3" xfId="9945" xr:uid="{00000000-0005-0000-0000-0000DB170000}"/>
    <cellStyle name="Финансовый 2 2 6 8" xfId="6378" xr:uid="{00000000-0005-0000-0000-0000DC170000}"/>
    <cellStyle name="Финансовый 2 2 6 9" xfId="6575" xr:uid="{00000000-0005-0000-0000-0000DD170000}"/>
    <cellStyle name="Финансовый 2 3" xfId="459" xr:uid="{00000000-0005-0000-0000-0000DE170000}"/>
    <cellStyle name="Финансовый 2 3 10" xfId="1032" xr:uid="{00000000-0005-0000-0000-0000DF170000}"/>
    <cellStyle name="Финансовый 2 3 10 2" xfId="1785" xr:uid="{00000000-0005-0000-0000-0000E0170000}"/>
    <cellStyle name="Финансовый 2 3 10 2 2" xfId="3257" xr:uid="{00000000-0005-0000-0000-0000E1170000}"/>
    <cellStyle name="Финансовый 2 3 10 2 2 2" xfId="9766" xr:uid="{00000000-0005-0000-0000-0000E2170000}"/>
    <cellStyle name="Финансовый 2 3 10 2 3" xfId="4905" xr:uid="{00000000-0005-0000-0000-0000E3170000}"/>
    <cellStyle name="Финансовый 2 3 10 2 4" xfId="8295" xr:uid="{00000000-0005-0000-0000-0000E4170000}"/>
    <cellStyle name="Финансовый 2 3 10 3" xfId="2521" xr:uid="{00000000-0005-0000-0000-0000E5170000}"/>
    <cellStyle name="Финансовый 2 3 10 3 2" xfId="5642" xr:uid="{00000000-0005-0000-0000-0000E6170000}"/>
    <cellStyle name="Финансовый 2 3 10 3 3" xfId="9030" xr:uid="{00000000-0005-0000-0000-0000E7170000}"/>
    <cellStyle name="Финансовый 2 3 10 4" xfId="4169" xr:uid="{00000000-0005-0000-0000-0000E8170000}"/>
    <cellStyle name="Финансовый 2 3 10 5" xfId="7559" xr:uid="{00000000-0005-0000-0000-0000E9170000}"/>
    <cellStyle name="Финансовый 2 3 11" xfId="1234" xr:uid="{00000000-0005-0000-0000-0000EA170000}"/>
    <cellStyle name="Финансовый 2 3 11 2" xfId="2706" xr:uid="{00000000-0005-0000-0000-0000EB170000}"/>
    <cellStyle name="Финансовый 2 3 11 2 2" xfId="5822" xr:uid="{00000000-0005-0000-0000-0000EC170000}"/>
    <cellStyle name="Финансовый 2 3 11 2 3" xfId="9215" xr:uid="{00000000-0005-0000-0000-0000ED170000}"/>
    <cellStyle name="Финансовый 2 3 11 3" xfId="4354" xr:uid="{00000000-0005-0000-0000-0000EE170000}"/>
    <cellStyle name="Финансовый 2 3 11 4" xfId="7744" xr:uid="{00000000-0005-0000-0000-0000EF170000}"/>
    <cellStyle name="Финансовый 2 3 12" xfId="1970" xr:uid="{00000000-0005-0000-0000-0000F0170000}"/>
    <cellStyle name="Финансовый 2 3 12 2" xfId="6003" xr:uid="{00000000-0005-0000-0000-0000F1170000}"/>
    <cellStyle name="Финансовый 2 3 12 3" xfId="8479" xr:uid="{00000000-0005-0000-0000-0000F2170000}"/>
    <cellStyle name="Финансовый 2 3 13" xfId="3437" xr:uid="{00000000-0005-0000-0000-0000F3170000}"/>
    <cellStyle name="Финансовый 2 3 13 2" xfId="6198" xr:uid="{00000000-0005-0000-0000-0000F4170000}"/>
    <cellStyle name="Финансовый 2 3 13 3" xfId="9946" xr:uid="{00000000-0005-0000-0000-0000F5170000}"/>
    <cellStyle name="Финансовый 2 3 14" xfId="6379" xr:uid="{00000000-0005-0000-0000-0000F6170000}"/>
    <cellStyle name="Финансовый 2 3 15" xfId="6576" xr:uid="{00000000-0005-0000-0000-0000F7170000}"/>
    <cellStyle name="Финансовый 2 3 16" xfId="6790" xr:uid="{00000000-0005-0000-0000-0000F8170000}"/>
    <cellStyle name="Финансовый 2 3 17" xfId="5090" xr:uid="{00000000-0005-0000-0000-0000F9170000}"/>
    <cellStyle name="Финансовый 2 3 18" xfId="3618" xr:uid="{00000000-0005-0000-0000-0000FA170000}"/>
    <cellStyle name="Финансовый 2 3 19" xfId="7008" xr:uid="{00000000-0005-0000-0000-0000FB170000}"/>
    <cellStyle name="Финансовый 2 3 2" xfId="460" xr:uid="{00000000-0005-0000-0000-0000FC170000}"/>
    <cellStyle name="Финансовый 2 3 2 2" xfId="461" xr:uid="{00000000-0005-0000-0000-0000FD170000}"/>
    <cellStyle name="Финансовый 2 3 2 3" xfId="462" xr:uid="{00000000-0005-0000-0000-0000FE170000}"/>
    <cellStyle name="Финансовый 2 3 2 4" xfId="463" xr:uid="{00000000-0005-0000-0000-0000FF170000}"/>
    <cellStyle name="Финансовый 2 3 3" xfId="464" xr:uid="{00000000-0005-0000-0000-000000180000}"/>
    <cellStyle name="Финансовый 2 3 3 10" xfId="6577" xr:uid="{00000000-0005-0000-0000-000001180000}"/>
    <cellStyle name="Финансовый 2 3 3 11" xfId="6791" xr:uid="{00000000-0005-0000-0000-000002180000}"/>
    <cellStyle name="Финансовый 2 3 3 12" xfId="5091" xr:uid="{00000000-0005-0000-0000-000003180000}"/>
    <cellStyle name="Финансовый 2 3 3 13" xfId="3619" xr:uid="{00000000-0005-0000-0000-000004180000}"/>
    <cellStyle name="Финансовый 2 3 3 14" xfId="7009" xr:uid="{00000000-0005-0000-0000-000005180000}"/>
    <cellStyle name="Финансовый 2 3 3 2" xfId="465" xr:uid="{00000000-0005-0000-0000-000006180000}"/>
    <cellStyle name="Финансовый 2 3 3 2 10" xfId="6792" xr:uid="{00000000-0005-0000-0000-000007180000}"/>
    <cellStyle name="Финансовый 2 3 3 2 11" xfId="5092" xr:uid="{00000000-0005-0000-0000-000008180000}"/>
    <cellStyle name="Финансовый 2 3 3 2 12" xfId="3620" xr:uid="{00000000-0005-0000-0000-000009180000}"/>
    <cellStyle name="Финансовый 2 3 3 2 13" xfId="7010" xr:uid="{00000000-0005-0000-0000-00000A180000}"/>
    <cellStyle name="Финансовый 2 3 3 2 2" xfId="669" xr:uid="{00000000-0005-0000-0000-00000B180000}"/>
    <cellStyle name="Финансовый 2 3 3 2 2 2" xfId="1430" xr:uid="{00000000-0005-0000-0000-00000C180000}"/>
    <cellStyle name="Финансовый 2 3 3 2 2 2 2" xfId="2902" xr:uid="{00000000-0005-0000-0000-00000D180000}"/>
    <cellStyle name="Финансовый 2 3 3 2 2 2 2 2" xfId="9411" xr:uid="{00000000-0005-0000-0000-00000E180000}"/>
    <cellStyle name="Финансовый 2 3 3 2 2 2 3" xfId="4550" xr:uid="{00000000-0005-0000-0000-00000F180000}"/>
    <cellStyle name="Финансовый 2 3 3 2 2 2 4" xfId="7940" xr:uid="{00000000-0005-0000-0000-000010180000}"/>
    <cellStyle name="Финансовый 2 3 3 2 2 3" xfId="2166" xr:uid="{00000000-0005-0000-0000-000011180000}"/>
    <cellStyle name="Финансовый 2 3 3 2 2 3 2" xfId="5286" xr:uid="{00000000-0005-0000-0000-000012180000}"/>
    <cellStyle name="Финансовый 2 3 3 2 2 3 3" xfId="8675" xr:uid="{00000000-0005-0000-0000-000013180000}"/>
    <cellStyle name="Финансовый 2 3 3 2 2 4" xfId="3814" xr:uid="{00000000-0005-0000-0000-000014180000}"/>
    <cellStyle name="Финансовый 2 3 3 2 2 5" xfId="7204" xr:uid="{00000000-0005-0000-0000-000015180000}"/>
    <cellStyle name="Финансовый 2 3 3 2 3" xfId="846" xr:uid="{00000000-0005-0000-0000-000016180000}"/>
    <cellStyle name="Финансовый 2 3 3 2 3 2" xfId="1607" xr:uid="{00000000-0005-0000-0000-000017180000}"/>
    <cellStyle name="Финансовый 2 3 3 2 3 2 2" xfId="3079" xr:uid="{00000000-0005-0000-0000-000018180000}"/>
    <cellStyle name="Финансовый 2 3 3 2 3 2 2 2" xfId="9588" xr:uid="{00000000-0005-0000-0000-000019180000}"/>
    <cellStyle name="Финансовый 2 3 3 2 3 2 3" xfId="4727" xr:uid="{00000000-0005-0000-0000-00001A180000}"/>
    <cellStyle name="Финансовый 2 3 3 2 3 2 4" xfId="8117" xr:uid="{00000000-0005-0000-0000-00001B180000}"/>
    <cellStyle name="Финансовый 2 3 3 2 3 3" xfId="2343" xr:uid="{00000000-0005-0000-0000-00001C180000}"/>
    <cellStyle name="Финансовый 2 3 3 2 3 3 2" xfId="5467" xr:uid="{00000000-0005-0000-0000-00001D180000}"/>
    <cellStyle name="Финансовый 2 3 3 2 3 3 3" xfId="8852" xr:uid="{00000000-0005-0000-0000-00001E180000}"/>
    <cellStyle name="Финансовый 2 3 3 2 3 4" xfId="3991" xr:uid="{00000000-0005-0000-0000-00001F180000}"/>
    <cellStyle name="Финансовый 2 3 3 2 3 5" xfId="7381" xr:uid="{00000000-0005-0000-0000-000020180000}"/>
    <cellStyle name="Финансовый 2 3 3 2 4" xfId="1034" xr:uid="{00000000-0005-0000-0000-000021180000}"/>
    <cellStyle name="Финансовый 2 3 3 2 4 2" xfId="1787" xr:uid="{00000000-0005-0000-0000-000022180000}"/>
    <cellStyle name="Финансовый 2 3 3 2 4 2 2" xfId="3259" xr:uid="{00000000-0005-0000-0000-000023180000}"/>
    <cellStyle name="Финансовый 2 3 3 2 4 2 2 2" xfId="9768" xr:uid="{00000000-0005-0000-0000-000024180000}"/>
    <cellStyle name="Финансовый 2 3 3 2 4 2 3" xfId="4907" xr:uid="{00000000-0005-0000-0000-000025180000}"/>
    <cellStyle name="Финансовый 2 3 3 2 4 2 4" xfId="8297" xr:uid="{00000000-0005-0000-0000-000026180000}"/>
    <cellStyle name="Финансовый 2 3 3 2 4 3" xfId="2523" xr:uid="{00000000-0005-0000-0000-000027180000}"/>
    <cellStyle name="Финансовый 2 3 3 2 4 3 2" xfId="5644" xr:uid="{00000000-0005-0000-0000-000028180000}"/>
    <cellStyle name="Финансовый 2 3 3 2 4 3 3" xfId="9032" xr:uid="{00000000-0005-0000-0000-000029180000}"/>
    <cellStyle name="Финансовый 2 3 3 2 4 4" xfId="4171" xr:uid="{00000000-0005-0000-0000-00002A180000}"/>
    <cellStyle name="Финансовый 2 3 3 2 4 5" xfId="7561" xr:uid="{00000000-0005-0000-0000-00002B180000}"/>
    <cellStyle name="Финансовый 2 3 3 2 5" xfId="1236" xr:uid="{00000000-0005-0000-0000-00002C180000}"/>
    <cellStyle name="Финансовый 2 3 3 2 5 2" xfId="2708" xr:uid="{00000000-0005-0000-0000-00002D180000}"/>
    <cellStyle name="Финансовый 2 3 3 2 5 2 2" xfId="5824" xr:uid="{00000000-0005-0000-0000-00002E180000}"/>
    <cellStyle name="Финансовый 2 3 3 2 5 2 3" xfId="9217" xr:uid="{00000000-0005-0000-0000-00002F180000}"/>
    <cellStyle name="Финансовый 2 3 3 2 5 3" xfId="4356" xr:uid="{00000000-0005-0000-0000-000030180000}"/>
    <cellStyle name="Финансовый 2 3 3 2 5 4" xfId="7746" xr:uid="{00000000-0005-0000-0000-000031180000}"/>
    <cellStyle name="Финансовый 2 3 3 2 6" xfId="1972" xr:uid="{00000000-0005-0000-0000-000032180000}"/>
    <cellStyle name="Финансовый 2 3 3 2 6 2" xfId="6005" xr:uid="{00000000-0005-0000-0000-000033180000}"/>
    <cellStyle name="Финансовый 2 3 3 2 6 3" xfId="8481" xr:uid="{00000000-0005-0000-0000-000034180000}"/>
    <cellStyle name="Финансовый 2 3 3 2 7" xfId="3439" xr:uid="{00000000-0005-0000-0000-000035180000}"/>
    <cellStyle name="Финансовый 2 3 3 2 7 2" xfId="6200" xr:uid="{00000000-0005-0000-0000-000036180000}"/>
    <cellStyle name="Финансовый 2 3 3 2 7 3" xfId="9948" xr:uid="{00000000-0005-0000-0000-000037180000}"/>
    <cellStyle name="Финансовый 2 3 3 2 8" xfId="6381" xr:uid="{00000000-0005-0000-0000-000038180000}"/>
    <cellStyle name="Финансовый 2 3 3 2 9" xfId="6578" xr:uid="{00000000-0005-0000-0000-000039180000}"/>
    <cellStyle name="Финансовый 2 3 3 3" xfId="668" xr:uid="{00000000-0005-0000-0000-00003A180000}"/>
    <cellStyle name="Финансовый 2 3 3 3 2" xfId="1429" xr:uid="{00000000-0005-0000-0000-00003B180000}"/>
    <cellStyle name="Финансовый 2 3 3 3 2 2" xfId="2901" xr:uid="{00000000-0005-0000-0000-00003C180000}"/>
    <cellStyle name="Финансовый 2 3 3 3 2 2 2" xfId="9410" xr:uid="{00000000-0005-0000-0000-00003D180000}"/>
    <cellStyle name="Финансовый 2 3 3 3 2 3" xfId="4549" xr:uid="{00000000-0005-0000-0000-00003E180000}"/>
    <cellStyle name="Финансовый 2 3 3 3 2 4" xfId="7939" xr:uid="{00000000-0005-0000-0000-00003F180000}"/>
    <cellStyle name="Финансовый 2 3 3 3 3" xfId="2165" xr:uid="{00000000-0005-0000-0000-000040180000}"/>
    <cellStyle name="Финансовый 2 3 3 3 3 2" xfId="5285" xr:uid="{00000000-0005-0000-0000-000041180000}"/>
    <cellStyle name="Финансовый 2 3 3 3 3 3" xfId="8674" xr:uid="{00000000-0005-0000-0000-000042180000}"/>
    <cellStyle name="Финансовый 2 3 3 3 4" xfId="3813" xr:uid="{00000000-0005-0000-0000-000043180000}"/>
    <cellStyle name="Финансовый 2 3 3 3 5" xfId="7203" xr:uid="{00000000-0005-0000-0000-000044180000}"/>
    <cellStyle name="Финансовый 2 3 3 4" xfId="845" xr:uid="{00000000-0005-0000-0000-000045180000}"/>
    <cellStyle name="Финансовый 2 3 3 4 2" xfId="1606" xr:uid="{00000000-0005-0000-0000-000046180000}"/>
    <cellStyle name="Финансовый 2 3 3 4 2 2" xfId="3078" xr:uid="{00000000-0005-0000-0000-000047180000}"/>
    <cellStyle name="Финансовый 2 3 3 4 2 2 2" xfId="9587" xr:uid="{00000000-0005-0000-0000-000048180000}"/>
    <cellStyle name="Финансовый 2 3 3 4 2 3" xfId="4726" xr:uid="{00000000-0005-0000-0000-000049180000}"/>
    <cellStyle name="Финансовый 2 3 3 4 2 4" xfId="8116" xr:uid="{00000000-0005-0000-0000-00004A180000}"/>
    <cellStyle name="Финансовый 2 3 3 4 3" xfId="2342" xr:uid="{00000000-0005-0000-0000-00004B180000}"/>
    <cellStyle name="Финансовый 2 3 3 4 3 2" xfId="5466" xr:uid="{00000000-0005-0000-0000-00004C180000}"/>
    <cellStyle name="Финансовый 2 3 3 4 3 3" xfId="8851" xr:uid="{00000000-0005-0000-0000-00004D180000}"/>
    <cellStyle name="Финансовый 2 3 3 4 4" xfId="3990" xr:uid="{00000000-0005-0000-0000-00004E180000}"/>
    <cellStyle name="Финансовый 2 3 3 4 5" xfId="7380" xr:uid="{00000000-0005-0000-0000-00004F180000}"/>
    <cellStyle name="Финансовый 2 3 3 5" xfId="1033" xr:uid="{00000000-0005-0000-0000-000050180000}"/>
    <cellStyle name="Финансовый 2 3 3 5 2" xfId="1786" xr:uid="{00000000-0005-0000-0000-000051180000}"/>
    <cellStyle name="Финансовый 2 3 3 5 2 2" xfId="3258" xr:uid="{00000000-0005-0000-0000-000052180000}"/>
    <cellStyle name="Финансовый 2 3 3 5 2 2 2" xfId="9767" xr:uid="{00000000-0005-0000-0000-000053180000}"/>
    <cellStyle name="Финансовый 2 3 3 5 2 3" xfId="4906" xr:uid="{00000000-0005-0000-0000-000054180000}"/>
    <cellStyle name="Финансовый 2 3 3 5 2 4" xfId="8296" xr:uid="{00000000-0005-0000-0000-000055180000}"/>
    <cellStyle name="Финансовый 2 3 3 5 3" xfId="2522" xr:uid="{00000000-0005-0000-0000-000056180000}"/>
    <cellStyle name="Финансовый 2 3 3 5 3 2" xfId="5643" xr:uid="{00000000-0005-0000-0000-000057180000}"/>
    <cellStyle name="Финансовый 2 3 3 5 3 3" xfId="9031" xr:uid="{00000000-0005-0000-0000-000058180000}"/>
    <cellStyle name="Финансовый 2 3 3 5 4" xfId="4170" xr:uid="{00000000-0005-0000-0000-000059180000}"/>
    <cellStyle name="Финансовый 2 3 3 5 5" xfId="7560" xr:uid="{00000000-0005-0000-0000-00005A180000}"/>
    <cellStyle name="Финансовый 2 3 3 6" xfId="1235" xr:uid="{00000000-0005-0000-0000-00005B180000}"/>
    <cellStyle name="Финансовый 2 3 3 6 2" xfId="2707" xr:uid="{00000000-0005-0000-0000-00005C180000}"/>
    <cellStyle name="Финансовый 2 3 3 6 2 2" xfId="5823" xr:uid="{00000000-0005-0000-0000-00005D180000}"/>
    <cellStyle name="Финансовый 2 3 3 6 2 3" xfId="9216" xr:uid="{00000000-0005-0000-0000-00005E180000}"/>
    <cellStyle name="Финансовый 2 3 3 6 3" xfId="4355" xr:uid="{00000000-0005-0000-0000-00005F180000}"/>
    <cellStyle name="Финансовый 2 3 3 6 4" xfId="7745" xr:uid="{00000000-0005-0000-0000-000060180000}"/>
    <cellStyle name="Финансовый 2 3 3 7" xfId="1971" xr:uid="{00000000-0005-0000-0000-000061180000}"/>
    <cellStyle name="Финансовый 2 3 3 7 2" xfId="6004" xr:uid="{00000000-0005-0000-0000-000062180000}"/>
    <cellStyle name="Финансовый 2 3 3 7 3" xfId="8480" xr:uid="{00000000-0005-0000-0000-000063180000}"/>
    <cellStyle name="Финансовый 2 3 3 8" xfId="3438" xr:uid="{00000000-0005-0000-0000-000064180000}"/>
    <cellStyle name="Финансовый 2 3 3 8 2" xfId="6199" xr:uid="{00000000-0005-0000-0000-000065180000}"/>
    <cellStyle name="Финансовый 2 3 3 8 3" xfId="9947" xr:uid="{00000000-0005-0000-0000-000066180000}"/>
    <cellStyle name="Финансовый 2 3 3 9" xfId="6380" xr:uid="{00000000-0005-0000-0000-000067180000}"/>
    <cellStyle name="Финансовый 2 3 4" xfId="466" xr:uid="{00000000-0005-0000-0000-000068180000}"/>
    <cellStyle name="Финансовый 2 3 4 10" xfId="3440" xr:uid="{00000000-0005-0000-0000-000069180000}"/>
    <cellStyle name="Финансовый 2 3 4 10 2" xfId="6201" xr:uid="{00000000-0005-0000-0000-00006A180000}"/>
    <cellStyle name="Финансовый 2 3 4 10 3" xfId="9949" xr:uid="{00000000-0005-0000-0000-00006B180000}"/>
    <cellStyle name="Финансовый 2 3 4 11" xfId="6382" xr:uid="{00000000-0005-0000-0000-00006C180000}"/>
    <cellStyle name="Финансовый 2 3 4 12" xfId="6579" xr:uid="{00000000-0005-0000-0000-00006D180000}"/>
    <cellStyle name="Финансовый 2 3 4 13" xfId="6793" xr:uid="{00000000-0005-0000-0000-00006E180000}"/>
    <cellStyle name="Финансовый 2 3 4 14" xfId="5093" xr:uid="{00000000-0005-0000-0000-00006F180000}"/>
    <cellStyle name="Финансовый 2 3 4 15" xfId="3621" xr:uid="{00000000-0005-0000-0000-000070180000}"/>
    <cellStyle name="Финансовый 2 3 4 16" xfId="7011" xr:uid="{00000000-0005-0000-0000-000071180000}"/>
    <cellStyle name="Финансовый 2 3 4 2" xfId="467" xr:uid="{00000000-0005-0000-0000-000072180000}"/>
    <cellStyle name="Финансовый 2 3 4 2 10" xfId="6794" xr:uid="{00000000-0005-0000-0000-000073180000}"/>
    <cellStyle name="Финансовый 2 3 4 2 11" xfId="5094" xr:uid="{00000000-0005-0000-0000-000074180000}"/>
    <cellStyle name="Финансовый 2 3 4 2 12" xfId="3622" xr:uid="{00000000-0005-0000-0000-000075180000}"/>
    <cellStyle name="Финансовый 2 3 4 2 13" xfId="7012" xr:uid="{00000000-0005-0000-0000-000076180000}"/>
    <cellStyle name="Финансовый 2 3 4 2 2" xfId="671" xr:uid="{00000000-0005-0000-0000-000077180000}"/>
    <cellStyle name="Финансовый 2 3 4 2 2 2" xfId="1432" xr:uid="{00000000-0005-0000-0000-000078180000}"/>
    <cellStyle name="Финансовый 2 3 4 2 2 2 2" xfId="2904" xr:uid="{00000000-0005-0000-0000-000079180000}"/>
    <cellStyle name="Финансовый 2 3 4 2 2 2 2 2" xfId="9413" xr:uid="{00000000-0005-0000-0000-00007A180000}"/>
    <cellStyle name="Финансовый 2 3 4 2 2 2 3" xfId="4552" xr:uid="{00000000-0005-0000-0000-00007B180000}"/>
    <cellStyle name="Финансовый 2 3 4 2 2 2 4" xfId="7942" xr:uid="{00000000-0005-0000-0000-00007C180000}"/>
    <cellStyle name="Финансовый 2 3 4 2 2 3" xfId="2168" xr:uid="{00000000-0005-0000-0000-00007D180000}"/>
    <cellStyle name="Финансовый 2 3 4 2 2 3 2" xfId="5288" xr:uid="{00000000-0005-0000-0000-00007E180000}"/>
    <cellStyle name="Финансовый 2 3 4 2 2 3 3" xfId="8677" xr:uid="{00000000-0005-0000-0000-00007F180000}"/>
    <cellStyle name="Финансовый 2 3 4 2 2 4" xfId="3816" xr:uid="{00000000-0005-0000-0000-000080180000}"/>
    <cellStyle name="Финансовый 2 3 4 2 2 5" xfId="7206" xr:uid="{00000000-0005-0000-0000-000081180000}"/>
    <cellStyle name="Финансовый 2 3 4 2 3" xfId="848" xr:uid="{00000000-0005-0000-0000-000082180000}"/>
    <cellStyle name="Финансовый 2 3 4 2 3 2" xfId="1609" xr:uid="{00000000-0005-0000-0000-000083180000}"/>
    <cellStyle name="Финансовый 2 3 4 2 3 2 2" xfId="3081" xr:uid="{00000000-0005-0000-0000-000084180000}"/>
    <cellStyle name="Финансовый 2 3 4 2 3 2 2 2" xfId="9590" xr:uid="{00000000-0005-0000-0000-000085180000}"/>
    <cellStyle name="Финансовый 2 3 4 2 3 2 3" xfId="4729" xr:uid="{00000000-0005-0000-0000-000086180000}"/>
    <cellStyle name="Финансовый 2 3 4 2 3 2 4" xfId="8119" xr:uid="{00000000-0005-0000-0000-000087180000}"/>
    <cellStyle name="Финансовый 2 3 4 2 3 3" xfId="2345" xr:uid="{00000000-0005-0000-0000-000088180000}"/>
    <cellStyle name="Финансовый 2 3 4 2 3 3 2" xfId="5469" xr:uid="{00000000-0005-0000-0000-000089180000}"/>
    <cellStyle name="Финансовый 2 3 4 2 3 3 3" xfId="8854" xr:uid="{00000000-0005-0000-0000-00008A180000}"/>
    <cellStyle name="Финансовый 2 3 4 2 3 4" xfId="3993" xr:uid="{00000000-0005-0000-0000-00008B180000}"/>
    <cellStyle name="Финансовый 2 3 4 2 3 5" xfId="7383" xr:uid="{00000000-0005-0000-0000-00008C180000}"/>
    <cellStyle name="Финансовый 2 3 4 2 4" xfId="1036" xr:uid="{00000000-0005-0000-0000-00008D180000}"/>
    <cellStyle name="Финансовый 2 3 4 2 4 2" xfId="1789" xr:uid="{00000000-0005-0000-0000-00008E180000}"/>
    <cellStyle name="Финансовый 2 3 4 2 4 2 2" xfId="3261" xr:uid="{00000000-0005-0000-0000-00008F180000}"/>
    <cellStyle name="Финансовый 2 3 4 2 4 2 2 2" xfId="9770" xr:uid="{00000000-0005-0000-0000-000090180000}"/>
    <cellStyle name="Финансовый 2 3 4 2 4 2 3" xfId="4909" xr:uid="{00000000-0005-0000-0000-000091180000}"/>
    <cellStyle name="Финансовый 2 3 4 2 4 2 4" xfId="8299" xr:uid="{00000000-0005-0000-0000-000092180000}"/>
    <cellStyle name="Финансовый 2 3 4 2 4 3" xfId="2525" xr:uid="{00000000-0005-0000-0000-000093180000}"/>
    <cellStyle name="Финансовый 2 3 4 2 4 3 2" xfId="5646" xr:uid="{00000000-0005-0000-0000-000094180000}"/>
    <cellStyle name="Финансовый 2 3 4 2 4 3 3" xfId="9034" xr:uid="{00000000-0005-0000-0000-000095180000}"/>
    <cellStyle name="Финансовый 2 3 4 2 4 4" xfId="4173" xr:uid="{00000000-0005-0000-0000-000096180000}"/>
    <cellStyle name="Финансовый 2 3 4 2 4 5" xfId="7563" xr:uid="{00000000-0005-0000-0000-000097180000}"/>
    <cellStyle name="Финансовый 2 3 4 2 5" xfId="1238" xr:uid="{00000000-0005-0000-0000-000098180000}"/>
    <cellStyle name="Финансовый 2 3 4 2 5 2" xfId="2710" xr:uid="{00000000-0005-0000-0000-000099180000}"/>
    <cellStyle name="Финансовый 2 3 4 2 5 2 2" xfId="5826" xr:uid="{00000000-0005-0000-0000-00009A180000}"/>
    <cellStyle name="Финансовый 2 3 4 2 5 2 3" xfId="9219" xr:uid="{00000000-0005-0000-0000-00009B180000}"/>
    <cellStyle name="Финансовый 2 3 4 2 5 3" xfId="4358" xr:uid="{00000000-0005-0000-0000-00009C180000}"/>
    <cellStyle name="Финансовый 2 3 4 2 5 4" xfId="7748" xr:uid="{00000000-0005-0000-0000-00009D180000}"/>
    <cellStyle name="Финансовый 2 3 4 2 6" xfId="1974" xr:uid="{00000000-0005-0000-0000-00009E180000}"/>
    <cellStyle name="Финансовый 2 3 4 2 6 2" xfId="6007" xr:uid="{00000000-0005-0000-0000-00009F180000}"/>
    <cellStyle name="Финансовый 2 3 4 2 6 3" xfId="8483" xr:uid="{00000000-0005-0000-0000-0000A0180000}"/>
    <cellStyle name="Финансовый 2 3 4 2 7" xfId="3441" xr:uid="{00000000-0005-0000-0000-0000A1180000}"/>
    <cellStyle name="Финансовый 2 3 4 2 7 2" xfId="6202" xr:uid="{00000000-0005-0000-0000-0000A2180000}"/>
    <cellStyle name="Финансовый 2 3 4 2 7 3" xfId="9950" xr:uid="{00000000-0005-0000-0000-0000A3180000}"/>
    <cellStyle name="Финансовый 2 3 4 2 8" xfId="6383" xr:uid="{00000000-0005-0000-0000-0000A4180000}"/>
    <cellStyle name="Финансовый 2 3 4 2 9" xfId="6580" xr:uid="{00000000-0005-0000-0000-0000A5180000}"/>
    <cellStyle name="Финансовый 2 3 4 3" xfId="468" xr:uid="{00000000-0005-0000-0000-0000A6180000}"/>
    <cellStyle name="Финансовый 2 3 4 3 10" xfId="6795" xr:uid="{00000000-0005-0000-0000-0000A7180000}"/>
    <cellStyle name="Финансовый 2 3 4 3 11" xfId="5095" xr:uid="{00000000-0005-0000-0000-0000A8180000}"/>
    <cellStyle name="Финансовый 2 3 4 3 12" xfId="3623" xr:uid="{00000000-0005-0000-0000-0000A9180000}"/>
    <cellStyle name="Финансовый 2 3 4 3 13" xfId="7013" xr:uid="{00000000-0005-0000-0000-0000AA180000}"/>
    <cellStyle name="Финансовый 2 3 4 3 2" xfId="672" xr:uid="{00000000-0005-0000-0000-0000AB180000}"/>
    <cellStyle name="Финансовый 2 3 4 3 2 2" xfId="1433" xr:uid="{00000000-0005-0000-0000-0000AC180000}"/>
    <cellStyle name="Финансовый 2 3 4 3 2 2 2" xfId="2905" xr:uid="{00000000-0005-0000-0000-0000AD180000}"/>
    <cellStyle name="Финансовый 2 3 4 3 2 2 2 2" xfId="9414" xr:uid="{00000000-0005-0000-0000-0000AE180000}"/>
    <cellStyle name="Финансовый 2 3 4 3 2 2 3" xfId="4553" xr:uid="{00000000-0005-0000-0000-0000AF180000}"/>
    <cellStyle name="Финансовый 2 3 4 3 2 2 4" xfId="7943" xr:uid="{00000000-0005-0000-0000-0000B0180000}"/>
    <cellStyle name="Финансовый 2 3 4 3 2 3" xfId="2169" xr:uid="{00000000-0005-0000-0000-0000B1180000}"/>
    <cellStyle name="Финансовый 2 3 4 3 2 3 2" xfId="5289" xr:uid="{00000000-0005-0000-0000-0000B2180000}"/>
    <cellStyle name="Финансовый 2 3 4 3 2 3 3" xfId="8678" xr:uid="{00000000-0005-0000-0000-0000B3180000}"/>
    <cellStyle name="Финансовый 2 3 4 3 2 4" xfId="3817" xr:uid="{00000000-0005-0000-0000-0000B4180000}"/>
    <cellStyle name="Финансовый 2 3 4 3 2 5" xfId="7207" xr:uid="{00000000-0005-0000-0000-0000B5180000}"/>
    <cellStyle name="Финансовый 2 3 4 3 3" xfId="849" xr:uid="{00000000-0005-0000-0000-0000B6180000}"/>
    <cellStyle name="Финансовый 2 3 4 3 3 2" xfId="1610" xr:uid="{00000000-0005-0000-0000-0000B7180000}"/>
    <cellStyle name="Финансовый 2 3 4 3 3 2 2" xfId="3082" xr:uid="{00000000-0005-0000-0000-0000B8180000}"/>
    <cellStyle name="Финансовый 2 3 4 3 3 2 2 2" xfId="9591" xr:uid="{00000000-0005-0000-0000-0000B9180000}"/>
    <cellStyle name="Финансовый 2 3 4 3 3 2 3" xfId="4730" xr:uid="{00000000-0005-0000-0000-0000BA180000}"/>
    <cellStyle name="Финансовый 2 3 4 3 3 2 4" xfId="8120" xr:uid="{00000000-0005-0000-0000-0000BB180000}"/>
    <cellStyle name="Финансовый 2 3 4 3 3 3" xfId="2346" xr:uid="{00000000-0005-0000-0000-0000BC180000}"/>
    <cellStyle name="Финансовый 2 3 4 3 3 3 2" xfId="5470" xr:uid="{00000000-0005-0000-0000-0000BD180000}"/>
    <cellStyle name="Финансовый 2 3 4 3 3 3 3" xfId="8855" xr:uid="{00000000-0005-0000-0000-0000BE180000}"/>
    <cellStyle name="Финансовый 2 3 4 3 3 4" xfId="3994" xr:uid="{00000000-0005-0000-0000-0000BF180000}"/>
    <cellStyle name="Финансовый 2 3 4 3 3 5" xfId="7384" xr:uid="{00000000-0005-0000-0000-0000C0180000}"/>
    <cellStyle name="Финансовый 2 3 4 3 4" xfId="1037" xr:uid="{00000000-0005-0000-0000-0000C1180000}"/>
    <cellStyle name="Финансовый 2 3 4 3 4 2" xfId="1790" xr:uid="{00000000-0005-0000-0000-0000C2180000}"/>
    <cellStyle name="Финансовый 2 3 4 3 4 2 2" xfId="3262" xr:uid="{00000000-0005-0000-0000-0000C3180000}"/>
    <cellStyle name="Финансовый 2 3 4 3 4 2 2 2" xfId="9771" xr:uid="{00000000-0005-0000-0000-0000C4180000}"/>
    <cellStyle name="Финансовый 2 3 4 3 4 2 3" xfId="4910" xr:uid="{00000000-0005-0000-0000-0000C5180000}"/>
    <cellStyle name="Финансовый 2 3 4 3 4 2 4" xfId="8300" xr:uid="{00000000-0005-0000-0000-0000C6180000}"/>
    <cellStyle name="Финансовый 2 3 4 3 4 3" xfId="2526" xr:uid="{00000000-0005-0000-0000-0000C7180000}"/>
    <cellStyle name="Финансовый 2 3 4 3 4 3 2" xfId="5647" xr:uid="{00000000-0005-0000-0000-0000C8180000}"/>
    <cellStyle name="Финансовый 2 3 4 3 4 3 3" xfId="9035" xr:uid="{00000000-0005-0000-0000-0000C9180000}"/>
    <cellStyle name="Финансовый 2 3 4 3 4 4" xfId="4174" xr:uid="{00000000-0005-0000-0000-0000CA180000}"/>
    <cellStyle name="Финансовый 2 3 4 3 4 5" xfId="7564" xr:uid="{00000000-0005-0000-0000-0000CB180000}"/>
    <cellStyle name="Финансовый 2 3 4 3 5" xfId="1239" xr:uid="{00000000-0005-0000-0000-0000CC180000}"/>
    <cellStyle name="Финансовый 2 3 4 3 5 2" xfId="2711" xr:uid="{00000000-0005-0000-0000-0000CD180000}"/>
    <cellStyle name="Финансовый 2 3 4 3 5 2 2" xfId="5827" xr:uid="{00000000-0005-0000-0000-0000CE180000}"/>
    <cellStyle name="Финансовый 2 3 4 3 5 2 3" xfId="9220" xr:uid="{00000000-0005-0000-0000-0000CF180000}"/>
    <cellStyle name="Финансовый 2 3 4 3 5 3" xfId="4359" xr:uid="{00000000-0005-0000-0000-0000D0180000}"/>
    <cellStyle name="Финансовый 2 3 4 3 5 4" xfId="7749" xr:uid="{00000000-0005-0000-0000-0000D1180000}"/>
    <cellStyle name="Финансовый 2 3 4 3 6" xfId="1975" xr:uid="{00000000-0005-0000-0000-0000D2180000}"/>
    <cellStyle name="Финансовый 2 3 4 3 6 2" xfId="6008" xr:uid="{00000000-0005-0000-0000-0000D3180000}"/>
    <cellStyle name="Финансовый 2 3 4 3 6 3" xfId="8484" xr:uid="{00000000-0005-0000-0000-0000D4180000}"/>
    <cellStyle name="Финансовый 2 3 4 3 7" xfId="3442" xr:uid="{00000000-0005-0000-0000-0000D5180000}"/>
    <cellStyle name="Финансовый 2 3 4 3 7 2" xfId="6203" xr:uid="{00000000-0005-0000-0000-0000D6180000}"/>
    <cellStyle name="Финансовый 2 3 4 3 7 3" xfId="9951" xr:uid="{00000000-0005-0000-0000-0000D7180000}"/>
    <cellStyle name="Финансовый 2 3 4 3 8" xfId="6384" xr:uid="{00000000-0005-0000-0000-0000D8180000}"/>
    <cellStyle name="Финансовый 2 3 4 3 9" xfId="6581" xr:uid="{00000000-0005-0000-0000-0000D9180000}"/>
    <cellStyle name="Финансовый 2 3 4 4" xfId="469" xr:uid="{00000000-0005-0000-0000-0000DA180000}"/>
    <cellStyle name="Финансовый 2 3 4 4 10" xfId="6796" xr:uid="{00000000-0005-0000-0000-0000DB180000}"/>
    <cellStyle name="Финансовый 2 3 4 4 11" xfId="5096" xr:uid="{00000000-0005-0000-0000-0000DC180000}"/>
    <cellStyle name="Финансовый 2 3 4 4 12" xfId="3624" xr:uid="{00000000-0005-0000-0000-0000DD180000}"/>
    <cellStyle name="Финансовый 2 3 4 4 13" xfId="7014" xr:uid="{00000000-0005-0000-0000-0000DE180000}"/>
    <cellStyle name="Финансовый 2 3 4 4 2" xfId="673" xr:uid="{00000000-0005-0000-0000-0000DF180000}"/>
    <cellStyle name="Финансовый 2 3 4 4 2 2" xfId="1434" xr:uid="{00000000-0005-0000-0000-0000E0180000}"/>
    <cellStyle name="Финансовый 2 3 4 4 2 2 2" xfId="2906" xr:uid="{00000000-0005-0000-0000-0000E1180000}"/>
    <cellStyle name="Финансовый 2 3 4 4 2 2 2 2" xfId="9415" xr:uid="{00000000-0005-0000-0000-0000E2180000}"/>
    <cellStyle name="Финансовый 2 3 4 4 2 2 3" xfId="4554" xr:uid="{00000000-0005-0000-0000-0000E3180000}"/>
    <cellStyle name="Финансовый 2 3 4 4 2 2 4" xfId="7944" xr:uid="{00000000-0005-0000-0000-0000E4180000}"/>
    <cellStyle name="Финансовый 2 3 4 4 2 3" xfId="2170" xr:uid="{00000000-0005-0000-0000-0000E5180000}"/>
    <cellStyle name="Финансовый 2 3 4 4 2 3 2" xfId="5290" xr:uid="{00000000-0005-0000-0000-0000E6180000}"/>
    <cellStyle name="Финансовый 2 3 4 4 2 3 3" xfId="8679" xr:uid="{00000000-0005-0000-0000-0000E7180000}"/>
    <cellStyle name="Финансовый 2 3 4 4 2 4" xfId="3818" xr:uid="{00000000-0005-0000-0000-0000E8180000}"/>
    <cellStyle name="Финансовый 2 3 4 4 2 5" xfId="7208" xr:uid="{00000000-0005-0000-0000-0000E9180000}"/>
    <cellStyle name="Финансовый 2 3 4 4 3" xfId="850" xr:uid="{00000000-0005-0000-0000-0000EA180000}"/>
    <cellStyle name="Финансовый 2 3 4 4 3 2" xfId="1611" xr:uid="{00000000-0005-0000-0000-0000EB180000}"/>
    <cellStyle name="Финансовый 2 3 4 4 3 2 2" xfId="3083" xr:uid="{00000000-0005-0000-0000-0000EC180000}"/>
    <cellStyle name="Финансовый 2 3 4 4 3 2 2 2" xfId="9592" xr:uid="{00000000-0005-0000-0000-0000ED180000}"/>
    <cellStyle name="Финансовый 2 3 4 4 3 2 3" xfId="4731" xr:uid="{00000000-0005-0000-0000-0000EE180000}"/>
    <cellStyle name="Финансовый 2 3 4 4 3 2 4" xfId="8121" xr:uid="{00000000-0005-0000-0000-0000EF180000}"/>
    <cellStyle name="Финансовый 2 3 4 4 3 3" xfId="2347" xr:uid="{00000000-0005-0000-0000-0000F0180000}"/>
    <cellStyle name="Финансовый 2 3 4 4 3 3 2" xfId="5471" xr:uid="{00000000-0005-0000-0000-0000F1180000}"/>
    <cellStyle name="Финансовый 2 3 4 4 3 3 3" xfId="8856" xr:uid="{00000000-0005-0000-0000-0000F2180000}"/>
    <cellStyle name="Финансовый 2 3 4 4 3 4" xfId="3995" xr:uid="{00000000-0005-0000-0000-0000F3180000}"/>
    <cellStyle name="Финансовый 2 3 4 4 3 5" xfId="7385" xr:uid="{00000000-0005-0000-0000-0000F4180000}"/>
    <cellStyle name="Финансовый 2 3 4 4 4" xfId="1038" xr:uid="{00000000-0005-0000-0000-0000F5180000}"/>
    <cellStyle name="Финансовый 2 3 4 4 4 2" xfId="1791" xr:uid="{00000000-0005-0000-0000-0000F6180000}"/>
    <cellStyle name="Финансовый 2 3 4 4 4 2 2" xfId="3263" xr:uid="{00000000-0005-0000-0000-0000F7180000}"/>
    <cellStyle name="Финансовый 2 3 4 4 4 2 2 2" xfId="9772" xr:uid="{00000000-0005-0000-0000-0000F8180000}"/>
    <cellStyle name="Финансовый 2 3 4 4 4 2 3" xfId="4911" xr:uid="{00000000-0005-0000-0000-0000F9180000}"/>
    <cellStyle name="Финансовый 2 3 4 4 4 2 4" xfId="8301" xr:uid="{00000000-0005-0000-0000-0000FA180000}"/>
    <cellStyle name="Финансовый 2 3 4 4 4 3" xfId="2527" xr:uid="{00000000-0005-0000-0000-0000FB180000}"/>
    <cellStyle name="Финансовый 2 3 4 4 4 3 2" xfId="5648" xr:uid="{00000000-0005-0000-0000-0000FC180000}"/>
    <cellStyle name="Финансовый 2 3 4 4 4 3 3" xfId="9036" xr:uid="{00000000-0005-0000-0000-0000FD180000}"/>
    <cellStyle name="Финансовый 2 3 4 4 4 4" xfId="4175" xr:uid="{00000000-0005-0000-0000-0000FE180000}"/>
    <cellStyle name="Финансовый 2 3 4 4 4 5" xfId="7565" xr:uid="{00000000-0005-0000-0000-0000FF180000}"/>
    <cellStyle name="Финансовый 2 3 4 4 5" xfId="1240" xr:uid="{00000000-0005-0000-0000-000000190000}"/>
    <cellStyle name="Финансовый 2 3 4 4 5 2" xfId="2712" xr:uid="{00000000-0005-0000-0000-000001190000}"/>
    <cellStyle name="Финансовый 2 3 4 4 5 2 2" xfId="5828" xr:uid="{00000000-0005-0000-0000-000002190000}"/>
    <cellStyle name="Финансовый 2 3 4 4 5 2 3" xfId="9221" xr:uid="{00000000-0005-0000-0000-000003190000}"/>
    <cellStyle name="Финансовый 2 3 4 4 5 3" xfId="4360" xr:uid="{00000000-0005-0000-0000-000004190000}"/>
    <cellStyle name="Финансовый 2 3 4 4 5 4" xfId="7750" xr:uid="{00000000-0005-0000-0000-000005190000}"/>
    <cellStyle name="Финансовый 2 3 4 4 6" xfId="1976" xr:uid="{00000000-0005-0000-0000-000006190000}"/>
    <cellStyle name="Финансовый 2 3 4 4 6 2" xfId="6009" xr:uid="{00000000-0005-0000-0000-000007190000}"/>
    <cellStyle name="Финансовый 2 3 4 4 6 3" xfId="8485" xr:uid="{00000000-0005-0000-0000-000008190000}"/>
    <cellStyle name="Финансовый 2 3 4 4 7" xfId="3443" xr:uid="{00000000-0005-0000-0000-000009190000}"/>
    <cellStyle name="Финансовый 2 3 4 4 7 2" xfId="6204" xr:uid="{00000000-0005-0000-0000-00000A190000}"/>
    <cellStyle name="Финансовый 2 3 4 4 7 3" xfId="9952" xr:uid="{00000000-0005-0000-0000-00000B190000}"/>
    <cellStyle name="Финансовый 2 3 4 4 8" xfId="6385" xr:uid="{00000000-0005-0000-0000-00000C190000}"/>
    <cellStyle name="Финансовый 2 3 4 4 9" xfId="6582" xr:uid="{00000000-0005-0000-0000-00000D190000}"/>
    <cellStyle name="Финансовый 2 3 4 5" xfId="670" xr:uid="{00000000-0005-0000-0000-00000E190000}"/>
    <cellStyle name="Финансовый 2 3 4 5 2" xfId="1431" xr:uid="{00000000-0005-0000-0000-00000F190000}"/>
    <cellStyle name="Финансовый 2 3 4 5 2 2" xfId="2903" xr:uid="{00000000-0005-0000-0000-000010190000}"/>
    <cellStyle name="Финансовый 2 3 4 5 2 2 2" xfId="9412" xr:uid="{00000000-0005-0000-0000-000011190000}"/>
    <cellStyle name="Финансовый 2 3 4 5 2 3" xfId="4551" xr:uid="{00000000-0005-0000-0000-000012190000}"/>
    <cellStyle name="Финансовый 2 3 4 5 2 4" xfId="7941" xr:uid="{00000000-0005-0000-0000-000013190000}"/>
    <cellStyle name="Финансовый 2 3 4 5 3" xfId="2167" xr:uid="{00000000-0005-0000-0000-000014190000}"/>
    <cellStyle name="Финансовый 2 3 4 5 3 2" xfId="5287" xr:uid="{00000000-0005-0000-0000-000015190000}"/>
    <cellStyle name="Финансовый 2 3 4 5 3 3" xfId="8676" xr:uid="{00000000-0005-0000-0000-000016190000}"/>
    <cellStyle name="Финансовый 2 3 4 5 4" xfId="3815" xr:uid="{00000000-0005-0000-0000-000017190000}"/>
    <cellStyle name="Финансовый 2 3 4 5 5" xfId="7205" xr:uid="{00000000-0005-0000-0000-000018190000}"/>
    <cellStyle name="Финансовый 2 3 4 6" xfId="847" xr:uid="{00000000-0005-0000-0000-000019190000}"/>
    <cellStyle name="Финансовый 2 3 4 6 2" xfId="1608" xr:uid="{00000000-0005-0000-0000-00001A190000}"/>
    <cellStyle name="Финансовый 2 3 4 6 2 2" xfId="3080" xr:uid="{00000000-0005-0000-0000-00001B190000}"/>
    <cellStyle name="Финансовый 2 3 4 6 2 2 2" xfId="9589" xr:uid="{00000000-0005-0000-0000-00001C190000}"/>
    <cellStyle name="Финансовый 2 3 4 6 2 3" xfId="4728" xr:uid="{00000000-0005-0000-0000-00001D190000}"/>
    <cellStyle name="Финансовый 2 3 4 6 2 4" xfId="8118" xr:uid="{00000000-0005-0000-0000-00001E190000}"/>
    <cellStyle name="Финансовый 2 3 4 6 3" xfId="2344" xr:uid="{00000000-0005-0000-0000-00001F190000}"/>
    <cellStyle name="Финансовый 2 3 4 6 3 2" xfId="5468" xr:uid="{00000000-0005-0000-0000-000020190000}"/>
    <cellStyle name="Финансовый 2 3 4 6 3 3" xfId="8853" xr:uid="{00000000-0005-0000-0000-000021190000}"/>
    <cellStyle name="Финансовый 2 3 4 6 4" xfId="3992" xr:uid="{00000000-0005-0000-0000-000022190000}"/>
    <cellStyle name="Финансовый 2 3 4 6 5" xfId="7382" xr:uid="{00000000-0005-0000-0000-000023190000}"/>
    <cellStyle name="Финансовый 2 3 4 7" xfId="1035" xr:uid="{00000000-0005-0000-0000-000024190000}"/>
    <cellStyle name="Финансовый 2 3 4 7 2" xfId="1788" xr:uid="{00000000-0005-0000-0000-000025190000}"/>
    <cellStyle name="Финансовый 2 3 4 7 2 2" xfId="3260" xr:uid="{00000000-0005-0000-0000-000026190000}"/>
    <cellStyle name="Финансовый 2 3 4 7 2 2 2" xfId="9769" xr:uid="{00000000-0005-0000-0000-000027190000}"/>
    <cellStyle name="Финансовый 2 3 4 7 2 3" xfId="4908" xr:uid="{00000000-0005-0000-0000-000028190000}"/>
    <cellStyle name="Финансовый 2 3 4 7 2 4" xfId="8298" xr:uid="{00000000-0005-0000-0000-000029190000}"/>
    <cellStyle name="Финансовый 2 3 4 7 3" xfId="2524" xr:uid="{00000000-0005-0000-0000-00002A190000}"/>
    <cellStyle name="Финансовый 2 3 4 7 3 2" xfId="5645" xr:uid="{00000000-0005-0000-0000-00002B190000}"/>
    <cellStyle name="Финансовый 2 3 4 7 3 3" xfId="9033" xr:uid="{00000000-0005-0000-0000-00002C190000}"/>
    <cellStyle name="Финансовый 2 3 4 7 4" xfId="4172" xr:uid="{00000000-0005-0000-0000-00002D190000}"/>
    <cellStyle name="Финансовый 2 3 4 7 5" xfId="7562" xr:uid="{00000000-0005-0000-0000-00002E190000}"/>
    <cellStyle name="Финансовый 2 3 4 8" xfId="1237" xr:uid="{00000000-0005-0000-0000-00002F190000}"/>
    <cellStyle name="Финансовый 2 3 4 8 2" xfId="2709" xr:uid="{00000000-0005-0000-0000-000030190000}"/>
    <cellStyle name="Финансовый 2 3 4 8 2 2" xfId="5825" xr:uid="{00000000-0005-0000-0000-000031190000}"/>
    <cellStyle name="Финансовый 2 3 4 8 2 3" xfId="9218" xr:uid="{00000000-0005-0000-0000-000032190000}"/>
    <cellStyle name="Финансовый 2 3 4 8 3" xfId="4357" xr:uid="{00000000-0005-0000-0000-000033190000}"/>
    <cellStyle name="Финансовый 2 3 4 8 4" xfId="7747" xr:uid="{00000000-0005-0000-0000-000034190000}"/>
    <cellStyle name="Финансовый 2 3 4 9" xfId="1973" xr:uid="{00000000-0005-0000-0000-000035190000}"/>
    <cellStyle name="Финансовый 2 3 4 9 2" xfId="6006" xr:uid="{00000000-0005-0000-0000-000036190000}"/>
    <cellStyle name="Финансовый 2 3 4 9 3" xfId="8482" xr:uid="{00000000-0005-0000-0000-000037190000}"/>
    <cellStyle name="Финансовый 2 3 5" xfId="470" xr:uid="{00000000-0005-0000-0000-000038190000}"/>
    <cellStyle name="Финансовый 2 3 5 10" xfId="6797" xr:uid="{00000000-0005-0000-0000-000039190000}"/>
    <cellStyle name="Финансовый 2 3 5 11" xfId="5097" xr:uid="{00000000-0005-0000-0000-00003A190000}"/>
    <cellStyle name="Финансовый 2 3 5 12" xfId="3625" xr:uid="{00000000-0005-0000-0000-00003B190000}"/>
    <cellStyle name="Финансовый 2 3 5 13" xfId="7015" xr:uid="{00000000-0005-0000-0000-00003C190000}"/>
    <cellStyle name="Финансовый 2 3 5 2" xfId="674" xr:uid="{00000000-0005-0000-0000-00003D190000}"/>
    <cellStyle name="Финансовый 2 3 5 2 2" xfId="1435" xr:uid="{00000000-0005-0000-0000-00003E190000}"/>
    <cellStyle name="Финансовый 2 3 5 2 2 2" xfId="2907" xr:uid="{00000000-0005-0000-0000-00003F190000}"/>
    <cellStyle name="Финансовый 2 3 5 2 2 2 2" xfId="9416" xr:uid="{00000000-0005-0000-0000-000040190000}"/>
    <cellStyle name="Финансовый 2 3 5 2 2 3" xfId="4555" xr:uid="{00000000-0005-0000-0000-000041190000}"/>
    <cellStyle name="Финансовый 2 3 5 2 2 4" xfId="7945" xr:uid="{00000000-0005-0000-0000-000042190000}"/>
    <cellStyle name="Финансовый 2 3 5 2 3" xfId="2171" xr:uid="{00000000-0005-0000-0000-000043190000}"/>
    <cellStyle name="Финансовый 2 3 5 2 3 2" xfId="5291" xr:uid="{00000000-0005-0000-0000-000044190000}"/>
    <cellStyle name="Финансовый 2 3 5 2 3 3" xfId="8680" xr:uid="{00000000-0005-0000-0000-000045190000}"/>
    <cellStyle name="Финансовый 2 3 5 2 4" xfId="3819" xr:uid="{00000000-0005-0000-0000-000046190000}"/>
    <cellStyle name="Финансовый 2 3 5 2 5" xfId="7209" xr:uid="{00000000-0005-0000-0000-000047190000}"/>
    <cellStyle name="Финансовый 2 3 5 3" xfId="851" xr:uid="{00000000-0005-0000-0000-000048190000}"/>
    <cellStyle name="Финансовый 2 3 5 3 2" xfId="1612" xr:uid="{00000000-0005-0000-0000-000049190000}"/>
    <cellStyle name="Финансовый 2 3 5 3 2 2" xfId="3084" xr:uid="{00000000-0005-0000-0000-00004A190000}"/>
    <cellStyle name="Финансовый 2 3 5 3 2 2 2" xfId="9593" xr:uid="{00000000-0005-0000-0000-00004B190000}"/>
    <cellStyle name="Финансовый 2 3 5 3 2 3" xfId="4732" xr:uid="{00000000-0005-0000-0000-00004C190000}"/>
    <cellStyle name="Финансовый 2 3 5 3 2 4" xfId="8122" xr:uid="{00000000-0005-0000-0000-00004D190000}"/>
    <cellStyle name="Финансовый 2 3 5 3 3" xfId="2348" xr:uid="{00000000-0005-0000-0000-00004E190000}"/>
    <cellStyle name="Финансовый 2 3 5 3 3 2" xfId="5472" xr:uid="{00000000-0005-0000-0000-00004F190000}"/>
    <cellStyle name="Финансовый 2 3 5 3 3 3" xfId="8857" xr:uid="{00000000-0005-0000-0000-000050190000}"/>
    <cellStyle name="Финансовый 2 3 5 3 4" xfId="3996" xr:uid="{00000000-0005-0000-0000-000051190000}"/>
    <cellStyle name="Финансовый 2 3 5 3 5" xfId="7386" xr:uid="{00000000-0005-0000-0000-000052190000}"/>
    <cellStyle name="Финансовый 2 3 5 4" xfId="1039" xr:uid="{00000000-0005-0000-0000-000053190000}"/>
    <cellStyle name="Финансовый 2 3 5 4 2" xfId="1792" xr:uid="{00000000-0005-0000-0000-000054190000}"/>
    <cellStyle name="Финансовый 2 3 5 4 2 2" xfId="3264" xr:uid="{00000000-0005-0000-0000-000055190000}"/>
    <cellStyle name="Финансовый 2 3 5 4 2 2 2" xfId="9773" xr:uid="{00000000-0005-0000-0000-000056190000}"/>
    <cellStyle name="Финансовый 2 3 5 4 2 3" xfId="4912" xr:uid="{00000000-0005-0000-0000-000057190000}"/>
    <cellStyle name="Финансовый 2 3 5 4 2 4" xfId="8302" xr:uid="{00000000-0005-0000-0000-000058190000}"/>
    <cellStyle name="Финансовый 2 3 5 4 3" xfId="2528" xr:uid="{00000000-0005-0000-0000-000059190000}"/>
    <cellStyle name="Финансовый 2 3 5 4 3 2" xfId="5649" xr:uid="{00000000-0005-0000-0000-00005A190000}"/>
    <cellStyle name="Финансовый 2 3 5 4 3 3" xfId="9037" xr:uid="{00000000-0005-0000-0000-00005B190000}"/>
    <cellStyle name="Финансовый 2 3 5 4 4" xfId="4176" xr:uid="{00000000-0005-0000-0000-00005C190000}"/>
    <cellStyle name="Финансовый 2 3 5 4 5" xfId="7566" xr:uid="{00000000-0005-0000-0000-00005D190000}"/>
    <cellStyle name="Финансовый 2 3 5 5" xfId="1241" xr:uid="{00000000-0005-0000-0000-00005E190000}"/>
    <cellStyle name="Финансовый 2 3 5 5 2" xfId="2713" xr:uid="{00000000-0005-0000-0000-00005F190000}"/>
    <cellStyle name="Финансовый 2 3 5 5 2 2" xfId="5829" xr:uid="{00000000-0005-0000-0000-000060190000}"/>
    <cellStyle name="Финансовый 2 3 5 5 2 3" xfId="9222" xr:uid="{00000000-0005-0000-0000-000061190000}"/>
    <cellStyle name="Финансовый 2 3 5 5 3" xfId="4361" xr:uid="{00000000-0005-0000-0000-000062190000}"/>
    <cellStyle name="Финансовый 2 3 5 5 4" xfId="7751" xr:uid="{00000000-0005-0000-0000-000063190000}"/>
    <cellStyle name="Финансовый 2 3 5 6" xfId="1977" xr:uid="{00000000-0005-0000-0000-000064190000}"/>
    <cellStyle name="Финансовый 2 3 5 6 2" xfId="6010" xr:uid="{00000000-0005-0000-0000-000065190000}"/>
    <cellStyle name="Финансовый 2 3 5 6 3" xfId="8486" xr:uid="{00000000-0005-0000-0000-000066190000}"/>
    <cellStyle name="Финансовый 2 3 5 7" xfId="3444" xr:uid="{00000000-0005-0000-0000-000067190000}"/>
    <cellStyle name="Финансовый 2 3 5 7 2" xfId="6205" xr:uid="{00000000-0005-0000-0000-000068190000}"/>
    <cellStyle name="Финансовый 2 3 5 7 3" xfId="9953" xr:uid="{00000000-0005-0000-0000-000069190000}"/>
    <cellStyle name="Финансовый 2 3 5 8" xfId="6386" xr:uid="{00000000-0005-0000-0000-00006A190000}"/>
    <cellStyle name="Финансовый 2 3 5 9" xfId="6583" xr:uid="{00000000-0005-0000-0000-00006B190000}"/>
    <cellStyle name="Финансовый 2 3 6" xfId="471" xr:uid="{00000000-0005-0000-0000-00006C190000}"/>
    <cellStyle name="Финансовый 2 3 6 10" xfId="6798" xr:uid="{00000000-0005-0000-0000-00006D190000}"/>
    <cellStyle name="Финансовый 2 3 6 11" xfId="5098" xr:uid="{00000000-0005-0000-0000-00006E190000}"/>
    <cellStyle name="Финансовый 2 3 6 12" xfId="3626" xr:uid="{00000000-0005-0000-0000-00006F190000}"/>
    <cellStyle name="Финансовый 2 3 6 13" xfId="7016" xr:uid="{00000000-0005-0000-0000-000070190000}"/>
    <cellStyle name="Финансовый 2 3 6 2" xfId="675" xr:uid="{00000000-0005-0000-0000-000071190000}"/>
    <cellStyle name="Финансовый 2 3 6 2 2" xfId="1436" xr:uid="{00000000-0005-0000-0000-000072190000}"/>
    <cellStyle name="Финансовый 2 3 6 2 2 2" xfId="2908" xr:uid="{00000000-0005-0000-0000-000073190000}"/>
    <cellStyle name="Финансовый 2 3 6 2 2 2 2" xfId="9417" xr:uid="{00000000-0005-0000-0000-000074190000}"/>
    <cellStyle name="Финансовый 2 3 6 2 2 3" xfId="4556" xr:uid="{00000000-0005-0000-0000-000075190000}"/>
    <cellStyle name="Финансовый 2 3 6 2 2 4" xfId="7946" xr:uid="{00000000-0005-0000-0000-000076190000}"/>
    <cellStyle name="Финансовый 2 3 6 2 3" xfId="2172" xr:uid="{00000000-0005-0000-0000-000077190000}"/>
    <cellStyle name="Финансовый 2 3 6 2 3 2" xfId="5292" xr:uid="{00000000-0005-0000-0000-000078190000}"/>
    <cellStyle name="Финансовый 2 3 6 2 3 3" xfId="8681" xr:uid="{00000000-0005-0000-0000-000079190000}"/>
    <cellStyle name="Финансовый 2 3 6 2 4" xfId="3820" xr:uid="{00000000-0005-0000-0000-00007A190000}"/>
    <cellStyle name="Финансовый 2 3 6 2 5" xfId="7210" xr:uid="{00000000-0005-0000-0000-00007B190000}"/>
    <cellStyle name="Финансовый 2 3 6 3" xfId="852" xr:uid="{00000000-0005-0000-0000-00007C190000}"/>
    <cellStyle name="Финансовый 2 3 6 3 2" xfId="1613" xr:uid="{00000000-0005-0000-0000-00007D190000}"/>
    <cellStyle name="Финансовый 2 3 6 3 2 2" xfId="3085" xr:uid="{00000000-0005-0000-0000-00007E190000}"/>
    <cellStyle name="Финансовый 2 3 6 3 2 2 2" xfId="9594" xr:uid="{00000000-0005-0000-0000-00007F190000}"/>
    <cellStyle name="Финансовый 2 3 6 3 2 3" xfId="4733" xr:uid="{00000000-0005-0000-0000-000080190000}"/>
    <cellStyle name="Финансовый 2 3 6 3 2 4" xfId="8123" xr:uid="{00000000-0005-0000-0000-000081190000}"/>
    <cellStyle name="Финансовый 2 3 6 3 3" xfId="2349" xr:uid="{00000000-0005-0000-0000-000082190000}"/>
    <cellStyle name="Финансовый 2 3 6 3 3 2" xfId="5473" xr:uid="{00000000-0005-0000-0000-000083190000}"/>
    <cellStyle name="Финансовый 2 3 6 3 3 3" xfId="8858" xr:uid="{00000000-0005-0000-0000-000084190000}"/>
    <cellStyle name="Финансовый 2 3 6 3 4" xfId="3997" xr:uid="{00000000-0005-0000-0000-000085190000}"/>
    <cellStyle name="Финансовый 2 3 6 3 5" xfId="7387" xr:uid="{00000000-0005-0000-0000-000086190000}"/>
    <cellStyle name="Финансовый 2 3 6 4" xfId="1040" xr:uid="{00000000-0005-0000-0000-000087190000}"/>
    <cellStyle name="Финансовый 2 3 6 4 2" xfId="1793" xr:uid="{00000000-0005-0000-0000-000088190000}"/>
    <cellStyle name="Финансовый 2 3 6 4 2 2" xfId="3265" xr:uid="{00000000-0005-0000-0000-000089190000}"/>
    <cellStyle name="Финансовый 2 3 6 4 2 2 2" xfId="9774" xr:uid="{00000000-0005-0000-0000-00008A190000}"/>
    <cellStyle name="Финансовый 2 3 6 4 2 3" xfId="4913" xr:uid="{00000000-0005-0000-0000-00008B190000}"/>
    <cellStyle name="Финансовый 2 3 6 4 2 4" xfId="8303" xr:uid="{00000000-0005-0000-0000-00008C190000}"/>
    <cellStyle name="Финансовый 2 3 6 4 3" xfId="2529" xr:uid="{00000000-0005-0000-0000-00008D190000}"/>
    <cellStyle name="Финансовый 2 3 6 4 3 2" xfId="5650" xr:uid="{00000000-0005-0000-0000-00008E190000}"/>
    <cellStyle name="Финансовый 2 3 6 4 3 3" xfId="9038" xr:uid="{00000000-0005-0000-0000-00008F190000}"/>
    <cellStyle name="Финансовый 2 3 6 4 4" xfId="4177" xr:uid="{00000000-0005-0000-0000-000090190000}"/>
    <cellStyle name="Финансовый 2 3 6 4 5" xfId="7567" xr:uid="{00000000-0005-0000-0000-000091190000}"/>
    <cellStyle name="Финансовый 2 3 6 5" xfId="1242" xr:uid="{00000000-0005-0000-0000-000092190000}"/>
    <cellStyle name="Финансовый 2 3 6 5 2" xfId="2714" xr:uid="{00000000-0005-0000-0000-000093190000}"/>
    <cellStyle name="Финансовый 2 3 6 5 2 2" xfId="5830" xr:uid="{00000000-0005-0000-0000-000094190000}"/>
    <cellStyle name="Финансовый 2 3 6 5 2 3" xfId="9223" xr:uid="{00000000-0005-0000-0000-000095190000}"/>
    <cellStyle name="Финансовый 2 3 6 5 3" xfId="4362" xr:uid="{00000000-0005-0000-0000-000096190000}"/>
    <cellStyle name="Финансовый 2 3 6 5 4" xfId="7752" xr:uid="{00000000-0005-0000-0000-000097190000}"/>
    <cellStyle name="Финансовый 2 3 6 6" xfId="1978" xr:uid="{00000000-0005-0000-0000-000098190000}"/>
    <cellStyle name="Финансовый 2 3 6 6 2" xfId="6011" xr:uid="{00000000-0005-0000-0000-000099190000}"/>
    <cellStyle name="Финансовый 2 3 6 6 3" xfId="8487" xr:uid="{00000000-0005-0000-0000-00009A190000}"/>
    <cellStyle name="Финансовый 2 3 6 7" xfId="3445" xr:uid="{00000000-0005-0000-0000-00009B190000}"/>
    <cellStyle name="Финансовый 2 3 6 7 2" xfId="6206" xr:uid="{00000000-0005-0000-0000-00009C190000}"/>
    <cellStyle name="Финансовый 2 3 6 7 3" xfId="9954" xr:uid="{00000000-0005-0000-0000-00009D190000}"/>
    <cellStyle name="Финансовый 2 3 6 8" xfId="6387" xr:uid="{00000000-0005-0000-0000-00009E190000}"/>
    <cellStyle name="Финансовый 2 3 6 9" xfId="6584" xr:uid="{00000000-0005-0000-0000-00009F190000}"/>
    <cellStyle name="Финансовый 2 3 7" xfId="472" xr:uid="{00000000-0005-0000-0000-0000A0190000}"/>
    <cellStyle name="Финансовый 2 3 7 10" xfId="6799" xr:uid="{00000000-0005-0000-0000-0000A1190000}"/>
    <cellStyle name="Финансовый 2 3 7 11" xfId="5099" xr:uid="{00000000-0005-0000-0000-0000A2190000}"/>
    <cellStyle name="Финансовый 2 3 7 12" xfId="3627" xr:uid="{00000000-0005-0000-0000-0000A3190000}"/>
    <cellStyle name="Финансовый 2 3 7 13" xfId="7017" xr:uid="{00000000-0005-0000-0000-0000A4190000}"/>
    <cellStyle name="Финансовый 2 3 7 2" xfId="676" xr:uid="{00000000-0005-0000-0000-0000A5190000}"/>
    <cellStyle name="Финансовый 2 3 7 2 2" xfId="1437" xr:uid="{00000000-0005-0000-0000-0000A6190000}"/>
    <cellStyle name="Финансовый 2 3 7 2 2 2" xfId="2909" xr:uid="{00000000-0005-0000-0000-0000A7190000}"/>
    <cellStyle name="Финансовый 2 3 7 2 2 2 2" xfId="9418" xr:uid="{00000000-0005-0000-0000-0000A8190000}"/>
    <cellStyle name="Финансовый 2 3 7 2 2 3" xfId="4557" xr:uid="{00000000-0005-0000-0000-0000A9190000}"/>
    <cellStyle name="Финансовый 2 3 7 2 2 4" xfId="7947" xr:uid="{00000000-0005-0000-0000-0000AA190000}"/>
    <cellStyle name="Финансовый 2 3 7 2 3" xfId="2173" xr:uid="{00000000-0005-0000-0000-0000AB190000}"/>
    <cellStyle name="Финансовый 2 3 7 2 3 2" xfId="5293" xr:uid="{00000000-0005-0000-0000-0000AC190000}"/>
    <cellStyle name="Финансовый 2 3 7 2 3 3" xfId="8682" xr:uid="{00000000-0005-0000-0000-0000AD190000}"/>
    <cellStyle name="Финансовый 2 3 7 2 4" xfId="3821" xr:uid="{00000000-0005-0000-0000-0000AE190000}"/>
    <cellStyle name="Финансовый 2 3 7 2 5" xfId="7211" xr:uid="{00000000-0005-0000-0000-0000AF190000}"/>
    <cellStyle name="Финансовый 2 3 7 3" xfId="853" xr:uid="{00000000-0005-0000-0000-0000B0190000}"/>
    <cellStyle name="Финансовый 2 3 7 3 2" xfId="1614" xr:uid="{00000000-0005-0000-0000-0000B1190000}"/>
    <cellStyle name="Финансовый 2 3 7 3 2 2" xfId="3086" xr:uid="{00000000-0005-0000-0000-0000B2190000}"/>
    <cellStyle name="Финансовый 2 3 7 3 2 2 2" xfId="9595" xr:uid="{00000000-0005-0000-0000-0000B3190000}"/>
    <cellStyle name="Финансовый 2 3 7 3 2 3" xfId="4734" xr:uid="{00000000-0005-0000-0000-0000B4190000}"/>
    <cellStyle name="Финансовый 2 3 7 3 2 4" xfId="8124" xr:uid="{00000000-0005-0000-0000-0000B5190000}"/>
    <cellStyle name="Финансовый 2 3 7 3 3" xfId="2350" xr:uid="{00000000-0005-0000-0000-0000B6190000}"/>
    <cellStyle name="Финансовый 2 3 7 3 3 2" xfId="5474" xr:uid="{00000000-0005-0000-0000-0000B7190000}"/>
    <cellStyle name="Финансовый 2 3 7 3 3 3" xfId="8859" xr:uid="{00000000-0005-0000-0000-0000B8190000}"/>
    <cellStyle name="Финансовый 2 3 7 3 4" xfId="3998" xr:uid="{00000000-0005-0000-0000-0000B9190000}"/>
    <cellStyle name="Финансовый 2 3 7 3 5" xfId="7388" xr:uid="{00000000-0005-0000-0000-0000BA190000}"/>
    <cellStyle name="Финансовый 2 3 7 4" xfId="1041" xr:uid="{00000000-0005-0000-0000-0000BB190000}"/>
    <cellStyle name="Финансовый 2 3 7 4 2" xfId="1794" xr:uid="{00000000-0005-0000-0000-0000BC190000}"/>
    <cellStyle name="Финансовый 2 3 7 4 2 2" xfId="3266" xr:uid="{00000000-0005-0000-0000-0000BD190000}"/>
    <cellStyle name="Финансовый 2 3 7 4 2 2 2" xfId="9775" xr:uid="{00000000-0005-0000-0000-0000BE190000}"/>
    <cellStyle name="Финансовый 2 3 7 4 2 3" xfId="4914" xr:uid="{00000000-0005-0000-0000-0000BF190000}"/>
    <cellStyle name="Финансовый 2 3 7 4 2 4" xfId="8304" xr:uid="{00000000-0005-0000-0000-0000C0190000}"/>
    <cellStyle name="Финансовый 2 3 7 4 3" xfId="2530" xr:uid="{00000000-0005-0000-0000-0000C1190000}"/>
    <cellStyle name="Финансовый 2 3 7 4 3 2" xfId="5651" xr:uid="{00000000-0005-0000-0000-0000C2190000}"/>
    <cellStyle name="Финансовый 2 3 7 4 3 3" xfId="9039" xr:uid="{00000000-0005-0000-0000-0000C3190000}"/>
    <cellStyle name="Финансовый 2 3 7 4 4" xfId="4178" xr:uid="{00000000-0005-0000-0000-0000C4190000}"/>
    <cellStyle name="Финансовый 2 3 7 4 5" xfId="7568" xr:uid="{00000000-0005-0000-0000-0000C5190000}"/>
    <cellStyle name="Финансовый 2 3 7 5" xfId="1243" xr:uid="{00000000-0005-0000-0000-0000C6190000}"/>
    <cellStyle name="Финансовый 2 3 7 5 2" xfId="2715" xr:uid="{00000000-0005-0000-0000-0000C7190000}"/>
    <cellStyle name="Финансовый 2 3 7 5 2 2" xfId="5831" xr:uid="{00000000-0005-0000-0000-0000C8190000}"/>
    <cellStyle name="Финансовый 2 3 7 5 2 3" xfId="9224" xr:uid="{00000000-0005-0000-0000-0000C9190000}"/>
    <cellStyle name="Финансовый 2 3 7 5 3" xfId="4363" xr:uid="{00000000-0005-0000-0000-0000CA190000}"/>
    <cellStyle name="Финансовый 2 3 7 5 4" xfId="7753" xr:uid="{00000000-0005-0000-0000-0000CB190000}"/>
    <cellStyle name="Финансовый 2 3 7 6" xfId="1979" xr:uid="{00000000-0005-0000-0000-0000CC190000}"/>
    <cellStyle name="Финансовый 2 3 7 6 2" xfId="6012" xr:uid="{00000000-0005-0000-0000-0000CD190000}"/>
    <cellStyle name="Финансовый 2 3 7 6 3" xfId="8488" xr:uid="{00000000-0005-0000-0000-0000CE190000}"/>
    <cellStyle name="Финансовый 2 3 7 7" xfId="3446" xr:uid="{00000000-0005-0000-0000-0000CF190000}"/>
    <cellStyle name="Финансовый 2 3 7 7 2" xfId="6207" xr:uid="{00000000-0005-0000-0000-0000D0190000}"/>
    <cellStyle name="Финансовый 2 3 7 7 3" xfId="9955" xr:uid="{00000000-0005-0000-0000-0000D1190000}"/>
    <cellStyle name="Финансовый 2 3 7 8" xfId="6388" xr:uid="{00000000-0005-0000-0000-0000D2190000}"/>
    <cellStyle name="Финансовый 2 3 7 9" xfId="6585" xr:uid="{00000000-0005-0000-0000-0000D3190000}"/>
    <cellStyle name="Финансовый 2 3 8" xfId="667" xr:uid="{00000000-0005-0000-0000-0000D4190000}"/>
    <cellStyle name="Финансовый 2 3 8 2" xfId="1428" xr:uid="{00000000-0005-0000-0000-0000D5190000}"/>
    <cellStyle name="Финансовый 2 3 8 2 2" xfId="2900" xr:uid="{00000000-0005-0000-0000-0000D6190000}"/>
    <cellStyle name="Финансовый 2 3 8 2 2 2" xfId="9409" xr:uid="{00000000-0005-0000-0000-0000D7190000}"/>
    <cellStyle name="Финансовый 2 3 8 2 3" xfId="4548" xr:uid="{00000000-0005-0000-0000-0000D8190000}"/>
    <cellStyle name="Финансовый 2 3 8 2 4" xfId="7938" xr:uid="{00000000-0005-0000-0000-0000D9190000}"/>
    <cellStyle name="Финансовый 2 3 8 3" xfId="2164" xr:uid="{00000000-0005-0000-0000-0000DA190000}"/>
    <cellStyle name="Финансовый 2 3 8 3 2" xfId="5284" xr:uid="{00000000-0005-0000-0000-0000DB190000}"/>
    <cellStyle name="Финансовый 2 3 8 3 3" xfId="8673" xr:uid="{00000000-0005-0000-0000-0000DC190000}"/>
    <cellStyle name="Финансовый 2 3 8 4" xfId="3812" xr:uid="{00000000-0005-0000-0000-0000DD190000}"/>
    <cellStyle name="Финансовый 2 3 8 5" xfId="7202" xr:uid="{00000000-0005-0000-0000-0000DE190000}"/>
    <cellStyle name="Финансовый 2 3 9" xfId="844" xr:uid="{00000000-0005-0000-0000-0000DF190000}"/>
    <cellStyle name="Финансовый 2 3 9 2" xfId="1605" xr:uid="{00000000-0005-0000-0000-0000E0190000}"/>
    <cellStyle name="Финансовый 2 3 9 2 2" xfId="3077" xr:uid="{00000000-0005-0000-0000-0000E1190000}"/>
    <cellStyle name="Финансовый 2 3 9 2 2 2" xfId="9586" xr:uid="{00000000-0005-0000-0000-0000E2190000}"/>
    <cellStyle name="Финансовый 2 3 9 2 3" xfId="4725" xr:uid="{00000000-0005-0000-0000-0000E3190000}"/>
    <cellStyle name="Финансовый 2 3 9 2 4" xfId="8115" xr:uid="{00000000-0005-0000-0000-0000E4190000}"/>
    <cellStyle name="Финансовый 2 3 9 3" xfId="2341" xr:uid="{00000000-0005-0000-0000-0000E5190000}"/>
    <cellStyle name="Финансовый 2 3 9 3 2" xfId="5465" xr:uid="{00000000-0005-0000-0000-0000E6190000}"/>
    <cellStyle name="Финансовый 2 3 9 3 3" xfId="8850" xr:uid="{00000000-0005-0000-0000-0000E7190000}"/>
    <cellStyle name="Финансовый 2 3 9 4" xfId="3989" xr:uid="{00000000-0005-0000-0000-0000E8190000}"/>
    <cellStyle name="Финансовый 2 3 9 5" xfId="7379" xr:uid="{00000000-0005-0000-0000-0000E9190000}"/>
    <cellStyle name="Финансовый 2 4" xfId="473" xr:uid="{00000000-0005-0000-0000-0000EA190000}"/>
    <cellStyle name="Финансовый 2 4 10" xfId="3447" xr:uid="{00000000-0005-0000-0000-0000EB190000}"/>
    <cellStyle name="Финансовый 2 4 10 2" xfId="6208" xr:uid="{00000000-0005-0000-0000-0000EC190000}"/>
    <cellStyle name="Финансовый 2 4 10 3" xfId="9956" xr:uid="{00000000-0005-0000-0000-0000ED190000}"/>
    <cellStyle name="Финансовый 2 4 11" xfId="6389" xr:uid="{00000000-0005-0000-0000-0000EE190000}"/>
    <cellStyle name="Финансовый 2 4 12" xfId="6586" xr:uid="{00000000-0005-0000-0000-0000EF190000}"/>
    <cellStyle name="Финансовый 2 4 13" xfId="6800" xr:uid="{00000000-0005-0000-0000-0000F0190000}"/>
    <cellStyle name="Финансовый 2 4 14" xfId="5100" xr:uid="{00000000-0005-0000-0000-0000F1190000}"/>
    <cellStyle name="Финансовый 2 4 15" xfId="3628" xr:uid="{00000000-0005-0000-0000-0000F2190000}"/>
    <cellStyle name="Финансовый 2 4 16" xfId="7018" xr:uid="{00000000-0005-0000-0000-0000F3190000}"/>
    <cellStyle name="Финансовый 2 4 2" xfId="474" xr:uid="{00000000-0005-0000-0000-0000F4190000}"/>
    <cellStyle name="Финансовый 2 4 2 10" xfId="6801" xr:uid="{00000000-0005-0000-0000-0000F5190000}"/>
    <cellStyle name="Финансовый 2 4 2 11" xfId="5101" xr:uid="{00000000-0005-0000-0000-0000F6190000}"/>
    <cellStyle name="Финансовый 2 4 2 12" xfId="3629" xr:uid="{00000000-0005-0000-0000-0000F7190000}"/>
    <cellStyle name="Финансовый 2 4 2 13" xfId="7019" xr:uid="{00000000-0005-0000-0000-0000F8190000}"/>
    <cellStyle name="Финансовый 2 4 2 2" xfId="678" xr:uid="{00000000-0005-0000-0000-0000F9190000}"/>
    <cellStyle name="Финансовый 2 4 2 2 2" xfId="1439" xr:uid="{00000000-0005-0000-0000-0000FA190000}"/>
    <cellStyle name="Финансовый 2 4 2 2 2 2" xfId="2911" xr:uid="{00000000-0005-0000-0000-0000FB190000}"/>
    <cellStyle name="Финансовый 2 4 2 2 2 2 2" xfId="9420" xr:uid="{00000000-0005-0000-0000-0000FC190000}"/>
    <cellStyle name="Финансовый 2 4 2 2 2 3" xfId="4559" xr:uid="{00000000-0005-0000-0000-0000FD190000}"/>
    <cellStyle name="Финансовый 2 4 2 2 2 4" xfId="7949" xr:uid="{00000000-0005-0000-0000-0000FE190000}"/>
    <cellStyle name="Финансовый 2 4 2 2 3" xfId="2175" xr:uid="{00000000-0005-0000-0000-0000FF190000}"/>
    <cellStyle name="Финансовый 2 4 2 2 3 2" xfId="5295" xr:uid="{00000000-0005-0000-0000-0000001A0000}"/>
    <cellStyle name="Финансовый 2 4 2 2 3 3" xfId="8684" xr:uid="{00000000-0005-0000-0000-0000011A0000}"/>
    <cellStyle name="Финансовый 2 4 2 2 4" xfId="3823" xr:uid="{00000000-0005-0000-0000-0000021A0000}"/>
    <cellStyle name="Финансовый 2 4 2 2 5" xfId="7213" xr:uid="{00000000-0005-0000-0000-0000031A0000}"/>
    <cellStyle name="Финансовый 2 4 2 3" xfId="855" xr:uid="{00000000-0005-0000-0000-0000041A0000}"/>
    <cellStyle name="Финансовый 2 4 2 3 2" xfId="1616" xr:uid="{00000000-0005-0000-0000-0000051A0000}"/>
    <cellStyle name="Финансовый 2 4 2 3 2 2" xfId="3088" xr:uid="{00000000-0005-0000-0000-0000061A0000}"/>
    <cellStyle name="Финансовый 2 4 2 3 2 2 2" xfId="9597" xr:uid="{00000000-0005-0000-0000-0000071A0000}"/>
    <cellStyle name="Финансовый 2 4 2 3 2 3" xfId="4736" xr:uid="{00000000-0005-0000-0000-0000081A0000}"/>
    <cellStyle name="Финансовый 2 4 2 3 2 4" xfId="8126" xr:uid="{00000000-0005-0000-0000-0000091A0000}"/>
    <cellStyle name="Финансовый 2 4 2 3 3" xfId="2352" xr:uid="{00000000-0005-0000-0000-00000A1A0000}"/>
    <cellStyle name="Финансовый 2 4 2 3 3 2" xfId="5476" xr:uid="{00000000-0005-0000-0000-00000B1A0000}"/>
    <cellStyle name="Финансовый 2 4 2 3 3 3" xfId="8861" xr:uid="{00000000-0005-0000-0000-00000C1A0000}"/>
    <cellStyle name="Финансовый 2 4 2 3 4" xfId="4000" xr:uid="{00000000-0005-0000-0000-00000D1A0000}"/>
    <cellStyle name="Финансовый 2 4 2 3 5" xfId="7390" xr:uid="{00000000-0005-0000-0000-00000E1A0000}"/>
    <cellStyle name="Финансовый 2 4 2 4" xfId="1043" xr:uid="{00000000-0005-0000-0000-00000F1A0000}"/>
    <cellStyle name="Финансовый 2 4 2 4 2" xfId="1796" xr:uid="{00000000-0005-0000-0000-0000101A0000}"/>
    <cellStyle name="Финансовый 2 4 2 4 2 2" xfId="3268" xr:uid="{00000000-0005-0000-0000-0000111A0000}"/>
    <cellStyle name="Финансовый 2 4 2 4 2 2 2" xfId="9777" xr:uid="{00000000-0005-0000-0000-0000121A0000}"/>
    <cellStyle name="Финансовый 2 4 2 4 2 3" xfId="4916" xr:uid="{00000000-0005-0000-0000-0000131A0000}"/>
    <cellStyle name="Финансовый 2 4 2 4 2 4" xfId="8306" xr:uid="{00000000-0005-0000-0000-0000141A0000}"/>
    <cellStyle name="Финансовый 2 4 2 4 3" xfId="2532" xr:uid="{00000000-0005-0000-0000-0000151A0000}"/>
    <cellStyle name="Финансовый 2 4 2 4 3 2" xfId="5653" xr:uid="{00000000-0005-0000-0000-0000161A0000}"/>
    <cellStyle name="Финансовый 2 4 2 4 3 3" xfId="9041" xr:uid="{00000000-0005-0000-0000-0000171A0000}"/>
    <cellStyle name="Финансовый 2 4 2 4 4" xfId="4180" xr:uid="{00000000-0005-0000-0000-0000181A0000}"/>
    <cellStyle name="Финансовый 2 4 2 4 5" xfId="7570" xr:uid="{00000000-0005-0000-0000-0000191A0000}"/>
    <cellStyle name="Финансовый 2 4 2 5" xfId="1245" xr:uid="{00000000-0005-0000-0000-00001A1A0000}"/>
    <cellStyle name="Финансовый 2 4 2 5 2" xfId="2717" xr:uid="{00000000-0005-0000-0000-00001B1A0000}"/>
    <cellStyle name="Финансовый 2 4 2 5 2 2" xfId="5833" xr:uid="{00000000-0005-0000-0000-00001C1A0000}"/>
    <cellStyle name="Финансовый 2 4 2 5 2 3" xfId="9226" xr:uid="{00000000-0005-0000-0000-00001D1A0000}"/>
    <cellStyle name="Финансовый 2 4 2 5 3" xfId="4365" xr:uid="{00000000-0005-0000-0000-00001E1A0000}"/>
    <cellStyle name="Финансовый 2 4 2 5 4" xfId="7755" xr:uid="{00000000-0005-0000-0000-00001F1A0000}"/>
    <cellStyle name="Финансовый 2 4 2 6" xfId="1981" xr:uid="{00000000-0005-0000-0000-0000201A0000}"/>
    <cellStyle name="Финансовый 2 4 2 6 2" xfId="6014" xr:uid="{00000000-0005-0000-0000-0000211A0000}"/>
    <cellStyle name="Финансовый 2 4 2 6 3" xfId="8490" xr:uid="{00000000-0005-0000-0000-0000221A0000}"/>
    <cellStyle name="Финансовый 2 4 2 7" xfId="3448" xr:uid="{00000000-0005-0000-0000-0000231A0000}"/>
    <cellStyle name="Финансовый 2 4 2 7 2" xfId="6209" xr:uid="{00000000-0005-0000-0000-0000241A0000}"/>
    <cellStyle name="Финансовый 2 4 2 7 3" xfId="9957" xr:uid="{00000000-0005-0000-0000-0000251A0000}"/>
    <cellStyle name="Финансовый 2 4 2 8" xfId="6390" xr:uid="{00000000-0005-0000-0000-0000261A0000}"/>
    <cellStyle name="Финансовый 2 4 2 9" xfId="6587" xr:uid="{00000000-0005-0000-0000-0000271A0000}"/>
    <cellStyle name="Финансовый 2 4 3" xfId="475" xr:uid="{00000000-0005-0000-0000-0000281A0000}"/>
    <cellStyle name="Финансовый 2 4 3 10" xfId="6802" xr:uid="{00000000-0005-0000-0000-0000291A0000}"/>
    <cellStyle name="Финансовый 2 4 3 11" xfId="5102" xr:uid="{00000000-0005-0000-0000-00002A1A0000}"/>
    <cellStyle name="Финансовый 2 4 3 12" xfId="3630" xr:uid="{00000000-0005-0000-0000-00002B1A0000}"/>
    <cellStyle name="Финансовый 2 4 3 13" xfId="7020" xr:uid="{00000000-0005-0000-0000-00002C1A0000}"/>
    <cellStyle name="Финансовый 2 4 3 2" xfId="679" xr:uid="{00000000-0005-0000-0000-00002D1A0000}"/>
    <cellStyle name="Финансовый 2 4 3 2 2" xfId="1440" xr:uid="{00000000-0005-0000-0000-00002E1A0000}"/>
    <cellStyle name="Финансовый 2 4 3 2 2 2" xfId="2912" xr:uid="{00000000-0005-0000-0000-00002F1A0000}"/>
    <cellStyle name="Финансовый 2 4 3 2 2 2 2" xfId="9421" xr:uid="{00000000-0005-0000-0000-0000301A0000}"/>
    <cellStyle name="Финансовый 2 4 3 2 2 3" xfId="4560" xr:uid="{00000000-0005-0000-0000-0000311A0000}"/>
    <cellStyle name="Финансовый 2 4 3 2 2 4" xfId="7950" xr:uid="{00000000-0005-0000-0000-0000321A0000}"/>
    <cellStyle name="Финансовый 2 4 3 2 3" xfId="2176" xr:uid="{00000000-0005-0000-0000-0000331A0000}"/>
    <cellStyle name="Финансовый 2 4 3 2 3 2" xfId="5296" xr:uid="{00000000-0005-0000-0000-0000341A0000}"/>
    <cellStyle name="Финансовый 2 4 3 2 3 3" xfId="8685" xr:uid="{00000000-0005-0000-0000-0000351A0000}"/>
    <cellStyle name="Финансовый 2 4 3 2 4" xfId="3824" xr:uid="{00000000-0005-0000-0000-0000361A0000}"/>
    <cellStyle name="Финансовый 2 4 3 2 5" xfId="7214" xr:uid="{00000000-0005-0000-0000-0000371A0000}"/>
    <cellStyle name="Финансовый 2 4 3 3" xfId="856" xr:uid="{00000000-0005-0000-0000-0000381A0000}"/>
    <cellStyle name="Финансовый 2 4 3 3 2" xfId="1617" xr:uid="{00000000-0005-0000-0000-0000391A0000}"/>
    <cellStyle name="Финансовый 2 4 3 3 2 2" xfId="3089" xr:uid="{00000000-0005-0000-0000-00003A1A0000}"/>
    <cellStyle name="Финансовый 2 4 3 3 2 2 2" xfId="9598" xr:uid="{00000000-0005-0000-0000-00003B1A0000}"/>
    <cellStyle name="Финансовый 2 4 3 3 2 3" xfId="4737" xr:uid="{00000000-0005-0000-0000-00003C1A0000}"/>
    <cellStyle name="Финансовый 2 4 3 3 2 4" xfId="8127" xr:uid="{00000000-0005-0000-0000-00003D1A0000}"/>
    <cellStyle name="Финансовый 2 4 3 3 3" xfId="2353" xr:uid="{00000000-0005-0000-0000-00003E1A0000}"/>
    <cellStyle name="Финансовый 2 4 3 3 3 2" xfId="5477" xr:uid="{00000000-0005-0000-0000-00003F1A0000}"/>
    <cellStyle name="Финансовый 2 4 3 3 3 3" xfId="8862" xr:uid="{00000000-0005-0000-0000-0000401A0000}"/>
    <cellStyle name="Финансовый 2 4 3 3 4" xfId="4001" xr:uid="{00000000-0005-0000-0000-0000411A0000}"/>
    <cellStyle name="Финансовый 2 4 3 3 5" xfId="7391" xr:uid="{00000000-0005-0000-0000-0000421A0000}"/>
    <cellStyle name="Финансовый 2 4 3 4" xfId="1044" xr:uid="{00000000-0005-0000-0000-0000431A0000}"/>
    <cellStyle name="Финансовый 2 4 3 4 2" xfId="1797" xr:uid="{00000000-0005-0000-0000-0000441A0000}"/>
    <cellStyle name="Финансовый 2 4 3 4 2 2" xfId="3269" xr:uid="{00000000-0005-0000-0000-0000451A0000}"/>
    <cellStyle name="Финансовый 2 4 3 4 2 2 2" xfId="9778" xr:uid="{00000000-0005-0000-0000-0000461A0000}"/>
    <cellStyle name="Финансовый 2 4 3 4 2 3" xfId="4917" xr:uid="{00000000-0005-0000-0000-0000471A0000}"/>
    <cellStyle name="Финансовый 2 4 3 4 2 4" xfId="8307" xr:uid="{00000000-0005-0000-0000-0000481A0000}"/>
    <cellStyle name="Финансовый 2 4 3 4 3" xfId="2533" xr:uid="{00000000-0005-0000-0000-0000491A0000}"/>
    <cellStyle name="Финансовый 2 4 3 4 3 2" xfId="5654" xr:uid="{00000000-0005-0000-0000-00004A1A0000}"/>
    <cellStyle name="Финансовый 2 4 3 4 3 3" xfId="9042" xr:uid="{00000000-0005-0000-0000-00004B1A0000}"/>
    <cellStyle name="Финансовый 2 4 3 4 4" xfId="4181" xr:uid="{00000000-0005-0000-0000-00004C1A0000}"/>
    <cellStyle name="Финансовый 2 4 3 4 5" xfId="7571" xr:uid="{00000000-0005-0000-0000-00004D1A0000}"/>
    <cellStyle name="Финансовый 2 4 3 5" xfId="1246" xr:uid="{00000000-0005-0000-0000-00004E1A0000}"/>
    <cellStyle name="Финансовый 2 4 3 5 2" xfId="2718" xr:uid="{00000000-0005-0000-0000-00004F1A0000}"/>
    <cellStyle name="Финансовый 2 4 3 5 2 2" xfId="5834" xr:uid="{00000000-0005-0000-0000-0000501A0000}"/>
    <cellStyle name="Финансовый 2 4 3 5 2 3" xfId="9227" xr:uid="{00000000-0005-0000-0000-0000511A0000}"/>
    <cellStyle name="Финансовый 2 4 3 5 3" xfId="4366" xr:uid="{00000000-0005-0000-0000-0000521A0000}"/>
    <cellStyle name="Финансовый 2 4 3 5 4" xfId="7756" xr:uid="{00000000-0005-0000-0000-0000531A0000}"/>
    <cellStyle name="Финансовый 2 4 3 6" xfId="1982" xr:uid="{00000000-0005-0000-0000-0000541A0000}"/>
    <cellStyle name="Финансовый 2 4 3 6 2" xfId="6015" xr:uid="{00000000-0005-0000-0000-0000551A0000}"/>
    <cellStyle name="Финансовый 2 4 3 6 3" xfId="8491" xr:uid="{00000000-0005-0000-0000-0000561A0000}"/>
    <cellStyle name="Финансовый 2 4 3 7" xfId="3449" xr:uid="{00000000-0005-0000-0000-0000571A0000}"/>
    <cellStyle name="Финансовый 2 4 3 7 2" xfId="6210" xr:uid="{00000000-0005-0000-0000-0000581A0000}"/>
    <cellStyle name="Финансовый 2 4 3 7 3" xfId="9958" xr:uid="{00000000-0005-0000-0000-0000591A0000}"/>
    <cellStyle name="Финансовый 2 4 3 8" xfId="6391" xr:uid="{00000000-0005-0000-0000-00005A1A0000}"/>
    <cellStyle name="Финансовый 2 4 3 9" xfId="6588" xr:uid="{00000000-0005-0000-0000-00005B1A0000}"/>
    <cellStyle name="Финансовый 2 4 4" xfId="476" xr:uid="{00000000-0005-0000-0000-00005C1A0000}"/>
    <cellStyle name="Финансовый 2 4 4 10" xfId="6803" xr:uid="{00000000-0005-0000-0000-00005D1A0000}"/>
    <cellStyle name="Финансовый 2 4 4 11" xfId="5103" xr:uid="{00000000-0005-0000-0000-00005E1A0000}"/>
    <cellStyle name="Финансовый 2 4 4 12" xfId="3631" xr:uid="{00000000-0005-0000-0000-00005F1A0000}"/>
    <cellStyle name="Финансовый 2 4 4 13" xfId="7021" xr:uid="{00000000-0005-0000-0000-0000601A0000}"/>
    <cellStyle name="Финансовый 2 4 4 2" xfId="680" xr:uid="{00000000-0005-0000-0000-0000611A0000}"/>
    <cellStyle name="Финансовый 2 4 4 2 2" xfId="1441" xr:uid="{00000000-0005-0000-0000-0000621A0000}"/>
    <cellStyle name="Финансовый 2 4 4 2 2 2" xfId="2913" xr:uid="{00000000-0005-0000-0000-0000631A0000}"/>
    <cellStyle name="Финансовый 2 4 4 2 2 2 2" xfId="9422" xr:uid="{00000000-0005-0000-0000-0000641A0000}"/>
    <cellStyle name="Финансовый 2 4 4 2 2 3" xfId="4561" xr:uid="{00000000-0005-0000-0000-0000651A0000}"/>
    <cellStyle name="Финансовый 2 4 4 2 2 4" xfId="7951" xr:uid="{00000000-0005-0000-0000-0000661A0000}"/>
    <cellStyle name="Финансовый 2 4 4 2 3" xfId="2177" xr:uid="{00000000-0005-0000-0000-0000671A0000}"/>
    <cellStyle name="Финансовый 2 4 4 2 3 2" xfId="5297" xr:uid="{00000000-0005-0000-0000-0000681A0000}"/>
    <cellStyle name="Финансовый 2 4 4 2 3 3" xfId="8686" xr:uid="{00000000-0005-0000-0000-0000691A0000}"/>
    <cellStyle name="Финансовый 2 4 4 2 4" xfId="3825" xr:uid="{00000000-0005-0000-0000-00006A1A0000}"/>
    <cellStyle name="Финансовый 2 4 4 2 5" xfId="7215" xr:uid="{00000000-0005-0000-0000-00006B1A0000}"/>
    <cellStyle name="Финансовый 2 4 4 3" xfId="857" xr:uid="{00000000-0005-0000-0000-00006C1A0000}"/>
    <cellStyle name="Финансовый 2 4 4 3 2" xfId="1618" xr:uid="{00000000-0005-0000-0000-00006D1A0000}"/>
    <cellStyle name="Финансовый 2 4 4 3 2 2" xfId="3090" xr:uid="{00000000-0005-0000-0000-00006E1A0000}"/>
    <cellStyle name="Финансовый 2 4 4 3 2 2 2" xfId="9599" xr:uid="{00000000-0005-0000-0000-00006F1A0000}"/>
    <cellStyle name="Финансовый 2 4 4 3 2 3" xfId="4738" xr:uid="{00000000-0005-0000-0000-0000701A0000}"/>
    <cellStyle name="Финансовый 2 4 4 3 2 4" xfId="8128" xr:uid="{00000000-0005-0000-0000-0000711A0000}"/>
    <cellStyle name="Финансовый 2 4 4 3 3" xfId="2354" xr:uid="{00000000-0005-0000-0000-0000721A0000}"/>
    <cellStyle name="Финансовый 2 4 4 3 3 2" xfId="5478" xr:uid="{00000000-0005-0000-0000-0000731A0000}"/>
    <cellStyle name="Финансовый 2 4 4 3 3 3" xfId="8863" xr:uid="{00000000-0005-0000-0000-0000741A0000}"/>
    <cellStyle name="Финансовый 2 4 4 3 4" xfId="4002" xr:uid="{00000000-0005-0000-0000-0000751A0000}"/>
    <cellStyle name="Финансовый 2 4 4 3 5" xfId="7392" xr:uid="{00000000-0005-0000-0000-0000761A0000}"/>
    <cellStyle name="Финансовый 2 4 4 4" xfId="1045" xr:uid="{00000000-0005-0000-0000-0000771A0000}"/>
    <cellStyle name="Финансовый 2 4 4 4 2" xfId="1798" xr:uid="{00000000-0005-0000-0000-0000781A0000}"/>
    <cellStyle name="Финансовый 2 4 4 4 2 2" xfId="3270" xr:uid="{00000000-0005-0000-0000-0000791A0000}"/>
    <cellStyle name="Финансовый 2 4 4 4 2 2 2" xfId="9779" xr:uid="{00000000-0005-0000-0000-00007A1A0000}"/>
    <cellStyle name="Финансовый 2 4 4 4 2 3" xfId="4918" xr:uid="{00000000-0005-0000-0000-00007B1A0000}"/>
    <cellStyle name="Финансовый 2 4 4 4 2 4" xfId="8308" xr:uid="{00000000-0005-0000-0000-00007C1A0000}"/>
    <cellStyle name="Финансовый 2 4 4 4 3" xfId="2534" xr:uid="{00000000-0005-0000-0000-00007D1A0000}"/>
    <cellStyle name="Финансовый 2 4 4 4 3 2" xfId="5655" xr:uid="{00000000-0005-0000-0000-00007E1A0000}"/>
    <cellStyle name="Финансовый 2 4 4 4 3 3" xfId="9043" xr:uid="{00000000-0005-0000-0000-00007F1A0000}"/>
    <cellStyle name="Финансовый 2 4 4 4 4" xfId="4182" xr:uid="{00000000-0005-0000-0000-0000801A0000}"/>
    <cellStyle name="Финансовый 2 4 4 4 5" xfId="7572" xr:uid="{00000000-0005-0000-0000-0000811A0000}"/>
    <cellStyle name="Финансовый 2 4 4 5" xfId="1247" xr:uid="{00000000-0005-0000-0000-0000821A0000}"/>
    <cellStyle name="Финансовый 2 4 4 5 2" xfId="2719" xr:uid="{00000000-0005-0000-0000-0000831A0000}"/>
    <cellStyle name="Финансовый 2 4 4 5 2 2" xfId="5835" xr:uid="{00000000-0005-0000-0000-0000841A0000}"/>
    <cellStyle name="Финансовый 2 4 4 5 2 3" xfId="9228" xr:uid="{00000000-0005-0000-0000-0000851A0000}"/>
    <cellStyle name="Финансовый 2 4 4 5 3" xfId="4367" xr:uid="{00000000-0005-0000-0000-0000861A0000}"/>
    <cellStyle name="Финансовый 2 4 4 5 4" xfId="7757" xr:uid="{00000000-0005-0000-0000-0000871A0000}"/>
    <cellStyle name="Финансовый 2 4 4 6" xfId="1983" xr:uid="{00000000-0005-0000-0000-0000881A0000}"/>
    <cellStyle name="Финансовый 2 4 4 6 2" xfId="6016" xr:uid="{00000000-0005-0000-0000-0000891A0000}"/>
    <cellStyle name="Финансовый 2 4 4 6 3" xfId="8492" xr:uid="{00000000-0005-0000-0000-00008A1A0000}"/>
    <cellStyle name="Финансовый 2 4 4 7" xfId="3450" xr:uid="{00000000-0005-0000-0000-00008B1A0000}"/>
    <cellStyle name="Финансовый 2 4 4 7 2" xfId="6211" xr:uid="{00000000-0005-0000-0000-00008C1A0000}"/>
    <cellStyle name="Финансовый 2 4 4 7 3" xfId="9959" xr:uid="{00000000-0005-0000-0000-00008D1A0000}"/>
    <cellStyle name="Финансовый 2 4 4 8" xfId="6392" xr:uid="{00000000-0005-0000-0000-00008E1A0000}"/>
    <cellStyle name="Финансовый 2 4 4 9" xfId="6589" xr:uid="{00000000-0005-0000-0000-00008F1A0000}"/>
    <cellStyle name="Финансовый 2 4 5" xfId="677" xr:uid="{00000000-0005-0000-0000-0000901A0000}"/>
    <cellStyle name="Финансовый 2 4 5 2" xfId="1438" xr:uid="{00000000-0005-0000-0000-0000911A0000}"/>
    <cellStyle name="Финансовый 2 4 5 2 2" xfId="2910" xr:uid="{00000000-0005-0000-0000-0000921A0000}"/>
    <cellStyle name="Финансовый 2 4 5 2 2 2" xfId="9419" xr:uid="{00000000-0005-0000-0000-0000931A0000}"/>
    <cellStyle name="Финансовый 2 4 5 2 3" xfId="4558" xr:uid="{00000000-0005-0000-0000-0000941A0000}"/>
    <cellStyle name="Финансовый 2 4 5 2 4" xfId="7948" xr:uid="{00000000-0005-0000-0000-0000951A0000}"/>
    <cellStyle name="Финансовый 2 4 5 3" xfId="2174" xr:uid="{00000000-0005-0000-0000-0000961A0000}"/>
    <cellStyle name="Финансовый 2 4 5 3 2" xfId="5294" xr:uid="{00000000-0005-0000-0000-0000971A0000}"/>
    <cellStyle name="Финансовый 2 4 5 3 3" xfId="8683" xr:uid="{00000000-0005-0000-0000-0000981A0000}"/>
    <cellStyle name="Финансовый 2 4 5 4" xfId="3822" xr:uid="{00000000-0005-0000-0000-0000991A0000}"/>
    <cellStyle name="Финансовый 2 4 5 5" xfId="7212" xr:uid="{00000000-0005-0000-0000-00009A1A0000}"/>
    <cellStyle name="Финансовый 2 4 6" xfId="854" xr:uid="{00000000-0005-0000-0000-00009B1A0000}"/>
    <cellStyle name="Финансовый 2 4 6 2" xfId="1615" xr:uid="{00000000-0005-0000-0000-00009C1A0000}"/>
    <cellStyle name="Финансовый 2 4 6 2 2" xfId="3087" xr:uid="{00000000-0005-0000-0000-00009D1A0000}"/>
    <cellStyle name="Финансовый 2 4 6 2 2 2" xfId="9596" xr:uid="{00000000-0005-0000-0000-00009E1A0000}"/>
    <cellStyle name="Финансовый 2 4 6 2 3" xfId="4735" xr:uid="{00000000-0005-0000-0000-00009F1A0000}"/>
    <cellStyle name="Финансовый 2 4 6 2 4" xfId="8125" xr:uid="{00000000-0005-0000-0000-0000A01A0000}"/>
    <cellStyle name="Финансовый 2 4 6 3" xfId="2351" xr:uid="{00000000-0005-0000-0000-0000A11A0000}"/>
    <cellStyle name="Финансовый 2 4 6 3 2" xfId="5475" xr:uid="{00000000-0005-0000-0000-0000A21A0000}"/>
    <cellStyle name="Финансовый 2 4 6 3 3" xfId="8860" xr:uid="{00000000-0005-0000-0000-0000A31A0000}"/>
    <cellStyle name="Финансовый 2 4 6 4" xfId="3999" xr:uid="{00000000-0005-0000-0000-0000A41A0000}"/>
    <cellStyle name="Финансовый 2 4 6 5" xfId="7389" xr:uid="{00000000-0005-0000-0000-0000A51A0000}"/>
    <cellStyle name="Финансовый 2 4 7" xfId="1042" xr:uid="{00000000-0005-0000-0000-0000A61A0000}"/>
    <cellStyle name="Финансовый 2 4 7 2" xfId="1795" xr:uid="{00000000-0005-0000-0000-0000A71A0000}"/>
    <cellStyle name="Финансовый 2 4 7 2 2" xfId="3267" xr:uid="{00000000-0005-0000-0000-0000A81A0000}"/>
    <cellStyle name="Финансовый 2 4 7 2 2 2" xfId="9776" xr:uid="{00000000-0005-0000-0000-0000A91A0000}"/>
    <cellStyle name="Финансовый 2 4 7 2 3" xfId="4915" xr:uid="{00000000-0005-0000-0000-0000AA1A0000}"/>
    <cellStyle name="Финансовый 2 4 7 2 4" xfId="8305" xr:uid="{00000000-0005-0000-0000-0000AB1A0000}"/>
    <cellStyle name="Финансовый 2 4 7 3" xfId="2531" xr:uid="{00000000-0005-0000-0000-0000AC1A0000}"/>
    <cellStyle name="Финансовый 2 4 7 3 2" xfId="5652" xr:uid="{00000000-0005-0000-0000-0000AD1A0000}"/>
    <cellStyle name="Финансовый 2 4 7 3 3" xfId="9040" xr:uid="{00000000-0005-0000-0000-0000AE1A0000}"/>
    <cellStyle name="Финансовый 2 4 7 4" xfId="4179" xr:uid="{00000000-0005-0000-0000-0000AF1A0000}"/>
    <cellStyle name="Финансовый 2 4 7 5" xfId="7569" xr:uid="{00000000-0005-0000-0000-0000B01A0000}"/>
    <cellStyle name="Финансовый 2 4 8" xfId="1244" xr:uid="{00000000-0005-0000-0000-0000B11A0000}"/>
    <cellStyle name="Финансовый 2 4 8 2" xfId="2716" xr:uid="{00000000-0005-0000-0000-0000B21A0000}"/>
    <cellStyle name="Финансовый 2 4 8 2 2" xfId="5832" xr:uid="{00000000-0005-0000-0000-0000B31A0000}"/>
    <cellStyle name="Финансовый 2 4 8 2 3" xfId="9225" xr:uid="{00000000-0005-0000-0000-0000B41A0000}"/>
    <cellStyle name="Финансовый 2 4 8 3" xfId="4364" xr:uid="{00000000-0005-0000-0000-0000B51A0000}"/>
    <cellStyle name="Финансовый 2 4 8 4" xfId="7754" xr:uid="{00000000-0005-0000-0000-0000B61A0000}"/>
    <cellStyle name="Финансовый 2 4 9" xfId="1980" xr:uid="{00000000-0005-0000-0000-0000B71A0000}"/>
    <cellStyle name="Финансовый 2 4 9 2" xfId="6013" xr:uid="{00000000-0005-0000-0000-0000B81A0000}"/>
    <cellStyle name="Финансовый 2 4 9 3" xfId="8489" xr:uid="{00000000-0005-0000-0000-0000B91A0000}"/>
    <cellStyle name="Финансовый 2 5" xfId="477" xr:uid="{00000000-0005-0000-0000-0000BA1A0000}"/>
    <cellStyle name="Финансовый 2 5 10" xfId="6804" xr:uid="{00000000-0005-0000-0000-0000BB1A0000}"/>
    <cellStyle name="Финансовый 2 5 11" xfId="5104" xr:uid="{00000000-0005-0000-0000-0000BC1A0000}"/>
    <cellStyle name="Финансовый 2 5 12" xfId="3632" xr:uid="{00000000-0005-0000-0000-0000BD1A0000}"/>
    <cellStyle name="Финансовый 2 5 13" xfId="7022" xr:uid="{00000000-0005-0000-0000-0000BE1A0000}"/>
    <cellStyle name="Финансовый 2 5 2" xfId="681" xr:uid="{00000000-0005-0000-0000-0000BF1A0000}"/>
    <cellStyle name="Финансовый 2 5 2 2" xfId="1442" xr:uid="{00000000-0005-0000-0000-0000C01A0000}"/>
    <cellStyle name="Финансовый 2 5 2 2 2" xfId="2914" xr:uid="{00000000-0005-0000-0000-0000C11A0000}"/>
    <cellStyle name="Финансовый 2 5 2 2 2 2" xfId="9423" xr:uid="{00000000-0005-0000-0000-0000C21A0000}"/>
    <cellStyle name="Финансовый 2 5 2 2 3" xfId="4562" xr:uid="{00000000-0005-0000-0000-0000C31A0000}"/>
    <cellStyle name="Финансовый 2 5 2 2 4" xfId="7952" xr:uid="{00000000-0005-0000-0000-0000C41A0000}"/>
    <cellStyle name="Финансовый 2 5 2 3" xfId="2178" xr:uid="{00000000-0005-0000-0000-0000C51A0000}"/>
    <cellStyle name="Финансовый 2 5 2 3 2" xfId="5298" xr:uid="{00000000-0005-0000-0000-0000C61A0000}"/>
    <cellStyle name="Финансовый 2 5 2 3 3" xfId="8687" xr:uid="{00000000-0005-0000-0000-0000C71A0000}"/>
    <cellStyle name="Финансовый 2 5 2 4" xfId="3826" xr:uid="{00000000-0005-0000-0000-0000C81A0000}"/>
    <cellStyle name="Финансовый 2 5 2 5" xfId="7216" xr:uid="{00000000-0005-0000-0000-0000C91A0000}"/>
    <cellStyle name="Финансовый 2 5 3" xfId="858" xr:uid="{00000000-0005-0000-0000-0000CA1A0000}"/>
    <cellStyle name="Финансовый 2 5 3 2" xfId="1619" xr:uid="{00000000-0005-0000-0000-0000CB1A0000}"/>
    <cellStyle name="Финансовый 2 5 3 2 2" xfId="3091" xr:uid="{00000000-0005-0000-0000-0000CC1A0000}"/>
    <cellStyle name="Финансовый 2 5 3 2 2 2" xfId="9600" xr:uid="{00000000-0005-0000-0000-0000CD1A0000}"/>
    <cellStyle name="Финансовый 2 5 3 2 3" xfId="4739" xr:uid="{00000000-0005-0000-0000-0000CE1A0000}"/>
    <cellStyle name="Финансовый 2 5 3 2 4" xfId="8129" xr:uid="{00000000-0005-0000-0000-0000CF1A0000}"/>
    <cellStyle name="Финансовый 2 5 3 3" xfId="2355" xr:uid="{00000000-0005-0000-0000-0000D01A0000}"/>
    <cellStyle name="Финансовый 2 5 3 3 2" xfId="5479" xr:uid="{00000000-0005-0000-0000-0000D11A0000}"/>
    <cellStyle name="Финансовый 2 5 3 3 3" xfId="8864" xr:uid="{00000000-0005-0000-0000-0000D21A0000}"/>
    <cellStyle name="Финансовый 2 5 3 4" xfId="4003" xr:uid="{00000000-0005-0000-0000-0000D31A0000}"/>
    <cellStyle name="Финансовый 2 5 3 5" xfId="7393" xr:uid="{00000000-0005-0000-0000-0000D41A0000}"/>
    <cellStyle name="Финансовый 2 5 4" xfId="1046" xr:uid="{00000000-0005-0000-0000-0000D51A0000}"/>
    <cellStyle name="Финансовый 2 5 4 2" xfId="1799" xr:uid="{00000000-0005-0000-0000-0000D61A0000}"/>
    <cellStyle name="Финансовый 2 5 4 2 2" xfId="3271" xr:uid="{00000000-0005-0000-0000-0000D71A0000}"/>
    <cellStyle name="Финансовый 2 5 4 2 2 2" xfId="9780" xr:uid="{00000000-0005-0000-0000-0000D81A0000}"/>
    <cellStyle name="Финансовый 2 5 4 2 3" xfId="4919" xr:uid="{00000000-0005-0000-0000-0000D91A0000}"/>
    <cellStyle name="Финансовый 2 5 4 2 4" xfId="8309" xr:uid="{00000000-0005-0000-0000-0000DA1A0000}"/>
    <cellStyle name="Финансовый 2 5 4 3" xfId="2535" xr:uid="{00000000-0005-0000-0000-0000DB1A0000}"/>
    <cellStyle name="Финансовый 2 5 4 3 2" xfId="5656" xr:uid="{00000000-0005-0000-0000-0000DC1A0000}"/>
    <cellStyle name="Финансовый 2 5 4 3 3" xfId="9044" xr:uid="{00000000-0005-0000-0000-0000DD1A0000}"/>
    <cellStyle name="Финансовый 2 5 4 4" xfId="4183" xr:uid="{00000000-0005-0000-0000-0000DE1A0000}"/>
    <cellStyle name="Финансовый 2 5 4 5" xfId="7573" xr:uid="{00000000-0005-0000-0000-0000DF1A0000}"/>
    <cellStyle name="Финансовый 2 5 5" xfId="1248" xr:uid="{00000000-0005-0000-0000-0000E01A0000}"/>
    <cellStyle name="Финансовый 2 5 5 2" xfId="2720" xr:uid="{00000000-0005-0000-0000-0000E11A0000}"/>
    <cellStyle name="Финансовый 2 5 5 2 2" xfId="5836" xr:uid="{00000000-0005-0000-0000-0000E21A0000}"/>
    <cellStyle name="Финансовый 2 5 5 2 3" xfId="9229" xr:uid="{00000000-0005-0000-0000-0000E31A0000}"/>
    <cellStyle name="Финансовый 2 5 5 3" xfId="4368" xr:uid="{00000000-0005-0000-0000-0000E41A0000}"/>
    <cellStyle name="Финансовый 2 5 5 4" xfId="7758" xr:uid="{00000000-0005-0000-0000-0000E51A0000}"/>
    <cellStyle name="Финансовый 2 5 6" xfId="1984" xr:uid="{00000000-0005-0000-0000-0000E61A0000}"/>
    <cellStyle name="Финансовый 2 5 6 2" xfId="6017" xr:uid="{00000000-0005-0000-0000-0000E71A0000}"/>
    <cellStyle name="Финансовый 2 5 6 3" xfId="8493" xr:uid="{00000000-0005-0000-0000-0000E81A0000}"/>
    <cellStyle name="Финансовый 2 5 7" xfId="3451" xr:uid="{00000000-0005-0000-0000-0000E91A0000}"/>
    <cellStyle name="Финансовый 2 5 7 2" xfId="6212" xr:uid="{00000000-0005-0000-0000-0000EA1A0000}"/>
    <cellStyle name="Финансовый 2 5 7 3" xfId="9960" xr:uid="{00000000-0005-0000-0000-0000EB1A0000}"/>
    <cellStyle name="Финансовый 2 5 8" xfId="6393" xr:uid="{00000000-0005-0000-0000-0000EC1A0000}"/>
    <cellStyle name="Финансовый 2 5 9" xfId="6590" xr:uid="{00000000-0005-0000-0000-0000ED1A0000}"/>
    <cellStyle name="Финансовый 2 6" xfId="478" xr:uid="{00000000-0005-0000-0000-0000EE1A0000}"/>
    <cellStyle name="Финансовый 2 6 10" xfId="6805" xr:uid="{00000000-0005-0000-0000-0000EF1A0000}"/>
    <cellStyle name="Финансовый 2 6 11" xfId="5105" xr:uid="{00000000-0005-0000-0000-0000F01A0000}"/>
    <cellStyle name="Финансовый 2 6 12" xfId="3633" xr:uid="{00000000-0005-0000-0000-0000F11A0000}"/>
    <cellStyle name="Финансовый 2 6 13" xfId="7023" xr:uid="{00000000-0005-0000-0000-0000F21A0000}"/>
    <cellStyle name="Финансовый 2 6 2" xfId="682" xr:uid="{00000000-0005-0000-0000-0000F31A0000}"/>
    <cellStyle name="Финансовый 2 6 2 2" xfId="1443" xr:uid="{00000000-0005-0000-0000-0000F41A0000}"/>
    <cellStyle name="Финансовый 2 6 2 2 2" xfId="2915" xr:uid="{00000000-0005-0000-0000-0000F51A0000}"/>
    <cellStyle name="Финансовый 2 6 2 2 2 2" xfId="9424" xr:uid="{00000000-0005-0000-0000-0000F61A0000}"/>
    <cellStyle name="Финансовый 2 6 2 2 3" xfId="4563" xr:uid="{00000000-0005-0000-0000-0000F71A0000}"/>
    <cellStyle name="Финансовый 2 6 2 2 4" xfId="7953" xr:uid="{00000000-0005-0000-0000-0000F81A0000}"/>
    <cellStyle name="Финансовый 2 6 2 3" xfId="2179" xr:uid="{00000000-0005-0000-0000-0000F91A0000}"/>
    <cellStyle name="Финансовый 2 6 2 3 2" xfId="5299" xr:uid="{00000000-0005-0000-0000-0000FA1A0000}"/>
    <cellStyle name="Финансовый 2 6 2 3 3" xfId="8688" xr:uid="{00000000-0005-0000-0000-0000FB1A0000}"/>
    <cellStyle name="Финансовый 2 6 2 4" xfId="3827" xr:uid="{00000000-0005-0000-0000-0000FC1A0000}"/>
    <cellStyle name="Финансовый 2 6 2 5" xfId="7217" xr:uid="{00000000-0005-0000-0000-0000FD1A0000}"/>
    <cellStyle name="Финансовый 2 6 3" xfId="859" xr:uid="{00000000-0005-0000-0000-0000FE1A0000}"/>
    <cellStyle name="Финансовый 2 6 3 2" xfId="1620" xr:uid="{00000000-0005-0000-0000-0000FF1A0000}"/>
    <cellStyle name="Финансовый 2 6 3 2 2" xfId="3092" xr:uid="{00000000-0005-0000-0000-0000001B0000}"/>
    <cellStyle name="Финансовый 2 6 3 2 2 2" xfId="9601" xr:uid="{00000000-0005-0000-0000-0000011B0000}"/>
    <cellStyle name="Финансовый 2 6 3 2 3" xfId="4740" xr:uid="{00000000-0005-0000-0000-0000021B0000}"/>
    <cellStyle name="Финансовый 2 6 3 2 4" xfId="8130" xr:uid="{00000000-0005-0000-0000-0000031B0000}"/>
    <cellStyle name="Финансовый 2 6 3 3" xfId="2356" xr:uid="{00000000-0005-0000-0000-0000041B0000}"/>
    <cellStyle name="Финансовый 2 6 3 3 2" xfId="5480" xr:uid="{00000000-0005-0000-0000-0000051B0000}"/>
    <cellStyle name="Финансовый 2 6 3 3 3" xfId="8865" xr:uid="{00000000-0005-0000-0000-0000061B0000}"/>
    <cellStyle name="Финансовый 2 6 3 4" xfId="4004" xr:uid="{00000000-0005-0000-0000-0000071B0000}"/>
    <cellStyle name="Финансовый 2 6 3 5" xfId="7394" xr:uid="{00000000-0005-0000-0000-0000081B0000}"/>
    <cellStyle name="Финансовый 2 6 4" xfId="1047" xr:uid="{00000000-0005-0000-0000-0000091B0000}"/>
    <cellStyle name="Финансовый 2 6 4 2" xfId="1800" xr:uid="{00000000-0005-0000-0000-00000A1B0000}"/>
    <cellStyle name="Финансовый 2 6 4 2 2" xfId="3272" xr:uid="{00000000-0005-0000-0000-00000B1B0000}"/>
    <cellStyle name="Финансовый 2 6 4 2 2 2" xfId="9781" xr:uid="{00000000-0005-0000-0000-00000C1B0000}"/>
    <cellStyle name="Финансовый 2 6 4 2 3" xfId="4920" xr:uid="{00000000-0005-0000-0000-00000D1B0000}"/>
    <cellStyle name="Финансовый 2 6 4 2 4" xfId="8310" xr:uid="{00000000-0005-0000-0000-00000E1B0000}"/>
    <cellStyle name="Финансовый 2 6 4 3" xfId="2536" xr:uid="{00000000-0005-0000-0000-00000F1B0000}"/>
    <cellStyle name="Финансовый 2 6 4 3 2" xfId="5657" xr:uid="{00000000-0005-0000-0000-0000101B0000}"/>
    <cellStyle name="Финансовый 2 6 4 3 3" xfId="9045" xr:uid="{00000000-0005-0000-0000-0000111B0000}"/>
    <cellStyle name="Финансовый 2 6 4 4" xfId="4184" xr:uid="{00000000-0005-0000-0000-0000121B0000}"/>
    <cellStyle name="Финансовый 2 6 4 5" xfId="7574" xr:uid="{00000000-0005-0000-0000-0000131B0000}"/>
    <cellStyle name="Финансовый 2 6 5" xfId="1249" xr:uid="{00000000-0005-0000-0000-0000141B0000}"/>
    <cellStyle name="Финансовый 2 6 5 2" xfId="2721" xr:uid="{00000000-0005-0000-0000-0000151B0000}"/>
    <cellStyle name="Финансовый 2 6 5 2 2" xfId="5837" xr:uid="{00000000-0005-0000-0000-0000161B0000}"/>
    <cellStyle name="Финансовый 2 6 5 2 3" xfId="9230" xr:uid="{00000000-0005-0000-0000-0000171B0000}"/>
    <cellStyle name="Финансовый 2 6 5 3" xfId="4369" xr:uid="{00000000-0005-0000-0000-0000181B0000}"/>
    <cellStyle name="Финансовый 2 6 5 4" xfId="7759" xr:uid="{00000000-0005-0000-0000-0000191B0000}"/>
    <cellStyle name="Финансовый 2 6 6" xfId="1985" xr:uid="{00000000-0005-0000-0000-00001A1B0000}"/>
    <cellStyle name="Финансовый 2 6 6 2" xfId="6018" xr:uid="{00000000-0005-0000-0000-00001B1B0000}"/>
    <cellStyle name="Финансовый 2 6 6 3" xfId="8494" xr:uid="{00000000-0005-0000-0000-00001C1B0000}"/>
    <cellStyle name="Финансовый 2 6 7" xfId="3452" xr:uid="{00000000-0005-0000-0000-00001D1B0000}"/>
    <cellStyle name="Финансовый 2 6 7 2" xfId="6213" xr:uid="{00000000-0005-0000-0000-00001E1B0000}"/>
    <cellStyle name="Финансовый 2 6 7 3" xfId="9961" xr:uid="{00000000-0005-0000-0000-00001F1B0000}"/>
    <cellStyle name="Финансовый 2 6 8" xfId="6394" xr:uid="{00000000-0005-0000-0000-0000201B0000}"/>
    <cellStyle name="Финансовый 2 6 9" xfId="6591" xr:uid="{00000000-0005-0000-0000-0000211B0000}"/>
    <cellStyle name="Финансовый 2 7" xfId="479" xr:uid="{00000000-0005-0000-0000-0000221B0000}"/>
    <cellStyle name="Финансовый 2 7 10" xfId="6806" xr:uid="{00000000-0005-0000-0000-0000231B0000}"/>
    <cellStyle name="Финансовый 2 7 11" xfId="5106" xr:uid="{00000000-0005-0000-0000-0000241B0000}"/>
    <cellStyle name="Финансовый 2 7 12" xfId="3634" xr:uid="{00000000-0005-0000-0000-0000251B0000}"/>
    <cellStyle name="Финансовый 2 7 13" xfId="7024" xr:uid="{00000000-0005-0000-0000-0000261B0000}"/>
    <cellStyle name="Финансовый 2 7 2" xfId="683" xr:uid="{00000000-0005-0000-0000-0000271B0000}"/>
    <cellStyle name="Финансовый 2 7 2 2" xfId="1444" xr:uid="{00000000-0005-0000-0000-0000281B0000}"/>
    <cellStyle name="Финансовый 2 7 2 2 2" xfId="2916" xr:uid="{00000000-0005-0000-0000-0000291B0000}"/>
    <cellStyle name="Финансовый 2 7 2 2 2 2" xfId="9425" xr:uid="{00000000-0005-0000-0000-00002A1B0000}"/>
    <cellStyle name="Финансовый 2 7 2 2 3" xfId="4564" xr:uid="{00000000-0005-0000-0000-00002B1B0000}"/>
    <cellStyle name="Финансовый 2 7 2 2 4" xfId="7954" xr:uid="{00000000-0005-0000-0000-00002C1B0000}"/>
    <cellStyle name="Финансовый 2 7 2 3" xfId="2180" xr:uid="{00000000-0005-0000-0000-00002D1B0000}"/>
    <cellStyle name="Финансовый 2 7 2 3 2" xfId="5300" xr:uid="{00000000-0005-0000-0000-00002E1B0000}"/>
    <cellStyle name="Финансовый 2 7 2 3 3" xfId="8689" xr:uid="{00000000-0005-0000-0000-00002F1B0000}"/>
    <cellStyle name="Финансовый 2 7 2 4" xfId="3828" xr:uid="{00000000-0005-0000-0000-0000301B0000}"/>
    <cellStyle name="Финансовый 2 7 2 5" xfId="7218" xr:uid="{00000000-0005-0000-0000-0000311B0000}"/>
    <cellStyle name="Финансовый 2 7 3" xfId="860" xr:uid="{00000000-0005-0000-0000-0000321B0000}"/>
    <cellStyle name="Финансовый 2 7 3 2" xfId="1621" xr:uid="{00000000-0005-0000-0000-0000331B0000}"/>
    <cellStyle name="Финансовый 2 7 3 2 2" xfId="3093" xr:uid="{00000000-0005-0000-0000-0000341B0000}"/>
    <cellStyle name="Финансовый 2 7 3 2 2 2" xfId="9602" xr:uid="{00000000-0005-0000-0000-0000351B0000}"/>
    <cellStyle name="Финансовый 2 7 3 2 3" xfId="4741" xr:uid="{00000000-0005-0000-0000-0000361B0000}"/>
    <cellStyle name="Финансовый 2 7 3 2 4" xfId="8131" xr:uid="{00000000-0005-0000-0000-0000371B0000}"/>
    <cellStyle name="Финансовый 2 7 3 3" xfId="2357" xr:uid="{00000000-0005-0000-0000-0000381B0000}"/>
    <cellStyle name="Финансовый 2 7 3 3 2" xfId="5481" xr:uid="{00000000-0005-0000-0000-0000391B0000}"/>
    <cellStyle name="Финансовый 2 7 3 3 3" xfId="8866" xr:uid="{00000000-0005-0000-0000-00003A1B0000}"/>
    <cellStyle name="Финансовый 2 7 3 4" xfId="4005" xr:uid="{00000000-0005-0000-0000-00003B1B0000}"/>
    <cellStyle name="Финансовый 2 7 3 5" xfId="7395" xr:uid="{00000000-0005-0000-0000-00003C1B0000}"/>
    <cellStyle name="Финансовый 2 7 4" xfId="1048" xr:uid="{00000000-0005-0000-0000-00003D1B0000}"/>
    <cellStyle name="Финансовый 2 7 4 2" xfId="1801" xr:uid="{00000000-0005-0000-0000-00003E1B0000}"/>
    <cellStyle name="Финансовый 2 7 4 2 2" xfId="3273" xr:uid="{00000000-0005-0000-0000-00003F1B0000}"/>
    <cellStyle name="Финансовый 2 7 4 2 2 2" xfId="9782" xr:uid="{00000000-0005-0000-0000-0000401B0000}"/>
    <cellStyle name="Финансовый 2 7 4 2 3" xfId="4921" xr:uid="{00000000-0005-0000-0000-0000411B0000}"/>
    <cellStyle name="Финансовый 2 7 4 2 4" xfId="8311" xr:uid="{00000000-0005-0000-0000-0000421B0000}"/>
    <cellStyle name="Финансовый 2 7 4 3" xfId="2537" xr:uid="{00000000-0005-0000-0000-0000431B0000}"/>
    <cellStyle name="Финансовый 2 7 4 3 2" xfId="5658" xr:uid="{00000000-0005-0000-0000-0000441B0000}"/>
    <cellStyle name="Финансовый 2 7 4 3 3" xfId="9046" xr:uid="{00000000-0005-0000-0000-0000451B0000}"/>
    <cellStyle name="Финансовый 2 7 4 4" xfId="4185" xr:uid="{00000000-0005-0000-0000-0000461B0000}"/>
    <cellStyle name="Финансовый 2 7 4 5" xfId="7575" xr:uid="{00000000-0005-0000-0000-0000471B0000}"/>
    <cellStyle name="Финансовый 2 7 5" xfId="1250" xr:uid="{00000000-0005-0000-0000-0000481B0000}"/>
    <cellStyle name="Финансовый 2 7 5 2" xfId="2722" xr:uid="{00000000-0005-0000-0000-0000491B0000}"/>
    <cellStyle name="Финансовый 2 7 5 2 2" xfId="5838" xr:uid="{00000000-0005-0000-0000-00004A1B0000}"/>
    <cellStyle name="Финансовый 2 7 5 2 3" xfId="9231" xr:uid="{00000000-0005-0000-0000-00004B1B0000}"/>
    <cellStyle name="Финансовый 2 7 5 3" xfId="4370" xr:uid="{00000000-0005-0000-0000-00004C1B0000}"/>
    <cellStyle name="Финансовый 2 7 5 4" xfId="7760" xr:uid="{00000000-0005-0000-0000-00004D1B0000}"/>
    <cellStyle name="Финансовый 2 7 6" xfId="1986" xr:uid="{00000000-0005-0000-0000-00004E1B0000}"/>
    <cellStyle name="Финансовый 2 7 6 2" xfId="6019" xr:uid="{00000000-0005-0000-0000-00004F1B0000}"/>
    <cellStyle name="Финансовый 2 7 6 3" xfId="8495" xr:uid="{00000000-0005-0000-0000-0000501B0000}"/>
    <cellStyle name="Финансовый 2 7 7" xfId="3453" xr:uid="{00000000-0005-0000-0000-0000511B0000}"/>
    <cellStyle name="Финансовый 2 7 7 2" xfId="6214" xr:uid="{00000000-0005-0000-0000-0000521B0000}"/>
    <cellStyle name="Финансовый 2 7 7 3" xfId="9962" xr:uid="{00000000-0005-0000-0000-0000531B0000}"/>
    <cellStyle name="Финансовый 2 7 8" xfId="6395" xr:uid="{00000000-0005-0000-0000-0000541B0000}"/>
    <cellStyle name="Финансовый 2 7 9" xfId="6592" xr:uid="{00000000-0005-0000-0000-0000551B0000}"/>
    <cellStyle name="Финансовый 2 8" xfId="480" xr:uid="{00000000-0005-0000-0000-0000561B0000}"/>
    <cellStyle name="Финансовый 2 8 10" xfId="6807" xr:uid="{00000000-0005-0000-0000-0000571B0000}"/>
    <cellStyle name="Финансовый 2 8 11" xfId="5107" xr:uid="{00000000-0005-0000-0000-0000581B0000}"/>
    <cellStyle name="Финансовый 2 8 12" xfId="3635" xr:uid="{00000000-0005-0000-0000-0000591B0000}"/>
    <cellStyle name="Финансовый 2 8 13" xfId="7025" xr:uid="{00000000-0005-0000-0000-00005A1B0000}"/>
    <cellStyle name="Финансовый 2 8 2" xfId="684" xr:uid="{00000000-0005-0000-0000-00005B1B0000}"/>
    <cellStyle name="Финансовый 2 8 2 2" xfId="1445" xr:uid="{00000000-0005-0000-0000-00005C1B0000}"/>
    <cellStyle name="Финансовый 2 8 2 2 2" xfId="2917" xr:uid="{00000000-0005-0000-0000-00005D1B0000}"/>
    <cellStyle name="Финансовый 2 8 2 2 2 2" xfId="9426" xr:uid="{00000000-0005-0000-0000-00005E1B0000}"/>
    <cellStyle name="Финансовый 2 8 2 2 3" xfId="4565" xr:uid="{00000000-0005-0000-0000-00005F1B0000}"/>
    <cellStyle name="Финансовый 2 8 2 2 4" xfId="7955" xr:uid="{00000000-0005-0000-0000-0000601B0000}"/>
    <cellStyle name="Финансовый 2 8 2 3" xfId="2181" xr:uid="{00000000-0005-0000-0000-0000611B0000}"/>
    <cellStyle name="Финансовый 2 8 2 3 2" xfId="5301" xr:uid="{00000000-0005-0000-0000-0000621B0000}"/>
    <cellStyle name="Финансовый 2 8 2 3 3" xfId="8690" xr:uid="{00000000-0005-0000-0000-0000631B0000}"/>
    <cellStyle name="Финансовый 2 8 2 4" xfId="3829" xr:uid="{00000000-0005-0000-0000-0000641B0000}"/>
    <cellStyle name="Финансовый 2 8 2 5" xfId="7219" xr:uid="{00000000-0005-0000-0000-0000651B0000}"/>
    <cellStyle name="Финансовый 2 8 3" xfId="861" xr:uid="{00000000-0005-0000-0000-0000661B0000}"/>
    <cellStyle name="Финансовый 2 8 3 2" xfId="1622" xr:uid="{00000000-0005-0000-0000-0000671B0000}"/>
    <cellStyle name="Финансовый 2 8 3 2 2" xfId="3094" xr:uid="{00000000-0005-0000-0000-0000681B0000}"/>
    <cellStyle name="Финансовый 2 8 3 2 2 2" xfId="9603" xr:uid="{00000000-0005-0000-0000-0000691B0000}"/>
    <cellStyle name="Финансовый 2 8 3 2 3" xfId="4742" xr:uid="{00000000-0005-0000-0000-00006A1B0000}"/>
    <cellStyle name="Финансовый 2 8 3 2 4" xfId="8132" xr:uid="{00000000-0005-0000-0000-00006B1B0000}"/>
    <cellStyle name="Финансовый 2 8 3 3" xfId="2358" xr:uid="{00000000-0005-0000-0000-00006C1B0000}"/>
    <cellStyle name="Финансовый 2 8 3 3 2" xfId="5482" xr:uid="{00000000-0005-0000-0000-00006D1B0000}"/>
    <cellStyle name="Финансовый 2 8 3 3 3" xfId="8867" xr:uid="{00000000-0005-0000-0000-00006E1B0000}"/>
    <cellStyle name="Финансовый 2 8 3 4" xfId="4006" xr:uid="{00000000-0005-0000-0000-00006F1B0000}"/>
    <cellStyle name="Финансовый 2 8 3 5" xfId="7396" xr:uid="{00000000-0005-0000-0000-0000701B0000}"/>
    <cellStyle name="Финансовый 2 8 4" xfId="1049" xr:uid="{00000000-0005-0000-0000-0000711B0000}"/>
    <cellStyle name="Финансовый 2 8 4 2" xfId="1802" xr:uid="{00000000-0005-0000-0000-0000721B0000}"/>
    <cellStyle name="Финансовый 2 8 4 2 2" xfId="3274" xr:uid="{00000000-0005-0000-0000-0000731B0000}"/>
    <cellStyle name="Финансовый 2 8 4 2 2 2" xfId="9783" xr:uid="{00000000-0005-0000-0000-0000741B0000}"/>
    <cellStyle name="Финансовый 2 8 4 2 3" xfId="4922" xr:uid="{00000000-0005-0000-0000-0000751B0000}"/>
    <cellStyle name="Финансовый 2 8 4 2 4" xfId="8312" xr:uid="{00000000-0005-0000-0000-0000761B0000}"/>
    <cellStyle name="Финансовый 2 8 4 3" xfId="2538" xr:uid="{00000000-0005-0000-0000-0000771B0000}"/>
    <cellStyle name="Финансовый 2 8 4 3 2" xfId="5659" xr:uid="{00000000-0005-0000-0000-0000781B0000}"/>
    <cellStyle name="Финансовый 2 8 4 3 3" xfId="9047" xr:uid="{00000000-0005-0000-0000-0000791B0000}"/>
    <cellStyle name="Финансовый 2 8 4 4" xfId="4186" xr:uid="{00000000-0005-0000-0000-00007A1B0000}"/>
    <cellStyle name="Финансовый 2 8 4 5" xfId="7576" xr:uid="{00000000-0005-0000-0000-00007B1B0000}"/>
    <cellStyle name="Финансовый 2 8 5" xfId="1251" xr:uid="{00000000-0005-0000-0000-00007C1B0000}"/>
    <cellStyle name="Финансовый 2 8 5 2" xfId="2723" xr:uid="{00000000-0005-0000-0000-00007D1B0000}"/>
    <cellStyle name="Финансовый 2 8 5 2 2" xfId="5839" xr:uid="{00000000-0005-0000-0000-00007E1B0000}"/>
    <cellStyle name="Финансовый 2 8 5 2 3" xfId="9232" xr:uid="{00000000-0005-0000-0000-00007F1B0000}"/>
    <cellStyle name="Финансовый 2 8 5 3" xfId="4371" xr:uid="{00000000-0005-0000-0000-0000801B0000}"/>
    <cellStyle name="Финансовый 2 8 5 4" xfId="7761" xr:uid="{00000000-0005-0000-0000-0000811B0000}"/>
    <cellStyle name="Финансовый 2 8 6" xfId="1987" xr:uid="{00000000-0005-0000-0000-0000821B0000}"/>
    <cellStyle name="Финансовый 2 8 6 2" xfId="6020" xr:uid="{00000000-0005-0000-0000-0000831B0000}"/>
    <cellStyle name="Финансовый 2 8 6 3" xfId="8496" xr:uid="{00000000-0005-0000-0000-0000841B0000}"/>
    <cellStyle name="Финансовый 2 8 7" xfId="3454" xr:uid="{00000000-0005-0000-0000-0000851B0000}"/>
    <cellStyle name="Финансовый 2 8 7 2" xfId="6215" xr:uid="{00000000-0005-0000-0000-0000861B0000}"/>
    <cellStyle name="Финансовый 2 8 7 3" xfId="9963" xr:uid="{00000000-0005-0000-0000-0000871B0000}"/>
    <cellStyle name="Финансовый 2 8 8" xfId="6396" xr:uid="{00000000-0005-0000-0000-0000881B0000}"/>
    <cellStyle name="Финансовый 2 8 9" xfId="6593" xr:uid="{00000000-0005-0000-0000-0000891B0000}"/>
    <cellStyle name="Финансовый 3" xfId="481" xr:uid="{00000000-0005-0000-0000-00008A1B0000}"/>
    <cellStyle name="Финансовый 3 10" xfId="862" xr:uid="{00000000-0005-0000-0000-00008B1B0000}"/>
    <cellStyle name="Финансовый 3 10 2" xfId="1623" xr:uid="{00000000-0005-0000-0000-00008C1B0000}"/>
    <cellStyle name="Финансовый 3 10 2 2" xfId="3095" xr:uid="{00000000-0005-0000-0000-00008D1B0000}"/>
    <cellStyle name="Финансовый 3 10 2 2 2" xfId="9604" xr:uid="{00000000-0005-0000-0000-00008E1B0000}"/>
    <cellStyle name="Финансовый 3 10 2 3" xfId="4743" xr:uid="{00000000-0005-0000-0000-00008F1B0000}"/>
    <cellStyle name="Финансовый 3 10 2 4" xfId="8133" xr:uid="{00000000-0005-0000-0000-0000901B0000}"/>
    <cellStyle name="Финансовый 3 10 3" xfId="2359" xr:uid="{00000000-0005-0000-0000-0000911B0000}"/>
    <cellStyle name="Финансовый 3 10 3 2" xfId="5483" xr:uid="{00000000-0005-0000-0000-0000921B0000}"/>
    <cellStyle name="Финансовый 3 10 3 3" xfId="8868" xr:uid="{00000000-0005-0000-0000-0000931B0000}"/>
    <cellStyle name="Финансовый 3 10 4" xfId="4007" xr:uid="{00000000-0005-0000-0000-0000941B0000}"/>
    <cellStyle name="Финансовый 3 10 5" xfId="7397" xr:uid="{00000000-0005-0000-0000-0000951B0000}"/>
    <cellStyle name="Финансовый 3 11" xfId="1050" xr:uid="{00000000-0005-0000-0000-0000961B0000}"/>
    <cellStyle name="Финансовый 3 11 2" xfId="1803" xr:uid="{00000000-0005-0000-0000-0000971B0000}"/>
    <cellStyle name="Финансовый 3 11 2 2" xfId="3275" xr:uid="{00000000-0005-0000-0000-0000981B0000}"/>
    <cellStyle name="Финансовый 3 11 2 2 2" xfId="9784" xr:uid="{00000000-0005-0000-0000-0000991B0000}"/>
    <cellStyle name="Финансовый 3 11 2 3" xfId="4923" xr:uid="{00000000-0005-0000-0000-00009A1B0000}"/>
    <cellStyle name="Финансовый 3 11 2 4" xfId="8313" xr:uid="{00000000-0005-0000-0000-00009B1B0000}"/>
    <cellStyle name="Финансовый 3 11 3" xfId="2539" xr:uid="{00000000-0005-0000-0000-00009C1B0000}"/>
    <cellStyle name="Финансовый 3 11 3 2" xfId="5660" xr:uid="{00000000-0005-0000-0000-00009D1B0000}"/>
    <cellStyle name="Финансовый 3 11 3 3" xfId="9048" xr:uid="{00000000-0005-0000-0000-00009E1B0000}"/>
    <cellStyle name="Финансовый 3 11 4" xfId="4187" xr:uid="{00000000-0005-0000-0000-00009F1B0000}"/>
    <cellStyle name="Финансовый 3 11 5" xfId="7577" xr:uid="{00000000-0005-0000-0000-0000A01B0000}"/>
    <cellStyle name="Финансовый 3 12" xfId="1252" xr:uid="{00000000-0005-0000-0000-0000A11B0000}"/>
    <cellStyle name="Финансовый 3 12 2" xfId="2724" xr:uid="{00000000-0005-0000-0000-0000A21B0000}"/>
    <cellStyle name="Финансовый 3 12 2 2" xfId="5840" xr:uid="{00000000-0005-0000-0000-0000A31B0000}"/>
    <cellStyle name="Финансовый 3 12 2 3" xfId="9233" xr:uid="{00000000-0005-0000-0000-0000A41B0000}"/>
    <cellStyle name="Финансовый 3 12 3" xfId="4372" xr:uid="{00000000-0005-0000-0000-0000A51B0000}"/>
    <cellStyle name="Финансовый 3 12 4" xfId="7762" xr:uid="{00000000-0005-0000-0000-0000A61B0000}"/>
    <cellStyle name="Финансовый 3 13" xfId="1988" xr:uid="{00000000-0005-0000-0000-0000A71B0000}"/>
    <cellStyle name="Финансовый 3 13 2" xfId="6021" xr:uid="{00000000-0005-0000-0000-0000A81B0000}"/>
    <cellStyle name="Финансовый 3 13 3" xfId="8497" xr:uid="{00000000-0005-0000-0000-0000A91B0000}"/>
    <cellStyle name="Финансовый 3 14" xfId="3455" xr:uid="{00000000-0005-0000-0000-0000AA1B0000}"/>
    <cellStyle name="Финансовый 3 14 2" xfId="6216" xr:uid="{00000000-0005-0000-0000-0000AB1B0000}"/>
    <cellStyle name="Финансовый 3 14 3" xfId="9964" xr:uid="{00000000-0005-0000-0000-0000AC1B0000}"/>
    <cellStyle name="Финансовый 3 15" xfId="6397" xr:uid="{00000000-0005-0000-0000-0000AD1B0000}"/>
    <cellStyle name="Финансовый 3 16" xfId="6594" xr:uid="{00000000-0005-0000-0000-0000AE1B0000}"/>
    <cellStyle name="Финансовый 3 17" xfId="6808" xr:uid="{00000000-0005-0000-0000-0000AF1B0000}"/>
    <cellStyle name="Финансовый 3 18" xfId="5108" xr:uid="{00000000-0005-0000-0000-0000B01B0000}"/>
    <cellStyle name="Финансовый 3 19" xfId="3636" xr:uid="{00000000-0005-0000-0000-0000B11B0000}"/>
    <cellStyle name="Финансовый 3 2" xfId="482" xr:uid="{00000000-0005-0000-0000-0000B21B0000}"/>
    <cellStyle name="Финансовый 3 2 10" xfId="1051" xr:uid="{00000000-0005-0000-0000-0000B31B0000}"/>
    <cellStyle name="Финансовый 3 2 10 2" xfId="1804" xr:uid="{00000000-0005-0000-0000-0000B41B0000}"/>
    <cellStyle name="Финансовый 3 2 10 2 2" xfId="3276" xr:uid="{00000000-0005-0000-0000-0000B51B0000}"/>
    <cellStyle name="Финансовый 3 2 10 2 2 2" xfId="9785" xr:uid="{00000000-0005-0000-0000-0000B61B0000}"/>
    <cellStyle name="Финансовый 3 2 10 2 3" xfId="4924" xr:uid="{00000000-0005-0000-0000-0000B71B0000}"/>
    <cellStyle name="Финансовый 3 2 10 2 4" xfId="8314" xr:uid="{00000000-0005-0000-0000-0000B81B0000}"/>
    <cellStyle name="Финансовый 3 2 10 3" xfId="2540" xr:uid="{00000000-0005-0000-0000-0000B91B0000}"/>
    <cellStyle name="Финансовый 3 2 10 3 2" xfId="5661" xr:uid="{00000000-0005-0000-0000-0000BA1B0000}"/>
    <cellStyle name="Финансовый 3 2 10 3 3" xfId="9049" xr:uid="{00000000-0005-0000-0000-0000BB1B0000}"/>
    <cellStyle name="Финансовый 3 2 10 4" xfId="4188" xr:uid="{00000000-0005-0000-0000-0000BC1B0000}"/>
    <cellStyle name="Финансовый 3 2 10 5" xfId="7578" xr:uid="{00000000-0005-0000-0000-0000BD1B0000}"/>
    <cellStyle name="Финансовый 3 2 11" xfId="1253" xr:uid="{00000000-0005-0000-0000-0000BE1B0000}"/>
    <cellStyle name="Финансовый 3 2 11 2" xfId="2725" xr:uid="{00000000-0005-0000-0000-0000BF1B0000}"/>
    <cellStyle name="Финансовый 3 2 11 2 2" xfId="5841" xr:uid="{00000000-0005-0000-0000-0000C01B0000}"/>
    <cellStyle name="Финансовый 3 2 11 2 3" xfId="9234" xr:uid="{00000000-0005-0000-0000-0000C11B0000}"/>
    <cellStyle name="Финансовый 3 2 11 3" xfId="4373" xr:uid="{00000000-0005-0000-0000-0000C21B0000}"/>
    <cellStyle name="Финансовый 3 2 11 4" xfId="7763" xr:uid="{00000000-0005-0000-0000-0000C31B0000}"/>
    <cellStyle name="Финансовый 3 2 12" xfId="1989" xr:uid="{00000000-0005-0000-0000-0000C41B0000}"/>
    <cellStyle name="Финансовый 3 2 12 2" xfId="6022" xr:uid="{00000000-0005-0000-0000-0000C51B0000}"/>
    <cellStyle name="Финансовый 3 2 12 3" xfId="8498" xr:uid="{00000000-0005-0000-0000-0000C61B0000}"/>
    <cellStyle name="Финансовый 3 2 13" xfId="3456" xr:uid="{00000000-0005-0000-0000-0000C71B0000}"/>
    <cellStyle name="Финансовый 3 2 13 2" xfId="6217" xr:uid="{00000000-0005-0000-0000-0000C81B0000}"/>
    <cellStyle name="Финансовый 3 2 13 3" xfId="9965" xr:uid="{00000000-0005-0000-0000-0000C91B0000}"/>
    <cellStyle name="Финансовый 3 2 14" xfId="6398" xr:uid="{00000000-0005-0000-0000-0000CA1B0000}"/>
    <cellStyle name="Финансовый 3 2 15" xfId="6595" xr:uid="{00000000-0005-0000-0000-0000CB1B0000}"/>
    <cellStyle name="Финансовый 3 2 16" xfId="6809" xr:uid="{00000000-0005-0000-0000-0000CC1B0000}"/>
    <cellStyle name="Финансовый 3 2 17" xfId="5109" xr:uid="{00000000-0005-0000-0000-0000CD1B0000}"/>
    <cellStyle name="Финансовый 3 2 18" xfId="3637" xr:uid="{00000000-0005-0000-0000-0000CE1B0000}"/>
    <cellStyle name="Финансовый 3 2 19" xfId="7027" xr:uid="{00000000-0005-0000-0000-0000CF1B0000}"/>
    <cellStyle name="Финансовый 3 2 2" xfId="483" xr:uid="{00000000-0005-0000-0000-0000D01B0000}"/>
    <cellStyle name="Финансовый 3 2 2 10" xfId="1990" xr:uid="{00000000-0005-0000-0000-0000D11B0000}"/>
    <cellStyle name="Финансовый 3 2 2 10 2" xfId="6023" xr:uid="{00000000-0005-0000-0000-0000D21B0000}"/>
    <cellStyle name="Финансовый 3 2 2 10 3" xfId="8499" xr:uid="{00000000-0005-0000-0000-0000D31B0000}"/>
    <cellStyle name="Финансовый 3 2 2 11" xfId="3457" xr:uid="{00000000-0005-0000-0000-0000D41B0000}"/>
    <cellStyle name="Финансовый 3 2 2 11 2" xfId="6218" xr:uid="{00000000-0005-0000-0000-0000D51B0000}"/>
    <cellStyle name="Финансовый 3 2 2 11 3" xfId="9966" xr:uid="{00000000-0005-0000-0000-0000D61B0000}"/>
    <cellStyle name="Финансовый 3 2 2 12" xfId="6399" xr:uid="{00000000-0005-0000-0000-0000D71B0000}"/>
    <cellStyle name="Финансовый 3 2 2 13" xfId="6596" xr:uid="{00000000-0005-0000-0000-0000D81B0000}"/>
    <cellStyle name="Финансовый 3 2 2 14" xfId="6810" xr:uid="{00000000-0005-0000-0000-0000D91B0000}"/>
    <cellStyle name="Финансовый 3 2 2 15" xfId="5110" xr:uid="{00000000-0005-0000-0000-0000DA1B0000}"/>
    <cellStyle name="Финансовый 3 2 2 16" xfId="3638" xr:uid="{00000000-0005-0000-0000-0000DB1B0000}"/>
    <cellStyle name="Финансовый 3 2 2 17" xfId="7028" xr:uid="{00000000-0005-0000-0000-0000DC1B0000}"/>
    <cellStyle name="Финансовый 3 2 2 2" xfId="484" xr:uid="{00000000-0005-0000-0000-0000DD1B0000}"/>
    <cellStyle name="Финансовый 3 2 2 2 10" xfId="3458" xr:uid="{00000000-0005-0000-0000-0000DE1B0000}"/>
    <cellStyle name="Финансовый 3 2 2 2 10 2" xfId="6219" xr:uid="{00000000-0005-0000-0000-0000DF1B0000}"/>
    <cellStyle name="Финансовый 3 2 2 2 10 3" xfId="9967" xr:uid="{00000000-0005-0000-0000-0000E01B0000}"/>
    <cellStyle name="Финансовый 3 2 2 2 11" xfId="6400" xr:uid="{00000000-0005-0000-0000-0000E11B0000}"/>
    <cellStyle name="Финансовый 3 2 2 2 12" xfId="6597" xr:uid="{00000000-0005-0000-0000-0000E21B0000}"/>
    <cellStyle name="Финансовый 3 2 2 2 13" xfId="6811" xr:uid="{00000000-0005-0000-0000-0000E31B0000}"/>
    <cellStyle name="Финансовый 3 2 2 2 14" xfId="5111" xr:uid="{00000000-0005-0000-0000-0000E41B0000}"/>
    <cellStyle name="Финансовый 3 2 2 2 15" xfId="3639" xr:uid="{00000000-0005-0000-0000-0000E51B0000}"/>
    <cellStyle name="Финансовый 3 2 2 2 16" xfId="7029" xr:uid="{00000000-0005-0000-0000-0000E61B0000}"/>
    <cellStyle name="Финансовый 3 2 2 2 2" xfId="485" xr:uid="{00000000-0005-0000-0000-0000E71B0000}"/>
    <cellStyle name="Финансовый 3 2 2 2 2 10" xfId="6812" xr:uid="{00000000-0005-0000-0000-0000E81B0000}"/>
    <cellStyle name="Финансовый 3 2 2 2 2 11" xfId="5112" xr:uid="{00000000-0005-0000-0000-0000E91B0000}"/>
    <cellStyle name="Финансовый 3 2 2 2 2 12" xfId="3640" xr:uid="{00000000-0005-0000-0000-0000EA1B0000}"/>
    <cellStyle name="Финансовый 3 2 2 2 2 13" xfId="7030" xr:uid="{00000000-0005-0000-0000-0000EB1B0000}"/>
    <cellStyle name="Финансовый 3 2 2 2 2 2" xfId="689" xr:uid="{00000000-0005-0000-0000-0000EC1B0000}"/>
    <cellStyle name="Финансовый 3 2 2 2 2 2 2" xfId="1450" xr:uid="{00000000-0005-0000-0000-0000ED1B0000}"/>
    <cellStyle name="Финансовый 3 2 2 2 2 2 2 2" xfId="2922" xr:uid="{00000000-0005-0000-0000-0000EE1B0000}"/>
    <cellStyle name="Финансовый 3 2 2 2 2 2 2 2 2" xfId="9431" xr:uid="{00000000-0005-0000-0000-0000EF1B0000}"/>
    <cellStyle name="Финансовый 3 2 2 2 2 2 2 3" xfId="4570" xr:uid="{00000000-0005-0000-0000-0000F01B0000}"/>
    <cellStyle name="Финансовый 3 2 2 2 2 2 2 4" xfId="7960" xr:uid="{00000000-0005-0000-0000-0000F11B0000}"/>
    <cellStyle name="Финансовый 3 2 2 2 2 2 3" xfId="2186" xr:uid="{00000000-0005-0000-0000-0000F21B0000}"/>
    <cellStyle name="Финансовый 3 2 2 2 2 2 3 2" xfId="5306" xr:uid="{00000000-0005-0000-0000-0000F31B0000}"/>
    <cellStyle name="Финансовый 3 2 2 2 2 2 3 3" xfId="8695" xr:uid="{00000000-0005-0000-0000-0000F41B0000}"/>
    <cellStyle name="Финансовый 3 2 2 2 2 2 4" xfId="3834" xr:uid="{00000000-0005-0000-0000-0000F51B0000}"/>
    <cellStyle name="Финансовый 3 2 2 2 2 2 5" xfId="7224" xr:uid="{00000000-0005-0000-0000-0000F61B0000}"/>
    <cellStyle name="Финансовый 3 2 2 2 2 3" xfId="866" xr:uid="{00000000-0005-0000-0000-0000F71B0000}"/>
    <cellStyle name="Финансовый 3 2 2 2 2 3 2" xfId="1627" xr:uid="{00000000-0005-0000-0000-0000F81B0000}"/>
    <cellStyle name="Финансовый 3 2 2 2 2 3 2 2" xfId="3099" xr:uid="{00000000-0005-0000-0000-0000F91B0000}"/>
    <cellStyle name="Финансовый 3 2 2 2 2 3 2 2 2" xfId="9608" xr:uid="{00000000-0005-0000-0000-0000FA1B0000}"/>
    <cellStyle name="Финансовый 3 2 2 2 2 3 2 3" xfId="4747" xr:uid="{00000000-0005-0000-0000-0000FB1B0000}"/>
    <cellStyle name="Финансовый 3 2 2 2 2 3 2 4" xfId="8137" xr:uid="{00000000-0005-0000-0000-0000FC1B0000}"/>
    <cellStyle name="Финансовый 3 2 2 2 2 3 3" xfId="2363" xr:uid="{00000000-0005-0000-0000-0000FD1B0000}"/>
    <cellStyle name="Финансовый 3 2 2 2 2 3 3 2" xfId="5487" xr:uid="{00000000-0005-0000-0000-0000FE1B0000}"/>
    <cellStyle name="Финансовый 3 2 2 2 2 3 3 3" xfId="8872" xr:uid="{00000000-0005-0000-0000-0000FF1B0000}"/>
    <cellStyle name="Финансовый 3 2 2 2 2 3 4" xfId="4011" xr:uid="{00000000-0005-0000-0000-0000001C0000}"/>
    <cellStyle name="Финансовый 3 2 2 2 2 3 5" xfId="7401" xr:uid="{00000000-0005-0000-0000-0000011C0000}"/>
    <cellStyle name="Финансовый 3 2 2 2 2 4" xfId="1054" xr:uid="{00000000-0005-0000-0000-0000021C0000}"/>
    <cellStyle name="Финансовый 3 2 2 2 2 4 2" xfId="1807" xr:uid="{00000000-0005-0000-0000-0000031C0000}"/>
    <cellStyle name="Финансовый 3 2 2 2 2 4 2 2" xfId="3279" xr:uid="{00000000-0005-0000-0000-0000041C0000}"/>
    <cellStyle name="Финансовый 3 2 2 2 2 4 2 2 2" xfId="9788" xr:uid="{00000000-0005-0000-0000-0000051C0000}"/>
    <cellStyle name="Финансовый 3 2 2 2 2 4 2 3" xfId="4927" xr:uid="{00000000-0005-0000-0000-0000061C0000}"/>
    <cellStyle name="Финансовый 3 2 2 2 2 4 2 4" xfId="8317" xr:uid="{00000000-0005-0000-0000-0000071C0000}"/>
    <cellStyle name="Финансовый 3 2 2 2 2 4 3" xfId="2543" xr:uid="{00000000-0005-0000-0000-0000081C0000}"/>
    <cellStyle name="Финансовый 3 2 2 2 2 4 3 2" xfId="5664" xr:uid="{00000000-0005-0000-0000-0000091C0000}"/>
    <cellStyle name="Финансовый 3 2 2 2 2 4 3 3" xfId="9052" xr:uid="{00000000-0005-0000-0000-00000A1C0000}"/>
    <cellStyle name="Финансовый 3 2 2 2 2 4 4" xfId="4191" xr:uid="{00000000-0005-0000-0000-00000B1C0000}"/>
    <cellStyle name="Финансовый 3 2 2 2 2 4 5" xfId="7581" xr:uid="{00000000-0005-0000-0000-00000C1C0000}"/>
    <cellStyle name="Финансовый 3 2 2 2 2 5" xfId="1256" xr:uid="{00000000-0005-0000-0000-00000D1C0000}"/>
    <cellStyle name="Финансовый 3 2 2 2 2 5 2" xfId="2728" xr:uid="{00000000-0005-0000-0000-00000E1C0000}"/>
    <cellStyle name="Финансовый 3 2 2 2 2 5 2 2" xfId="5844" xr:uid="{00000000-0005-0000-0000-00000F1C0000}"/>
    <cellStyle name="Финансовый 3 2 2 2 2 5 2 3" xfId="9237" xr:uid="{00000000-0005-0000-0000-0000101C0000}"/>
    <cellStyle name="Финансовый 3 2 2 2 2 5 3" xfId="4376" xr:uid="{00000000-0005-0000-0000-0000111C0000}"/>
    <cellStyle name="Финансовый 3 2 2 2 2 5 4" xfId="7766" xr:uid="{00000000-0005-0000-0000-0000121C0000}"/>
    <cellStyle name="Финансовый 3 2 2 2 2 6" xfId="1992" xr:uid="{00000000-0005-0000-0000-0000131C0000}"/>
    <cellStyle name="Финансовый 3 2 2 2 2 6 2" xfId="6025" xr:uid="{00000000-0005-0000-0000-0000141C0000}"/>
    <cellStyle name="Финансовый 3 2 2 2 2 6 3" xfId="8501" xr:uid="{00000000-0005-0000-0000-0000151C0000}"/>
    <cellStyle name="Финансовый 3 2 2 2 2 7" xfId="3459" xr:uid="{00000000-0005-0000-0000-0000161C0000}"/>
    <cellStyle name="Финансовый 3 2 2 2 2 7 2" xfId="6220" xr:uid="{00000000-0005-0000-0000-0000171C0000}"/>
    <cellStyle name="Финансовый 3 2 2 2 2 7 3" xfId="9968" xr:uid="{00000000-0005-0000-0000-0000181C0000}"/>
    <cellStyle name="Финансовый 3 2 2 2 2 8" xfId="6401" xr:uid="{00000000-0005-0000-0000-0000191C0000}"/>
    <cellStyle name="Финансовый 3 2 2 2 2 9" xfId="6598" xr:uid="{00000000-0005-0000-0000-00001A1C0000}"/>
    <cellStyle name="Финансовый 3 2 2 2 3" xfId="486" xr:uid="{00000000-0005-0000-0000-00001B1C0000}"/>
    <cellStyle name="Финансовый 3 2 2 2 3 10" xfId="6813" xr:uid="{00000000-0005-0000-0000-00001C1C0000}"/>
    <cellStyle name="Финансовый 3 2 2 2 3 11" xfId="5113" xr:uid="{00000000-0005-0000-0000-00001D1C0000}"/>
    <cellStyle name="Финансовый 3 2 2 2 3 12" xfId="3641" xr:uid="{00000000-0005-0000-0000-00001E1C0000}"/>
    <cellStyle name="Финансовый 3 2 2 2 3 13" xfId="7031" xr:uid="{00000000-0005-0000-0000-00001F1C0000}"/>
    <cellStyle name="Финансовый 3 2 2 2 3 2" xfId="690" xr:uid="{00000000-0005-0000-0000-0000201C0000}"/>
    <cellStyle name="Финансовый 3 2 2 2 3 2 2" xfId="1451" xr:uid="{00000000-0005-0000-0000-0000211C0000}"/>
    <cellStyle name="Финансовый 3 2 2 2 3 2 2 2" xfId="2923" xr:uid="{00000000-0005-0000-0000-0000221C0000}"/>
    <cellStyle name="Финансовый 3 2 2 2 3 2 2 2 2" xfId="9432" xr:uid="{00000000-0005-0000-0000-0000231C0000}"/>
    <cellStyle name="Финансовый 3 2 2 2 3 2 2 3" xfId="4571" xr:uid="{00000000-0005-0000-0000-0000241C0000}"/>
    <cellStyle name="Финансовый 3 2 2 2 3 2 2 4" xfId="7961" xr:uid="{00000000-0005-0000-0000-0000251C0000}"/>
    <cellStyle name="Финансовый 3 2 2 2 3 2 3" xfId="2187" xr:uid="{00000000-0005-0000-0000-0000261C0000}"/>
    <cellStyle name="Финансовый 3 2 2 2 3 2 3 2" xfId="5307" xr:uid="{00000000-0005-0000-0000-0000271C0000}"/>
    <cellStyle name="Финансовый 3 2 2 2 3 2 3 3" xfId="8696" xr:uid="{00000000-0005-0000-0000-0000281C0000}"/>
    <cellStyle name="Финансовый 3 2 2 2 3 2 4" xfId="3835" xr:uid="{00000000-0005-0000-0000-0000291C0000}"/>
    <cellStyle name="Финансовый 3 2 2 2 3 2 5" xfId="7225" xr:uid="{00000000-0005-0000-0000-00002A1C0000}"/>
    <cellStyle name="Финансовый 3 2 2 2 3 3" xfId="867" xr:uid="{00000000-0005-0000-0000-00002B1C0000}"/>
    <cellStyle name="Финансовый 3 2 2 2 3 3 2" xfId="1628" xr:uid="{00000000-0005-0000-0000-00002C1C0000}"/>
    <cellStyle name="Финансовый 3 2 2 2 3 3 2 2" xfId="3100" xr:uid="{00000000-0005-0000-0000-00002D1C0000}"/>
    <cellStyle name="Финансовый 3 2 2 2 3 3 2 2 2" xfId="9609" xr:uid="{00000000-0005-0000-0000-00002E1C0000}"/>
    <cellStyle name="Финансовый 3 2 2 2 3 3 2 3" xfId="4748" xr:uid="{00000000-0005-0000-0000-00002F1C0000}"/>
    <cellStyle name="Финансовый 3 2 2 2 3 3 2 4" xfId="8138" xr:uid="{00000000-0005-0000-0000-0000301C0000}"/>
    <cellStyle name="Финансовый 3 2 2 2 3 3 3" xfId="2364" xr:uid="{00000000-0005-0000-0000-0000311C0000}"/>
    <cellStyle name="Финансовый 3 2 2 2 3 3 3 2" xfId="5488" xr:uid="{00000000-0005-0000-0000-0000321C0000}"/>
    <cellStyle name="Финансовый 3 2 2 2 3 3 3 3" xfId="8873" xr:uid="{00000000-0005-0000-0000-0000331C0000}"/>
    <cellStyle name="Финансовый 3 2 2 2 3 3 4" xfId="4012" xr:uid="{00000000-0005-0000-0000-0000341C0000}"/>
    <cellStyle name="Финансовый 3 2 2 2 3 3 5" xfId="7402" xr:uid="{00000000-0005-0000-0000-0000351C0000}"/>
    <cellStyle name="Финансовый 3 2 2 2 3 4" xfId="1055" xr:uid="{00000000-0005-0000-0000-0000361C0000}"/>
    <cellStyle name="Финансовый 3 2 2 2 3 4 2" xfId="1808" xr:uid="{00000000-0005-0000-0000-0000371C0000}"/>
    <cellStyle name="Финансовый 3 2 2 2 3 4 2 2" xfId="3280" xr:uid="{00000000-0005-0000-0000-0000381C0000}"/>
    <cellStyle name="Финансовый 3 2 2 2 3 4 2 2 2" xfId="9789" xr:uid="{00000000-0005-0000-0000-0000391C0000}"/>
    <cellStyle name="Финансовый 3 2 2 2 3 4 2 3" xfId="4928" xr:uid="{00000000-0005-0000-0000-00003A1C0000}"/>
    <cellStyle name="Финансовый 3 2 2 2 3 4 2 4" xfId="8318" xr:uid="{00000000-0005-0000-0000-00003B1C0000}"/>
    <cellStyle name="Финансовый 3 2 2 2 3 4 3" xfId="2544" xr:uid="{00000000-0005-0000-0000-00003C1C0000}"/>
    <cellStyle name="Финансовый 3 2 2 2 3 4 3 2" xfId="5665" xr:uid="{00000000-0005-0000-0000-00003D1C0000}"/>
    <cellStyle name="Финансовый 3 2 2 2 3 4 3 3" xfId="9053" xr:uid="{00000000-0005-0000-0000-00003E1C0000}"/>
    <cellStyle name="Финансовый 3 2 2 2 3 4 4" xfId="4192" xr:uid="{00000000-0005-0000-0000-00003F1C0000}"/>
    <cellStyle name="Финансовый 3 2 2 2 3 4 5" xfId="7582" xr:uid="{00000000-0005-0000-0000-0000401C0000}"/>
    <cellStyle name="Финансовый 3 2 2 2 3 5" xfId="1257" xr:uid="{00000000-0005-0000-0000-0000411C0000}"/>
    <cellStyle name="Финансовый 3 2 2 2 3 5 2" xfId="2729" xr:uid="{00000000-0005-0000-0000-0000421C0000}"/>
    <cellStyle name="Финансовый 3 2 2 2 3 5 2 2" xfId="5845" xr:uid="{00000000-0005-0000-0000-0000431C0000}"/>
    <cellStyle name="Финансовый 3 2 2 2 3 5 2 3" xfId="9238" xr:uid="{00000000-0005-0000-0000-0000441C0000}"/>
    <cellStyle name="Финансовый 3 2 2 2 3 5 3" xfId="4377" xr:uid="{00000000-0005-0000-0000-0000451C0000}"/>
    <cellStyle name="Финансовый 3 2 2 2 3 5 4" xfId="7767" xr:uid="{00000000-0005-0000-0000-0000461C0000}"/>
    <cellStyle name="Финансовый 3 2 2 2 3 6" xfId="1993" xr:uid="{00000000-0005-0000-0000-0000471C0000}"/>
    <cellStyle name="Финансовый 3 2 2 2 3 6 2" xfId="6026" xr:uid="{00000000-0005-0000-0000-0000481C0000}"/>
    <cellStyle name="Финансовый 3 2 2 2 3 6 3" xfId="8502" xr:uid="{00000000-0005-0000-0000-0000491C0000}"/>
    <cellStyle name="Финансовый 3 2 2 2 3 7" xfId="3460" xr:uid="{00000000-0005-0000-0000-00004A1C0000}"/>
    <cellStyle name="Финансовый 3 2 2 2 3 7 2" xfId="6221" xr:uid="{00000000-0005-0000-0000-00004B1C0000}"/>
    <cellStyle name="Финансовый 3 2 2 2 3 7 3" xfId="9969" xr:uid="{00000000-0005-0000-0000-00004C1C0000}"/>
    <cellStyle name="Финансовый 3 2 2 2 3 8" xfId="6402" xr:uid="{00000000-0005-0000-0000-00004D1C0000}"/>
    <cellStyle name="Финансовый 3 2 2 2 3 9" xfId="6599" xr:uid="{00000000-0005-0000-0000-00004E1C0000}"/>
    <cellStyle name="Финансовый 3 2 2 2 4" xfId="487" xr:uid="{00000000-0005-0000-0000-00004F1C0000}"/>
    <cellStyle name="Финансовый 3 2 2 2 4 10" xfId="6814" xr:uid="{00000000-0005-0000-0000-0000501C0000}"/>
    <cellStyle name="Финансовый 3 2 2 2 4 11" xfId="5114" xr:uid="{00000000-0005-0000-0000-0000511C0000}"/>
    <cellStyle name="Финансовый 3 2 2 2 4 12" xfId="3642" xr:uid="{00000000-0005-0000-0000-0000521C0000}"/>
    <cellStyle name="Финансовый 3 2 2 2 4 13" xfId="7032" xr:uid="{00000000-0005-0000-0000-0000531C0000}"/>
    <cellStyle name="Финансовый 3 2 2 2 4 2" xfId="691" xr:uid="{00000000-0005-0000-0000-0000541C0000}"/>
    <cellStyle name="Финансовый 3 2 2 2 4 2 2" xfId="1452" xr:uid="{00000000-0005-0000-0000-0000551C0000}"/>
    <cellStyle name="Финансовый 3 2 2 2 4 2 2 2" xfId="2924" xr:uid="{00000000-0005-0000-0000-0000561C0000}"/>
    <cellStyle name="Финансовый 3 2 2 2 4 2 2 2 2" xfId="9433" xr:uid="{00000000-0005-0000-0000-0000571C0000}"/>
    <cellStyle name="Финансовый 3 2 2 2 4 2 2 3" xfId="4572" xr:uid="{00000000-0005-0000-0000-0000581C0000}"/>
    <cellStyle name="Финансовый 3 2 2 2 4 2 2 4" xfId="7962" xr:uid="{00000000-0005-0000-0000-0000591C0000}"/>
    <cellStyle name="Финансовый 3 2 2 2 4 2 3" xfId="2188" xr:uid="{00000000-0005-0000-0000-00005A1C0000}"/>
    <cellStyle name="Финансовый 3 2 2 2 4 2 3 2" xfId="5308" xr:uid="{00000000-0005-0000-0000-00005B1C0000}"/>
    <cellStyle name="Финансовый 3 2 2 2 4 2 3 3" xfId="8697" xr:uid="{00000000-0005-0000-0000-00005C1C0000}"/>
    <cellStyle name="Финансовый 3 2 2 2 4 2 4" xfId="3836" xr:uid="{00000000-0005-0000-0000-00005D1C0000}"/>
    <cellStyle name="Финансовый 3 2 2 2 4 2 5" xfId="7226" xr:uid="{00000000-0005-0000-0000-00005E1C0000}"/>
    <cellStyle name="Финансовый 3 2 2 2 4 3" xfId="868" xr:uid="{00000000-0005-0000-0000-00005F1C0000}"/>
    <cellStyle name="Финансовый 3 2 2 2 4 3 2" xfId="1629" xr:uid="{00000000-0005-0000-0000-0000601C0000}"/>
    <cellStyle name="Финансовый 3 2 2 2 4 3 2 2" xfId="3101" xr:uid="{00000000-0005-0000-0000-0000611C0000}"/>
    <cellStyle name="Финансовый 3 2 2 2 4 3 2 2 2" xfId="9610" xr:uid="{00000000-0005-0000-0000-0000621C0000}"/>
    <cellStyle name="Финансовый 3 2 2 2 4 3 2 3" xfId="4749" xr:uid="{00000000-0005-0000-0000-0000631C0000}"/>
    <cellStyle name="Финансовый 3 2 2 2 4 3 2 4" xfId="8139" xr:uid="{00000000-0005-0000-0000-0000641C0000}"/>
    <cellStyle name="Финансовый 3 2 2 2 4 3 3" xfId="2365" xr:uid="{00000000-0005-0000-0000-0000651C0000}"/>
    <cellStyle name="Финансовый 3 2 2 2 4 3 3 2" xfId="5489" xr:uid="{00000000-0005-0000-0000-0000661C0000}"/>
    <cellStyle name="Финансовый 3 2 2 2 4 3 3 3" xfId="8874" xr:uid="{00000000-0005-0000-0000-0000671C0000}"/>
    <cellStyle name="Финансовый 3 2 2 2 4 3 4" xfId="4013" xr:uid="{00000000-0005-0000-0000-0000681C0000}"/>
    <cellStyle name="Финансовый 3 2 2 2 4 3 5" xfId="7403" xr:uid="{00000000-0005-0000-0000-0000691C0000}"/>
    <cellStyle name="Финансовый 3 2 2 2 4 4" xfId="1056" xr:uid="{00000000-0005-0000-0000-00006A1C0000}"/>
    <cellStyle name="Финансовый 3 2 2 2 4 4 2" xfId="1809" xr:uid="{00000000-0005-0000-0000-00006B1C0000}"/>
    <cellStyle name="Финансовый 3 2 2 2 4 4 2 2" xfId="3281" xr:uid="{00000000-0005-0000-0000-00006C1C0000}"/>
    <cellStyle name="Финансовый 3 2 2 2 4 4 2 2 2" xfId="9790" xr:uid="{00000000-0005-0000-0000-00006D1C0000}"/>
    <cellStyle name="Финансовый 3 2 2 2 4 4 2 3" xfId="4929" xr:uid="{00000000-0005-0000-0000-00006E1C0000}"/>
    <cellStyle name="Финансовый 3 2 2 2 4 4 2 4" xfId="8319" xr:uid="{00000000-0005-0000-0000-00006F1C0000}"/>
    <cellStyle name="Финансовый 3 2 2 2 4 4 3" xfId="2545" xr:uid="{00000000-0005-0000-0000-0000701C0000}"/>
    <cellStyle name="Финансовый 3 2 2 2 4 4 3 2" xfId="5666" xr:uid="{00000000-0005-0000-0000-0000711C0000}"/>
    <cellStyle name="Финансовый 3 2 2 2 4 4 3 3" xfId="9054" xr:uid="{00000000-0005-0000-0000-0000721C0000}"/>
    <cellStyle name="Финансовый 3 2 2 2 4 4 4" xfId="4193" xr:uid="{00000000-0005-0000-0000-0000731C0000}"/>
    <cellStyle name="Финансовый 3 2 2 2 4 4 5" xfId="7583" xr:uid="{00000000-0005-0000-0000-0000741C0000}"/>
    <cellStyle name="Финансовый 3 2 2 2 4 5" xfId="1258" xr:uid="{00000000-0005-0000-0000-0000751C0000}"/>
    <cellStyle name="Финансовый 3 2 2 2 4 5 2" xfId="2730" xr:uid="{00000000-0005-0000-0000-0000761C0000}"/>
    <cellStyle name="Финансовый 3 2 2 2 4 5 2 2" xfId="5846" xr:uid="{00000000-0005-0000-0000-0000771C0000}"/>
    <cellStyle name="Финансовый 3 2 2 2 4 5 2 3" xfId="9239" xr:uid="{00000000-0005-0000-0000-0000781C0000}"/>
    <cellStyle name="Финансовый 3 2 2 2 4 5 3" xfId="4378" xr:uid="{00000000-0005-0000-0000-0000791C0000}"/>
    <cellStyle name="Финансовый 3 2 2 2 4 5 4" xfId="7768" xr:uid="{00000000-0005-0000-0000-00007A1C0000}"/>
    <cellStyle name="Финансовый 3 2 2 2 4 6" xfId="1994" xr:uid="{00000000-0005-0000-0000-00007B1C0000}"/>
    <cellStyle name="Финансовый 3 2 2 2 4 6 2" xfId="6027" xr:uid="{00000000-0005-0000-0000-00007C1C0000}"/>
    <cellStyle name="Финансовый 3 2 2 2 4 6 3" xfId="8503" xr:uid="{00000000-0005-0000-0000-00007D1C0000}"/>
    <cellStyle name="Финансовый 3 2 2 2 4 7" xfId="3461" xr:uid="{00000000-0005-0000-0000-00007E1C0000}"/>
    <cellStyle name="Финансовый 3 2 2 2 4 7 2" xfId="6222" xr:uid="{00000000-0005-0000-0000-00007F1C0000}"/>
    <cellStyle name="Финансовый 3 2 2 2 4 7 3" xfId="9970" xr:uid="{00000000-0005-0000-0000-0000801C0000}"/>
    <cellStyle name="Финансовый 3 2 2 2 4 8" xfId="6403" xr:uid="{00000000-0005-0000-0000-0000811C0000}"/>
    <cellStyle name="Финансовый 3 2 2 2 4 9" xfId="6600" xr:uid="{00000000-0005-0000-0000-0000821C0000}"/>
    <cellStyle name="Финансовый 3 2 2 2 5" xfId="688" xr:uid="{00000000-0005-0000-0000-0000831C0000}"/>
    <cellStyle name="Финансовый 3 2 2 2 5 2" xfId="1449" xr:uid="{00000000-0005-0000-0000-0000841C0000}"/>
    <cellStyle name="Финансовый 3 2 2 2 5 2 2" xfId="2921" xr:uid="{00000000-0005-0000-0000-0000851C0000}"/>
    <cellStyle name="Финансовый 3 2 2 2 5 2 2 2" xfId="9430" xr:uid="{00000000-0005-0000-0000-0000861C0000}"/>
    <cellStyle name="Финансовый 3 2 2 2 5 2 3" xfId="4569" xr:uid="{00000000-0005-0000-0000-0000871C0000}"/>
    <cellStyle name="Финансовый 3 2 2 2 5 2 4" xfId="7959" xr:uid="{00000000-0005-0000-0000-0000881C0000}"/>
    <cellStyle name="Финансовый 3 2 2 2 5 3" xfId="2185" xr:uid="{00000000-0005-0000-0000-0000891C0000}"/>
    <cellStyle name="Финансовый 3 2 2 2 5 3 2" xfId="5305" xr:uid="{00000000-0005-0000-0000-00008A1C0000}"/>
    <cellStyle name="Финансовый 3 2 2 2 5 3 3" xfId="8694" xr:uid="{00000000-0005-0000-0000-00008B1C0000}"/>
    <cellStyle name="Финансовый 3 2 2 2 5 4" xfId="3833" xr:uid="{00000000-0005-0000-0000-00008C1C0000}"/>
    <cellStyle name="Финансовый 3 2 2 2 5 5" xfId="7223" xr:uid="{00000000-0005-0000-0000-00008D1C0000}"/>
    <cellStyle name="Финансовый 3 2 2 2 6" xfId="865" xr:uid="{00000000-0005-0000-0000-00008E1C0000}"/>
    <cellStyle name="Финансовый 3 2 2 2 6 2" xfId="1626" xr:uid="{00000000-0005-0000-0000-00008F1C0000}"/>
    <cellStyle name="Финансовый 3 2 2 2 6 2 2" xfId="3098" xr:uid="{00000000-0005-0000-0000-0000901C0000}"/>
    <cellStyle name="Финансовый 3 2 2 2 6 2 2 2" xfId="9607" xr:uid="{00000000-0005-0000-0000-0000911C0000}"/>
    <cellStyle name="Финансовый 3 2 2 2 6 2 3" xfId="4746" xr:uid="{00000000-0005-0000-0000-0000921C0000}"/>
    <cellStyle name="Финансовый 3 2 2 2 6 2 4" xfId="8136" xr:uid="{00000000-0005-0000-0000-0000931C0000}"/>
    <cellStyle name="Финансовый 3 2 2 2 6 3" xfId="2362" xr:uid="{00000000-0005-0000-0000-0000941C0000}"/>
    <cellStyle name="Финансовый 3 2 2 2 6 3 2" xfId="5486" xr:uid="{00000000-0005-0000-0000-0000951C0000}"/>
    <cellStyle name="Финансовый 3 2 2 2 6 3 3" xfId="8871" xr:uid="{00000000-0005-0000-0000-0000961C0000}"/>
    <cellStyle name="Финансовый 3 2 2 2 6 4" xfId="4010" xr:uid="{00000000-0005-0000-0000-0000971C0000}"/>
    <cellStyle name="Финансовый 3 2 2 2 6 5" xfId="7400" xr:uid="{00000000-0005-0000-0000-0000981C0000}"/>
    <cellStyle name="Финансовый 3 2 2 2 7" xfId="1053" xr:uid="{00000000-0005-0000-0000-0000991C0000}"/>
    <cellStyle name="Финансовый 3 2 2 2 7 2" xfId="1806" xr:uid="{00000000-0005-0000-0000-00009A1C0000}"/>
    <cellStyle name="Финансовый 3 2 2 2 7 2 2" xfId="3278" xr:uid="{00000000-0005-0000-0000-00009B1C0000}"/>
    <cellStyle name="Финансовый 3 2 2 2 7 2 2 2" xfId="9787" xr:uid="{00000000-0005-0000-0000-00009C1C0000}"/>
    <cellStyle name="Финансовый 3 2 2 2 7 2 3" xfId="4926" xr:uid="{00000000-0005-0000-0000-00009D1C0000}"/>
    <cellStyle name="Финансовый 3 2 2 2 7 2 4" xfId="8316" xr:uid="{00000000-0005-0000-0000-00009E1C0000}"/>
    <cellStyle name="Финансовый 3 2 2 2 7 3" xfId="2542" xr:uid="{00000000-0005-0000-0000-00009F1C0000}"/>
    <cellStyle name="Финансовый 3 2 2 2 7 3 2" xfId="5663" xr:uid="{00000000-0005-0000-0000-0000A01C0000}"/>
    <cellStyle name="Финансовый 3 2 2 2 7 3 3" xfId="9051" xr:uid="{00000000-0005-0000-0000-0000A11C0000}"/>
    <cellStyle name="Финансовый 3 2 2 2 7 4" xfId="4190" xr:uid="{00000000-0005-0000-0000-0000A21C0000}"/>
    <cellStyle name="Финансовый 3 2 2 2 7 5" xfId="7580" xr:uid="{00000000-0005-0000-0000-0000A31C0000}"/>
    <cellStyle name="Финансовый 3 2 2 2 8" xfId="1255" xr:uid="{00000000-0005-0000-0000-0000A41C0000}"/>
    <cellStyle name="Финансовый 3 2 2 2 8 2" xfId="2727" xr:uid="{00000000-0005-0000-0000-0000A51C0000}"/>
    <cellStyle name="Финансовый 3 2 2 2 8 2 2" xfId="5843" xr:uid="{00000000-0005-0000-0000-0000A61C0000}"/>
    <cellStyle name="Финансовый 3 2 2 2 8 2 3" xfId="9236" xr:uid="{00000000-0005-0000-0000-0000A71C0000}"/>
    <cellStyle name="Финансовый 3 2 2 2 8 3" xfId="4375" xr:uid="{00000000-0005-0000-0000-0000A81C0000}"/>
    <cellStyle name="Финансовый 3 2 2 2 8 4" xfId="7765" xr:uid="{00000000-0005-0000-0000-0000A91C0000}"/>
    <cellStyle name="Финансовый 3 2 2 2 9" xfId="1991" xr:uid="{00000000-0005-0000-0000-0000AA1C0000}"/>
    <cellStyle name="Финансовый 3 2 2 2 9 2" xfId="6024" xr:uid="{00000000-0005-0000-0000-0000AB1C0000}"/>
    <cellStyle name="Финансовый 3 2 2 2 9 3" xfId="8500" xr:uid="{00000000-0005-0000-0000-0000AC1C0000}"/>
    <cellStyle name="Финансовый 3 2 2 3" xfId="488" xr:uid="{00000000-0005-0000-0000-0000AD1C0000}"/>
    <cellStyle name="Финансовый 3 2 2 3 10" xfId="6815" xr:uid="{00000000-0005-0000-0000-0000AE1C0000}"/>
    <cellStyle name="Финансовый 3 2 2 3 11" xfId="5115" xr:uid="{00000000-0005-0000-0000-0000AF1C0000}"/>
    <cellStyle name="Финансовый 3 2 2 3 12" xfId="3643" xr:uid="{00000000-0005-0000-0000-0000B01C0000}"/>
    <cellStyle name="Финансовый 3 2 2 3 13" xfId="7033" xr:uid="{00000000-0005-0000-0000-0000B11C0000}"/>
    <cellStyle name="Финансовый 3 2 2 3 2" xfId="692" xr:uid="{00000000-0005-0000-0000-0000B21C0000}"/>
    <cellStyle name="Финансовый 3 2 2 3 2 2" xfId="1453" xr:uid="{00000000-0005-0000-0000-0000B31C0000}"/>
    <cellStyle name="Финансовый 3 2 2 3 2 2 2" xfId="2925" xr:uid="{00000000-0005-0000-0000-0000B41C0000}"/>
    <cellStyle name="Финансовый 3 2 2 3 2 2 2 2" xfId="9434" xr:uid="{00000000-0005-0000-0000-0000B51C0000}"/>
    <cellStyle name="Финансовый 3 2 2 3 2 2 3" xfId="4573" xr:uid="{00000000-0005-0000-0000-0000B61C0000}"/>
    <cellStyle name="Финансовый 3 2 2 3 2 2 4" xfId="7963" xr:uid="{00000000-0005-0000-0000-0000B71C0000}"/>
    <cellStyle name="Финансовый 3 2 2 3 2 3" xfId="2189" xr:uid="{00000000-0005-0000-0000-0000B81C0000}"/>
    <cellStyle name="Финансовый 3 2 2 3 2 3 2" xfId="5309" xr:uid="{00000000-0005-0000-0000-0000B91C0000}"/>
    <cellStyle name="Финансовый 3 2 2 3 2 3 3" xfId="8698" xr:uid="{00000000-0005-0000-0000-0000BA1C0000}"/>
    <cellStyle name="Финансовый 3 2 2 3 2 4" xfId="3837" xr:uid="{00000000-0005-0000-0000-0000BB1C0000}"/>
    <cellStyle name="Финансовый 3 2 2 3 2 5" xfId="7227" xr:uid="{00000000-0005-0000-0000-0000BC1C0000}"/>
    <cellStyle name="Финансовый 3 2 2 3 3" xfId="869" xr:uid="{00000000-0005-0000-0000-0000BD1C0000}"/>
    <cellStyle name="Финансовый 3 2 2 3 3 2" xfId="1630" xr:uid="{00000000-0005-0000-0000-0000BE1C0000}"/>
    <cellStyle name="Финансовый 3 2 2 3 3 2 2" xfId="3102" xr:uid="{00000000-0005-0000-0000-0000BF1C0000}"/>
    <cellStyle name="Финансовый 3 2 2 3 3 2 2 2" xfId="9611" xr:uid="{00000000-0005-0000-0000-0000C01C0000}"/>
    <cellStyle name="Финансовый 3 2 2 3 3 2 3" xfId="4750" xr:uid="{00000000-0005-0000-0000-0000C11C0000}"/>
    <cellStyle name="Финансовый 3 2 2 3 3 2 4" xfId="8140" xr:uid="{00000000-0005-0000-0000-0000C21C0000}"/>
    <cellStyle name="Финансовый 3 2 2 3 3 3" xfId="2366" xr:uid="{00000000-0005-0000-0000-0000C31C0000}"/>
    <cellStyle name="Финансовый 3 2 2 3 3 3 2" xfId="5490" xr:uid="{00000000-0005-0000-0000-0000C41C0000}"/>
    <cellStyle name="Финансовый 3 2 2 3 3 3 3" xfId="8875" xr:uid="{00000000-0005-0000-0000-0000C51C0000}"/>
    <cellStyle name="Финансовый 3 2 2 3 3 4" xfId="4014" xr:uid="{00000000-0005-0000-0000-0000C61C0000}"/>
    <cellStyle name="Финансовый 3 2 2 3 3 5" xfId="7404" xr:uid="{00000000-0005-0000-0000-0000C71C0000}"/>
    <cellStyle name="Финансовый 3 2 2 3 4" xfId="1057" xr:uid="{00000000-0005-0000-0000-0000C81C0000}"/>
    <cellStyle name="Финансовый 3 2 2 3 4 2" xfId="1810" xr:uid="{00000000-0005-0000-0000-0000C91C0000}"/>
    <cellStyle name="Финансовый 3 2 2 3 4 2 2" xfId="3282" xr:uid="{00000000-0005-0000-0000-0000CA1C0000}"/>
    <cellStyle name="Финансовый 3 2 2 3 4 2 2 2" xfId="9791" xr:uid="{00000000-0005-0000-0000-0000CB1C0000}"/>
    <cellStyle name="Финансовый 3 2 2 3 4 2 3" xfId="4930" xr:uid="{00000000-0005-0000-0000-0000CC1C0000}"/>
    <cellStyle name="Финансовый 3 2 2 3 4 2 4" xfId="8320" xr:uid="{00000000-0005-0000-0000-0000CD1C0000}"/>
    <cellStyle name="Финансовый 3 2 2 3 4 3" xfId="2546" xr:uid="{00000000-0005-0000-0000-0000CE1C0000}"/>
    <cellStyle name="Финансовый 3 2 2 3 4 3 2" xfId="5667" xr:uid="{00000000-0005-0000-0000-0000CF1C0000}"/>
    <cellStyle name="Финансовый 3 2 2 3 4 3 3" xfId="9055" xr:uid="{00000000-0005-0000-0000-0000D01C0000}"/>
    <cellStyle name="Финансовый 3 2 2 3 4 4" xfId="4194" xr:uid="{00000000-0005-0000-0000-0000D11C0000}"/>
    <cellStyle name="Финансовый 3 2 2 3 4 5" xfId="7584" xr:uid="{00000000-0005-0000-0000-0000D21C0000}"/>
    <cellStyle name="Финансовый 3 2 2 3 5" xfId="1259" xr:uid="{00000000-0005-0000-0000-0000D31C0000}"/>
    <cellStyle name="Финансовый 3 2 2 3 5 2" xfId="2731" xr:uid="{00000000-0005-0000-0000-0000D41C0000}"/>
    <cellStyle name="Финансовый 3 2 2 3 5 2 2" xfId="5847" xr:uid="{00000000-0005-0000-0000-0000D51C0000}"/>
    <cellStyle name="Финансовый 3 2 2 3 5 2 3" xfId="9240" xr:uid="{00000000-0005-0000-0000-0000D61C0000}"/>
    <cellStyle name="Финансовый 3 2 2 3 5 3" xfId="4379" xr:uid="{00000000-0005-0000-0000-0000D71C0000}"/>
    <cellStyle name="Финансовый 3 2 2 3 5 4" xfId="7769" xr:uid="{00000000-0005-0000-0000-0000D81C0000}"/>
    <cellStyle name="Финансовый 3 2 2 3 6" xfId="1995" xr:uid="{00000000-0005-0000-0000-0000D91C0000}"/>
    <cellStyle name="Финансовый 3 2 2 3 6 2" xfId="6028" xr:uid="{00000000-0005-0000-0000-0000DA1C0000}"/>
    <cellStyle name="Финансовый 3 2 2 3 6 3" xfId="8504" xr:uid="{00000000-0005-0000-0000-0000DB1C0000}"/>
    <cellStyle name="Финансовый 3 2 2 3 7" xfId="3462" xr:uid="{00000000-0005-0000-0000-0000DC1C0000}"/>
    <cellStyle name="Финансовый 3 2 2 3 7 2" xfId="6223" xr:uid="{00000000-0005-0000-0000-0000DD1C0000}"/>
    <cellStyle name="Финансовый 3 2 2 3 7 3" xfId="9971" xr:uid="{00000000-0005-0000-0000-0000DE1C0000}"/>
    <cellStyle name="Финансовый 3 2 2 3 8" xfId="6404" xr:uid="{00000000-0005-0000-0000-0000DF1C0000}"/>
    <cellStyle name="Финансовый 3 2 2 3 9" xfId="6601" xr:uid="{00000000-0005-0000-0000-0000E01C0000}"/>
    <cellStyle name="Финансовый 3 2 2 4" xfId="489" xr:uid="{00000000-0005-0000-0000-0000E11C0000}"/>
    <cellStyle name="Финансовый 3 2 2 4 10" xfId="6816" xr:uid="{00000000-0005-0000-0000-0000E21C0000}"/>
    <cellStyle name="Финансовый 3 2 2 4 11" xfId="5116" xr:uid="{00000000-0005-0000-0000-0000E31C0000}"/>
    <cellStyle name="Финансовый 3 2 2 4 12" xfId="3644" xr:uid="{00000000-0005-0000-0000-0000E41C0000}"/>
    <cellStyle name="Финансовый 3 2 2 4 13" xfId="7034" xr:uid="{00000000-0005-0000-0000-0000E51C0000}"/>
    <cellStyle name="Финансовый 3 2 2 4 2" xfId="693" xr:uid="{00000000-0005-0000-0000-0000E61C0000}"/>
    <cellStyle name="Финансовый 3 2 2 4 2 2" xfId="1454" xr:uid="{00000000-0005-0000-0000-0000E71C0000}"/>
    <cellStyle name="Финансовый 3 2 2 4 2 2 2" xfId="2926" xr:uid="{00000000-0005-0000-0000-0000E81C0000}"/>
    <cellStyle name="Финансовый 3 2 2 4 2 2 2 2" xfId="9435" xr:uid="{00000000-0005-0000-0000-0000E91C0000}"/>
    <cellStyle name="Финансовый 3 2 2 4 2 2 3" xfId="4574" xr:uid="{00000000-0005-0000-0000-0000EA1C0000}"/>
    <cellStyle name="Финансовый 3 2 2 4 2 2 4" xfId="7964" xr:uid="{00000000-0005-0000-0000-0000EB1C0000}"/>
    <cellStyle name="Финансовый 3 2 2 4 2 3" xfId="2190" xr:uid="{00000000-0005-0000-0000-0000EC1C0000}"/>
    <cellStyle name="Финансовый 3 2 2 4 2 3 2" xfId="5310" xr:uid="{00000000-0005-0000-0000-0000ED1C0000}"/>
    <cellStyle name="Финансовый 3 2 2 4 2 3 3" xfId="8699" xr:uid="{00000000-0005-0000-0000-0000EE1C0000}"/>
    <cellStyle name="Финансовый 3 2 2 4 2 4" xfId="3838" xr:uid="{00000000-0005-0000-0000-0000EF1C0000}"/>
    <cellStyle name="Финансовый 3 2 2 4 2 5" xfId="7228" xr:uid="{00000000-0005-0000-0000-0000F01C0000}"/>
    <cellStyle name="Финансовый 3 2 2 4 3" xfId="870" xr:uid="{00000000-0005-0000-0000-0000F11C0000}"/>
    <cellStyle name="Финансовый 3 2 2 4 3 2" xfId="1631" xr:uid="{00000000-0005-0000-0000-0000F21C0000}"/>
    <cellStyle name="Финансовый 3 2 2 4 3 2 2" xfId="3103" xr:uid="{00000000-0005-0000-0000-0000F31C0000}"/>
    <cellStyle name="Финансовый 3 2 2 4 3 2 2 2" xfId="9612" xr:uid="{00000000-0005-0000-0000-0000F41C0000}"/>
    <cellStyle name="Финансовый 3 2 2 4 3 2 3" xfId="4751" xr:uid="{00000000-0005-0000-0000-0000F51C0000}"/>
    <cellStyle name="Финансовый 3 2 2 4 3 2 4" xfId="8141" xr:uid="{00000000-0005-0000-0000-0000F61C0000}"/>
    <cellStyle name="Финансовый 3 2 2 4 3 3" xfId="2367" xr:uid="{00000000-0005-0000-0000-0000F71C0000}"/>
    <cellStyle name="Финансовый 3 2 2 4 3 3 2" xfId="5491" xr:uid="{00000000-0005-0000-0000-0000F81C0000}"/>
    <cellStyle name="Финансовый 3 2 2 4 3 3 3" xfId="8876" xr:uid="{00000000-0005-0000-0000-0000F91C0000}"/>
    <cellStyle name="Финансовый 3 2 2 4 3 4" xfId="4015" xr:uid="{00000000-0005-0000-0000-0000FA1C0000}"/>
    <cellStyle name="Финансовый 3 2 2 4 3 5" xfId="7405" xr:uid="{00000000-0005-0000-0000-0000FB1C0000}"/>
    <cellStyle name="Финансовый 3 2 2 4 4" xfId="1058" xr:uid="{00000000-0005-0000-0000-0000FC1C0000}"/>
    <cellStyle name="Финансовый 3 2 2 4 4 2" xfId="1811" xr:uid="{00000000-0005-0000-0000-0000FD1C0000}"/>
    <cellStyle name="Финансовый 3 2 2 4 4 2 2" xfId="3283" xr:uid="{00000000-0005-0000-0000-0000FE1C0000}"/>
    <cellStyle name="Финансовый 3 2 2 4 4 2 2 2" xfId="9792" xr:uid="{00000000-0005-0000-0000-0000FF1C0000}"/>
    <cellStyle name="Финансовый 3 2 2 4 4 2 3" xfId="4931" xr:uid="{00000000-0005-0000-0000-0000001D0000}"/>
    <cellStyle name="Финансовый 3 2 2 4 4 2 4" xfId="8321" xr:uid="{00000000-0005-0000-0000-0000011D0000}"/>
    <cellStyle name="Финансовый 3 2 2 4 4 3" xfId="2547" xr:uid="{00000000-0005-0000-0000-0000021D0000}"/>
    <cellStyle name="Финансовый 3 2 2 4 4 3 2" xfId="5668" xr:uid="{00000000-0005-0000-0000-0000031D0000}"/>
    <cellStyle name="Финансовый 3 2 2 4 4 3 3" xfId="9056" xr:uid="{00000000-0005-0000-0000-0000041D0000}"/>
    <cellStyle name="Финансовый 3 2 2 4 4 4" xfId="4195" xr:uid="{00000000-0005-0000-0000-0000051D0000}"/>
    <cellStyle name="Финансовый 3 2 2 4 4 5" xfId="7585" xr:uid="{00000000-0005-0000-0000-0000061D0000}"/>
    <cellStyle name="Финансовый 3 2 2 4 5" xfId="1260" xr:uid="{00000000-0005-0000-0000-0000071D0000}"/>
    <cellStyle name="Финансовый 3 2 2 4 5 2" xfId="2732" xr:uid="{00000000-0005-0000-0000-0000081D0000}"/>
    <cellStyle name="Финансовый 3 2 2 4 5 2 2" xfId="5848" xr:uid="{00000000-0005-0000-0000-0000091D0000}"/>
    <cellStyle name="Финансовый 3 2 2 4 5 2 3" xfId="9241" xr:uid="{00000000-0005-0000-0000-00000A1D0000}"/>
    <cellStyle name="Финансовый 3 2 2 4 5 3" xfId="4380" xr:uid="{00000000-0005-0000-0000-00000B1D0000}"/>
    <cellStyle name="Финансовый 3 2 2 4 5 4" xfId="7770" xr:uid="{00000000-0005-0000-0000-00000C1D0000}"/>
    <cellStyle name="Финансовый 3 2 2 4 6" xfId="1996" xr:uid="{00000000-0005-0000-0000-00000D1D0000}"/>
    <cellStyle name="Финансовый 3 2 2 4 6 2" xfId="6029" xr:uid="{00000000-0005-0000-0000-00000E1D0000}"/>
    <cellStyle name="Финансовый 3 2 2 4 6 3" xfId="8505" xr:uid="{00000000-0005-0000-0000-00000F1D0000}"/>
    <cellStyle name="Финансовый 3 2 2 4 7" xfId="3463" xr:uid="{00000000-0005-0000-0000-0000101D0000}"/>
    <cellStyle name="Финансовый 3 2 2 4 7 2" xfId="6224" xr:uid="{00000000-0005-0000-0000-0000111D0000}"/>
    <cellStyle name="Финансовый 3 2 2 4 7 3" xfId="9972" xr:uid="{00000000-0005-0000-0000-0000121D0000}"/>
    <cellStyle name="Финансовый 3 2 2 4 8" xfId="6405" xr:uid="{00000000-0005-0000-0000-0000131D0000}"/>
    <cellStyle name="Финансовый 3 2 2 4 9" xfId="6602" xr:uid="{00000000-0005-0000-0000-0000141D0000}"/>
    <cellStyle name="Финансовый 3 2 2 5" xfId="490" xr:uid="{00000000-0005-0000-0000-0000151D0000}"/>
    <cellStyle name="Финансовый 3 2 2 5 10" xfId="6817" xr:uid="{00000000-0005-0000-0000-0000161D0000}"/>
    <cellStyle name="Финансовый 3 2 2 5 11" xfId="5117" xr:uid="{00000000-0005-0000-0000-0000171D0000}"/>
    <cellStyle name="Финансовый 3 2 2 5 12" xfId="3645" xr:uid="{00000000-0005-0000-0000-0000181D0000}"/>
    <cellStyle name="Финансовый 3 2 2 5 13" xfId="7035" xr:uid="{00000000-0005-0000-0000-0000191D0000}"/>
    <cellStyle name="Финансовый 3 2 2 5 2" xfId="694" xr:uid="{00000000-0005-0000-0000-00001A1D0000}"/>
    <cellStyle name="Финансовый 3 2 2 5 2 2" xfId="1455" xr:uid="{00000000-0005-0000-0000-00001B1D0000}"/>
    <cellStyle name="Финансовый 3 2 2 5 2 2 2" xfId="2927" xr:uid="{00000000-0005-0000-0000-00001C1D0000}"/>
    <cellStyle name="Финансовый 3 2 2 5 2 2 2 2" xfId="9436" xr:uid="{00000000-0005-0000-0000-00001D1D0000}"/>
    <cellStyle name="Финансовый 3 2 2 5 2 2 3" xfId="4575" xr:uid="{00000000-0005-0000-0000-00001E1D0000}"/>
    <cellStyle name="Финансовый 3 2 2 5 2 2 4" xfId="7965" xr:uid="{00000000-0005-0000-0000-00001F1D0000}"/>
    <cellStyle name="Финансовый 3 2 2 5 2 3" xfId="2191" xr:uid="{00000000-0005-0000-0000-0000201D0000}"/>
    <cellStyle name="Финансовый 3 2 2 5 2 3 2" xfId="5311" xr:uid="{00000000-0005-0000-0000-0000211D0000}"/>
    <cellStyle name="Финансовый 3 2 2 5 2 3 3" xfId="8700" xr:uid="{00000000-0005-0000-0000-0000221D0000}"/>
    <cellStyle name="Финансовый 3 2 2 5 2 4" xfId="3839" xr:uid="{00000000-0005-0000-0000-0000231D0000}"/>
    <cellStyle name="Финансовый 3 2 2 5 2 5" xfId="7229" xr:uid="{00000000-0005-0000-0000-0000241D0000}"/>
    <cellStyle name="Финансовый 3 2 2 5 3" xfId="871" xr:uid="{00000000-0005-0000-0000-0000251D0000}"/>
    <cellStyle name="Финансовый 3 2 2 5 3 2" xfId="1632" xr:uid="{00000000-0005-0000-0000-0000261D0000}"/>
    <cellStyle name="Финансовый 3 2 2 5 3 2 2" xfId="3104" xr:uid="{00000000-0005-0000-0000-0000271D0000}"/>
    <cellStyle name="Финансовый 3 2 2 5 3 2 2 2" xfId="9613" xr:uid="{00000000-0005-0000-0000-0000281D0000}"/>
    <cellStyle name="Финансовый 3 2 2 5 3 2 3" xfId="4752" xr:uid="{00000000-0005-0000-0000-0000291D0000}"/>
    <cellStyle name="Финансовый 3 2 2 5 3 2 4" xfId="8142" xr:uid="{00000000-0005-0000-0000-00002A1D0000}"/>
    <cellStyle name="Финансовый 3 2 2 5 3 3" xfId="2368" xr:uid="{00000000-0005-0000-0000-00002B1D0000}"/>
    <cellStyle name="Финансовый 3 2 2 5 3 3 2" xfId="5492" xr:uid="{00000000-0005-0000-0000-00002C1D0000}"/>
    <cellStyle name="Финансовый 3 2 2 5 3 3 3" xfId="8877" xr:uid="{00000000-0005-0000-0000-00002D1D0000}"/>
    <cellStyle name="Финансовый 3 2 2 5 3 4" xfId="4016" xr:uid="{00000000-0005-0000-0000-00002E1D0000}"/>
    <cellStyle name="Финансовый 3 2 2 5 3 5" xfId="7406" xr:uid="{00000000-0005-0000-0000-00002F1D0000}"/>
    <cellStyle name="Финансовый 3 2 2 5 4" xfId="1059" xr:uid="{00000000-0005-0000-0000-0000301D0000}"/>
    <cellStyle name="Финансовый 3 2 2 5 4 2" xfId="1812" xr:uid="{00000000-0005-0000-0000-0000311D0000}"/>
    <cellStyle name="Финансовый 3 2 2 5 4 2 2" xfId="3284" xr:uid="{00000000-0005-0000-0000-0000321D0000}"/>
    <cellStyle name="Финансовый 3 2 2 5 4 2 2 2" xfId="9793" xr:uid="{00000000-0005-0000-0000-0000331D0000}"/>
    <cellStyle name="Финансовый 3 2 2 5 4 2 3" xfId="4932" xr:uid="{00000000-0005-0000-0000-0000341D0000}"/>
    <cellStyle name="Финансовый 3 2 2 5 4 2 4" xfId="8322" xr:uid="{00000000-0005-0000-0000-0000351D0000}"/>
    <cellStyle name="Финансовый 3 2 2 5 4 3" xfId="2548" xr:uid="{00000000-0005-0000-0000-0000361D0000}"/>
    <cellStyle name="Финансовый 3 2 2 5 4 3 2" xfId="5669" xr:uid="{00000000-0005-0000-0000-0000371D0000}"/>
    <cellStyle name="Финансовый 3 2 2 5 4 3 3" xfId="9057" xr:uid="{00000000-0005-0000-0000-0000381D0000}"/>
    <cellStyle name="Финансовый 3 2 2 5 4 4" xfId="4196" xr:uid="{00000000-0005-0000-0000-0000391D0000}"/>
    <cellStyle name="Финансовый 3 2 2 5 4 5" xfId="7586" xr:uid="{00000000-0005-0000-0000-00003A1D0000}"/>
    <cellStyle name="Финансовый 3 2 2 5 5" xfId="1261" xr:uid="{00000000-0005-0000-0000-00003B1D0000}"/>
    <cellStyle name="Финансовый 3 2 2 5 5 2" xfId="2733" xr:uid="{00000000-0005-0000-0000-00003C1D0000}"/>
    <cellStyle name="Финансовый 3 2 2 5 5 2 2" xfId="5849" xr:uid="{00000000-0005-0000-0000-00003D1D0000}"/>
    <cellStyle name="Финансовый 3 2 2 5 5 2 3" xfId="9242" xr:uid="{00000000-0005-0000-0000-00003E1D0000}"/>
    <cellStyle name="Финансовый 3 2 2 5 5 3" xfId="4381" xr:uid="{00000000-0005-0000-0000-00003F1D0000}"/>
    <cellStyle name="Финансовый 3 2 2 5 5 4" xfId="7771" xr:uid="{00000000-0005-0000-0000-0000401D0000}"/>
    <cellStyle name="Финансовый 3 2 2 5 6" xfId="1997" xr:uid="{00000000-0005-0000-0000-0000411D0000}"/>
    <cellStyle name="Финансовый 3 2 2 5 6 2" xfId="6030" xr:uid="{00000000-0005-0000-0000-0000421D0000}"/>
    <cellStyle name="Финансовый 3 2 2 5 6 3" xfId="8506" xr:uid="{00000000-0005-0000-0000-0000431D0000}"/>
    <cellStyle name="Финансовый 3 2 2 5 7" xfId="3464" xr:uid="{00000000-0005-0000-0000-0000441D0000}"/>
    <cellStyle name="Финансовый 3 2 2 5 7 2" xfId="6225" xr:uid="{00000000-0005-0000-0000-0000451D0000}"/>
    <cellStyle name="Финансовый 3 2 2 5 7 3" xfId="9973" xr:uid="{00000000-0005-0000-0000-0000461D0000}"/>
    <cellStyle name="Финансовый 3 2 2 5 8" xfId="6406" xr:uid="{00000000-0005-0000-0000-0000471D0000}"/>
    <cellStyle name="Финансовый 3 2 2 5 9" xfId="6603" xr:uid="{00000000-0005-0000-0000-0000481D0000}"/>
    <cellStyle name="Финансовый 3 2 2 6" xfId="687" xr:uid="{00000000-0005-0000-0000-0000491D0000}"/>
    <cellStyle name="Финансовый 3 2 2 6 2" xfId="1448" xr:uid="{00000000-0005-0000-0000-00004A1D0000}"/>
    <cellStyle name="Финансовый 3 2 2 6 2 2" xfId="2920" xr:uid="{00000000-0005-0000-0000-00004B1D0000}"/>
    <cellStyle name="Финансовый 3 2 2 6 2 2 2" xfId="9429" xr:uid="{00000000-0005-0000-0000-00004C1D0000}"/>
    <cellStyle name="Финансовый 3 2 2 6 2 3" xfId="4568" xr:uid="{00000000-0005-0000-0000-00004D1D0000}"/>
    <cellStyle name="Финансовый 3 2 2 6 2 4" xfId="7958" xr:uid="{00000000-0005-0000-0000-00004E1D0000}"/>
    <cellStyle name="Финансовый 3 2 2 6 3" xfId="2184" xr:uid="{00000000-0005-0000-0000-00004F1D0000}"/>
    <cellStyle name="Финансовый 3 2 2 6 3 2" xfId="5304" xr:uid="{00000000-0005-0000-0000-0000501D0000}"/>
    <cellStyle name="Финансовый 3 2 2 6 3 3" xfId="8693" xr:uid="{00000000-0005-0000-0000-0000511D0000}"/>
    <cellStyle name="Финансовый 3 2 2 6 4" xfId="3832" xr:uid="{00000000-0005-0000-0000-0000521D0000}"/>
    <cellStyle name="Финансовый 3 2 2 6 5" xfId="7222" xr:uid="{00000000-0005-0000-0000-0000531D0000}"/>
    <cellStyle name="Финансовый 3 2 2 7" xfId="864" xr:uid="{00000000-0005-0000-0000-0000541D0000}"/>
    <cellStyle name="Финансовый 3 2 2 7 2" xfId="1625" xr:uid="{00000000-0005-0000-0000-0000551D0000}"/>
    <cellStyle name="Финансовый 3 2 2 7 2 2" xfId="3097" xr:uid="{00000000-0005-0000-0000-0000561D0000}"/>
    <cellStyle name="Финансовый 3 2 2 7 2 2 2" xfId="9606" xr:uid="{00000000-0005-0000-0000-0000571D0000}"/>
    <cellStyle name="Финансовый 3 2 2 7 2 3" xfId="4745" xr:uid="{00000000-0005-0000-0000-0000581D0000}"/>
    <cellStyle name="Финансовый 3 2 2 7 2 4" xfId="8135" xr:uid="{00000000-0005-0000-0000-0000591D0000}"/>
    <cellStyle name="Финансовый 3 2 2 7 3" xfId="2361" xr:uid="{00000000-0005-0000-0000-00005A1D0000}"/>
    <cellStyle name="Финансовый 3 2 2 7 3 2" xfId="5485" xr:uid="{00000000-0005-0000-0000-00005B1D0000}"/>
    <cellStyle name="Финансовый 3 2 2 7 3 3" xfId="8870" xr:uid="{00000000-0005-0000-0000-00005C1D0000}"/>
    <cellStyle name="Финансовый 3 2 2 7 4" xfId="4009" xr:uid="{00000000-0005-0000-0000-00005D1D0000}"/>
    <cellStyle name="Финансовый 3 2 2 7 5" xfId="7399" xr:uid="{00000000-0005-0000-0000-00005E1D0000}"/>
    <cellStyle name="Финансовый 3 2 2 8" xfId="1052" xr:uid="{00000000-0005-0000-0000-00005F1D0000}"/>
    <cellStyle name="Финансовый 3 2 2 8 2" xfId="1805" xr:uid="{00000000-0005-0000-0000-0000601D0000}"/>
    <cellStyle name="Финансовый 3 2 2 8 2 2" xfId="3277" xr:uid="{00000000-0005-0000-0000-0000611D0000}"/>
    <cellStyle name="Финансовый 3 2 2 8 2 2 2" xfId="9786" xr:uid="{00000000-0005-0000-0000-0000621D0000}"/>
    <cellStyle name="Финансовый 3 2 2 8 2 3" xfId="4925" xr:uid="{00000000-0005-0000-0000-0000631D0000}"/>
    <cellStyle name="Финансовый 3 2 2 8 2 4" xfId="8315" xr:uid="{00000000-0005-0000-0000-0000641D0000}"/>
    <cellStyle name="Финансовый 3 2 2 8 3" xfId="2541" xr:uid="{00000000-0005-0000-0000-0000651D0000}"/>
    <cellStyle name="Финансовый 3 2 2 8 3 2" xfId="5662" xr:uid="{00000000-0005-0000-0000-0000661D0000}"/>
    <cellStyle name="Финансовый 3 2 2 8 3 3" xfId="9050" xr:uid="{00000000-0005-0000-0000-0000671D0000}"/>
    <cellStyle name="Финансовый 3 2 2 8 4" xfId="4189" xr:uid="{00000000-0005-0000-0000-0000681D0000}"/>
    <cellStyle name="Финансовый 3 2 2 8 5" xfId="7579" xr:uid="{00000000-0005-0000-0000-0000691D0000}"/>
    <cellStyle name="Финансовый 3 2 2 9" xfId="1254" xr:uid="{00000000-0005-0000-0000-00006A1D0000}"/>
    <cellStyle name="Финансовый 3 2 2 9 2" xfId="2726" xr:uid="{00000000-0005-0000-0000-00006B1D0000}"/>
    <cellStyle name="Финансовый 3 2 2 9 2 2" xfId="5842" xr:uid="{00000000-0005-0000-0000-00006C1D0000}"/>
    <cellStyle name="Финансовый 3 2 2 9 2 3" xfId="9235" xr:uid="{00000000-0005-0000-0000-00006D1D0000}"/>
    <cellStyle name="Финансовый 3 2 2 9 3" xfId="4374" xr:uid="{00000000-0005-0000-0000-00006E1D0000}"/>
    <cellStyle name="Финансовый 3 2 2 9 4" xfId="7764" xr:uid="{00000000-0005-0000-0000-00006F1D0000}"/>
    <cellStyle name="Финансовый 3 2 3" xfId="491" xr:uid="{00000000-0005-0000-0000-0000701D0000}"/>
    <cellStyle name="Финансовый 3 2 3 10" xfId="3465" xr:uid="{00000000-0005-0000-0000-0000711D0000}"/>
    <cellStyle name="Финансовый 3 2 3 10 2" xfId="6226" xr:uid="{00000000-0005-0000-0000-0000721D0000}"/>
    <cellStyle name="Финансовый 3 2 3 10 3" xfId="9974" xr:uid="{00000000-0005-0000-0000-0000731D0000}"/>
    <cellStyle name="Финансовый 3 2 3 11" xfId="6407" xr:uid="{00000000-0005-0000-0000-0000741D0000}"/>
    <cellStyle name="Финансовый 3 2 3 12" xfId="6604" xr:uid="{00000000-0005-0000-0000-0000751D0000}"/>
    <cellStyle name="Финансовый 3 2 3 13" xfId="6818" xr:uid="{00000000-0005-0000-0000-0000761D0000}"/>
    <cellStyle name="Финансовый 3 2 3 14" xfId="5118" xr:uid="{00000000-0005-0000-0000-0000771D0000}"/>
    <cellStyle name="Финансовый 3 2 3 15" xfId="3646" xr:uid="{00000000-0005-0000-0000-0000781D0000}"/>
    <cellStyle name="Финансовый 3 2 3 16" xfId="7036" xr:uid="{00000000-0005-0000-0000-0000791D0000}"/>
    <cellStyle name="Финансовый 3 2 3 2" xfId="492" xr:uid="{00000000-0005-0000-0000-00007A1D0000}"/>
    <cellStyle name="Финансовый 3 2 3 2 10" xfId="6819" xr:uid="{00000000-0005-0000-0000-00007B1D0000}"/>
    <cellStyle name="Финансовый 3 2 3 2 11" xfId="5119" xr:uid="{00000000-0005-0000-0000-00007C1D0000}"/>
    <cellStyle name="Финансовый 3 2 3 2 12" xfId="3647" xr:uid="{00000000-0005-0000-0000-00007D1D0000}"/>
    <cellStyle name="Финансовый 3 2 3 2 13" xfId="7037" xr:uid="{00000000-0005-0000-0000-00007E1D0000}"/>
    <cellStyle name="Финансовый 3 2 3 2 2" xfId="696" xr:uid="{00000000-0005-0000-0000-00007F1D0000}"/>
    <cellStyle name="Финансовый 3 2 3 2 2 2" xfId="1457" xr:uid="{00000000-0005-0000-0000-0000801D0000}"/>
    <cellStyle name="Финансовый 3 2 3 2 2 2 2" xfId="2929" xr:uid="{00000000-0005-0000-0000-0000811D0000}"/>
    <cellStyle name="Финансовый 3 2 3 2 2 2 2 2" xfId="9438" xr:uid="{00000000-0005-0000-0000-0000821D0000}"/>
    <cellStyle name="Финансовый 3 2 3 2 2 2 3" xfId="4577" xr:uid="{00000000-0005-0000-0000-0000831D0000}"/>
    <cellStyle name="Финансовый 3 2 3 2 2 2 4" xfId="7967" xr:uid="{00000000-0005-0000-0000-0000841D0000}"/>
    <cellStyle name="Финансовый 3 2 3 2 2 3" xfId="2193" xr:uid="{00000000-0005-0000-0000-0000851D0000}"/>
    <cellStyle name="Финансовый 3 2 3 2 2 3 2" xfId="5313" xr:uid="{00000000-0005-0000-0000-0000861D0000}"/>
    <cellStyle name="Финансовый 3 2 3 2 2 3 3" xfId="8702" xr:uid="{00000000-0005-0000-0000-0000871D0000}"/>
    <cellStyle name="Финансовый 3 2 3 2 2 4" xfId="3841" xr:uid="{00000000-0005-0000-0000-0000881D0000}"/>
    <cellStyle name="Финансовый 3 2 3 2 2 5" xfId="7231" xr:uid="{00000000-0005-0000-0000-0000891D0000}"/>
    <cellStyle name="Финансовый 3 2 3 2 3" xfId="873" xr:uid="{00000000-0005-0000-0000-00008A1D0000}"/>
    <cellStyle name="Финансовый 3 2 3 2 3 2" xfId="1634" xr:uid="{00000000-0005-0000-0000-00008B1D0000}"/>
    <cellStyle name="Финансовый 3 2 3 2 3 2 2" xfId="3106" xr:uid="{00000000-0005-0000-0000-00008C1D0000}"/>
    <cellStyle name="Финансовый 3 2 3 2 3 2 2 2" xfId="9615" xr:uid="{00000000-0005-0000-0000-00008D1D0000}"/>
    <cellStyle name="Финансовый 3 2 3 2 3 2 3" xfId="4754" xr:uid="{00000000-0005-0000-0000-00008E1D0000}"/>
    <cellStyle name="Финансовый 3 2 3 2 3 2 4" xfId="8144" xr:uid="{00000000-0005-0000-0000-00008F1D0000}"/>
    <cellStyle name="Финансовый 3 2 3 2 3 3" xfId="2370" xr:uid="{00000000-0005-0000-0000-0000901D0000}"/>
    <cellStyle name="Финансовый 3 2 3 2 3 3 2" xfId="5494" xr:uid="{00000000-0005-0000-0000-0000911D0000}"/>
    <cellStyle name="Финансовый 3 2 3 2 3 3 3" xfId="8879" xr:uid="{00000000-0005-0000-0000-0000921D0000}"/>
    <cellStyle name="Финансовый 3 2 3 2 3 4" xfId="4018" xr:uid="{00000000-0005-0000-0000-0000931D0000}"/>
    <cellStyle name="Финансовый 3 2 3 2 3 5" xfId="7408" xr:uid="{00000000-0005-0000-0000-0000941D0000}"/>
    <cellStyle name="Финансовый 3 2 3 2 4" xfId="1061" xr:uid="{00000000-0005-0000-0000-0000951D0000}"/>
    <cellStyle name="Финансовый 3 2 3 2 4 2" xfId="1814" xr:uid="{00000000-0005-0000-0000-0000961D0000}"/>
    <cellStyle name="Финансовый 3 2 3 2 4 2 2" xfId="3286" xr:uid="{00000000-0005-0000-0000-0000971D0000}"/>
    <cellStyle name="Финансовый 3 2 3 2 4 2 2 2" xfId="9795" xr:uid="{00000000-0005-0000-0000-0000981D0000}"/>
    <cellStyle name="Финансовый 3 2 3 2 4 2 3" xfId="4934" xr:uid="{00000000-0005-0000-0000-0000991D0000}"/>
    <cellStyle name="Финансовый 3 2 3 2 4 2 4" xfId="8324" xr:uid="{00000000-0005-0000-0000-00009A1D0000}"/>
    <cellStyle name="Финансовый 3 2 3 2 4 3" xfId="2550" xr:uid="{00000000-0005-0000-0000-00009B1D0000}"/>
    <cellStyle name="Финансовый 3 2 3 2 4 3 2" xfId="5671" xr:uid="{00000000-0005-0000-0000-00009C1D0000}"/>
    <cellStyle name="Финансовый 3 2 3 2 4 3 3" xfId="9059" xr:uid="{00000000-0005-0000-0000-00009D1D0000}"/>
    <cellStyle name="Финансовый 3 2 3 2 4 4" xfId="4198" xr:uid="{00000000-0005-0000-0000-00009E1D0000}"/>
    <cellStyle name="Финансовый 3 2 3 2 4 5" xfId="7588" xr:uid="{00000000-0005-0000-0000-00009F1D0000}"/>
    <cellStyle name="Финансовый 3 2 3 2 5" xfId="1263" xr:uid="{00000000-0005-0000-0000-0000A01D0000}"/>
    <cellStyle name="Финансовый 3 2 3 2 5 2" xfId="2735" xr:uid="{00000000-0005-0000-0000-0000A11D0000}"/>
    <cellStyle name="Финансовый 3 2 3 2 5 2 2" xfId="5851" xr:uid="{00000000-0005-0000-0000-0000A21D0000}"/>
    <cellStyle name="Финансовый 3 2 3 2 5 2 3" xfId="9244" xr:uid="{00000000-0005-0000-0000-0000A31D0000}"/>
    <cellStyle name="Финансовый 3 2 3 2 5 3" xfId="4383" xr:uid="{00000000-0005-0000-0000-0000A41D0000}"/>
    <cellStyle name="Финансовый 3 2 3 2 5 4" xfId="7773" xr:uid="{00000000-0005-0000-0000-0000A51D0000}"/>
    <cellStyle name="Финансовый 3 2 3 2 6" xfId="1999" xr:uid="{00000000-0005-0000-0000-0000A61D0000}"/>
    <cellStyle name="Финансовый 3 2 3 2 6 2" xfId="6032" xr:uid="{00000000-0005-0000-0000-0000A71D0000}"/>
    <cellStyle name="Финансовый 3 2 3 2 6 3" xfId="8508" xr:uid="{00000000-0005-0000-0000-0000A81D0000}"/>
    <cellStyle name="Финансовый 3 2 3 2 7" xfId="3466" xr:uid="{00000000-0005-0000-0000-0000A91D0000}"/>
    <cellStyle name="Финансовый 3 2 3 2 7 2" xfId="6227" xr:uid="{00000000-0005-0000-0000-0000AA1D0000}"/>
    <cellStyle name="Финансовый 3 2 3 2 7 3" xfId="9975" xr:uid="{00000000-0005-0000-0000-0000AB1D0000}"/>
    <cellStyle name="Финансовый 3 2 3 2 8" xfId="6408" xr:uid="{00000000-0005-0000-0000-0000AC1D0000}"/>
    <cellStyle name="Финансовый 3 2 3 2 9" xfId="6605" xr:uid="{00000000-0005-0000-0000-0000AD1D0000}"/>
    <cellStyle name="Финансовый 3 2 3 3" xfId="493" xr:uid="{00000000-0005-0000-0000-0000AE1D0000}"/>
    <cellStyle name="Финансовый 3 2 3 3 10" xfId="6820" xr:uid="{00000000-0005-0000-0000-0000AF1D0000}"/>
    <cellStyle name="Финансовый 3 2 3 3 11" xfId="5120" xr:uid="{00000000-0005-0000-0000-0000B01D0000}"/>
    <cellStyle name="Финансовый 3 2 3 3 12" xfId="3648" xr:uid="{00000000-0005-0000-0000-0000B11D0000}"/>
    <cellStyle name="Финансовый 3 2 3 3 13" xfId="7038" xr:uid="{00000000-0005-0000-0000-0000B21D0000}"/>
    <cellStyle name="Финансовый 3 2 3 3 2" xfId="697" xr:uid="{00000000-0005-0000-0000-0000B31D0000}"/>
    <cellStyle name="Финансовый 3 2 3 3 2 2" xfId="1458" xr:uid="{00000000-0005-0000-0000-0000B41D0000}"/>
    <cellStyle name="Финансовый 3 2 3 3 2 2 2" xfId="2930" xr:uid="{00000000-0005-0000-0000-0000B51D0000}"/>
    <cellStyle name="Финансовый 3 2 3 3 2 2 2 2" xfId="9439" xr:uid="{00000000-0005-0000-0000-0000B61D0000}"/>
    <cellStyle name="Финансовый 3 2 3 3 2 2 3" xfId="4578" xr:uid="{00000000-0005-0000-0000-0000B71D0000}"/>
    <cellStyle name="Финансовый 3 2 3 3 2 2 4" xfId="7968" xr:uid="{00000000-0005-0000-0000-0000B81D0000}"/>
    <cellStyle name="Финансовый 3 2 3 3 2 3" xfId="2194" xr:uid="{00000000-0005-0000-0000-0000B91D0000}"/>
    <cellStyle name="Финансовый 3 2 3 3 2 3 2" xfId="5314" xr:uid="{00000000-0005-0000-0000-0000BA1D0000}"/>
    <cellStyle name="Финансовый 3 2 3 3 2 3 3" xfId="8703" xr:uid="{00000000-0005-0000-0000-0000BB1D0000}"/>
    <cellStyle name="Финансовый 3 2 3 3 2 4" xfId="3842" xr:uid="{00000000-0005-0000-0000-0000BC1D0000}"/>
    <cellStyle name="Финансовый 3 2 3 3 2 5" xfId="7232" xr:uid="{00000000-0005-0000-0000-0000BD1D0000}"/>
    <cellStyle name="Финансовый 3 2 3 3 3" xfId="874" xr:uid="{00000000-0005-0000-0000-0000BE1D0000}"/>
    <cellStyle name="Финансовый 3 2 3 3 3 2" xfId="1635" xr:uid="{00000000-0005-0000-0000-0000BF1D0000}"/>
    <cellStyle name="Финансовый 3 2 3 3 3 2 2" xfId="3107" xr:uid="{00000000-0005-0000-0000-0000C01D0000}"/>
    <cellStyle name="Финансовый 3 2 3 3 3 2 2 2" xfId="9616" xr:uid="{00000000-0005-0000-0000-0000C11D0000}"/>
    <cellStyle name="Финансовый 3 2 3 3 3 2 3" xfId="4755" xr:uid="{00000000-0005-0000-0000-0000C21D0000}"/>
    <cellStyle name="Финансовый 3 2 3 3 3 2 4" xfId="8145" xr:uid="{00000000-0005-0000-0000-0000C31D0000}"/>
    <cellStyle name="Финансовый 3 2 3 3 3 3" xfId="2371" xr:uid="{00000000-0005-0000-0000-0000C41D0000}"/>
    <cellStyle name="Финансовый 3 2 3 3 3 3 2" xfId="5495" xr:uid="{00000000-0005-0000-0000-0000C51D0000}"/>
    <cellStyle name="Финансовый 3 2 3 3 3 3 3" xfId="8880" xr:uid="{00000000-0005-0000-0000-0000C61D0000}"/>
    <cellStyle name="Финансовый 3 2 3 3 3 4" xfId="4019" xr:uid="{00000000-0005-0000-0000-0000C71D0000}"/>
    <cellStyle name="Финансовый 3 2 3 3 3 5" xfId="7409" xr:uid="{00000000-0005-0000-0000-0000C81D0000}"/>
    <cellStyle name="Финансовый 3 2 3 3 4" xfId="1062" xr:uid="{00000000-0005-0000-0000-0000C91D0000}"/>
    <cellStyle name="Финансовый 3 2 3 3 4 2" xfId="1815" xr:uid="{00000000-0005-0000-0000-0000CA1D0000}"/>
    <cellStyle name="Финансовый 3 2 3 3 4 2 2" xfId="3287" xr:uid="{00000000-0005-0000-0000-0000CB1D0000}"/>
    <cellStyle name="Финансовый 3 2 3 3 4 2 2 2" xfId="9796" xr:uid="{00000000-0005-0000-0000-0000CC1D0000}"/>
    <cellStyle name="Финансовый 3 2 3 3 4 2 3" xfId="4935" xr:uid="{00000000-0005-0000-0000-0000CD1D0000}"/>
    <cellStyle name="Финансовый 3 2 3 3 4 2 4" xfId="8325" xr:uid="{00000000-0005-0000-0000-0000CE1D0000}"/>
    <cellStyle name="Финансовый 3 2 3 3 4 3" xfId="2551" xr:uid="{00000000-0005-0000-0000-0000CF1D0000}"/>
    <cellStyle name="Финансовый 3 2 3 3 4 3 2" xfId="5672" xr:uid="{00000000-0005-0000-0000-0000D01D0000}"/>
    <cellStyle name="Финансовый 3 2 3 3 4 3 3" xfId="9060" xr:uid="{00000000-0005-0000-0000-0000D11D0000}"/>
    <cellStyle name="Финансовый 3 2 3 3 4 4" xfId="4199" xr:uid="{00000000-0005-0000-0000-0000D21D0000}"/>
    <cellStyle name="Финансовый 3 2 3 3 4 5" xfId="7589" xr:uid="{00000000-0005-0000-0000-0000D31D0000}"/>
    <cellStyle name="Финансовый 3 2 3 3 5" xfId="1264" xr:uid="{00000000-0005-0000-0000-0000D41D0000}"/>
    <cellStyle name="Финансовый 3 2 3 3 5 2" xfId="2736" xr:uid="{00000000-0005-0000-0000-0000D51D0000}"/>
    <cellStyle name="Финансовый 3 2 3 3 5 2 2" xfId="5852" xr:uid="{00000000-0005-0000-0000-0000D61D0000}"/>
    <cellStyle name="Финансовый 3 2 3 3 5 2 3" xfId="9245" xr:uid="{00000000-0005-0000-0000-0000D71D0000}"/>
    <cellStyle name="Финансовый 3 2 3 3 5 3" xfId="4384" xr:uid="{00000000-0005-0000-0000-0000D81D0000}"/>
    <cellStyle name="Финансовый 3 2 3 3 5 4" xfId="7774" xr:uid="{00000000-0005-0000-0000-0000D91D0000}"/>
    <cellStyle name="Финансовый 3 2 3 3 6" xfId="2000" xr:uid="{00000000-0005-0000-0000-0000DA1D0000}"/>
    <cellStyle name="Финансовый 3 2 3 3 6 2" xfId="6033" xr:uid="{00000000-0005-0000-0000-0000DB1D0000}"/>
    <cellStyle name="Финансовый 3 2 3 3 6 3" xfId="8509" xr:uid="{00000000-0005-0000-0000-0000DC1D0000}"/>
    <cellStyle name="Финансовый 3 2 3 3 7" xfId="3467" xr:uid="{00000000-0005-0000-0000-0000DD1D0000}"/>
    <cellStyle name="Финансовый 3 2 3 3 7 2" xfId="6228" xr:uid="{00000000-0005-0000-0000-0000DE1D0000}"/>
    <cellStyle name="Финансовый 3 2 3 3 7 3" xfId="9976" xr:uid="{00000000-0005-0000-0000-0000DF1D0000}"/>
    <cellStyle name="Финансовый 3 2 3 3 8" xfId="6409" xr:uid="{00000000-0005-0000-0000-0000E01D0000}"/>
    <cellStyle name="Финансовый 3 2 3 3 9" xfId="6606" xr:uid="{00000000-0005-0000-0000-0000E11D0000}"/>
    <cellStyle name="Финансовый 3 2 3 4" xfId="494" xr:uid="{00000000-0005-0000-0000-0000E21D0000}"/>
    <cellStyle name="Финансовый 3 2 3 4 10" xfId="6821" xr:uid="{00000000-0005-0000-0000-0000E31D0000}"/>
    <cellStyle name="Финансовый 3 2 3 4 11" xfId="5121" xr:uid="{00000000-0005-0000-0000-0000E41D0000}"/>
    <cellStyle name="Финансовый 3 2 3 4 12" xfId="3649" xr:uid="{00000000-0005-0000-0000-0000E51D0000}"/>
    <cellStyle name="Финансовый 3 2 3 4 13" xfId="7039" xr:uid="{00000000-0005-0000-0000-0000E61D0000}"/>
    <cellStyle name="Финансовый 3 2 3 4 2" xfId="698" xr:uid="{00000000-0005-0000-0000-0000E71D0000}"/>
    <cellStyle name="Финансовый 3 2 3 4 2 2" xfId="1459" xr:uid="{00000000-0005-0000-0000-0000E81D0000}"/>
    <cellStyle name="Финансовый 3 2 3 4 2 2 2" xfId="2931" xr:uid="{00000000-0005-0000-0000-0000E91D0000}"/>
    <cellStyle name="Финансовый 3 2 3 4 2 2 2 2" xfId="9440" xr:uid="{00000000-0005-0000-0000-0000EA1D0000}"/>
    <cellStyle name="Финансовый 3 2 3 4 2 2 3" xfId="4579" xr:uid="{00000000-0005-0000-0000-0000EB1D0000}"/>
    <cellStyle name="Финансовый 3 2 3 4 2 2 4" xfId="7969" xr:uid="{00000000-0005-0000-0000-0000EC1D0000}"/>
    <cellStyle name="Финансовый 3 2 3 4 2 3" xfId="2195" xr:uid="{00000000-0005-0000-0000-0000ED1D0000}"/>
    <cellStyle name="Финансовый 3 2 3 4 2 3 2" xfId="5315" xr:uid="{00000000-0005-0000-0000-0000EE1D0000}"/>
    <cellStyle name="Финансовый 3 2 3 4 2 3 3" xfId="8704" xr:uid="{00000000-0005-0000-0000-0000EF1D0000}"/>
    <cellStyle name="Финансовый 3 2 3 4 2 4" xfId="3843" xr:uid="{00000000-0005-0000-0000-0000F01D0000}"/>
    <cellStyle name="Финансовый 3 2 3 4 2 5" xfId="7233" xr:uid="{00000000-0005-0000-0000-0000F11D0000}"/>
    <cellStyle name="Финансовый 3 2 3 4 3" xfId="875" xr:uid="{00000000-0005-0000-0000-0000F21D0000}"/>
    <cellStyle name="Финансовый 3 2 3 4 3 2" xfId="1636" xr:uid="{00000000-0005-0000-0000-0000F31D0000}"/>
    <cellStyle name="Финансовый 3 2 3 4 3 2 2" xfId="3108" xr:uid="{00000000-0005-0000-0000-0000F41D0000}"/>
    <cellStyle name="Финансовый 3 2 3 4 3 2 2 2" xfId="9617" xr:uid="{00000000-0005-0000-0000-0000F51D0000}"/>
    <cellStyle name="Финансовый 3 2 3 4 3 2 3" xfId="4756" xr:uid="{00000000-0005-0000-0000-0000F61D0000}"/>
    <cellStyle name="Финансовый 3 2 3 4 3 2 4" xfId="8146" xr:uid="{00000000-0005-0000-0000-0000F71D0000}"/>
    <cellStyle name="Финансовый 3 2 3 4 3 3" xfId="2372" xr:uid="{00000000-0005-0000-0000-0000F81D0000}"/>
    <cellStyle name="Финансовый 3 2 3 4 3 3 2" xfId="5496" xr:uid="{00000000-0005-0000-0000-0000F91D0000}"/>
    <cellStyle name="Финансовый 3 2 3 4 3 3 3" xfId="8881" xr:uid="{00000000-0005-0000-0000-0000FA1D0000}"/>
    <cellStyle name="Финансовый 3 2 3 4 3 4" xfId="4020" xr:uid="{00000000-0005-0000-0000-0000FB1D0000}"/>
    <cellStyle name="Финансовый 3 2 3 4 3 5" xfId="7410" xr:uid="{00000000-0005-0000-0000-0000FC1D0000}"/>
    <cellStyle name="Финансовый 3 2 3 4 4" xfId="1063" xr:uid="{00000000-0005-0000-0000-0000FD1D0000}"/>
    <cellStyle name="Финансовый 3 2 3 4 4 2" xfId="1816" xr:uid="{00000000-0005-0000-0000-0000FE1D0000}"/>
    <cellStyle name="Финансовый 3 2 3 4 4 2 2" xfId="3288" xr:uid="{00000000-0005-0000-0000-0000FF1D0000}"/>
    <cellStyle name="Финансовый 3 2 3 4 4 2 2 2" xfId="9797" xr:uid="{00000000-0005-0000-0000-0000001E0000}"/>
    <cellStyle name="Финансовый 3 2 3 4 4 2 3" xfId="4936" xr:uid="{00000000-0005-0000-0000-0000011E0000}"/>
    <cellStyle name="Финансовый 3 2 3 4 4 2 4" xfId="8326" xr:uid="{00000000-0005-0000-0000-0000021E0000}"/>
    <cellStyle name="Финансовый 3 2 3 4 4 3" xfId="2552" xr:uid="{00000000-0005-0000-0000-0000031E0000}"/>
    <cellStyle name="Финансовый 3 2 3 4 4 3 2" xfId="5673" xr:uid="{00000000-0005-0000-0000-0000041E0000}"/>
    <cellStyle name="Финансовый 3 2 3 4 4 3 3" xfId="9061" xr:uid="{00000000-0005-0000-0000-0000051E0000}"/>
    <cellStyle name="Финансовый 3 2 3 4 4 4" xfId="4200" xr:uid="{00000000-0005-0000-0000-0000061E0000}"/>
    <cellStyle name="Финансовый 3 2 3 4 4 5" xfId="7590" xr:uid="{00000000-0005-0000-0000-0000071E0000}"/>
    <cellStyle name="Финансовый 3 2 3 4 5" xfId="1265" xr:uid="{00000000-0005-0000-0000-0000081E0000}"/>
    <cellStyle name="Финансовый 3 2 3 4 5 2" xfId="2737" xr:uid="{00000000-0005-0000-0000-0000091E0000}"/>
    <cellStyle name="Финансовый 3 2 3 4 5 2 2" xfId="5853" xr:uid="{00000000-0005-0000-0000-00000A1E0000}"/>
    <cellStyle name="Финансовый 3 2 3 4 5 2 3" xfId="9246" xr:uid="{00000000-0005-0000-0000-00000B1E0000}"/>
    <cellStyle name="Финансовый 3 2 3 4 5 3" xfId="4385" xr:uid="{00000000-0005-0000-0000-00000C1E0000}"/>
    <cellStyle name="Финансовый 3 2 3 4 5 4" xfId="7775" xr:uid="{00000000-0005-0000-0000-00000D1E0000}"/>
    <cellStyle name="Финансовый 3 2 3 4 6" xfId="2001" xr:uid="{00000000-0005-0000-0000-00000E1E0000}"/>
    <cellStyle name="Финансовый 3 2 3 4 6 2" xfId="6034" xr:uid="{00000000-0005-0000-0000-00000F1E0000}"/>
    <cellStyle name="Финансовый 3 2 3 4 6 3" xfId="8510" xr:uid="{00000000-0005-0000-0000-0000101E0000}"/>
    <cellStyle name="Финансовый 3 2 3 4 7" xfId="3468" xr:uid="{00000000-0005-0000-0000-0000111E0000}"/>
    <cellStyle name="Финансовый 3 2 3 4 7 2" xfId="6229" xr:uid="{00000000-0005-0000-0000-0000121E0000}"/>
    <cellStyle name="Финансовый 3 2 3 4 7 3" xfId="9977" xr:uid="{00000000-0005-0000-0000-0000131E0000}"/>
    <cellStyle name="Финансовый 3 2 3 4 8" xfId="6410" xr:uid="{00000000-0005-0000-0000-0000141E0000}"/>
    <cellStyle name="Финансовый 3 2 3 4 9" xfId="6607" xr:uid="{00000000-0005-0000-0000-0000151E0000}"/>
    <cellStyle name="Финансовый 3 2 3 5" xfId="695" xr:uid="{00000000-0005-0000-0000-0000161E0000}"/>
    <cellStyle name="Финансовый 3 2 3 5 2" xfId="1456" xr:uid="{00000000-0005-0000-0000-0000171E0000}"/>
    <cellStyle name="Финансовый 3 2 3 5 2 2" xfId="2928" xr:uid="{00000000-0005-0000-0000-0000181E0000}"/>
    <cellStyle name="Финансовый 3 2 3 5 2 2 2" xfId="9437" xr:uid="{00000000-0005-0000-0000-0000191E0000}"/>
    <cellStyle name="Финансовый 3 2 3 5 2 3" xfId="4576" xr:uid="{00000000-0005-0000-0000-00001A1E0000}"/>
    <cellStyle name="Финансовый 3 2 3 5 2 4" xfId="7966" xr:uid="{00000000-0005-0000-0000-00001B1E0000}"/>
    <cellStyle name="Финансовый 3 2 3 5 3" xfId="2192" xr:uid="{00000000-0005-0000-0000-00001C1E0000}"/>
    <cellStyle name="Финансовый 3 2 3 5 3 2" xfId="5312" xr:uid="{00000000-0005-0000-0000-00001D1E0000}"/>
    <cellStyle name="Финансовый 3 2 3 5 3 3" xfId="8701" xr:uid="{00000000-0005-0000-0000-00001E1E0000}"/>
    <cellStyle name="Финансовый 3 2 3 5 4" xfId="3840" xr:uid="{00000000-0005-0000-0000-00001F1E0000}"/>
    <cellStyle name="Финансовый 3 2 3 5 5" xfId="7230" xr:uid="{00000000-0005-0000-0000-0000201E0000}"/>
    <cellStyle name="Финансовый 3 2 3 6" xfId="872" xr:uid="{00000000-0005-0000-0000-0000211E0000}"/>
    <cellStyle name="Финансовый 3 2 3 6 2" xfId="1633" xr:uid="{00000000-0005-0000-0000-0000221E0000}"/>
    <cellStyle name="Финансовый 3 2 3 6 2 2" xfId="3105" xr:uid="{00000000-0005-0000-0000-0000231E0000}"/>
    <cellStyle name="Финансовый 3 2 3 6 2 2 2" xfId="9614" xr:uid="{00000000-0005-0000-0000-0000241E0000}"/>
    <cellStyle name="Финансовый 3 2 3 6 2 3" xfId="4753" xr:uid="{00000000-0005-0000-0000-0000251E0000}"/>
    <cellStyle name="Финансовый 3 2 3 6 2 4" xfId="8143" xr:uid="{00000000-0005-0000-0000-0000261E0000}"/>
    <cellStyle name="Финансовый 3 2 3 6 3" xfId="2369" xr:uid="{00000000-0005-0000-0000-0000271E0000}"/>
    <cellStyle name="Финансовый 3 2 3 6 3 2" xfId="5493" xr:uid="{00000000-0005-0000-0000-0000281E0000}"/>
    <cellStyle name="Финансовый 3 2 3 6 3 3" xfId="8878" xr:uid="{00000000-0005-0000-0000-0000291E0000}"/>
    <cellStyle name="Финансовый 3 2 3 6 4" xfId="4017" xr:uid="{00000000-0005-0000-0000-00002A1E0000}"/>
    <cellStyle name="Финансовый 3 2 3 6 5" xfId="7407" xr:uid="{00000000-0005-0000-0000-00002B1E0000}"/>
    <cellStyle name="Финансовый 3 2 3 7" xfId="1060" xr:uid="{00000000-0005-0000-0000-00002C1E0000}"/>
    <cellStyle name="Финансовый 3 2 3 7 2" xfId="1813" xr:uid="{00000000-0005-0000-0000-00002D1E0000}"/>
    <cellStyle name="Финансовый 3 2 3 7 2 2" xfId="3285" xr:uid="{00000000-0005-0000-0000-00002E1E0000}"/>
    <cellStyle name="Финансовый 3 2 3 7 2 2 2" xfId="9794" xr:uid="{00000000-0005-0000-0000-00002F1E0000}"/>
    <cellStyle name="Финансовый 3 2 3 7 2 3" xfId="4933" xr:uid="{00000000-0005-0000-0000-0000301E0000}"/>
    <cellStyle name="Финансовый 3 2 3 7 2 4" xfId="8323" xr:uid="{00000000-0005-0000-0000-0000311E0000}"/>
    <cellStyle name="Финансовый 3 2 3 7 3" xfId="2549" xr:uid="{00000000-0005-0000-0000-0000321E0000}"/>
    <cellStyle name="Финансовый 3 2 3 7 3 2" xfId="5670" xr:uid="{00000000-0005-0000-0000-0000331E0000}"/>
    <cellStyle name="Финансовый 3 2 3 7 3 3" xfId="9058" xr:uid="{00000000-0005-0000-0000-0000341E0000}"/>
    <cellStyle name="Финансовый 3 2 3 7 4" xfId="4197" xr:uid="{00000000-0005-0000-0000-0000351E0000}"/>
    <cellStyle name="Финансовый 3 2 3 7 5" xfId="7587" xr:uid="{00000000-0005-0000-0000-0000361E0000}"/>
    <cellStyle name="Финансовый 3 2 3 8" xfId="1262" xr:uid="{00000000-0005-0000-0000-0000371E0000}"/>
    <cellStyle name="Финансовый 3 2 3 8 2" xfId="2734" xr:uid="{00000000-0005-0000-0000-0000381E0000}"/>
    <cellStyle name="Финансовый 3 2 3 8 2 2" xfId="5850" xr:uid="{00000000-0005-0000-0000-0000391E0000}"/>
    <cellStyle name="Финансовый 3 2 3 8 2 3" xfId="9243" xr:uid="{00000000-0005-0000-0000-00003A1E0000}"/>
    <cellStyle name="Финансовый 3 2 3 8 3" xfId="4382" xr:uid="{00000000-0005-0000-0000-00003B1E0000}"/>
    <cellStyle name="Финансовый 3 2 3 8 4" xfId="7772" xr:uid="{00000000-0005-0000-0000-00003C1E0000}"/>
    <cellStyle name="Финансовый 3 2 3 9" xfId="1998" xr:uid="{00000000-0005-0000-0000-00003D1E0000}"/>
    <cellStyle name="Финансовый 3 2 3 9 2" xfId="6031" xr:uid="{00000000-0005-0000-0000-00003E1E0000}"/>
    <cellStyle name="Финансовый 3 2 3 9 3" xfId="8507" xr:uid="{00000000-0005-0000-0000-00003F1E0000}"/>
    <cellStyle name="Финансовый 3 2 4" xfId="495" xr:uid="{00000000-0005-0000-0000-0000401E0000}"/>
    <cellStyle name="Финансовый 3 2 4 10" xfId="6822" xr:uid="{00000000-0005-0000-0000-0000411E0000}"/>
    <cellStyle name="Финансовый 3 2 4 11" xfId="5122" xr:uid="{00000000-0005-0000-0000-0000421E0000}"/>
    <cellStyle name="Финансовый 3 2 4 12" xfId="3650" xr:uid="{00000000-0005-0000-0000-0000431E0000}"/>
    <cellStyle name="Финансовый 3 2 4 13" xfId="7040" xr:uid="{00000000-0005-0000-0000-0000441E0000}"/>
    <cellStyle name="Финансовый 3 2 4 2" xfId="699" xr:uid="{00000000-0005-0000-0000-0000451E0000}"/>
    <cellStyle name="Финансовый 3 2 4 2 2" xfId="1460" xr:uid="{00000000-0005-0000-0000-0000461E0000}"/>
    <cellStyle name="Финансовый 3 2 4 2 2 2" xfId="2932" xr:uid="{00000000-0005-0000-0000-0000471E0000}"/>
    <cellStyle name="Финансовый 3 2 4 2 2 2 2" xfId="9441" xr:uid="{00000000-0005-0000-0000-0000481E0000}"/>
    <cellStyle name="Финансовый 3 2 4 2 2 3" xfId="4580" xr:uid="{00000000-0005-0000-0000-0000491E0000}"/>
    <cellStyle name="Финансовый 3 2 4 2 2 4" xfId="7970" xr:uid="{00000000-0005-0000-0000-00004A1E0000}"/>
    <cellStyle name="Финансовый 3 2 4 2 3" xfId="2196" xr:uid="{00000000-0005-0000-0000-00004B1E0000}"/>
    <cellStyle name="Финансовый 3 2 4 2 3 2" xfId="5316" xr:uid="{00000000-0005-0000-0000-00004C1E0000}"/>
    <cellStyle name="Финансовый 3 2 4 2 3 3" xfId="8705" xr:uid="{00000000-0005-0000-0000-00004D1E0000}"/>
    <cellStyle name="Финансовый 3 2 4 2 4" xfId="3844" xr:uid="{00000000-0005-0000-0000-00004E1E0000}"/>
    <cellStyle name="Финансовый 3 2 4 2 5" xfId="7234" xr:uid="{00000000-0005-0000-0000-00004F1E0000}"/>
    <cellStyle name="Финансовый 3 2 4 3" xfId="876" xr:uid="{00000000-0005-0000-0000-0000501E0000}"/>
    <cellStyle name="Финансовый 3 2 4 3 2" xfId="1637" xr:uid="{00000000-0005-0000-0000-0000511E0000}"/>
    <cellStyle name="Финансовый 3 2 4 3 2 2" xfId="3109" xr:uid="{00000000-0005-0000-0000-0000521E0000}"/>
    <cellStyle name="Финансовый 3 2 4 3 2 2 2" xfId="9618" xr:uid="{00000000-0005-0000-0000-0000531E0000}"/>
    <cellStyle name="Финансовый 3 2 4 3 2 3" xfId="4757" xr:uid="{00000000-0005-0000-0000-0000541E0000}"/>
    <cellStyle name="Финансовый 3 2 4 3 2 4" xfId="8147" xr:uid="{00000000-0005-0000-0000-0000551E0000}"/>
    <cellStyle name="Финансовый 3 2 4 3 3" xfId="2373" xr:uid="{00000000-0005-0000-0000-0000561E0000}"/>
    <cellStyle name="Финансовый 3 2 4 3 3 2" xfId="5497" xr:uid="{00000000-0005-0000-0000-0000571E0000}"/>
    <cellStyle name="Финансовый 3 2 4 3 3 3" xfId="8882" xr:uid="{00000000-0005-0000-0000-0000581E0000}"/>
    <cellStyle name="Финансовый 3 2 4 3 4" xfId="4021" xr:uid="{00000000-0005-0000-0000-0000591E0000}"/>
    <cellStyle name="Финансовый 3 2 4 3 5" xfId="7411" xr:uid="{00000000-0005-0000-0000-00005A1E0000}"/>
    <cellStyle name="Финансовый 3 2 4 4" xfId="1064" xr:uid="{00000000-0005-0000-0000-00005B1E0000}"/>
    <cellStyle name="Финансовый 3 2 4 4 2" xfId="1817" xr:uid="{00000000-0005-0000-0000-00005C1E0000}"/>
    <cellStyle name="Финансовый 3 2 4 4 2 2" xfId="3289" xr:uid="{00000000-0005-0000-0000-00005D1E0000}"/>
    <cellStyle name="Финансовый 3 2 4 4 2 2 2" xfId="9798" xr:uid="{00000000-0005-0000-0000-00005E1E0000}"/>
    <cellStyle name="Финансовый 3 2 4 4 2 3" xfId="4937" xr:uid="{00000000-0005-0000-0000-00005F1E0000}"/>
    <cellStyle name="Финансовый 3 2 4 4 2 4" xfId="8327" xr:uid="{00000000-0005-0000-0000-0000601E0000}"/>
    <cellStyle name="Финансовый 3 2 4 4 3" xfId="2553" xr:uid="{00000000-0005-0000-0000-0000611E0000}"/>
    <cellStyle name="Финансовый 3 2 4 4 3 2" xfId="5674" xr:uid="{00000000-0005-0000-0000-0000621E0000}"/>
    <cellStyle name="Финансовый 3 2 4 4 3 3" xfId="9062" xr:uid="{00000000-0005-0000-0000-0000631E0000}"/>
    <cellStyle name="Финансовый 3 2 4 4 4" xfId="4201" xr:uid="{00000000-0005-0000-0000-0000641E0000}"/>
    <cellStyle name="Финансовый 3 2 4 4 5" xfId="7591" xr:uid="{00000000-0005-0000-0000-0000651E0000}"/>
    <cellStyle name="Финансовый 3 2 4 5" xfId="1266" xr:uid="{00000000-0005-0000-0000-0000661E0000}"/>
    <cellStyle name="Финансовый 3 2 4 5 2" xfId="2738" xr:uid="{00000000-0005-0000-0000-0000671E0000}"/>
    <cellStyle name="Финансовый 3 2 4 5 2 2" xfId="5854" xr:uid="{00000000-0005-0000-0000-0000681E0000}"/>
    <cellStyle name="Финансовый 3 2 4 5 2 3" xfId="9247" xr:uid="{00000000-0005-0000-0000-0000691E0000}"/>
    <cellStyle name="Финансовый 3 2 4 5 3" xfId="4386" xr:uid="{00000000-0005-0000-0000-00006A1E0000}"/>
    <cellStyle name="Финансовый 3 2 4 5 4" xfId="7776" xr:uid="{00000000-0005-0000-0000-00006B1E0000}"/>
    <cellStyle name="Финансовый 3 2 4 6" xfId="2002" xr:uid="{00000000-0005-0000-0000-00006C1E0000}"/>
    <cellStyle name="Финансовый 3 2 4 6 2" xfId="6035" xr:uid="{00000000-0005-0000-0000-00006D1E0000}"/>
    <cellStyle name="Финансовый 3 2 4 6 3" xfId="8511" xr:uid="{00000000-0005-0000-0000-00006E1E0000}"/>
    <cellStyle name="Финансовый 3 2 4 7" xfId="3469" xr:uid="{00000000-0005-0000-0000-00006F1E0000}"/>
    <cellStyle name="Финансовый 3 2 4 7 2" xfId="6230" xr:uid="{00000000-0005-0000-0000-0000701E0000}"/>
    <cellStyle name="Финансовый 3 2 4 7 3" xfId="9978" xr:uid="{00000000-0005-0000-0000-0000711E0000}"/>
    <cellStyle name="Финансовый 3 2 4 8" xfId="6411" xr:uid="{00000000-0005-0000-0000-0000721E0000}"/>
    <cellStyle name="Финансовый 3 2 4 9" xfId="6608" xr:uid="{00000000-0005-0000-0000-0000731E0000}"/>
    <cellStyle name="Финансовый 3 2 5" xfId="496" xr:uid="{00000000-0005-0000-0000-0000741E0000}"/>
    <cellStyle name="Финансовый 3 2 5 10" xfId="6823" xr:uid="{00000000-0005-0000-0000-0000751E0000}"/>
    <cellStyle name="Финансовый 3 2 5 11" xfId="5123" xr:uid="{00000000-0005-0000-0000-0000761E0000}"/>
    <cellStyle name="Финансовый 3 2 5 12" xfId="3651" xr:uid="{00000000-0005-0000-0000-0000771E0000}"/>
    <cellStyle name="Финансовый 3 2 5 13" xfId="7041" xr:uid="{00000000-0005-0000-0000-0000781E0000}"/>
    <cellStyle name="Финансовый 3 2 5 2" xfId="700" xr:uid="{00000000-0005-0000-0000-0000791E0000}"/>
    <cellStyle name="Финансовый 3 2 5 2 2" xfId="1461" xr:uid="{00000000-0005-0000-0000-00007A1E0000}"/>
    <cellStyle name="Финансовый 3 2 5 2 2 2" xfId="2933" xr:uid="{00000000-0005-0000-0000-00007B1E0000}"/>
    <cellStyle name="Финансовый 3 2 5 2 2 2 2" xfId="9442" xr:uid="{00000000-0005-0000-0000-00007C1E0000}"/>
    <cellStyle name="Финансовый 3 2 5 2 2 3" xfId="4581" xr:uid="{00000000-0005-0000-0000-00007D1E0000}"/>
    <cellStyle name="Финансовый 3 2 5 2 2 4" xfId="7971" xr:uid="{00000000-0005-0000-0000-00007E1E0000}"/>
    <cellStyle name="Финансовый 3 2 5 2 3" xfId="2197" xr:uid="{00000000-0005-0000-0000-00007F1E0000}"/>
    <cellStyle name="Финансовый 3 2 5 2 3 2" xfId="5317" xr:uid="{00000000-0005-0000-0000-0000801E0000}"/>
    <cellStyle name="Финансовый 3 2 5 2 3 3" xfId="8706" xr:uid="{00000000-0005-0000-0000-0000811E0000}"/>
    <cellStyle name="Финансовый 3 2 5 2 4" xfId="3845" xr:uid="{00000000-0005-0000-0000-0000821E0000}"/>
    <cellStyle name="Финансовый 3 2 5 2 5" xfId="7235" xr:uid="{00000000-0005-0000-0000-0000831E0000}"/>
    <cellStyle name="Финансовый 3 2 5 3" xfId="877" xr:uid="{00000000-0005-0000-0000-0000841E0000}"/>
    <cellStyle name="Финансовый 3 2 5 3 2" xfId="1638" xr:uid="{00000000-0005-0000-0000-0000851E0000}"/>
    <cellStyle name="Финансовый 3 2 5 3 2 2" xfId="3110" xr:uid="{00000000-0005-0000-0000-0000861E0000}"/>
    <cellStyle name="Финансовый 3 2 5 3 2 2 2" xfId="9619" xr:uid="{00000000-0005-0000-0000-0000871E0000}"/>
    <cellStyle name="Финансовый 3 2 5 3 2 3" xfId="4758" xr:uid="{00000000-0005-0000-0000-0000881E0000}"/>
    <cellStyle name="Финансовый 3 2 5 3 2 4" xfId="8148" xr:uid="{00000000-0005-0000-0000-0000891E0000}"/>
    <cellStyle name="Финансовый 3 2 5 3 3" xfId="2374" xr:uid="{00000000-0005-0000-0000-00008A1E0000}"/>
    <cellStyle name="Финансовый 3 2 5 3 3 2" xfId="5498" xr:uid="{00000000-0005-0000-0000-00008B1E0000}"/>
    <cellStyle name="Финансовый 3 2 5 3 3 3" xfId="8883" xr:uid="{00000000-0005-0000-0000-00008C1E0000}"/>
    <cellStyle name="Финансовый 3 2 5 3 4" xfId="4022" xr:uid="{00000000-0005-0000-0000-00008D1E0000}"/>
    <cellStyle name="Финансовый 3 2 5 3 5" xfId="7412" xr:uid="{00000000-0005-0000-0000-00008E1E0000}"/>
    <cellStyle name="Финансовый 3 2 5 4" xfId="1065" xr:uid="{00000000-0005-0000-0000-00008F1E0000}"/>
    <cellStyle name="Финансовый 3 2 5 4 2" xfId="1818" xr:uid="{00000000-0005-0000-0000-0000901E0000}"/>
    <cellStyle name="Финансовый 3 2 5 4 2 2" xfId="3290" xr:uid="{00000000-0005-0000-0000-0000911E0000}"/>
    <cellStyle name="Финансовый 3 2 5 4 2 2 2" xfId="9799" xr:uid="{00000000-0005-0000-0000-0000921E0000}"/>
    <cellStyle name="Финансовый 3 2 5 4 2 3" xfId="4938" xr:uid="{00000000-0005-0000-0000-0000931E0000}"/>
    <cellStyle name="Финансовый 3 2 5 4 2 4" xfId="8328" xr:uid="{00000000-0005-0000-0000-0000941E0000}"/>
    <cellStyle name="Финансовый 3 2 5 4 3" xfId="2554" xr:uid="{00000000-0005-0000-0000-0000951E0000}"/>
    <cellStyle name="Финансовый 3 2 5 4 3 2" xfId="5675" xr:uid="{00000000-0005-0000-0000-0000961E0000}"/>
    <cellStyle name="Финансовый 3 2 5 4 3 3" xfId="9063" xr:uid="{00000000-0005-0000-0000-0000971E0000}"/>
    <cellStyle name="Финансовый 3 2 5 4 4" xfId="4202" xr:uid="{00000000-0005-0000-0000-0000981E0000}"/>
    <cellStyle name="Финансовый 3 2 5 4 5" xfId="7592" xr:uid="{00000000-0005-0000-0000-0000991E0000}"/>
    <cellStyle name="Финансовый 3 2 5 5" xfId="1267" xr:uid="{00000000-0005-0000-0000-00009A1E0000}"/>
    <cellStyle name="Финансовый 3 2 5 5 2" xfId="2739" xr:uid="{00000000-0005-0000-0000-00009B1E0000}"/>
    <cellStyle name="Финансовый 3 2 5 5 2 2" xfId="5855" xr:uid="{00000000-0005-0000-0000-00009C1E0000}"/>
    <cellStyle name="Финансовый 3 2 5 5 2 3" xfId="9248" xr:uid="{00000000-0005-0000-0000-00009D1E0000}"/>
    <cellStyle name="Финансовый 3 2 5 5 3" xfId="4387" xr:uid="{00000000-0005-0000-0000-00009E1E0000}"/>
    <cellStyle name="Финансовый 3 2 5 5 4" xfId="7777" xr:uid="{00000000-0005-0000-0000-00009F1E0000}"/>
    <cellStyle name="Финансовый 3 2 5 6" xfId="2003" xr:uid="{00000000-0005-0000-0000-0000A01E0000}"/>
    <cellStyle name="Финансовый 3 2 5 6 2" xfId="6036" xr:uid="{00000000-0005-0000-0000-0000A11E0000}"/>
    <cellStyle name="Финансовый 3 2 5 6 3" xfId="8512" xr:uid="{00000000-0005-0000-0000-0000A21E0000}"/>
    <cellStyle name="Финансовый 3 2 5 7" xfId="3470" xr:uid="{00000000-0005-0000-0000-0000A31E0000}"/>
    <cellStyle name="Финансовый 3 2 5 7 2" xfId="6231" xr:uid="{00000000-0005-0000-0000-0000A41E0000}"/>
    <cellStyle name="Финансовый 3 2 5 7 3" xfId="9979" xr:uid="{00000000-0005-0000-0000-0000A51E0000}"/>
    <cellStyle name="Финансовый 3 2 5 8" xfId="6412" xr:uid="{00000000-0005-0000-0000-0000A61E0000}"/>
    <cellStyle name="Финансовый 3 2 5 9" xfId="6609" xr:uid="{00000000-0005-0000-0000-0000A71E0000}"/>
    <cellStyle name="Финансовый 3 2 6" xfId="497" xr:uid="{00000000-0005-0000-0000-0000A81E0000}"/>
    <cellStyle name="Финансовый 3 2 6 10" xfId="6824" xr:uid="{00000000-0005-0000-0000-0000A91E0000}"/>
    <cellStyle name="Финансовый 3 2 6 11" xfId="5124" xr:uid="{00000000-0005-0000-0000-0000AA1E0000}"/>
    <cellStyle name="Финансовый 3 2 6 12" xfId="3652" xr:uid="{00000000-0005-0000-0000-0000AB1E0000}"/>
    <cellStyle name="Финансовый 3 2 6 13" xfId="7042" xr:uid="{00000000-0005-0000-0000-0000AC1E0000}"/>
    <cellStyle name="Финансовый 3 2 6 2" xfId="701" xr:uid="{00000000-0005-0000-0000-0000AD1E0000}"/>
    <cellStyle name="Финансовый 3 2 6 2 2" xfId="1462" xr:uid="{00000000-0005-0000-0000-0000AE1E0000}"/>
    <cellStyle name="Финансовый 3 2 6 2 2 2" xfId="2934" xr:uid="{00000000-0005-0000-0000-0000AF1E0000}"/>
    <cellStyle name="Финансовый 3 2 6 2 2 2 2" xfId="9443" xr:uid="{00000000-0005-0000-0000-0000B01E0000}"/>
    <cellStyle name="Финансовый 3 2 6 2 2 3" xfId="4582" xr:uid="{00000000-0005-0000-0000-0000B11E0000}"/>
    <cellStyle name="Финансовый 3 2 6 2 2 4" xfId="7972" xr:uid="{00000000-0005-0000-0000-0000B21E0000}"/>
    <cellStyle name="Финансовый 3 2 6 2 3" xfId="2198" xr:uid="{00000000-0005-0000-0000-0000B31E0000}"/>
    <cellStyle name="Финансовый 3 2 6 2 3 2" xfId="5318" xr:uid="{00000000-0005-0000-0000-0000B41E0000}"/>
    <cellStyle name="Финансовый 3 2 6 2 3 3" xfId="8707" xr:uid="{00000000-0005-0000-0000-0000B51E0000}"/>
    <cellStyle name="Финансовый 3 2 6 2 4" xfId="3846" xr:uid="{00000000-0005-0000-0000-0000B61E0000}"/>
    <cellStyle name="Финансовый 3 2 6 2 5" xfId="7236" xr:uid="{00000000-0005-0000-0000-0000B71E0000}"/>
    <cellStyle name="Финансовый 3 2 6 3" xfId="878" xr:uid="{00000000-0005-0000-0000-0000B81E0000}"/>
    <cellStyle name="Финансовый 3 2 6 3 2" xfId="1639" xr:uid="{00000000-0005-0000-0000-0000B91E0000}"/>
    <cellStyle name="Финансовый 3 2 6 3 2 2" xfId="3111" xr:uid="{00000000-0005-0000-0000-0000BA1E0000}"/>
    <cellStyle name="Финансовый 3 2 6 3 2 2 2" xfId="9620" xr:uid="{00000000-0005-0000-0000-0000BB1E0000}"/>
    <cellStyle name="Финансовый 3 2 6 3 2 3" xfId="4759" xr:uid="{00000000-0005-0000-0000-0000BC1E0000}"/>
    <cellStyle name="Финансовый 3 2 6 3 2 4" xfId="8149" xr:uid="{00000000-0005-0000-0000-0000BD1E0000}"/>
    <cellStyle name="Финансовый 3 2 6 3 3" xfId="2375" xr:uid="{00000000-0005-0000-0000-0000BE1E0000}"/>
    <cellStyle name="Финансовый 3 2 6 3 3 2" xfId="5499" xr:uid="{00000000-0005-0000-0000-0000BF1E0000}"/>
    <cellStyle name="Финансовый 3 2 6 3 3 3" xfId="8884" xr:uid="{00000000-0005-0000-0000-0000C01E0000}"/>
    <cellStyle name="Финансовый 3 2 6 3 4" xfId="4023" xr:uid="{00000000-0005-0000-0000-0000C11E0000}"/>
    <cellStyle name="Финансовый 3 2 6 3 5" xfId="7413" xr:uid="{00000000-0005-0000-0000-0000C21E0000}"/>
    <cellStyle name="Финансовый 3 2 6 4" xfId="1066" xr:uid="{00000000-0005-0000-0000-0000C31E0000}"/>
    <cellStyle name="Финансовый 3 2 6 4 2" xfId="1819" xr:uid="{00000000-0005-0000-0000-0000C41E0000}"/>
    <cellStyle name="Финансовый 3 2 6 4 2 2" xfId="3291" xr:uid="{00000000-0005-0000-0000-0000C51E0000}"/>
    <cellStyle name="Финансовый 3 2 6 4 2 2 2" xfId="9800" xr:uid="{00000000-0005-0000-0000-0000C61E0000}"/>
    <cellStyle name="Финансовый 3 2 6 4 2 3" xfId="4939" xr:uid="{00000000-0005-0000-0000-0000C71E0000}"/>
    <cellStyle name="Финансовый 3 2 6 4 2 4" xfId="8329" xr:uid="{00000000-0005-0000-0000-0000C81E0000}"/>
    <cellStyle name="Финансовый 3 2 6 4 3" xfId="2555" xr:uid="{00000000-0005-0000-0000-0000C91E0000}"/>
    <cellStyle name="Финансовый 3 2 6 4 3 2" xfId="5676" xr:uid="{00000000-0005-0000-0000-0000CA1E0000}"/>
    <cellStyle name="Финансовый 3 2 6 4 3 3" xfId="9064" xr:uid="{00000000-0005-0000-0000-0000CB1E0000}"/>
    <cellStyle name="Финансовый 3 2 6 4 4" xfId="4203" xr:uid="{00000000-0005-0000-0000-0000CC1E0000}"/>
    <cellStyle name="Финансовый 3 2 6 4 5" xfId="7593" xr:uid="{00000000-0005-0000-0000-0000CD1E0000}"/>
    <cellStyle name="Финансовый 3 2 6 5" xfId="1268" xr:uid="{00000000-0005-0000-0000-0000CE1E0000}"/>
    <cellStyle name="Финансовый 3 2 6 5 2" xfId="2740" xr:uid="{00000000-0005-0000-0000-0000CF1E0000}"/>
    <cellStyle name="Финансовый 3 2 6 5 2 2" xfId="5856" xr:uid="{00000000-0005-0000-0000-0000D01E0000}"/>
    <cellStyle name="Финансовый 3 2 6 5 2 3" xfId="9249" xr:uid="{00000000-0005-0000-0000-0000D11E0000}"/>
    <cellStyle name="Финансовый 3 2 6 5 3" xfId="4388" xr:uid="{00000000-0005-0000-0000-0000D21E0000}"/>
    <cellStyle name="Финансовый 3 2 6 5 4" xfId="7778" xr:uid="{00000000-0005-0000-0000-0000D31E0000}"/>
    <cellStyle name="Финансовый 3 2 6 6" xfId="2004" xr:uid="{00000000-0005-0000-0000-0000D41E0000}"/>
    <cellStyle name="Финансовый 3 2 6 6 2" xfId="6037" xr:uid="{00000000-0005-0000-0000-0000D51E0000}"/>
    <cellStyle name="Финансовый 3 2 6 6 3" xfId="8513" xr:uid="{00000000-0005-0000-0000-0000D61E0000}"/>
    <cellStyle name="Финансовый 3 2 6 7" xfId="3471" xr:uid="{00000000-0005-0000-0000-0000D71E0000}"/>
    <cellStyle name="Финансовый 3 2 6 7 2" xfId="6232" xr:uid="{00000000-0005-0000-0000-0000D81E0000}"/>
    <cellStyle name="Финансовый 3 2 6 7 3" xfId="9980" xr:uid="{00000000-0005-0000-0000-0000D91E0000}"/>
    <cellStyle name="Финансовый 3 2 6 8" xfId="6413" xr:uid="{00000000-0005-0000-0000-0000DA1E0000}"/>
    <cellStyle name="Финансовый 3 2 6 9" xfId="6610" xr:uid="{00000000-0005-0000-0000-0000DB1E0000}"/>
    <cellStyle name="Финансовый 3 2 7" xfId="498" xr:uid="{00000000-0005-0000-0000-0000DC1E0000}"/>
    <cellStyle name="Финансовый 3 2 7 10" xfId="6825" xr:uid="{00000000-0005-0000-0000-0000DD1E0000}"/>
    <cellStyle name="Финансовый 3 2 7 11" xfId="5125" xr:uid="{00000000-0005-0000-0000-0000DE1E0000}"/>
    <cellStyle name="Финансовый 3 2 7 12" xfId="3653" xr:uid="{00000000-0005-0000-0000-0000DF1E0000}"/>
    <cellStyle name="Финансовый 3 2 7 13" xfId="7043" xr:uid="{00000000-0005-0000-0000-0000E01E0000}"/>
    <cellStyle name="Финансовый 3 2 7 2" xfId="702" xr:uid="{00000000-0005-0000-0000-0000E11E0000}"/>
    <cellStyle name="Финансовый 3 2 7 2 2" xfId="1463" xr:uid="{00000000-0005-0000-0000-0000E21E0000}"/>
    <cellStyle name="Финансовый 3 2 7 2 2 2" xfId="2935" xr:uid="{00000000-0005-0000-0000-0000E31E0000}"/>
    <cellStyle name="Финансовый 3 2 7 2 2 2 2" xfId="9444" xr:uid="{00000000-0005-0000-0000-0000E41E0000}"/>
    <cellStyle name="Финансовый 3 2 7 2 2 3" xfId="4583" xr:uid="{00000000-0005-0000-0000-0000E51E0000}"/>
    <cellStyle name="Финансовый 3 2 7 2 2 4" xfId="7973" xr:uid="{00000000-0005-0000-0000-0000E61E0000}"/>
    <cellStyle name="Финансовый 3 2 7 2 3" xfId="2199" xr:uid="{00000000-0005-0000-0000-0000E71E0000}"/>
    <cellStyle name="Финансовый 3 2 7 2 3 2" xfId="5319" xr:uid="{00000000-0005-0000-0000-0000E81E0000}"/>
    <cellStyle name="Финансовый 3 2 7 2 3 3" xfId="8708" xr:uid="{00000000-0005-0000-0000-0000E91E0000}"/>
    <cellStyle name="Финансовый 3 2 7 2 4" xfId="3847" xr:uid="{00000000-0005-0000-0000-0000EA1E0000}"/>
    <cellStyle name="Финансовый 3 2 7 2 5" xfId="7237" xr:uid="{00000000-0005-0000-0000-0000EB1E0000}"/>
    <cellStyle name="Финансовый 3 2 7 3" xfId="879" xr:uid="{00000000-0005-0000-0000-0000EC1E0000}"/>
    <cellStyle name="Финансовый 3 2 7 3 2" xfId="1640" xr:uid="{00000000-0005-0000-0000-0000ED1E0000}"/>
    <cellStyle name="Финансовый 3 2 7 3 2 2" xfId="3112" xr:uid="{00000000-0005-0000-0000-0000EE1E0000}"/>
    <cellStyle name="Финансовый 3 2 7 3 2 2 2" xfId="9621" xr:uid="{00000000-0005-0000-0000-0000EF1E0000}"/>
    <cellStyle name="Финансовый 3 2 7 3 2 3" xfId="4760" xr:uid="{00000000-0005-0000-0000-0000F01E0000}"/>
    <cellStyle name="Финансовый 3 2 7 3 2 4" xfId="8150" xr:uid="{00000000-0005-0000-0000-0000F11E0000}"/>
    <cellStyle name="Финансовый 3 2 7 3 3" xfId="2376" xr:uid="{00000000-0005-0000-0000-0000F21E0000}"/>
    <cellStyle name="Финансовый 3 2 7 3 3 2" xfId="5500" xr:uid="{00000000-0005-0000-0000-0000F31E0000}"/>
    <cellStyle name="Финансовый 3 2 7 3 3 3" xfId="8885" xr:uid="{00000000-0005-0000-0000-0000F41E0000}"/>
    <cellStyle name="Финансовый 3 2 7 3 4" xfId="4024" xr:uid="{00000000-0005-0000-0000-0000F51E0000}"/>
    <cellStyle name="Финансовый 3 2 7 3 5" xfId="7414" xr:uid="{00000000-0005-0000-0000-0000F61E0000}"/>
    <cellStyle name="Финансовый 3 2 7 4" xfId="1067" xr:uid="{00000000-0005-0000-0000-0000F71E0000}"/>
    <cellStyle name="Финансовый 3 2 7 4 2" xfId="1820" xr:uid="{00000000-0005-0000-0000-0000F81E0000}"/>
    <cellStyle name="Финансовый 3 2 7 4 2 2" xfId="3292" xr:uid="{00000000-0005-0000-0000-0000F91E0000}"/>
    <cellStyle name="Финансовый 3 2 7 4 2 2 2" xfId="9801" xr:uid="{00000000-0005-0000-0000-0000FA1E0000}"/>
    <cellStyle name="Финансовый 3 2 7 4 2 3" xfId="4940" xr:uid="{00000000-0005-0000-0000-0000FB1E0000}"/>
    <cellStyle name="Финансовый 3 2 7 4 2 4" xfId="8330" xr:uid="{00000000-0005-0000-0000-0000FC1E0000}"/>
    <cellStyle name="Финансовый 3 2 7 4 3" xfId="2556" xr:uid="{00000000-0005-0000-0000-0000FD1E0000}"/>
    <cellStyle name="Финансовый 3 2 7 4 3 2" xfId="5677" xr:uid="{00000000-0005-0000-0000-0000FE1E0000}"/>
    <cellStyle name="Финансовый 3 2 7 4 3 3" xfId="9065" xr:uid="{00000000-0005-0000-0000-0000FF1E0000}"/>
    <cellStyle name="Финансовый 3 2 7 4 4" xfId="4204" xr:uid="{00000000-0005-0000-0000-0000001F0000}"/>
    <cellStyle name="Финансовый 3 2 7 4 5" xfId="7594" xr:uid="{00000000-0005-0000-0000-0000011F0000}"/>
    <cellStyle name="Финансовый 3 2 7 5" xfId="1269" xr:uid="{00000000-0005-0000-0000-0000021F0000}"/>
    <cellStyle name="Финансовый 3 2 7 5 2" xfId="2741" xr:uid="{00000000-0005-0000-0000-0000031F0000}"/>
    <cellStyle name="Финансовый 3 2 7 5 2 2" xfId="5857" xr:uid="{00000000-0005-0000-0000-0000041F0000}"/>
    <cellStyle name="Финансовый 3 2 7 5 2 3" xfId="9250" xr:uid="{00000000-0005-0000-0000-0000051F0000}"/>
    <cellStyle name="Финансовый 3 2 7 5 3" xfId="4389" xr:uid="{00000000-0005-0000-0000-0000061F0000}"/>
    <cellStyle name="Финансовый 3 2 7 5 4" xfId="7779" xr:uid="{00000000-0005-0000-0000-0000071F0000}"/>
    <cellStyle name="Финансовый 3 2 7 6" xfId="2005" xr:uid="{00000000-0005-0000-0000-0000081F0000}"/>
    <cellStyle name="Финансовый 3 2 7 6 2" xfId="6038" xr:uid="{00000000-0005-0000-0000-0000091F0000}"/>
    <cellStyle name="Финансовый 3 2 7 6 3" xfId="8514" xr:uid="{00000000-0005-0000-0000-00000A1F0000}"/>
    <cellStyle name="Финансовый 3 2 7 7" xfId="3472" xr:uid="{00000000-0005-0000-0000-00000B1F0000}"/>
    <cellStyle name="Финансовый 3 2 7 7 2" xfId="6233" xr:uid="{00000000-0005-0000-0000-00000C1F0000}"/>
    <cellStyle name="Финансовый 3 2 7 7 3" xfId="9981" xr:uid="{00000000-0005-0000-0000-00000D1F0000}"/>
    <cellStyle name="Финансовый 3 2 7 8" xfId="6414" xr:uid="{00000000-0005-0000-0000-00000E1F0000}"/>
    <cellStyle name="Финансовый 3 2 7 9" xfId="6611" xr:uid="{00000000-0005-0000-0000-00000F1F0000}"/>
    <cellStyle name="Финансовый 3 2 8" xfId="686" xr:uid="{00000000-0005-0000-0000-0000101F0000}"/>
    <cellStyle name="Финансовый 3 2 8 2" xfId="1447" xr:uid="{00000000-0005-0000-0000-0000111F0000}"/>
    <cellStyle name="Финансовый 3 2 8 2 2" xfId="2919" xr:uid="{00000000-0005-0000-0000-0000121F0000}"/>
    <cellStyle name="Финансовый 3 2 8 2 2 2" xfId="9428" xr:uid="{00000000-0005-0000-0000-0000131F0000}"/>
    <cellStyle name="Финансовый 3 2 8 2 3" xfId="4567" xr:uid="{00000000-0005-0000-0000-0000141F0000}"/>
    <cellStyle name="Финансовый 3 2 8 2 4" xfId="7957" xr:uid="{00000000-0005-0000-0000-0000151F0000}"/>
    <cellStyle name="Финансовый 3 2 8 3" xfId="2183" xr:uid="{00000000-0005-0000-0000-0000161F0000}"/>
    <cellStyle name="Финансовый 3 2 8 3 2" xfId="5303" xr:uid="{00000000-0005-0000-0000-0000171F0000}"/>
    <cellStyle name="Финансовый 3 2 8 3 3" xfId="8692" xr:uid="{00000000-0005-0000-0000-0000181F0000}"/>
    <cellStyle name="Финансовый 3 2 8 4" xfId="3831" xr:uid="{00000000-0005-0000-0000-0000191F0000}"/>
    <cellStyle name="Финансовый 3 2 8 5" xfId="7221" xr:uid="{00000000-0005-0000-0000-00001A1F0000}"/>
    <cellStyle name="Финансовый 3 2 9" xfId="863" xr:uid="{00000000-0005-0000-0000-00001B1F0000}"/>
    <cellStyle name="Финансовый 3 2 9 2" xfId="1624" xr:uid="{00000000-0005-0000-0000-00001C1F0000}"/>
    <cellStyle name="Финансовый 3 2 9 2 2" xfId="3096" xr:uid="{00000000-0005-0000-0000-00001D1F0000}"/>
    <cellStyle name="Финансовый 3 2 9 2 2 2" xfId="9605" xr:uid="{00000000-0005-0000-0000-00001E1F0000}"/>
    <cellStyle name="Финансовый 3 2 9 2 3" xfId="4744" xr:uid="{00000000-0005-0000-0000-00001F1F0000}"/>
    <cellStyle name="Финансовый 3 2 9 2 4" xfId="8134" xr:uid="{00000000-0005-0000-0000-0000201F0000}"/>
    <cellStyle name="Финансовый 3 2 9 3" xfId="2360" xr:uid="{00000000-0005-0000-0000-0000211F0000}"/>
    <cellStyle name="Финансовый 3 2 9 3 2" xfId="5484" xr:uid="{00000000-0005-0000-0000-0000221F0000}"/>
    <cellStyle name="Финансовый 3 2 9 3 3" xfId="8869" xr:uid="{00000000-0005-0000-0000-0000231F0000}"/>
    <cellStyle name="Финансовый 3 2 9 4" xfId="4008" xr:uid="{00000000-0005-0000-0000-0000241F0000}"/>
    <cellStyle name="Финансовый 3 2 9 5" xfId="7398" xr:uid="{00000000-0005-0000-0000-0000251F0000}"/>
    <cellStyle name="Финансовый 3 20" xfId="7026" xr:uid="{00000000-0005-0000-0000-0000261F0000}"/>
    <cellStyle name="Финансовый 3 3" xfId="499" xr:uid="{00000000-0005-0000-0000-0000271F0000}"/>
    <cellStyle name="Финансовый 3 3 10" xfId="2006" xr:uid="{00000000-0005-0000-0000-0000281F0000}"/>
    <cellStyle name="Финансовый 3 3 10 2" xfId="6039" xr:uid="{00000000-0005-0000-0000-0000291F0000}"/>
    <cellStyle name="Финансовый 3 3 10 3" xfId="8515" xr:uid="{00000000-0005-0000-0000-00002A1F0000}"/>
    <cellStyle name="Финансовый 3 3 11" xfId="3473" xr:uid="{00000000-0005-0000-0000-00002B1F0000}"/>
    <cellStyle name="Финансовый 3 3 11 2" xfId="6234" xr:uid="{00000000-0005-0000-0000-00002C1F0000}"/>
    <cellStyle name="Финансовый 3 3 11 3" xfId="9982" xr:uid="{00000000-0005-0000-0000-00002D1F0000}"/>
    <cellStyle name="Финансовый 3 3 12" xfId="6415" xr:uid="{00000000-0005-0000-0000-00002E1F0000}"/>
    <cellStyle name="Финансовый 3 3 13" xfId="6612" xr:uid="{00000000-0005-0000-0000-00002F1F0000}"/>
    <cellStyle name="Финансовый 3 3 14" xfId="6826" xr:uid="{00000000-0005-0000-0000-0000301F0000}"/>
    <cellStyle name="Финансовый 3 3 15" xfId="5126" xr:uid="{00000000-0005-0000-0000-0000311F0000}"/>
    <cellStyle name="Финансовый 3 3 16" xfId="3654" xr:uid="{00000000-0005-0000-0000-0000321F0000}"/>
    <cellStyle name="Финансовый 3 3 17" xfId="7044" xr:uid="{00000000-0005-0000-0000-0000331F0000}"/>
    <cellStyle name="Финансовый 3 3 2" xfId="500" xr:uid="{00000000-0005-0000-0000-0000341F0000}"/>
    <cellStyle name="Финансовый 3 3 2 10" xfId="3474" xr:uid="{00000000-0005-0000-0000-0000351F0000}"/>
    <cellStyle name="Финансовый 3 3 2 10 2" xfId="6235" xr:uid="{00000000-0005-0000-0000-0000361F0000}"/>
    <cellStyle name="Финансовый 3 3 2 10 3" xfId="9983" xr:uid="{00000000-0005-0000-0000-0000371F0000}"/>
    <cellStyle name="Финансовый 3 3 2 11" xfId="6416" xr:uid="{00000000-0005-0000-0000-0000381F0000}"/>
    <cellStyle name="Финансовый 3 3 2 12" xfId="6613" xr:uid="{00000000-0005-0000-0000-0000391F0000}"/>
    <cellStyle name="Финансовый 3 3 2 13" xfId="6827" xr:uid="{00000000-0005-0000-0000-00003A1F0000}"/>
    <cellStyle name="Финансовый 3 3 2 14" xfId="5127" xr:uid="{00000000-0005-0000-0000-00003B1F0000}"/>
    <cellStyle name="Финансовый 3 3 2 15" xfId="3655" xr:uid="{00000000-0005-0000-0000-00003C1F0000}"/>
    <cellStyle name="Финансовый 3 3 2 16" xfId="7045" xr:uid="{00000000-0005-0000-0000-00003D1F0000}"/>
    <cellStyle name="Финансовый 3 3 2 2" xfId="501" xr:uid="{00000000-0005-0000-0000-00003E1F0000}"/>
    <cellStyle name="Финансовый 3 3 2 2 10" xfId="6828" xr:uid="{00000000-0005-0000-0000-00003F1F0000}"/>
    <cellStyle name="Финансовый 3 3 2 2 11" xfId="5128" xr:uid="{00000000-0005-0000-0000-0000401F0000}"/>
    <cellStyle name="Финансовый 3 3 2 2 12" xfId="3656" xr:uid="{00000000-0005-0000-0000-0000411F0000}"/>
    <cellStyle name="Финансовый 3 3 2 2 13" xfId="7046" xr:uid="{00000000-0005-0000-0000-0000421F0000}"/>
    <cellStyle name="Финансовый 3 3 2 2 2" xfId="705" xr:uid="{00000000-0005-0000-0000-0000431F0000}"/>
    <cellStyle name="Финансовый 3 3 2 2 2 2" xfId="1466" xr:uid="{00000000-0005-0000-0000-0000441F0000}"/>
    <cellStyle name="Финансовый 3 3 2 2 2 2 2" xfId="2938" xr:uid="{00000000-0005-0000-0000-0000451F0000}"/>
    <cellStyle name="Финансовый 3 3 2 2 2 2 2 2" xfId="9447" xr:uid="{00000000-0005-0000-0000-0000461F0000}"/>
    <cellStyle name="Финансовый 3 3 2 2 2 2 3" xfId="4586" xr:uid="{00000000-0005-0000-0000-0000471F0000}"/>
    <cellStyle name="Финансовый 3 3 2 2 2 2 4" xfId="7976" xr:uid="{00000000-0005-0000-0000-0000481F0000}"/>
    <cellStyle name="Финансовый 3 3 2 2 2 3" xfId="2202" xr:uid="{00000000-0005-0000-0000-0000491F0000}"/>
    <cellStyle name="Финансовый 3 3 2 2 2 3 2" xfId="5322" xr:uid="{00000000-0005-0000-0000-00004A1F0000}"/>
    <cellStyle name="Финансовый 3 3 2 2 2 3 3" xfId="8711" xr:uid="{00000000-0005-0000-0000-00004B1F0000}"/>
    <cellStyle name="Финансовый 3 3 2 2 2 4" xfId="3850" xr:uid="{00000000-0005-0000-0000-00004C1F0000}"/>
    <cellStyle name="Финансовый 3 3 2 2 2 5" xfId="7240" xr:uid="{00000000-0005-0000-0000-00004D1F0000}"/>
    <cellStyle name="Финансовый 3 3 2 2 3" xfId="882" xr:uid="{00000000-0005-0000-0000-00004E1F0000}"/>
    <cellStyle name="Финансовый 3 3 2 2 3 2" xfId="1643" xr:uid="{00000000-0005-0000-0000-00004F1F0000}"/>
    <cellStyle name="Финансовый 3 3 2 2 3 2 2" xfId="3115" xr:uid="{00000000-0005-0000-0000-0000501F0000}"/>
    <cellStyle name="Финансовый 3 3 2 2 3 2 2 2" xfId="9624" xr:uid="{00000000-0005-0000-0000-0000511F0000}"/>
    <cellStyle name="Финансовый 3 3 2 2 3 2 3" xfId="4763" xr:uid="{00000000-0005-0000-0000-0000521F0000}"/>
    <cellStyle name="Финансовый 3 3 2 2 3 2 4" xfId="8153" xr:uid="{00000000-0005-0000-0000-0000531F0000}"/>
    <cellStyle name="Финансовый 3 3 2 2 3 3" xfId="2379" xr:uid="{00000000-0005-0000-0000-0000541F0000}"/>
    <cellStyle name="Финансовый 3 3 2 2 3 3 2" xfId="5503" xr:uid="{00000000-0005-0000-0000-0000551F0000}"/>
    <cellStyle name="Финансовый 3 3 2 2 3 3 3" xfId="8888" xr:uid="{00000000-0005-0000-0000-0000561F0000}"/>
    <cellStyle name="Финансовый 3 3 2 2 3 4" xfId="4027" xr:uid="{00000000-0005-0000-0000-0000571F0000}"/>
    <cellStyle name="Финансовый 3 3 2 2 3 5" xfId="7417" xr:uid="{00000000-0005-0000-0000-0000581F0000}"/>
    <cellStyle name="Финансовый 3 3 2 2 4" xfId="1070" xr:uid="{00000000-0005-0000-0000-0000591F0000}"/>
    <cellStyle name="Финансовый 3 3 2 2 4 2" xfId="1823" xr:uid="{00000000-0005-0000-0000-00005A1F0000}"/>
    <cellStyle name="Финансовый 3 3 2 2 4 2 2" xfId="3295" xr:uid="{00000000-0005-0000-0000-00005B1F0000}"/>
    <cellStyle name="Финансовый 3 3 2 2 4 2 2 2" xfId="9804" xr:uid="{00000000-0005-0000-0000-00005C1F0000}"/>
    <cellStyle name="Финансовый 3 3 2 2 4 2 3" xfId="4943" xr:uid="{00000000-0005-0000-0000-00005D1F0000}"/>
    <cellStyle name="Финансовый 3 3 2 2 4 2 4" xfId="8333" xr:uid="{00000000-0005-0000-0000-00005E1F0000}"/>
    <cellStyle name="Финансовый 3 3 2 2 4 3" xfId="2559" xr:uid="{00000000-0005-0000-0000-00005F1F0000}"/>
    <cellStyle name="Финансовый 3 3 2 2 4 3 2" xfId="5680" xr:uid="{00000000-0005-0000-0000-0000601F0000}"/>
    <cellStyle name="Финансовый 3 3 2 2 4 3 3" xfId="9068" xr:uid="{00000000-0005-0000-0000-0000611F0000}"/>
    <cellStyle name="Финансовый 3 3 2 2 4 4" xfId="4207" xr:uid="{00000000-0005-0000-0000-0000621F0000}"/>
    <cellStyle name="Финансовый 3 3 2 2 4 5" xfId="7597" xr:uid="{00000000-0005-0000-0000-0000631F0000}"/>
    <cellStyle name="Финансовый 3 3 2 2 5" xfId="1272" xr:uid="{00000000-0005-0000-0000-0000641F0000}"/>
    <cellStyle name="Финансовый 3 3 2 2 5 2" xfId="2744" xr:uid="{00000000-0005-0000-0000-0000651F0000}"/>
    <cellStyle name="Финансовый 3 3 2 2 5 2 2" xfId="5860" xr:uid="{00000000-0005-0000-0000-0000661F0000}"/>
    <cellStyle name="Финансовый 3 3 2 2 5 2 3" xfId="9253" xr:uid="{00000000-0005-0000-0000-0000671F0000}"/>
    <cellStyle name="Финансовый 3 3 2 2 5 3" xfId="4392" xr:uid="{00000000-0005-0000-0000-0000681F0000}"/>
    <cellStyle name="Финансовый 3 3 2 2 5 4" xfId="7782" xr:uid="{00000000-0005-0000-0000-0000691F0000}"/>
    <cellStyle name="Финансовый 3 3 2 2 6" xfId="2008" xr:uid="{00000000-0005-0000-0000-00006A1F0000}"/>
    <cellStyle name="Финансовый 3 3 2 2 6 2" xfId="6041" xr:uid="{00000000-0005-0000-0000-00006B1F0000}"/>
    <cellStyle name="Финансовый 3 3 2 2 6 3" xfId="8517" xr:uid="{00000000-0005-0000-0000-00006C1F0000}"/>
    <cellStyle name="Финансовый 3 3 2 2 7" xfId="3475" xr:uid="{00000000-0005-0000-0000-00006D1F0000}"/>
    <cellStyle name="Финансовый 3 3 2 2 7 2" xfId="6236" xr:uid="{00000000-0005-0000-0000-00006E1F0000}"/>
    <cellStyle name="Финансовый 3 3 2 2 7 3" xfId="9984" xr:uid="{00000000-0005-0000-0000-00006F1F0000}"/>
    <cellStyle name="Финансовый 3 3 2 2 8" xfId="6417" xr:uid="{00000000-0005-0000-0000-0000701F0000}"/>
    <cellStyle name="Финансовый 3 3 2 2 9" xfId="6614" xr:uid="{00000000-0005-0000-0000-0000711F0000}"/>
    <cellStyle name="Финансовый 3 3 2 3" xfId="502" xr:uid="{00000000-0005-0000-0000-0000721F0000}"/>
    <cellStyle name="Финансовый 3 3 2 3 10" xfId="6829" xr:uid="{00000000-0005-0000-0000-0000731F0000}"/>
    <cellStyle name="Финансовый 3 3 2 3 11" xfId="5129" xr:uid="{00000000-0005-0000-0000-0000741F0000}"/>
    <cellStyle name="Финансовый 3 3 2 3 12" xfId="3657" xr:uid="{00000000-0005-0000-0000-0000751F0000}"/>
    <cellStyle name="Финансовый 3 3 2 3 13" xfId="7047" xr:uid="{00000000-0005-0000-0000-0000761F0000}"/>
    <cellStyle name="Финансовый 3 3 2 3 2" xfId="706" xr:uid="{00000000-0005-0000-0000-0000771F0000}"/>
    <cellStyle name="Финансовый 3 3 2 3 2 2" xfId="1467" xr:uid="{00000000-0005-0000-0000-0000781F0000}"/>
    <cellStyle name="Финансовый 3 3 2 3 2 2 2" xfId="2939" xr:uid="{00000000-0005-0000-0000-0000791F0000}"/>
    <cellStyle name="Финансовый 3 3 2 3 2 2 2 2" xfId="9448" xr:uid="{00000000-0005-0000-0000-00007A1F0000}"/>
    <cellStyle name="Финансовый 3 3 2 3 2 2 3" xfId="4587" xr:uid="{00000000-0005-0000-0000-00007B1F0000}"/>
    <cellStyle name="Финансовый 3 3 2 3 2 2 4" xfId="7977" xr:uid="{00000000-0005-0000-0000-00007C1F0000}"/>
    <cellStyle name="Финансовый 3 3 2 3 2 3" xfId="2203" xr:uid="{00000000-0005-0000-0000-00007D1F0000}"/>
    <cellStyle name="Финансовый 3 3 2 3 2 3 2" xfId="5323" xr:uid="{00000000-0005-0000-0000-00007E1F0000}"/>
    <cellStyle name="Финансовый 3 3 2 3 2 3 3" xfId="8712" xr:uid="{00000000-0005-0000-0000-00007F1F0000}"/>
    <cellStyle name="Финансовый 3 3 2 3 2 4" xfId="3851" xr:uid="{00000000-0005-0000-0000-0000801F0000}"/>
    <cellStyle name="Финансовый 3 3 2 3 2 5" xfId="7241" xr:uid="{00000000-0005-0000-0000-0000811F0000}"/>
    <cellStyle name="Финансовый 3 3 2 3 3" xfId="883" xr:uid="{00000000-0005-0000-0000-0000821F0000}"/>
    <cellStyle name="Финансовый 3 3 2 3 3 2" xfId="1644" xr:uid="{00000000-0005-0000-0000-0000831F0000}"/>
    <cellStyle name="Финансовый 3 3 2 3 3 2 2" xfId="3116" xr:uid="{00000000-0005-0000-0000-0000841F0000}"/>
    <cellStyle name="Финансовый 3 3 2 3 3 2 2 2" xfId="9625" xr:uid="{00000000-0005-0000-0000-0000851F0000}"/>
    <cellStyle name="Финансовый 3 3 2 3 3 2 3" xfId="4764" xr:uid="{00000000-0005-0000-0000-0000861F0000}"/>
    <cellStyle name="Финансовый 3 3 2 3 3 2 4" xfId="8154" xr:uid="{00000000-0005-0000-0000-0000871F0000}"/>
    <cellStyle name="Финансовый 3 3 2 3 3 3" xfId="2380" xr:uid="{00000000-0005-0000-0000-0000881F0000}"/>
    <cellStyle name="Финансовый 3 3 2 3 3 3 2" xfId="5504" xr:uid="{00000000-0005-0000-0000-0000891F0000}"/>
    <cellStyle name="Финансовый 3 3 2 3 3 3 3" xfId="8889" xr:uid="{00000000-0005-0000-0000-00008A1F0000}"/>
    <cellStyle name="Финансовый 3 3 2 3 3 4" xfId="4028" xr:uid="{00000000-0005-0000-0000-00008B1F0000}"/>
    <cellStyle name="Финансовый 3 3 2 3 3 5" xfId="7418" xr:uid="{00000000-0005-0000-0000-00008C1F0000}"/>
    <cellStyle name="Финансовый 3 3 2 3 4" xfId="1071" xr:uid="{00000000-0005-0000-0000-00008D1F0000}"/>
    <cellStyle name="Финансовый 3 3 2 3 4 2" xfId="1824" xr:uid="{00000000-0005-0000-0000-00008E1F0000}"/>
    <cellStyle name="Финансовый 3 3 2 3 4 2 2" xfId="3296" xr:uid="{00000000-0005-0000-0000-00008F1F0000}"/>
    <cellStyle name="Финансовый 3 3 2 3 4 2 2 2" xfId="9805" xr:uid="{00000000-0005-0000-0000-0000901F0000}"/>
    <cellStyle name="Финансовый 3 3 2 3 4 2 3" xfId="4944" xr:uid="{00000000-0005-0000-0000-0000911F0000}"/>
    <cellStyle name="Финансовый 3 3 2 3 4 2 4" xfId="8334" xr:uid="{00000000-0005-0000-0000-0000921F0000}"/>
    <cellStyle name="Финансовый 3 3 2 3 4 3" xfId="2560" xr:uid="{00000000-0005-0000-0000-0000931F0000}"/>
    <cellStyle name="Финансовый 3 3 2 3 4 3 2" xfId="5681" xr:uid="{00000000-0005-0000-0000-0000941F0000}"/>
    <cellStyle name="Финансовый 3 3 2 3 4 3 3" xfId="9069" xr:uid="{00000000-0005-0000-0000-0000951F0000}"/>
    <cellStyle name="Финансовый 3 3 2 3 4 4" xfId="4208" xr:uid="{00000000-0005-0000-0000-0000961F0000}"/>
    <cellStyle name="Финансовый 3 3 2 3 4 5" xfId="7598" xr:uid="{00000000-0005-0000-0000-0000971F0000}"/>
    <cellStyle name="Финансовый 3 3 2 3 5" xfId="1273" xr:uid="{00000000-0005-0000-0000-0000981F0000}"/>
    <cellStyle name="Финансовый 3 3 2 3 5 2" xfId="2745" xr:uid="{00000000-0005-0000-0000-0000991F0000}"/>
    <cellStyle name="Финансовый 3 3 2 3 5 2 2" xfId="5861" xr:uid="{00000000-0005-0000-0000-00009A1F0000}"/>
    <cellStyle name="Финансовый 3 3 2 3 5 2 3" xfId="9254" xr:uid="{00000000-0005-0000-0000-00009B1F0000}"/>
    <cellStyle name="Финансовый 3 3 2 3 5 3" xfId="4393" xr:uid="{00000000-0005-0000-0000-00009C1F0000}"/>
    <cellStyle name="Финансовый 3 3 2 3 5 4" xfId="7783" xr:uid="{00000000-0005-0000-0000-00009D1F0000}"/>
    <cellStyle name="Финансовый 3 3 2 3 6" xfId="2009" xr:uid="{00000000-0005-0000-0000-00009E1F0000}"/>
    <cellStyle name="Финансовый 3 3 2 3 6 2" xfId="6042" xr:uid="{00000000-0005-0000-0000-00009F1F0000}"/>
    <cellStyle name="Финансовый 3 3 2 3 6 3" xfId="8518" xr:uid="{00000000-0005-0000-0000-0000A01F0000}"/>
    <cellStyle name="Финансовый 3 3 2 3 7" xfId="3476" xr:uid="{00000000-0005-0000-0000-0000A11F0000}"/>
    <cellStyle name="Финансовый 3 3 2 3 7 2" xfId="6237" xr:uid="{00000000-0005-0000-0000-0000A21F0000}"/>
    <cellStyle name="Финансовый 3 3 2 3 7 3" xfId="9985" xr:uid="{00000000-0005-0000-0000-0000A31F0000}"/>
    <cellStyle name="Финансовый 3 3 2 3 8" xfId="6418" xr:uid="{00000000-0005-0000-0000-0000A41F0000}"/>
    <cellStyle name="Финансовый 3 3 2 3 9" xfId="6615" xr:uid="{00000000-0005-0000-0000-0000A51F0000}"/>
    <cellStyle name="Финансовый 3 3 2 4" xfId="503" xr:uid="{00000000-0005-0000-0000-0000A61F0000}"/>
    <cellStyle name="Финансовый 3 3 2 4 10" xfId="6830" xr:uid="{00000000-0005-0000-0000-0000A71F0000}"/>
    <cellStyle name="Финансовый 3 3 2 4 11" xfId="5130" xr:uid="{00000000-0005-0000-0000-0000A81F0000}"/>
    <cellStyle name="Финансовый 3 3 2 4 12" xfId="3658" xr:uid="{00000000-0005-0000-0000-0000A91F0000}"/>
    <cellStyle name="Финансовый 3 3 2 4 13" xfId="7048" xr:uid="{00000000-0005-0000-0000-0000AA1F0000}"/>
    <cellStyle name="Финансовый 3 3 2 4 2" xfId="707" xr:uid="{00000000-0005-0000-0000-0000AB1F0000}"/>
    <cellStyle name="Финансовый 3 3 2 4 2 2" xfId="1468" xr:uid="{00000000-0005-0000-0000-0000AC1F0000}"/>
    <cellStyle name="Финансовый 3 3 2 4 2 2 2" xfId="2940" xr:uid="{00000000-0005-0000-0000-0000AD1F0000}"/>
    <cellStyle name="Финансовый 3 3 2 4 2 2 2 2" xfId="9449" xr:uid="{00000000-0005-0000-0000-0000AE1F0000}"/>
    <cellStyle name="Финансовый 3 3 2 4 2 2 3" xfId="4588" xr:uid="{00000000-0005-0000-0000-0000AF1F0000}"/>
    <cellStyle name="Финансовый 3 3 2 4 2 2 4" xfId="7978" xr:uid="{00000000-0005-0000-0000-0000B01F0000}"/>
    <cellStyle name="Финансовый 3 3 2 4 2 3" xfId="2204" xr:uid="{00000000-0005-0000-0000-0000B11F0000}"/>
    <cellStyle name="Финансовый 3 3 2 4 2 3 2" xfId="5324" xr:uid="{00000000-0005-0000-0000-0000B21F0000}"/>
    <cellStyle name="Финансовый 3 3 2 4 2 3 3" xfId="8713" xr:uid="{00000000-0005-0000-0000-0000B31F0000}"/>
    <cellStyle name="Финансовый 3 3 2 4 2 4" xfId="3852" xr:uid="{00000000-0005-0000-0000-0000B41F0000}"/>
    <cellStyle name="Финансовый 3 3 2 4 2 5" xfId="7242" xr:uid="{00000000-0005-0000-0000-0000B51F0000}"/>
    <cellStyle name="Финансовый 3 3 2 4 3" xfId="884" xr:uid="{00000000-0005-0000-0000-0000B61F0000}"/>
    <cellStyle name="Финансовый 3 3 2 4 3 2" xfId="1645" xr:uid="{00000000-0005-0000-0000-0000B71F0000}"/>
    <cellStyle name="Финансовый 3 3 2 4 3 2 2" xfId="3117" xr:uid="{00000000-0005-0000-0000-0000B81F0000}"/>
    <cellStyle name="Финансовый 3 3 2 4 3 2 2 2" xfId="9626" xr:uid="{00000000-0005-0000-0000-0000B91F0000}"/>
    <cellStyle name="Финансовый 3 3 2 4 3 2 3" xfId="4765" xr:uid="{00000000-0005-0000-0000-0000BA1F0000}"/>
    <cellStyle name="Финансовый 3 3 2 4 3 2 4" xfId="8155" xr:uid="{00000000-0005-0000-0000-0000BB1F0000}"/>
    <cellStyle name="Финансовый 3 3 2 4 3 3" xfId="2381" xr:uid="{00000000-0005-0000-0000-0000BC1F0000}"/>
    <cellStyle name="Финансовый 3 3 2 4 3 3 2" xfId="5505" xr:uid="{00000000-0005-0000-0000-0000BD1F0000}"/>
    <cellStyle name="Финансовый 3 3 2 4 3 3 3" xfId="8890" xr:uid="{00000000-0005-0000-0000-0000BE1F0000}"/>
    <cellStyle name="Финансовый 3 3 2 4 3 4" xfId="4029" xr:uid="{00000000-0005-0000-0000-0000BF1F0000}"/>
    <cellStyle name="Финансовый 3 3 2 4 3 5" xfId="7419" xr:uid="{00000000-0005-0000-0000-0000C01F0000}"/>
    <cellStyle name="Финансовый 3 3 2 4 4" xfId="1072" xr:uid="{00000000-0005-0000-0000-0000C11F0000}"/>
    <cellStyle name="Финансовый 3 3 2 4 4 2" xfId="1825" xr:uid="{00000000-0005-0000-0000-0000C21F0000}"/>
    <cellStyle name="Финансовый 3 3 2 4 4 2 2" xfId="3297" xr:uid="{00000000-0005-0000-0000-0000C31F0000}"/>
    <cellStyle name="Финансовый 3 3 2 4 4 2 2 2" xfId="9806" xr:uid="{00000000-0005-0000-0000-0000C41F0000}"/>
    <cellStyle name="Финансовый 3 3 2 4 4 2 3" xfId="4945" xr:uid="{00000000-0005-0000-0000-0000C51F0000}"/>
    <cellStyle name="Финансовый 3 3 2 4 4 2 4" xfId="8335" xr:uid="{00000000-0005-0000-0000-0000C61F0000}"/>
    <cellStyle name="Финансовый 3 3 2 4 4 3" xfId="2561" xr:uid="{00000000-0005-0000-0000-0000C71F0000}"/>
    <cellStyle name="Финансовый 3 3 2 4 4 3 2" xfId="5682" xr:uid="{00000000-0005-0000-0000-0000C81F0000}"/>
    <cellStyle name="Финансовый 3 3 2 4 4 3 3" xfId="9070" xr:uid="{00000000-0005-0000-0000-0000C91F0000}"/>
    <cellStyle name="Финансовый 3 3 2 4 4 4" xfId="4209" xr:uid="{00000000-0005-0000-0000-0000CA1F0000}"/>
    <cellStyle name="Финансовый 3 3 2 4 4 5" xfId="7599" xr:uid="{00000000-0005-0000-0000-0000CB1F0000}"/>
    <cellStyle name="Финансовый 3 3 2 4 5" xfId="1274" xr:uid="{00000000-0005-0000-0000-0000CC1F0000}"/>
    <cellStyle name="Финансовый 3 3 2 4 5 2" xfId="2746" xr:uid="{00000000-0005-0000-0000-0000CD1F0000}"/>
    <cellStyle name="Финансовый 3 3 2 4 5 2 2" xfId="5862" xr:uid="{00000000-0005-0000-0000-0000CE1F0000}"/>
    <cellStyle name="Финансовый 3 3 2 4 5 2 3" xfId="9255" xr:uid="{00000000-0005-0000-0000-0000CF1F0000}"/>
    <cellStyle name="Финансовый 3 3 2 4 5 3" xfId="4394" xr:uid="{00000000-0005-0000-0000-0000D01F0000}"/>
    <cellStyle name="Финансовый 3 3 2 4 5 4" xfId="7784" xr:uid="{00000000-0005-0000-0000-0000D11F0000}"/>
    <cellStyle name="Финансовый 3 3 2 4 6" xfId="2010" xr:uid="{00000000-0005-0000-0000-0000D21F0000}"/>
    <cellStyle name="Финансовый 3 3 2 4 6 2" xfId="6043" xr:uid="{00000000-0005-0000-0000-0000D31F0000}"/>
    <cellStyle name="Финансовый 3 3 2 4 6 3" xfId="8519" xr:uid="{00000000-0005-0000-0000-0000D41F0000}"/>
    <cellStyle name="Финансовый 3 3 2 4 7" xfId="3477" xr:uid="{00000000-0005-0000-0000-0000D51F0000}"/>
    <cellStyle name="Финансовый 3 3 2 4 7 2" xfId="6238" xr:uid="{00000000-0005-0000-0000-0000D61F0000}"/>
    <cellStyle name="Финансовый 3 3 2 4 7 3" xfId="9986" xr:uid="{00000000-0005-0000-0000-0000D71F0000}"/>
    <cellStyle name="Финансовый 3 3 2 4 8" xfId="6419" xr:uid="{00000000-0005-0000-0000-0000D81F0000}"/>
    <cellStyle name="Финансовый 3 3 2 4 9" xfId="6616" xr:uid="{00000000-0005-0000-0000-0000D91F0000}"/>
    <cellStyle name="Финансовый 3 3 2 5" xfId="704" xr:uid="{00000000-0005-0000-0000-0000DA1F0000}"/>
    <cellStyle name="Финансовый 3 3 2 5 2" xfId="1465" xr:uid="{00000000-0005-0000-0000-0000DB1F0000}"/>
    <cellStyle name="Финансовый 3 3 2 5 2 2" xfId="2937" xr:uid="{00000000-0005-0000-0000-0000DC1F0000}"/>
    <cellStyle name="Финансовый 3 3 2 5 2 2 2" xfId="9446" xr:uid="{00000000-0005-0000-0000-0000DD1F0000}"/>
    <cellStyle name="Финансовый 3 3 2 5 2 3" xfId="4585" xr:uid="{00000000-0005-0000-0000-0000DE1F0000}"/>
    <cellStyle name="Финансовый 3 3 2 5 2 4" xfId="7975" xr:uid="{00000000-0005-0000-0000-0000DF1F0000}"/>
    <cellStyle name="Финансовый 3 3 2 5 3" xfId="2201" xr:uid="{00000000-0005-0000-0000-0000E01F0000}"/>
    <cellStyle name="Финансовый 3 3 2 5 3 2" xfId="5321" xr:uid="{00000000-0005-0000-0000-0000E11F0000}"/>
    <cellStyle name="Финансовый 3 3 2 5 3 3" xfId="8710" xr:uid="{00000000-0005-0000-0000-0000E21F0000}"/>
    <cellStyle name="Финансовый 3 3 2 5 4" xfId="3849" xr:uid="{00000000-0005-0000-0000-0000E31F0000}"/>
    <cellStyle name="Финансовый 3 3 2 5 5" xfId="7239" xr:uid="{00000000-0005-0000-0000-0000E41F0000}"/>
    <cellStyle name="Финансовый 3 3 2 6" xfId="881" xr:uid="{00000000-0005-0000-0000-0000E51F0000}"/>
    <cellStyle name="Финансовый 3 3 2 6 2" xfId="1642" xr:uid="{00000000-0005-0000-0000-0000E61F0000}"/>
    <cellStyle name="Финансовый 3 3 2 6 2 2" xfId="3114" xr:uid="{00000000-0005-0000-0000-0000E71F0000}"/>
    <cellStyle name="Финансовый 3 3 2 6 2 2 2" xfId="9623" xr:uid="{00000000-0005-0000-0000-0000E81F0000}"/>
    <cellStyle name="Финансовый 3 3 2 6 2 3" xfId="4762" xr:uid="{00000000-0005-0000-0000-0000E91F0000}"/>
    <cellStyle name="Финансовый 3 3 2 6 2 4" xfId="8152" xr:uid="{00000000-0005-0000-0000-0000EA1F0000}"/>
    <cellStyle name="Финансовый 3 3 2 6 3" xfId="2378" xr:uid="{00000000-0005-0000-0000-0000EB1F0000}"/>
    <cellStyle name="Финансовый 3 3 2 6 3 2" xfId="5502" xr:uid="{00000000-0005-0000-0000-0000EC1F0000}"/>
    <cellStyle name="Финансовый 3 3 2 6 3 3" xfId="8887" xr:uid="{00000000-0005-0000-0000-0000ED1F0000}"/>
    <cellStyle name="Финансовый 3 3 2 6 4" xfId="4026" xr:uid="{00000000-0005-0000-0000-0000EE1F0000}"/>
    <cellStyle name="Финансовый 3 3 2 6 5" xfId="7416" xr:uid="{00000000-0005-0000-0000-0000EF1F0000}"/>
    <cellStyle name="Финансовый 3 3 2 7" xfId="1069" xr:uid="{00000000-0005-0000-0000-0000F01F0000}"/>
    <cellStyle name="Финансовый 3 3 2 7 2" xfId="1822" xr:uid="{00000000-0005-0000-0000-0000F11F0000}"/>
    <cellStyle name="Финансовый 3 3 2 7 2 2" xfId="3294" xr:uid="{00000000-0005-0000-0000-0000F21F0000}"/>
    <cellStyle name="Финансовый 3 3 2 7 2 2 2" xfId="9803" xr:uid="{00000000-0005-0000-0000-0000F31F0000}"/>
    <cellStyle name="Финансовый 3 3 2 7 2 3" xfId="4942" xr:uid="{00000000-0005-0000-0000-0000F41F0000}"/>
    <cellStyle name="Финансовый 3 3 2 7 2 4" xfId="8332" xr:uid="{00000000-0005-0000-0000-0000F51F0000}"/>
    <cellStyle name="Финансовый 3 3 2 7 3" xfId="2558" xr:uid="{00000000-0005-0000-0000-0000F61F0000}"/>
    <cellStyle name="Финансовый 3 3 2 7 3 2" xfId="5679" xr:uid="{00000000-0005-0000-0000-0000F71F0000}"/>
    <cellStyle name="Финансовый 3 3 2 7 3 3" xfId="9067" xr:uid="{00000000-0005-0000-0000-0000F81F0000}"/>
    <cellStyle name="Финансовый 3 3 2 7 4" xfId="4206" xr:uid="{00000000-0005-0000-0000-0000F91F0000}"/>
    <cellStyle name="Финансовый 3 3 2 7 5" xfId="7596" xr:uid="{00000000-0005-0000-0000-0000FA1F0000}"/>
    <cellStyle name="Финансовый 3 3 2 8" xfId="1271" xr:uid="{00000000-0005-0000-0000-0000FB1F0000}"/>
    <cellStyle name="Финансовый 3 3 2 8 2" xfId="2743" xr:uid="{00000000-0005-0000-0000-0000FC1F0000}"/>
    <cellStyle name="Финансовый 3 3 2 8 2 2" xfId="5859" xr:uid="{00000000-0005-0000-0000-0000FD1F0000}"/>
    <cellStyle name="Финансовый 3 3 2 8 2 3" xfId="9252" xr:uid="{00000000-0005-0000-0000-0000FE1F0000}"/>
    <cellStyle name="Финансовый 3 3 2 8 3" xfId="4391" xr:uid="{00000000-0005-0000-0000-0000FF1F0000}"/>
    <cellStyle name="Финансовый 3 3 2 8 4" xfId="7781" xr:uid="{00000000-0005-0000-0000-000000200000}"/>
    <cellStyle name="Финансовый 3 3 2 9" xfId="2007" xr:uid="{00000000-0005-0000-0000-000001200000}"/>
    <cellStyle name="Финансовый 3 3 2 9 2" xfId="6040" xr:uid="{00000000-0005-0000-0000-000002200000}"/>
    <cellStyle name="Финансовый 3 3 2 9 3" xfId="8516" xr:uid="{00000000-0005-0000-0000-000003200000}"/>
    <cellStyle name="Финансовый 3 3 3" xfId="504" xr:uid="{00000000-0005-0000-0000-000004200000}"/>
    <cellStyle name="Финансовый 3 3 3 10" xfId="6831" xr:uid="{00000000-0005-0000-0000-000005200000}"/>
    <cellStyle name="Финансовый 3 3 3 11" xfId="5131" xr:uid="{00000000-0005-0000-0000-000006200000}"/>
    <cellStyle name="Финансовый 3 3 3 12" xfId="3659" xr:uid="{00000000-0005-0000-0000-000007200000}"/>
    <cellStyle name="Финансовый 3 3 3 13" xfId="7049" xr:uid="{00000000-0005-0000-0000-000008200000}"/>
    <cellStyle name="Финансовый 3 3 3 2" xfId="708" xr:uid="{00000000-0005-0000-0000-000009200000}"/>
    <cellStyle name="Финансовый 3 3 3 2 2" xfId="1469" xr:uid="{00000000-0005-0000-0000-00000A200000}"/>
    <cellStyle name="Финансовый 3 3 3 2 2 2" xfId="2941" xr:uid="{00000000-0005-0000-0000-00000B200000}"/>
    <cellStyle name="Финансовый 3 3 3 2 2 2 2" xfId="9450" xr:uid="{00000000-0005-0000-0000-00000C200000}"/>
    <cellStyle name="Финансовый 3 3 3 2 2 3" xfId="4589" xr:uid="{00000000-0005-0000-0000-00000D200000}"/>
    <cellStyle name="Финансовый 3 3 3 2 2 4" xfId="7979" xr:uid="{00000000-0005-0000-0000-00000E200000}"/>
    <cellStyle name="Финансовый 3 3 3 2 3" xfId="2205" xr:uid="{00000000-0005-0000-0000-00000F200000}"/>
    <cellStyle name="Финансовый 3 3 3 2 3 2" xfId="5325" xr:uid="{00000000-0005-0000-0000-000010200000}"/>
    <cellStyle name="Финансовый 3 3 3 2 3 3" xfId="8714" xr:uid="{00000000-0005-0000-0000-000011200000}"/>
    <cellStyle name="Финансовый 3 3 3 2 4" xfId="3853" xr:uid="{00000000-0005-0000-0000-000012200000}"/>
    <cellStyle name="Финансовый 3 3 3 2 5" xfId="7243" xr:uid="{00000000-0005-0000-0000-000013200000}"/>
    <cellStyle name="Финансовый 3 3 3 3" xfId="885" xr:uid="{00000000-0005-0000-0000-000014200000}"/>
    <cellStyle name="Финансовый 3 3 3 3 2" xfId="1646" xr:uid="{00000000-0005-0000-0000-000015200000}"/>
    <cellStyle name="Финансовый 3 3 3 3 2 2" xfId="3118" xr:uid="{00000000-0005-0000-0000-000016200000}"/>
    <cellStyle name="Финансовый 3 3 3 3 2 2 2" xfId="9627" xr:uid="{00000000-0005-0000-0000-000017200000}"/>
    <cellStyle name="Финансовый 3 3 3 3 2 3" xfId="4766" xr:uid="{00000000-0005-0000-0000-000018200000}"/>
    <cellStyle name="Финансовый 3 3 3 3 2 4" xfId="8156" xr:uid="{00000000-0005-0000-0000-000019200000}"/>
    <cellStyle name="Финансовый 3 3 3 3 3" xfId="2382" xr:uid="{00000000-0005-0000-0000-00001A200000}"/>
    <cellStyle name="Финансовый 3 3 3 3 3 2" xfId="5506" xr:uid="{00000000-0005-0000-0000-00001B200000}"/>
    <cellStyle name="Финансовый 3 3 3 3 3 3" xfId="8891" xr:uid="{00000000-0005-0000-0000-00001C200000}"/>
    <cellStyle name="Финансовый 3 3 3 3 4" xfId="4030" xr:uid="{00000000-0005-0000-0000-00001D200000}"/>
    <cellStyle name="Финансовый 3 3 3 3 5" xfId="7420" xr:uid="{00000000-0005-0000-0000-00001E200000}"/>
    <cellStyle name="Финансовый 3 3 3 4" xfId="1073" xr:uid="{00000000-0005-0000-0000-00001F200000}"/>
    <cellStyle name="Финансовый 3 3 3 4 2" xfId="1826" xr:uid="{00000000-0005-0000-0000-000020200000}"/>
    <cellStyle name="Финансовый 3 3 3 4 2 2" xfId="3298" xr:uid="{00000000-0005-0000-0000-000021200000}"/>
    <cellStyle name="Финансовый 3 3 3 4 2 2 2" xfId="9807" xr:uid="{00000000-0005-0000-0000-000022200000}"/>
    <cellStyle name="Финансовый 3 3 3 4 2 3" xfId="4946" xr:uid="{00000000-0005-0000-0000-000023200000}"/>
    <cellStyle name="Финансовый 3 3 3 4 2 4" xfId="8336" xr:uid="{00000000-0005-0000-0000-000024200000}"/>
    <cellStyle name="Финансовый 3 3 3 4 3" xfId="2562" xr:uid="{00000000-0005-0000-0000-000025200000}"/>
    <cellStyle name="Финансовый 3 3 3 4 3 2" xfId="5683" xr:uid="{00000000-0005-0000-0000-000026200000}"/>
    <cellStyle name="Финансовый 3 3 3 4 3 3" xfId="9071" xr:uid="{00000000-0005-0000-0000-000027200000}"/>
    <cellStyle name="Финансовый 3 3 3 4 4" xfId="4210" xr:uid="{00000000-0005-0000-0000-000028200000}"/>
    <cellStyle name="Финансовый 3 3 3 4 5" xfId="7600" xr:uid="{00000000-0005-0000-0000-000029200000}"/>
    <cellStyle name="Финансовый 3 3 3 5" xfId="1275" xr:uid="{00000000-0005-0000-0000-00002A200000}"/>
    <cellStyle name="Финансовый 3 3 3 5 2" xfId="2747" xr:uid="{00000000-0005-0000-0000-00002B200000}"/>
    <cellStyle name="Финансовый 3 3 3 5 2 2" xfId="5863" xr:uid="{00000000-0005-0000-0000-00002C200000}"/>
    <cellStyle name="Финансовый 3 3 3 5 2 3" xfId="9256" xr:uid="{00000000-0005-0000-0000-00002D200000}"/>
    <cellStyle name="Финансовый 3 3 3 5 3" xfId="4395" xr:uid="{00000000-0005-0000-0000-00002E200000}"/>
    <cellStyle name="Финансовый 3 3 3 5 4" xfId="7785" xr:uid="{00000000-0005-0000-0000-00002F200000}"/>
    <cellStyle name="Финансовый 3 3 3 6" xfId="2011" xr:uid="{00000000-0005-0000-0000-000030200000}"/>
    <cellStyle name="Финансовый 3 3 3 6 2" xfId="6044" xr:uid="{00000000-0005-0000-0000-000031200000}"/>
    <cellStyle name="Финансовый 3 3 3 6 3" xfId="8520" xr:uid="{00000000-0005-0000-0000-000032200000}"/>
    <cellStyle name="Финансовый 3 3 3 7" xfId="3478" xr:uid="{00000000-0005-0000-0000-000033200000}"/>
    <cellStyle name="Финансовый 3 3 3 7 2" xfId="6239" xr:uid="{00000000-0005-0000-0000-000034200000}"/>
    <cellStyle name="Финансовый 3 3 3 7 3" xfId="9987" xr:uid="{00000000-0005-0000-0000-000035200000}"/>
    <cellStyle name="Финансовый 3 3 3 8" xfId="6420" xr:uid="{00000000-0005-0000-0000-000036200000}"/>
    <cellStyle name="Финансовый 3 3 3 9" xfId="6617" xr:uid="{00000000-0005-0000-0000-000037200000}"/>
    <cellStyle name="Финансовый 3 3 4" xfId="505" xr:uid="{00000000-0005-0000-0000-000038200000}"/>
    <cellStyle name="Финансовый 3 3 4 10" xfId="6832" xr:uid="{00000000-0005-0000-0000-000039200000}"/>
    <cellStyle name="Финансовый 3 3 4 11" xfId="5132" xr:uid="{00000000-0005-0000-0000-00003A200000}"/>
    <cellStyle name="Финансовый 3 3 4 12" xfId="3660" xr:uid="{00000000-0005-0000-0000-00003B200000}"/>
    <cellStyle name="Финансовый 3 3 4 13" xfId="7050" xr:uid="{00000000-0005-0000-0000-00003C200000}"/>
    <cellStyle name="Финансовый 3 3 4 2" xfId="709" xr:uid="{00000000-0005-0000-0000-00003D200000}"/>
    <cellStyle name="Финансовый 3 3 4 2 2" xfId="1470" xr:uid="{00000000-0005-0000-0000-00003E200000}"/>
    <cellStyle name="Финансовый 3 3 4 2 2 2" xfId="2942" xr:uid="{00000000-0005-0000-0000-00003F200000}"/>
    <cellStyle name="Финансовый 3 3 4 2 2 2 2" xfId="9451" xr:uid="{00000000-0005-0000-0000-000040200000}"/>
    <cellStyle name="Финансовый 3 3 4 2 2 3" xfId="4590" xr:uid="{00000000-0005-0000-0000-000041200000}"/>
    <cellStyle name="Финансовый 3 3 4 2 2 4" xfId="7980" xr:uid="{00000000-0005-0000-0000-000042200000}"/>
    <cellStyle name="Финансовый 3 3 4 2 3" xfId="2206" xr:uid="{00000000-0005-0000-0000-000043200000}"/>
    <cellStyle name="Финансовый 3 3 4 2 3 2" xfId="5326" xr:uid="{00000000-0005-0000-0000-000044200000}"/>
    <cellStyle name="Финансовый 3 3 4 2 3 3" xfId="8715" xr:uid="{00000000-0005-0000-0000-000045200000}"/>
    <cellStyle name="Финансовый 3 3 4 2 4" xfId="3854" xr:uid="{00000000-0005-0000-0000-000046200000}"/>
    <cellStyle name="Финансовый 3 3 4 2 5" xfId="7244" xr:uid="{00000000-0005-0000-0000-000047200000}"/>
    <cellStyle name="Финансовый 3 3 4 3" xfId="886" xr:uid="{00000000-0005-0000-0000-000048200000}"/>
    <cellStyle name="Финансовый 3 3 4 3 2" xfId="1647" xr:uid="{00000000-0005-0000-0000-000049200000}"/>
    <cellStyle name="Финансовый 3 3 4 3 2 2" xfId="3119" xr:uid="{00000000-0005-0000-0000-00004A200000}"/>
    <cellStyle name="Финансовый 3 3 4 3 2 2 2" xfId="9628" xr:uid="{00000000-0005-0000-0000-00004B200000}"/>
    <cellStyle name="Финансовый 3 3 4 3 2 3" xfId="4767" xr:uid="{00000000-0005-0000-0000-00004C200000}"/>
    <cellStyle name="Финансовый 3 3 4 3 2 4" xfId="8157" xr:uid="{00000000-0005-0000-0000-00004D200000}"/>
    <cellStyle name="Финансовый 3 3 4 3 3" xfId="2383" xr:uid="{00000000-0005-0000-0000-00004E200000}"/>
    <cellStyle name="Финансовый 3 3 4 3 3 2" xfId="5507" xr:uid="{00000000-0005-0000-0000-00004F200000}"/>
    <cellStyle name="Финансовый 3 3 4 3 3 3" xfId="8892" xr:uid="{00000000-0005-0000-0000-000050200000}"/>
    <cellStyle name="Финансовый 3 3 4 3 4" xfId="4031" xr:uid="{00000000-0005-0000-0000-000051200000}"/>
    <cellStyle name="Финансовый 3 3 4 3 5" xfId="7421" xr:uid="{00000000-0005-0000-0000-000052200000}"/>
    <cellStyle name="Финансовый 3 3 4 4" xfId="1074" xr:uid="{00000000-0005-0000-0000-000053200000}"/>
    <cellStyle name="Финансовый 3 3 4 4 2" xfId="1827" xr:uid="{00000000-0005-0000-0000-000054200000}"/>
    <cellStyle name="Финансовый 3 3 4 4 2 2" xfId="3299" xr:uid="{00000000-0005-0000-0000-000055200000}"/>
    <cellStyle name="Финансовый 3 3 4 4 2 2 2" xfId="9808" xr:uid="{00000000-0005-0000-0000-000056200000}"/>
    <cellStyle name="Финансовый 3 3 4 4 2 3" xfId="4947" xr:uid="{00000000-0005-0000-0000-000057200000}"/>
    <cellStyle name="Финансовый 3 3 4 4 2 4" xfId="8337" xr:uid="{00000000-0005-0000-0000-000058200000}"/>
    <cellStyle name="Финансовый 3 3 4 4 3" xfId="2563" xr:uid="{00000000-0005-0000-0000-000059200000}"/>
    <cellStyle name="Финансовый 3 3 4 4 3 2" xfId="5684" xr:uid="{00000000-0005-0000-0000-00005A200000}"/>
    <cellStyle name="Финансовый 3 3 4 4 3 3" xfId="9072" xr:uid="{00000000-0005-0000-0000-00005B200000}"/>
    <cellStyle name="Финансовый 3 3 4 4 4" xfId="4211" xr:uid="{00000000-0005-0000-0000-00005C200000}"/>
    <cellStyle name="Финансовый 3 3 4 4 5" xfId="7601" xr:uid="{00000000-0005-0000-0000-00005D200000}"/>
    <cellStyle name="Финансовый 3 3 4 5" xfId="1276" xr:uid="{00000000-0005-0000-0000-00005E200000}"/>
    <cellStyle name="Финансовый 3 3 4 5 2" xfId="2748" xr:uid="{00000000-0005-0000-0000-00005F200000}"/>
    <cellStyle name="Финансовый 3 3 4 5 2 2" xfId="5864" xr:uid="{00000000-0005-0000-0000-000060200000}"/>
    <cellStyle name="Финансовый 3 3 4 5 2 3" xfId="9257" xr:uid="{00000000-0005-0000-0000-000061200000}"/>
    <cellStyle name="Финансовый 3 3 4 5 3" xfId="4396" xr:uid="{00000000-0005-0000-0000-000062200000}"/>
    <cellStyle name="Финансовый 3 3 4 5 4" xfId="7786" xr:uid="{00000000-0005-0000-0000-000063200000}"/>
    <cellStyle name="Финансовый 3 3 4 6" xfId="2012" xr:uid="{00000000-0005-0000-0000-000064200000}"/>
    <cellStyle name="Финансовый 3 3 4 6 2" xfId="6045" xr:uid="{00000000-0005-0000-0000-000065200000}"/>
    <cellStyle name="Финансовый 3 3 4 6 3" xfId="8521" xr:uid="{00000000-0005-0000-0000-000066200000}"/>
    <cellStyle name="Финансовый 3 3 4 7" xfId="3479" xr:uid="{00000000-0005-0000-0000-000067200000}"/>
    <cellStyle name="Финансовый 3 3 4 7 2" xfId="6240" xr:uid="{00000000-0005-0000-0000-000068200000}"/>
    <cellStyle name="Финансовый 3 3 4 7 3" xfId="9988" xr:uid="{00000000-0005-0000-0000-000069200000}"/>
    <cellStyle name="Финансовый 3 3 4 8" xfId="6421" xr:uid="{00000000-0005-0000-0000-00006A200000}"/>
    <cellStyle name="Финансовый 3 3 4 9" xfId="6618" xr:uid="{00000000-0005-0000-0000-00006B200000}"/>
    <cellStyle name="Финансовый 3 3 5" xfId="506" xr:uid="{00000000-0005-0000-0000-00006C200000}"/>
    <cellStyle name="Финансовый 3 3 5 10" xfId="6833" xr:uid="{00000000-0005-0000-0000-00006D200000}"/>
    <cellStyle name="Финансовый 3 3 5 11" xfId="5133" xr:uid="{00000000-0005-0000-0000-00006E200000}"/>
    <cellStyle name="Финансовый 3 3 5 12" xfId="3661" xr:uid="{00000000-0005-0000-0000-00006F200000}"/>
    <cellStyle name="Финансовый 3 3 5 13" xfId="7051" xr:uid="{00000000-0005-0000-0000-000070200000}"/>
    <cellStyle name="Финансовый 3 3 5 2" xfId="710" xr:uid="{00000000-0005-0000-0000-000071200000}"/>
    <cellStyle name="Финансовый 3 3 5 2 2" xfId="1471" xr:uid="{00000000-0005-0000-0000-000072200000}"/>
    <cellStyle name="Финансовый 3 3 5 2 2 2" xfId="2943" xr:uid="{00000000-0005-0000-0000-000073200000}"/>
    <cellStyle name="Финансовый 3 3 5 2 2 2 2" xfId="9452" xr:uid="{00000000-0005-0000-0000-000074200000}"/>
    <cellStyle name="Финансовый 3 3 5 2 2 3" xfId="4591" xr:uid="{00000000-0005-0000-0000-000075200000}"/>
    <cellStyle name="Финансовый 3 3 5 2 2 4" xfId="7981" xr:uid="{00000000-0005-0000-0000-000076200000}"/>
    <cellStyle name="Финансовый 3 3 5 2 3" xfId="2207" xr:uid="{00000000-0005-0000-0000-000077200000}"/>
    <cellStyle name="Финансовый 3 3 5 2 3 2" xfId="5327" xr:uid="{00000000-0005-0000-0000-000078200000}"/>
    <cellStyle name="Финансовый 3 3 5 2 3 3" xfId="8716" xr:uid="{00000000-0005-0000-0000-000079200000}"/>
    <cellStyle name="Финансовый 3 3 5 2 4" xfId="3855" xr:uid="{00000000-0005-0000-0000-00007A200000}"/>
    <cellStyle name="Финансовый 3 3 5 2 5" xfId="7245" xr:uid="{00000000-0005-0000-0000-00007B200000}"/>
    <cellStyle name="Финансовый 3 3 5 3" xfId="887" xr:uid="{00000000-0005-0000-0000-00007C200000}"/>
    <cellStyle name="Финансовый 3 3 5 3 2" xfId="1648" xr:uid="{00000000-0005-0000-0000-00007D200000}"/>
    <cellStyle name="Финансовый 3 3 5 3 2 2" xfId="3120" xr:uid="{00000000-0005-0000-0000-00007E200000}"/>
    <cellStyle name="Финансовый 3 3 5 3 2 2 2" xfId="9629" xr:uid="{00000000-0005-0000-0000-00007F200000}"/>
    <cellStyle name="Финансовый 3 3 5 3 2 3" xfId="4768" xr:uid="{00000000-0005-0000-0000-000080200000}"/>
    <cellStyle name="Финансовый 3 3 5 3 2 4" xfId="8158" xr:uid="{00000000-0005-0000-0000-000081200000}"/>
    <cellStyle name="Финансовый 3 3 5 3 3" xfId="2384" xr:uid="{00000000-0005-0000-0000-000082200000}"/>
    <cellStyle name="Финансовый 3 3 5 3 3 2" xfId="5508" xr:uid="{00000000-0005-0000-0000-000083200000}"/>
    <cellStyle name="Финансовый 3 3 5 3 3 3" xfId="8893" xr:uid="{00000000-0005-0000-0000-000084200000}"/>
    <cellStyle name="Финансовый 3 3 5 3 4" xfId="4032" xr:uid="{00000000-0005-0000-0000-000085200000}"/>
    <cellStyle name="Финансовый 3 3 5 3 5" xfId="7422" xr:uid="{00000000-0005-0000-0000-000086200000}"/>
    <cellStyle name="Финансовый 3 3 5 4" xfId="1075" xr:uid="{00000000-0005-0000-0000-000087200000}"/>
    <cellStyle name="Финансовый 3 3 5 4 2" xfId="1828" xr:uid="{00000000-0005-0000-0000-000088200000}"/>
    <cellStyle name="Финансовый 3 3 5 4 2 2" xfId="3300" xr:uid="{00000000-0005-0000-0000-000089200000}"/>
    <cellStyle name="Финансовый 3 3 5 4 2 2 2" xfId="9809" xr:uid="{00000000-0005-0000-0000-00008A200000}"/>
    <cellStyle name="Финансовый 3 3 5 4 2 3" xfId="4948" xr:uid="{00000000-0005-0000-0000-00008B200000}"/>
    <cellStyle name="Финансовый 3 3 5 4 2 4" xfId="8338" xr:uid="{00000000-0005-0000-0000-00008C200000}"/>
    <cellStyle name="Финансовый 3 3 5 4 3" xfId="2564" xr:uid="{00000000-0005-0000-0000-00008D200000}"/>
    <cellStyle name="Финансовый 3 3 5 4 3 2" xfId="5685" xr:uid="{00000000-0005-0000-0000-00008E200000}"/>
    <cellStyle name="Финансовый 3 3 5 4 3 3" xfId="9073" xr:uid="{00000000-0005-0000-0000-00008F200000}"/>
    <cellStyle name="Финансовый 3 3 5 4 4" xfId="4212" xr:uid="{00000000-0005-0000-0000-000090200000}"/>
    <cellStyle name="Финансовый 3 3 5 4 5" xfId="7602" xr:uid="{00000000-0005-0000-0000-000091200000}"/>
    <cellStyle name="Финансовый 3 3 5 5" xfId="1277" xr:uid="{00000000-0005-0000-0000-000092200000}"/>
    <cellStyle name="Финансовый 3 3 5 5 2" xfId="2749" xr:uid="{00000000-0005-0000-0000-000093200000}"/>
    <cellStyle name="Финансовый 3 3 5 5 2 2" xfId="5865" xr:uid="{00000000-0005-0000-0000-000094200000}"/>
    <cellStyle name="Финансовый 3 3 5 5 2 3" xfId="9258" xr:uid="{00000000-0005-0000-0000-000095200000}"/>
    <cellStyle name="Финансовый 3 3 5 5 3" xfId="4397" xr:uid="{00000000-0005-0000-0000-000096200000}"/>
    <cellStyle name="Финансовый 3 3 5 5 4" xfId="7787" xr:uid="{00000000-0005-0000-0000-000097200000}"/>
    <cellStyle name="Финансовый 3 3 5 6" xfId="2013" xr:uid="{00000000-0005-0000-0000-000098200000}"/>
    <cellStyle name="Финансовый 3 3 5 6 2" xfId="6046" xr:uid="{00000000-0005-0000-0000-000099200000}"/>
    <cellStyle name="Финансовый 3 3 5 6 3" xfId="8522" xr:uid="{00000000-0005-0000-0000-00009A200000}"/>
    <cellStyle name="Финансовый 3 3 5 7" xfId="3480" xr:uid="{00000000-0005-0000-0000-00009B200000}"/>
    <cellStyle name="Финансовый 3 3 5 7 2" xfId="6241" xr:uid="{00000000-0005-0000-0000-00009C200000}"/>
    <cellStyle name="Финансовый 3 3 5 7 3" xfId="9989" xr:uid="{00000000-0005-0000-0000-00009D200000}"/>
    <cellStyle name="Финансовый 3 3 5 8" xfId="6422" xr:uid="{00000000-0005-0000-0000-00009E200000}"/>
    <cellStyle name="Финансовый 3 3 5 9" xfId="6619" xr:uid="{00000000-0005-0000-0000-00009F200000}"/>
    <cellStyle name="Финансовый 3 3 6" xfId="703" xr:uid="{00000000-0005-0000-0000-0000A0200000}"/>
    <cellStyle name="Финансовый 3 3 6 2" xfId="1464" xr:uid="{00000000-0005-0000-0000-0000A1200000}"/>
    <cellStyle name="Финансовый 3 3 6 2 2" xfId="2936" xr:uid="{00000000-0005-0000-0000-0000A2200000}"/>
    <cellStyle name="Финансовый 3 3 6 2 2 2" xfId="9445" xr:uid="{00000000-0005-0000-0000-0000A3200000}"/>
    <cellStyle name="Финансовый 3 3 6 2 3" xfId="4584" xr:uid="{00000000-0005-0000-0000-0000A4200000}"/>
    <cellStyle name="Финансовый 3 3 6 2 4" xfId="7974" xr:uid="{00000000-0005-0000-0000-0000A5200000}"/>
    <cellStyle name="Финансовый 3 3 6 3" xfId="2200" xr:uid="{00000000-0005-0000-0000-0000A6200000}"/>
    <cellStyle name="Финансовый 3 3 6 3 2" xfId="5320" xr:uid="{00000000-0005-0000-0000-0000A7200000}"/>
    <cellStyle name="Финансовый 3 3 6 3 3" xfId="8709" xr:uid="{00000000-0005-0000-0000-0000A8200000}"/>
    <cellStyle name="Финансовый 3 3 6 4" xfId="3848" xr:uid="{00000000-0005-0000-0000-0000A9200000}"/>
    <cellStyle name="Финансовый 3 3 6 5" xfId="7238" xr:uid="{00000000-0005-0000-0000-0000AA200000}"/>
    <cellStyle name="Финансовый 3 3 7" xfId="880" xr:uid="{00000000-0005-0000-0000-0000AB200000}"/>
    <cellStyle name="Финансовый 3 3 7 2" xfId="1641" xr:uid="{00000000-0005-0000-0000-0000AC200000}"/>
    <cellStyle name="Финансовый 3 3 7 2 2" xfId="3113" xr:uid="{00000000-0005-0000-0000-0000AD200000}"/>
    <cellStyle name="Финансовый 3 3 7 2 2 2" xfId="9622" xr:uid="{00000000-0005-0000-0000-0000AE200000}"/>
    <cellStyle name="Финансовый 3 3 7 2 3" xfId="4761" xr:uid="{00000000-0005-0000-0000-0000AF200000}"/>
    <cellStyle name="Финансовый 3 3 7 2 4" xfId="8151" xr:uid="{00000000-0005-0000-0000-0000B0200000}"/>
    <cellStyle name="Финансовый 3 3 7 3" xfId="2377" xr:uid="{00000000-0005-0000-0000-0000B1200000}"/>
    <cellStyle name="Финансовый 3 3 7 3 2" xfId="5501" xr:uid="{00000000-0005-0000-0000-0000B2200000}"/>
    <cellStyle name="Финансовый 3 3 7 3 3" xfId="8886" xr:uid="{00000000-0005-0000-0000-0000B3200000}"/>
    <cellStyle name="Финансовый 3 3 7 4" xfId="4025" xr:uid="{00000000-0005-0000-0000-0000B4200000}"/>
    <cellStyle name="Финансовый 3 3 7 5" xfId="7415" xr:uid="{00000000-0005-0000-0000-0000B5200000}"/>
    <cellStyle name="Финансовый 3 3 8" xfId="1068" xr:uid="{00000000-0005-0000-0000-0000B6200000}"/>
    <cellStyle name="Финансовый 3 3 8 2" xfId="1821" xr:uid="{00000000-0005-0000-0000-0000B7200000}"/>
    <cellStyle name="Финансовый 3 3 8 2 2" xfId="3293" xr:uid="{00000000-0005-0000-0000-0000B8200000}"/>
    <cellStyle name="Финансовый 3 3 8 2 2 2" xfId="9802" xr:uid="{00000000-0005-0000-0000-0000B9200000}"/>
    <cellStyle name="Финансовый 3 3 8 2 3" xfId="4941" xr:uid="{00000000-0005-0000-0000-0000BA200000}"/>
    <cellStyle name="Финансовый 3 3 8 2 4" xfId="8331" xr:uid="{00000000-0005-0000-0000-0000BB200000}"/>
    <cellStyle name="Финансовый 3 3 8 3" xfId="2557" xr:uid="{00000000-0005-0000-0000-0000BC200000}"/>
    <cellStyle name="Финансовый 3 3 8 3 2" xfId="5678" xr:uid="{00000000-0005-0000-0000-0000BD200000}"/>
    <cellStyle name="Финансовый 3 3 8 3 3" xfId="9066" xr:uid="{00000000-0005-0000-0000-0000BE200000}"/>
    <cellStyle name="Финансовый 3 3 8 4" xfId="4205" xr:uid="{00000000-0005-0000-0000-0000BF200000}"/>
    <cellStyle name="Финансовый 3 3 8 5" xfId="7595" xr:uid="{00000000-0005-0000-0000-0000C0200000}"/>
    <cellStyle name="Финансовый 3 3 9" xfId="1270" xr:uid="{00000000-0005-0000-0000-0000C1200000}"/>
    <cellStyle name="Финансовый 3 3 9 2" xfId="2742" xr:uid="{00000000-0005-0000-0000-0000C2200000}"/>
    <cellStyle name="Финансовый 3 3 9 2 2" xfId="5858" xr:uid="{00000000-0005-0000-0000-0000C3200000}"/>
    <cellStyle name="Финансовый 3 3 9 2 3" xfId="9251" xr:uid="{00000000-0005-0000-0000-0000C4200000}"/>
    <cellStyle name="Финансовый 3 3 9 3" xfId="4390" xr:uid="{00000000-0005-0000-0000-0000C5200000}"/>
    <cellStyle name="Финансовый 3 3 9 4" xfId="7780" xr:uid="{00000000-0005-0000-0000-0000C6200000}"/>
    <cellStyle name="Финансовый 3 4" xfId="507" xr:uid="{00000000-0005-0000-0000-0000C7200000}"/>
    <cellStyle name="Финансовый 3 4 10" xfId="3481" xr:uid="{00000000-0005-0000-0000-0000C8200000}"/>
    <cellStyle name="Финансовый 3 4 10 2" xfId="6242" xr:uid="{00000000-0005-0000-0000-0000C9200000}"/>
    <cellStyle name="Финансовый 3 4 10 3" xfId="9990" xr:uid="{00000000-0005-0000-0000-0000CA200000}"/>
    <cellStyle name="Финансовый 3 4 11" xfId="6423" xr:uid="{00000000-0005-0000-0000-0000CB200000}"/>
    <cellStyle name="Финансовый 3 4 12" xfId="6620" xr:uid="{00000000-0005-0000-0000-0000CC200000}"/>
    <cellStyle name="Финансовый 3 4 13" xfId="6834" xr:uid="{00000000-0005-0000-0000-0000CD200000}"/>
    <cellStyle name="Финансовый 3 4 14" xfId="5134" xr:uid="{00000000-0005-0000-0000-0000CE200000}"/>
    <cellStyle name="Финансовый 3 4 15" xfId="3662" xr:uid="{00000000-0005-0000-0000-0000CF200000}"/>
    <cellStyle name="Финансовый 3 4 16" xfId="7052" xr:uid="{00000000-0005-0000-0000-0000D0200000}"/>
    <cellStyle name="Финансовый 3 4 2" xfId="508" xr:uid="{00000000-0005-0000-0000-0000D1200000}"/>
    <cellStyle name="Финансовый 3 4 2 10" xfId="6835" xr:uid="{00000000-0005-0000-0000-0000D2200000}"/>
    <cellStyle name="Финансовый 3 4 2 11" xfId="5135" xr:uid="{00000000-0005-0000-0000-0000D3200000}"/>
    <cellStyle name="Финансовый 3 4 2 12" xfId="3663" xr:uid="{00000000-0005-0000-0000-0000D4200000}"/>
    <cellStyle name="Финансовый 3 4 2 13" xfId="7053" xr:uid="{00000000-0005-0000-0000-0000D5200000}"/>
    <cellStyle name="Финансовый 3 4 2 2" xfId="712" xr:uid="{00000000-0005-0000-0000-0000D6200000}"/>
    <cellStyle name="Финансовый 3 4 2 2 2" xfId="1473" xr:uid="{00000000-0005-0000-0000-0000D7200000}"/>
    <cellStyle name="Финансовый 3 4 2 2 2 2" xfId="2945" xr:uid="{00000000-0005-0000-0000-0000D8200000}"/>
    <cellStyle name="Финансовый 3 4 2 2 2 2 2" xfId="9454" xr:uid="{00000000-0005-0000-0000-0000D9200000}"/>
    <cellStyle name="Финансовый 3 4 2 2 2 3" xfId="4593" xr:uid="{00000000-0005-0000-0000-0000DA200000}"/>
    <cellStyle name="Финансовый 3 4 2 2 2 4" xfId="7983" xr:uid="{00000000-0005-0000-0000-0000DB200000}"/>
    <cellStyle name="Финансовый 3 4 2 2 3" xfId="2209" xr:uid="{00000000-0005-0000-0000-0000DC200000}"/>
    <cellStyle name="Финансовый 3 4 2 2 3 2" xfId="5329" xr:uid="{00000000-0005-0000-0000-0000DD200000}"/>
    <cellStyle name="Финансовый 3 4 2 2 3 3" xfId="8718" xr:uid="{00000000-0005-0000-0000-0000DE200000}"/>
    <cellStyle name="Финансовый 3 4 2 2 4" xfId="3857" xr:uid="{00000000-0005-0000-0000-0000DF200000}"/>
    <cellStyle name="Финансовый 3 4 2 2 5" xfId="7247" xr:uid="{00000000-0005-0000-0000-0000E0200000}"/>
    <cellStyle name="Финансовый 3 4 2 3" xfId="889" xr:uid="{00000000-0005-0000-0000-0000E1200000}"/>
    <cellStyle name="Финансовый 3 4 2 3 2" xfId="1650" xr:uid="{00000000-0005-0000-0000-0000E2200000}"/>
    <cellStyle name="Финансовый 3 4 2 3 2 2" xfId="3122" xr:uid="{00000000-0005-0000-0000-0000E3200000}"/>
    <cellStyle name="Финансовый 3 4 2 3 2 2 2" xfId="9631" xr:uid="{00000000-0005-0000-0000-0000E4200000}"/>
    <cellStyle name="Финансовый 3 4 2 3 2 3" xfId="4770" xr:uid="{00000000-0005-0000-0000-0000E5200000}"/>
    <cellStyle name="Финансовый 3 4 2 3 2 4" xfId="8160" xr:uid="{00000000-0005-0000-0000-0000E6200000}"/>
    <cellStyle name="Финансовый 3 4 2 3 3" xfId="2386" xr:uid="{00000000-0005-0000-0000-0000E7200000}"/>
    <cellStyle name="Финансовый 3 4 2 3 3 2" xfId="5510" xr:uid="{00000000-0005-0000-0000-0000E8200000}"/>
    <cellStyle name="Финансовый 3 4 2 3 3 3" xfId="8895" xr:uid="{00000000-0005-0000-0000-0000E9200000}"/>
    <cellStyle name="Финансовый 3 4 2 3 4" xfId="4034" xr:uid="{00000000-0005-0000-0000-0000EA200000}"/>
    <cellStyle name="Финансовый 3 4 2 3 5" xfId="7424" xr:uid="{00000000-0005-0000-0000-0000EB200000}"/>
    <cellStyle name="Финансовый 3 4 2 4" xfId="1077" xr:uid="{00000000-0005-0000-0000-0000EC200000}"/>
    <cellStyle name="Финансовый 3 4 2 4 2" xfId="1830" xr:uid="{00000000-0005-0000-0000-0000ED200000}"/>
    <cellStyle name="Финансовый 3 4 2 4 2 2" xfId="3302" xr:uid="{00000000-0005-0000-0000-0000EE200000}"/>
    <cellStyle name="Финансовый 3 4 2 4 2 2 2" xfId="9811" xr:uid="{00000000-0005-0000-0000-0000EF200000}"/>
    <cellStyle name="Финансовый 3 4 2 4 2 3" xfId="4950" xr:uid="{00000000-0005-0000-0000-0000F0200000}"/>
    <cellStyle name="Финансовый 3 4 2 4 2 4" xfId="8340" xr:uid="{00000000-0005-0000-0000-0000F1200000}"/>
    <cellStyle name="Финансовый 3 4 2 4 3" xfId="2566" xr:uid="{00000000-0005-0000-0000-0000F2200000}"/>
    <cellStyle name="Финансовый 3 4 2 4 3 2" xfId="5687" xr:uid="{00000000-0005-0000-0000-0000F3200000}"/>
    <cellStyle name="Финансовый 3 4 2 4 3 3" xfId="9075" xr:uid="{00000000-0005-0000-0000-0000F4200000}"/>
    <cellStyle name="Финансовый 3 4 2 4 4" xfId="4214" xr:uid="{00000000-0005-0000-0000-0000F5200000}"/>
    <cellStyle name="Финансовый 3 4 2 4 5" xfId="7604" xr:uid="{00000000-0005-0000-0000-0000F6200000}"/>
    <cellStyle name="Финансовый 3 4 2 5" xfId="1279" xr:uid="{00000000-0005-0000-0000-0000F7200000}"/>
    <cellStyle name="Финансовый 3 4 2 5 2" xfId="2751" xr:uid="{00000000-0005-0000-0000-0000F8200000}"/>
    <cellStyle name="Финансовый 3 4 2 5 2 2" xfId="5867" xr:uid="{00000000-0005-0000-0000-0000F9200000}"/>
    <cellStyle name="Финансовый 3 4 2 5 2 3" xfId="9260" xr:uid="{00000000-0005-0000-0000-0000FA200000}"/>
    <cellStyle name="Финансовый 3 4 2 5 3" xfId="4399" xr:uid="{00000000-0005-0000-0000-0000FB200000}"/>
    <cellStyle name="Финансовый 3 4 2 5 4" xfId="7789" xr:uid="{00000000-0005-0000-0000-0000FC200000}"/>
    <cellStyle name="Финансовый 3 4 2 6" xfId="2015" xr:uid="{00000000-0005-0000-0000-0000FD200000}"/>
    <cellStyle name="Финансовый 3 4 2 6 2" xfId="6048" xr:uid="{00000000-0005-0000-0000-0000FE200000}"/>
    <cellStyle name="Финансовый 3 4 2 6 3" xfId="8524" xr:uid="{00000000-0005-0000-0000-0000FF200000}"/>
    <cellStyle name="Финансовый 3 4 2 7" xfId="3482" xr:uid="{00000000-0005-0000-0000-000000210000}"/>
    <cellStyle name="Финансовый 3 4 2 7 2" xfId="6243" xr:uid="{00000000-0005-0000-0000-000001210000}"/>
    <cellStyle name="Финансовый 3 4 2 7 3" xfId="9991" xr:uid="{00000000-0005-0000-0000-000002210000}"/>
    <cellStyle name="Финансовый 3 4 2 8" xfId="6424" xr:uid="{00000000-0005-0000-0000-000003210000}"/>
    <cellStyle name="Финансовый 3 4 2 9" xfId="6621" xr:uid="{00000000-0005-0000-0000-000004210000}"/>
    <cellStyle name="Финансовый 3 4 3" xfId="509" xr:uid="{00000000-0005-0000-0000-000005210000}"/>
    <cellStyle name="Финансовый 3 4 3 10" xfId="6836" xr:uid="{00000000-0005-0000-0000-000006210000}"/>
    <cellStyle name="Финансовый 3 4 3 11" xfId="5136" xr:uid="{00000000-0005-0000-0000-000007210000}"/>
    <cellStyle name="Финансовый 3 4 3 12" xfId="3664" xr:uid="{00000000-0005-0000-0000-000008210000}"/>
    <cellStyle name="Финансовый 3 4 3 13" xfId="7054" xr:uid="{00000000-0005-0000-0000-000009210000}"/>
    <cellStyle name="Финансовый 3 4 3 2" xfId="713" xr:uid="{00000000-0005-0000-0000-00000A210000}"/>
    <cellStyle name="Финансовый 3 4 3 2 2" xfId="1474" xr:uid="{00000000-0005-0000-0000-00000B210000}"/>
    <cellStyle name="Финансовый 3 4 3 2 2 2" xfId="2946" xr:uid="{00000000-0005-0000-0000-00000C210000}"/>
    <cellStyle name="Финансовый 3 4 3 2 2 2 2" xfId="9455" xr:uid="{00000000-0005-0000-0000-00000D210000}"/>
    <cellStyle name="Финансовый 3 4 3 2 2 3" xfId="4594" xr:uid="{00000000-0005-0000-0000-00000E210000}"/>
    <cellStyle name="Финансовый 3 4 3 2 2 4" xfId="7984" xr:uid="{00000000-0005-0000-0000-00000F210000}"/>
    <cellStyle name="Финансовый 3 4 3 2 3" xfId="2210" xr:uid="{00000000-0005-0000-0000-000010210000}"/>
    <cellStyle name="Финансовый 3 4 3 2 3 2" xfId="5330" xr:uid="{00000000-0005-0000-0000-000011210000}"/>
    <cellStyle name="Финансовый 3 4 3 2 3 3" xfId="8719" xr:uid="{00000000-0005-0000-0000-000012210000}"/>
    <cellStyle name="Финансовый 3 4 3 2 4" xfId="3858" xr:uid="{00000000-0005-0000-0000-000013210000}"/>
    <cellStyle name="Финансовый 3 4 3 2 5" xfId="7248" xr:uid="{00000000-0005-0000-0000-000014210000}"/>
    <cellStyle name="Финансовый 3 4 3 3" xfId="890" xr:uid="{00000000-0005-0000-0000-000015210000}"/>
    <cellStyle name="Финансовый 3 4 3 3 2" xfId="1651" xr:uid="{00000000-0005-0000-0000-000016210000}"/>
    <cellStyle name="Финансовый 3 4 3 3 2 2" xfId="3123" xr:uid="{00000000-0005-0000-0000-000017210000}"/>
    <cellStyle name="Финансовый 3 4 3 3 2 2 2" xfId="9632" xr:uid="{00000000-0005-0000-0000-000018210000}"/>
    <cellStyle name="Финансовый 3 4 3 3 2 3" xfId="4771" xr:uid="{00000000-0005-0000-0000-000019210000}"/>
    <cellStyle name="Финансовый 3 4 3 3 2 4" xfId="8161" xr:uid="{00000000-0005-0000-0000-00001A210000}"/>
    <cellStyle name="Финансовый 3 4 3 3 3" xfId="2387" xr:uid="{00000000-0005-0000-0000-00001B210000}"/>
    <cellStyle name="Финансовый 3 4 3 3 3 2" xfId="5511" xr:uid="{00000000-0005-0000-0000-00001C210000}"/>
    <cellStyle name="Финансовый 3 4 3 3 3 3" xfId="8896" xr:uid="{00000000-0005-0000-0000-00001D210000}"/>
    <cellStyle name="Финансовый 3 4 3 3 4" xfId="4035" xr:uid="{00000000-0005-0000-0000-00001E210000}"/>
    <cellStyle name="Финансовый 3 4 3 3 5" xfId="7425" xr:uid="{00000000-0005-0000-0000-00001F210000}"/>
    <cellStyle name="Финансовый 3 4 3 4" xfId="1078" xr:uid="{00000000-0005-0000-0000-000020210000}"/>
    <cellStyle name="Финансовый 3 4 3 4 2" xfId="1831" xr:uid="{00000000-0005-0000-0000-000021210000}"/>
    <cellStyle name="Финансовый 3 4 3 4 2 2" xfId="3303" xr:uid="{00000000-0005-0000-0000-000022210000}"/>
    <cellStyle name="Финансовый 3 4 3 4 2 2 2" xfId="9812" xr:uid="{00000000-0005-0000-0000-000023210000}"/>
    <cellStyle name="Финансовый 3 4 3 4 2 3" xfId="4951" xr:uid="{00000000-0005-0000-0000-000024210000}"/>
    <cellStyle name="Финансовый 3 4 3 4 2 4" xfId="8341" xr:uid="{00000000-0005-0000-0000-000025210000}"/>
    <cellStyle name="Финансовый 3 4 3 4 3" xfId="2567" xr:uid="{00000000-0005-0000-0000-000026210000}"/>
    <cellStyle name="Финансовый 3 4 3 4 3 2" xfId="5688" xr:uid="{00000000-0005-0000-0000-000027210000}"/>
    <cellStyle name="Финансовый 3 4 3 4 3 3" xfId="9076" xr:uid="{00000000-0005-0000-0000-000028210000}"/>
    <cellStyle name="Финансовый 3 4 3 4 4" xfId="4215" xr:uid="{00000000-0005-0000-0000-000029210000}"/>
    <cellStyle name="Финансовый 3 4 3 4 5" xfId="7605" xr:uid="{00000000-0005-0000-0000-00002A210000}"/>
    <cellStyle name="Финансовый 3 4 3 5" xfId="1280" xr:uid="{00000000-0005-0000-0000-00002B210000}"/>
    <cellStyle name="Финансовый 3 4 3 5 2" xfId="2752" xr:uid="{00000000-0005-0000-0000-00002C210000}"/>
    <cellStyle name="Финансовый 3 4 3 5 2 2" xfId="5868" xr:uid="{00000000-0005-0000-0000-00002D210000}"/>
    <cellStyle name="Финансовый 3 4 3 5 2 3" xfId="9261" xr:uid="{00000000-0005-0000-0000-00002E210000}"/>
    <cellStyle name="Финансовый 3 4 3 5 3" xfId="4400" xr:uid="{00000000-0005-0000-0000-00002F210000}"/>
    <cellStyle name="Финансовый 3 4 3 5 4" xfId="7790" xr:uid="{00000000-0005-0000-0000-000030210000}"/>
    <cellStyle name="Финансовый 3 4 3 6" xfId="2016" xr:uid="{00000000-0005-0000-0000-000031210000}"/>
    <cellStyle name="Финансовый 3 4 3 6 2" xfId="6049" xr:uid="{00000000-0005-0000-0000-000032210000}"/>
    <cellStyle name="Финансовый 3 4 3 6 3" xfId="8525" xr:uid="{00000000-0005-0000-0000-000033210000}"/>
    <cellStyle name="Финансовый 3 4 3 7" xfId="3483" xr:uid="{00000000-0005-0000-0000-000034210000}"/>
    <cellStyle name="Финансовый 3 4 3 7 2" xfId="6244" xr:uid="{00000000-0005-0000-0000-000035210000}"/>
    <cellStyle name="Финансовый 3 4 3 7 3" xfId="9992" xr:uid="{00000000-0005-0000-0000-000036210000}"/>
    <cellStyle name="Финансовый 3 4 3 8" xfId="6425" xr:uid="{00000000-0005-0000-0000-000037210000}"/>
    <cellStyle name="Финансовый 3 4 3 9" xfId="6622" xr:uid="{00000000-0005-0000-0000-000038210000}"/>
    <cellStyle name="Финансовый 3 4 4" xfId="510" xr:uid="{00000000-0005-0000-0000-000039210000}"/>
    <cellStyle name="Финансовый 3 4 4 10" xfId="6837" xr:uid="{00000000-0005-0000-0000-00003A210000}"/>
    <cellStyle name="Финансовый 3 4 4 11" xfId="5137" xr:uid="{00000000-0005-0000-0000-00003B210000}"/>
    <cellStyle name="Финансовый 3 4 4 12" xfId="3665" xr:uid="{00000000-0005-0000-0000-00003C210000}"/>
    <cellStyle name="Финансовый 3 4 4 13" xfId="7055" xr:uid="{00000000-0005-0000-0000-00003D210000}"/>
    <cellStyle name="Финансовый 3 4 4 2" xfId="714" xr:uid="{00000000-0005-0000-0000-00003E210000}"/>
    <cellStyle name="Финансовый 3 4 4 2 2" xfId="1475" xr:uid="{00000000-0005-0000-0000-00003F210000}"/>
    <cellStyle name="Финансовый 3 4 4 2 2 2" xfId="2947" xr:uid="{00000000-0005-0000-0000-000040210000}"/>
    <cellStyle name="Финансовый 3 4 4 2 2 2 2" xfId="9456" xr:uid="{00000000-0005-0000-0000-000041210000}"/>
    <cellStyle name="Финансовый 3 4 4 2 2 3" xfId="4595" xr:uid="{00000000-0005-0000-0000-000042210000}"/>
    <cellStyle name="Финансовый 3 4 4 2 2 4" xfId="7985" xr:uid="{00000000-0005-0000-0000-000043210000}"/>
    <cellStyle name="Финансовый 3 4 4 2 3" xfId="2211" xr:uid="{00000000-0005-0000-0000-000044210000}"/>
    <cellStyle name="Финансовый 3 4 4 2 3 2" xfId="5331" xr:uid="{00000000-0005-0000-0000-000045210000}"/>
    <cellStyle name="Финансовый 3 4 4 2 3 3" xfId="8720" xr:uid="{00000000-0005-0000-0000-000046210000}"/>
    <cellStyle name="Финансовый 3 4 4 2 4" xfId="3859" xr:uid="{00000000-0005-0000-0000-000047210000}"/>
    <cellStyle name="Финансовый 3 4 4 2 5" xfId="7249" xr:uid="{00000000-0005-0000-0000-000048210000}"/>
    <cellStyle name="Финансовый 3 4 4 3" xfId="891" xr:uid="{00000000-0005-0000-0000-000049210000}"/>
    <cellStyle name="Финансовый 3 4 4 3 2" xfId="1652" xr:uid="{00000000-0005-0000-0000-00004A210000}"/>
    <cellStyle name="Финансовый 3 4 4 3 2 2" xfId="3124" xr:uid="{00000000-0005-0000-0000-00004B210000}"/>
    <cellStyle name="Финансовый 3 4 4 3 2 2 2" xfId="9633" xr:uid="{00000000-0005-0000-0000-00004C210000}"/>
    <cellStyle name="Финансовый 3 4 4 3 2 3" xfId="4772" xr:uid="{00000000-0005-0000-0000-00004D210000}"/>
    <cellStyle name="Финансовый 3 4 4 3 2 4" xfId="8162" xr:uid="{00000000-0005-0000-0000-00004E210000}"/>
    <cellStyle name="Финансовый 3 4 4 3 3" xfId="2388" xr:uid="{00000000-0005-0000-0000-00004F210000}"/>
    <cellStyle name="Финансовый 3 4 4 3 3 2" xfId="5512" xr:uid="{00000000-0005-0000-0000-000050210000}"/>
    <cellStyle name="Финансовый 3 4 4 3 3 3" xfId="8897" xr:uid="{00000000-0005-0000-0000-000051210000}"/>
    <cellStyle name="Финансовый 3 4 4 3 4" xfId="4036" xr:uid="{00000000-0005-0000-0000-000052210000}"/>
    <cellStyle name="Финансовый 3 4 4 3 5" xfId="7426" xr:uid="{00000000-0005-0000-0000-000053210000}"/>
    <cellStyle name="Финансовый 3 4 4 4" xfId="1079" xr:uid="{00000000-0005-0000-0000-000054210000}"/>
    <cellStyle name="Финансовый 3 4 4 4 2" xfId="1832" xr:uid="{00000000-0005-0000-0000-000055210000}"/>
    <cellStyle name="Финансовый 3 4 4 4 2 2" xfId="3304" xr:uid="{00000000-0005-0000-0000-000056210000}"/>
    <cellStyle name="Финансовый 3 4 4 4 2 2 2" xfId="9813" xr:uid="{00000000-0005-0000-0000-000057210000}"/>
    <cellStyle name="Финансовый 3 4 4 4 2 3" xfId="4952" xr:uid="{00000000-0005-0000-0000-000058210000}"/>
    <cellStyle name="Финансовый 3 4 4 4 2 4" xfId="8342" xr:uid="{00000000-0005-0000-0000-000059210000}"/>
    <cellStyle name="Финансовый 3 4 4 4 3" xfId="2568" xr:uid="{00000000-0005-0000-0000-00005A210000}"/>
    <cellStyle name="Финансовый 3 4 4 4 3 2" xfId="5689" xr:uid="{00000000-0005-0000-0000-00005B210000}"/>
    <cellStyle name="Финансовый 3 4 4 4 3 3" xfId="9077" xr:uid="{00000000-0005-0000-0000-00005C210000}"/>
    <cellStyle name="Финансовый 3 4 4 4 4" xfId="4216" xr:uid="{00000000-0005-0000-0000-00005D210000}"/>
    <cellStyle name="Финансовый 3 4 4 4 5" xfId="7606" xr:uid="{00000000-0005-0000-0000-00005E210000}"/>
    <cellStyle name="Финансовый 3 4 4 5" xfId="1281" xr:uid="{00000000-0005-0000-0000-00005F210000}"/>
    <cellStyle name="Финансовый 3 4 4 5 2" xfId="2753" xr:uid="{00000000-0005-0000-0000-000060210000}"/>
    <cellStyle name="Финансовый 3 4 4 5 2 2" xfId="5869" xr:uid="{00000000-0005-0000-0000-000061210000}"/>
    <cellStyle name="Финансовый 3 4 4 5 2 3" xfId="9262" xr:uid="{00000000-0005-0000-0000-000062210000}"/>
    <cellStyle name="Финансовый 3 4 4 5 3" xfId="4401" xr:uid="{00000000-0005-0000-0000-000063210000}"/>
    <cellStyle name="Финансовый 3 4 4 5 4" xfId="7791" xr:uid="{00000000-0005-0000-0000-000064210000}"/>
    <cellStyle name="Финансовый 3 4 4 6" xfId="2017" xr:uid="{00000000-0005-0000-0000-000065210000}"/>
    <cellStyle name="Финансовый 3 4 4 6 2" xfId="6050" xr:uid="{00000000-0005-0000-0000-000066210000}"/>
    <cellStyle name="Финансовый 3 4 4 6 3" xfId="8526" xr:uid="{00000000-0005-0000-0000-000067210000}"/>
    <cellStyle name="Финансовый 3 4 4 7" xfId="3484" xr:uid="{00000000-0005-0000-0000-000068210000}"/>
    <cellStyle name="Финансовый 3 4 4 7 2" xfId="6245" xr:uid="{00000000-0005-0000-0000-000069210000}"/>
    <cellStyle name="Финансовый 3 4 4 7 3" xfId="9993" xr:uid="{00000000-0005-0000-0000-00006A210000}"/>
    <cellStyle name="Финансовый 3 4 4 8" xfId="6426" xr:uid="{00000000-0005-0000-0000-00006B210000}"/>
    <cellStyle name="Финансовый 3 4 4 9" xfId="6623" xr:uid="{00000000-0005-0000-0000-00006C210000}"/>
    <cellStyle name="Финансовый 3 4 5" xfId="711" xr:uid="{00000000-0005-0000-0000-00006D210000}"/>
    <cellStyle name="Финансовый 3 4 5 2" xfId="1472" xr:uid="{00000000-0005-0000-0000-00006E210000}"/>
    <cellStyle name="Финансовый 3 4 5 2 2" xfId="2944" xr:uid="{00000000-0005-0000-0000-00006F210000}"/>
    <cellStyle name="Финансовый 3 4 5 2 2 2" xfId="9453" xr:uid="{00000000-0005-0000-0000-000070210000}"/>
    <cellStyle name="Финансовый 3 4 5 2 3" xfId="4592" xr:uid="{00000000-0005-0000-0000-000071210000}"/>
    <cellStyle name="Финансовый 3 4 5 2 4" xfId="7982" xr:uid="{00000000-0005-0000-0000-000072210000}"/>
    <cellStyle name="Финансовый 3 4 5 3" xfId="2208" xr:uid="{00000000-0005-0000-0000-000073210000}"/>
    <cellStyle name="Финансовый 3 4 5 3 2" xfId="5328" xr:uid="{00000000-0005-0000-0000-000074210000}"/>
    <cellStyle name="Финансовый 3 4 5 3 3" xfId="8717" xr:uid="{00000000-0005-0000-0000-000075210000}"/>
    <cellStyle name="Финансовый 3 4 5 4" xfId="3856" xr:uid="{00000000-0005-0000-0000-000076210000}"/>
    <cellStyle name="Финансовый 3 4 5 5" xfId="7246" xr:uid="{00000000-0005-0000-0000-000077210000}"/>
    <cellStyle name="Финансовый 3 4 6" xfId="888" xr:uid="{00000000-0005-0000-0000-000078210000}"/>
    <cellStyle name="Финансовый 3 4 6 2" xfId="1649" xr:uid="{00000000-0005-0000-0000-000079210000}"/>
    <cellStyle name="Финансовый 3 4 6 2 2" xfId="3121" xr:uid="{00000000-0005-0000-0000-00007A210000}"/>
    <cellStyle name="Финансовый 3 4 6 2 2 2" xfId="9630" xr:uid="{00000000-0005-0000-0000-00007B210000}"/>
    <cellStyle name="Финансовый 3 4 6 2 3" xfId="4769" xr:uid="{00000000-0005-0000-0000-00007C210000}"/>
    <cellStyle name="Финансовый 3 4 6 2 4" xfId="8159" xr:uid="{00000000-0005-0000-0000-00007D210000}"/>
    <cellStyle name="Финансовый 3 4 6 3" xfId="2385" xr:uid="{00000000-0005-0000-0000-00007E210000}"/>
    <cellStyle name="Финансовый 3 4 6 3 2" xfId="5509" xr:uid="{00000000-0005-0000-0000-00007F210000}"/>
    <cellStyle name="Финансовый 3 4 6 3 3" xfId="8894" xr:uid="{00000000-0005-0000-0000-000080210000}"/>
    <cellStyle name="Финансовый 3 4 6 4" xfId="4033" xr:uid="{00000000-0005-0000-0000-000081210000}"/>
    <cellStyle name="Финансовый 3 4 6 5" xfId="7423" xr:uid="{00000000-0005-0000-0000-000082210000}"/>
    <cellStyle name="Финансовый 3 4 7" xfId="1076" xr:uid="{00000000-0005-0000-0000-000083210000}"/>
    <cellStyle name="Финансовый 3 4 7 2" xfId="1829" xr:uid="{00000000-0005-0000-0000-000084210000}"/>
    <cellStyle name="Финансовый 3 4 7 2 2" xfId="3301" xr:uid="{00000000-0005-0000-0000-000085210000}"/>
    <cellStyle name="Финансовый 3 4 7 2 2 2" xfId="9810" xr:uid="{00000000-0005-0000-0000-000086210000}"/>
    <cellStyle name="Финансовый 3 4 7 2 3" xfId="4949" xr:uid="{00000000-0005-0000-0000-000087210000}"/>
    <cellStyle name="Финансовый 3 4 7 2 4" xfId="8339" xr:uid="{00000000-0005-0000-0000-000088210000}"/>
    <cellStyle name="Финансовый 3 4 7 3" xfId="2565" xr:uid="{00000000-0005-0000-0000-000089210000}"/>
    <cellStyle name="Финансовый 3 4 7 3 2" xfId="5686" xr:uid="{00000000-0005-0000-0000-00008A210000}"/>
    <cellStyle name="Финансовый 3 4 7 3 3" xfId="9074" xr:uid="{00000000-0005-0000-0000-00008B210000}"/>
    <cellStyle name="Финансовый 3 4 7 4" xfId="4213" xr:uid="{00000000-0005-0000-0000-00008C210000}"/>
    <cellStyle name="Финансовый 3 4 7 5" xfId="7603" xr:uid="{00000000-0005-0000-0000-00008D210000}"/>
    <cellStyle name="Финансовый 3 4 8" xfId="1278" xr:uid="{00000000-0005-0000-0000-00008E210000}"/>
    <cellStyle name="Финансовый 3 4 8 2" xfId="2750" xr:uid="{00000000-0005-0000-0000-00008F210000}"/>
    <cellStyle name="Финансовый 3 4 8 2 2" xfId="5866" xr:uid="{00000000-0005-0000-0000-000090210000}"/>
    <cellStyle name="Финансовый 3 4 8 2 3" xfId="9259" xr:uid="{00000000-0005-0000-0000-000091210000}"/>
    <cellStyle name="Финансовый 3 4 8 3" xfId="4398" xr:uid="{00000000-0005-0000-0000-000092210000}"/>
    <cellStyle name="Финансовый 3 4 8 4" xfId="7788" xr:uid="{00000000-0005-0000-0000-000093210000}"/>
    <cellStyle name="Финансовый 3 4 9" xfId="2014" xr:uid="{00000000-0005-0000-0000-000094210000}"/>
    <cellStyle name="Финансовый 3 4 9 2" xfId="6047" xr:uid="{00000000-0005-0000-0000-000095210000}"/>
    <cellStyle name="Финансовый 3 4 9 3" xfId="8523" xr:uid="{00000000-0005-0000-0000-000096210000}"/>
    <cellStyle name="Финансовый 3 5" xfId="511" xr:uid="{00000000-0005-0000-0000-000097210000}"/>
    <cellStyle name="Финансовый 3 5 10" xfId="6838" xr:uid="{00000000-0005-0000-0000-000098210000}"/>
    <cellStyle name="Финансовый 3 5 11" xfId="5138" xr:uid="{00000000-0005-0000-0000-000099210000}"/>
    <cellStyle name="Финансовый 3 5 12" xfId="3666" xr:uid="{00000000-0005-0000-0000-00009A210000}"/>
    <cellStyle name="Финансовый 3 5 13" xfId="7056" xr:uid="{00000000-0005-0000-0000-00009B210000}"/>
    <cellStyle name="Финансовый 3 5 2" xfId="715" xr:uid="{00000000-0005-0000-0000-00009C210000}"/>
    <cellStyle name="Финансовый 3 5 2 2" xfId="1476" xr:uid="{00000000-0005-0000-0000-00009D210000}"/>
    <cellStyle name="Финансовый 3 5 2 2 2" xfId="2948" xr:uid="{00000000-0005-0000-0000-00009E210000}"/>
    <cellStyle name="Финансовый 3 5 2 2 2 2" xfId="9457" xr:uid="{00000000-0005-0000-0000-00009F210000}"/>
    <cellStyle name="Финансовый 3 5 2 2 3" xfId="4596" xr:uid="{00000000-0005-0000-0000-0000A0210000}"/>
    <cellStyle name="Финансовый 3 5 2 2 4" xfId="7986" xr:uid="{00000000-0005-0000-0000-0000A1210000}"/>
    <cellStyle name="Финансовый 3 5 2 3" xfId="2212" xr:uid="{00000000-0005-0000-0000-0000A2210000}"/>
    <cellStyle name="Финансовый 3 5 2 3 2" xfId="5332" xr:uid="{00000000-0005-0000-0000-0000A3210000}"/>
    <cellStyle name="Финансовый 3 5 2 3 3" xfId="8721" xr:uid="{00000000-0005-0000-0000-0000A4210000}"/>
    <cellStyle name="Финансовый 3 5 2 4" xfId="3860" xr:uid="{00000000-0005-0000-0000-0000A5210000}"/>
    <cellStyle name="Финансовый 3 5 2 5" xfId="7250" xr:uid="{00000000-0005-0000-0000-0000A6210000}"/>
    <cellStyle name="Финансовый 3 5 3" xfId="892" xr:uid="{00000000-0005-0000-0000-0000A7210000}"/>
    <cellStyle name="Финансовый 3 5 3 2" xfId="1653" xr:uid="{00000000-0005-0000-0000-0000A8210000}"/>
    <cellStyle name="Финансовый 3 5 3 2 2" xfId="3125" xr:uid="{00000000-0005-0000-0000-0000A9210000}"/>
    <cellStyle name="Финансовый 3 5 3 2 2 2" xfId="9634" xr:uid="{00000000-0005-0000-0000-0000AA210000}"/>
    <cellStyle name="Финансовый 3 5 3 2 3" xfId="4773" xr:uid="{00000000-0005-0000-0000-0000AB210000}"/>
    <cellStyle name="Финансовый 3 5 3 2 4" xfId="8163" xr:uid="{00000000-0005-0000-0000-0000AC210000}"/>
    <cellStyle name="Финансовый 3 5 3 3" xfId="2389" xr:uid="{00000000-0005-0000-0000-0000AD210000}"/>
    <cellStyle name="Финансовый 3 5 3 3 2" xfId="5513" xr:uid="{00000000-0005-0000-0000-0000AE210000}"/>
    <cellStyle name="Финансовый 3 5 3 3 3" xfId="8898" xr:uid="{00000000-0005-0000-0000-0000AF210000}"/>
    <cellStyle name="Финансовый 3 5 3 4" xfId="4037" xr:uid="{00000000-0005-0000-0000-0000B0210000}"/>
    <cellStyle name="Финансовый 3 5 3 5" xfId="7427" xr:uid="{00000000-0005-0000-0000-0000B1210000}"/>
    <cellStyle name="Финансовый 3 5 4" xfId="1080" xr:uid="{00000000-0005-0000-0000-0000B2210000}"/>
    <cellStyle name="Финансовый 3 5 4 2" xfId="1833" xr:uid="{00000000-0005-0000-0000-0000B3210000}"/>
    <cellStyle name="Финансовый 3 5 4 2 2" xfId="3305" xr:uid="{00000000-0005-0000-0000-0000B4210000}"/>
    <cellStyle name="Финансовый 3 5 4 2 2 2" xfId="9814" xr:uid="{00000000-0005-0000-0000-0000B5210000}"/>
    <cellStyle name="Финансовый 3 5 4 2 3" xfId="4953" xr:uid="{00000000-0005-0000-0000-0000B6210000}"/>
    <cellStyle name="Финансовый 3 5 4 2 4" xfId="8343" xr:uid="{00000000-0005-0000-0000-0000B7210000}"/>
    <cellStyle name="Финансовый 3 5 4 3" xfId="2569" xr:uid="{00000000-0005-0000-0000-0000B8210000}"/>
    <cellStyle name="Финансовый 3 5 4 3 2" xfId="5690" xr:uid="{00000000-0005-0000-0000-0000B9210000}"/>
    <cellStyle name="Финансовый 3 5 4 3 3" xfId="9078" xr:uid="{00000000-0005-0000-0000-0000BA210000}"/>
    <cellStyle name="Финансовый 3 5 4 4" xfId="4217" xr:uid="{00000000-0005-0000-0000-0000BB210000}"/>
    <cellStyle name="Финансовый 3 5 4 5" xfId="7607" xr:uid="{00000000-0005-0000-0000-0000BC210000}"/>
    <cellStyle name="Финансовый 3 5 5" xfId="1282" xr:uid="{00000000-0005-0000-0000-0000BD210000}"/>
    <cellStyle name="Финансовый 3 5 5 2" xfId="2754" xr:uid="{00000000-0005-0000-0000-0000BE210000}"/>
    <cellStyle name="Финансовый 3 5 5 2 2" xfId="5870" xr:uid="{00000000-0005-0000-0000-0000BF210000}"/>
    <cellStyle name="Финансовый 3 5 5 2 3" xfId="9263" xr:uid="{00000000-0005-0000-0000-0000C0210000}"/>
    <cellStyle name="Финансовый 3 5 5 3" xfId="4402" xr:uid="{00000000-0005-0000-0000-0000C1210000}"/>
    <cellStyle name="Финансовый 3 5 5 4" xfId="7792" xr:uid="{00000000-0005-0000-0000-0000C2210000}"/>
    <cellStyle name="Финансовый 3 5 6" xfId="2018" xr:uid="{00000000-0005-0000-0000-0000C3210000}"/>
    <cellStyle name="Финансовый 3 5 6 2" xfId="6051" xr:uid="{00000000-0005-0000-0000-0000C4210000}"/>
    <cellStyle name="Финансовый 3 5 6 3" xfId="8527" xr:uid="{00000000-0005-0000-0000-0000C5210000}"/>
    <cellStyle name="Финансовый 3 5 7" xfId="3485" xr:uid="{00000000-0005-0000-0000-0000C6210000}"/>
    <cellStyle name="Финансовый 3 5 7 2" xfId="6246" xr:uid="{00000000-0005-0000-0000-0000C7210000}"/>
    <cellStyle name="Финансовый 3 5 7 3" xfId="9994" xr:uid="{00000000-0005-0000-0000-0000C8210000}"/>
    <cellStyle name="Финансовый 3 5 8" xfId="6427" xr:uid="{00000000-0005-0000-0000-0000C9210000}"/>
    <cellStyle name="Финансовый 3 5 9" xfId="6624" xr:uid="{00000000-0005-0000-0000-0000CA210000}"/>
    <cellStyle name="Финансовый 3 6" xfId="512" xr:uid="{00000000-0005-0000-0000-0000CB210000}"/>
    <cellStyle name="Финансовый 3 6 10" xfId="6839" xr:uid="{00000000-0005-0000-0000-0000CC210000}"/>
    <cellStyle name="Финансовый 3 6 11" xfId="5139" xr:uid="{00000000-0005-0000-0000-0000CD210000}"/>
    <cellStyle name="Финансовый 3 6 12" xfId="3667" xr:uid="{00000000-0005-0000-0000-0000CE210000}"/>
    <cellStyle name="Финансовый 3 6 13" xfId="7057" xr:uid="{00000000-0005-0000-0000-0000CF210000}"/>
    <cellStyle name="Финансовый 3 6 2" xfId="716" xr:uid="{00000000-0005-0000-0000-0000D0210000}"/>
    <cellStyle name="Финансовый 3 6 2 2" xfId="1477" xr:uid="{00000000-0005-0000-0000-0000D1210000}"/>
    <cellStyle name="Финансовый 3 6 2 2 2" xfId="2949" xr:uid="{00000000-0005-0000-0000-0000D2210000}"/>
    <cellStyle name="Финансовый 3 6 2 2 2 2" xfId="9458" xr:uid="{00000000-0005-0000-0000-0000D3210000}"/>
    <cellStyle name="Финансовый 3 6 2 2 3" xfId="4597" xr:uid="{00000000-0005-0000-0000-0000D4210000}"/>
    <cellStyle name="Финансовый 3 6 2 2 4" xfId="7987" xr:uid="{00000000-0005-0000-0000-0000D5210000}"/>
    <cellStyle name="Финансовый 3 6 2 3" xfId="2213" xr:uid="{00000000-0005-0000-0000-0000D6210000}"/>
    <cellStyle name="Финансовый 3 6 2 3 2" xfId="5333" xr:uid="{00000000-0005-0000-0000-0000D7210000}"/>
    <cellStyle name="Финансовый 3 6 2 3 3" xfId="8722" xr:uid="{00000000-0005-0000-0000-0000D8210000}"/>
    <cellStyle name="Финансовый 3 6 2 4" xfId="3861" xr:uid="{00000000-0005-0000-0000-0000D9210000}"/>
    <cellStyle name="Финансовый 3 6 2 5" xfId="7251" xr:uid="{00000000-0005-0000-0000-0000DA210000}"/>
    <cellStyle name="Финансовый 3 6 3" xfId="893" xr:uid="{00000000-0005-0000-0000-0000DB210000}"/>
    <cellStyle name="Финансовый 3 6 3 2" xfId="1654" xr:uid="{00000000-0005-0000-0000-0000DC210000}"/>
    <cellStyle name="Финансовый 3 6 3 2 2" xfId="3126" xr:uid="{00000000-0005-0000-0000-0000DD210000}"/>
    <cellStyle name="Финансовый 3 6 3 2 2 2" xfId="9635" xr:uid="{00000000-0005-0000-0000-0000DE210000}"/>
    <cellStyle name="Финансовый 3 6 3 2 3" xfId="4774" xr:uid="{00000000-0005-0000-0000-0000DF210000}"/>
    <cellStyle name="Финансовый 3 6 3 2 4" xfId="8164" xr:uid="{00000000-0005-0000-0000-0000E0210000}"/>
    <cellStyle name="Финансовый 3 6 3 3" xfId="2390" xr:uid="{00000000-0005-0000-0000-0000E1210000}"/>
    <cellStyle name="Финансовый 3 6 3 3 2" xfId="5514" xr:uid="{00000000-0005-0000-0000-0000E2210000}"/>
    <cellStyle name="Финансовый 3 6 3 3 3" xfId="8899" xr:uid="{00000000-0005-0000-0000-0000E3210000}"/>
    <cellStyle name="Финансовый 3 6 3 4" xfId="4038" xr:uid="{00000000-0005-0000-0000-0000E4210000}"/>
    <cellStyle name="Финансовый 3 6 3 5" xfId="7428" xr:uid="{00000000-0005-0000-0000-0000E5210000}"/>
    <cellStyle name="Финансовый 3 6 4" xfId="1081" xr:uid="{00000000-0005-0000-0000-0000E6210000}"/>
    <cellStyle name="Финансовый 3 6 4 2" xfId="1834" xr:uid="{00000000-0005-0000-0000-0000E7210000}"/>
    <cellStyle name="Финансовый 3 6 4 2 2" xfId="3306" xr:uid="{00000000-0005-0000-0000-0000E8210000}"/>
    <cellStyle name="Финансовый 3 6 4 2 2 2" xfId="9815" xr:uid="{00000000-0005-0000-0000-0000E9210000}"/>
    <cellStyle name="Финансовый 3 6 4 2 3" xfId="4954" xr:uid="{00000000-0005-0000-0000-0000EA210000}"/>
    <cellStyle name="Финансовый 3 6 4 2 4" xfId="8344" xr:uid="{00000000-0005-0000-0000-0000EB210000}"/>
    <cellStyle name="Финансовый 3 6 4 3" xfId="2570" xr:uid="{00000000-0005-0000-0000-0000EC210000}"/>
    <cellStyle name="Финансовый 3 6 4 3 2" xfId="5691" xr:uid="{00000000-0005-0000-0000-0000ED210000}"/>
    <cellStyle name="Финансовый 3 6 4 3 3" xfId="9079" xr:uid="{00000000-0005-0000-0000-0000EE210000}"/>
    <cellStyle name="Финансовый 3 6 4 4" xfId="4218" xr:uid="{00000000-0005-0000-0000-0000EF210000}"/>
    <cellStyle name="Финансовый 3 6 4 5" xfId="7608" xr:uid="{00000000-0005-0000-0000-0000F0210000}"/>
    <cellStyle name="Финансовый 3 6 5" xfId="1283" xr:uid="{00000000-0005-0000-0000-0000F1210000}"/>
    <cellStyle name="Финансовый 3 6 5 2" xfId="2755" xr:uid="{00000000-0005-0000-0000-0000F2210000}"/>
    <cellStyle name="Финансовый 3 6 5 2 2" xfId="5871" xr:uid="{00000000-0005-0000-0000-0000F3210000}"/>
    <cellStyle name="Финансовый 3 6 5 2 3" xfId="9264" xr:uid="{00000000-0005-0000-0000-0000F4210000}"/>
    <cellStyle name="Финансовый 3 6 5 3" xfId="4403" xr:uid="{00000000-0005-0000-0000-0000F5210000}"/>
    <cellStyle name="Финансовый 3 6 5 4" xfId="7793" xr:uid="{00000000-0005-0000-0000-0000F6210000}"/>
    <cellStyle name="Финансовый 3 6 6" xfId="2019" xr:uid="{00000000-0005-0000-0000-0000F7210000}"/>
    <cellStyle name="Финансовый 3 6 6 2" xfId="6052" xr:uid="{00000000-0005-0000-0000-0000F8210000}"/>
    <cellStyle name="Финансовый 3 6 6 3" xfId="8528" xr:uid="{00000000-0005-0000-0000-0000F9210000}"/>
    <cellStyle name="Финансовый 3 6 7" xfId="3486" xr:uid="{00000000-0005-0000-0000-0000FA210000}"/>
    <cellStyle name="Финансовый 3 6 7 2" xfId="6247" xr:uid="{00000000-0005-0000-0000-0000FB210000}"/>
    <cellStyle name="Финансовый 3 6 7 3" xfId="9995" xr:uid="{00000000-0005-0000-0000-0000FC210000}"/>
    <cellStyle name="Финансовый 3 6 8" xfId="6428" xr:uid="{00000000-0005-0000-0000-0000FD210000}"/>
    <cellStyle name="Финансовый 3 6 9" xfId="6625" xr:uid="{00000000-0005-0000-0000-0000FE210000}"/>
    <cellStyle name="Финансовый 3 7" xfId="513" xr:uid="{00000000-0005-0000-0000-0000FF210000}"/>
    <cellStyle name="Финансовый 3 7 10" xfId="6840" xr:uid="{00000000-0005-0000-0000-000000220000}"/>
    <cellStyle name="Финансовый 3 7 11" xfId="5140" xr:uid="{00000000-0005-0000-0000-000001220000}"/>
    <cellStyle name="Финансовый 3 7 12" xfId="3668" xr:uid="{00000000-0005-0000-0000-000002220000}"/>
    <cellStyle name="Финансовый 3 7 13" xfId="7058" xr:uid="{00000000-0005-0000-0000-000003220000}"/>
    <cellStyle name="Финансовый 3 7 2" xfId="717" xr:uid="{00000000-0005-0000-0000-000004220000}"/>
    <cellStyle name="Финансовый 3 7 2 2" xfId="1478" xr:uid="{00000000-0005-0000-0000-000005220000}"/>
    <cellStyle name="Финансовый 3 7 2 2 2" xfId="2950" xr:uid="{00000000-0005-0000-0000-000006220000}"/>
    <cellStyle name="Финансовый 3 7 2 2 2 2" xfId="9459" xr:uid="{00000000-0005-0000-0000-000007220000}"/>
    <cellStyle name="Финансовый 3 7 2 2 3" xfId="4598" xr:uid="{00000000-0005-0000-0000-000008220000}"/>
    <cellStyle name="Финансовый 3 7 2 2 4" xfId="7988" xr:uid="{00000000-0005-0000-0000-000009220000}"/>
    <cellStyle name="Финансовый 3 7 2 3" xfId="2214" xr:uid="{00000000-0005-0000-0000-00000A220000}"/>
    <cellStyle name="Финансовый 3 7 2 3 2" xfId="5334" xr:uid="{00000000-0005-0000-0000-00000B220000}"/>
    <cellStyle name="Финансовый 3 7 2 3 3" xfId="8723" xr:uid="{00000000-0005-0000-0000-00000C220000}"/>
    <cellStyle name="Финансовый 3 7 2 4" xfId="3862" xr:uid="{00000000-0005-0000-0000-00000D220000}"/>
    <cellStyle name="Финансовый 3 7 2 5" xfId="7252" xr:uid="{00000000-0005-0000-0000-00000E220000}"/>
    <cellStyle name="Финансовый 3 7 3" xfId="894" xr:uid="{00000000-0005-0000-0000-00000F220000}"/>
    <cellStyle name="Финансовый 3 7 3 2" xfId="1655" xr:uid="{00000000-0005-0000-0000-000010220000}"/>
    <cellStyle name="Финансовый 3 7 3 2 2" xfId="3127" xr:uid="{00000000-0005-0000-0000-000011220000}"/>
    <cellStyle name="Финансовый 3 7 3 2 2 2" xfId="9636" xr:uid="{00000000-0005-0000-0000-000012220000}"/>
    <cellStyle name="Финансовый 3 7 3 2 3" xfId="4775" xr:uid="{00000000-0005-0000-0000-000013220000}"/>
    <cellStyle name="Финансовый 3 7 3 2 4" xfId="8165" xr:uid="{00000000-0005-0000-0000-000014220000}"/>
    <cellStyle name="Финансовый 3 7 3 3" xfId="2391" xr:uid="{00000000-0005-0000-0000-000015220000}"/>
    <cellStyle name="Финансовый 3 7 3 3 2" xfId="5515" xr:uid="{00000000-0005-0000-0000-000016220000}"/>
    <cellStyle name="Финансовый 3 7 3 3 3" xfId="8900" xr:uid="{00000000-0005-0000-0000-000017220000}"/>
    <cellStyle name="Финансовый 3 7 3 4" xfId="4039" xr:uid="{00000000-0005-0000-0000-000018220000}"/>
    <cellStyle name="Финансовый 3 7 3 5" xfId="7429" xr:uid="{00000000-0005-0000-0000-000019220000}"/>
    <cellStyle name="Финансовый 3 7 4" xfId="1082" xr:uid="{00000000-0005-0000-0000-00001A220000}"/>
    <cellStyle name="Финансовый 3 7 4 2" xfId="1835" xr:uid="{00000000-0005-0000-0000-00001B220000}"/>
    <cellStyle name="Финансовый 3 7 4 2 2" xfId="3307" xr:uid="{00000000-0005-0000-0000-00001C220000}"/>
    <cellStyle name="Финансовый 3 7 4 2 2 2" xfId="9816" xr:uid="{00000000-0005-0000-0000-00001D220000}"/>
    <cellStyle name="Финансовый 3 7 4 2 3" xfId="4955" xr:uid="{00000000-0005-0000-0000-00001E220000}"/>
    <cellStyle name="Финансовый 3 7 4 2 4" xfId="8345" xr:uid="{00000000-0005-0000-0000-00001F220000}"/>
    <cellStyle name="Финансовый 3 7 4 3" xfId="2571" xr:uid="{00000000-0005-0000-0000-000020220000}"/>
    <cellStyle name="Финансовый 3 7 4 3 2" xfId="5692" xr:uid="{00000000-0005-0000-0000-000021220000}"/>
    <cellStyle name="Финансовый 3 7 4 3 3" xfId="9080" xr:uid="{00000000-0005-0000-0000-000022220000}"/>
    <cellStyle name="Финансовый 3 7 4 4" xfId="4219" xr:uid="{00000000-0005-0000-0000-000023220000}"/>
    <cellStyle name="Финансовый 3 7 4 5" xfId="7609" xr:uid="{00000000-0005-0000-0000-000024220000}"/>
    <cellStyle name="Финансовый 3 7 5" xfId="1284" xr:uid="{00000000-0005-0000-0000-000025220000}"/>
    <cellStyle name="Финансовый 3 7 5 2" xfId="2756" xr:uid="{00000000-0005-0000-0000-000026220000}"/>
    <cellStyle name="Финансовый 3 7 5 2 2" xfId="5872" xr:uid="{00000000-0005-0000-0000-000027220000}"/>
    <cellStyle name="Финансовый 3 7 5 2 3" xfId="9265" xr:uid="{00000000-0005-0000-0000-000028220000}"/>
    <cellStyle name="Финансовый 3 7 5 3" xfId="4404" xr:uid="{00000000-0005-0000-0000-000029220000}"/>
    <cellStyle name="Финансовый 3 7 5 4" xfId="7794" xr:uid="{00000000-0005-0000-0000-00002A220000}"/>
    <cellStyle name="Финансовый 3 7 6" xfId="2020" xr:uid="{00000000-0005-0000-0000-00002B220000}"/>
    <cellStyle name="Финансовый 3 7 6 2" xfId="6053" xr:uid="{00000000-0005-0000-0000-00002C220000}"/>
    <cellStyle name="Финансовый 3 7 6 3" xfId="8529" xr:uid="{00000000-0005-0000-0000-00002D220000}"/>
    <cellStyle name="Финансовый 3 7 7" xfId="3487" xr:uid="{00000000-0005-0000-0000-00002E220000}"/>
    <cellStyle name="Финансовый 3 7 7 2" xfId="6248" xr:uid="{00000000-0005-0000-0000-00002F220000}"/>
    <cellStyle name="Финансовый 3 7 7 3" xfId="9996" xr:uid="{00000000-0005-0000-0000-000030220000}"/>
    <cellStyle name="Финансовый 3 7 8" xfId="6429" xr:uid="{00000000-0005-0000-0000-000031220000}"/>
    <cellStyle name="Финансовый 3 7 9" xfId="6626" xr:uid="{00000000-0005-0000-0000-000032220000}"/>
    <cellStyle name="Финансовый 3 8" xfId="514" xr:uid="{00000000-0005-0000-0000-000033220000}"/>
    <cellStyle name="Финансовый 3 8 10" xfId="6841" xr:uid="{00000000-0005-0000-0000-000034220000}"/>
    <cellStyle name="Финансовый 3 8 11" xfId="5141" xr:uid="{00000000-0005-0000-0000-000035220000}"/>
    <cellStyle name="Финансовый 3 8 12" xfId="3669" xr:uid="{00000000-0005-0000-0000-000036220000}"/>
    <cellStyle name="Финансовый 3 8 13" xfId="7059" xr:uid="{00000000-0005-0000-0000-000037220000}"/>
    <cellStyle name="Финансовый 3 8 2" xfId="718" xr:uid="{00000000-0005-0000-0000-000038220000}"/>
    <cellStyle name="Финансовый 3 8 2 2" xfId="1479" xr:uid="{00000000-0005-0000-0000-000039220000}"/>
    <cellStyle name="Финансовый 3 8 2 2 2" xfId="2951" xr:uid="{00000000-0005-0000-0000-00003A220000}"/>
    <cellStyle name="Финансовый 3 8 2 2 2 2" xfId="9460" xr:uid="{00000000-0005-0000-0000-00003B220000}"/>
    <cellStyle name="Финансовый 3 8 2 2 3" xfId="4599" xr:uid="{00000000-0005-0000-0000-00003C220000}"/>
    <cellStyle name="Финансовый 3 8 2 2 4" xfId="7989" xr:uid="{00000000-0005-0000-0000-00003D220000}"/>
    <cellStyle name="Финансовый 3 8 2 3" xfId="2215" xr:uid="{00000000-0005-0000-0000-00003E220000}"/>
    <cellStyle name="Финансовый 3 8 2 3 2" xfId="5335" xr:uid="{00000000-0005-0000-0000-00003F220000}"/>
    <cellStyle name="Финансовый 3 8 2 3 3" xfId="8724" xr:uid="{00000000-0005-0000-0000-000040220000}"/>
    <cellStyle name="Финансовый 3 8 2 4" xfId="3863" xr:uid="{00000000-0005-0000-0000-000041220000}"/>
    <cellStyle name="Финансовый 3 8 2 5" xfId="7253" xr:uid="{00000000-0005-0000-0000-000042220000}"/>
    <cellStyle name="Финансовый 3 8 3" xfId="895" xr:uid="{00000000-0005-0000-0000-000043220000}"/>
    <cellStyle name="Финансовый 3 8 3 2" xfId="1656" xr:uid="{00000000-0005-0000-0000-000044220000}"/>
    <cellStyle name="Финансовый 3 8 3 2 2" xfId="3128" xr:uid="{00000000-0005-0000-0000-000045220000}"/>
    <cellStyle name="Финансовый 3 8 3 2 2 2" xfId="9637" xr:uid="{00000000-0005-0000-0000-000046220000}"/>
    <cellStyle name="Финансовый 3 8 3 2 3" xfId="4776" xr:uid="{00000000-0005-0000-0000-000047220000}"/>
    <cellStyle name="Финансовый 3 8 3 2 4" xfId="8166" xr:uid="{00000000-0005-0000-0000-000048220000}"/>
    <cellStyle name="Финансовый 3 8 3 3" xfId="2392" xr:uid="{00000000-0005-0000-0000-000049220000}"/>
    <cellStyle name="Финансовый 3 8 3 3 2" xfId="5516" xr:uid="{00000000-0005-0000-0000-00004A220000}"/>
    <cellStyle name="Финансовый 3 8 3 3 3" xfId="8901" xr:uid="{00000000-0005-0000-0000-00004B220000}"/>
    <cellStyle name="Финансовый 3 8 3 4" xfId="4040" xr:uid="{00000000-0005-0000-0000-00004C220000}"/>
    <cellStyle name="Финансовый 3 8 3 5" xfId="7430" xr:uid="{00000000-0005-0000-0000-00004D220000}"/>
    <cellStyle name="Финансовый 3 8 4" xfId="1083" xr:uid="{00000000-0005-0000-0000-00004E220000}"/>
    <cellStyle name="Финансовый 3 8 4 2" xfId="1836" xr:uid="{00000000-0005-0000-0000-00004F220000}"/>
    <cellStyle name="Финансовый 3 8 4 2 2" xfId="3308" xr:uid="{00000000-0005-0000-0000-000050220000}"/>
    <cellStyle name="Финансовый 3 8 4 2 2 2" xfId="9817" xr:uid="{00000000-0005-0000-0000-000051220000}"/>
    <cellStyle name="Финансовый 3 8 4 2 3" xfId="4956" xr:uid="{00000000-0005-0000-0000-000052220000}"/>
    <cellStyle name="Финансовый 3 8 4 2 4" xfId="8346" xr:uid="{00000000-0005-0000-0000-000053220000}"/>
    <cellStyle name="Финансовый 3 8 4 3" xfId="2572" xr:uid="{00000000-0005-0000-0000-000054220000}"/>
    <cellStyle name="Финансовый 3 8 4 3 2" xfId="5693" xr:uid="{00000000-0005-0000-0000-000055220000}"/>
    <cellStyle name="Финансовый 3 8 4 3 3" xfId="9081" xr:uid="{00000000-0005-0000-0000-000056220000}"/>
    <cellStyle name="Финансовый 3 8 4 4" xfId="4220" xr:uid="{00000000-0005-0000-0000-000057220000}"/>
    <cellStyle name="Финансовый 3 8 4 5" xfId="7610" xr:uid="{00000000-0005-0000-0000-000058220000}"/>
    <cellStyle name="Финансовый 3 8 5" xfId="1285" xr:uid="{00000000-0005-0000-0000-000059220000}"/>
    <cellStyle name="Финансовый 3 8 5 2" xfId="2757" xr:uid="{00000000-0005-0000-0000-00005A220000}"/>
    <cellStyle name="Финансовый 3 8 5 2 2" xfId="5873" xr:uid="{00000000-0005-0000-0000-00005B220000}"/>
    <cellStyle name="Финансовый 3 8 5 2 3" xfId="9266" xr:uid="{00000000-0005-0000-0000-00005C220000}"/>
    <cellStyle name="Финансовый 3 8 5 3" xfId="4405" xr:uid="{00000000-0005-0000-0000-00005D220000}"/>
    <cellStyle name="Финансовый 3 8 5 4" xfId="7795" xr:uid="{00000000-0005-0000-0000-00005E220000}"/>
    <cellStyle name="Финансовый 3 8 6" xfId="2021" xr:uid="{00000000-0005-0000-0000-00005F220000}"/>
    <cellStyle name="Финансовый 3 8 6 2" xfId="6054" xr:uid="{00000000-0005-0000-0000-000060220000}"/>
    <cellStyle name="Финансовый 3 8 6 3" xfId="8530" xr:uid="{00000000-0005-0000-0000-000061220000}"/>
    <cellStyle name="Финансовый 3 8 7" xfId="3488" xr:uid="{00000000-0005-0000-0000-000062220000}"/>
    <cellStyle name="Финансовый 3 8 7 2" xfId="6249" xr:uid="{00000000-0005-0000-0000-000063220000}"/>
    <cellStyle name="Финансовый 3 8 7 3" xfId="9997" xr:uid="{00000000-0005-0000-0000-000064220000}"/>
    <cellStyle name="Финансовый 3 8 8" xfId="6430" xr:uid="{00000000-0005-0000-0000-000065220000}"/>
    <cellStyle name="Финансовый 3 8 9" xfId="6627" xr:uid="{00000000-0005-0000-0000-000066220000}"/>
    <cellStyle name="Финансовый 3 9" xfId="685" xr:uid="{00000000-0005-0000-0000-000067220000}"/>
    <cellStyle name="Финансовый 3 9 2" xfId="1446" xr:uid="{00000000-0005-0000-0000-000068220000}"/>
    <cellStyle name="Финансовый 3 9 2 2" xfId="2918" xr:uid="{00000000-0005-0000-0000-000069220000}"/>
    <cellStyle name="Финансовый 3 9 2 2 2" xfId="9427" xr:uid="{00000000-0005-0000-0000-00006A220000}"/>
    <cellStyle name="Финансовый 3 9 2 3" xfId="4566" xr:uid="{00000000-0005-0000-0000-00006B220000}"/>
    <cellStyle name="Финансовый 3 9 2 4" xfId="7956" xr:uid="{00000000-0005-0000-0000-00006C220000}"/>
    <cellStyle name="Финансовый 3 9 3" xfId="2182" xr:uid="{00000000-0005-0000-0000-00006D220000}"/>
    <cellStyle name="Финансовый 3 9 3 2" xfId="5302" xr:uid="{00000000-0005-0000-0000-00006E220000}"/>
    <cellStyle name="Финансовый 3 9 3 3" xfId="8691" xr:uid="{00000000-0005-0000-0000-00006F220000}"/>
    <cellStyle name="Финансовый 3 9 4" xfId="3830" xr:uid="{00000000-0005-0000-0000-000070220000}"/>
    <cellStyle name="Финансовый 3 9 5" xfId="7220" xr:uid="{00000000-0005-0000-0000-000071220000}"/>
    <cellStyle name="Финансовый 4" xfId="8" xr:uid="{00000000-0005-0000-0000-000072220000}"/>
    <cellStyle name="Финансовый 4 10" xfId="1084" xr:uid="{00000000-0005-0000-0000-000073220000}"/>
    <cellStyle name="Финансовый 4 10 2" xfId="1837" xr:uid="{00000000-0005-0000-0000-000074220000}"/>
    <cellStyle name="Финансовый 4 10 2 2" xfId="3309" xr:uid="{00000000-0005-0000-0000-000075220000}"/>
    <cellStyle name="Финансовый 4 10 2 2 2" xfId="9818" xr:uid="{00000000-0005-0000-0000-000076220000}"/>
    <cellStyle name="Финансовый 4 10 2 3" xfId="4957" xr:uid="{00000000-0005-0000-0000-000077220000}"/>
    <cellStyle name="Финансовый 4 10 2 4" xfId="8347" xr:uid="{00000000-0005-0000-0000-000078220000}"/>
    <cellStyle name="Финансовый 4 10 3" xfId="2573" xr:uid="{00000000-0005-0000-0000-000079220000}"/>
    <cellStyle name="Финансовый 4 10 3 2" xfId="5694" xr:uid="{00000000-0005-0000-0000-00007A220000}"/>
    <cellStyle name="Финансовый 4 10 3 3" xfId="9082" xr:uid="{00000000-0005-0000-0000-00007B220000}"/>
    <cellStyle name="Финансовый 4 10 4" xfId="4221" xr:uid="{00000000-0005-0000-0000-00007C220000}"/>
    <cellStyle name="Финансовый 4 10 5" xfId="7611" xr:uid="{00000000-0005-0000-0000-00007D220000}"/>
    <cellStyle name="Финансовый 4 11" xfId="3489" xr:uid="{00000000-0005-0000-0000-00007E220000}"/>
    <cellStyle name="Финансовый 4 11 2" xfId="5874" xr:uid="{00000000-0005-0000-0000-00007F220000}"/>
    <cellStyle name="Финансовый 4 11 3" xfId="9998" xr:uid="{00000000-0005-0000-0000-000080220000}"/>
    <cellStyle name="Финансовый 4 12" xfId="6055" xr:uid="{00000000-0005-0000-0000-000081220000}"/>
    <cellStyle name="Финансовый 4 13" xfId="6250" xr:uid="{00000000-0005-0000-0000-000082220000}"/>
    <cellStyle name="Финансовый 4 14" xfId="6431" xr:uid="{00000000-0005-0000-0000-000083220000}"/>
    <cellStyle name="Финансовый 4 15" xfId="6628" xr:uid="{00000000-0005-0000-0000-000084220000}"/>
    <cellStyle name="Финансовый 4 16" xfId="6842" xr:uid="{00000000-0005-0000-0000-000085220000}"/>
    <cellStyle name="Финансовый 4 2" xfId="516" xr:uid="{00000000-0005-0000-0000-000086220000}"/>
    <cellStyle name="Финансовый 4 2 10" xfId="2023" xr:uid="{00000000-0005-0000-0000-000087220000}"/>
    <cellStyle name="Финансовый 4 2 10 2" xfId="6056" xr:uid="{00000000-0005-0000-0000-000088220000}"/>
    <cellStyle name="Финансовый 4 2 10 3" xfId="8532" xr:uid="{00000000-0005-0000-0000-000089220000}"/>
    <cellStyle name="Финансовый 4 2 11" xfId="3490" xr:uid="{00000000-0005-0000-0000-00008A220000}"/>
    <cellStyle name="Финансовый 4 2 11 2" xfId="6251" xr:uid="{00000000-0005-0000-0000-00008B220000}"/>
    <cellStyle name="Финансовый 4 2 11 3" xfId="9999" xr:uid="{00000000-0005-0000-0000-00008C220000}"/>
    <cellStyle name="Финансовый 4 2 12" xfId="6432" xr:uid="{00000000-0005-0000-0000-00008D220000}"/>
    <cellStyle name="Финансовый 4 2 13" xfId="6629" xr:uid="{00000000-0005-0000-0000-00008E220000}"/>
    <cellStyle name="Финансовый 4 2 14" xfId="6843" xr:uid="{00000000-0005-0000-0000-00008F220000}"/>
    <cellStyle name="Финансовый 4 2 15" xfId="5143" xr:uid="{00000000-0005-0000-0000-000090220000}"/>
    <cellStyle name="Финансовый 4 2 16" xfId="3671" xr:uid="{00000000-0005-0000-0000-000091220000}"/>
    <cellStyle name="Финансовый 4 2 17" xfId="7061" xr:uid="{00000000-0005-0000-0000-000092220000}"/>
    <cellStyle name="Финансовый 4 2 2" xfId="517" xr:uid="{00000000-0005-0000-0000-000093220000}"/>
    <cellStyle name="Финансовый 4 2 2 10" xfId="3491" xr:uid="{00000000-0005-0000-0000-000094220000}"/>
    <cellStyle name="Финансовый 4 2 2 10 2" xfId="6252" xr:uid="{00000000-0005-0000-0000-000095220000}"/>
    <cellStyle name="Финансовый 4 2 2 10 3" xfId="10000" xr:uid="{00000000-0005-0000-0000-000096220000}"/>
    <cellStyle name="Финансовый 4 2 2 11" xfId="6433" xr:uid="{00000000-0005-0000-0000-000097220000}"/>
    <cellStyle name="Финансовый 4 2 2 12" xfId="6630" xr:uid="{00000000-0005-0000-0000-000098220000}"/>
    <cellStyle name="Финансовый 4 2 2 13" xfId="6844" xr:uid="{00000000-0005-0000-0000-000099220000}"/>
    <cellStyle name="Финансовый 4 2 2 14" xfId="5144" xr:uid="{00000000-0005-0000-0000-00009A220000}"/>
    <cellStyle name="Финансовый 4 2 2 15" xfId="3672" xr:uid="{00000000-0005-0000-0000-00009B220000}"/>
    <cellStyle name="Финансовый 4 2 2 16" xfId="7062" xr:uid="{00000000-0005-0000-0000-00009C220000}"/>
    <cellStyle name="Финансовый 4 2 2 2" xfId="518" xr:uid="{00000000-0005-0000-0000-00009D220000}"/>
    <cellStyle name="Финансовый 4 2 2 2 10" xfId="6845" xr:uid="{00000000-0005-0000-0000-00009E220000}"/>
    <cellStyle name="Финансовый 4 2 2 2 11" xfId="5145" xr:uid="{00000000-0005-0000-0000-00009F220000}"/>
    <cellStyle name="Финансовый 4 2 2 2 12" xfId="3673" xr:uid="{00000000-0005-0000-0000-0000A0220000}"/>
    <cellStyle name="Финансовый 4 2 2 2 13" xfId="7063" xr:uid="{00000000-0005-0000-0000-0000A1220000}"/>
    <cellStyle name="Финансовый 4 2 2 2 2" xfId="722" xr:uid="{00000000-0005-0000-0000-0000A2220000}"/>
    <cellStyle name="Финансовый 4 2 2 2 2 2" xfId="1483" xr:uid="{00000000-0005-0000-0000-0000A3220000}"/>
    <cellStyle name="Финансовый 4 2 2 2 2 2 2" xfId="2955" xr:uid="{00000000-0005-0000-0000-0000A4220000}"/>
    <cellStyle name="Финансовый 4 2 2 2 2 2 2 2" xfId="9464" xr:uid="{00000000-0005-0000-0000-0000A5220000}"/>
    <cellStyle name="Финансовый 4 2 2 2 2 2 3" xfId="4603" xr:uid="{00000000-0005-0000-0000-0000A6220000}"/>
    <cellStyle name="Финансовый 4 2 2 2 2 2 4" xfId="7993" xr:uid="{00000000-0005-0000-0000-0000A7220000}"/>
    <cellStyle name="Финансовый 4 2 2 2 2 3" xfId="2219" xr:uid="{00000000-0005-0000-0000-0000A8220000}"/>
    <cellStyle name="Финансовый 4 2 2 2 2 3 2" xfId="5339" xr:uid="{00000000-0005-0000-0000-0000A9220000}"/>
    <cellStyle name="Финансовый 4 2 2 2 2 3 3" xfId="8728" xr:uid="{00000000-0005-0000-0000-0000AA220000}"/>
    <cellStyle name="Финансовый 4 2 2 2 2 4" xfId="3867" xr:uid="{00000000-0005-0000-0000-0000AB220000}"/>
    <cellStyle name="Финансовый 4 2 2 2 2 5" xfId="7257" xr:uid="{00000000-0005-0000-0000-0000AC220000}"/>
    <cellStyle name="Финансовый 4 2 2 2 3" xfId="899" xr:uid="{00000000-0005-0000-0000-0000AD220000}"/>
    <cellStyle name="Финансовый 4 2 2 2 3 2" xfId="1660" xr:uid="{00000000-0005-0000-0000-0000AE220000}"/>
    <cellStyle name="Финансовый 4 2 2 2 3 2 2" xfId="3132" xr:uid="{00000000-0005-0000-0000-0000AF220000}"/>
    <cellStyle name="Финансовый 4 2 2 2 3 2 2 2" xfId="9641" xr:uid="{00000000-0005-0000-0000-0000B0220000}"/>
    <cellStyle name="Финансовый 4 2 2 2 3 2 3" xfId="4780" xr:uid="{00000000-0005-0000-0000-0000B1220000}"/>
    <cellStyle name="Финансовый 4 2 2 2 3 2 4" xfId="8170" xr:uid="{00000000-0005-0000-0000-0000B2220000}"/>
    <cellStyle name="Финансовый 4 2 2 2 3 3" xfId="2396" xr:uid="{00000000-0005-0000-0000-0000B3220000}"/>
    <cellStyle name="Финансовый 4 2 2 2 3 3 2" xfId="5520" xr:uid="{00000000-0005-0000-0000-0000B4220000}"/>
    <cellStyle name="Финансовый 4 2 2 2 3 3 3" xfId="8905" xr:uid="{00000000-0005-0000-0000-0000B5220000}"/>
    <cellStyle name="Финансовый 4 2 2 2 3 4" xfId="4044" xr:uid="{00000000-0005-0000-0000-0000B6220000}"/>
    <cellStyle name="Финансовый 4 2 2 2 3 5" xfId="7434" xr:uid="{00000000-0005-0000-0000-0000B7220000}"/>
    <cellStyle name="Финансовый 4 2 2 2 4" xfId="1087" xr:uid="{00000000-0005-0000-0000-0000B8220000}"/>
    <cellStyle name="Финансовый 4 2 2 2 4 2" xfId="1840" xr:uid="{00000000-0005-0000-0000-0000B9220000}"/>
    <cellStyle name="Финансовый 4 2 2 2 4 2 2" xfId="3312" xr:uid="{00000000-0005-0000-0000-0000BA220000}"/>
    <cellStyle name="Финансовый 4 2 2 2 4 2 2 2" xfId="9821" xr:uid="{00000000-0005-0000-0000-0000BB220000}"/>
    <cellStyle name="Финансовый 4 2 2 2 4 2 3" xfId="4960" xr:uid="{00000000-0005-0000-0000-0000BC220000}"/>
    <cellStyle name="Финансовый 4 2 2 2 4 2 4" xfId="8350" xr:uid="{00000000-0005-0000-0000-0000BD220000}"/>
    <cellStyle name="Финансовый 4 2 2 2 4 3" xfId="2576" xr:uid="{00000000-0005-0000-0000-0000BE220000}"/>
    <cellStyle name="Финансовый 4 2 2 2 4 3 2" xfId="5697" xr:uid="{00000000-0005-0000-0000-0000BF220000}"/>
    <cellStyle name="Финансовый 4 2 2 2 4 3 3" xfId="9085" xr:uid="{00000000-0005-0000-0000-0000C0220000}"/>
    <cellStyle name="Финансовый 4 2 2 2 4 4" xfId="4224" xr:uid="{00000000-0005-0000-0000-0000C1220000}"/>
    <cellStyle name="Финансовый 4 2 2 2 4 5" xfId="7614" xr:uid="{00000000-0005-0000-0000-0000C2220000}"/>
    <cellStyle name="Финансовый 4 2 2 2 5" xfId="1289" xr:uid="{00000000-0005-0000-0000-0000C3220000}"/>
    <cellStyle name="Финансовый 4 2 2 2 5 2" xfId="2761" xr:uid="{00000000-0005-0000-0000-0000C4220000}"/>
    <cellStyle name="Финансовый 4 2 2 2 5 2 2" xfId="5877" xr:uid="{00000000-0005-0000-0000-0000C5220000}"/>
    <cellStyle name="Финансовый 4 2 2 2 5 2 3" xfId="9270" xr:uid="{00000000-0005-0000-0000-0000C6220000}"/>
    <cellStyle name="Финансовый 4 2 2 2 5 3" xfId="4409" xr:uid="{00000000-0005-0000-0000-0000C7220000}"/>
    <cellStyle name="Финансовый 4 2 2 2 5 4" xfId="7799" xr:uid="{00000000-0005-0000-0000-0000C8220000}"/>
    <cellStyle name="Финансовый 4 2 2 2 6" xfId="2025" xr:uid="{00000000-0005-0000-0000-0000C9220000}"/>
    <cellStyle name="Финансовый 4 2 2 2 6 2" xfId="6058" xr:uid="{00000000-0005-0000-0000-0000CA220000}"/>
    <cellStyle name="Финансовый 4 2 2 2 6 3" xfId="8534" xr:uid="{00000000-0005-0000-0000-0000CB220000}"/>
    <cellStyle name="Финансовый 4 2 2 2 7" xfId="3492" xr:uid="{00000000-0005-0000-0000-0000CC220000}"/>
    <cellStyle name="Финансовый 4 2 2 2 7 2" xfId="6253" xr:uid="{00000000-0005-0000-0000-0000CD220000}"/>
    <cellStyle name="Финансовый 4 2 2 2 7 3" xfId="10001" xr:uid="{00000000-0005-0000-0000-0000CE220000}"/>
    <cellStyle name="Финансовый 4 2 2 2 8" xfId="6434" xr:uid="{00000000-0005-0000-0000-0000CF220000}"/>
    <cellStyle name="Финансовый 4 2 2 2 9" xfId="6631" xr:uid="{00000000-0005-0000-0000-0000D0220000}"/>
    <cellStyle name="Финансовый 4 2 2 3" xfId="519" xr:uid="{00000000-0005-0000-0000-0000D1220000}"/>
    <cellStyle name="Финансовый 4 2 2 3 10" xfId="6846" xr:uid="{00000000-0005-0000-0000-0000D2220000}"/>
    <cellStyle name="Финансовый 4 2 2 3 11" xfId="5146" xr:uid="{00000000-0005-0000-0000-0000D3220000}"/>
    <cellStyle name="Финансовый 4 2 2 3 12" xfId="3674" xr:uid="{00000000-0005-0000-0000-0000D4220000}"/>
    <cellStyle name="Финансовый 4 2 2 3 13" xfId="7064" xr:uid="{00000000-0005-0000-0000-0000D5220000}"/>
    <cellStyle name="Финансовый 4 2 2 3 2" xfId="723" xr:uid="{00000000-0005-0000-0000-0000D6220000}"/>
    <cellStyle name="Финансовый 4 2 2 3 2 2" xfId="1484" xr:uid="{00000000-0005-0000-0000-0000D7220000}"/>
    <cellStyle name="Финансовый 4 2 2 3 2 2 2" xfId="2956" xr:uid="{00000000-0005-0000-0000-0000D8220000}"/>
    <cellStyle name="Финансовый 4 2 2 3 2 2 2 2" xfId="9465" xr:uid="{00000000-0005-0000-0000-0000D9220000}"/>
    <cellStyle name="Финансовый 4 2 2 3 2 2 3" xfId="4604" xr:uid="{00000000-0005-0000-0000-0000DA220000}"/>
    <cellStyle name="Финансовый 4 2 2 3 2 2 4" xfId="7994" xr:uid="{00000000-0005-0000-0000-0000DB220000}"/>
    <cellStyle name="Финансовый 4 2 2 3 2 3" xfId="2220" xr:uid="{00000000-0005-0000-0000-0000DC220000}"/>
    <cellStyle name="Финансовый 4 2 2 3 2 3 2" xfId="5340" xr:uid="{00000000-0005-0000-0000-0000DD220000}"/>
    <cellStyle name="Финансовый 4 2 2 3 2 3 3" xfId="8729" xr:uid="{00000000-0005-0000-0000-0000DE220000}"/>
    <cellStyle name="Финансовый 4 2 2 3 2 4" xfId="3868" xr:uid="{00000000-0005-0000-0000-0000DF220000}"/>
    <cellStyle name="Финансовый 4 2 2 3 2 5" xfId="7258" xr:uid="{00000000-0005-0000-0000-0000E0220000}"/>
    <cellStyle name="Финансовый 4 2 2 3 3" xfId="900" xr:uid="{00000000-0005-0000-0000-0000E1220000}"/>
    <cellStyle name="Финансовый 4 2 2 3 3 2" xfId="1661" xr:uid="{00000000-0005-0000-0000-0000E2220000}"/>
    <cellStyle name="Финансовый 4 2 2 3 3 2 2" xfId="3133" xr:uid="{00000000-0005-0000-0000-0000E3220000}"/>
    <cellStyle name="Финансовый 4 2 2 3 3 2 2 2" xfId="9642" xr:uid="{00000000-0005-0000-0000-0000E4220000}"/>
    <cellStyle name="Финансовый 4 2 2 3 3 2 3" xfId="4781" xr:uid="{00000000-0005-0000-0000-0000E5220000}"/>
    <cellStyle name="Финансовый 4 2 2 3 3 2 4" xfId="8171" xr:uid="{00000000-0005-0000-0000-0000E6220000}"/>
    <cellStyle name="Финансовый 4 2 2 3 3 3" xfId="2397" xr:uid="{00000000-0005-0000-0000-0000E7220000}"/>
    <cellStyle name="Финансовый 4 2 2 3 3 3 2" xfId="5521" xr:uid="{00000000-0005-0000-0000-0000E8220000}"/>
    <cellStyle name="Финансовый 4 2 2 3 3 3 3" xfId="8906" xr:uid="{00000000-0005-0000-0000-0000E9220000}"/>
    <cellStyle name="Финансовый 4 2 2 3 3 4" xfId="4045" xr:uid="{00000000-0005-0000-0000-0000EA220000}"/>
    <cellStyle name="Финансовый 4 2 2 3 3 5" xfId="7435" xr:uid="{00000000-0005-0000-0000-0000EB220000}"/>
    <cellStyle name="Финансовый 4 2 2 3 4" xfId="1088" xr:uid="{00000000-0005-0000-0000-0000EC220000}"/>
    <cellStyle name="Финансовый 4 2 2 3 4 2" xfId="1841" xr:uid="{00000000-0005-0000-0000-0000ED220000}"/>
    <cellStyle name="Финансовый 4 2 2 3 4 2 2" xfId="3313" xr:uid="{00000000-0005-0000-0000-0000EE220000}"/>
    <cellStyle name="Финансовый 4 2 2 3 4 2 2 2" xfId="9822" xr:uid="{00000000-0005-0000-0000-0000EF220000}"/>
    <cellStyle name="Финансовый 4 2 2 3 4 2 3" xfId="4961" xr:uid="{00000000-0005-0000-0000-0000F0220000}"/>
    <cellStyle name="Финансовый 4 2 2 3 4 2 4" xfId="8351" xr:uid="{00000000-0005-0000-0000-0000F1220000}"/>
    <cellStyle name="Финансовый 4 2 2 3 4 3" xfId="2577" xr:uid="{00000000-0005-0000-0000-0000F2220000}"/>
    <cellStyle name="Финансовый 4 2 2 3 4 3 2" xfId="5698" xr:uid="{00000000-0005-0000-0000-0000F3220000}"/>
    <cellStyle name="Финансовый 4 2 2 3 4 3 3" xfId="9086" xr:uid="{00000000-0005-0000-0000-0000F4220000}"/>
    <cellStyle name="Финансовый 4 2 2 3 4 4" xfId="4225" xr:uid="{00000000-0005-0000-0000-0000F5220000}"/>
    <cellStyle name="Финансовый 4 2 2 3 4 5" xfId="7615" xr:uid="{00000000-0005-0000-0000-0000F6220000}"/>
    <cellStyle name="Финансовый 4 2 2 3 5" xfId="1290" xr:uid="{00000000-0005-0000-0000-0000F7220000}"/>
    <cellStyle name="Финансовый 4 2 2 3 5 2" xfId="2762" xr:uid="{00000000-0005-0000-0000-0000F8220000}"/>
    <cellStyle name="Финансовый 4 2 2 3 5 2 2" xfId="5878" xr:uid="{00000000-0005-0000-0000-0000F9220000}"/>
    <cellStyle name="Финансовый 4 2 2 3 5 2 3" xfId="9271" xr:uid="{00000000-0005-0000-0000-0000FA220000}"/>
    <cellStyle name="Финансовый 4 2 2 3 5 3" xfId="4410" xr:uid="{00000000-0005-0000-0000-0000FB220000}"/>
    <cellStyle name="Финансовый 4 2 2 3 5 4" xfId="7800" xr:uid="{00000000-0005-0000-0000-0000FC220000}"/>
    <cellStyle name="Финансовый 4 2 2 3 6" xfId="2026" xr:uid="{00000000-0005-0000-0000-0000FD220000}"/>
    <cellStyle name="Финансовый 4 2 2 3 6 2" xfId="6059" xr:uid="{00000000-0005-0000-0000-0000FE220000}"/>
    <cellStyle name="Финансовый 4 2 2 3 6 3" xfId="8535" xr:uid="{00000000-0005-0000-0000-0000FF220000}"/>
    <cellStyle name="Финансовый 4 2 2 3 7" xfId="3493" xr:uid="{00000000-0005-0000-0000-000000230000}"/>
    <cellStyle name="Финансовый 4 2 2 3 7 2" xfId="6254" xr:uid="{00000000-0005-0000-0000-000001230000}"/>
    <cellStyle name="Финансовый 4 2 2 3 7 3" xfId="10002" xr:uid="{00000000-0005-0000-0000-000002230000}"/>
    <cellStyle name="Финансовый 4 2 2 3 8" xfId="6435" xr:uid="{00000000-0005-0000-0000-000003230000}"/>
    <cellStyle name="Финансовый 4 2 2 3 9" xfId="6632" xr:uid="{00000000-0005-0000-0000-000004230000}"/>
    <cellStyle name="Финансовый 4 2 2 4" xfId="520" xr:uid="{00000000-0005-0000-0000-000005230000}"/>
    <cellStyle name="Финансовый 4 2 2 4 10" xfId="6847" xr:uid="{00000000-0005-0000-0000-000006230000}"/>
    <cellStyle name="Финансовый 4 2 2 4 11" xfId="5147" xr:uid="{00000000-0005-0000-0000-000007230000}"/>
    <cellStyle name="Финансовый 4 2 2 4 12" xfId="3675" xr:uid="{00000000-0005-0000-0000-000008230000}"/>
    <cellStyle name="Финансовый 4 2 2 4 13" xfId="7065" xr:uid="{00000000-0005-0000-0000-000009230000}"/>
    <cellStyle name="Финансовый 4 2 2 4 2" xfId="724" xr:uid="{00000000-0005-0000-0000-00000A230000}"/>
    <cellStyle name="Финансовый 4 2 2 4 2 2" xfId="1485" xr:uid="{00000000-0005-0000-0000-00000B230000}"/>
    <cellStyle name="Финансовый 4 2 2 4 2 2 2" xfId="2957" xr:uid="{00000000-0005-0000-0000-00000C230000}"/>
    <cellStyle name="Финансовый 4 2 2 4 2 2 2 2" xfId="9466" xr:uid="{00000000-0005-0000-0000-00000D230000}"/>
    <cellStyle name="Финансовый 4 2 2 4 2 2 3" xfId="4605" xr:uid="{00000000-0005-0000-0000-00000E230000}"/>
    <cellStyle name="Финансовый 4 2 2 4 2 2 4" xfId="7995" xr:uid="{00000000-0005-0000-0000-00000F230000}"/>
    <cellStyle name="Финансовый 4 2 2 4 2 3" xfId="2221" xr:uid="{00000000-0005-0000-0000-000010230000}"/>
    <cellStyle name="Финансовый 4 2 2 4 2 3 2" xfId="5341" xr:uid="{00000000-0005-0000-0000-000011230000}"/>
    <cellStyle name="Финансовый 4 2 2 4 2 3 3" xfId="8730" xr:uid="{00000000-0005-0000-0000-000012230000}"/>
    <cellStyle name="Финансовый 4 2 2 4 2 4" xfId="3869" xr:uid="{00000000-0005-0000-0000-000013230000}"/>
    <cellStyle name="Финансовый 4 2 2 4 2 5" xfId="7259" xr:uid="{00000000-0005-0000-0000-000014230000}"/>
    <cellStyle name="Финансовый 4 2 2 4 3" xfId="901" xr:uid="{00000000-0005-0000-0000-000015230000}"/>
    <cellStyle name="Финансовый 4 2 2 4 3 2" xfId="1662" xr:uid="{00000000-0005-0000-0000-000016230000}"/>
    <cellStyle name="Финансовый 4 2 2 4 3 2 2" xfId="3134" xr:uid="{00000000-0005-0000-0000-000017230000}"/>
    <cellStyle name="Финансовый 4 2 2 4 3 2 2 2" xfId="9643" xr:uid="{00000000-0005-0000-0000-000018230000}"/>
    <cellStyle name="Финансовый 4 2 2 4 3 2 3" xfId="4782" xr:uid="{00000000-0005-0000-0000-000019230000}"/>
    <cellStyle name="Финансовый 4 2 2 4 3 2 4" xfId="8172" xr:uid="{00000000-0005-0000-0000-00001A230000}"/>
    <cellStyle name="Финансовый 4 2 2 4 3 3" xfId="2398" xr:uid="{00000000-0005-0000-0000-00001B230000}"/>
    <cellStyle name="Финансовый 4 2 2 4 3 3 2" xfId="5522" xr:uid="{00000000-0005-0000-0000-00001C230000}"/>
    <cellStyle name="Финансовый 4 2 2 4 3 3 3" xfId="8907" xr:uid="{00000000-0005-0000-0000-00001D230000}"/>
    <cellStyle name="Финансовый 4 2 2 4 3 4" xfId="4046" xr:uid="{00000000-0005-0000-0000-00001E230000}"/>
    <cellStyle name="Финансовый 4 2 2 4 3 5" xfId="7436" xr:uid="{00000000-0005-0000-0000-00001F230000}"/>
    <cellStyle name="Финансовый 4 2 2 4 4" xfId="1089" xr:uid="{00000000-0005-0000-0000-000020230000}"/>
    <cellStyle name="Финансовый 4 2 2 4 4 2" xfId="1842" xr:uid="{00000000-0005-0000-0000-000021230000}"/>
    <cellStyle name="Финансовый 4 2 2 4 4 2 2" xfId="3314" xr:uid="{00000000-0005-0000-0000-000022230000}"/>
    <cellStyle name="Финансовый 4 2 2 4 4 2 2 2" xfId="9823" xr:uid="{00000000-0005-0000-0000-000023230000}"/>
    <cellStyle name="Финансовый 4 2 2 4 4 2 3" xfId="4962" xr:uid="{00000000-0005-0000-0000-000024230000}"/>
    <cellStyle name="Финансовый 4 2 2 4 4 2 4" xfId="8352" xr:uid="{00000000-0005-0000-0000-000025230000}"/>
    <cellStyle name="Финансовый 4 2 2 4 4 3" xfId="2578" xr:uid="{00000000-0005-0000-0000-000026230000}"/>
    <cellStyle name="Финансовый 4 2 2 4 4 3 2" xfId="5699" xr:uid="{00000000-0005-0000-0000-000027230000}"/>
    <cellStyle name="Финансовый 4 2 2 4 4 3 3" xfId="9087" xr:uid="{00000000-0005-0000-0000-000028230000}"/>
    <cellStyle name="Финансовый 4 2 2 4 4 4" xfId="4226" xr:uid="{00000000-0005-0000-0000-000029230000}"/>
    <cellStyle name="Финансовый 4 2 2 4 4 5" xfId="7616" xr:uid="{00000000-0005-0000-0000-00002A230000}"/>
    <cellStyle name="Финансовый 4 2 2 4 5" xfId="1291" xr:uid="{00000000-0005-0000-0000-00002B230000}"/>
    <cellStyle name="Финансовый 4 2 2 4 5 2" xfId="2763" xr:uid="{00000000-0005-0000-0000-00002C230000}"/>
    <cellStyle name="Финансовый 4 2 2 4 5 2 2" xfId="5879" xr:uid="{00000000-0005-0000-0000-00002D230000}"/>
    <cellStyle name="Финансовый 4 2 2 4 5 2 3" xfId="9272" xr:uid="{00000000-0005-0000-0000-00002E230000}"/>
    <cellStyle name="Финансовый 4 2 2 4 5 3" xfId="4411" xr:uid="{00000000-0005-0000-0000-00002F230000}"/>
    <cellStyle name="Финансовый 4 2 2 4 5 4" xfId="7801" xr:uid="{00000000-0005-0000-0000-000030230000}"/>
    <cellStyle name="Финансовый 4 2 2 4 6" xfId="2027" xr:uid="{00000000-0005-0000-0000-000031230000}"/>
    <cellStyle name="Финансовый 4 2 2 4 6 2" xfId="6060" xr:uid="{00000000-0005-0000-0000-000032230000}"/>
    <cellStyle name="Финансовый 4 2 2 4 6 3" xfId="8536" xr:uid="{00000000-0005-0000-0000-000033230000}"/>
    <cellStyle name="Финансовый 4 2 2 4 7" xfId="3494" xr:uid="{00000000-0005-0000-0000-000034230000}"/>
    <cellStyle name="Финансовый 4 2 2 4 7 2" xfId="6255" xr:uid="{00000000-0005-0000-0000-000035230000}"/>
    <cellStyle name="Финансовый 4 2 2 4 7 3" xfId="10003" xr:uid="{00000000-0005-0000-0000-000036230000}"/>
    <cellStyle name="Финансовый 4 2 2 4 8" xfId="6436" xr:uid="{00000000-0005-0000-0000-000037230000}"/>
    <cellStyle name="Финансовый 4 2 2 4 9" xfId="6633" xr:uid="{00000000-0005-0000-0000-000038230000}"/>
    <cellStyle name="Финансовый 4 2 2 5" xfId="721" xr:uid="{00000000-0005-0000-0000-000039230000}"/>
    <cellStyle name="Финансовый 4 2 2 5 2" xfId="1482" xr:uid="{00000000-0005-0000-0000-00003A230000}"/>
    <cellStyle name="Финансовый 4 2 2 5 2 2" xfId="2954" xr:uid="{00000000-0005-0000-0000-00003B230000}"/>
    <cellStyle name="Финансовый 4 2 2 5 2 2 2" xfId="9463" xr:uid="{00000000-0005-0000-0000-00003C230000}"/>
    <cellStyle name="Финансовый 4 2 2 5 2 3" xfId="4602" xr:uid="{00000000-0005-0000-0000-00003D230000}"/>
    <cellStyle name="Финансовый 4 2 2 5 2 4" xfId="7992" xr:uid="{00000000-0005-0000-0000-00003E230000}"/>
    <cellStyle name="Финансовый 4 2 2 5 3" xfId="2218" xr:uid="{00000000-0005-0000-0000-00003F230000}"/>
    <cellStyle name="Финансовый 4 2 2 5 3 2" xfId="5338" xr:uid="{00000000-0005-0000-0000-000040230000}"/>
    <cellStyle name="Финансовый 4 2 2 5 3 3" xfId="8727" xr:uid="{00000000-0005-0000-0000-000041230000}"/>
    <cellStyle name="Финансовый 4 2 2 5 4" xfId="3866" xr:uid="{00000000-0005-0000-0000-000042230000}"/>
    <cellStyle name="Финансовый 4 2 2 5 5" xfId="7256" xr:uid="{00000000-0005-0000-0000-000043230000}"/>
    <cellStyle name="Финансовый 4 2 2 6" xfId="898" xr:uid="{00000000-0005-0000-0000-000044230000}"/>
    <cellStyle name="Финансовый 4 2 2 6 2" xfId="1659" xr:uid="{00000000-0005-0000-0000-000045230000}"/>
    <cellStyle name="Финансовый 4 2 2 6 2 2" xfId="3131" xr:uid="{00000000-0005-0000-0000-000046230000}"/>
    <cellStyle name="Финансовый 4 2 2 6 2 2 2" xfId="9640" xr:uid="{00000000-0005-0000-0000-000047230000}"/>
    <cellStyle name="Финансовый 4 2 2 6 2 3" xfId="4779" xr:uid="{00000000-0005-0000-0000-000048230000}"/>
    <cellStyle name="Финансовый 4 2 2 6 2 4" xfId="8169" xr:uid="{00000000-0005-0000-0000-000049230000}"/>
    <cellStyle name="Финансовый 4 2 2 6 3" xfId="2395" xr:uid="{00000000-0005-0000-0000-00004A230000}"/>
    <cellStyle name="Финансовый 4 2 2 6 3 2" xfId="5519" xr:uid="{00000000-0005-0000-0000-00004B230000}"/>
    <cellStyle name="Финансовый 4 2 2 6 3 3" xfId="8904" xr:uid="{00000000-0005-0000-0000-00004C230000}"/>
    <cellStyle name="Финансовый 4 2 2 6 4" xfId="4043" xr:uid="{00000000-0005-0000-0000-00004D230000}"/>
    <cellStyle name="Финансовый 4 2 2 6 5" xfId="7433" xr:uid="{00000000-0005-0000-0000-00004E230000}"/>
    <cellStyle name="Финансовый 4 2 2 7" xfId="1086" xr:uid="{00000000-0005-0000-0000-00004F230000}"/>
    <cellStyle name="Финансовый 4 2 2 7 2" xfId="1839" xr:uid="{00000000-0005-0000-0000-000050230000}"/>
    <cellStyle name="Финансовый 4 2 2 7 2 2" xfId="3311" xr:uid="{00000000-0005-0000-0000-000051230000}"/>
    <cellStyle name="Финансовый 4 2 2 7 2 2 2" xfId="9820" xr:uid="{00000000-0005-0000-0000-000052230000}"/>
    <cellStyle name="Финансовый 4 2 2 7 2 3" xfId="4959" xr:uid="{00000000-0005-0000-0000-000053230000}"/>
    <cellStyle name="Финансовый 4 2 2 7 2 4" xfId="8349" xr:uid="{00000000-0005-0000-0000-000054230000}"/>
    <cellStyle name="Финансовый 4 2 2 7 3" xfId="2575" xr:uid="{00000000-0005-0000-0000-000055230000}"/>
    <cellStyle name="Финансовый 4 2 2 7 3 2" xfId="5696" xr:uid="{00000000-0005-0000-0000-000056230000}"/>
    <cellStyle name="Финансовый 4 2 2 7 3 3" xfId="9084" xr:uid="{00000000-0005-0000-0000-000057230000}"/>
    <cellStyle name="Финансовый 4 2 2 7 4" xfId="4223" xr:uid="{00000000-0005-0000-0000-000058230000}"/>
    <cellStyle name="Финансовый 4 2 2 7 5" xfId="7613" xr:uid="{00000000-0005-0000-0000-000059230000}"/>
    <cellStyle name="Финансовый 4 2 2 8" xfId="1288" xr:uid="{00000000-0005-0000-0000-00005A230000}"/>
    <cellStyle name="Финансовый 4 2 2 8 2" xfId="2760" xr:uid="{00000000-0005-0000-0000-00005B230000}"/>
    <cellStyle name="Финансовый 4 2 2 8 2 2" xfId="5876" xr:uid="{00000000-0005-0000-0000-00005C230000}"/>
    <cellStyle name="Финансовый 4 2 2 8 2 3" xfId="9269" xr:uid="{00000000-0005-0000-0000-00005D230000}"/>
    <cellStyle name="Финансовый 4 2 2 8 3" xfId="4408" xr:uid="{00000000-0005-0000-0000-00005E230000}"/>
    <cellStyle name="Финансовый 4 2 2 8 4" xfId="7798" xr:uid="{00000000-0005-0000-0000-00005F230000}"/>
    <cellStyle name="Финансовый 4 2 2 9" xfId="2024" xr:uid="{00000000-0005-0000-0000-000060230000}"/>
    <cellStyle name="Финансовый 4 2 2 9 2" xfId="6057" xr:uid="{00000000-0005-0000-0000-000061230000}"/>
    <cellStyle name="Финансовый 4 2 2 9 3" xfId="8533" xr:uid="{00000000-0005-0000-0000-000062230000}"/>
    <cellStyle name="Финансовый 4 2 3" xfId="521" xr:uid="{00000000-0005-0000-0000-000063230000}"/>
    <cellStyle name="Финансовый 4 2 3 10" xfId="6848" xr:uid="{00000000-0005-0000-0000-000064230000}"/>
    <cellStyle name="Финансовый 4 2 3 11" xfId="5148" xr:uid="{00000000-0005-0000-0000-000065230000}"/>
    <cellStyle name="Финансовый 4 2 3 12" xfId="3676" xr:uid="{00000000-0005-0000-0000-000066230000}"/>
    <cellStyle name="Финансовый 4 2 3 13" xfId="7066" xr:uid="{00000000-0005-0000-0000-000067230000}"/>
    <cellStyle name="Финансовый 4 2 3 2" xfId="725" xr:uid="{00000000-0005-0000-0000-000068230000}"/>
    <cellStyle name="Финансовый 4 2 3 2 2" xfId="1486" xr:uid="{00000000-0005-0000-0000-000069230000}"/>
    <cellStyle name="Финансовый 4 2 3 2 2 2" xfId="2958" xr:uid="{00000000-0005-0000-0000-00006A230000}"/>
    <cellStyle name="Финансовый 4 2 3 2 2 2 2" xfId="9467" xr:uid="{00000000-0005-0000-0000-00006B230000}"/>
    <cellStyle name="Финансовый 4 2 3 2 2 3" xfId="4606" xr:uid="{00000000-0005-0000-0000-00006C230000}"/>
    <cellStyle name="Финансовый 4 2 3 2 2 4" xfId="7996" xr:uid="{00000000-0005-0000-0000-00006D230000}"/>
    <cellStyle name="Финансовый 4 2 3 2 3" xfId="2222" xr:uid="{00000000-0005-0000-0000-00006E230000}"/>
    <cellStyle name="Финансовый 4 2 3 2 3 2" xfId="5342" xr:uid="{00000000-0005-0000-0000-00006F230000}"/>
    <cellStyle name="Финансовый 4 2 3 2 3 3" xfId="8731" xr:uid="{00000000-0005-0000-0000-000070230000}"/>
    <cellStyle name="Финансовый 4 2 3 2 4" xfId="3870" xr:uid="{00000000-0005-0000-0000-000071230000}"/>
    <cellStyle name="Финансовый 4 2 3 2 5" xfId="7260" xr:uid="{00000000-0005-0000-0000-000072230000}"/>
    <cellStyle name="Финансовый 4 2 3 3" xfId="902" xr:uid="{00000000-0005-0000-0000-000073230000}"/>
    <cellStyle name="Финансовый 4 2 3 3 2" xfId="1663" xr:uid="{00000000-0005-0000-0000-000074230000}"/>
    <cellStyle name="Финансовый 4 2 3 3 2 2" xfId="3135" xr:uid="{00000000-0005-0000-0000-000075230000}"/>
    <cellStyle name="Финансовый 4 2 3 3 2 2 2" xfId="9644" xr:uid="{00000000-0005-0000-0000-000076230000}"/>
    <cellStyle name="Финансовый 4 2 3 3 2 3" xfId="4783" xr:uid="{00000000-0005-0000-0000-000077230000}"/>
    <cellStyle name="Финансовый 4 2 3 3 2 4" xfId="8173" xr:uid="{00000000-0005-0000-0000-000078230000}"/>
    <cellStyle name="Финансовый 4 2 3 3 3" xfId="2399" xr:uid="{00000000-0005-0000-0000-000079230000}"/>
    <cellStyle name="Финансовый 4 2 3 3 3 2" xfId="5523" xr:uid="{00000000-0005-0000-0000-00007A230000}"/>
    <cellStyle name="Финансовый 4 2 3 3 3 3" xfId="8908" xr:uid="{00000000-0005-0000-0000-00007B230000}"/>
    <cellStyle name="Финансовый 4 2 3 3 4" xfId="4047" xr:uid="{00000000-0005-0000-0000-00007C230000}"/>
    <cellStyle name="Финансовый 4 2 3 3 5" xfId="7437" xr:uid="{00000000-0005-0000-0000-00007D230000}"/>
    <cellStyle name="Финансовый 4 2 3 4" xfId="1090" xr:uid="{00000000-0005-0000-0000-00007E230000}"/>
    <cellStyle name="Финансовый 4 2 3 4 2" xfId="1843" xr:uid="{00000000-0005-0000-0000-00007F230000}"/>
    <cellStyle name="Финансовый 4 2 3 4 2 2" xfId="3315" xr:uid="{00000000-0005-0000-0000-000080230000}"/>
    <cellStyle name="Финансовый 4 2 3 4 2 2 2" xfId="9824" xr:uid="{00000000-0005-0000-0000-000081230000}"/>
    <cellStyle name="Финансовый 4 2 3 4 2 3" xfId="4963" xr:uid="{00000000-0005-0000-0000-000082230000}"/>
    <cellStyle name="Финансовый 4 2 3 4 2 4" xfId="8353" xr:uid="{00000000-0005-0000-0000-000083230000}"/>
    <cellStyle name="Финансовый 4 2 3 4 3" xfId="2579" xr:uid="{00000000-0005-0000-0000-000084230000}"/>
    <cellStyle name="Финансовый 4 2 3 4 3 2" xfId="5700" xr:uid="{00000000-0005-0000-0000-000085230000}"/>
    <cellStyle name="Финансовый 4 2 3 4 3 3" xfId="9088" xr:uid="{00000000-0005-0000-0000-000086230000}"/>
    <cellStyle name="Финансовый 4 2 3 4 4" xfId="4227" xr:uid="{00000000-0005-0000-0000-000087230000}"/>
    <cellStyle name="Финансовый 4 2 3 4 5" xfId="7617" xr:uid="{00000000-0005-0000-0000-000088230000}"/>
    <cellStyle name="Финансовый 4 2 3 5" xfId="1292" xr:uid="{00000000-0005-0000-0000-000089230000}"/>
    <cellStyle name="Финансовый 4 2 3 5 2" xfId="2764" xr:uid="{00000000-0005-0000-0000-00008A230000}"/>
    <cellStyle name="Финансовый 4 2 3 5 2 2" xfId="5880" xr:uid="{00000000-0005-0000-0000-00008B230000}"/>
    <cellStyle name="Финансовый 4 2 3 5 2 3" xfId="9273" xr:uid="{00000000-0005-0000-0000-00008C230000}"/>
    <cellStyle name="Финансовый 4 2 3 5 3" xfId="4412" xr:uid="{00000000-0005-0000-0000-00008D230000}"/>
    <cellStyle name="Финансовый 4 2 3 5 4" xfId="7802" xr:uid="{00000000-0005-0000-0000-00008E230000}"/>
    <cellStyle name="Финансовый 4 2 3 6" xfId="2028" xr:uid="{00000000-0005-0000-0000-00008F230000}"/>
    <cellStyle name="Финансовый 4 2 3 6 2" xfId="6061" xr:uid="{00000000-0005-0000-0000-000090230000}"/>
    <cellStyle name="Финансовый 4 2 3 6 3" xfId="8537" xr:uid="{00000000-0005-0000-0000-000091230000}"/>
    <cellStyle name="Финансовый 4 2 3 7" xfId="3495" xr:uid="{00000000-0005-0000-0000-000092230000}"/>
    <cellStyle name="Финансовый 4 2 3 7 2" xfId="6256" xr:uid="{00000000-0005-0000-0000-000093230000}"/>
    <cellStyle name="Финансовый 4 2 3 7 3" xfId="10004" xr:uid="{00000000-0005-0000-0000-000094230000}"/>
    <cellStyle name="Финансовый 4 2 3 8" xfId="6437" xr:uid="{00000000-0005-0000-0000-000095230000}"/>
    <cellStyle name="Финансовый 4 2 3 9" xfId="6634" xr:uid="{00000000-0005-0000-0000-000096230000}"/>
    <cellStyle name="Финансовый 4 2 4" xfId="522" xr:uid="{00000000-0005-0000-0000-000097230000}"/>
    <cellStyle name="Финансовый 4 2 4 10" xfId="6849" xr:uid="{00000000-0005-0000-0000-000098230000}"/>
    <cellStyle name="Финансовый 4 2 4 11" xfId="5149" xr:uid="{00000000-0005-0000-0000-000099230000}"/>
    <cellStyle name="Финансовый 4 2 4 12" xfId="3677" xr:uid="{00000000-0005-0000-0000-00009A230000}"/>
    <cellStyle name="Финансовый 4 2 4 13" xfId="7067" xr:uid="{00000000-0005-0000-0000-00009B230000}"/>
    <cellStyle name="Финансовый 4 2 4 2" xfId="726" xr:uid="{00000000-0005-0000-0000-00009C230000}"/>
    <cellStyle name="Финансовый 4 2 4 2 2" xfId="1487" xr:uid="{00000000-0005-0000-0000-00009D230000}"/>
    <cellStyle name="Финансовый 4 2 4 2 2 2" xfId="2959" xr:uid="{00000000-0005-0000-0000-00009E230000}"/>
    <cellStyle name="Финансовый 4 2 4 2 2 2 2" xfId="9468" xr:uid="{00000000-0005-0000-0000-00009F230000}"/>
    <cellStyle name="Финансовый 4 2 4 2 2 3" xfId="4607" xr:uid="{00000000-0005-0000-0000-0000A0230000}"/>
    <cellStyle name="Финансовый 4 2 4 2 2 4" xfId="7997" xr:uid="{00000000-0005-0000-0000-0000A1230000}"/>
    <cellStyle name="Финансовый 4 2 4 2 3" xfId="2223" xr:uid="{00000000-0005-0000-0000-0000A2230000}"/>
    <cellStyle name="Финансовый 4 2 4 2 3 2" xfId="5343" xr:uid="{00000000-0005-0000-0000-0000A3230000}"/>
    <cellStyle name="Финансовый 4 2 4 2 3 3" xfId="8732" xr:uid="{00000000-0005-0000-0000-0000A4230000}"/>
    <cellStyle name="Финансовый 4 2 4 2 4" xfId="3871" xr:uid="{00000000-0005-0000-0000-0000A5230000}"/>
    <cellStyle name="Финансовый 4 2 4 2 5" xfId="7261" xr:uid="{00000000-0005-0000-0000-0000A6230000}"/>
    <cellStyle name="Финансовый 4 2 4 3" xfId="903" xr:uid="{00000000-0005-0000-0000-0000A7230000}"/>
    <cellStyle name="Финансовый 4 2 4 3 2" xfId="1664" xr:uid="{00000000-0005-0000-0000-0000A8230000}"/>
    <cellStyle name="Финансовый 4 2 4 3 2 2" xfId="3136" xr:uid="{00000000-0005-0000-0000-0000A9230000}"/>
    <cellStyle name="Финансовый 4 2 4 3 2 2 2" xfId="9645" xr:uid="{00000000-0005-0000-0000-0000AA230000}"/>
    <cellStyle name="Финансовый 4 2 4 3 2 3" xfId="4784" xr:uid="{00000000-0005-0000-0000-0000AB230000}"/>
    <cellStyle name="Финансовый 4 2 4 3 2 4" xfId="8174" xr:uid="{00000000-0005-0000-0000-0000AC230000}"/>
    <cellStyle name="Финансовый 4 2 4 3 3" xfId="2400" xr:uid="{00000000-0005-0000-0000-0000AD230000}"/>
    <cellStyle name="Финансовый 4 2 4 3 3 2" xfId="5524" xr:uid="{00000000-0005-0000-0000-0000AE230000}"/>
    <cellStyle name="Финансовый 4 2 4 3 3 3" xfId="8909" xr:uid="{00000000-0005-0000-0000-0000AF230000}"/>
    <cellStyle name="Финансовый 4 2 4 3 4" xfId="4048" xr:uid="{00000000-0005-0000-0000-0000B0230000}"/>
    <cellStyle name="Финансовый 4 2 4 3 5" xfId="7438" xr:uid="{00000000-0005-0000-0000-0000B1230000}"/>
    <cellStyle name="Финансовый 4 2 4 4" xfId="1091" xr:uid="{00000000-0005-0000-0000-0000B2230000}"/>
    <cellStyle name="Финансовый 4 2 4 4 2" xfId="1844" xr:uid="{00000000-0005-0000-0000-0000B3230000}"/>
    <cellStyle name="Финансовый 4 2 4 4 2 2" xfId="3316" xr:uid="{00000000-0005-0000-0000-0000B4230000}"/>
    <cellStyle name="Финансовый 4 2 4 4 2 2 2" xfId="9825" xr:uid="{00000000-0005-0000-0000-0000B5230000}"/>
    <cellStyle name="Финансовый 4 2 4 4 2 3" xfId="4964" xr:uid="{00000000-0005-0000-0000-0000B6230000}"/>
    <cellStyle name="Финансовый 4 2 4 4 2 4" xfId="8354" xr:uid="{00000000-0005-0000-0000-0000B7230000}"/>
    <cellStyle name="Финансовый 4 2 4 4 3" xfId="2580" xr:uid="{00000000-0005-0000-0000-0000B8230000}"/>
    <cellStyle name="Финансовый 4 2 4 4 3 2" xfId="5701" xr:uid="{00000000-0005-0000-0000-0000B9230000}"/>
    <cellStyle name="Финансовый 4 2 4 4 3 3" xfId="9089" xr:uid="{00000000-0005-0000-0000-0000BA230000}"/>
    <cellStyle name="Финансовый 4 2 4 4 4" xfId="4228" xr:uid="{00000000-0005-0000-0000-0000BB230000}"/>
    <cellStyle name="Финансовый 4 2 4 4 5" xfId="7618" xr:uid="{00000000-0005-0000-0000-0000BC230000}"/>
    <cellStyle name="Финансовый 4 2 4 5" xfId="1293" xr:uid="{00000000-0005-0000-0000-0000BD230000}"/>
    <cellStyle name="Финансовый 4 2 4 5 2" xfId="2765" xr:uid="{00000000-0005-0000-0000-0000BE230000}"/>
    <cellStyle name="Финансовый 4 2 4 5 2 2" xfId="5881" xr:uid="{00000000-0005-0000-0000-0000BF230000}"/>
    <cellStyle name="Финансовый 4 2 4 5 2 3" xfId="9274" xr:uid="{00000000-0005-0000-0000-0000C0230000}"/>
    <cellStyle name="Финансовый 4 2 4 5 3" xfId="4413" xr:uid="{00000000-0005-0000-0000-0000C1230000}"/>
    <cellStyle name="Финансовый 4 2 4 5 4" xfId="7803" xr:uid="{00000000-0005-0000-0000-0000C2230000}"/>
    <cellStyle name="Финансовый 4 2 4 6" xfId="2029" xr:uid="{00000000-0005-0000-0000-0000C3230000}"/>
    <cellStyle name="Финансовый 4 2 4 6 2" xfId="6062" xr:uid="{00000000-0005-0000-0000-0000C4230000}"/>
    <cellStyle name="Финансовый 4 2 4 6 3" xfId="8538" xr:uid="{00000000-0005-0000-0000-0000C5230000}"/>
    <cellStyle name="Финансовый 4 2 4 7" xfId="3496" xr:uid="{00000000-0005-0000-0000-0000C6230000}"/>
    <cellStyle name="Финансовый 4 2 4 7 2" xfId="6257" xr:uid="{00000000-0005-0000-0000-0000C7230000}"/>
    <cellStyle name="Финансовый 4 2 4 7 3" xfId="10005" xr:uid="{00000000-0005-0000-0000-0000C8230000}"/>
    <cellStyle name="Финансовый 4 2 4 8" xfId="6438" xr:uid="{00000000-0005-0000-0000-0000C9230000}"/>
    <cellStyle name="Финансовый 4 2 4 9" xfId="6635" xr:uid="{00000000-0005-0000-0000-0000CA230000}"/>
    <cellStyle name="Финансовый 4 2 5" xfId="523" xr:uid="{00000000-0005-0000-0000-0000CB230000}"/>
    <cellStyle name="Финансовый 4 2 5 10" xfId="6850" xr:uid="{00000000-0005-0000-0000-0000CC230000}"/>
    <cellStyle name="Финансовый 4 2 5 11" xfId="5150" xr:uid="{00000000-0005-0000-0000-0000CD230000}"/>
    <cellStyle name="Финансовый 4 2 5 12" xfId="3678" xr:uid="{00000000-0005-0000-0000-0000CE230000}"/>
    <cellStyle name="Финансовый 4 2 5 13" xfId="7068" xr:uid="{00000000-0005-0000-0000-0000CF230000}"/>
    <cellStyle name="Финансовый 4 2 5 2" xfId="727" xr:uid="{00000000-0005-0000-0000-0000D0230000}"/>
    <cellStyle name="Финансовый 4 2 5 2 2" xfId="1488" xr:uid="{00000000-0005-0000-0000-0000D1230000}"/>
    <cellStyle name="Финансовый 4 2 5 2 2 2" xfId="2960" xr:uid="{00000000-0005-0000-0000-0000D2230000}"/>
    <cellStyle name="Финансовый 4 2 5 2 2 2 2" xfId="9469" xr:uid="{00000000-0005-0000-0000-0000D3230000}"/>
    <cellStyle name="Финансовый 4 2 5 2 2 3" xfId="4608" xr:uid="{00000000-0005-0000-0000-0000D4230000}"/>
    <cellStyle name="Финансовый 4 2 5 2 2 4" xfId="7998" xr:uid="{00000000-0005-0000-0000-0000D5230000}"/>
    <cellStyle name="Финансовый 4 2 5 2 3" xfId="2224" xr:uid="{00000000-0005-0000-0000-0000D6230000}"/>
    <cellStyle name="Финансовый 4 2 5 2 3 2" xfId="5344" xr:uid="{00000000-0005-0000-0000-0000D7230000}"/>
    <cellStyle name="Финансовый 4 2 5 2 3 3" xfId="8733" xr:uid="{00000000-0005-0000-0000-0000D8230000}"/>
    <cellStyle name="Финансовый 4 2 5 2 4" xfId="3872" xr:uid="{00000000-0005-0000-0000-0000D9230000}"/>
    <cellStyle name="Финансовый 4 2 5 2 5" xfId="7262" xr:uid="{00000000-0005-0000-0000-0000DA230000}"/>
    <cellStyle name="Финансовый 4 2 5 3" xfId="904" xr:uid="{00000000-0005-0000-0000-0000DB230000}"/>
    <cellStyle name="Финансовый 4 2 5 3 2" xfId="1665" xr:uid="{00000000-0005-0000-0000-0000DC230000}"/>
    <cellStyle name="Финансовый 4 2 5 3 2 2" xfId="3137" xr:uid="{00000000-0005-0000-0000-0000DD230000}"/>
    <cellStyle name="Финансовый 4 2 5 3 2 2 2" xfId="9646" xr:uid="{00000000-0005-0000-0000-0000DE230000}"/>
    <cellStyle name="Финансовый 4 2 5 3 2 3" xfId="4785" xr:uid="{00000000-0005-0000-0000-0000DF230000}"/>
    <cellStyle name="Финансовый 4 2 5 3 2 4" xfId="8175" xr:uid="{00000000-0005-0000-0000-0000E0230000}"/>
    <cellStyle name="Финансовый 4 2 5 3 3" xfId="2401" xr:uid="{00000000-0005-0000-0000-0000E1230000}"/>
    <cellStyle name="Финансовый 4 2 5 3 3 2" xfId="5525" xr:uid="{00000000-0005-0000-0000-0000E2230000}"/>
    <cellStyle name="Финансовый 4 2 5 3 3 3" xfId="8910" xr:uid="{00000000-0005-0000-0000-0000E3230000}"/>
    <cellStyle name="Финансовый 4 2 5 3 4" xfId="4049" xr:uid="{00000000-0005-0000-0000-0000E4230000}"/>
    <cellStyle name="Финансовый 4 2 5 3 5" xfId="7439" xr:uid="{00000000-0005-0000-0000-0000E5230000}"/>
    <cellStyle name="Финансовый 4 2 5 4" xfId="1092" xr:uid="{00000000-0005-0000-0000-0000E6230000}"/>
    <cellStyle name="Финансовый 4 2 5 4 2" xfId="1845" xr:uid="{00000000-0005-0000-0000-0000E7230000}"/>
    <cellStyle name="Финансовый 4 2 5 4 2 2" xfId="3317" xr:uid="{00000000-0005-0000-0000-0000E8230000}"/>
    <cellStyle name="Финансовый 4 2 5 4 2 2 2" xfId="9826" xr:uid="{00000000-0005-0000-0000-0000E9230000}"/>
    <cellStyle name="Финансовый 4 2 5 4 2 3" xfId="4965" xr:uid="{00000000-0005-0000-0000-0000EA230000}"/>
    <cellStyle name="Финансовый 4 2 5 4 2 4" xfId="8355" xr:uid="{00000000-0005-0000-0000-0000EB230000}"/>
    <cellStyle name="Финансовый 4 2 5 4 3" xfId="2581" xr:uid="{00000000-0005-0000-0000-0000EC230000}"/>
    <cellStyle name="Финансовый 4 2 5 4 3 2" xfId="5702" xr:uid="{00000000-0005-0000-0000-0000ED230000}"/>
    <cellStyle name="Финансовый 4 2 5 4 3 3" xfId="9090" xr:uid="{00000000-0005-0000-0000-0000EE230000}"/>
    <cellStyle name="Финансовый 4 2 5 4 4" xfId="4229" xr:uid="{00000000-0005-0000-0000-0000EF230000}"/>
    <cellStyle name="Финансовый 4 2 5 4 5" xfId="7619" xr:uid="{00000000-0005-0000-0000-0000F0230000}"/>
    <cellStyle name="Финансовый 4 2 5 5" xfId="1294" xr:uid="{00000000-0005-0000-0000-0000F1230000}"/>
    <cellStyle name="Финансовый 4 2 5 5 2" xfId="2766" xr:uid="{00000000-0005-0000-0000-0000F2230000}"/>
    <cellStyle name="Финансовый 4 2 5 5 2 2" xfId="5882" xr:uid="{00000000-0005-0000-0000-0000F3230000}"/>
    <cellStyle name="Финансовый 4 2 5 5 2 3" xfId="9275" xr:uid="{00000000-0005-0000-0000-0000F4230000}"/>
    <cellStyle name="Финансовый 4 2 5 5 3" xfId="4414" xr:uid="{00000000-0005-0000-0000-0000F5230000}"/>
    <cellStyle name="Финансовый 4 2 5 5 4" xfId="7804" xr:uid="{00000000-0005-0000-0000-0000F6230000}"/>
    <cellStyle name="Финансовый 4 2 5 6" xfId="2030" xr:uid="{00000000-0005-0000-0000-0000F7230000}"/>
    <cellStyle name="Финансовый 4 2 5 6 2" xfId="6063" xr:uid="{00000000-0005-0000-0000-0000F8230000}"/>
    <cellStyle name="Финансовый 4 2 5 6 3" xfId="8539" xr:uid="{00000000-0005-0000-0000-0000F9230000}"/>
    <cellStyle name="Финансовый 4 2 5 7" xfId="3497" xr:uid="{00000000-0005-0000-0000-0000FA230000}"/>
    <cellStyle name="Финансовый 4 2 5 7 2" xfId="6258" xr:uid="{00000000-0005-0000-0000-0000FB230000}"/>
    <cellStyle name="Финансовый 4 2 5 7 3" xfId="10006" xr:uid="{00000000-0005-0000-0000-0000FC230000}"/>
    <cellStyle name="Финансовый 4 2 5 8" xfId="6439" xr:uid="{00000000-0005-0000-0000-0000FD230000}"/>
    <cellStyle name="Финансовый 4 2 5 9" xfId="6636" xr:uid="{00000000-0005-0000-0000-0000FE230000}"/>
    <cellStyle name="Финансовый 4 2 6" xfId="720" xr:uid="{00000000-0005-0000-0000-0000FF230000}"/>
    <cellStyle name="Финансовый 4 2 6 2" xfId="1481" xr:uid="{00000000-0005-0000-0000-000000240000}"/>
    <cellStyle name="Финансовый 4 2 6 2 2" xfId="2953" xr:uid="{00000000-0005-0000-0000-000001240000}"/>
    <cellStyle name="Финансовый 4 2 6 2 2 2" xfId="9462" xr:uid="{00000000-0005-0000-0000-000002240000}"/>
    <cellStyle name="Финансовый 4 2 6 2 3" xfId="4601" xr:uid="{00000000-0005-0000-0000-000003240000}"/>
    <cellStyle name="Финансовый 4 2 6 2 4" xfId="7991" xr:uid="{00000000-0005-0000-0000-000004240000}"/>
    <cellStyle name="Финансовый 4 2 6 3" xfId="2217" xr:uid="{00000000-0005-0000-0000-000005240000}"/>
    <cellStyle name="Финансовый 4 2 6 3 2" xfId="5337" xr:uid="{00000000-0005-0000-0000-000006240000}"/>
    <cellStyle name="Финансовый 4 2 6 3 3" xfId="8726" xr:uid="{00000000-0005-0000-0000-000007240000}"/>
    <cellStyle name="Финансовый 4 2 6 4" xfId="3865" xr:uid="{00000000-0005-0000-0000-000008240000}"/>
    <cellStyle name="Финансовый 4 2 6 5" xfId="7255" xr:uid="{00000000-0005-0000-0000-000009240000}"/>
    <cellStyle name="Финансовый 4 2 7" xfId="897" xr:uid="{00000000-0005-0000-0000-00000A240000}"/>
    <cellStyle name="Финансовый 4 2 7 2" xfId="1658" xr:uid="{00000000-0005-0000-0000-00000B240000}"/>
    <cellStyle name="Финансовый 4 2 7 2 2" xfId="3130" xr:uid="{00000000-0005-0000-0000-00000C240000}"/>
    <cellStyle name="Финансовый 4 2 7 2 2 2" xfId="9639" xr:uid="{00000000-0005-0000-0000-00000D240000}"/>
    <cellStyle name="Финансовый 4 2 7 2 3" xfId="4778" xr:uid="{00000000-0005-0000-0000-00000E240000}"/>
    <cellStyle name="Финансовый 4 2 7 2 4" xfId="8168" xr:uid="{00000000-0005-0000-0000-00000F240000}"/>
    <cellStyle name="Финансовый 4 2 7 3" xfId="2394" xr:uid="{00000000-0005-0000-0000-000010240000}"/>
    <cellStyle name="Финансовый 4 2 7 3 2" xfId="5518" xr:uid="{00000000-0005-0000-0000-000011240000}"/>
    <cellStyle name="Финансовый 4 2 7 3 3" xfId="8903" xr:uid="{00000000-0005-0000-0000-000012240000}"/>
    <cellStyle name="Финансовый 4 2 7 4" xfId="4042" xr:uid="{00000000-0005-0000-0000-000013240000}"/>
    <cellStyle name="Финансовый 4 2 7 5" xfId="7432" xr:uid="{00000000-0005-0000-0000-000014240000}"/>
    <cellStyle name="Финансовый 4 2 8" xfId="1085" xr:uid="{00000000-0005-0000-0000-000015240000}"/>
    <cellStyle name="Финансовый 4 2 8 2" xfId="1838" xr:uid="{00000000-0005-0000-0000-000016240000}"/>
    <cellStyle name="Финансовый 4 2 8 2 2" xfId="3310" xr:uid="{00000000-0005-0000-0000-000017240000}"/>
    <cellStyle name="Финансовый 4 2 8 2 2 2" xfId="9819" xr:uid="{00000000-0005-0000-0000-000018240000}"/>
    <cellStyle name="Финансовый 4 2 8 2 3" xfId="4958" xr:uid="{00000000-0005-0000-0000-000019240000}"/>
    <cellStyle name="Финансовый 4 2 8 2 4" xfId="8348" xr:uid="{00000000-0005-0000-0000-00001A240000}"/>
    <cellStyle name="Финансовый 4 2 8 3" xfId="2574" xr:uid="{00000000-0005-0000-0000-00001B240000}"/>
    <cellStyle name="Финансовый 4 2 8 3 2" xfId="5695" xr:uid="{00000000-0005-0000-0000-00001C240000}"/>
    <cellStyle name="Финансовый 4 2 8 3 3" xfId="9083" xr:uid="{00000000-0005-0000-0000-00001D240000}"/>
    <cellStyle name="Финансовый 4 2 8 4" xfId="4222" xr:uid="{00000000-0005-0000-0000-00001E240000}"/>
    <cellStyle name="Финансовый 4 2 8 5" xfId="7612" xr:uid="{00000000-0005-0000-0000-00001F240000}"/>
    <cellStyle name="Финансовый 4 2 9" xfId="1287" xr:uid="{00000000-0005-0000-0000-000020240000}"/>
    <cellStyle name="Финансовый 4 2 9 2" xfId="2759" xr:uid="{00000000-0005-0000-0000-000021240000}"/>
    <cellStyle name="Финансовый 4 2 9 2 2" xfId="5875" xr:uid="{00000000-0005-0000-0000-000022240000}"/>
    <cellStyle name="Финансовый 4 2 9 2 3" xfId="9268" xr:uid="{00000000-0005-0000-0000-000023240000}"/>
    <cellStyle name="Финансовый 4 2 9 3" xfId="4407" xr:uid="{00000000-0005-0000-0000-000024240000}"/>
    <cellStyle name="Финансовый 4 2 9 4" xfId="7797" xr:uid="{00000000-0005-0000-0000-000025240000}"/>
    <cellStyle name="Финансовый 4 3" xfId="524" xr:uid="{00000000-0005-0000-0000-000026240000}"/>
    <cellStyle name="Финансовый 4 3 10" xfId="3498" xr:uid="{00000000-0005-0000-0000-000027240000}"/>
    <cellStyle name="Финансовый 4 3 10 2" xfId="6259" xr:uid="{00000000-0005-0000-0000-000028240000}"/>
    <cellStyle name="Финансовый 4 3 10 3" xfId="10007" xr:uid="{00000000-0005-0000-0000-000029240000}"/>
    <cellStyle name="Финансовый 4 3 11" xfId="6440" xr:uid="{00000000-0005-0000-0000-00002A240000}"/>
    <cellStyle name="Финансовый 4 3 12" xfId="6637" xr:uid="{00000000-0005-0000-0000-00002B240000}"/>
    <cellStyle name="Финансовый 4 3 13" xfId="6851" xr:uid="{00000000-0005-0000-0000-00002C240000}"/>
    <cellStyle name="Финансовый 4 3 14" xfId="5151" xr:uid="{00000000-0005-0000-0000-00002D240000}"/>
    <cellStyle name="Финансовый 4 3 15" xfId="3679" xr:uid="{00000000-0005-0000-0000-00002E240000}"/>
    <cellStyle name="Финансовый 4 3 16" xfId="7069" xr:uid="{00000000-0005-0000-0000-00002F240000}"/>
    <cellStyle name="Финансовый 4 3 2" xfId="525" xr:uid="{00000000-0005-0000-0000-000030240000}"/>
    <cellStyle name="Финансовый 4 3 2 10" xfId="6852" xr:uid="{00000000-0005-0000-0000-000031240000}"/>
    <cellStyle name="Финансовый 4 3 2 11" xfId="5152" xr:uid="{00000000-0005-0000-0000-000032240000}"/>
    <cellStyle name="Финансовый 4 3 2 12" xfId="3680" xr:uid="{00000000-0005-0000-0000-000033240000}"/>
    <cellStyle name="Финансовый 4 3 2 13" xfId="7070" xr:uid="{00000000-0005-0000-0000-000034240000}"/>
    <cellStyle name="Финансовый 4 3 2 2" xfId="729" xr:uid="{00000000-0005-0000-0000-000035240000}"/>
    <cellStyle name="Финансовый 4 3 2 2 2" xfId="1490" xr:uid="{00000000-0005-0000-0000-000036240000}"/>
    <cellStyle name="Финансовый 4 3 2 2 2 2" xfId="2962" xr:uid="{00000000-0005-0000-0000-000037240000}"/>
    <cellStyle name="Финансовый 4 3 2 2 2 2 2" xfId="9471" xr:uid="{00000000-0005-0000-0000-000038240000}"/>
    <cellStyle name="Финансовый 4 3 2 2 2 3" xfId="4610" xr:uid="{00000000-0005-0000-0000-000039240000}"/>
    <cellStyle name="Финансовый 4 3 2 2 2 4" xfId="8000" xr:uid="{00000000-0005-0000-0000-00003A240000}"/>
    <cellStyle name="Финансовый 4 3 2 2 3" xfId="2226" xr:uid="{00000000-0005-0000-0000-00003B240000}"/>
    <cellStyle name="Финансовый 4 3 2 2 3 2" xfId="5346" xr:uid="{00000000-0005-0000-0000-00003C240000}"/>
    <cellStyle name="Финансовый 4 3 2 2 3 3" xfId="8735" xr:uid="{00000000-0005-0000-0000-00003D240000}"/>
    <cellStyle name="Финансовый 4 3 2 2 4" xfId="3874" xr:uid="{00000000-0005-0000-0000-00003E240000}"/>
    <cellStyle name="Финансовый 4 3 2 2 5" xfId="7264" xr:uid="{00000000-0005-0000-0000-00003F240000}"/>
    <cellStyle name="Финансовый 4 3 2 3" xfId="906" xr:uid="{00000000-0005-0000-0000-000040240000}"/>
    <cellStyle name="Финансовый 4 3 2 3 2" xfId="1667" xr:uid="{00000000-0005-0000-0000-000041240000}"/>
    <cellStyle name="Финансовый 4 3 2 3 2 2" xfId="3139" xr:uid="{00000000-0005-0000-0000-000042240000}"/>
    <cellStyle name="Финансовый 4 3 2 3 2 2 2" xfId="9648" xr:uid="{00000000-0005-0000-0000-000043240000}"/>
    <cellStyle name="Финансовый 4 3 2 3 2 3" xfId="4787" xr:uid="{00000000-0005-0000-0000-000044240000}"/>
    <cellStyle name="Финансовый 4 3 2 3 2 4" xfId="8177" xr:uid="{00000000-0005-0000-0000-000045240000}"/>
    <cellStyle name="Финансовый 4 3 2 3 3" xfId="2403" xr:uid="{00000000-0005-0000-0000-000046240000}"/>
    <cellStyle name="Финансовый 4 3 2 3 3 2" xfId="5527" xr:uid="{00000000-0005-0000-0000-000047240000}"/>
    <cellStyle name="Финансовый 4 3 2 3 3 3" xfId="8912" xr:uid="{00000000-0005-0000-0000-000048240000}"/>
    <cellStyle name="Финансовый 4 3 2 3 4" xfId="4051" xr:uid="{00000000-0005-0000-0000-000049240000}"/>
    <cellStyle name="Финансовый 4 3 2 3 5" xfId="7441" xr:uid="{00000000-0005-0000-0000-00004A240000}"/>
    <cellStyle name="Финансовый 4 3 2 4" xfId="1094" xr:uid="{00000000-0005-0000-0000-00004B240000}"/>
    <cellStyle name="Финансовый 4 3 2 4 2" xfId="1847" xr:uid="{00000000-0005-0000-0000-00004C240000}"/>
    <cellStyle name="Финансовый 4 3 2 4 2 2" xfId="3319" xr:uid="{00000000-0005-0000-0000-00004D240000}"/>
    <cellStyle name="Финансовый 4 3 2 4 2 2 2" xfId="9828" xr:uid="{00000000-0005-0000-0000-00004E240000}"/>
    <cellStyle name="Финансовый 4 3 2 4 2 3" xfId="4967" xr:uid="{00000000-0005-0000-0000-00004F240000}"/>
    <cellStyle name="Финансовый 4 3 2 4 2 4" xfId="8357" xr:uid="{00000000-0005-0000-0000-000050240000}"/>
    <cellStyle name="Финансовый 4 3 2 4 3" xfId="2583" xr:uid="{00000000-0005-0000-0000-000051240000}"/>
    <cellStyle name="Финансовый 4 3 2 4 3 2" xfId="5704" xr:uid="{00000000-0005-0000-0000-000052240000}"/>
    <cellStyle name="Финансовый 4 3 2 4 3 3" xfId="9092" xr:uid="{00000000-0005-0000-0000-000053240000}"/>
    <cellStyle name="Финансовый 4 3 2 4 4" xfId="4231" xr:uid="{00000000-0005-0000-0000-000054240000}"/>
    <cellStyle name="Финансовый 4 3 2 4 5" xfId="7621" xr:uid="{00000000-0005-0000-0000-000055240000}"/>
    <cellStyle name="Финансовый 4 3 2 5" xfId="1296" xr:uid="{00000000-0005-0000-0000-000056240000}"/>
    <cellStyle name="Финансовый 4 3 2 5 2" xfId="2768" xr:uid="{00000000-0005-0000-0000-000057240000}"/>
    <cellStyle name="Финансовый 4 3 2 5 2 2" xfId="5884" xr:uid="{00000000-0005-0000-0000-000058240000}"/>
    <cellStyle name="Финансовый 4 3 2 5 2 3" xfId="9277" xr:uid="{00000000-0005-0000-0000-000059240000}"/>
    <cellStyle name="Финансовый 4 3 2 5 3" xfId="4416" xr:uid="{00000000-0005-0000-0000-00005A240000}"/>
    <cellStyle name="Финансовый 4 3 2 5 4" xfId="7806" xr:uid="{00000000-0005-0000-0000-00005B240000}"/>
    <cellStyle name="Финансовый 4 3 2 6" xfId="2032" xr:uid="{00000000-0005-0000-0000-00005C240000}"/>
    <cellStyle name="Финансовый 4 3 2 6 2" xfId="6065" xr:uid="{00000000-0005-0000-0000-00005D240000}"/>
    <cellStyle name="Финансовый 4 3 2 6 3" xfId="8541" xr:uid="{00000000-0005-0000-0000-00005E240000}"/>
    <cellStyle name="Финансовый 4 3 2 7" xfId="3499" xr:uid="{00000000-0005-0000-0000-00005F240000}"/>
    <cellStyle name="Финансовый 4 3 2 7 2" xfId="6260" xr:uid="{00000000-0005-0000-0000-000060240000}"/>
    <cellStyle name="Финансовый 4 3 2 7 3" xfId="10008" xr:uid="{00000000-0005-0000-0000-000061240000}"/>
    <cellStyle name="Финансовый 4 3 2 8" xfId="6441" xr:uid="{00000000-0005-0000-0000-000062240000}"/>
    <cellStyle name="Финансовый 4 3 2 9" xfId="6638" xr:uid="{00000000-0005-0000-0000-000063240000}"/>
    <cellStyle name="Финансовый 4 3 3" xfId="526" xr:uid="{00000000-0005-0000-0000-000064240000}"/>
    <cellStyle name="Финансовый 4 3 3 10" xfId="6853" xr:uid="{00000000-0005-0000-0000-000065240000}"/>
    <cellStyle name="Финансовый 4 3 3 11" xfId="5153" xr:uid="{00000000-0005-0000-0000-000066240000}"/>
    <cellStyle name="Финансовый 4 3 3 12" xfId="3681" xr:uid="{00000000-0005-0000-0000-000067240000}"/>
    <cellStyle name="Финансовый 4 3 3 13" xfId="7071" xr:uid="{00000000-0005-0000-0000-000068240000}"/>
    <cellStyle name="Финансовый 4 3 3 2" xfId="730" xr:uid="{00000000-0005-0000-0000-000069240000}"/>
    <cellStyle name="Финансовый 4 3 3 2 2" xfId="1491" xr:uid="{00000000-0005-0000-0000-00006A240000}"/>
    <cellStyle name="Финансовый 4 3 3 2 2 2" xfId="2963" xr:uid="{00000000-0005-0000-0000-00006B240000}"/>
    <cellStyle name="Финансовый 4 3 3 2 2 2 2" xfId="9472" xr:uid="{00000000-0005-0000-0000-00006C240000}"/>
    <cellStyle name="Финансовый 4 3 3 2 2 3" xfId="4611" xr:uid="{00000000-0005-0000-0000-00006D240000}"/>
    <cellStyle name="Финансовый 4 3 3 2 2 4" xfId="8001" xr:uid="{00000000-0005-0000-0000-00006E240000}"/>
    <cellStyle name="Финансовый 4 3 3 2 3" xfId="2227" xr:uid="{00000000-0005-0000-0000-00006F240000}"/>
    <cellStyle name="Финансовый 4 3 3 2 3 2" xfId="5347" xr:uid="{00000000-0005-0000-0000-000070240000}"/>
    <cellStyle name="Финансовый 4 3 3 2 3 3" xfId="8736" xr:uid="{00000000-0005-0000-0000-000071240000}"/>
    <cellStyle name="Финансовый 4 3 3 2 4" xfId="3875" xr:uid="{00000000-0005-0000-0000-000072240000}"/>
    <cellStyle name="Финансовый 4 3 3 2 5" xfId="7265" xr:uid="{00000000-0005-0000-0000-000073240000}"/>
    <cellStyle name="Финансовый 4 3 3 3" xfId="907" xr:uid="{00000000-0005-0000-0000-000074240000}"/>
    <cellStyle name="Финансовый 4 3 3 3 2" xfId="1668" xr:uid="{00000000-0005-0000-0000-000075240000}"/>
    <cellStyle name="Финансовый 4 3 3 3 2 2" xfId="3140" xr:uid="{00000000-0005-0000-0000-000076240000}"/>
    <cellStyle name="Финансовый 4 3 3 3 2 2 2" xfId="9649" xr:uid="{00000000-0005-0000-0000-000077240000}"/>
    <cellStyle name="Финансовый 4 3 3 3 2 3" xfId="4788" xr:uid="{00000000-0005-0000-0000-000078240000}"/>
    <cellStyle name="Финансовый 4 3 3 3 2 4" xfId="8178" xr:uid="{00000000-0005-0000-0000-000079240000}"/>
    <cellStyle name="Финансовый 4 3 3 3 3" xfId="2404" xr:uid="{00000000-0005-0000-0000-00007A240000}"/>
    <cellStyle name="Финансовый 4 3 3 3 3 2" xfId="5528" xr:uid="{00000000-0005-0000-0000-00007B240000}"/>
    <cellStyle name="Финансовый 4 3 3 3 3 3" xfId="8913" xr:uid="{00000000-0005-0000-0000-00007C240000}"/>
    <cellStyle name="Финансовый 4 3 3 3 4" xfId="4052" xr:uid="{00000000-0005-0000-0000-00007D240000}"/>
    <cellStyle name="Финансовый 4 3 3 3 5" xfId="7442" xr:uid="{00000000-0005-0000-0000-00007E240000}"/>
    <cellStyle name="Финансовый 4 3 3 4" xfId="1095" xr:uid="{00000000-0005-0000-0000-00007F240000}"/>
    <cellStyle name="Финансовый 4 3 3 4 2" xfId="1848" xr:uid="{00000000-0005-0000-0000-000080240000}"/>
    <cellStyle name="Финансовый 4 3 3 4 2 2" xfId="3320" xr:uid="{00000000-0005-0000-0000-000081240000}"/>
    <cellStyle name="Финансовый 4 3 3 4 2 2 2" xfId="9829" xr:uid="{00000000-0005-0000-0000-000082240000}"/>
    <cellStyle name="Финансовый 4 3 3 4 2 3" xfId="4968" xr:uid="{00000000-0005-0000-0000-000083240000}"/>
    <cellStyle name="Финансовый 4 3 3 4 2 4" xfId="8358" xr:uid="{00000000-0005-0000-0000-000084240000}"/>
    <cellStyle name="Финансовый 4 3 3 4 3" xfId="2584" xr:uid="{00000000-0005-0000-0000-000085240000}"/>
    <cellStyle name="Финансовый 4 3 3 4 3 2" xfId="5705" xr:uid="{00000000-0005-0000-0000-000086240000}"/>
    <cellStyle name="Финансовый 4 3 3 4 3 3" xfId="9093" xr:uid="{00000000-0005-0000-0000-000087240000}"/>
    <cellStyle name="Финансовый 4 3 3 4 4" xfId="4232" xr:uid="{00000000-0005-0000-0000-000088240000}"/>
    <cellStyle name="Финансовый 4 3 3 4 5" xfId="7622" xr:uid="{00000000-0005-0000-0000-000089240000}"/>
    <cellStyle name="Финансовый 4 3 3 5" xfId="1297" xr:uid="{00000000-0005-0000-0000-00008A240000}"/>
    <cellStyle name="Финансовый 4 3 3 5 2" xfId="2769" xr:uid="{00000000-0005-0000-0000-00008B240000}"/>
    <cellStyle name="Финансовый 4 3 3 5 2 2" xfId="5885" xr:uid="{00000000-0005-0000-0000-00008C240000}"/>
    <cellStyle name="Финансовый 4 3 3 5 2 3" xfId="9278" xr:uid="{00000000-0005-0000-0000-00008D240000}"/>
    <cellStyle name="Финансовый 4 3 3 5 3" xfId="4417" xr:uid="{00000000-0005-0000-0000-00008E240000}"/>
    <cellStyle name="Финансовый 4 3 3 5 4" xfId="7807" xr:uid="{00000000-0005-0000-0000-00008F240000}"/>
    <cellStyle name="Финансовый 4 3 3 6" xfId="2033" xr:uid="{00000000-0005-0000-0000-000090240000}"/>
    <cellStyle name="Финансовый 4 3 3 6 2" xfId="6066" xr:uid="{00000000-0005-0000-0000-000091240000}"/>
    <cellStyle name="Финансовый 4 3 3 6 3" xfId="8542" xr:uid="{00000000-0005-0000-0000-000092240000}"/>
    <cellStyle name="Финансовый 4 3 3 7" xfId="3500" xr:uid="{00000000-0005-0000-0000-000093240000}"/>
    <cellStyle name="Финансовый 4 3 3 7 2" xfId="6261" xr:uid="{00000000-0005-0000-0000-000094240000}"/>
    <cellStyle name="Финансовый 4 3 3 7 3" xfId="10009" xr:uid="{00000000-0005-0000-0000-000095240000}"/>
    <cellStyle name="Финансовый 4 3 3 8" xfId="6442" xr:uid="{00000000-0005-0000-0000-000096240000}"/>
    <cellStyle name="Финансовый 4 3 3 9" xfId="6639" xr:uid="{00000000-0005-0000-0000-000097240000}"/>
    <cellStyle name="Финансовый 4 3 4" xfId="527" xr:uid="{00000000-0005-0000-0000-000098240000}"/>
    <cellStyle name="Финансовый 4 3 4 10" xfId="6854" xr:uid="{00000000-0005-0000-0000-000099240000}"/>
    <cellStyle name="Финансовый 4 3 4 11" xfId="5154" xr:uid="{00000000-0005-0000-0000-00009A240000}"/>
    <cellStyle name="Финансовый 4 3 4 12" xfId="3682" xr:uid="{00000000-0005-0000-0000-00009B240000}"/>
    <cellStyle name="Финансовый 4 3 4 13" xfId="7072" xr:uid="{00000000-0005-0000-0000-00009C240000}"/>
    <cellStyle name="Финансовый 4 3 4 2" xfId="731" xr:uid="{00000000-0005-0000-0000-00009D240000}"/>
    <cellStyle name="Финансовый 4 3 4 2 2" xfId="1492" xr:uid="{00000000-0005-0000-0000-00009E240000}"/>
    <cellStyle name="Финансовый 4 3 4 2 2 2" xfId="2964" xr:uid="{00000000-0005-0000-0000-00009F240000}"/>
    <cellStyle name="Финансовый 4 3 4 2 2 2 2" xfId="9473" xr:uid="{00000000-0005-0000-0000-0000A0240000}"/>
    <cellStyle name="Финансовый 4 3 4 2 2 3" xfId="4612" xr:uid="{00000000-0005-0000-0000-0000A1240000}"/>
    <cellStyle name="Финансовый 4 3 4 2 2 4" xfId="8002" xr:uid="{00000000-0005-0000-0000-0000A2240000}"/>
    <cellStyle name="Финансовый 4 3 4 2 3" xfId="2228" xr:uid="{00000000-0005-0000-0000-0000A3240000}"/>
    <cellStyle name="Финансовый 4 3 4 2 3 2" xfId="5348" xr:uid="{00000000-0005-0000-0000-0000A4240000}"/>
    <cellStyle name="Финансовый 4 3 4 2 3 3" xfId="8737" xr:uid="{00000000-0005-0000-0000-0000A5240000}"/>
    <cellStyle name="Финансовый 4 3 4 2 4" xfId="3876" xr:uid="{00000000-0005-0000-0000-0000A6240000}"/>
    <cellStyle name="Финансовый 4 3 4 2 5" xfId="7266" xr:uid="{00000000-0005-0000-0000-0000A7240000}"/>
    <cellStyle name="Финансовый 4 3 4 3" xfId="908" xr:uid="{00000000-0005-0000-0000-0000A8240000}"/>
    <cellStyle name="Финансовый 4 3 4 3 2" xfId="1669" xr:uid="{00000000-0005-0000-0000-0000A9240000}"/>
    <cellStyle name="Финансовый 4 3 4 3 2 2" xfId="3141" xr:uid="{00000000-0005-0000-0000-0000AA240000}"/>
    <cellStyle name="Финансовый 4 3 4 3 2 2 2" xfId="9650" xr:uid="{00000000-0005-0000-0000-0000AB240000}"/>
    <cellStyle name="Финансовый 4 3 4 3 2 3" xfId="4789" xr:uid="{00000000-0005-0000-0000-0000AC240000}"/>
    <cellStyle name="Финансовый 4 3 4 3 2 4" xfId="8179" xr:uid="{00000000-0005-0000-0000-0000AD240000}"/>
    <cellStyle name="Финансовый 4 3 4 3 3" xfId="2405" xr:uid="{00000000-0005-0000-0000-0000AE240000}"/>
    <cellStyle name="Финансовый 4 3 4 3 3 2" xfId="5529" xr:uid="{00000000-0005-0000-0000-0000AF240000}"/>
    <cellStyle name="Финансовый 4 3 4 3 3 3" xfId="8914" xr:uid="{00000000-0005-0000-0000-0000B0240000}"/>
    <cellStyle name="Финансовый 4 3 4 3 4" xfId="4053" xr:uid="{00000000-0005-0000-0000-0000B1240000}"/>
    <cellStyle name="Финансовый 4 3 4 3 5" xfId="7443" xr:uid="{00000000-0005-0000-0000-0000B2240000}"/>
    <cellStyle name="Финансовый 4 3 4 4" xfId="1096" xr:uid="{00000000-0005-0000-0000-0000B3240000}"/>
    <cellStyle name="Финансовый 4 3 4 4 2" xfId="1849" xr:uid="{00000000-0005-0000-0000-0000B4240000}"/>
    <cellStyle name="Финансовый 4 3 4 4 2 2" xfId="3321" xr:uid="{00000000-0005-0000-0000-0000B5240000}"/>
    <cellStyle name="Финансовый 4 3 4 4 2 2 2" xfId="9830" xr:uid="{00000000-0005-0000-0000-0000B6240000}"/>
    <cellStyle name="Финансовый 4 3 4 4 2 3" xfId="4969" xr:uid="{00000000-0005-0000-0000-0000B7240000}"/>
    <cellStyle name="Финансовый 4 3 4 4 2 4" xfId="8359" xr:uid="{00000000-0005-0000-0000-0000B8240000}"/>
    <cellStyle name="Финансовый 4 3 4 4 3" xfId="2585" xr:uid="{00000000-0005-0000-0000-0000B9240000}"/>
    <cellStyle name="Финансовый 4 3 4 4 3 2" xfId="5706" xr:uid="{00000000-0005-0000-0000-0000BA240000}"/>
    <cellStyle name="Финансовый 4 3 4 4 3 3" xfId="9094" xr:uid="{00000000-0005-0000-0000-0000BB240000}"/>
    <cellStyle name="Финансовый 4 3 4 4 4" xfId="4233" xr:uid="{00000000-0005-0000-0000-0000BC240000}"/>
    <cellStyle name="Финансовый 4 3 4 4 5" xfId="7623" xr:uid="{00000000-0005-0000-0000-0000BD240000}"/>
    <cellStyle name="Финансовый 4 3 4 5" xfId="1298" xr:uid="{00000000-0005-0000-0000-0000BE240000}"/>
    <cellStyle name="Финансовый 4 3 4 5 2" xfId="2770" xr:uid="{00000000-0005-0000-0000-0000BF240000}"/>
    <cellStyle name="Финансовый 4 3 4 5 2 2" xfId="5886" xr:uid="{00000000-0005-0000-0000-0000C0240000}"/>
    <cellStyle name="Финансовый 4 3 4 5 2 3" xfId="9279" xr:uid="{00000000-0005-0000-0000-0000C1240000}"/>
    <cellStyle name="Финансовый 4 3 4 5 3" xfId="4418" xr:uid="{00000000-0005-0000-0000-0000C2240000}"/>
    <cellStyle name="Финансовый 4 3 4 5 4" xfId="7808" xr:uid="{00000000-0005-0000-0000-0000C3240000}"/>
    <cellStyle name="Финансовый 4 3 4 6" xfId="2034" xr:uid="{00000000-0005-0000-0000-0000C4240000}"/>
    <cellStyle name="Финансовый 4 3 4 6 2" xfId="6067" xr:uid="{00000000-0005-0000-0000-0000C5240000}"/>
    <cellStyle name="Финансовый 4 3 4 6 3" xfId="8543" xr:uid="{00000000-0005-0000-0000-0000C6240000}"/>
    <cellStyle name="Финансовый 4 3 4 7" xfId="3501" xr:uid="{00000000-0005-0000-0000-0000C7240000}"/>
    <cellStyle name="Финансовый 4 3 4 7 2" xfId="6262" xr:uid="{00000000-0005-0000-0000-0000C8240000}"/>
    <cellStyle name="Финансовый 4 3 4 7 3" xfId="10010" xr:uid="{00000000-0005-0000-0000-0000C9240000}"/>
    <cellStyle name="Финансовый 4 3 4 8" xfId="6443" xr:uid="{00000000-0005-0000-0000-0000CA240000}"/>
    <cellStyle name="Финансовый 4 3 4 9" xfId="6640" xr:uid="{00000000-0005-0000-0000-0000CB240000}"/>
    <cellStyle name="Финансовый 4 3 5" xfId="728" xr:uid="{00000000-0005-0000-0000-0000CC240000}"/>
    <cellStyle name="Финансовый 4 3 5 2" xfId="1489" xr:uid="{00000000-0005-0000-0000-0000CD240000}"/>
    <cellStyle name="Финансовый 4 3 5 2 2" xfId="2961" xr:uid="{00000000-0005-0000-0000-0000CE240000}"/>
    <cellStyle name="Финансовый 4 3 5 2 2 2" xfId="9470" xr:uid="{00000000-0005-0000-0000-0000CF240000}"/>
    <cellStyle name="Финансовый 4 3 5 2 3" xfId="4609" xr:uid="{00000000-0005-0000-0000-0000D0240000}"/>
    <cellStyle name="Финансовый 4 3 5 2 4" xfId="7999" xr:uid="{00000000-0005-0000-0000-0000D1240000}"/>
    <cellStyle name="Финансовый 4 3 5 3" xfId="2225" xr:uid="{00000000-0005-0000-0000-0000D2240000}"/>
    <cellStyle name="Финансовый 4 3 5 3 2" xfId="5345" xr:uid="{00000000-0005-0000-0000-0000D3240000}"/>
    <cellStyle name="Финансовый 4 3 5 3 3" xfId="8734" xr:uid="{00000000-0005-0000-0000-0000D4240000}"/>
    <cellStyle name="Финансовый 4 3 5 4" xfId="3873" xr:uid="{00000000-0005-0000-0000-0000D5240000}"/>
    <cellStyle name="Финансовый 4 3 5 5" xfId="7263" xr:uid="{00000000-0005-0000-0000-0000D6240000}"/>
    <cellStyle name="Финансовый 4 3 6" xfId="905" xr:uid="{00000000-0005-0000-0000-0000D7240000}"/>
    <cellStyle name="Финансовый 4 3 6 2" xfId="1666" xr:uid="{00000000-0005-0000-0000-0000D8240000}"/>
    <cellStyle name="Финансовый 4 3 6 2 2" xfId="3138" xr:uid="{00000000-0005-0000-0000-0000D9240000}"/>
    <cellStyle name="Финансовый 4 3 6 2 2 2" xfId="9647" xr:uid="{00000000-0005-0000-0000-0000DA240000}"/>
    <cellStyle name="Финансовый 4 3 6 2 3" xfId="4786" xr:uid="{00000000-0005-0000-0000-0000DB240000}"/>
    <cellStyle name="Финансовый 4 3 6 2 4" xfId="8176" xr:uid="{00000000-0005-0000-0000-0000DC240000}"/>
    <cellStyle name="Финансовый 4 3 6 3" xfId="2402" xr:uid="{00000000-0005-0000-0000-0000DD240000}"/>
    <cellStyle name="Финансовый 4 3 6 3 2" xfId="5526" xr:uid="{00000000-0005-0000-0000-0000DE240000}"/>
    <cellStyle name="Финансовый 4 3 6 3 3" xfId="8911" xr:uid="{00000000-0005-0000-0000-0000DF240000}"/>
    <cellStyle name="Финансовый 4 3 6 4" xfId="4050" xr:uid="{00000000-0005-0000-0000-0000E0240000}"/>
    <cellStyle name="Финансовый 4 3 6 5" xfId="7440" xr:uid="{00000000-0005-0000-0000-0000E1240000}"/>
    <cellStyle name="Финансовый 4 3 7" xfId="1093" xr:uid="{00000000-0005-0000-0000-0000E2240000}"/>
    <cellStyle name="Финансовый 4 3 7 2" xfId="1846" xr:uid="{00000000-0005-0000-0000-0000E3240000}"/>
    <cellStyle name="Финансовый 4 3 7 2 2" xfId="3318" xr:uid="{00000000-0005-0000-0000-0000E4240000}"/>
    <cellStyle name="Финансовый 4 3 7 2 2 2" xfId="9827" xr:uid="{00000000-0005-0000-0000-0000E5240000}"/>
    <cellStyle name="Финансовый 4 3 7 2 3" xfId="4966" xr:uid="{00000000-0005-0000-0000-0000E6240000}"/>
    <cellStyle name="Финансовый 4 3 7 2 4" xfId="8356" xr:uid="{00000000-0005-0000-0000-0000E7240000}"/>
    <cellStyle name="Финансовый 4 3 7 3" xfId="2582" xr:uid="{00000000-0005-0000-0000-0000E8240000}"/>
    <cellStyle name="Финансовый 4 3 7 3 2" xfId="5703" xr:uid="{00000000-0005-0000-0000-0000E9240000}"/>
    <cellStyle name="Финансовый 4 3 7 3 3" xfId="9091" xr:uid="{00000000-0005-0000-0000-0000EA240000}"/>
    <cellStyle name="Финансовый 4 3 7 4" xfId="4230" xr:uid="{00000000-0005-0000-0000-0000EB240000}"/>
    <cellStyle name="Финансовый 4 3 7 5" xfId="7620" xr:uid="{00000000-0005-0000-0000-0000EC240000}"/>
    <cellStyle name="Финансовый 4 3 8" xfId="1295" xr:uid="{00000000-0005-0000-0000-0000ED240000}"/>
    <cellStyle name="Финансовый 4 3 8 2" xfId="2767" xr:uid="{00000000-0005-0000-0000-0000EE240000}"/>
    <cellStyle name="Финансовый 4 3 8 2 2" xfId="5883" xr:uid="{00000000-0005-0000-0000-0000EF240000}"/>
    <cellStyle name="Финансовый 4 3 8 2 3" xfId="9276" xr:uid="{00000000-0005-0000-0000-0000F0240000}"/>
    <cellStyle name="Финансовый 4 3 8 3" xfId="4415" xr:uid="{00000000-0005-0000-0000-0000F1240000}"/>
    <cellStyle name="Финансовый 4 3 8 4" xfId="7805" xr:uid="{00000000-0005-0000-0000-0000F2240000}"/>
    <cellStyle name="Финансовый 4 3 9" xfId="2031" xr:uid="{00000000-0005-0000-0000-0000F3240000}"/>
    <cellStyle name="Финансовый 4 3 9 2" xfId="6064" xr:uid="{00000000-0005-0000-0000-0000F4240000}"/>
    <cellStyle name="Финансовый 4 3 9 3" xfId="8540" xr:uid="{00000000-0005-0000-0000-0000F5240000}"/>
    <cellStyle name="Финансовый 4 4" xfId="528" xr:uid="{00000000-0005-0000-0000-0000F6240000}"/>
    <cellStyle name="Финансовый 4 4 10" xfId="6855" xr:uid="{00000000-0005-0000-0000-0000F7240000}"/>
    <cellStyle name="Финансовый 4 4 11" xfId="5155" xr:uid="{00000000-0005-0000-0000-0000F8240000}"/>
    <cellStyle name="Финансовый 4 4 12" xfId="3683" xr:uid="{00000000-0005-0000-0000-0000F9240000}"/>
    <cellStyle name="Финансовый 4 4 13" xfId="7073" xr:uid="{00000000-0005-0000-0000-0000FA240000}"/>
    <cellStyle name="Финансовый 4 4 2" xfId="732" xr:uid="{00000000-0005-0000-0000-0000FB240000}"/>
    <cellStyle name="Финансовый 4 4 2 2" xfId="1493" xr:uid="{00000000-0005-0000-0000-0000FC240000}"/>
    <cellStyle name="Финансовый 4 4 2 2 2" xfId="2965" xr:uid="{00000000-0005-0000-0000-0000FD240000}"/>
    <cellStyle name="Финансовый 4 4 2 2 2 2" xfId="9474" xr:uid="{00000000-0005-0000-0000-0000FE240000}"/>
    <cellStyle name="Финансовый 4 4 2 2 3" xfId="4613" xr:uid="{00000000-0005-0000-0000-0000FF240000}"/>
    <cellStyle name="Финансовый 4 4 2 2 4" xfId="8003" xr:uid="{00000000-0005-0000-0000-000000250000}"/>
    <cellStyle name="Финансовый 4 4 2 3" xfId="2229" xr:uid="{00000000-0005-0000-0000-000001250000}"/>
    <cellStyle name="Финансовый 4 4 2 3 2" xfId="5349" xr:uid="{00000000-0005-0000-0000-000002250000}"/>
    <cellStyle name="Финансовый 4 4 2 3 3" xfId="8738" xr:uid="{00000000-0005-0000-0000-000003250000}"/>
    <cellStyle name="Финансовый 4 4 2 4" xfId="3877" xr:uid="{00000000-0005-0000-0000-000004250000}"/>
    <cellStyle name="Финансовый 4 4 2 5" xfId="7267" xr:uid="{00000000-0005-0000-0000-000005250000}"/>
    <cellStyle name="Финансовый 4 4 3" xfId="909" xr:uid="{00000000-0005-0000-0000-000006250000}"/>
    <cellStyle name="Финансовый 4 4 3 2" xfId="1670" xr:uid="{00000000-0005-0000-0000-000007250000}"/>
    <cellStyle name="Финансовый 4 4 3 2 2" xfId="3142" xr:uid="{00000000-0005-0000-0000-000008250000}"/>
    <cellStyle name="Финансовый 4 4 3 2 2 2" xfId="9651" xr:uid="{00000000-0005-0000-0000-000009250000}"/>
    <cellStyle name="Финансовый 4 4 3 2 3" xfId="4790" xr:uid="{00000000-0005-0000-0000-00000A250000}"/>
    <cellStyle name="Финансовый 4 4 3 2 4" xfId="8180" xr:uid="{00000000-0005-0000-0000-00000B250000}"/>
    <cellStyle name="Финансовый 4 4 3 3" xfId="2406" xr:uid="{00000000-0005-0000-0000-00000C250000}"/>
    <cellStyle name="Финансовый 4 4 3 3 2" xfId="5530" xr:uid="{00000000-0005-0000-0000-00000D250000}"/>
    <cellStyle name="Финансовый 4 4 3 3 3" xfId="8915" xr:uid="{00000000-0005-0000-0000-00000E250000}"/>
    <cellStyle name="Финансовый 4 4 3 4" xfId="4054" xr:uid="{00000000-0005-0000-0000-00000F250000}"/>
    <cellStyle name="Финансовый 4 4 3 5" xfId="7444" xr:uid="{00000000-0005-0000-0000-000010250000}"/>
    <cellStyle name="Финансовый 4 4 4" xfId="1097" xr:uid="{00000000-0005-0000-0000-000011250000}"/>
    <cellStyle name="Финансовый 4 4 4 2" xfId="1850" xr:uid="{00000000-0005-0000-0000-000012250000}"/>
    <cellStyle name="Финансовый 4 4 4 2 2" xfId="3322" xr:uid="{00000000-0005-0000-0000-000013250000}"/>
    <cellStyle name="Финансовый 4 4 4 2 2 2" xfId="9831" xr:uid="{00000000-0005-0000-0000-000014250000}"/>
    <cellStyle name="Финансовый 4 4 4 2 3" xfId="4970" xr:uid="{00000000-0005-0000-0000-000015250000}"/>
    <cellStyle name="Финансовый 4 4 4 2 4" xfId="8360" xr:uid="{00000000-0005-0000-0000-000016250000}"/>
    <cellStyle name="Финансовый 4 4 4 3" xfId="2586" xr:uid="{00000000-0005-0000-0000-000017250000}"/>
    <cellStyle name="Финансовый 4 4 4 3 2" xfId="5707" xr:uid="{00000000-0005-0000-0000-000018250000}"/>
    <cellStyle name="Финансовый 4 4 4 3 3" xfId="9095" xr:uid="{00000000-0005-0000-0000-000019250000}"/>
    <cellStyle name="Финансовый 4 4 4 4" xfId="4234" xr:uid="{00000000-0005-0000-0000-00001A250000}"/>
    <cellStyle name="Финансовый 4 4 4 5" xfId="7624" xr:uid="{00000000-0005-0000-0000-00001B250000}"/>
    <cellStyle name="Финансовый 4 4 5" xfId="1299" xr:uid="{00000000-0005-0000-0000-00001C250000}"/>
    <cellStyle name="Финансовый 4 4 5 2" xfId="2771" xr:uid="{00000000-0005-0000-0000-00001D250000}"/>
    <cellStyle name="Финансовый 4 4 5 2 2" xfId="5887" xr:uid="{00000000-0005-0000-0000-00001E250000}"/>
    <cellStyle name="Финансовый 4 4 5 2 3" xfId="9280" xr:uid="{00000000-0005-0000-0000-00001F250000}"/>
    <cellStyle name="Финансовый 4 4 5 3" xfId="4419" xr:uid="{00000000-0005-0000-0000-000020250000}"/>
    <cellStyle name="Финансовый 4 4 5 4" xfId="7809" xr:uid="{00000000-0005-0000-0000-000021250000}"/>
    <cellStyle name="Финансовый 4 4 6" xfId="2035" xr:uid="{00000000-0005-0000-0000-000022250000}"/>
    <cellStyle name="Финансовый 4 4 6 2" xfId="6068" xr:uid="{00000000-0005-0000-0000-000023250000}"/>
    <cellStyle name="Финансовый 4 4 6 3" xfId="8544" xr:uid="{00000000-0005-0000-0000-000024250000}"/>
    <cellStyle name="Финансовый 4 4 7" xfId="3502" xr:uid="{00000000-0005-0000-0000-000025250000}"/>
    <cellStyle name="Финансовый 4 4 7 2" xfId="6263" xr:uid="{00000000-0005-0000-0000-000026250000}"/>
    <cellStyle name="Финансовый 4 4 7 3" xfId="10011" xr:uid="{00000000-0005-0000-0000-000027250000}"/>
    <cellStyle name="Финансовый 4 4 8" xfId="6444" xr:uid="{00000000-0005-0000-0000-000028250000}"/>
    <cellStyle name="Финансовый 4 4 9" xfId="6641" xr:uid="{00000000-0005-0000-0000-000029250000}"/>
    <cellStyle name="Финансовый 4 5" xfId="529" xr:uid="{00000000-0005-0000-0000-00002A250000}"/>
    <cellStyle name="Финансовый 4 5 10" xfId="6856" xr:uid="{00000000-0005-0000-0000-00002B250000}"/>
    <cellStyle name="Финансовый 4 5 11" xfId="5156" xr:uid="{00000000-0005-0000-0000-00002C250000}"/>
    <cellStyle name="Финансовый 4 5 12" xfId="3684" xr:uid="{00000000-0005-0000-0000-00002D250000}"/>
    <cellStyle name="Финансовый 4 5 13" xfId="7074" xr:uid="{00000000-0005-0000-0000-00002E250000}"/>
    <cellStyle name="Финансовый 4 5 2" xfId="733" xr:uid="{00000000-0005-0000-0000-00002F250000}"/>
    <cellStyle name="Финансовый 4 5 2 2" xfId="1494" xr:uid="{00000000-0005-0000-0000-000030250000}"/>
    <cellStyle name="Финансовый 4 5 2 2 2" xfId="2966" xr:uid="{00000000-0005-0000-0000-000031250000}"/>
    <cellStyle name="Финансовый 4 5 2 2 2 2" xfId="9475" xr:uid="{00000000-0005-0000-0000-000032250000}"/>
    <cellStyle name="Финансовый 4 5 2 2 3" xfId="4614" xr:uid="{00000000-0005-0000-0000-000033250000}"/>
    <cellStyle name="Финансовый 4 5 2 2 4" xfId="8004" xr:uid="{00000000-0005-0000-0000-000034250000}"/>
    <cellStyle name="Финансовый 4 5 2 3" xfId="2230" xr:uid="{00000000-0005-0000-0000-000035250000}"/>
    <cellStyle name="Финансовый 4 5 2 3 2" xfId="5350" xr:uid="{00000000-0005-0000-0000-000036250000}"/>
    <cellStyle name="Финансовый 4 5 2 3 3" xfId="8739" xr:uid="{00000000-0005-0000-0000-000037250000}"/>
    <cellStyle name="Финансовый 4 5 2 4" xfId="3878" xr:uid="{00000000-0005-0000-0000-000038250000}"/>
    <cellStyle name="Финансовый 4 5 2 5" xfId="7268" xr:uid="{00000000-0005-0000-0000-000039250000}"/>
    <cellStyle name="Финансовый 4 5 3" xfId="910" xr:uid="{00000000-0005-0000-0000-00003A250000}"/>
    <cellStyle name="Финансовый 4 5 3 2" xfId="1671" xr:uid="{00000000-0005-0000-0000-00003B250000}"/>
    <cellStyle name="Финансовый 4 5 3 2 2" xfId="3143" xr:uid="{00000000-0005-0000-0000-00003C250000}"/>
    <cellStyle name="Финансовый 4 5 3 2 2 2" xfId="9652" xr:uid="{00000000-0005-0000-0000-00003D250000}"/>
    <cellStyle name="Финансовый 4 5 3 2 3" xfId="4791" xr:uid="{00000000-0005-0000-0000-00003E250000}"/>
    <cellStyle name="Финансовый 4 5 3 2 4" xfId="8181" xr:uid="{00000000-0005-0000-0000-00003F250000}"/>
    <cellStyle name="Финансовый 4 5 3 3" xfId="2407" xr:uid="{00000000-0005-0000-0000-000040250000}"/>
    <cellStyle name="Финансовый 4 5 3 3 2" xfId="5531" xr:uid="{00000000-0005-0000-0000-000041250000}"/>
    <cellStyle name="Финансовый 4 5 3 3 3" xfId="8916" xr:uid="{00000000-0005-0000-0000-000042250000}"/>
    <cellStyle name="Финансовый 4 5 3 4" xfId="4055" xr:uid="{00000000-0005-0000-0000-000043250000}"/>
    <cellStyle name="Финансовый 4 5 3 5" xfId="7445" xr:uid="{00000000-0005-0000-0000-000044250000}"/>
    <cellStyle name="Финансовый 4 5 4" xfId="1098" xr:uid="{00000000-0005-0000-0000-000045250000}"/>
    <cellStyle name="Финансовый 4 5 4 2" xfId="1851" xr:uid="{00000000-0005-0000-0000-000046250000}"/>
    <cellStyle name="Финансовый 4 5 4 2 2" xfId="3323" xr:uid="{00000000-0005-0000-0000-000047250000}"/>
    <cellStyle name="Финансовый 4 5 4 2 2 2" xfId="9832" xr:uid="{00000000-0005-0000-0000-000048250000}"/>
    <cellStyle name="Финансовый 4 5 4 2 3" xfId="4971" xr:uid="{00000000-0005-0000-0000-000049250000}"/>
    <cellStyle name="Финансовый 4 5 4 2 4" xfId="8361" xr:uid="{00000000-0005-0000-0000-00004A250000}"/>
    <cellStyle name="Финансовый 4 5 4 3" xfId="2587" xr:uid="{00000000-0005-0000-0000-00004B250000}"/>
    <cellStyle name="Финансовый 4 5 4 3 2" xfId="5708" xr:uid="{00000000-0005-0000-0000-00004C250000}"/>
    <cellStyle name="Финансовый 4 5 4 3 3" xfId="9096" xr:uid="{00000000-0005-0000-0000-00004D250000}"/>
    <cellStyle name="Финансовый 4 5 4 4" xfId="4235" xr:uid="{00000000-0005-0000-0000-00004E250000}"/>
    <cellStyle name="Финансовый 4 5 4 5" xfId="7625" xr:uid="{00000000-0005-0000-0000-00004F250000}"/>
    <cellStyle name="Финансовый 4 5 5" xfId="1300" xr:uid="{00000000-0005-0000-0000-000050250000}"/>
    <cellStyle name="Финансовый 4 5 5 2" xfId="2772" xr:uid="{00000000-0005-0000-0000-000051250000}"/>
    <cellStyle name="Финансовый 4 5 5 2 2" xfId="5888" xr:uid="{00000000-0005-0000-0000-000052250000}"/>
    <cellStyle name="Финансовый 4 5 5 2 3" xfId="9281" xr:uid="{00000000-0005-0000-0000-000053250000}"/>
    <cellStyle name="Финансовый 4 5 5 3" xfId="4420" xr:uid="{00000000-0005-0000-0000-000054250000}"/>
    <cellStyle name="Финансовый 4 5 5 4" xfId="7810" xr:uid="{00000000-0005-0000-0000-000055250000}"/>
    <cellStyle name="Финансовый 4 5 6" xfId="2036" xr:uid="{00000000-0005-0000-0000-000056250000}"/>
    <cellStyle name="Финансовый 4 5 6 2" xfId="6069" xr:uid="{00000000-0005-0000-0000-000057250000}"/>
    <cellStyle name="Финансовый 4 5 6 3" xfId="8545" xr:uid="{00000000-0005-0000-0000-000058250000}"/>
    <cellStyle name="Финансовый 4 5 7" xfId="3503" xr:uid="{00000000-0005-0000-0000-000059250000}"/>
    <cellStyle name="Финансовый 4 5 7 2" xfId="6264" xr:uid="{00000000-0005-0000-0000-00005A250000}"/>
    <cellStyle name="Финансовый 4 5 7 3" xfId="10012" xr:uid="{00000000-0005-0000-0000-00005B250000}"/>
    <cellStyle name="Финансовый 4 5 8" xfId="6445" xr:uid="{00000000-0005-0000-0000-00005C250000}"/>
    <cellStyle name="Финансовый 4 5 9" xfId="6642" xr:uid="{00000000-0005-0000-0000-00005D250000}"/>
    <cellStyle name="Финансовый 4 6" xfId="530" xr:uid="{00000000-0005-0000-0000-00005E250000}"/>
    <cellStyle name="Финансовый 4 6 10" xfId="6857" xr:uid="{00000000-0005-0000-0000-00005F250000}"/>
    <cellStyle name="Финансовый 4 6 11" xfId="5157" xr:uid="{00000000-0005-0000-0000-000060250000}"/>
    <cellStyle name="Финансовый 4 6 12" xfId="3685" xr:uid="{00000000-0005-0000-0000-000061250000}"/>
    <cellStyle name="Финансовый 4 6 13" xfId="7075" xr:uid="{00000000-0005-0000-0000-000062250000}"/>
    <cellStyle name="Финансовый 4 6 2" xfId="734" xr:uid="{00000000-0005-0000-0000-000063250000}"/>
    <cellStyle name="Финансовый 4 6 2 2" xfId="1495" xr:uid="{00000000-0005-0000-0000-000064250000}"/>
    <cellStyle name="Финансовый 4 6 2 2 2" xfId="2967" xr:uid="{00000000-0005-0000-0000-000065250000}"/>
    <cellStyle name="Финансовый 4 6 2 2 2 2" xfId="9476" xr:uid="{00000000-0005-0000-0000-000066250000}"/>
    <cellStyle name="Финансовый 4 6 2 2 3" xfId="4615" xr:uid="{00000000-0005-0000-0000-000067250000}"/>
    <cellStyle name="Финансовый 4 6 2 2 4" xfId="8005" xr:uid="{00000000-0005-0000-0000-000068250000}"/>
    <cellStyle name="Финансовый 4 6 2 3" xfId="2231" xr:uid="{00000000-0005-0000-0000-000069250000}"/>
    <cellStyle name="Финансовый 4 6 2 3 2" xfId="5351" xr:uid="{00000000-0005-0000-0000-00006A250000}"/>
    <cellStyle name="Финансовый 4 6 2 3 3" xfId="8740" xr:uid="{00000000-0005-0000-0000-00006B250000}"/>
    <cellStyle name="Финансовый 4 6 2 4" xfId="3879" xr:uid="{00000000-0005-0000-0000-00006C250000}"/>
    <cellStyle name="Финансовый 4 6 2 5" xfId="7269" xr:uid="{00000000-0005-0000-0000-00006D250000}"/>
    <cellStyle name="Финансовый 4 6 3" xfId="911" xr:uid="{00000000-0005-0000-0000-00006E250000}"/>
    <cellStyle name="Финансовый 4 6 3 2" xfId="1672" xr:uid="{00000000-0005-0000-0000-00006F250000}"/>
    <cellStyle name="Финансовый 4 6 3 2 2" xfId="3144" xr:uid="{00000000-0005-0000-0000-000070250000}"/>
    <cellStyle name="Финансовый 4 6 3 2 2 2" xfId="9653" xr:uid="{00000000-0005-0000-0000-000071250000}"/>
    <cellStyle name="Финансовый 4 6 3 2 3" xfId="4792" xr:uid="{00000000-0005-0000-0000-000072250000}"/>
    <cellStyle name="Финансовый 4 6 3 2 4" xfId="8182" xr:uid="{00000000-0005-0000-0000-000073250000}"/>
    <cellStyle name="Финансовый 4 6 3 3" xfId="2408" xr:uid="{00000000-0005-0000-0000-000074250000}"/>
    <cellStyle name="Финансовый 4 6 3 3 2" xfId="5532" xr:uid="{00000000-0005-0000-0000-000075250000}"/>
    <cellStyle name="Финансовый 4 6 3 3 3" xfId="8917" xr:uid="{00000000-0005-0000-0000-000076250000}"/>
    <cellStyle name="Финансовый 4 6 3 4" xfId="4056" xr:uid="{00000000-0005-0000-0000-000077250000}"/>
    <cellStyle name="Финансовый 4 6 3 5" xfId="7446" xr:uid="{00000000-0005-0000-0000-000078250000}"/>
    <cellStyle name="Финансовый 4 6 4" xfId="1099" xr:uid="{00000000-0005-0000-0000-000079250000}"/>
    <cellStyle name="Финансовый 4 6 4 2" xfId="1852" xr:uid="{00000000-0005-0000-0000-00007A250000}"/>
    <cellStyle name="Финансовый 4 6 4 2 2" xfId="3324" xr:uid="{00000000-0005-0000-0000-00007B250000}"/>
    <cellStyle name="Финансовый 4 6 4 2 2 2" xfId="9833" xr:uid="{00000000-0005-0000-0000-00007C250000}"/>
    <cellStyle name="Финансовый 4 6 4 2 3" xfId="4972" xr:uid="{00000000-0005-0000-0000-00007D250000}"/>
    <cellStyle name="Финансовый 4 6 4 2 4" xfId="8362" xr:uid="{00000000-0005-0000-0000-00007E250000}"/>
    <cellStyle name="Финансовый 4 6 4 3" xfId="2588" xr:uid="{00000000-0005-0000-0000-00007F250000}"/>
    <cellStyle name="Финансовый 4 6 4 3 2" xfId="5709" xr:uid="{00000000-0005-0000-0000-000080250000}"/>
    <cellStyle name="Финансовый 4 6 4 3 3" xfId="9097" xr:uid="{00000000-0005-0000-0000-000081250000}"/>
    <cellStyle name="Финансовый 4 6 4 4" xfId="4236" xr:uid="{00000000-0005-0000-0000-000082250000}"/>
    <cellStyle name="Финансовый 4 6 4 5" xfId="7626" xr:uid="{00000000-0005-0000-0000-000083250000}"/>
    <cellStyle name="Финансовый 4 6 5" xfId="1301" xr:uid="{00000000-0005-0000-0000-000084250000}"/>
    <cellStyle name="Финансовый 4 6 5 2" xfId="2773" xr:uid="{00000000-0005-0000-0000-000085250000}"/>
    <cellStyle name="Финансовый 4 6 5 2 2" xfId="5889" xr:uid="{00000000-0005-0000-0000-000086250000}"/>
    <cellStyle name="Финансовый 4 6 5 2 3" xfId="9282" xr:uid="{00000000-0005-0000-0000-000087250000}"/>
    <cellStyle name="Финансовый 4 6 5 3" xfId="4421" xr:uid="{00000000-0005-0000-0000-000088250000}"/>
    <cellStyle name="Финансовый 4 6 5 4" xfId="7811" xr:uid="{00000000-0005-0000-0000-000089250000}"/>
    <cellStyle name="Финансовый 4 6 6" xfId="2037" xr:uid="{00000000-0005-0000-0000-00008A250000}"/>
    <cellStyle name="Финансовый 4 6 6 2" xfId="6070" xr:uid="{00000000-0005-0000-0000-00008B250000}"/>
    <cellStyle name="Финансовый 4 6 6 3" xfId="8546" xr:uid="{00000000-0005-0000-0000-00008C250000}"/>
    <cellStyle name="Финансовый 4 6 7" xfId="3504" xr:uid="{00000000-0005-0000-0000-00008D250000}"/>
    <cellStyle name="Финансовый 4 6 7 2" xfId="6265" xr:uid="{00000000-0005-0000-0000-00008E250000}"/>
    <cellStyle name="Финансовый 4 6 7 3" xfId="10013" xr:uid="{00000000-0005-0000-0000-00008F250000}"/>
    <cellStyle name="Финансовый 4 6 8" xfId="6446" xr:uid="{00000000-0005-0000-0000-000090250000}"/>
    <cellStyle name="Финансовый 4 6 9" xfId="6643" xr:uid="{00000000-0005-0000-0000-000091250000}"/>
    <cellStyle name="Финансовый 4 7" xfId="515" xr:uid="{00000000-0005-0000-0000-000092250000}"/>
    <cellStyle name="Финансовый 4 7 2" xfId="1286" xr:uid="{00000000-0005-0000-0000-000093250000}"/>
    <cellStyle name="Финансовый 4 7 2 2" xfId="2758" xr:uid="{00000000-0005-0000-0000-000094250000}"/>
    <cellStyle name="Финансовый 4 7 2 2 2" xfId="9267" xr:uid="{00000000-0005-0000-0000-000095250000}"/>
    <cellStyle name="Финансовый 4 7 2 3" xfId="4406" xr:uid="{00000000-0005-0000-0000-000096250000}"/>
    <cellStyle name="Финансовый 4 7 2 4" xfId="7796" xr:uid="{00000000-0005-0000-0000-000097250000}"/>
    <cellStyle name="Финансовый 4 7 3" xfId="2022" xr:uid="{00000000-0005-0000-0000-000098250000}"/>
    <cellStyle name="Финансовый 4 7 3 2" xfId="5142" xr:uid="{00000000-0005-0000-0000-000099250000}"/>
    <cellStyle name="Финансовый 4 7 3 3" xfId="8531" xr:uid="{00000000-0005-0000-0000-00009A250000}"/>
    <cellStyle name="Финансовый 4 7 4" xfId="3670" xr:uid="{00000000-0005-0000-0000-00009B250000}"/>
    <cellStyle name="Финансовый 4 7 5" xfId="7060" xr:uid="{00000000-0005-0000-0000-00009C250000}"/>
    <cellStyle name="Финансовый 4 8" xfId="719" xr:uid="{00000000-0005-0000-0000-00009D250000}"/>
    <cellStyle name="Финансовый 4 8 2" xfId="1480" xr:uid="{00000000-0005-0000-0000-00009E250000}"/>
    <cellStyle name="Финансовый 4 8 2 2" xfId="2952" xr:uid="{00000000-0005-0000-0000-00009F250000}"/>
    <cellStyle name="Финансовый 4 8 2 2 2" xfId="9461" xr:uid="{00000000-0005-0000-0000-0000A0250000}"/>
    <cellStyle name="Финансовый 4 8 2 3" xfId="4600" xr:uid="{00000000-0005-0000-0000-0000A1250000}"/>
    <cellStyle name="Финансовый 4 8 2 4" xfId="7990" xr:uid="{00000000-0005-0000-0000-0000A2250000}"/>
    <cellStyle name="Финансовый 4 8 3" xfId="2216" xr:uid="{00000000-0005-0000-0000-0000A3250000}"/>
    <cellStyle name="Финансовый 4 8 3 2" xfId="5336" xr:uid="{00000000-0005-0000-0000-0000A4250000}"/>
    <cellStyle name="Финансовый 4 8 3 3" xfId="8725" xr:uid="{00000000-0005-0000-0000-0000A5250000}"/>
    <cellStyle name="Финансовый 4 8 4" xfId="3864" xr:uid="{00000000-0005-0000-0000-0000A6250000}"/>
    <cellStyle name="Финансовый 4 8 5" xfId="7254" xr:uid="{00000000-0005-0000-0000-0000A7250000}"/>
    <cellStyle name="Финансовый 4 9" xfId="896" xr:uid="{00000000-0005-0000-0000-0000A8250000}"/>
    <cellStyle name="Финансовый 4 9 2" xfId="1657" xr:uid="{00000000-0005-0000-0000-0000A9250000}"/>
    <cellStyle name="Финансовый 4 9 2 2" xfId="3129" xr:uid="{00000000-0005-0000-0000-0000AA250000}"/>
    <cellStyle name="Финансовый 4 9 2 2 2" xfId="9638" xr:uid="{00000000-0005-0000-0000-0000AB250000}"/>
    <cellStyle name="Финансовый 4 9 2 3" xfId="4777" xr:uid="{00000000-0005-0000-0000-0000AC250000}"/>
    <cellStyle name="Финансовый 4 9 2 4" xfId="8167" xr:uid="{00000000-0005-0000-0000-0000AD250000}"/>
    <cellStyle name="Финансовый 4 9 3" xfId="2393" xr:uid="{00000000-0005-0000-0000-0000AE250000}"/>
    <cellStyle name="Финансовый 4 9 3 2" xfId="5517" xr:uid="{00000000-0005-0000-0000-0000AF250000}"/>
    <cellStyle name="Финансовый 4 9 3 3" xfId="8902" xr:uid="{00000000-0005-0000-0000-0000B0250000}"/>
    <cellStyle name="Финансовый 4 9 4" xfId="4041" xr:uid="{00000000-0005-0000-0000-0000B1250000}"/>
    <cellStyle name="Финансовый 4 9 5" xfId="7431" xr:uid="{00000000-0005-0000-0000-0000B2250000}"/>
    <cellStyle name="Финансовый 5" xfId="531" xr:uid="{00000000-0005-0000-0000-0000B3250000}"/>
    <cellStyle name="Финансовый 5 10" xfId="3505" xr:uid="{00000000-0005-0000-0000-0000B4250000}"/>
    <cellStyle name="Финансовый 5 10 2" xfId="6266" xr:uid="{00000000-0005-0000-0000-0000B5250000}"/>
    <cellStyle name="Финансовый 5 10 3" xfId="10014" xr:uid="{00000000-0005-0000-0000-0000B6250000}"/>
    <cellStyle name="Финансовый 5 11" xfId="6447" xr:uid="{00000000-0005-0000-0000-0000B7250000}"/>
    <cellStyle name="Финансовый 5 12" xfId="6644" xr:uid="{00000000-0005-0000-0000-0000B8250000}"/>
    <cellStyle name="Финансовый 5 13" xfId="6858" xr:uid="{00000000-0005-0000-0000-0000B9250000}"/>
    <cellStyle name="Финансовый 5 14" xfId="5158" xr:uid="{00000000-0005-0000-0000-0000BA250000}"/>
    <cellStyle name="Финансовый 5 15" xfId="3686" xr:uid="{00000000-0005-0000-0000-0000BB250000}"/>
    <cellStyle name="Финансовый 5 16" xfId="7076" xr:uid="{00000000-0005-0000-0000-0000BC250000}"/>
    <cellStyle name="Финансовый 5 2" xfId="532" xr:uid="{00000000-0005-0000-0000-0000BD250000}"/>
    <cellStyle name="Финансовый 5 2 10" xfId="6859" xr:uid="{00000000-0005-0000-0000-0000BE250000}"/>
    <cellStyle name="Финансовый 5 2 11" xfId="5159" xr:uid="{00000000-0005-0000-0000-0000BF250000}"/>
    <cellStyle name="Финансовый 5 2 12" xfId="3687" xr:uid="{00000000-0005-0000-0000-0000C0250000}"/>
    <cellStyle name="Финансовый 5 2 13" xfId="7077" xr:uid="{00000000-0005-0000-0000-0000C1250000}"/>
    <cellStyle name="Финансовый 5 2 2" xfId="736" xr:uid="{00000000-0005-0000-0000-0000C2250000}"/>
    <cellStyle name="Финансовый 5 2 2 2" xfId="1497" xr:uid="{00000000-0005-0000-0000-0000C3250000}"/>
    <cellStyle name="Финансовый 5 2 2 2 2" xfId="2969" xr:uid="{00000000-0005-0000-0000-0000C4250000}"/>
    <cellStyle name="Финансовый 5 2 2 2 2 2" xfId="9478" xr:uid="{00000000-0005-0000-0000-0000C5250000}"/>
    <cellStyle name="Финансовый 5 2 2 2 3" xfId="4617" xr:uid="{00000000-0005-0000-0000-0000C6250000}"/>
    <cellStyle name="Финансовый 5 2 2 2 4" xfId="8007" xr:uid="{00000000-0005-0000-0000-0000C7250000}"/>
    <cellStyle name="Финансовый 5 2 2 3" xfId="2233" xr:uid="{00000000-0005-0000-0000-0000C8250000}"/>
    <cellStyle name="Финансовый 5 2 2 3 2" xfId="5353" xr:uid="{00000000-0005-0000-0000-0000C9250000}"/>
    <cellStyle name="Финансовый 5 2 2 3 3" xfId="8742" xr:uid="{00000000-0005-0000-0000-0000CA250000}"/>
    <cellStyle name="Финансовый 5 2 2 4" xfId="3881" xr:uid="{00000000-0005-0000-0000-0000CB250000}"/>
    <cellStyle name="Финансовый 5 2 2 5" xfId="7271" xr:uid="{00000000-0005-0000-0000-0000CC250000}"/>
    <cellStyle name="Финансовый 5 2 3" xfId="913" xr:uid="{00000000-0005-0000-0000-0000CD250000}"/>
    <cellStyle name="Финансовый 5 2 3 2" xfId="1674" xr:uid="{00000000-0005-0000-0000-0000CE250000}"/>
    <cellStyle name="Финансовый 5 2 3 2 2" xfId="3146" xr:uid="{00000000-0005-0000-0000-0000CF250000}"/>
    <cellStyle name="Финансовый 5 2 3 2 2 2" xfId="9655" xr:uid="{00000000-0005-0000-0000-0000D0250000}"/>
    <cellStyle name="Финансовый 5 2 3 2 3" xfId="4794" xr:uid="{00000000-0005-0000-0000-0000D1250000}"/>
    <cellStyle name="Финансовый 5 2 3 2 4" xfId="8184" xr:uid="{00000000-0005-0000-0000-0000D2250000}"/>
    <cellStyle name="Финансовый 5 2 3 3" xfId="2410" xr:uid="{00000000-0005-0000-0000-0000D3250000}"/>
    <cellStyle name="Финансовый 5 2 3 3 2" xfId="5534" xr:uid="{00000000-0005-0000-0000-0000D4250000}"/>
    <cellStyle name="Финансовый 5 2 3 3 3" xfId="8919" xr:uid="{00000000-0005-0000-0000-0000D5250000}"/>
    <cellStyle name="Финансовый 5 2 3 4" xfId="4058" xr:uid="{00000000-0005-0000-0000-0000D6250000}"/>
    <cellStyle name="Финансовый 5 2 3 5" xfId="7448" xr:uid="{00000000-0005-0000-0000-0000D7250000}"/>
    <cellStyle name="Финансовый 5 2 4" xfId="1101" xr:uid="{00000000-0005-0000-0000-0000D8250000}"/>
    <cellStyle name="Финансовый 5 2 4 2" xfId="1854" xr:uid="{00000000-0005-0000-0000-0000D9250000}"/>
    <cellStyle name="Финансовый 5 2 4 2 2" xfId="3326" xr:uid="{00000000-0005-0000-0000-0000DA250000}"/>
    <cellStyle name="Финансовый 5 2 4 2 2 2" xfId="9835" xr:uid="{00000000-0005-0000-0000-0000DB250000}"/>
    <cellStyle name="Финансовый 5 2 4 2 3" xfId="4974" xr:uid="{00000000-0005-0000-0000-0000DC250000}"/>
    <cellStyle name="Финансовый 5 2 4 2 4" xfId="8364" xr:uid="{00000000-0005-0000-0000-0000DD250000}"/>
    <cellStyle name="Финансовый 5 2 4 3" xfId="2590" xr:uid="{00000000-0005-0000-0000-0000DE250000}"/>
    <cellStyle name="Финансовый 5 2 4 3 2" xfId="5711" xr:uid="{00000000-0005-0000-0000-0000DF250000}"/>
    <cellStyle name="Финансовый 5 2 4 3 3" xfId="9099" xr:uid="{00000000-0005-0000-0000-0000E0250000}"/>
    <cellStyle name="Финансовый 5 2 4 4" xfId="4238" xr:uid="{00000000-0005-0000-0000-0000E1250000}"/>
    <cellStyle name="Финансовый 5 2 4 5" xfId="7628" xr:uid="{00000000-0005-0000-0000-0000E2250000}"/>
    <cellStyle name="Финансовый 5 2 5" xfId="1303" xr:uid="{00000000-0005-0000-0000-0000E3250000}"/>
    <cellStyle name="Финансовый 5 2 5 2" xfId="2775" xr:uid="{00000000-0005-0000-0000-0000E4250000}"/>
    <cellStyle name="Финансовый 5 2 5 2 2" xfId="5891" xr:uid="{00000000-0005-0000-0000-0000E5250000}"/>
    <cellStyle name="Финансовый 5 2 5 2 3" xfId="9284" xr:uid="{00000000-0005-0000-0000-0000E6250000}"/>
    <cellStyle name="Финансовый 5 2 5 3" xfId="4423" xr:uid="{00000000-0005-0000-0000-0000E7250000}"/>
    <cellStyle name="Финансовый 5 2 5 4" xfId="7813" xr:uid="{00000000-0005-0000-0000-0000E8250000}"/>
    <cellStyle name="Финансовый 5 2 6" xfId="2039" xr:uid="{00000000-0005-0000-0000-0000E9250000}"/>
    <cellStyle name="Финансовый 5 2 6 2" xfId="6072" xr:uid="{00000000-0005-0000-0000-0000EA250000}"/>
    <cellStyle name="Финансовый 5 2 6 3" xfId="8548" xr:uid="{00000000-0005-0000-0000-0000EB250000}"/>
    <cellStyle name="Финансовый 5 2 7" xfId="3506" xr:uid="{00000000-0005-0000-0000-0000EC250000}"/>
    <cellStyle name="Финансовый 5 2 7 2" xfId="6267" xr:uid="{00000000-0005-0000-0000-0000ED250000}"/>
    <cellStyle name="Финансовый 5 2 7 3" xfId="10015" xr:uid="{00000000-0005-0000-0000-0000EE250000}"/>
    <cellStyle name="Финансовый 5 2 8" xfId="6448" xr:uid="{00000000-0005-0000-0000-0000EF250000}"/>
    <cellStyle name="Финансовый 5 2 9" xfId="6645" xr:uid="{00000000-0005-0000-0000-0000F0250000}"/>
    <cellStyle name="Финансовый 5 3" xfId="533" xr:uid="{00000000-0005-0000-0000-0000F1250000}"/>
    <cellStyle name="Финансовый 5 3 10" xfId="6860" xr:uid="{00000000-0005-0000-0000-0000F2250000}"/>
    <cellStyle name="Финансовый 5 3 11" xfId="5160" xr:uid="{00000000-0005-0000-0000-0000F3250000}"/>
    <cellStyle name="Финансовый 5 3 12" xfId="3688" xr:uid="{00000000-0005-0000-0000-0000F4250000}"/>
    <cellStyle name="Финансовый 5 3 13" xfId="7078" xr:uid="{00000000-0005-0000-0000-0000F5250000}"/>
    <cellStyle name="Финансовый 5 3 2" xfId="737" xr:uid="{00000000-0005-0000-0000-0000F6250000}"/>
    <cellStyle name="Финансовый 5 3 2 2" xfId="1498" xr:uid="{00000000-0005-0000-0000-0000F7250000}"/>
    <cellStyle name="Финансовый 5 3 2 2 2" xfId="2970" xr:uid="{00000000-0005-0000-0000-0000F8250000}"/>
    <cellStyle name="Финансовый 5 3 2 2 2 2" xfId="9479" xr:uid="{00000000-0005-0000-0000-0000F9250000}"/>
    <cellStyle name="Финансовый 5 3 2 2 3" xfId="4618" xr:uid="{00000000-0005-0000-0000-0000FA250000}"/>
    <cellStyle name="Финансовый 5 3 2 2 4" xfId="8008" xr:uid="{00000000-0005-0000-0000-0000FB250000}"/>
    <cellStyle name="Финансовый 5 3 2 3" xfId="2234" xr:uid="{00000000-0005-0000-0000-0000FC250000}"/>
    <cellStyle name="Финансовый 5 3 2 3 2" xfId="5354" xr:uid="{00000000-0005-0000-0000-0000FD250000}"/>
    <cellStyle name="Финансовый 5 3 2 3 3" xfId="8743" xr:uid="{00000000-0005-0000-0000-0000FE250000}"/>
    <cellStyle name="Финансовый 5 3 2 4" xfId="3882" xr:uid="{00000000-0005-0000-0000-0000FF250000}"/>
    <cellStyle name="Финансовый 5 3 2 5" xfId="7272" xr:uid="{00000000-0005-0000-0000-000000260000}"/>
    <cellStyle name="Финансовый 5 3 3" xfId="914" xr:uid="{00000000-0005-0000-0000-000001260000}"/>
    <cellStyle name="Финансовый 5 3 3 2" xfId="1675" xr:uid="{00000000-0005-0000-0000-000002260000}"/>
    <cellStyle name="Финансовый 5 3 3 2 2" xfId="3147" xr:uid="{00000000-0005-0000-0000-000003260000}"/>
    <cellStyle name="Финансовый 5 3 3 2 2 2" xfId="9656" xr:uid="{00000000-0005-0000-0000-000004260000}"/>
    <cellStyle name="Финансовый 5 3 3 2 3" xfId="4795" xr:uid="{00000000-0005-0000-0000-000005260000}"/>
    <cellStyle name="Финансовый 5 3 3 2 4" xfId="8185" xr:uid="{00000000-0005-0000-0000-000006260000}"/>
    <cellStyle name="Финансовый 5 3 3 3" xfId="2411" xr:uid="{00000000-0005-0000-0000-000007260000}"/>
    <cellStyle name="Финансовый 5 3 3 3 2" xfId="5535" xr:uid="{00000000-0005-0000-0000-000008260000}"/>
    <cellStyle name="Финансовый 5 3 3 3 3" xfId="8920" xr:uid="{00000000-0005-0000-0000-000009260000}"/>
    <cellStyle name="Финансовый 5 3 3 4" xfId="4059" xr:uid="{00000000-0005-0000-0000-00000A260000}"/>
    <cellStyle name="Финансовый 5 3 3 5" xfId="7449" xr:uid="{00000000-0005-0000-0000-00000B260000}"/>
    <cellStyle name="Финансовый 5 3 4" xfId="1102" xr:uid="{00000000-0005-0000-0000-00000C260000}"/>
    <cellStyle name="Финансовый 5 3 4 2" xfId="1855" xr:uid="{00000000-0005-0000-0000-00000D260000}"/>
    <cellStyle name="Финансовый 5 3 4 2 2" xfId="3327" xr:uid="{00000000-0005-0000-0000-00000E260000}"/>
    <cellStyle name="Финансовый 5 3 4 2 2 2" xfId="9836" xr:uid="{00000000-0005-0000-0000-00000F260000}"/>
    <cellStyle name="Финансовый 5 3 4 2 3" xfId="4975" xr:uid="{00000000-0005-0000-0000-000010260000}"/>
    <cellStyle name="Финансовый 5 3 4 2 4" xfId="8365" xr:uid="{00000000-0005-0000-0000-000011260000}"/>
    <cellStyle name="Финансовый 5 3 4 3" xfId="2591" xr:uid="{00000000-0005-0000-0000-000012260000}"/>
    <cellStyle name="Финансовый 5 3 4 3 2" xfId="5712" xr:uid="{00000000-0005-0000-0000-000013260000}"/>
    <cellStyle name="Финансовый 5 3 4 3 3" xfId="9100" xr:uid="{00000000-0005-0000-0000-000014260000}"/>
    <cellStyle name="Финансовый 5 3 4 4" xfId="4239" xr:uid="{00000000-0005-0000-0000-000015260000}"/>
    <cellStyle name="Финансовый 5 3 4 5" xfId="7629" xr:uid="{00000000-0005-0000-0000-000016260000}"/>
    <cellStyle name="Финансовый 5 3 5" xfId="1304" xr:uid="{00000000-0005-0000-0000-000017260000}"/>
    <cellStyle name="Финансовый 5 3 5 2" xfId="2776" xr:uid="{00000000-0005-0000-0000-000018260000}"/>
    <cellStyle name="Финансовый 5 3 5 2 2" xfId="5892" xr:uid="{00000000-0005-0000-0000-000019260000}"/>
    <cellStyle name="Финансовый 5 3 5 2 3" xfId="9285" xr:uid="{00000000-0005-0000-0000-00001A260000}"/>
    <cellStyle name="Финансовый 5 3 5 3" xfId="4424" xr:uid="{00000000-0005-0000-0000-00001B260000}"/>
    <cellStyle name="Финансовый 5 3 5 4" xfId="7814" xr:uid="{00000000-0005-0000-0000-00001C260000}"/>
    <cellStyle name="Финансовый 5 3 6" xfId="2040" xr:uid="{00000000-0005-0000-0000-00001D260000}"/>
    <cellStyle name="Финансовый 5 3 6 2" xfId="6073" xr:uid="{00000000-0005-0000-0000-00001E260000}"/>
    <cellStyle name="Финансовый 5 3 6 3" xfId="8549" xr:uid="{00000000-0005-0000-0000-00001F260000}"/>
    <cellStyle name="Финансовый 5 3 7" xfId="3507" xr:uid="{00000000-0005-0000-0000-000020260000}"/>
    <cellStyle name="Финансовый 5 3 7 2" xfId="6268" xr:uid="{00000000-0005-0000-0000-000021260000}"/>
    <cellStyle name="Финансовый 5 3 7 3" xfId="10016" xr:uid="{00000000-0005-0000-0000-000022260000}"/>
    <cellStyle name="Финансовый 5 3 8" xfId="6449" xr:uid="{00000000-0005-0000-0000-000023260000}"/>
    <cellStyle name="Финансовый 5 3 9" xfId="6646" xr:uid="{00000000-0005-0000-0000-000024260000}"/>
    <cellStyle name="Финансовый 5 4" xfId="534" xr:uid="{00000000-0005-0000-0000-000025260000}"/>
    <cellStyle name="Финансовый 5 4 10" xfId="6861" xr:uid="{00000000-0005-0000-0000-000026260000}"/>
    <cellStyle name="Финансовый 5 4 11" xfId="5161" xr:uid="{00000000-0005-0000-0000-000027260000}"/>
    <cellStyle name="Финансовый 5 4 12" xfId="3689" xr:uid="{00000000-0005-0000-0000-000028260000}"/>
    <cellStyle name="Финансовый 5 4 13" xfId="7079" xr:uid="{00000000-0005-0000-0000-000029260000}"/>
    <cellStyle name="Финансовый 5 4 2" xfId="738" xr:uid="{00000000-0005-0000-0000-00002A260000}"/>
    <cellStyle name="Финансовый 5 4 2 2" xfId="1499" xr:uid="{00000000-0005-0000-0000-00002B260000}"/>
    <cellStyle name="Финансовый 5 4 2 2 2" xfId="2971" xr:uid="{00000000-0005-0000-0000-00002C260000}"/>
    <cellStyle name="Финансовый 5 4 2 2 2 2" xfId="9480" xr:uid="{00000000-0005-0000-0000-00002D260000}"/>
    <cellStyle name="Финансовый 5 4 2 2 3" xfId="4619" xr:uid="{00000000-0005-0000-0000-00002E260000}"/>
    <cellStyle name="Финансовый 5 4 2 2 4" xfId="8009" xr:uid="{00000000-0005-0000-0000-00002F260000}"/>
    <cellStyle name="Финансовый 5 4 2 3" xfId="2235" xr:uid="{00000000-0005-0000-0000-000030260000}"/>
    <cellStyle name="Финансовый 5 4 2 3 2" xfId="5355" xr:uid="{00000000-0005-0000-0000-000031260000}"/>
    <cellStyle name="Финансовый 5 4 2 3 3" xfId="8744" xr:uid="{00000000-0005-0000-0000-000032260000}"/>
    <cellStyle name="Финансовый 5 4 2 4" xfId="3883" xr:uid="{00000000-0005-0000-0000-000033260000}"/>
    <cellStyle name="Финансовый 5 4 2 5" xfId="7273" xr:uid="{00000000-0005-0000-0000-000034260000}"/>
    <cellStyle name="Финансовый 5 4 3" xfId="915" xr:uid="{00000000-0005-0000-0000-000035260000}"/>
    <cellStyle name="Финансовый 5 4 3 2" xfId="1676" xr:uid="{00000000-0005-0000-0000-000036260000}"/>
    <cellStyle name="Финансовый 5 4 3 2 2" xfId="3148" xr:uid="{00000000-0005-0000-0000-000037260000}"/>
    <cellStyle name="Финансовый 5 4 3 2 2 2" xfId="9657" xr:uid="{00000000-0005-0000-0000-000038260000}"/>
    <cellStyle name="Финансовый 5 4 3 2 3" xfId="4796" xr:uid="{00000000-0005-0000-0000-000039260000}"/>
    <cellStyle name="Финансовый 5 4 3 2 4" xfId="8186" xr:uid="{00000000-0005-0000-0000-00003A260000}"/>
    <cellStyle name="Финансовый 5 4 3 3" xfId="2412" xr:uid="{00000000-0005-0000-0000-00003B260000}"/>
    <cellStyle name="Финансовый 5 4 3 3 2" xfId="5536" xr:uid="{00000000-0005-0000-0000-00003C260000}"/>
    <cellStyle name="Финансовый 5 4 3 3 3" xfId="8921" xr:uid="{00000000-0005-0000-0000-00003D260000}"/>
    <cellStyle name="Финансовый 5 4 3 4" xfId="4060" xr:uid="{00000000-0005-0000-0000-00003E260000}"/>
    <cellStyle name="Финансовый 5 4 3 5" xfId="7450" xr:uid="{00000000-0005-0000-0000-00003F260000}"/>
    <cellStyle name="Финансовый 5 4 4" xfId="1103" xr:uid="{00000000-0005-0000-0000-000040260000}"/>
    <cellStyle name="Финансовый 5 4 4 2" xfId="1856" xr:uid="{00000000-0005-0000-0000-000041260000}"/>
    <cellStyle name="Финансовый 5 4 4 2 2" xfId="3328" xr:uid="{00000000-0005-0000-0000-000042260000}"/>
    <cellStyle name="Финансовый 5 4 4 2 2 2" xfId="9837" xr:uid="{00000000-0005-0000-0000-000043260000}"/>
    <cellStyle name="Финансовый 5 4 4 2 3" xfId="4976" xr:uid="{00000000-0005-0000-0000-000044260000}"/>
    <cellStyle name="Финансовый 5 4 4 2 4" xfId="8366" xr:uid="{00000000-0005-0000-0000-000045260000}"/>
    <cellStyle name="Финансовый 5 4 4 3" xfId="2592" xr:uid="{00000000-0005-0000-0000-000046260000}"/>
    <cellStyle name="Финансовый 5 4 4 3 2" xfId="5713" xr:uid="{00000000-0005-0000-0000-000047260000}"/>
    <cellStyle name="Финансовый 5 4 4 3 3" xfId="9101" xr:uid="{00000000-0005-0000-0000-000048260000}"/>
    <cellStyle name="Финансовый 5 4 4 4" xfId="4240" xr:uid="{00000000-0005-0000-0000-000049260000}"/>
    <cellStyle name="Финансовый 5 4 4 5" xfId="7630" xr:uid="{00000000-0005-0000-0000-00004A260000}"/>
    <cellStyle name="Финансовый 5 4 5" xfId="1305" xr:uid="{00000000-0005-0000-0000-00004B260000}"/>
    <cellStyle name="Финансовый 5 4 5 2" xfId="2777" xr:uid="{00000000-0005-0000-0000-00004C260000}"/>
    <cellStyle name="Финансовый 5 4 5 2 2" xfId="5893" xr:uid="{00000000-0005-0000-0000-00004D260000}"/>
    <cellStyle name="Финансовый 5 4 5 2 3" xfId="9286" xr:uid="{00000000-0005-0000-0000-00004E260000}"/>
    <cellStyle name="Финансовый 5 4 5 3" xfId="4425" xr:uid="{00000000-0005-0000-0000-00004F260000}"/>
    <cellStyle name="Финансовый 5 4 5 4" xfId="7815" xr:uid="{00000000-0005-0000-0000-000050260000}"/>
    <cellStyle name="Финансовый 5 4 6" xfId="2041" xr:uid="{00000000-0005-0000-0000-000051260000}"/>
    <cellStyle name="Финансовый 5 4 6 2" xfId="6074" xr:uid="{00000000-0005-0000-0000-000052260000}"/>
    <cellStyle name="Финансовый 5 4 6 3" xfId="8550" xr:uid="{00000000-0005-0000-0000-000053260000}"/>
    <cellStyle name="Финансовый 5 4 7" xfId="3508" xr:uid="{00000000-0005-0000-0000-000054260000}"/>
    <cellStyle name="Финансовый 5 4 7 2" xfId="6269" xr:uid="{00000000-0005-0000-0000-000055260000}"/>
    <cellStyle name="Финансовый 5 4 7 3" xfId="10017" xr:uid="{00000000-0005-0000-0000-000056260000}"/>
    <cellStyle name="Финансовый 5 4 8" xfId="6450" xr:uid="{00000000-0005-0000-0000-000057260000}"/>
    <cellStyle name="Финансовый 5 4 9" xfId="6647" xr:uid="{00000000-0005-0000-0000-000058260000}"/>
    <cellStyle name="Финансовый 5 5" xfId="735" xr:uid="{00000000-0005-0000-0000-000059260000}"/>
    <cellStyle name="Финансовый 5 5 2" xfId="1496" xr:uid="{00000000-0005-0000-0000-00005A260000}"/>
    <cellStyle name="Финансовый 5 5 2 2" xfId="2968" xr:uid="{00000000-0005-0000-0000-00005B260000}"/>
    <cellStyle name="Финансовый 5 5 2 2 2" xfId="9477" xr:uid="{00000000-0005-0000-0000-00005C260000}"/>
    <cellStyle name="Финансовый 5 5 2 3" xfId="4616" xr:uid="{00000000-0005-0000-0000-00005D260000}"/>
    <cellStyle name="Финансовый 5 5 2 4" xfId="8006" xr:uid="{00000000-0005-0000-0000-00005E260000}"/>
    <cellStyle name="Финансовый 5 5 3" xfId="2232" xr:uid="{00000000-0005-0000-0000-00005F260000}"/>
    <cellStyle name="Финансовый 5 5 3 2" xfId="5352" xr:uid="{00000000-0005-0000-0000-000060260000}"/>
    <cellStyle name="Финансовый 5 5 3 3" xfId="8741" xr:uid="{00000000-0005-0000-0000-000061260000}"/>
    <cellStyle name="Финансовый 5 5 4" xfId="3880" xr:uid="{00000000-0005-0000-0000-000062260000}"/>
    <cellStyle name="Финансовый 5 5 5" xfId="7270" xr:uid="{00000000-0005-0000-0000-000063260000}"/>
    <cellStyle name="Финансовый 5 6" xfId="912" xr:uid="{00000000-0005-0000-0000-000064260000}"/>
    <cellStyle name="Финансовый 5 6 2" xfId="1673" xr:uid="{00000000-0005-0000-0000-000065260000}"/>
    <cellStyle name="Финансовый 5 6 2 2" xfId="3145" xr:uid="{00000000-0005-0000-0000-000066260000}"/>
    <cellStyle name="Финансовый 5 6 2 2 2" xfId="9654" xr:uid="{00000000-0005-0000-0000-000067260000}"/>
    <cellStyle name="Финансовый 5 6 2 3" xfId="4793" xr:uid="{00000000-0005-0000-0000-000068260000}"/>
    <cellStyle name="Финансовый 5 6 2 4" xfId="8183" xr:uid="{00000000-0005-0000-0000-000069260000}"/>
    <cellStyle name="Финансовый 5 6 3" xfId="2409" xr:uid="{00000000-0005-0000-0000-00006A260000}"/>
    <cellStyle name="Финансовый 5 6 3 2" xfId="5533" xr:uid="{00000000-0005-0000-0000-00006B260000}"/>
    <cellStyle name="Финансовый 5 6 3 3" xfId="8918" xr:uid="{00000000-0005-0000-0000-00006C260000}"/>
    <cellStyle name="Финансовый 5 6 4" xfId="4057" xr:uid="{00000000-0005-0000-0000-00006D260000}"/>
    <cellStyle name="Финансовый 5 6 5" xfId="7447" xr:uid="{00000000-0005-0000-0000-00006E260000}"/>
    <cellStyle name="Финансовый 5 7" xfId="1100" xr:uid="{00000000-0005-0000-0000-00006F260000}"/>
    <cellStyle name="Финансовый 5 7 2" xfId="1853" xr:uid="{00000000-0005-0000-0000-000070260000}"/>
    <cellStyle name="Финансовый 5 7 2 2" xfId="3325" xr:uid="{00000000-0005-0000-0000-000071260000}"/>
    <cellStyle name="Финансовый 5 7 2 2 2" xfId="9834" xr:uid="{00000000-0005-0000-0000-000072260000}"/>
    <cellStyle name="Финансовый 5 7 2 3" xfId="4973" xr:uid="{00000000-0005-0000-0000-000073260000}"/>
    <cellStyle name="Финансовый 5 7 2 4" xfId="8363" xr:uid="{00000000-0005-0000-0000-000074260000}"/>
    <cellStyle name="Финансовый 5 7 3" xfId="2589" xr:uid="{00000000-0005-0000-0000-000075260000}"/>
    <cellStyle name="Финансовый 5 7 3 2" xfId="5710" xr:uid="{00000000-0005-0000-0000-000076260000}"/>
    <cellStyle name="Финансовый 5 7 3 3" xfId="9098" xr:uid="{00000000-0005-0000-0000-000077260000}"/>
    <cellStyle name="Финансовый 5 7 4" xfId="4237" xr:uid="{00000000-0005-0000-0000-000078260000}"/>
    <cellStyle name="Финансовый 5 7 5" xfId="7627" xr:uid="{00000000-0005-0000-0000-000079260000}"/>
    <cellStyle name="Финансовый 5 8" xfId="1302" xr:uid="{00000000-0005-0000-0000-00007A260000}"/>
    <cellStyle name="Финансовый 5 8 2" xfId="2774" xr:uid="{00000000-0005-0000-0000-00007B260000}"/>
    <cellStyle name="Финансовый 5 8 2 2" xfId="5890" xr:uid="{00000000-0005-0000-0000-00007C260000}"/>
    <cellStyle name="Финансовый 5 8 2 3" xfId="9283" xr:uid="{00000000-0005-0000-0000-00007D260000}"/>
    <cellStyle name="Финансовый 5 8 3" xfId="4422" xr:uid="{00000000-0005-0000-0000-00007E260000}"/>
    <cellStyle name="Финансовый 5 8 4" xfId="7812" xr:uid="{00000000-0005-0000-0000-00007F260000}"/>
    <cellStyle name="Финансовый 5 9" xfId="2038" xr:uid="{00000000-0005-0000-0000-000080260000}"/>
    <cellStyle name="Финансовый 5 9 2" xfId="6071" xr:uid="{00000000-0005-0000-0000-000081260000}"/>
    <cellStyle name="Финансовый 5 9 3" xfId="8547" xr:uid="{00000000-0005-0000-0000-000082260000}"/>
    <cellStyle name="Финансовый 6" xfId="545" xr:uid="{00000000-0005-0000-0000-000083260000}"/>
    <cellStyle name="Финансовый 6 10" xfId="6648" xr:uid="{00000000-0005-0000-0000-000084260000}"/>
    <cellStyle name="Финансовый 6 11" xfId="6862" xr:uid="{00000000-0005-0000-0000-000085260000}"/>
    <cellStyle name="Финансовый 6 12" xfId="5166" xr:uid="{00000000-0005-0000-0000-000086260000}"/>
    <cellStyle name="Финансовый 6 13" xfId="3694" xr:uid="{00000000-0005-0000-0000-000087260000}"/>
    <cellStyle name="Финансовый 6 14" xfId="7084" xr:uid="{00000000-0005-0000-0000-000088260000}"/>
    <cellStyle name="Финансовый 6 2" xfId="1105" xr:uid="{00000000-0005-0000-0000-000089260000}"/>
    <cellStyle name="Финансовый 6 2 2" xfId="1108" xr:uid="{00000000-0005-0000-0000-00008A260000}"/>
    <cellStyle name="Финансовый 6 2 2 2" xfId="1117" xr:uid="{00000000-0005-0000-0000-00008B260000}"/>
    <cellStyle name="Финансовый 6 2 2 2 2" xfId="6088" xr:uid="{00000000-0005-0000-0000-00008C260000}"/>
    <cellStyle name="Финансовый 6 2 2 2 2 2" xfId="6678" xr:uid="{00000000-0005-0000-0000-00008D260000}"/>
    <cellStyle name="Финансовый 6 2 2 2 2 3" xfId="6892" xr:uid="{00000000-0005-0000-0000-00008E260000}"/>
    <cellStyle name="Финансовый 6 2 2 2 3" xfId="6464" xr:uid="{00000000-0005-0000-0000-00008F260000}"/>
    <cellStyle name="Финансовый 6 2 2 2 4" xfId="6661" xr:uid="{00000000-0005-0000-0000-000090260000}"/>
    <cellStyle name="Финансовый 6 2 2 2 5" xfId="6875" xr:uid="{00000000-0005-0000-0000-000091260000}"/>
    <cellStyle name="Финансовый 6 2 2 3" xfId="6079" xr:uid="{00000000-0005-0000-0000-000092260000}"/>
    <cellStyle name="Финансовый 6 2 2 3 2" xfId="6670" xr:uid="{00000000-0005-0000-0000-000093260000}"/>
    <cellStyle name="Финансовый 6 2 2 3 3" xfId="6884" xr:uid="{00000000-0005-0000-0000-000094260000}"/>
    <cellStyle name="Финансовый 6 2 2 4" xfId="6455" xr:uid="{00000000-0005-0000-0000-000095260000}"/>
    <cellStyle name="Финансовый 6 2 2 5" xfId="6652" xr:uid="{00000000-0005-0000-0000-000096260000}"/>
    <cellStyle name="Финансовый 6 2 2 6" xfId="6866" xr:uid="{00000000-0005-0000-0000-000097260000}"/>
    <cellStyle name="Финансовый 6 2 3" xfId="1111" xr:uid="{00000000-0005-0000-0000-000098260000}"/>
    <cellStyle name="Финансовый 6 2 3 2" xfId="1120" xr:uid="{00000000-0005-0000-0000-000099260000}"/>
    <cellStyle name="Финансовый 6 2 3 2 2" xfId="6091" xr:uid="{00000000-0005-0000-0000-00009A260000}"/>
    <cellStyle name="Финансовый 6 2 3 2 2 2" xfId="6681" xr:uid="{00000000-0005-0000-0000-00009B260000}"/>
    <cellStyle name="Финансовый 6 2 3 2 2 3" xfId="6895" xr:uid="{00000000-0005-0000-0000-00009C260000}"/>
    <cellStyle name="Финансовый 6 2 3 2 3" xfId="6467" xr:uid="{00000000-0005-0000-0000-00009D260000}"/>
    <cellStyle name="Финансовый 6 2 3 2 4" xfId="6664" xr:uid="{00000000-0005-0000-0000-00009E260000}"/>
    <cellStyle name="Финансовый 6 2 3 2 5" xfId="6878" xr:uid="{00000000-0005-0000-0000-00009F260000}"/>
    <cellStyle name="Финансовый 6 2 3 3" xfId="6082" xr:uid="{00000000-0005-0000-0000-0000A0260000}"/>
    <cellStyle name="Финансовый 6 2 3 3 2" xfId="6673" xr:uid="{00000000-0005-0000-0000-0000A1260000}"/>
    <cellStyle name="Финансовый 6 2 3 3 3" xfId="6887" xr:uid="{00000000-0005-0000-0000-0000A2260000}"/>
    <cellStyle name="Финансовый 6 2 3 4" xfId="6458" xr:uid="{00000000-0005-0000-0000-0000A3260000}"/>
    <cellStyle name="Финансовый 6 2 3 5" xfId="6655" xr:uid="{00000000-0005-0000-0000-0000A4260000}"/>
    <cellStyle name="Финансовый 6 2 3 6" xfId="6869" xr:uid="{00000000-0005-0000-0000-0000A5260000}"/>
    <cellStyle name="Финансовый 6 2 4" xfId="1114" xr:uid="{00000000-0005-0000-0000-0000A6260000}"/>
    <cellStyle name="Финансовый 6 2 4 2" xfId="6085" xr:uid="{00000000-0005-0000-0000-0000A7260000}"/>
    <cellStyle name="Финансовый 6 2 4 2 2" xfId="6675" xr:uid="{00000000-0005-0000-0000-0000A8260000}"/>
    <cellStyle name="Финансовый 6 2 4 2 3" xfId="6889" xr:uid="{00000000-0005-0000-0000-0000A9260000}"/>
    <cellStyle name="Финансовый 6 2 4 3" xfId="6461" xr:uid="{00000000-0005-0000-0000-0000AA260000}"/>
    <cellStyle name="Финансовый 6 2 4 4" xfId="6658" xr:uid="{00000000-0005-0000-0000-0000AB260000}"/>
    <cellStyle name="Финансовый 6 2 4 5" xfId="6872" xr:uid="{00000000-0005-0000-0000-0000AC260000}"/>
    <cellStyle name="Финансовый 6 2 5" xfId="6076" xr:uid="{00000000-0005-0000-0000-0000AD260000}"/>
    <cellStyle name="Финансовый 6 2 5 2" xfId="6667" xr:uid="{00000000-0005-0000-0000-0000AE260000}"/>
    <cellStyle name="Финансовый 6 2 5 3" xfId="6881" xr:uid="{00000000-0005-0000-0000-0000AF260000}"/>
    <cellStyle name="Финансовый 6 2 6" xfId="6452" xr:uid="{00000000-0005-0000-0000-0000B0260000}"/>
    <cellStyle name="Финансовый 6 2 7" xfId="6649" xr:uid="{00000000-0005-0000-0000-0000B1260000}"/>
    <cellStyle name="Финансовый 6 2 8" xfId="6863" xr:uid="{00000000-0005-0000-0000-0000B2260000}"/>
    <cellStyle name="Финансовый 6 3" xfId="1107" xr:uid="{00000000-0005-0000-0000-0000B3260000}"/>
    <cellStyle name="Финансовый 6 3 2" xfId="1110" xr:uid="{00000000-0005-0000-0000-0000B4260000}"/>
    <cellStyle name="Финансовый 6 3 2 2" xfId="1119" xr:uid="{00000000-0005-0000-0000-0000B5260000}"/>
    <cellStyle name="Финансовый 6 3 2 2 2" xfId="6090" xr:uid="{00000000-0005-0000-0000-0000B6260000}"/>
    <cellStyle name="Финансовый 6 3 2 2 2 2" xfId="6680" xr:uid="{00000000-0005-0000-0000-0000B7260000}"/>
    <cellStyle name="Финансовый 6 3 2 2 2 3" xfId="6894" xr:uid="{00000000-0005-0000-0000-0000B8260000}"/>
    <cellStyle name="Финансовый 6 3 2 2 3" xfId="6466" xr:uid="{00000000-0005-0000-0000-0000B9260000}"/>
    <cellStyle name="Финансовый 6 3 2 2 4" xfId="6663" xr:uid="{00000000-0005-0000-0000-0000BA260000}"/>
    <cellStyle name="Финансовый 6 3 2 2 5" xfId="6877" xr:uid="{00000000-0005-0000-0000-0000BB260000}"/>
    <cellStyle name="Финансовый 6 3 2 3" xfId="6081" xr:uid="{00000000-0005-0000-0000-0000BC260000}"/>
    <cellStyle name="Финансовый 6 3 2 3 2" xfId="6672" xr:uid="{00000000-0005-0000-0000-0000BD260000}"/>
    <cellStyle name="Финансовый 6 3 2 3 3" xfId="6886" xr:uid="{00000000-0005-0000-0000-0000BE260000}"/>
    <cellStyle name="Финансовый 6 3 2 4" xfId="6457" xr:uid="{00000000-0005-0000-0000-0000BF260000}"/>
    <cellStyle name="Финансовый 6 3 2 5" xfId="6654" xr:uid="{00000000-0005-0000-0000-0000C0260000}"/>
    <cellStyle name="Финансовый 6 3 2 6" xfId="6868" xr:uid="{00000000-0005-0000-0000-0000C1260000}"/>
    <cellStyle name="Финансовый 6 3 3" xfId="1116" xr:uid="{00000000-0005-0000-0000-0000C2260000}"/>
    <cellStyle name="Финансовый 6 3 3 2" xfId="6087" xr:uid="{00000000-0005-0000-0000-0000C3260000}"/>
    <cellStyle name="Финансовый 6 3 3 2 2" xfId="6677" xr:uid="{00000000-0005-0000-0000-0000C4260000}"/>
    <cellStyle name="Финансовый 6 3 3 2 3" xfId="6891" xr:uid="{00000000-0005-0000-0000-0000C5260000}"/>
    <cellStyle name="Финансовый 6 3 3 3" xfId="6463" xr:uid="{00000000-0005-0000-0000-0000C6260000}"/>
    <cellStyle name="Финансовый 6 3 3 4" xfId="6660" xr:uid="{00000000-0005-0000-0000-0000C7260000}"/>
    <cellStyle name="Финансовый 6 3 3 5" xfId="6874" xr:uid="{00000000-0005-0000-0000-0000C8260000}"/>
    <cellStyle name="Финансовый 6 3 4" xfId="6078" xr:uid="{00000000-0005-0000-0000-0000C9260000}"/>
    <cellStyle name="Финансовый 6 3 4 2" xfId="6669" xr:uid="{00000000-0005-0000-0000-0000CA260000}"/>
    <cellStyle name="Финансовый 6 3 4 3" xfId="6883" xr:uid="{00000000-0005-0000-0000-0000CB260000}"/>
    <cellStyle name="Финансовый 6 3 5" xfId="6454" xr:uid="{00000000-0005-0000-0000-0000CC260000}"/>
    <cellStyle name="Финансовый 6 3 6" xfId="6651" xr:uid="{00000000-0005-0000-0000-0000CD260000}"/>
    <cellStyle name="Финансовый 6 3 7" xfId="6865" xr:uid="{00000000-0005-0000-0000-0000CE260000}"/>
    <cellStyle name="Финансовый 6 4" xfId="1106" xr:uid="{00000000-0005-0000-0000-0000CF260000}"/>
    <cellStyle name="Финансовый 6 4 2" xfId="1115" xr:uid="{00000000-0005-0000-0000-0000D0260000}"/>
    <cellStyle name="Финансовый 6 4 2 2" xfId="6086" xr:uid="{00000000-0005-0000-0000-0000D1260000}"/>
    <cellStyle name="Финансовый 6 4 2 2 2" xfId="6676" xr:uid="{00000000-0005-0000-0000-0000D2260000}"/>
    <cellStyle name="Финансовый 6 4 2 2 3" xfId="6890" xr:uid="{00000000-0005-0000-0000-0000D3260000}"/>
    <cellStyle name="Финансовый 6 4 2 3" xfId="6462" xr:uid="{00000000-0005-0000-0000-0000D4260000}"/>
    <cellStyle name="Финансовый 6 4 2 4" xfId="6659" xr:uid="{00000000-0005-0000-0000-0000D5260000}"/>
    <cellStyle name="Финансовый 6 4 2 5" xfId="6873" xr:uid="{00000000-0005-0000-0000-0000D6260000}"/>
    <cellStyle name="Финансовый 6 4 3" xfId="6077" xr:uid="{00000000-0005-0000-0000-0000D7260000}"/>
    <cellStyle name="Финансовый 6 4 3 2" xfId="6668" xr:uid="{00000000-0005-0000-0000-0000D8260000}"/>
    <cellStyle name="Финансовый 6 4 3 3" xfId="6882" xr:uid="{00000000-0005-0000-0000-0000D9260000}"/>
    <cellStyle name="Финансовый 6 4 4" xfId="6453" xr:uid="{00000000-0005-0000-0000-0000DA260000}"/>
    <cellStyle name="Финансовый 6 4 5" xfId="6650" xr:uid="{00000000-0005-0000-0000-0000DB260000}"/>
    <cellStyle name="Финансовый 6 4 6" xfId="6864" xr:uid="{00000000-0005-0000-0000-0000DC260000}"/>
    <cellStyle name="Финансовый 6 5" xfId="1109" xr:uid="{00000000-0005-0000-0000-0000DD260000}"/>
    <cellStyle name="Финансовый 6 5 2" xfId="1118" xr:uid="{00000000-0005-0000-0000-0000DE260000}"/>
    <cellStyle name="Финансовый 6 5 2 2" xfId="6089" xr:uid="{00000000-0005-0000-0000-0000DF260000}"/>
    <cellStyle name="Финансовый 6 5 2 2 2" xfId="6679" xr:uid="{00000000-0005-0000-0000-0000E0260000}"/>
    <cellStyle name="Финансовый 6 5 2 2 3" xfId="6893" xr:uid="{00000000-0005-0000-0000-0000E1260000}"/>
    <cellStyle name="Финансовый 6 5 2 3" xfId="6465" xr:uid="{00000000-0005-0000-0000-0000E2260000}"/>
    <cellStyle name="Финансовый 6 5 2 4" xfId="6662" xr:uid="{00000000-0005-0000-0000-0000E3260000}"/>
    <cellStyle name="Финансовый 6 5 2 5" xfId="6876" xr:uid="{00000000-0005-0000-0000-0000E4260000}"/>
    <cellStyle name="Финансовый 6 5 3" xfId="6080" xr:uid="{00000000-0005-0000-0000-0000E5260000}"/>
    <cellStyle name="Финансовый 6 5 3 2" xfId="6671" xr:uid="{00000000-0005-0000-0000-0000E6260000}"/>
    <cellStyle name="Финансовый 6 5 3 3" xfId="6885" xr:uid="{00000000-0005-0000-0000-0000E7260000}"/>
    <cellStyle name="Финансовый 6 5 4" xfId="6456" xr:uid="{00000000-0005-0000-0000-0000E8260000}"/>
    <cellStyle name="Финансовый 6 5 5" xfId="6653" xr:uid="{00000000-0005-0000-0000-0000E9260000}"/>
    <cellStyle name="Финансовый 6 5 6" xfId="6867" xr:uid="{00000000-0005-0000-0000-0000EA260000}"/>
    <cellStyle name="Финансовый 6 6" xfId="1113" xr:uid="{00000000-0005-0000-0000-0000EB260000}"/>
    <cellStyle name="Финансовый 6 6 2" xfId="6084" xr:uid="{00000000-0005-0000-0000-0000EC260000}"/>
    <cellStyle name="Финансовый 6 6 2 2" xfId="6674" xr:uid="{00000000-0005-0000-0000-0000ED260000}"/>
    <cellStyle name="Финансовый 6 6 2 3" xfId="6888" xr:uid="{00000000-0005-0000-0000-0000EE260000}"/>
    <cellStyle name="Финансовый 6 6 3" xfId="6460" xr:uid="{00000000-0005-0000-0000-0000EF260000}"/>
    <cellStyle name="Финансовый 6 6 4" xfId="6657" xr:uid="{00000000-0005-0000-0000-0000F0260000}"/>
    <cellStyle name="Финансовый 6 6 5" xfId="6871" xr:uid="{00000000-0005-0000-0000-0000F1260000}"/>
    <cellStyle name="Финансовый 6 7" xfId="1104" xr:uid="{00000000-0005-0000-0000-0000F2260000}"/>
    <cellStyle name="Финансовый 6 7 2" xfId="6666" xr:uid="{00000000-0005-0000-0000-0000F3260000}"/>
    <cellStyle name="Финансовый 6 7 3" xfId="6880" xr:uid="{00000000-0005-0000-0000-0000F4260000}"/>
    <cellStyle name="Финансовый 6 8" xfId="1310" xr:uid="{00000000-0005-0000-0000-0000F5260000}"/>
    <cellStyle name="Финансовый 6 8 2" xfId="2782" xr:uid="{00000000-0005-0000-0000-0000F6260000}"/>
    <cellStyle name="Финансовый 6 8 2 2" xfId="6075" xr:uid="{00000000-0005-0000-0000-0000F7260000}"/>
    <cellStyle name="Финансовый 6 8 2 3" xfId="9291" xr:uid="{00000000-0005-0000-0000-0000F8260000}"/>
    <cellStyle name="Финансовый 6 8 3" xfId="4430" xr:uid="{00000000-0005-0000-0000-0000F9260000}"/>
    <cellStyle name="Финансовый 6 8 4" xfId="7820" xr:uid="{00000000-0005-0000-0000-0000FA260000}"/>
    <cellStyle name="Финансовый 6 9" xfId="2046" xr:uid="{00000000-0005-0000-0000-0000FB260000}"/>
    <cellStyle name="Финансовый 6 9 2" xfId="6451" xr:uid="{00000000-0005-0000-0000-0000FC260000}"/>
    <cellStyle name="Финансовый 6 9 3" xfId="8555" xr:uid="{00000000-0005-0000-0000-0000FD260000}"/>
    <cellStyle name="Финансовый 7" xfId="546" xr:uid="{00000000-0005-0000-0000-0000FE260000}"/>
    <cellStyle name="Финансовый 7 2" xfId="1311" xr:uid="{00000000-0005-0000-0000-0000FF260000}"/>
    <cellStyle name="Финансовый 7 2 2" xfId="2783" xr:uid="{00000000-0005-0000-0000-000000270000}"/>
    <cellStyle name="Финансовый 7 2 2 2" xfId="9292" xr:uid="{00000000-0005-0000-0000-000001270000}"/>
    <cellStyle name="Финансовый 7 2 3" xfId="4431" xr:uid="{00000000-0005-0000-0000-000002270000}"/>
    <cellStyle name="Финансовый 7 2 4" xfId="7821" xr:uid="{00000000-0005-0000-0000-000003270000}"/>
    <cellStyle name="Финансовый 7 3" xfId="2047" xr:uid="{00000000-0005-0000-0000-000004270000}"/>
    <cellStyle name="Финансовый 7 3 2" xfId="5167" xr:uid="{00000000-0005-0000-0000-000005270000}"/>
    <cellStyle name="Финансовый 7 3 3" xfId="8556" xr:uid="{00000000-0005-0000-0000-000006270000}"/>
    <cellStyle name="Финансовый 7 4" xfId="3695" xr:uid="{00000000-0005-0000-0000-000007270000}"/>
    <cellStyle name="Финансовый 7 5" xfId="7085" xr:uid="{00000000-0005-0000-0000-000008270000}"/>
    <cellStyle name="Финансовый 8" xfId="535" xr:uid="{00000000-0005-0000-0000-000009270000}"/>
    <cellStyle name="Финансовый 8 2" xfId="536" xr:uid="{00000000-0005-0000-0000-00000A270000}"/>
    <cellStyle name="Финансовый 9" xfId="547" xr:uid="{00000000-0005-0000-0000-00000B270000}"/>
    <cellStyle name="Финансовый 9 2" xfId="1312" xr:uid="{00000000-0005-0000-0000-00000C270000}"/>
    <cellStyle name="Финансовый 9 2 2" xfId="2784" xr:uid="{00000000-0005-0000-0000-00000D270000}"/>
    <cellStyle name="Финансовый 9 2 2 2" xfId="9293" xr:uid="{00000000-0005-0000-0000-00000E270000}"/>
    <cellStyle name="Финансовый 9 2 3" xfId="6" xr:uid="{00000000-0005-0000-0000-00000F270000}"/>
    <cellStyle name="Финансовый 9 2 3 2" xfId="1128" xr:uid="{00000000-0005-0000-0000-000010270000}"/>
    <cellStyle name="Финансовый 9 2 3 2 2" xfId="2600" xr:uid="{00000000-0005-0000-0000-000011270000}"/>
    <cellStyle name="Финансовый 9 2 3 2 2 2" xfId="9109" xr:uid="{00000000-0005-0000-0000-000012270000}"/>
    <cellStyle name="Финансовый 9 2 3 2 3" xfId="4248" xr:uid="{00000000-0005-0000-0000-000013270000}"/>
    <cellStyle name="Финансовый 9 2 3 2 4" xfId="7638" xr:uid="{00000000-0005-0000-0000-000014270000}"/>
    <cellStyle name="Финансовый 9 2 3 3" xfId="1864" xr:uid="{00000000-0005-0000-0000-000015270000}"/>
    <cellStyle name="Финансовый 9 2 3 3 2" xfId="4984" xr:uid="{00000000-0005-0000-0000-000016270000}"/>
    <cellStyle name="Финансовый 9 2 3 3 3" xfId="8373" xr:uid="{00000000-0005-0000-0000-000017270000}"/>
    <cellStyle name="Финансовый 9 2 3 4" xfId="3512" xr:uid="{00000000-0005-0000-0000-000018270000}"/>
    <cellStyle name="Финансовый 9 2 3 5" xfId="6902" xr:uid="{00000000-0005-0000-0000-000019270000}"/>
    <cellStyle name="Финансовый 9 2 4" xfId="4432" xr:uid="{00000000-0005-0000-0000-00001A270000}"/>
    <cellStyle name="Финансовый 9 2 5" xfId="7822" xr:uid="{00000000-0005-0000-0000-00001B270000}"/>
    <cellStyle name="Финансовый 9 3" xfId="2048" xr:uid="{00000000-0005-0000-0000-00001C270000}"/>
    <cellStyle name="Финансовый 9 3 2" xfId="5168" xr:uid="{00000000-0005-0000-0000-00001D270000}"/>
    <cellStyle name="Финансовый 9 3 3" xfId="8557" xr:uid="{00000000-0005-0000-0000-00001E270000}"/>
    <cellStyle name="Финансовый 9 4" xfId="3696" xr:uid="{00000000-0005-0000-0000-00001F270000}"/>
    <cellStyle name="Финансовый 9 5" xfId="7086" xr:uid="{00000000-0005-0000-0000-000020270000}"/>
    <cellStyle name="Хороший 2" xfId="537" xr:uid="{00000000-0005-0000-0000-000021270000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0" readingOrder="0"/>
    </dxf>
    <dxf>
      <alignment wrapText="1" readingOrder="0"/>
    </dxf>
    <dxf>
      <alignment relativeIndent="-1" readingOrder="0"/>
    </dxf>
    <dxf>
      <alignment relativeIndent="-1" readingOrder="0"/>
    </dxf>
    <dxf>
      <alignment relativeIndent="1" readingOrder="0"/>
    </dxf>
    <dxf>
      <alignment horizontal="left" relativeIndent="1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1" readingOrder="0"/>
    </dxf>
    <dxf>
      <alignment relativeIndent="-1" readingOrder="0"/>
    </dxf>
    <dxf>
      <alignment relativeIndent="-1" readingOrder="0"/>
    </dxf>
    <dxf>
      <alignment relativeIndent="1" readingOrder="0"/>
    </dxf>
    <dxf>
      <alignment horizontal="left" relativeIndent="1" readingOrder="0"/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9" formatCode="0.0%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9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8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pivotCacheDefinition" Target="pivotCache/pivotCacheDefinition4.xml"/><Relationship Id="rId38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pivotCacheDefinition" Target="pivotCache/pivotCacheDefinition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pivotCacheDefinition" Target="pivotCache/pivotCacheDefinition1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КС</a:t>
            </a:r>
            <a:r>
              <a:rPr lang="ru-RU" baseline="0"/>
              <a:t> </a:t>
            </a:r>
            <a:r>
              <a:rPr lang="ru-RU"/>
              <a:t>КИ (кроме гр. сардельки)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КС!$F$2</c:f>
              <c:strCache>
                <c:ptCount val="1"/>
                <c:pt idx="0">
                  <c:v>КИ (кроме гр. сардельки)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КС!$G$3:$R$3</c:f>
              <c:numCache>
                <c:formatCode>#,##0.00</c:formatCode>
                <c:ptCount val="12"/>
                <c:pt idx="0">
                  <c:v>1</c:v>
                </c:pt>
                <c:pt idx="1">
                  <c:v>0.91</c:v>
                </c:pt>
                <c:pt idx="2">
                  <c:v>0.97</c:v>
                </c:pt>
                <c:pt idx="3">
                  <c:v>1.01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1.04</c:v>
                </c:pt>
                <c:pt idx="8">
                  <c:v>0.98</c:v>
                </c:pt>
                <c:pt idx="9">
                  <c:v>0.94</c:v>
                </c:pt>
                <c:pt idx="10">
                  <c:v>0.92</c:v>
                </c:pt>
                <c:pt idx="11">
                  <c:v>1.04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50-44C1-95CC-D91C86F14D69}"/>
            </c:ext>
          </c:extLst>
        </c:ser>
        <c:ser>
          <c:idx val="1"/>
          <c:order val="1"/>
          <c:tx>
            <c:strRef>
              <c:f>КС!$F$5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КС!$G$5:$R$5</c:f>
              <c:numCache>
                <c:formatCode>#,##0.00</c:formatCode>
                <c:ptCount val="12"/>
                <c:pt idx="0">
                  <c:v>0.95650384556956547</c:v>
                </c:pt>
                <c:pt idx="1">
                  <c:v>0.89649017520286456</c:v>
                </c:pt>
                <c:pt idx="2">
                  <c:v>0.94712073200449798</c:v>
                </c:pt>
                <c:pt idx="3">
                  <c:v>0.96350826267837775</c:v>
                </c:pt>
                <c:pt idx="4">
                  <c:v>1.0508392568091325</c:v>
                </c:pt>
                <c:pt idx="5">
                  <c:v>1.0952447363907756</c:v>
                </c:pt>
                <c:pt idx="6">
                  <c:v>1.1001723556474692</c:v>
                </c:pt>
                <c:pt idx="7">
                  <c:v>1.0525020543619428</c:v>
                </c:pt>
                <c:pt idx="8">
                  <c:v>0.99594454123434062</c:v>
                </c:pt>
                <c:pt idx="9">
                  <c:v>0.99043131354184566</c:v>
                </c:pt>
                <c:pt idx="10">
                  <c:v>0.95954270070905234</c:v>
                </c:pt>
                <c:pt idx="11">
                  <c:v>0.99170002585013795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50-44C1-95CC-D91C86F1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КС</a:t>
            </a:r>
            <a:r>
              <a:rPr lang="ru-RU" baseline="0"/>
              <a:t> </a:t>
            </a:r>
            <a:r>
              <a:rPr lang="ru-RU"/>
              <a:t>КИ сардельки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КС!$F$12</c:f>
              <c:strCache>
                <c:ptCount val="1"/>
                <c:pt idx="0">
                  <c:v>КИ сардельки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КС!$G$13:$R$13</c:f>
              <c:numCache>
                <c:formatCode>#,##0.00</c:formatCode>
                <c:ptCount val="12"/>
                <c:pt idx="0">
                  <c:v>0.91056038969280129</c:v>
                </c:pt>
                <c:pt idx="1">
                  <c:v>0.91658802855501109</c:v>
                </c:pt>
                <c:pt idx="2">
                  <c:v>0.98744901653527339</c:v>
                </c:pt>
                <c:pt idx="3">
                  <c:v>1.0127893931800542</c:v>
                </c:pt>
                <c:pt idx="4">
                  <c:v>1.0588493155646683</c:v>
                </c:pt>
                <c:pt idx="5">
                  <c:v>1.0820709004567513</c:v>
                </c:pt>
                <c:pt idx="6">
                  <c:v>1.0964940928765561</c:v>
                </c:pt>
                <c:pt idx="7">
                  <c:v>1.0961718087036076</c:v>
                </c:pt>
                <c:pt idx="8">
                  <c:v>1.0372449101274963</c:v>
                </c:pt>
                <c:pt idx="9">
                  <c:v>0.98739190474534677</c:v>
                </c:pt>
                <c:pt idx="10">
                  <c:v>0.93170272987047087</c:v>
                </c:pt>
                <c:pt idx="11">
                  <c:v>0.87903831191633808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D8-42E1-8BE4-F7ED050AC386}"/>
            </c:ext>
          </c:extLst>
        </c:ser>
        <c:ser>
          <c:idx val="1"/>
          <c:order val="1"/>
          <c:tx>
            <c:strRef>
              <c:f>КС!$F$15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КС!$G$15:$R$15</c:f>
              <c:numCache>
                <c:formatCode>#,##0.00</c:formatCode>
                <c:ptCount val="12"/>
                <c:pt idx="0">
                  <c:v>1.0067737089564359</c:v>
                </c:pt>
                <c:pt idx="1">
                  <c:v>0.88262893283295996</c:v>
                </c:pt>
                <c:pt idx="2">
                  <c:v>0.91111595891635977</c:v>
                </c:pt>
                <c:pt idx="3">
                  <c:v>0.94104958817213946</c:v>
                </c:pt>
                <c:pt idx="4">
                  <c:v>0.9699108797287167</c:v>
                </c:pt>
                <c:pt idx="5">
                  <c:v>0.95642568377110737</c:v>
                </c:pt>
                <c:pt idx="6">
                  <c:v>1.1011862161822732</c:v>
                </c:pt>
                <c:pt idx="7">
                  <c:v>1.1080516153832909</c:v>
                </c:pt>
                <c:pt idx="8">
                  <c:v>1.0851214849737847</c:v>
                </c:pt>
                <c:pt idx="9">
                  <c:v>1.1041837912044694</c:v>
                </c:pt>
                <c:pt idx="10">
                  <c:v>1.0262094348302868</c:v>
                </c:pt>
                <c:pt idx="11">
                  <c:v>0.90734270504817893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2E1-8BE4-F7ED050A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ЗПФ плм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КС!$F$24</c:f>
              <c:strCache>
                <c:ptCount val="1"/>
                <c:pt idx="0">
                  <c:v>ЗПФ плм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КС!$G$25:$R$25</c:f>
              <c:numCache>
                <c:formatCode>#,##0.00</c:formatCode>
                <c:ptCount val="12"/>
                <c:pt idx="0">
                  <c:v>0.97352398727524514</c:v>
                </c:pt>
                <c:pt idx="1">
                  <c:v>0.95153892861325318</c:v>
                </c:pt>
                <c:pt idx="2">
                  <c:v>0.97749751446965671</c:v>
                </c:pt>
                <c:pt idx="3">
                  <c:v>0.94793223117227876</c:v>
                </c:pt>
                <c:pt idx="4">
                  <c:v>1.0548814077634618</c:v>
                </c:pt>
                <c:pt idx="5">
                  <c:v>1.0543452373792743</c:v>
                </c:pt>
                <c:pt idx="6">
                  <c:v>1.0940011380541772</c:v>
                </c:pt>
                <c:pt idx="7">
                  <c:v>1.0304962140413683</c:v>
                </c:pt>
                <c:pt idx="8">
                  <c:v>1.0545379514639939</c:v>
                </c:pt>
                <c:pt idx="9">
                  <c:v>1.0023558807450572</c:v>
                </c:pt>
                <c:pt idx="10">
                  <c:v>0.92136037232517809</c:v>
                </c:pt>
                <c:pt idx="11">
                  <c:v>0.93807249039886254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D5-47EF-8038-78E47EFA5620}"/>
            </c:ext>
          </c:extLst>
        </c:ser>
        <c:ser>
          <c:idx val="1"/>
          <c:order val="1"/>
          <c:tx>
            <c:strRef>
              <c:f>КС!$F$27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КС!$G$27:$R$27</c:f>
              <c:numCache>
                <c:formatCode>#,##0.00</c:formatCode>
                <c:ptCount val="12"/>
                <c:pt idx="0">
                  <c:v>0.97598830210766918</c:v>
                </c:pt>
                <c:pt idx="1">
                  <c:v>0.89517543101863772</c:v>
                </c:pt>
                <c:pt idx="2">
                  <c:v>0.88996051770000473</c:v>
                </c:pt>
                <c:pt idx="3">
                  <c:v>0.94437354990411626</c:v>
                </c:pt>
                <c:pt idx="4">
                  <c:v>1.0731916614439059</c:v>
                </c:pt>
                <c:pt idx="5">
                  <c:v>1.0803530931414926</c:v>
                </c:pt>
                <c:pt idx="6">
                  <c:v>1.1001843499187223</c:v>
                </c:pt>
                <c:pt idx="7">
                  <c:v>1.0874843626060433</c:v>
                </c:pt>
                <c:pt idx="8">
                  <c:v>1.0735169928504391</c:v>
                </c:pt>
                <c:pt idx="9">
                  <c:v>0.97118913453036126</c:v>
                </c:pt>
                <c:pt idx="10">
                  <c:v>0.92423824815020983</c:v>
                </c:pt>
                <c:pt idx="11">
                  <c:v>0.98434435662839637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5-47EF-8038-78E47EFA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ЗПФ варен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КС!$F$36</c:f>
              <c:strCache>
                <c:ptCount val="1"/>
                <c:pt idx="0">
                  <c:v>ЗПФ варен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КС!$G$37:$R$37</c:f>
              <c:numCache>
                <c:formatCode>#,##0.00</c:formatCode>
                <c:ptCount val="12"/>
                <c:pt idx="0">
                  <c:v>0.33081709198568665</c:v>
                </c:pt>
                <c:pt idx="1">
                  <c:v>1.0978979853196775</c:v>
                </c:pt>
                <c:pt idx="2">
                  <c:v>1.9282458830374662</c:v>
                </c:pt>
                <c:pt idx="3">
                  <c:v>1.3244462942770816</c:v>
                </c:pt>
                <c:pt idx="4">
                  <c:v>0.89417791608307473</c:v>
                </c:pt>
                <c:pt idx="5">
                  <c:v>0.76437865874410704</c:v>
                </c:pt>
                <c:pt idx="6">
                  <c:v>0.75098506982156599</c:v>
                </c:pt>
                <c:pt idx="7">
                  <c:v>0.717489512125011</c:v>
                </c:pt>
                <c:pt idx="8">
                  <c:v>0.77070663030116204</c:v>
                </c:pt>
                <c:pt idx="9">
                  <c:v>0.91952154811470643</c:v>
                </c:pt>
                <c:pt idx="10">
                  <c:v>0.94630488799718471</c:v>
                </c:pt>
                <c:pt idx="11">
                  <c:v>1.2530981419166507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84-437C-BFB4-CD0B5F7F86D8}"/>
            </c:ext>
          </c:extLst>
        </c:ser>
        <c:ser>
          <c:idx val="1"/>
          <c:order val="1"/>
          <c:tx>
            <c:strRef>
              <c:f>КС!$F$39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КС!$G$39:$R$39</c:f>
              <c:numCache>
                <c:formatCode>#,##0.00</c:formatCode>
                <c:ptCount val="12"/>
                <c:pt idx="0">
                  <c:v>0.73810905911899671</c:v>
                </c:pt>
                <c:pt idx="1">
                  <c:v>1.3237025233532209</c:v>
                </c:pt>
                <c:pt idx="2">
                  <c:v>3.1501664310979742</c:v>
                </c:pt>
                <c:pt idx="3">
                  <c:v>0.90134790351262273</c:v>
                </c:pt>
                <c:pt idx="4">
                  <c:v>0.42688699918476153</c:v>
                </c:pt>
                <c:pt idx="5">
                  <c:v>0.75618966083062022</c:v>
                </c:pt>
                <c:pt idx="6">
                  <c:v>0.66295992871330267</c:v>
                </c:pt>
                <c:pt idx="7">
                  <c:v>0.68010176773078124</c:v>
                </c:pt>
                <c:pt idx="8">
                  <c:v>0.66134562704503552</c:v>
                </c:pt>
                <c:pt idx="9">
                  <c:v>0.7238130664405481</c:v>
                </c:pt>
                <c:pt idx="10">
                  <c:v>0.83582317140700568</c:v>
                </c:pt>
                <c:pt idx="11">
                  <c:v>1.1395538615651286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84-437C-BFB4-CD0B5F7F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ПГП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КС!$F$48</c:f>
              <c:strCache>
                <c:ptCount val="1"/>
                <c:pt idx="0">
                  <c:v>ПГП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КС!$G$2:$R$2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КС!$G$49:$R$49</c:f>
              <c:numCache>
                <c:formatCode>#,##0.00</c:formatCode>
                <c:ptCount val="12"/>
                <c:pt idx="0">
                  <c:v>1.0853300508348378</c:v>
                </c:pt>
                <c:pt idx="1">
                  <c:v>0.96606554055252136</c:v>
                </c:pt>
                <c:pt idx="2">
                  <c:v>0.96754254955012042</c:v>
                </c:pt>
                <c:pt idx="3">
                  <c:v>0.91169746547840469</c:v>
                </c:pt>
                <c:pt idx="4">
                  <c:v>0.96899689955407131</c:v>
                </c:pt>
                <c:pt idx="5">
                  <c:v>1.0035715130249545</c:v>
                </c:pt>
                <c:pt idx="6">
                  <c:v>1.0475286799402552</c:v>
                </c:pt>
                <c:pt idx="7">
                  <c:v>1.0819311187214866</c:v>
                </c:pt>
                <c:pt idx="8">
                  <c:v>1.0447021232669327</c:v>
                </c:pt>
                <c:pt idx="9">
                  <c:v>0.99257214195949572</c:v>
                </c:pt>
                <c:pt idx="10">
                  <c:v>0.97312863385838411</c:v>
                </c:pt>
                <c:pt idx="11">
                  <c:v>0.95959472571201176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77-4098-AE28-04FDEA3D6824}"/>
            </c:ext>
          </c:extLst>
        </c:ser>
        <c:ser>
          <c:idx val="1"/>
          <c:order val="1"/>
          <c:tx>
            <c:strRef>
              <c:f>КС!$F$51</c:f>
              <c:strCache>
                <c:ptCount val="1"/>
                <c:pt idx="0">
                  <c:v>Утв. предыдущ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КС!$G$51:$R$51</c:f>
              <c:numCache>
                <c:formatCode>#,##0.00</c:formatCode>
                <c:ptCount val="12"/>
                <c:pt idx="0">
                  <c:v>0.94267511476266586</c:v>
                </c:pt>
                <c:pt idx="1">
                  <c:v>0.94354647203067987</c:v>
                </c:pt>
                <c:pt idx="2">
                  <c:v>0.96167461674359211</c:v>
                </c:pt>
                <c:pt idx="3">
                  <c:v>0.93141959071610769</c:v>
                </c:pt>
                <c:pt idx="4">
                  <c:v>0.99881683032547219</c:v>
                </c:pt>
                <c:pt idx="5">
                  <c:v>1.0151941279053633</c:v>
                </c:pt>
                <c:pt idx="6">
                  <c:v>0.99116846766422206</c:v>
                </c:pt>
                <c:pt idx="7">
                  <c:v>1.0405424688198499</c:v>
                </c:pt>
                <c:pt idx="8">
                  <c:v>1.071075505990678</c:v>
                </c:pt>
                <c:pt idx="9">
                  <c:v>1.071075505990678</c:v>
                </c:pt>
                <c:pt idx="10">
                  <c:v>1.0485941886905177</c:v>
                </c:pt>
                <c:pt idx="11">
                  <c:v>0.95573081891383227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77-4098-AE28-04FDEA3D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27151"/>
        <c:axId val="1933836303"/>
      </c:lineChart>
      <c:catAx>
        <c:axId val="1933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36303"/>
        <c:crosses val="autoZero"/>
        <c:auto val="1"/>
        <c:lblAlgn val="ctr"/>
        <c:lblOffset val="100"/>
        <c:noMultiLvlLbl val="0"/>
      </c:catAx>
      <c:valAx>
        <c:axId val="1933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8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13608</xdr:colOff>
      <xdr:row>1</xdr:row>
      <xdr:rowOff>2722</xdr:rowOff>
    </xdr:from>
    <xdr:to>
      <xdr:col>31</xdr:col>
      <xdr:colOff>81643</xdr:colOff>
      <xdr:row>10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11</xdr:row>
      <xdr:rowOff>13609</xdr:rowOff>
    </xdr:from>
    <xdr:to>
      <xdr:col>31</xdr:col>
      <xdr:colOff>68036</xdr:colOff>
      <xdr:row>22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23</xdr:row>
      <xdr:rowOff>13607</xdr:rowOff>
    </xdr:from>
    <xdr:to>
      <xdr:col>31</xdr:col>
      <xdr:colOff>68036</xdr:colOff>
      <xdr:row>34</xdr:row>
      <xdr:rowOff>54428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35</xdr:row>
      <xdr:rowOff>1</xdr:rowOff>
    </xdr:from>
    <xdr:to>
      <xdr:col>31</xdr:col>
      <xdr:colOff>68036</xdr:colOff>
      <xdr:row>46</xdr:row>
      <xdr:rowOff>40821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47</xdr:row>
      <xdr:rowOff>-1</xdr:rowOff>
    </xdr:from>
    <xdr:to>
      <xdr:col>31</xdr:col>
      <xdr:colOff>68035</xdr:colOff>
      <xdr:row>58</xdr:row>
      <xdr:rowOff>40820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&#1060;&#1069;&#1044;.%20&#1057;&#1060;&#1050;&#1080;&#1040;\09%20&#1060;&#1080;&#1085;&#1072;&#1085;&#1089;&#1086;&#1074;&#1099;&#1081;%20&#1072;&#1085;&#1072;&#1083;&#1080;&#1079;%20&#1080;%20&#1086;&#1090;&#1095;&#1077;&#1090;&#1085;&#1086;&#1089;&#1090;&#1100;\01%20&#1053;&#1050;&#1050;\&#1058;&#1072;&#1085;&#1076;&#1077;&#1088;\&#1057;&#1094;&#1077;&#1085;&#1072;&#1088;&#1085;&#1099;&#1081;%20&#1072;&#1085;&#1072;&#1083;&#1080;&#1079;\&#1058;&#1072;&#1085;&#1076;&#1077;&#1088;%20&#1050;&#1048;%20&#1085;&#1072;%202021%20&#1075;&#1086;&#1076;%20+%20&#1092;&#1072;&#1082;&#1090;%202020%20&#1074;&#1072;&#1088;&#1080;&#1072;&#1085;&#1090;%20&#1089;%20&#1088;&#1077;&#1072;&#1083;&#1100;&#1085;&#1099;&#1080;&#1084;&#1080;%20&#1086;&#1073;&#1098;&#1077;&#1084;&#1072;&#1084;&#1080;%20&#1074;&#1077;&#1088;.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rbuninky/AppData/Local/Microsoft/Windows/Temporary%20Internet%20Files/Content.Outlook/PGSB4AYP/&#1047;&#1055;&#1060;%20&#1087;&#1077;&#1083;&#1100;&#1084;&#1077;&#1085;&#1080;%202015&#10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cherbuninky\AppData\Local\Microsoft\Windows\INetCache\Content.Outlook\ODXIZD80\&#1052;&#1072;&#1090;&#1088;&#1080;&#1094;&#1072;%20&#1092;&#1086;&#1082;&#1091;&#1089;&#1086;&#1074;\&#1052;&#1040;&#1058;&#1056;&#1048;&#1062;&#1040;%20&#1056;&#1050;%20&#1080;%20&#1060;&#1054;&#1050;&#1059;&#1057;&#1054;&#1042;%2021_03_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petrovdv\AppData\Local\Microsoft\Windows\Temporary%20Internet%20Files\Content.Outlook\FA6PNIQ7\&#1040;&#1085;&#1072;&#1083;&#1080;&#1079;%20&#1077;&#1084;&#1082;&#1086;&#1089;&#1090;&#1080;%20&#1088;&#1099;&#1085;&#1082;&#1072;%20&#1050;&#1048;%20&#1076;&#1083;&#1103;%20&#1089;&#1090;&#1088;&#1072;&#1090;&#1077;&#1075;&#1080;&#1080;%202014-2015_4%20&#1087;&#1088;&#1086;&#1075;&#1085;&#1086;&#1079;&#1072;%20&#1089;%20&#1082;&#1086;&#1083;-&#1074;&#1086;&#1084;%20&#1056;&#1058;&#1058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ya.panteleeva/Desktop/&#1053;&#1086;&#1074;&#1072;&#1103;%20&#1087;&#1072;&#1087;&#1082;&#1072;/&#1082;&#1089;/&#1057;&#1087;&#1088;&#1072;&#1074;&#1086;&#1095;&#1085;&#1080;&#1082;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esktop/&#1072;&#1074;&#1075;&#1091;&#1089;&#1090;%20&#1056;&#1058;&#1058;%20&#1048;&#1085;&#1080;&#1094;&#1080;&#1072;&#1094;&#1080;&#1103;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Users\margarita.grazhdanin\AppData\Local\Microsoft\Windows\Temporary%20Internet%20Files\Content.Outlook\TDX5N1ZD\adActum_MediaCount%20_2017_MP%2014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67\meet_ds$\Users\rjabovami\AppData\Local\Microsoft\Windows\Temporary%20Internet%20Files\Content.Outlook\VJ0JH7FU\Users\rjabovami\Desktop\Documents%20and%20Settings\lisinata\&#1056;&#1072;&#1073;&#1086;&#1095;&#1080;&#1081;%20&#1089;&#1090;&#1086;&#1083;\&#1076;&#1086;&#1082;&#1091;&#1084;&#1077;&#1085;&#1090;&#1099;\&#1053;&#1077;&#1076;&#1077;&#1083;&#1103;%20&#1048;&#1089;&#1093;&#1086;&#1076;&#1085;&#1099;&#1081;_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bovami/AppData/Local/Microsoft/Windows/Temporary%20Internet%20Files/Content.Outlook/VJ0JH7FU/Users/rjabovami/Desktop/Documents%20and%20Settings/lisinata/&#1056;&#1072;&#1073;&#1086;&#1095;&#1080;&#1081;%20&#1089;&#1090;&#1086;&#1083;/&#1076;&#1086;&#1082;&#1091;&#1084;&#1077;&#1085;&#1090;&#1099;/&#1053;&#1077;&#1076;&#1077;&#1083;&#1103;%20&#1048;&#1089;&#1093;&#1086;&#1076;&#1085;&#1099;&#1081;_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abiproduct.ru/Documents%20and%20Settings/lisinata/&#1056;&#1072;&#1073;&#1086;&#1095;&#1080;&#1081;%20&#1089;&#1090;&#1086;&#1083;/&#1076;&#1086;&#1082;&#1091;&#1084;&#1077;&#1085;&#1090;&#1099;/&#1053;&#1077;&#1076;&#1077;&#1083;&#1103;%20&#1048;&#1089;&#1093;&#1086;&#1076;&#1085;&#1099;&#1081;_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_&#1054;&#1090;&#1076;&#1077;&#1083;%20&#1084;&#1072;&#1088;&#1082;&#1077;&#1090;&#1080;&#1085;&#1075;&#1086;&#1074;&#1086;&#1075;&#1086;%20&#1072;&#1085;&#1072;&#1083;&#1080;&#1079;&#1072;\&#1055;&#1077;&#1090;&#1088;&#1086;&#1074;%20&#1044;&#1077;&#1085;&#1080;&#1089;\MML&#1076;&#1072;&#1085;&#1085;&#1099;&#107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BI_Product/OOO_TraidService/&#1044;&#1080;&#1088;&#1077;&#1082;&#1094;&#1080;&#1103;%20&#1087;&#1086;%20&#1090;&#1088;&#1077;&#1076;-&#1084;&#1072;&#1088;&#1082;&#1077;&#1090;&#1080;&#1085;&#1075;&#1091;.%20&#1056;&#1077;&#1075;&#1080;&#1086;&#1085;&#1099;/4%20&#1052;&#1040;&#1057;&#1064;&#1058;&#1040;&#1041;&#1053;&#1067;&#1045;%20&#1058;&#1052;&#1040;/2020%20&#1075;&#1086;&#1076;/&#1092;&#1077;&#1076;&#1077;&#1088;&#1072;&#1083;&#1100;-&#1084;&#1072;&#1088;&#1082;&#1077;&#1088;&#1085;&#1086;&#1077;%20&#1089;&#1082;&#1102;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kom.ru\fs\0610%20&#1057;&#1083;&#1091;&#1078;&#1073;&#1072;%20&#1084;&#1072;&#1088;&#1082;&#1077;&#1090;&#1080;&#1085;&#1075;&#1086;&#1074;&#1086;&#1075;&#1086;%20&#1087;&#1083;&#1072;&#1085;&#1080;&#1088;&#1086;&#1074;&#1072;&#1085;&#1080;&#1103;%20&#1080;%20&#1072;&#1085;&#1072;&#1083;&#1080;&#1079;&#1072;\_&#1054;&#1090;&#1076;&#1077;&#1083;%20&#1052;&#1040;\&#1057;&#1090;&#1077;&#1087;&#1072;&#1085;&#1086;&#1074;&#1072;%20&#1040;&#1083;&#1105;&#1085;&#1072;\&#1052;&#1072;&#1088;&#1082;&#1077;&#1090;&#1055;&#1083;&#1072;&#1085;%202020\&#1052;&#1072;&#1090;&#1088;&#1080;&#1094;&#1099;%20&#1051;&#1050;&#1050;\&#1052;&#1072;&#1090;&#1088;&#1080;&#1094;&#1072;%20&#1051;&#1050;&#1050;%20(22082019)_&#1076;&#1083;&#1103;%20&#1089;&#1086;&#1075;&#1083;&#1072;&#1089;&#1086;&#1074;&#1072;&#1085;&#1080;&#1103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simovaoa/Desktop/&#1077;&#1084;&#1082;&#1086;&#1089;&#1090;&#1100;/&#1040;&#1085;&#1072;&#1083;&#1080;&#1079;%20&#1077;&#1084;&#1082;&#1086;&#1089;&#1090;&#1080;%20&#1088;&#1099;&#1085;&#1082;&#1072;%20&#1047;&#1055;&#1060;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  <sheetName val="Выпадающий список"/>
      <sheetName val="Номенклатура"/>
      <sheetName val="справочник"/>
      <sheetName val="Причины"/>
      <sheetName val="Незав_пр-во_2"/>
      <sheetName val="1_кв_2"/>
      <sheetName val="2__кв_2"/>
      <sheetName val="3_кв_2"/>
      <sheetName val="4_кв_2"/>
      <sheetName val="Расход_за_м-ц2"/>
      <sheetName val="Отчёт_склада2"/>
      <sheetName val="Незав_пр_во_2"/>
      <sheetName val="COGS_CUR2"/>
      <sheetName val="Списки"/>
      <sheetName val="Незав_пр-во_3"/>
      <sheetName val="1_кв_3"/>
      <sheetName val="2__кв_3"/>
      <sheetName val="3_кв_3"/>
      <sheetName val="4_кв_3"/>
      <sheetName val="Расход_за_м-ц3"/>
      <sheetName val="Отчёт_склада3"/>
      <sheetName val="Незав_пр_во_3"/>
      <sheetName val="COGS_CUR3"/>
      <sheetName val="мощность нч год_в1"/>
      <sheetName val="Инструкция"/>
      <sheetName val="Выпадающий_список"/>
      <sheetName val="Шаг 2. Форма для обоснований"/>
      <sheetName val="группа период"/>
      <sheetName val="сети"/>
    </sheetNames>
    <sheetDataSet>
      <sheetData sheetId="0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>
        <row r="1">
          <cell r="K1" t="str">
            <v>Утверждаю: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>
        <row r="1">
          <cell r="K1" t="str">
            <v>Утверждаю: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ССЕ"/>
      <sheetName val="ЭССЕ (анализ)"/>
      <sheetName val="Для ЭССЕ"/>
      <sheetName val="Свод"/>
      <sheetName val="АМ"/>
      <sheetName val="Проверка АМ"/>
      <sheetName val="Для АМ"/>
      <sheetName val="Структура АМ"/>
      <sheetName val="Цены"/>
      <sheetName val="Свод для Цен"/>
      <sheetName val="Проверка ЭССЕ"/>
      <sheetName val="Чек лист для плана"/>
      <sheetName val="Чек лист для факта"/>
      <sheetName val="Анализ ошибок"/>
      <sheetName val="Входные данные план"/>
      <sheetName val="сырье планы"/>
      <sheetName val="Проверка цены"/>
      <sheetName val="БПЛ"/>
      <sheetName val="Повышение БПЛ"/>
      <sheetName val="ТР"/>
      <sheetName val="Справочник НСИ"/>
      <sheetName val="Входные данные факт"/>
      <sheetName val="Сырье Факт"/>
      <sheetName val="Цены, объемы, выручка"/>
      <sheetName val="Расчет факт"/>
      <sheetName val="Справочник кодов и ТТ SKU"/>
      <sheetName val="ДРХС - ПРОГНОЗ QUERY"/>
      <sheetName val="ДРХС QUERY"/>
      <sheetName val="ТР QUERY"/>
      <sheetName val="Ввода НП и КУ"/>
      <sheetName val="Для факта-плана обновить"/>
      <sheetName val="Для распределения"/>
      <sheetName val="ЭССЕ пересчет"/>
      <sheetName val="Справочник ГП"/>
      <sheetName val="АМ пересчет"/>
      <sheetName val="справочники"/>
      <sheetName val="Статус номера аксап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>
        <row r="3">
          <cell r="AD3">
            <v>0</v>
          </cell>
          <cell r="AH3" t="str">
            <v>Тандер</v>
          </cell>
        </row>
        <row r="4">
          <cell r="AD4">
            <v>0</v>
          </cell>
        </row>
        <row r="5">
          <cell r="AD5">
            <v>0</v>
          </cell>
        </row>
        <row r="6">
          <cell r="AD6">
            <v>0</v>
          </cell>
        </row>
        <row r="7">
          <cell r="AD7">
            <v>0</v>
          </cell>
        </row>
        <row r="8">
          <cell r="AD8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AD44">
            <v>0</v>
          </cell>
        </row>
        <row r="45">
          <cell r="AD45">
            <v>0</v>
          </cell>
        </row>
        <row r="46">
          <cell r="AD46">
            <v>0</v>
          </cell>
        </row>
        <row r="47">
          <cell r="AD47">
            <v>0</v>
          </cell>
        </row>
        <row r="48">
          <cell r="AD48">
            <v>0</v>
          </cell>
        </row>
        <row r="49">
          <cell r="AD49">
            <v>0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  <row r="81">
          <cell r="AD81">
            <v>0</v>
          </cell>
        </row>
        <row r="82">
          <cell r="AD82">
            <v>0</v>
          </cell>
        </row>
        <row r="83">
          <cell r="AD83">
            <v>0</v>
          </cell>
        </row>
        <row r="84">
          <cell r="AD84">
            <v>0</v>
          </cell>
        </row>
        <row r="85">
          <cell r="AD85">
            <v>0</v>
          </cell>
        </row>
        <row r="86">
          <cell r="AD86">
            <v>0</v>
          </cell>
        </row>
        <row r="87">
          <cell r="AD87">
            <v>0</v>
          </cell>
        </row>
        <row r="88">
          <cell r="AD88">
            <v>0</v>
          </cell>
        </row>
        <row r="89">
          <cell r="AD89">
            <v>0</v>
          </cell>
        </row>
        <row r="90">
          <cell r="AD90">
            <v>0</v>
          </cell>
        </row>
        <row r="91">
          <cell r="AD91">
            <v>0</v>
          </cell>
        </row>
        <row r="92">
          <cell r="AD92">
            <v>0</v>
          </cell>
        </row>
        <row r="93">
          <cell r="AD93">
            <v>0</v>
          </cell>
        </row>
        <row r="94">
          <cell r="AD94">
            <v>0</v>
          </cell>
        </row>
        <row r="95">
          <cell r="AD95">
            <v>0</v>
          </cell>
        </row>
        <row r="96">
          <cell r="AD96">
            <v>0</v>
          </cell>
        </row>
        <row r="97">
          <cell r="AD97">
            <v>0</v>
          </cell>
        </row>
        <row r="98">
          <cell r="AD98">
            <v>0</v>
          </cell>
        </row>
        <row r="99">
          <cell r="AD99">
            <v>0</v>
          </cell>
        </row>
        <row r="100">
          <cell r="AD100">
            <v>0</v>
          </cell>
        </row>
        <row r="101">
          <cell r="AD101">
            <v>0</v>
          </cell>
        </row>
        <row r="102">
          <cell r="AD102">
            <v>0</v>
          </cell>
        </row>
        <row r="103">
          <cell r="AD103">
            <v>0</v>
          </cell>
        </row>
        <row r="104">
          <cell r="AD104">
            <v>0</v>
          </cell>
        </row>
        <row r="105">
          <cell r="AD105">
            <v>0</v>
          </cell>
        </row>
        <row r="106">
          <cell r="AD106">
            <v>0</v>
          </cell>
        </row>
        <row r="107">
          <cell r="AD107">
            <v>0</v>
          </cell>
        </row>
        <row r="108">
          <cell r="AD108">
            <v>0</v>
          </cell>
        </row>
        <row r="109">
          <cell r="AD109">
            <v>0</v>
          </cell>
        </row>
        <row r="110">
          <cell r="AD110">
            <v>0</v>
          </cell>
        </row>
        <row r="111">
          <cell r="AD111">
            <v>0</v>
          </cell>
        </row>
        <row r="112">
          <cell r="AD112">
            <v>0</v>
          </cell>
        </row>
        <row r="113">
          <cell r="AD113">
            <v>0</v>
          </cell>
        </row>
        <row r="114">
          <cell r="AD114">
            <v>0</v>
          </cell>
        </row>
        <row r="115">
          <cell r="AD115">
            <v>0</v>
          </cell>
        </row>
        <row r="116">
          <cell r="AD116">
            <v>0</v>
          </cell>
        </row>
        <row r="117">
          <cell r="AD117">
            <v>0</v>
          </cell>
        </row>
        <row r="118">
          <cell r="AD118">
            <v>0</v>
          </cell>
        </row>
        <row r="119">
          <cell r="AD119">
            <v>0</v>
          </cell>
        </row>
        <row r="120">
          <cell r="AD120">
            <v>0</v>
          </cell>
        </row>
        <row r="121">
          <cell r="AD121">
            <v>0</v>
          </cell>
        </row>
        <row r="122">
          <cell r="AD122">
            <v>0</v>
          </cell>
        </row>
        <row r="123">
          <cell r="AD123">
            <v>0</v>
          </cell>
        </row>
        <row r="124">
          <cell r="AD124">
            <v>0</v>
          </cell>
        </row>
        <row r="125">
          <cell r="AD125">
            <v>0</v>
          </cell>
        </row>
        <row r="126">
          <cell r="AD126">
            <v>0</v>
          </cell>
        </row>
        <row r="127">
          <cell r="AD127">
            <v>0</v>
          </cell>
        </row>
        <row r="128">
          <cell r="AD128">
            <v>0</v>
          </cell>
        </row>
        <row r="129">
          <cell r="AD129">
            <v>0</v>
          </cell>
        </row>
        <row r="130">
          <cell r="AD130">
            <v>0</v>
          </cell>
        </row>
        <row r="131">
          <cell r="AD131">
            <v>0</v>
          </cell>
        </row>
        <row r="132">
          <cell r="AD132">
            <v>0</v>
          </cell>
        </row>
        <row r="133">
          <cell r="AD133">
            <v>0</v>
          </cell>
        </row>
        <row r="134">
          <cell r="AD134">
            <v>0</v>
          </cell>
        </row>
        <row r="135">
          <cell r="AD135">
            <v>0</v>
          </cell>
        </row>
        <row r="136">
          <cell r="AD136">
            <v>0</v>
          </cell>
        </row>
        <row r="137">
          <cell r="AD137">
            <v>0</v>
          </cell>
        </row>
        <row r="138">
          <cell r="AD138">
            <v>0</v>
          </cell>
        </row>
        <row r="139">
          <cell r="AD139">
            <v>0</v>
          </cell>
        </row>
        <row r="140">
          <cell r="AD140">
            <v>0</v>
          </cell>
        </row>
        <row r="141">
          <cell r="AD141">
            <v>0</v>
          </cell>
        </row>
        <row r="142">
          <cell r="AD142">
            <v>0</v>
          </cell>
        </row>
        <row r="143">
          <cell r="AD143">
            <v>0</v>
          </cell>
        </row>
        <row r="144">
          <cell r="AD144">
            <v>0</v>
          </cell>
        </row>
        <row r="145">
          <cell r="AD145">
            <v>0</v>
          </cell>
        </row>
        <row r="146">
          <cell r="AD146">
            <v>0</v>
          </cell>
        </row>
        <row r="147">
          <cell r="AD147">
            <v>0</v>
          </cell>
        </row>
        <row r="148">
          <cell r="AD148">
            <v>0</v>
          </cell>
        </row>
        <row r="149">
          <cell r="AD149">
            <v>0</v>
          </cell>
        </row>
        <row r="150">
          <cell r="AD150">
            <v>0</v>
          </cell>
        </row>
        <row r="151">
          <cell r="AD151">
            <v>0</v>
          </cell>
        </row>
        <row r="152">
          <cell r="AD152">
            <v>0</v>
          </cell>
        </row>
        <row r="153">
          <cell r="AD153">
            <v>0</v>
          </cell>
        </row>
        <row r="154">
          <cell r="AD154">
            <v>0</v>
          </cell>
        </row>
        <row r="155">
          <cell r="AD155">
            <v>0</v>
          </cell>
        </row>
        <row r="156">
          <cell r="AD156">
            <v>0</v>
          </cell>
        </row>
        <row r="157">
          <cell r="AD157">
            <v>0</v>
          </cell>
        </row>
        <row r="158">
          <cell r="AD158">
            <v>0</v>
          </cell>
        </row>
        <row r="159">
          <cell r="AD159">
            <v>0</v>
          </cell>
        </row>
        <row r="160">
          <cell r="AD160">
            <v>0</v>
          </cell>
        </row>
        <row r="161">
          <cell r="AD161">
            <v>0</v>
          </cell>
        </row>
        <row r="162">
          <cell r="AD162">
            <v>0</v>
          </cell>
        </row>
        <row r="163">
          <cell r="AD163">
            <v>0</v>
          </cell>
        </row>
        <row r="164">
          <cell r="AD164">
            <v>0</v>
          </cell>
        </row>
        <row r="165">
          <cell r="AD165">
            <v>0</v>
          </cell>
        </row>
        <row r="166">
          <cell r="AD166">
            <v>0</v>
          </cell>
        </row>
        <row r="167">
          <cell r="AD167">
            <v>0</v>
          </cell>
        </row>
        <row r="168">
          <cell r="AD168">
            <v>0</v>
          </cell>
        </row>
        <row r="169">
          <cell r="AD169">
            <v>0</v>
          </cell>
        </row>
        <row r="170">
          <cell r="AD170">
            <v>0</v>
          </cell>
        </row>
        <row r="171">
          <cell r="AD171">
            <v>0</v>
          </cell>
        </row>
        <row r="172">
          <cell r="AD172">
            <v>0</v>
          </cell>
        </row>
        <row r="173">
          <cell r="AD173">
            <v>0</v>
          </cell>
        </row>
        <row r="174">
          <cell r="AD174">
            <v>0</v>
          </cell>
        </row>
        <row r="175">
          <cell r="AD175">
            <v>0</v>
          </cell>
        </row>
        <row r="176">
          <cell r="AD176">
            <v>0</v>
          </cell>
        </row>
        <row r="177">
          <cell r="AD177">
            <v>0</v>
          </cell>
        </row>
        <row r="178">
          <cell r="AD178">
            <v>0</v>
          </cell>
        </row>
        <row r="179">
          <cell r="AD179">
            <v>0</v>
          </cell>
        </row>
        <row r="180">
          <cell r="AD180">
            <v>0</v>
          </cell>
        </row>
        <row r="181">
          <cell r="AD181">
            <v>0</v>
          </cell>
        </row>
        <row r="182">
          <cell r="AD182">
            <v>0</v>
          </cell>
        </row>
        <row r="183">
          <cell r="AD183">
            <v>0</v>
          </cell>
        </row>
        <row r="184">
          <cell r="AD184">
            <v>0</v>
          </cell>
        </row>
        <row r="185">
          <cell r="AD185">
            <v>0</v>
          </cell>
        </row>
        <row r="186">
          <cell r="AD186">
            <v>0</v>
          </cell>
        </row>
        <row r="187">
          <cell r="AD187">
            <v>0</v>
          </cell>
        </row>
        <row r="188">
          <cell r="AD188">
            <v>0</v>
          </cell>
        </row>
        <row r="189">
          <cell r="AD189">
            <v>0</v>
          </cell>
        </row>
        <row r="190">
          <cell r="AD190">
            <v>0</v>
          </cell>
        </row>
        <row r="191">
          <cell r="AD191">
            <v>0</v>
          </cell>
        </row>
        <row r="192">
          <cell r="AD192">
            <v>0</v>
          </cell>
        </row>
        <row r="193">
          <cell r="AD193">
            <v>0</v>
          </cell>
        </row>
        <row r="194">
          <cell r="AD194">
            <v>0</v>
          </cell>
        </row>
        <row r="195">
          <cell r="AD195">
            <v>0</v>
          </cell>
        </row>
        <row r="196">
          <cell r="AD196">
            <v>0</v>
          </cell>
        </row>
        <row r="197">
          <cell r="AD197">
            <v>0</v>
          </cell>
        </row>
        <row r="198">
          <cell r="AD198">
            <v>0</v>
          </cell>
        </row>
        <row r="199">
          <cell r="AD199">
            <v>0</v>
          </cell>
        </row>
        <row r="200">
          <cell r="AD200">
            <v>0</v>
          </cell>
        </row>
        <row r="201">
          <cell r="AD201">
            <v>0</v>
          </cell>
        </row>
        <row r="202">
          <cell r="AD202">
            <v>0</v>
          </cell>
        </row>
        <row r="203">
          <cell r="AD203">
            <v>0</v>
          </cell>
        </row>
        <row r="204">
          <cell r="AD204">
            <v>0</v>
          </cell>
        </row>
        <row r="205">
          <cell r="AD205">
            <v>0</v>
          </cell>
        </row>
        <row r="206">
          <cell r="AD206">
            <v>0</v>
          </cell>
        </row>
        <row r="207">
          <cell r="AD207">
            <v>0</v>
          </cell>
        </row>
        <row r="208">
          <cell r="AD208">
            <v>0</v>
          </cell>
        </row>
        <row r="209">
          <cell r="AD209">
            <v>0</v>
          </cell>
        </row>
        <row r="210">
          <cell r="AD210">
            <v>0</v>
          </cell>
        </row>
        <row r="211">
          <cell r="AD211">
            <v>0</v>
          </cell>
        </row>
        <row r="212">
          <cell r="AD212">
            <v>0</v>
          </cell>
        </row>
        <row r="213">
          <cell r="AD213">
            <v>0</v>
          </cell>
        </row>
        <row r="214">
          <cell r="AD214">
            <v>0</v>
          </cell>
        </row>
        <row r="215">
          <cell r="AD215">
            <v>0</v>
          </cell>
        </row>
        <row r="216">
          <cell r="AD216">
            <v>0</v>
          </cell>
        </row>
        <row r="217">
          <cell r="AD217">
            <v>0</v>
          </cell>
        </row>
        <row r="218">
          <cell r="AD218">
            <v>0</v>
          </cell>
        </row>
        <row r="219">
          <cell r="AD219">
            <v>0</v>
          </cell>
        </row>
        <row r="220">
          <cell r="AD220">
            <v>0</v>
          </cell>
        </row>
        <row r="221">
          <cell r="AD221">
            <v>0</v>
          </cell>
        </row>
        <row r="222">
          <cell r="AD222">
            <v>0</v>
          </cell>
        </row>
        <row r="223">
          <cell r="AD223">
            <v>0</v>
          </cell>
        </row>
        <row r="224">
          <cell r="AD224">
            <v>0</v>
          </cell>
        </row>
        <row r="225">
          <cell r="AD225">
            <v>0</v>
          </cell>
        </row>
        <row r="226">
          <cell r="AD226">
            <v>0</v>
          </cell>
        </row>
        <row r="227">
          <cell r="AD227">
            <v>0</v>
          </cell>
        </row>
        <row r="228">
          <cell r="AD228">
            <v>0</v>
          </cell>
        </row>
        <row r="229">
          <cell r="AD229">
            <v>0</v>
          </cell>
        </row>
        <row r="230">
          <cell r="AD230">
            <v>0</v>
          </cell>
        </row>
        <row r="231">
          <cell r="AD231">
            <v>0</v>
          </cell>
        </row>
        <row r="232">
          <cell r="AD232">
            <v>0</v>
          </cell>
        </row>
        <row r="233">
          <cell r="AD233">
            <v>0</v>
          </cell>
        </row>
        <row r="234">
          <cell r="AD234">
            <v>0</v>
          </cell>
        </row>
        <row r="235">
          <cell r="AD235">
            <v>0</v>
          </cell>
        </row>
        <row r="236">
          <cell r="AD236">
            <v>0</v>
          </cell>
        </row>
        <row r="237">
          <cell r="AD237">
            <v>0</v>
          </cell>
        </row>
        <row r="238">
          <cell r="AD238">
            <v>0</v>
          </cell>
        </row>
        <row r="239">
          <cell r="AD239">
            <v>0</v>
          </cell>
        </row>
        <row r="240">
          <cell r="AD240">
            <v>0</v>
          </cell>
        </row>
        <row r="241">
          <cell r="AD241">
            <v>0</v>
          </cell>
        </row>
        <row r="242">
          <cell r="AD242">
            <v>0</v>
          </cell>
        </row>
        <row r="243">
          <cell r="AD243">
            <v>0</v>
          </cell>
        </row>
        <row r="244">
          <cell r="AD244">
            <v>0</v>
          </cell>
        </row>
        <row r="245">
          <cell r="AD245">
            <v>0</v>
          </cell>
        </row>
        <row r="246">
          <cell r="AD246">
            <v>0</v>
          </cell>
        </row>
        <row r="247">
          <cell r="AD247">
            <v>0</v>
          </cell>
        </row>
        <row r="248">
          <cell r="AD248">
            <v>0</v>
          </cell>
        </row>
        <row r="249">
          <cell r="AD249">
            <v>0</v>
          </cell>
        </row>
        <row r="250">
          <cell r="AD250">
            <v>0</v>
          </cell>
        </row>
        <row r="251">
          <cell r="AD251">
            <v>0</v>
          </cell>
        </row>
        <row r="252">
          <cell r="AD252">
            <v>0</v>
          </cell>
        </row>
        <row r="253">
          <cell r="AD253">
            <v>0</v>
          </cell>
        </row>
        <row r="254">
          <cell r="AD254">
            <v>0</v>
          </cell>
        </row>
        <row r="255">
          <cell r="AD255">
            <v>0</v>
          </cell>
        </row>
        <row r="256">
          <cell r="AD256">
            <v>0</v>
          </cell>
        </row>
        <row r="257">
          <cell r="AD257">
            <v>0</v>
          </cell>
        </row>
        <row r="258">
          <cell r="AD258">
            <v>0</v>
          </cell>
        </row>
        <row r="259">
          <cell r="AD259">
            <v>0</v>
          </cell>
        </row>
        <row r="260">
          <cell r="AD260">
            <v>0</v>
          </cell>
        </row>
        <row r="261">
          <cell r="AD261">
            <v>0</v>
          </cell>
        </row>
        <row r="262">
          <cell r="AD262">
            <v>0</v>
          </cell>
        </row>
        <row r="263">
          <cell r="AD263">
            <v>0</v>
          </cell>
        </row>
        <row r="264">
          <cell r="AD264">
            <v>0</v>
          </cell>
        </row>
        <row r="265">
          <cell r="AD265">
            <v>0</v>
          </cell>
        </row>
        <row r="266">
          <cell r="AD266">
            <v>0</v>
          </cell>
        </row>
        <row r="267">
          <cell r="AD267">
            <v>0</v>
          </cell>
        </row>
        <row r="268">
          <cell r="AD268">
            <v>0</v>
          </cell>
        </row>
        <row r="269">
          <cell r="AD269">
            <v>0</v>
          </cell>
        </row>
        <row r="270">
          <cell r="AD270">
            <v>0</v>
          </cell>
        </row>
        <row r="271">
          <cell r="AD271">
            <v>0</v>
          </cell>
        </row>
        <row r="272">
          <cell r="AD272">
            <v>0</v>
          </cell>
        </row>
        <row r="273">
          <cell r="AD273">
            <v>0</v>
          </cell>
        </row>
        <row r="274">
          <cell r="AD274">
            <v>0</v>
          </cell>
        </row>
        <row r="275">
          <cell r="AD275">
            <v>0</v>
          </cell>
        </row>
        <row r="276">
          <cell r="AD276">
            <v>0</v>
          </cell>
        </row>
        <row r="277">
          <cell r="AD277">
            <v>0</v>
          </cell>
        </row>
        <row r="278">
          <cell r="AD278">
            <v>0</v>
          </cell>
        </row>
        <row r="279">
          <cell r="AD279">
            <v>0</v>
          </cell>
        </row>
        <row r="280">
          <cell r="AD280">
            <v>0</v>
          </cell>
        </row>
        <row r="281">
          <cell r="AD281">
            <v>0</v>
          </cell>
        </row>
        <row r="282">
          <cell r="AD282">
            <v>0</v>
          </cell>
        </row>
        <row r="283">
          <cell r="AD283">
            <v>0</v>
          </cell>
        </row>
        <row r="284">
          <cell r="AD284">
            <v>0</v>
          </cell>
        </row>
        <row r="285">
          <cell r="AD285">
            <v>0</v>
          </cell>
        </row>
        <row r="286">
          <cell r="AD286">
            <v>0</v>
          </cell>
        </row>
        <row r="287">
          <cell r="AD287">
            <v>0</v>
          </cell>
        </row>
        <row r="288">
          <cell r="AD288">
            <v>0</v>
          </cell>
        </row>
        <row r="289">
          <cell r="AD289">
            <v>0</v>
          </cell>
        </row>
        <row r="290">
          <cell r="AD290">
            <v>0</v>
          </cell>
        </row>
        <row r="291">
          <cell r="AD291">
            <v>0</v>
          </cell>
        </row>
        <row r="292">
          <cell r="AD292">
            <v>0</v>
          </cell>
        </row>
        <row r="293">
          <cell r="AD293">
            <v>0</v>
          </cell>
        </row>
        <row r="294">
          <cell r="AD294">
            <v>0</v>
          </cell>
        </row>
        <row r="295">
          <cell r="AD295">
            <v>0</v>
          </cell>
        </row>
        <row r="296">
          <cell r="AD296">
            <v>0</v>
          </cell>
        </row>
        <row r="297">
          <cell r="AD297">
            <v>0</v>
          </cell>
        </row>
        <row r="298">
          <cell r="AD298">
            <v>0</v>
          </cell>
        </row>
        <row r="299">
          <cell r="AD299">
            <v>0</v>
          </cell>
        </row>
        <row r="300">
          <cell r="AD300">
            <v>0</v>
          </cell>
        </row>
        <row r="301">
          <cell r="AD301">
            <v>0</v>
          </cell>
        </row>
        <row r="302">
          <cell r="AD302">
            <v>0</v>
          </cell>
        </row>
        <row r="303">
          <cell r="AD303">
            <v>0</v>
          </cell>
        </row>
        <row r="304">
          <cell r="AD304">
            <v>0</v>
          </cell>
        </row>
        <row r="305">
          <cell r="AD305">
            <v>0</v>
          </cell>
        </row>
        <row r="306">
          <cell r="AD306">
            <v>0</v>
          </cell>
        </row>
        <row r="307">
          <cell r="AD307">
            <v>0</v>
          </cell>
        </row>
        <row r="308">
          <cell r="AD308">
            <v>0</v>
          </cell>
        </row>
        <row r="309">
          <cell r="AD309">
            <v>0</v>
          </cell>
        </row>
        <row r="310">
          <cell r="AD310">
            <v>0</v>
          </cell>
        </row>
        <row r="311">
          <cell r="AD311">
            <v>0</v>
          </cell>
        </row>
        <row r="312">
          <cell r="AD312">
            <v>0</v>
          </cell>
        </row>
        <row r="313">
          <cell r="AD313">
            <v>0</v>
          </cell>
        </row>
        <row r="314">
          <cell r="AD314">
            <v>0</v>
          </cell>
        </row>
        <row r="315">
          <cell r="AD315">
            <v>0</v>
          </cell>
        </row>
        <row r="316">
          <cell r="AD316">
            <v>0</v>
          </cell>
        </row>
        <row r="317">
          <cell r="AD317">
            <v>0</v>
          </cell>
        </row>
        <row r="318">
          <cell r="AD318">
            <v>0</v>
          </cell>
        </row>
        <row r="319">
          <cell r="AD319">
            <v>0</v>
          </cell>
        </row>
        <row r="320">
          <cell r="AD320">
            <v>0</v>
          </cell>
        </row>
        <row r="321">
          <cell r="AD321">
            <v>0</v>
          </cell>
        </row>
        <row r="322">
          <cell r="AD322">
            <v>0</v>
          </cell>
        </row>
        <row r="323">
          <cell r="AD323">
            <v>0</v>
          </cell>
        </row>
        <row r="324">
          <cell r="AD324">
            <v>0</v>
          </cell>
        </row>
        <row r="325">
          <cell r="AD325">
            <v>0</v>
          </cell>
        </row>
        <row r="326">
          <cell r="AD326">
            <v>0</v>
          </cell>
        </row>
        <row r="327">
          <cell r="AD327">
            <v>0</v>
          </cell>
        </row>
        <row r="328">
          <cell r="AD328">
            <v>0</v>
          </cell>
        </row>
        <row r="329">
          <cell r="AD329">
            <v>0</v>
          </cell>
        </row>
        <row r="330">
          <cell r="AD330">
            <v>0</v>
          </cell>
        </row>
        <row r="331">
          <cell r="AD331">
            <v>0</v>
          </cell>
        </row>
        <row r="332">
          <cell r="AD332">
            <v>0</v>
          </cell>
        </row>
        <row r="333">
          <cell r="AD333">
            <v>0</v>
          </cell>
        </row>
        <row r="334">
          <cell r="AD334">
            <v>0</v>
          </cell>
        </row>
        <row r="335">
          <cell r="AD335">
            <v>0</v>
          </cell>
        </row>
        <row r="336">
          <cell r="AD336">
            <v>0</v>
          </cell>
        </row>
        <row r="337">
          <cell r="AD337">
            <v>0</v>
          </cell>
        </row>
        <row r="338">
          <cell r="AD338">
            <v>0</v>
          </cell>
        </row>
        <row r="339">
          <cell r="AD339">
            <v>0</v>
          </cell>
        </row>
        <row r="340">
          <cell r="AD340">
            <v>0</v>
          </cell>
        </row>
        <row r="341">
          <cell r="AD341">
            <v>0</v>
          </cell>
        </row>
        <row r="342">
          <cell r="AD342">
            <v>0</v>
          </cell>
        </row>
        <row r="343">
          <cell r="AD343">
            <v>0</v>
          </cell>
        </row>
        <row r="344">
          <cell r="AD344">
            <v>0</v>
          </cell>
        </row>
        <row r="345">
          <cell r="AD345">
            <v>0</v>
          </cell>
        </row>
        <row r="346">
          <cell r="AD346">
            <v>0</v>
          </cell>
        </row>
        <row r="347">
          <cell r="AD347">
            <v>0</v>
          </cell>
        </row>
        <row r="348">
          <cell r="AD348">
            <v>0</v>
          </cell>
        </row>
        <row r="349">
          <cell r="AD349">
            <v>0</v>
          </cell>
        </row>
        <row r="350">
          <cell r="AD350">
            <v>0</v>
          </cell>
        </row>
        <row r="351">
          <cell r="AD351">
            <v>0</v>
          </cell>
        </row>
        <row r="352">
          <cell r="AD352">
            <v>0</v>
          </cell>
        </row>
        <row r="353">
          <cell r="AD353">
            <v>0</v>
          </cell>
        </row>
        <row r="354">
          <cell r="AD354">
            <v>0</v>
          </cell>
        </row>
        <row r="355">
          <cell r="AD355">
            <v>0</v>
          </cell>
        </row>
        <row r="356">
          <cell r="AD356">
            <v>0</v>
          </cell>
        </row>
        <row r="357">
          <cell r="AD357">
            <v>0</v>
          </cell>
        </row>
        <row r="358">
          <cell r="AD358">
            <v>0</v>
          </cell>
        </row>
        <row r="359">
          <cell r="AD359">
            <v>0</v>
          </cell>
        </row>
        <row r="360">
          <cell r="AD360">
            <v>0</v>
          </cell>
        </row>
        <row r="361">
          <cell r="AD361">
            <v>0</v>
          </cell>
        </row>
        <row r="362">
          <cell r="AD362">
            <v>0</v>
          </cell>
        </row>
        <row r="363">
          <cell r="AD363">
            <v>0</v>
          </cell>
        </row>
        <row r="364">
          <cell r="AD364">
            <v>0</v>
          </cell>
        </row>
        <row r="365">
          <cell r="AD365">
            <v>0</v>
          </cell>
        </row>
        <row r="366">
          <cell r="AD366">
            <v>0</v>
          </cell>
        </row>
        <row r="367">
          <cell r="AD367">
            <v>0</v>
          </cell>
        </row>
        <row r="368">
          <cell r="AD368">
            <v>0</v>
          </cell>
        </row>
        <row r="369">
          <cell r="AD369">
            <v>0</v>
          </cell>
        </row>
        <row r="370">
          <cell r="AD370">
            <v>0</v>
          </cell>
        </row>
        <row r="371">
          <cell r="AD371">
            <v>0</v>
          </cell>
        </row>
        <row r="372">
          <cell r="AD372">
            <v>0</v>
          </cell>
        </row>
        <row r="373">
          <cell r="AD373">
            <v>0</v>
          </cell>
        </row>
        <row r="374">
          <cell r="AD374">
            <v>0</v>
          </cell>
        </row>
        <row r="375">
          <cell r="AD375">
            <v>0</v>
          </cell>
        </row>
        <row r="376">
          <cell r="AD376">
            <v>0</v>
          </cell>
        </row>
        <row r="377">
          <cell r="AD377">
            <v>0</v>
          </cell>
        </row>
        <row r="378">
          <cell r="AD378">
            <v>0</v>
          </cell>
        </row>
        <row r="379">
          <cell r="AD379">
            <v>0</v>
          </cell>
        </row>
        <row r="380">
          <cell r="AD380">
            <v>0</v>
          </cell>
        </row>
        <row r="381">
          <cell r="AD381">
            <v>0</v>
          </cell>
        </row>
        <row r="382">
          <cell r="AD382">
            <v>0</v>
          </cell>
        </row>
        <row r="383">
          <cell r="AD383">
            <v>0</v>
          </cell>
        </row>
        <row r="384">
          <cell r="AD384">
            <v>0</v>
          </cell>
        </row>
        <row r="385">
          <cell r="AD385">
            <v>0</v>
          </cell>
        </row>
        <row r="386">
          <cell r="AD386">
            <v>0</v>
          </cell>
        </row>
        <row r="387">
          <cell r="AD387">
            <v>0</v>
          </cell>
        </row>
        <row r="388">
          <cell r="AD388">
            <v>0</v>
          </cell>
        </row>
        <row r="389">
          <cell r="AD389">
            <v>0</v>
          </cell>
        </row>
        <row r="390">
          <cell r="AD390">
            <v>0</v>
          </cell>
        </row>
        <row r="391">
          <cell r="AD391">
            <v>0</v>
          </cell>
        </row>
        <row r="392">
          <cell r="AD392">
            <v>0</v>
          </cell>
        </row>
        <row r="393">
          <cell r="AD393">
            <v>0</v>
          </cell>
        </row>
        <row r="394">
          <cell r="AD394">
            <v>0</v>
          </cell>
        </row>
        <row r="395">
          <cell r="AD395">
            <v>0</v>
          </cell>
        </row>
        <row r="396">
          <cell r="AD396">
            <v>0</v>
          </cell>
        </row>
        <row r="397">
          <cell r="AD397">
            <v>0</v>
          </cell>
        </row>
        <row r="398">
          <cell r="AD398">
            <v>0</v>
          </cell>
        </row>
        <row r="399">
          <cell r="AD399">
            <v>0</v>
          </cell>
        </row>
        <row r="400">
          <cell r="AD400">
            <v>0</v>
          </cell>
        </row>
        <row r="401">
          <cell r="AD401">
            <v>0</v>
          </cell>
        </row>
        <row r="402">
          <cell r="AD402">
            <v>0</v>
          </cell>
        </row>
        <row r="403">
          <cell r="AD403">
            <v>0</v>
          </cell>
        </row>
        <row r="404">
          <cell r="AD404">
            <v>0</v>
          </cell>
        </row>
        <row r="405">
          <cell r="AD405">
            <v>0</v>
          </cell>
        </row>
        <row r="406">
          <cell r="AD406">
            <v>0</v>
          </cell>
        </row>
        <row r="407">
          <cell r="AD407">
            <v>0</v>
          </cell>
        </row>
        <row r="408">
          <cell r="AD408">
            <v>0</v>
          </cell>
        </row>
        <row r="409">
          <cell r="AD409">
            <v>0</v>
          </cell>
        </row>
        <row r="410">
          <cell r="AD410">
            <v>0</v>
          </cell>
        </row>
        <row r="411">
          <cell r="AD411">
            <v>0</v>
          </cell>
        </row>
        <row r="412">
          <cell r="AD412">
            <v>0</v>
          </cell>
        </row>
        <row r="413">
          <cell r="AD413">
            <v>0</v>
          </cell>
        </row>
        <row r="414">
          <cell r="AD414">
            <v>0</v>
          </cell>
        </row>
        <row r="415">
          <cell r="AD415">
            <v>0</v>
          </cell>
        </row>
        <row r="416">
          <cell r="AD416">
            <v>0</v>
          </cell>
        </row>
        <row r="417">
          <cell r="AD417">
            <v>0</v>
          </cell>
        </row>
        <row r="418">
          <cell r="AD418">
            <v>0</v>
          </cell>
        </row>
        <row r="419">
          <cell r="AD419">
            <v>0</v>
          </cell>
        </row>
        <row r="420">
          <cell r="AD420">
            <v>0</v>
          </cell>
        </row>
        <row r="421">
          <cell r="AD421">
            <v>0</v>
          </cell>
        </row>
        <row r="422">
          <cell r="AD422">
            <v>0</v>
          </cell>
        </row>
        <row r="423">
          <cell r="AD423">
            <v>0</v>
          </cell>
        </row>
        <row r="424">
          <cell r="AD424">
            <v>0</v>
          </cell>
        </row>
        <row r="425">
          <cell r="AD425">
            <v>0</v>
          </cell>
        </row>
        <row r="426">
          <cell r="AD426">
            <v>0</v>
          </cell>
        </row>
        <row r="427">
          <cell r="AD427">
            <v>0</v>
          </cell>
        </row>
        <row r="428">
          <cell r="AD428">
            <v>0</v>
          </cell>
        </row>
        <row r="429">
          <cell r="AD429">
            <v>0</v>
          </cell>
        </row>
        <row r="430">
          <cell r="AD430">
            <v>0</v>
          </cell>
        </row>
        <row r="431">
          <cell r="AD431">
            <v>0</v>
          </cell>
        </row>
        <row r="432">
          <cell r="AD432">
            <v>0</v>
          </cell>
        </row>
        <row r="433">
          <cell r="AD433">
            <v>0</v>
          </cell>
        </row>
        <row r="434">
          <cell r="AD434">
            <v>0</v>
          </cell>
        </row>
        <row r="435">
          <cell r="AD435">
            <v>0</v>
          </cell>
        </row>
        <row r="436">
          <cell r="AD436">
            <v>0</v>
          </cell>
        </row>
        <row r="437">
          <cell r="AD437">
            <v>0</v>
          </cell>
        </row>
        <row r="438">
          <cell r="AD438">
            <v>0</v>
          </cell>
        </row>
        <row r="439">
          <cell r="AD439">
            <v>0</v>
          </cell>
        </row>
        <row r="440">
          <cell r="AD440">
            <v>0</v>
          </cell>
        </row>
        <row r="441">
          <cell r="AD441">
            <v>0</v>
          </cell>
        </row>
        <row r="442">
          <cell r="AD442">
            <v>0</v>
          </cell>
        </row>
        <row r="443">
          <cell r="AD443">
            <v>0</v>
          </cell>
        </row>
        <row r="444">
          <cell r="AD444">
            <v>0</v>
          </cell>
        </row>
        <row r="445">
          <cell r="AD445">
            <v>0</v>
          </cell>
        </row>
        <row r="446">
          <cell r="AD446">
            <v>0</v>
          </cell>
        </row>
        <row r="447">
          <cell r="AD447">
            <v>0</v>
          </cell>
        </row>
        <row r="448">
          <cell r="AD448">
            <v>0</v>
          </cell>
        </row>
        <row r="449">
          <cell r="AD449">
            <v>0</v>
          </cell>
        </row>
        <row r="450">
          <cell r="AD450">
            <v>0</v>
          </cell>
        </row>
        <row r="451">
          <cell r="AD451">
            <v>0</v>
          </cell>
        </row>
        <row r="452">
          <cell r="AD452">
            <v>0</v>
          </cell>
        </row>
        <row r="453">
          <cell r="AD453">
            <v>0</v>
          </cell>
        </row>
        <row r="454">
          <cell r="AD454">
            <v>0</v>
          </cell>
        </row>
        <row r="455">
          <cell r="AD455">
            <v>0</v>
          </cell>
        </row>
        <row r="456">
          <cell r="AD456">
            <v>0</v>
          </cell>
        </row>
        <row r="457">
          <cell r="AD457">
            <v>0</v>
          </cell>
        </row>
        <row r="458">
          <cell r="AD458">
            <v>0</v>
          </cell>
        </row>
        <row r="459">
          <cell r="AD459">
            <v>0</v>
          </cell>
        </row>
        <row r="460">
          <cell r="AD460">
            <v>0</v>
          </cell>
        </row>
        <row r="461">
          <cell r="AD461">
            <v>0</v>
          </cell>
        </row>
        <row r="462">
          <cell r="AD462">
            <v>0</v>
          </cell>
        </row>
        <row r="463">
          <cell r="AD463">
            <v>0</v>
          </cell>
        </row>
        <row r="464">
          <cell r="AD464">
            <v>0</v>
          </cell>
        </row>
        <row r="465">
          <cell r="AD465">
            <v>0</v>
          </cell>
        </row>
        <row r="466">
          <cell r="AD466">
            <v>0</v>
          </cell>
        </row>
        <row r="467">
          <cell r="AD467">
            <v>0</v>
          </cell>
        </row>
        <row r="468">
          <cell r="AD468">
            <v>0</v>
          </cell>
        </row>
        <row r="469">
          <cell r="AD469">
            <v>0</v>
          </cell>
        </row>
        <row r="470">
          <cell r="AD470">
            <v>0</v>
          </cell>
        </row>
        <row r="471">
          <cell r="AD471">
            <v>0</v>
          </cell>
        </row>
        <row r="472">
          <cell r="AD472">
            <v>0</v>
          </cell>
        </row>
        <row r="473">
          <cell r="AD473">
            <v>0</v>
          </cell>
        </row>
        <row r="474">
          <cell r="AD474">
            <v>0</v>
          </cell>
        </row>
        <row r="475">
          <cell r="AD475">
            <v>0</v>
          </cell>
        </row>
        <row r="476">
          <cell r="AD476">
            <v>0</v>
          </cell>
        </row>
        <row r="477">
          <cell r="AD477">
            <v>0</v>
          </cell>
        </row>
        <row r="478">
          <cell r="AD478">
            <v>0</v>
          </cell>
        </row>
        <row r="479">
          <cell r="AD479">
            <v>0</v>
          </cell>
        </row>
        <row r="480">
          <cell r="AD480">
            <v>0</v>
          </cell>
        </row>
        <row r="481">
          <cell r="AD481">
            <v>0</v>
          </cell>
        </row>
        <row r="482">
          <cell r="AD482">
            <v>0</v>
          </cell>
        </row>
        <row r="483">
          <cell r="AD483">
            <v>0</v>
          </cell>
        </row>
        <row r="484">
          <cell r="AD484">
            <v>0</v>
          </cell>
        </row>
        <row r="485">
          <cell r="AD485">
            <v>0</v>
          </cell>
        </row>
        <row r="486">
          <cell r="AD486">
            <v>0</v>
          </cell>
        </row>
        <row r="487">
          <cell r="AD487">
            <v>0</v>
          </cell>
        </row>
        <row r="488">
          <cell r="AD488">
            <v>0</v>
          </cell>
        </row>
        <row r="489">
          <cell r="AD489">
            <v>0</v>
          </cell>
        </row>
        <row r="490">
          <cell r="AD490">
            <v>0</v>
          </cell>
        </row>
        <row r="491">
          <cell r="AD491">
            <v>0</v>
          </cell>
        </row>
        <row r="492">
          <cell r="AD492">
            <v>0</v>
          </cell>
        </row>
        <row r="493">
          <cell r="AD493">
            <v>0</v>
          </cell>
        </row>
        <row r="494">
          <cell r="AD494">
            <v>0</v>
          </cell>
        </row>
        <row r="495">
          <cell r="AD495">
            <v>0</v>
          </cell>
        </row>
        <row r="496">
          <cell r="AD496">
            <v>0</v>
          </cell>
        </row>
        <row r="497">
          <cell r="AD497">
            <v>0</v>
          </cell>
        </row>
        <row r="498">
          <cell r="AD498">
            <v>0</v>
          </cell>
        </row>
        <row r="499">
          <cell r="AD499">
            <v>0</v>
          </cell>
        </row>
        <row r="500">
          <cell r="AD500">
            <v>0</v>
          </cell>
        </row>
        <row r="501">
          <cell r="AD501">
            <v>0</v>
          </cell>
        </row>
        <row r="502">
          <cell r="AD502">
            <v>0</v>
          </cell>
        </row>
        <row r="503">
          <cell r="AD503">
            <v>0</v>
          </cell>
        </row>
        <row r="504">
          <cell r="AD504">
            <v>0</v>
          </cell>
        </row>
        <row r="505">
          <cell r="AD505">
            <v>0</v>
          </cell>
        </row>
        <row r="506">
          <cell r="AD506">
            <v>0</v>
          </cell>
        </row>
        <row r="507">
          <cell r="AD507">
            <v>0</v>
          </cell>
        </row>
        <row r="508">
          <cell r="AD508">
            <v>0</v>
          </cell>
        </row>
        <row r="509">
          <cell r="AD509">
            <v>0</v>
          </cell>
        </row>
        <row r="510">
          <cell r="AD510">
            <v>1</v>
          </cell>
        </row>
        <row r="511">
          <cell r="AD511">
            <v>0</v>
          </cell>
        </row>
        <row r="512">
          <cell r="AD512">
            <v>0</v>
          </cell>
        </row>
        <row r="513">
          <cell r="AD513">
            <v>0</v>
          </cell>
        </row>
        <row r="514">
          <cell r="AD514">
            <v>0</v>
          </cell>
        </row>
        <row r="515">
          <cell r="AD515">
            <v>0</v>
          </cell>
        </row>
        <row r="516">
          <cell r="AD516">
            <v>0</v>
          </cell>
        </row>
        <row r="517">
          <cell r="AD517">
            <v>0</v>
          </cell>
        </row>
        <row r="518">
          <cell r="AD518">
            <v>0</v>
          </cell>
        </row>
        <row r="519">
          <cell r="AD519">
            <v>0</v>
          </cell>
        </row>
        <row r="520">
          <cell r="AD520">
            <v>0</v>
          </cell>
        </row>
        <row r="521">
          <cell r="AD521">
            <v>0</v>
          </cell>
        </row>
        <row r="522">
          <cell r="AD522">
            <v>0</v>
          </cell>
        </row>
        <row r="523">
          <cell r="AD523">
            <v>0</v>
          </cell>
        </row>
        <row r="524">
          <cell r="AD524">
            <v>0</v>
          </cell>
        </row>
        <row r="525">
          <cell r="AD525">
            <v>0</v>
          </cell>
        </row>
        <row r="526">
          <cell r="AD526">
            <v>0</v>
          </cell>
        </row>
        <row r="527">
          <cell r="AD527">
            <v>0</v>
          </cell>
        </row>
        <row r="528">
          <cell r="AD528">
            <v>0</v>
          </cell>
        </row>
        <row r="529">
          <cell r="AD529">
            <v>0</v>
          </cell>
        </row>
        <row r="530">
          <cell r="AD530">
            <v>0</v>
          </cell>
        </row>
        <row r="531">
          <cell r="AD531">
            <v>0</v>
          </cell>
        </row>
        <row r="532">
          <cell r="AD532">
            <v>0</v>
          </cell>
        </row>
        <row r="533">
          <cell r="AD533">
            <v>0</v>
          </cell>
        </row>
        <row r="534">
          <cell r="AD534">
            <v>0</v>
          </cell>
        </row>
        <row r="535">
          <cell r="AD535">
            <v>0</v>
          </cell>
        </row>
        <row r="536">
          <cell r="AD536">
            <v>0</v>
          </cell>
        </row>
        <row r="537">
          <cell r="AD537">
            <v>0</v>
          </cell>
        </row>
        <row r="538">
          <cell r="AD538">
            <v>0</v>
          </cell>
        </row>
        <row r="539">
          <cell r="AD539">
            <v>0</v>
          </cell>
        </row>
        <row r="540">
          <cell r="AD540">
            <v>0</v>
          </cell>
        </row>
        <row r="541">
          <cell r="AD541">
            <v>0</v>
          </cell>
        </row>
        <row r="542">
          <cell r="AD542">
            <v>0</v>
          </cell>
        </row>
        <row r="543">
          <cell r="AD543">
            <v>0</v>
          </cell>
        </row>
        <row r="544">
          <cell r="AD544">
            <v>0</v>
          </cell>
        </row>
        <row r="545">
          <cell r="AD545">
            <v>0</v>
          </cell>
        </row>
        <row r="546">
          <cell r="AD546">
            <v>0</v>
          </cell>
        </row>
        <row r="547">
          <cell r="AD547">
            <v>0</v>
          </cell>
        </row>
        <row r="548">
          <cell r="AD548">
            <v>0</v>
          </cell>
        </row>
        <row r="549">
          <cell r="AD549">
            <v>0</v>
          </cell>
        </row>
        <row r="550">
          <cell r="AD550">
            <v>0</v>
          </cell>
        </row>
        <row r="551">
          <cell r="AD551">
            <v>0</v>
          </cell>
        </row>
        <row r="552">
          <cell r="AD552">
            <v>0</v>
          </cell>
        </row>
        <row r="553">
          <cell r="AD553">
            <v>0</v>
          </cell>
        </row>
        <row r="554">
          <cell r="AD554">
            <v>0</v>
          </cell>
        </row>
        <row r="555">
          <cell r="AD555">
            <v>0</v>
          </cell>
        </row>
        <row r="556">
          <cell r="AD556">
            <v>0</v>
          </cell>
        </row>
        <row r="557">
          <cell r="AD557">
            <v>0</v>
          </cell>
        </row>
        <row r="558">
          <cell r="AD558">
            <v>0</v>
          </cell>
        </row>
        <row r="559">
          <cell r="AD559">
            <v>0</v>
          </cell>
        </row>
        <row r="560">
          <cell r="AD560">
            <v>0</v>
          </cell>
        </row>
        <row r="561">
          <cell r="AD561">
            <v>0</v>
          </cell>
        </row>
        <row r="562">
          <cell r="AD562">
            <v>0</v>
          </cell>
        </row>
        <row r="563">
          <cell r="AD563">
            <v>0</v>
          </cell>
        </row>
        <row r="564">
          <cell r="AD564">
            <v>0</v>
          </cell>
        </row>
        <row r="565">
          <cell r="AD565">
            <v>0</v>
          </cell>
        </row>
        <row r="566">
          <cell r="AD566">
            <v>0</v>
          </cell>
        </row>
        <row r="567">
          <cell r="AD567">
            <v>0</v>
          </cell>
        </row>
        <row r="568">
          <cell r="AD568">
            <v>0</v>
          </cell>
        </row>
        <row r="569">
          <cell r="AD569">
            <v>0</v>
          </cell>
        </row>
        <row r="570">
          <cell r="AD570">
            <v>0</v>
          </cell>
        </row>
        <row r="571">
          <cell r="AD571">
            <v>0</v>
          </cell>
        </row>
        <row r="572">
          <cell r="AD572">
            <v>0</v>
          </cell>
        </row>
        <row r="573">
          <cell r="AD573">
            <v>0</v>
          </cell>
        </row>
        <row r="574">
          <cell r="AD574">
            <v>0</v>
          </cell>
        </row>
        <row r="575">
          <cell r="AD575">
            <v>0</v>
          </cell>
        </row>
        <row r="576">
          <cell r="AD576">
            <v>0</v>
          </cell>
        </row>
        <row r="577">
          <cell r="AD577">
            <v>0</v>
          </cell>
        </row>
        <row r="578">
          <cell r="AD578">
            <v>0</v>
          </cell>
        </row>
        <row r="579">
          <cell r="AD579">
            <v>0</v>
          </cell>
        </row>
        <row r="580">
          <cell r="AD580">
            <v>0</v>
          </cell>
        </row>
        <row r="581">
          <cell r="AD581">
            <v>0</v>
          </cell>
        </row>
        <row r="582">
          <cell r="AD582">
            <v>0</v>
          </cell>
        </row>
        <row r="583">
          <cell r="AD583">
            <v>0</v>
          </cell>
        </row>
        <row r="584">
          <cell r="AD584">
            <v>0</v>
          </cell>
        </row>
      </sheetData>
      <sheetData sheetId="28">
        <row r="5">
          <cell r="AB5">
            <v>0</v>
          </cell>
          <cell r="AF5" t="str">
            <v>АО "Тандер"</v>
          </cell>
        </row>
        <row r="6">
          <cell r="AB6">
            <v>0</v>
          </cell>
        </row>
        <row r="7">
          <cell r="AB7">
            <v>0</v>
          </cell>
        </row>
        <row r="8">
          <cell r="AB8">
            <v>1</v>
          </cell>
        </row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0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0</v>
          </cell>
        </row>
        <row r="94">
          <cell r="AB94">
            <v>0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0</v>
          </cell>
        </row>
        <row r="98">
          <cell r="AB98">
            <v>0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0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0</v>
          </cell>
        </row>
        <row r="149">
          <cell r="AB149">
            <v>0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  <row r="160">
          <cell r="AB160">
            <v>0</v>
          </cell>
        </row>
        <row r="161">
          <cell r="AB161">
            <v>0</v>
          </cell>
        </row>
        <row r="162">
          <cell r="AB162">
            <v>0</v>
          </cell>
        </row>
        <row r="163">
          <cell r="AB163">
            <v>0</v>
          </cell>
        </row>
        <row r="164">
          <cell r="AB164">
            <v>0</v>
          </cell>
        </row>
        <row r="165">
          <cell r="AB165">
            <v>0</v>
          </cell>
        </row>
        <row r="166">
          <cell r="AB166">
            <v>0</v>
          </cell>
        </row>
        <row r="167">
          <cell r="AB167">
            <v>0</v>
          </cell>
        </row>
        <row r="168">
          <cell r="AB168">
            <v>0</v>
          </cell>
        </row>
        <row r="169">
          <cell r="AB169">
            <v>0</v>
          </cell>
        </row>
        <row r="170">
          <cell r="AB170">
            <v>0</v>
          </cell>
        </row>
        <row r="171">
          <cell r="AB171">
            <v>0</v>
          </cell>
        </row>
        <row r="172">
          <cell r="AB172">
            <v>0</v>
          </cell>
        </row>
        <row r="173">
          <cell r="AB173">
            <v>0</v>
          </cell>
        </row>
        <row r="174">
          <cell r="AB174">
            <v>0</v>
          </cell>
        </row>
        <row r="175">
          <cell r="AB175">
            <v>0</v>
          </cell>
        </row>
        <row r="176">
          <cell r="AB176">
            <v>0</v>
          </cell>
        </row>
        <row r="177">
          <cell r="AB177">
            <v>0</v>
          </cell>
        </row>
        <row r="178">
          <cell r="AB178">
            <v>0</v>
          </cell>
        </row>
        <row r="179">
          <cell r="AB179">
            <v>0</v>
          </cell>
        </row>
        <row r="180">
          <cell r="AB180">
            <v>0</v>
          </cell>
        </row>
        <row r="181">
          <cell r="AB181">
            <v>0</v>
          </cell>
        </row>
        <row r="182">
          <cell r="AB182">
            <v>0</v>
          </cell>
        </row>
        <row r="183">
          <cell r="AB183">
            <v>0</v>
          </cell>
        </row>
        <row r="184">
          <cell r="AB184">
            <v>0</v>
          </cell>
        </row>
        <row r="185">
          <cell r="AB185">
            <v>0</v>
          </cell>
        </row>
        <row r="186">
          <cell r="AB186">
            <v>0</v>
          </cell>
        </row>
        <row r="187">
          <cell r="AB187">
            <v>0</v>
          </cell>
        </row>
        <row r="188">
          <cell r="AB188">
            <v>0</v>
          </cell>
        </row>
        <row r="189">
          <cell r="AB189">
            <v>0</v>
          </cell>
        </row>
        <row r="190">
          <cell r="AB190">
            <v>0</v>
          </cell>
        </row>
        <row r="191">
          <cell r="AB191">
            <v>0</v>
          </cell>
        </row>
        <row r="192">
          <cell r="AB192">
            <v>0</v>
          </cell>
        </row>
        <row r="193">
          <cell r="AB193">
            <v>0</v>
          </cell>
        </row>
        <row r="194">
          <cell r="AB194">
            <v>0</v>
          </cell>
        </row>
        <row r="195">
          <cell r="AB195">
            <v>0</v>
          </cell>
        </row>
        <row r="196">
          <cell r="AB196">
            <v>0</v>
          </cell>
        </row>
        <row r="197">
          <cell r="AB197">
            <v>0</v>
          </cell>
        </row>
        <row r="198">
          <cell r="AB198">
            <v>0</v>
          </cell>
        </row>
        <row r="199">
          <cell r="AB199">
            <v>0</v>
          </cell>
        </row>
        <row r="200">
          <cell r="AB200">
            <v>0</v>
          </cell>
        </row>
        <row r="201">
          <cell r="AB201">
            <v>0</v>
          </cell>
        </row>
        <row r="202">
          <cell r="AB202">
            <v>0</v>
          </cell>
        </row>
        <row r="203">
          <cell r="AB203">
            <v>0</v>
          </cell>
        </row>
        <row r="204">
          <cell r="AB204">
            <v>0</v>
          </cell>
        </row>
        <row r="205">
          <cell r="AB205">
            <v>0</v>
          </cell>
        </row>
        <row r="206">
          <cell r="AB206">
            <v>0</v>
          </cell>
        </row>
        <row r="207">
          <cell r="AB207">
            <v>0</v>
          </cell>
        </row>
        <row r="208">
          <cell r="AB208">
            <v>0</v>
          </cell>
        </row>
        <row r="209">
          <cell r="AB209">
            <v>0</v>
          </cell>
        </row>
        <row r="210">
          <cell r="AB210">
            <v>0</v>
          </cell>
        </row>
        <row r="211">
          <cell r="AB211">
            <v>0</v>
          </cell>
        </row>
        <row r="212">
          <cell r="AB212">
            <v>0</v>
          </cell>
        </row>
        <row r="213">
          <cell r="AB213">
            <v>0</v>
          </cell>
        </row>
        <row r="214">
          <cell r="AB214">
            <v>0</v>
          </cell>
        </row>
        <row r="215">
          <cell r="AB215">
            <v>0</v>
          </cell>
        </row>
        <row r="216">
          <cell r="AB216">
            <v>0</v>
          </cell>
        </row>
        <row r="217">
          <cell r="AB217">
            <v>0</v>
          </cell>
        </row>
        <row r="218">
          <cell r="AB218">
            <v>0</v>
          </cell>
        </row>
        <row r="219">
          <cell r="AB219">
            <v>0</v>
          </cell>
        </row>
        <row r="220">
          <cell r="AB220">
            <v>0</v>
          </cell>
        </row>
        <row r="221">
          <cell r="AB221">
            <v>0</v>
          </cell>
        </row>
        <row r="222">
          <cell r="AB222">
            <v>0</v>
          </cell>
        </row>
        <row r="223">
          <cell r="AB223">
            <v>0</v>
          </cell>
        </row>
        <row r="224">
          <cell r="AB224">
            <v>0</v>
          </cell>
        </row>
        <row r="225">
          <cell r="AB225">
            <v>0</v>
          </cell>
        </row>
        <row r="226">
          <cell r="AB226">
            <v>0</v>
          </cell>
        </row>
        <row r="227">
          <cell r="AB227">
            <v>0</v>
          </cell>
        </row>
        <row r="228">
          <cell r="AB228">
            <v>0</v>
          </cell>
        </row>
        <row r="229">
          <cell r="AB229">
            <v>0</v>
          </cell>
        </row>
        <row r="230">
          <cell r="AB230">
            <v>0</v>
          </cell>
        </row>
        <row r="231">
          <cell r="AB231">
            <v>0</v>
          </cell>
        </row>
        <row r="232">
          <cell r="AB232">
            <v>0</v>
          </cell>
        </row>
        <row r="233">
          <cell r="AB233">
            <v>0</v>
          </cell>
        </row>
        <row r="234">
          <cell r="AB234">
            <v>0</v>
          </cell>
        </row>
        <row r="235">
          <cell r="AB235">
            <v>0</v>
          </cell>
        </row>
        <row r="236">
          <cell r="AB236">
            <v>0</v>
          </cell>
        </row>
        <row r="237">
          <cell r="AB237">
            <v>0</v>
          </cell>
        </row>
        <row r="238">
          <cell r="AB238">
            <v>0</v>
          </cell>
        </row>
        <row r="239">
          <cell r="AB239">
            <v>0</v>
          </cell>
        </row>
        <row r="240">
          <cell r="AB240">
            <v>0</v>
          </cell>
        </row>
        <row r="241">
          <cell r="AB241">
            <v>0</v>
          </cell>
        </row>
        <row r="242">
          <cell r="AB242">
            <v>0</v>
          </cell>
        </row>
        <row r="243">
          <cell r="AB243">
            <v>0</v>
          </cell>
        </row>
        <row r="244">
          <cell r="AB244">
            <v>0</v>
          </cell>
        </row>
        <row r="245">
          <cell r="AB245">
            <v>0</v>
          </cell>
        </row>
        <row r="246">
          <cell r="AB246">
            <v>0</v>
          </cell>
        </row>
        <row r="247">
          <cell r="AB247">
            <v>0</v>
          </cell>
        </row>
        <row r="248">
          <cell r="AB248">
            <v>0</v>
          </cell>
        </row>
        <row r="249">
          <cell r="AB249">
            <v>0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лка_без дискаунтеров"/>
      <sheetName val="Полка_без дискаунтеров (2)"/>
      <sheetName val="свод по СКЮ"/>
      <sheetName val="свод по СКЮ (3)"/>
      <sheetName val="свод по СКЮ (2)"/>
      <sheetName val="Пельмени"/>
      <sheetName val="сегменты"/>
      <sheetName val="продажи"/>
      <sheetName val="Лист2"/>
      <sheetName val="Лист3"/>
      <sheetName val="Лист1"/>
      <sheetName val="Лист4"/>
      <sheetName val="Лист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0</v>
          </cell>
          <cell r="C2" t="str">
            <v>Economy-</v>
          </cell>
          <cell r="F2">
            <v>0</v>
          </cell>
          <cell r="G2" t="str">
            <v>Economy-</v>
          </cell>
        </row>
        <row r="3">
          <cell r="B3">
            <v>60</v>
          </cell>
          <cell r="C3" t="str">
            <v>Economy+</v>
          </cell>
          <cell r="F3">
            <v>120</v>
          </cell>
          <cell r="G3" t="str">
            <v>Economy+</v>
          </cell>
        </row>
        <row r="4">
          <cell r="B4">
            <v>80</v>
          </cell>
          <cell r="C4" t="str">
            <v>Medium-</v>
          </cell>
          <cell r="F4">
            <v>160</v>
          </cell>
          <cell r="G4" t="str">
            <v>Medium-</v>
          </cell>
        </row>
        <row r="5">
          <cell r="B5">
            <v>105</v>
          </cell>
          <cell r="C5" t="str">
            <v>Medium+</v>
          </cell>
          <cell r="F5">
            <v>210</v>
          </cell>
          <cell r="G5" t="str">
            <v>Medium+</v>
          </cell>
        </row>
        <row r="6">
          <cell r="B6">
            <v>130</v>
          </cell>
          <cell r="C6" t="str">
            <v>Premium-</v>
          </cell>
          <cell r="F6">
            <v>260</v>
          </cell>
          <cell r="G6" t="str">
            <v>Premium-</v>
          </cell>
        </row>
        <row r="7">
          <cell r="B7">
            <v>180</v>
          </cell>
          <cell r="C7" t="str">
            <v>Premium</v>
          </cell>
          <cell r="F7">
            <v>360</v>
          </cell>
          <cell r="G7" t="str">
            <v>Premium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2014 по ТМ СП"/>
      <sheetName val="2016 исход"/>
      <sheetName val="2016 исход (2)"/>
      <sheetName val="сводная пересечения"/>
      <sheetName val="1. анализ управления "/>
      <sheetName val="РК11111"/>
      <sheetName val="РК 12"/>
      <sheetName val="РК по ФП"/>
      <sheetName val="приоритеты на линии времени"/>
      <sheetName val="2016 ФП и ЛП по рынкам"/>
      <sheetName val="РК по декадам шлейф "/>
      <sheetName val="3.матрица ФП в КПЭ продаж"/>
      <sheetName val="4.матрица ФП в тайм-плане РК "/>
      <sheetName val="РК по декадам шлейф"/>
      <sheetName val="легенда"/>
      <sheetName val="приоритеты на линии врем"/>
      <sheetName val="риски РК с учетом Chicago"/>
      <sheetName val="приоритеты на линии врем ИТОГ"/>
      <sheetName val="2. матрица фокус продуктов (ФП)"/>
      <sheetName val="OLAP первич"/>
      <sheetName val="Чикаго"/>
      <sheetName val="представ РТТ"/>
      <sheetName val="представ ЛС"/>
      <sheetName val="представ опт"/>
      <sheetName val="третичка"/>
      <sheetName val="Представ ФС"/>
      <sheetName val="резерв"/>
      <sheetName val="сводная пересечения резерв"/>
      <sheetName val="сводная Денису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D1" t="str">
            <v>Высший сорт</v>
          </cell>
        </row>
        <row r="2">
          <cell r="D2" t="str">
            <v>Мясная</v>
          </cell>
        </row>
        <row r="3">
          <cell r="D3" t="str">
            <v>Славница</v>
          </cell>
        </row>
        <row r="4">
          <cell r="D4" t="str">
            <v>МУ (без жемчуга)</v>
          </cell>
        </row>
        <row r="5">
          <cell r="D5" t="str">
            <v>Ароматушки</v>
          </cell>
        </row>
        <row r="6">
          <cell r="D6" t="str">
            <v>Однокомпонентные</v>
          </cell>
        </row>
        <row r="7">
          <cell r="D7" t="str">
            <v>Круггетсы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Методика"/>
      <sheetName val="Доли рынка групп КИ"/>
      <sheetName val="Сезонность"/>
      <sheetName val="Темпы роста рынка КИ"/>
      <sheetName val="Ценовые диапазоны"/>
      <sheetName val="ABC рынков"/>
      <sheetName val="Емкость рынка"/>
      <sheetName val="Комкон и ЭО_Емкость КИ"/>
      <sheetName val="Шаблон прогноза 2014-2015 ТМ СК"/>
      <sheetName val="Шаблон прогноза 2014-2015 ТМ ЗК"/>
      <sheetName val="Шаблон прогноза 2014-2015 ТМ ГШ"/>
      <sheetName val="Сводная таблица"/>
      <sheetName val="Исходные данные"/>
      <sheetName val="Расчет СК эксперт"/>
      <sheetName val="Лист2"/>
      <sheetName val="регионы зк"/>
      <sheetName val="серии ЗК"/>
      <sheetName val="Лист1"/>
      <sheetName val="Расчет СК пессим"/>
      <sheetName val="4 региона СК"/>
      <sheetName val="Старая стру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Y1" t="str">
            <v>новая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  <sheetName val="Данные по продажам"/>
      <sheetName val="НД-ДСП-ИД и Регионы"/>
      <sheetName val="Календарь Активностей"/>
      <sheetName val="Приросты от активностей"/>
      <sheetName val="Коэффициенты сезонности"/>
      <sheetName val="Приросты от активностей (2)"/>
      <sheetName val="Расчетный период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!"/>
      <sheetName val="Лист8"/>
      <sheetName val="ТН"/>
      <sheetName val="города=регион"/>
      <sheetName val="клиенты"/>
      <sheetName val="сети"/>
      <sheetName val="Куб продажи"/>
      <sheetName val="ШАБЛОН"/>
      <sheetName val="код аксапты=ЕП"/>
      <sheetName val="Первичные продажи"/>
      <sheetName val="код ЕП"/>
      <sheetName val="КС"/>
      <sheetName val="АКБ"/>
      <sheetName val="ИТОГ_для Т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">
          <cell r="A19" t="str">
            <v>SU000057</v>
          </cell>
          <cell r="B19" t="str">
            <v>Колбаса вареная Докторская по-стародворски ТМ Стародворье натурин в/у вес СК</v>
          </cell>
        </row>
        <row r="20">
          <cell r="A20" t="str">
            <v>SU000064</v>
          </cell>
          <cell r="B20" t="str">
            <v>Колбаса варено-копченая Балыковая ТМ Стародворские колбасы ТС Вязанка фиброуз в/у вес СК</v>
          </cell>
        </row>
        <row r="21">
          <cell r="A21" t="str">
            <v>SU000097</v>
          </cell>
          <cell r="B21" t="str">
            <v>Сервелат варено-копченый Столичный ТМ Стародворские колбасы ТС Вязанка вес СК</v>
          </cell>
        </row>
        <row r="22">
          <cell r="A22" t="str">
            <v>SU000102</v>
          </cell>
          <cell r="B22" t="str">
            <v>Колбаса вареная из мяса птицы Особая ТМ Славница ТС Особая биолон вес СК/ВЗ</v>
          </cell>
        </row>
        <row r="23">
          <cell r="A23" t="str">
            <v>SU000125</v>
          </cell>
          <cell r="B23" t="str">
            <v>Колбаса вареная Вязанка со шпиком ТМ Стародворские колбасы ТС Вязанка вектор ф/в 0,5 кг СК</v>
          </cell>
        </row>
        <row r="24">
          <cell r="A24" t="str">
            <v>SU000126</v>
          </cell>
          <cell r="B24" t="str">
            <v>Ветчина Нежная особая ТМ Славница ТС Особая полиамид вес большой батон ВЗ</v>
          </cell>
        </row>
        <row r="25">
          <cell r="A25" t="str">
            <v>SU000152</v>
          </cell>
          <cell r="B25" t="str">
            <v>Сосиски С сыром ТМ Ядрена копоть ТС Ядрена копоть вискофан мгс ф/в 0,42 кг СК</v>
          </cell>
        </row>
        <row r="26">
          <cell r="A26" t="str">
            <v>SU000197</v>
          </cell>
          <cell r="B26" t="str">
            <v>Пельмени С говядиной и свининой ТМ Славница ТС Славница сфера пуговки вес МГ</v>
          </cell>
        </row>
        <row r="27">
          <cell r="A27" t="str">
            <v>SU000227</v>
          </cell>
          <cell r="B27" t="str">
            <v>Сардельки Стародворские с говядиной ТМ Стародворье ТС Мясная NDX мгс вес СК</v>
          </cell>
        </row>
        <row r="28">
          <cell r="A28" t="str">
            <v>SU000246</v>
          </cell>
          <cell r="B28" t="str">
            <v>Сосиски Молочные оригинальные ТМ Славница ТС Особая амицел мгс вес СК</v>
          </cell>
        </row>
        <row r="29">
          <cell r="A29" t="str">
            <v>SU000251</v>
          </cell>
          <cell r="B29" t="str">
            <v>Колбаса вареная из мяса птицы Докторская Особая ТМ Славница ТС Особая биолон вес СК/ВЗ</v>
          </cell>
        </row>
        <row r="30">
          <cell r="A30" t="str">
            <v>SU000255</v>
          </cell>
          <cell r="B30" t="str">
            <v>Сосиски Датские ТМ Славница ТС Выгодная цена полиамид вес СК/ВЗ</v>
          </cell>
        </row>
        <row r="31">
          <cell r="A31" t="str">
            <v>SU000256</v>
          </cell>
          <cell r="B31" t="str">
            <v>Колбаса вареная из мяса птицы Особая ТМ Славница ТС Особая полиамид ф/в 0,5 кг СК/ВЗ</v>
          </cell>
        </row>
        <row r="32">
          <cell r="A32" t="str">
            <v>SU000341</v>
          </cell>
          <cell r="B32" t="str">
            <v>Сосиски Классические ТМ Стародворские колбасы ТС Ядрена копоть вискофан мгс ф/в 0,42 кг СК</v>
          </cell>
        </row>
        <row r="33">
          <cell r="A33" t="str">
            <v>SU000419</v>
          </cell>
          <cell r="B33" t="str">
            <v>Готовые чебупели с ветчиной и сыром ТМ Горячая штучка ф/в 0,3 кг МГ</v>
          </cell>
        </row>
        <row r="34">
          <cell r="A34" t="str">
            <v>SU000665</v>
          </cell>
          <cell r="B34" t="str">
            <v>Колбаса варено-копченая Салями Финская ТМ Стародворские колбасы ТС Вязанка фиброуз в/у ф/в 0,35 кг СК</v>
          </cell>
        </row>
        <row r="35">
          <cell r="A35" t="str">
            <v>SU000722</v>
          </cell>
          <cell r="B35" t="str">
            <v>Колбаса вареная Докторская ГОСТ ТМ Стародворские колбасы ТС Вязанка вектор вес СК</v>
          </cell>
        </row>
        <row r="36">
          <cell r="A36" t="str">
            <v>SU001051</v>
          </cell>
          <cell r="B36" t="str">
            <v>Сардельки Нежные ТМ Стародворье черева мгс вес СК</v>
          </cell>
        </row>
        <row r="37">
          <cell r="A37" t="str">
            <v>SU001340</v>
          </cell>
          <cell r="B37" t="str">
            <v>Сосиски Ганноверские ТМ Стародворье амилюкс мгс вес СК</v>
          </cell>
        </row>
        <row r="38">
          <cell r="A38" t="str">
            <v>SU001351</v>
          </cell>
          <cell r="B38" t="str">
            <v>Сосиски Рубленые ТМ Стародворские колбасы ТС Вязанка вискофан мгс вес СК</v>
          </cell>
        </row>
        <row r="39">
          <cell r="A39" t="str">
            <v>SU001354</v>
          </cell>
          <cell r="B39" t="str">
            <v>Сосиски Рубленые ТМ Стародворские колбасы ТС Вязанка вискофан мгс ф/в 0,5 кг СК</v>
          </cell>
        </row>
        <row r="40">
          <cell r="A40" t="str">
            <v>SU001430</v>
          </cell>
          <cell r="B40" t="str">
            <v>Шпикачки Стародворские ТМ Стародворье черева мгс вес СК</v>
          </cell>
        </row>
        <row r="41">
          <cell r="A41" t="str">
            <v>SU001485</v>
          </cell>
          <cell r="B41" t="str">
            <v>Колбаса вареная Докторская ГОСТ ТМ Стародворские колбасы ТС Вязанка вектор ф/в 0,4 кг СК</v>
          </cell>
        </row>
        <row r="42">
          <cell r="A42" t="str">
            <v>SU001523</v>
          </cell>
          <cell r="B42" t="str">
            <v>Сосиски Молокуши (Вязанка Молочные) ТМ Стародворские колбасы ТС Вязанка амицел мгс вес СК</v>
          </cell>
        </row>
        <row r="43">
          <cell r="A43" t="str">
            <v>SU001527</v>
          </cell>
          <cell r="B43" t="str">
            <v>Сосиски Венские ТМ Стародворские колбасы ТС Вязанка мгс ф/в 0,5 кг СК</v>
          </cell>
        </row>
        <row r="44">
          <cell r="A44" t="str">
            <v>SU001578</v>
          </cell>
          <cell r="B44" t="str">
            <v>Колбаса вареная Молочная ТМ Славница ТС Особая полиамид вес СК/ВЗ</v>
          </cell>
        </row>
        <row r="45">
          <cell r="A45" t="str">
            <v>SU001605</v>
          </cell>
          <cell r="B45" t="str">
            <v>Колбаса варено-копченая Сервелат Столичный ТМ Стародворские колбасы ТС Вязанка фиброуз в/у ф/в 0,35 кг СК</v>
          </cell>
        </row>
        <row r="46">
          <cell r="A46" t="str">
            <v>SU001718</v>
          </cell>
          <cell r="B46" t="str">
            <v>Сосиски Молокуши (Вязанка Молочные) ТМ Стародворские колбасы ТС Вязанка амицел мгс ф/в 0,45 кг УВС СК</v>
          </cell>
        </row>
        <row r="47">
          <cell r="A47" t="str">
            <v>SU001720</v>
          </cell>
          <cell r="B47" t="str">
            <v>Сосиски Вязанка Сливочные ТМ Стародворские колбасы ТС Вязанка амицел мгс ф/в 0,45 кг СК</v>
          </cell>
        </row>
        <row r="48">
          <cell r="A48" t="str">
            <v>SU001721</v>
          </cell>
          <cell r="B48" t="str">
            <v>Сосиски Вязанка Сливочные ТМ Стародворские колбасы ТС Вязанка амицел мгс вес СК</v>
          </cell>
        </row>
        <row r="49">
          <cell r="A49" t="str">
            <v>SU001762</v>
          </cell>
          <cell r="B49" t="str">
            <v>Сосиски Сливочные по-стародворски ТМ Стародворье амицел мгс ф/в 0,45 кг СК</v>
          </cell>
        </row>
        <row r="50">
          <cell r="A50" t="str">
            <v>SU001776</v>
          </cell>
          <cell r="B50" t="str">
            <v>Пельмени Сочные ТМ Стародворье ТС Сочные сфера ф/в 0,9 кг МГ</v>
          </cell>
        </row>
        <row r="51">
          <cell r="A51" t="str">
            <v>SU001777</v>
          </cell>
          <cell r="B51" t="str">
            <v>Колбаса вареная Докторская стародворская ТМ Стародворье амифлекс вес СК</v>
          </cell>
        </row>
        <row r="52">
          <cell r="A52" t="str">
            <v>SU001794</v>
          </cell>
          <cell r="B52" t="str">
            <v>Колбаса вареная Докторская по-стародворски ТМ Стародворье ТС Фирменная амифлекс ф/в 0,5 кг СК</v>
          </cell>
        </row>
        <row r="53">
          <cell r="A53" t="str">
            <v>SU001795</v>
          </cell>
          <cell r="B53" t="str">
            <v>Колбаса вареная Молочная по-стародворски ТМ Стародворье ТС Фирменная амифлекс ф/в 0,5 кг СК</v>
          </cell>
        </row>
        <row r="54">
          <cell r="A54" t="str">
            <v>SU001800</v>
          </cell>
          <cell r="B54" t="str">
            <v>Колбаса вареная Докторская стародворская ТМ Стародворье амифлекс ф/в 0,5 кг СК</v>
          </cell>
        </row>
        <row r="55">
          <cell r="A55" t="str">
            <v>SU001820</v>
          </cell>
          <cell r="B55" t="str">
            <v>Колбаса варено-копченая Сервелат Зернистый ТМ Стародворье фиброуз в/у вес СК</v>
          </cell>
        </row>
        <row r="56">
          <cell r="A56" t="str">
            <v>SU001822</v>
          </cell>
          <cell r="B56" t="str">
            <v>Колбаса варено-копченая Сервелат Кремлевский ТМ Стародворье фиброуз в/у вес СК</v>
          </cell>
        </row>
        <row r="57">
          <cell r="A57" t="str">
            <v>SU001835</v>
          </cell>
          <cell r="B57" t="str">
            <v>Сосиски Баварские ТМ Стародворье айпил мгс вес СК</v>
          </cell>
        </row>
        <row r="58">
          <cell r="A58" t="str">
            <v>SU001836</v>
          </cell>
          <cell r="B58" t="str">
            <v>Сосиски Баварские ТМ Стародворье в оболочке айпил мгс ф/в 0,42 кг СК</v>
          </cell>
        </row>
        <row r="59">
          <cell r="A59" t="str">
            <v>SU001859</v>
          </cell>
          <cell r="B59" t="str">
            <v>Пельмени Сочные ТМ Стародворье ТС Сочные сфера ф/в 0,43 кг МГ</v>
          </cell>
        </row>
        <row r="60">
          <cell r="A60" t="str">
            <v>SU001869</v>
          </cell>
          <cell r="B60" t="str">
            <v>Колбаса сырокопченая Швейцарская ТМ Стародворье фиброуз ф/в 0,17 кг АК</v>
          </cell>
        </row>
        <row r="61">
          <cell r="A61" t="str">
            <v>SU001921</v>
          </cell>
          <cell r="B61" t="str">
            <v>Колбаса сырокопченая Салями Охотничья ТМ Стародворье бел/о терм/п вес АК</v>
          </cell>
        </row>
        <row r="62">
          <cell r="A62" t="str">
            <v>SU001949</v>
          </cell>
          <cell r="B62" t="str">
            <v>Круггетсы сочные ТМ Горячая штучка ТС Круггетсы вес 3 кг Хорека МГ</v>
          </cell>
        </row>
        <row r="63">
          <cell r="A63" t="str">
            <v>SU001950</v>
          </cell>
          <cell r="B63" t="str">
            <v>Круггетсы с сырным соусом ТМ Горячая штучка ТС Круггетсы вес 3 кг Хорека МГ</v>
          </cell>
        </row>
        <row r="64">
          <cell r="A64" t="str">
            <v>SU001970</v>
          </cell>
          <cell r="B64" t="str">
            <v>Сосиски Баварские с сыром ТМ Стародворье айпил мгс ф/в 0,42 кг СК</v>
          </cell>
        </row>
        <row r="65">
          <cell r="A65" t="str">
            <v>SU001989</v>
          </cell>
          <cell r="B65" t="str">
            <v>Колбаса вареная Докторская Особая ТМ Стародворье ТС Особая полиамид ф/в 0,5 кг СК</v>
          </cell>
        </row>
        <row r="66">
          <cell r="A66" t="str">
            <v>SU002008</v>
          </cell>
          <cell r="B66" t="str">
            <v>Пельмени Супермени с мясом ТМ Горячая штучка ТС Супермени сфера ф/в 0,2 кг МГ</v>
          </cell>
        </row>
        <row r="67">
          <cell r="A67" t="str">
            <v>SU002010</v>
          </cell>
          <cell r="B67" t="str">
            <v>Колбаса вареная Молочная Дугушка ТМ Стародворье ТС Дугушка вектор вес СК</v>
          </cell>
        </row>
        <row r="68">
          <cell r="A68" t="str">
            <v>SU002011</v>
          </cell>
          <cell r="B68" t="str">
            <v>Колбаса вареная Докторская ГОСТ ТМ Стародворье ТС Дугушка вектор вес СК</v>
          </cell>
        </row>
        <row r="69">
          <cell r="A69" t="str">
            <v>SU002020</v>
          </cell>
          <cell r="B69" t="str">
            <v>Колбаса вареная Молочная Дугушка ТМ Стародворье ТС Дугушка вектор ф/в 0,4 кг СК</v>
          </cell>
        </row>
        <row r="70">
          <cell r="A70" t="str">
            <v>SU002027</v>
          </cell>
          <cell r="B70" t="str">
            <v>Ветчина Нежная Особая ТМ Стародворье полиамид ф/в 0,4 кг СК</v>
          </cell>
        </row>
        <row r="71">
          <cell r="A71" t="str">
            <v>SU002035</v>
          </cell>
          <cell r="B71" t="str">
            <v>Ветчина Дугушка ТМ Стародворье ТС Дугушка вектор вес СК</v>
          </cell>
        </row>
        <row r="72">
          <cell r="A72" t="str">
            <v>SU002049</v>
          </cell>
          <cell r="B72" t="str">
            <v>Чипсы сыровяленые из натурального филе ТМ Ядрена копоть ТС Ядрена копоть ф/в 0,025 кг ТП АК</v>
          </cell>
        </row>
        <row r="73">
          <cell r="A73" t="str">
            <v>SU002050</v>
          </cell>
          <cell r="B73" t="str">
            <v>Мини-салями сырокопченые со вкусом бекона ТМ Ядрена копоть ТС Ядрена копоть ф/в 0,05 кг ТП АК</v>
          </cell>
        </row>
        <row r="74">
          <cell r="A74" t="str">
            <v>SU002066</v>
          </cell>
          <cell r="B74" t="str">
            <v>Пельмени Отборные с говядиной и свининой ТМ Стародворье ТС Медвежье ушко ф/п псевдозащип ф/в 0,9 кг РТТ МГ</v>
          </cell>
        </row>
        <row r="75">
          <cell r="A75" t="str">
            <v>SU002067</v>
          </cell>
          <cell r="B75" t="str">
            <v>Пельмени Отборные с говядиной ТМ Стародворье ТС Медвежье ушко ф/п псевдозащип ф/в 0,43 кг РТТ МГ</v>
          </cell>
        </row>
        <row r="76">
          <cell r="A76" t="str">
            <v>SU002068</v>
          </cell>
          <cell r="B76" t="str">
            <v>Пельмени Отборные с говядиной ТМ Стародворье ТС Медвежье ушко ф/п псевдозащип ф/в 0,9 кг РТТ МГ</v>
          </cell>
        </row>
        <row r="77">
          <cell r="A77" t="str">
            <v>SU002069</v>
          </cell>
          <cell r="B77" t="str">
            <v>Пельмени Отборные с говядиной и свининой ТМ Стародворье ТС Медвежье ушко ф/п псевдозащип ф/в 0,43 кг РТТ МГ</v>
          </cell>
        </row>
        <row r="78">
          <cell r="A78" t="str">
            <v>SU002071</v>
          </cell>
          <cell r="B78" t="str">
            <v>Сардельки Вязанка Стародворские ТМ Стародворские колбасы ТС Вязанка NDX мгс вес Family Pack СК</v>
          </cell>
        </row>
        <row r="79">
          <cell r="A79" t="str">
            <v>SU002073</v>
          </cell>
          <cell r="B79" t="str">
            <v>Колбаса вареная Докторская Оригинальная ТМ Стародворье полиамид вес СК</v>
          </cell>
        </row>
        <row r="80">
          <cell r="A80" t="str">
            <v>SU002074</v>
          </cell>
          <cell r="B80" t="str">
            <v>Сосиски Молочные для завтрака ТМ Стародворье полиамид мгс СК</v>
          </cell>
        </row>
        <row r="81">
          <cell r="A81" t="str">
            <v>SU002092</v>
          </cell>
          <cell r="B81" t="str">
            <v>Колбаса сырокопченая Баварская ТМ Стародворье бел/о терм/п ф/в 0,17 кг АК</v>
          </cell>
        </row>
        <row r="82">
          <cell r="A82" t="str">
            <v>SU002094</v>
          </cell>
          <cell r="B82" t="str">
            <v>Колбаса вареная Докторская Дугушка ТМ Стародворье ТС Дугушка вектор вес СК</v>
          </cell>
        </row>
        <row r="83">
          <cell r="A83" t="str">
            <v>SU002150</v>
          </cell>
          <cell r="B83" t="str">
            <v>Колбаса варено-копченая Рубленая Запеченная ТМ Стародворье ТС Дугушка вектор вес СК</v>
          </cell>
        </row>
        <row r="84">
          <cell r="A84" t="str">
            <v>SU002151</v>
          </cell>
          <cell r="B84" t="str">
            <v>Колбаса варено-копченая Сервелат запеченный ТМ Стародворье ТС Дугушка вектор вес СК</v>
          </cell>
        </row>
        <row r="85">
          <cell r="A85" t="str">
            <v>SU002158</v>
          </cell>
          <cell r="B85" t="str">
            <v>Колбаса варено-копченая Салями Запеченая Дугушка ТМ Стародворье ТС Дугушка вектор вес СК</v>
          </cell>
        </row>
        <row r="86">
          <cell r="A86" t="str">
            <v>SU002173</v>
          </cell>
          <cell r="B86" t="str">
            <v>Сардельки Баварские ТМ Стародворье полиамид мгс ф/в 0,38 кг СК</v>
          </cell>
        </row>
        <row r="87">
          <cell r="A87" t="str">
            <v>SU002177</v>
          </cell>
          <cell r="B87" t="str">
            <v>Пельмени Супермени со сливочным маслом ТМ Горячая штучка сфера ТС Супермени ф/в 0,2 кг Х5 МГ</v>
          </cell>
        </row>
        <row r="88">
          <cell r="A88" t="str">
            <v>SU002182</v>
          </cell>
          <cell r="B88" t="str">
            <v>Колбаса вареная Дугушка со шпиком Дугушка ТМ Стародворье ТС Дугушка вектор вес СК</v>
          </cell>
        </row>
        <row r="89">
          <cell r="A89" t="str">
            <v>SU002187</v>
          </cell>
          <cell r="B89" t="str">
            <v>Колбаса вареная Докторская Оригинальная ТМ Стародворье полиамид вес большой батон СК</v>
          </cell>
        </row>
        <row r="90">
          <cell r="A90" t="str">
            <v>SU002201</v>
          </cell>
          <cell r="B90" t="str">
            <v>Колбаса вареная Докторская ТМ Стародворье вальсродер вес СК</v>
          </cell>
        </row>
        <row r="91">
          <cell r="A91" t="str">
            <v>SU002203</v>
          </cell>
          <cell r="B91" t="str">
            <v>Колбаса вареная Докторская стародворская ТМ Стародворье фиброуз в/у вес СК</v>
          </cell>
        </row>
        <row r="92">
          <cell r="A92" t="str">
            <v>SU002205</v>
          </cell>
          <cell r="B92" t="str">
            <v>Сосиски Молочные для завтрака ТМ Стародворье полиамид мгс 0,4 кг СК</v>
          </cell>
        </row>
        <row r="93">
          <cell r="A93" t="str">
            <v>SU002218</v>
          </cell>
          <cell r="B93" t="str">
            <v>Сосиски Молочные Дугушки ТМ Стародворье ТС Дугушка амицел мгс вес НП СК</v>
          </cell>
        </row>
        <row r="94">
          <cell r="A94" t="str">
            <v>SU002219</v>
          </cell>
          <cell r="B94" t="str">
            <v>Сосиски Сливочные Дугушки ТМ Стародворье ТС Дугушка амицел мгс вес СК</v>
          </cell>
        </row>
        <row r="95">
          <cell r="A95" t="str">
            <v>SU002225</v>
          </cell>
          <cell r="B95" t="str">
            <v>Печеные пельмени Печь-мени с мясом ТМ Вязанка сфера ф/в 0,2 кг Х5 МГ</v>
          </cell>
        </row>
        <row r="96">
          <cell r="A96" t="str">
            <v>SU002252</v>
          </cell>
          <cell r="B96" t="str">
            <v>Колбаса полукопченая Кракушка пряная с сальцем ТМ Стародворье ТС Баварушка черева в/у ф/в 0,3 кг СК</v>
          </cell>
        </row>
        <row r="97">
          <cell r="A97" t="str">
            <v>SU002268</v>
          </cell>
          <cell r="B97" t="str">
            <v>Пельмени Со свининой и говядиной ТС Любимая ложка ф/п равиоли ф/в 1,0 кг МГ</v>
          </cell>
        </row>
        <row r="98">
          <cell r="A98" t="str">
            <v>SU002285</v>
          </cell>
          <cell r="B98" t="str">
            <v>Сосиски Баварушки ТМ Стародворье ТС Баварушка полиамид мгс ф/в 0,6 кг СК</v>
          </cell>
        </row>
        <row r="99">
          <cell r="A99" t="str">
            <v>SU002287</v>
          </cell>
          <cell r="B99" t="str">
            <v>Сардельки Сочные ТМ Особый рецепт NDX мгс вес СК</v>
          </cell>
        </row>
        <row r="100">
          <cell r="A100" t="str">
            <v>SU002289</v>
          </cell>
          <cell r="B100" t="str">
            <v>Снеки Чебуманы с говядиной ТМ Горячая штучка ф/в 0,4 кг МГ</v>
          </cell>
        </row>
        <row r="101">
          <cell r="A101" t="str">
            <v>SU002293</v>
          </cell>
          <cell r="B101" t="str">
            <v>Готовые чебупели Курочка гриль ТМ Горячая штучка п/г ф/в 0,3 кг МГ</v>
          </cell>
        </row>
        <row r="102">
          <cell r="A102" t="str">
            <v>SU002308</v>
          </cell>
          <cell r="B102" t="str">
            <v>Колбаса варено-запеченная Сервелат Запекуша с говядиной ТМ Стародворские колбасы ТС Вязанка п/а вес СК</v>
          </cell>
        </row>
        <row r="103">
          <cell r="A103" t="str">
            <v>SU002309</v>
          </cell>
          <cell r="B103" t="str">
            <v>Колбаса варено-запеченная Сервелат Запекуша с сочным окороком ТМ Стародворские колбасы ТС Вязанка п/а ф/в 0,35 кг СК</v>
          </cell>
        </row>
        <row r="104">
          <cell r="A104" t="str">
            <v>SU002313</v>
          </cell>
          <cell r="B104" t="str">
            <v>Ветчина Запекуша с сочным окороком ТМ Стародворские колбасы ТС Вязанка полиамид ф/в 0,42 кг СК</v>
          </cell>
        </row>
        <row r="105">
          <cell r="A105" t="str">
            <v>SU002320</v>
          </cell>
          <cell r="B105" t="str">
            <v>Пельмени Grandmeni с говядиной и свининой ТМ Горячая штучка сфера ф/п ф/в 0,75 кг МГ</v>
          </cell>
        </row>
        <row r="106">
          <cell r="A106" t="str">
            <v>SU002321</v>
          </cell>
          <cell r="B106" t="str">
            <v>Пельмени Grandmeni с говядиной в сливочном соусе ТМ Горячая штучка сфера ф/п ф/в 0,75 кг МГ</v>
          </cell>
        </row>
        <row r="107">
          <cell r="A107" t="str">
            <v>SU002345</v>
          </cell>
          <cell r="B107" t="str">
            <v>Пельмени Grandmeni со сливочным маслом ТМ Горячая штучка сфера ф/п ф/в 0,75 кг МГ</v>
          </cell>
        </row>
        <row r="108">
          <cell r="A108" t="str">
            <v>SU002346</v>
          </cell>
          <cell r="B108" t="str">
            <v>Пельмени Grandmeni с говядиной ТМ Горячая штучка сфера ф/п ф/в 0,75 кг МГ</v>
          </cell>
        </row>
        <row r="109">
          <cell r="A109" t="str">
            <v>SU002360</v>
          </cell>
          <cell r="B109" t="str">
            <v>Колбаса варено-копченая из мяса птицы Сервелат Левантский ТМ Особый рецепт в/у вес СК</v>
          </cell>
        </row>
        <row r="110">
          <cell r="A110" t="str">
            <v>SU002361</v>
          </cell>
          <cell r="B110" t="str">
            <v>Колбаса варено-копченая из мяса птицы Сервелат Левантский ТМ Особый рецепт в/у ф/в 0,35 кг СК</v>
          </cell>
        </row>
        <row r="111">
          <cell r="A111" t="str">
            <v>SU002367</v>
          </cell>
          <cell r="B111" t="str">
            <v>Сардельки Сливушки ТМ Стародворские колбасы ТС Вязанка айпил мгс ф/в 0,33 кг СК</v>
          </cell>
        </row>
        <row r="112">
          <cell r="A112" t="str">
            <v>SU002368</v>
          </cell>
          <cell r="B112" t="str">
            <v>Паштет Со сливочным маслом ТМ Стародворье ф/в 0,1 кг РК</v>
          </cell>
        </row>
        <row r="113">
          <cell r="A113" t="str">
            <v>SU002408</v>
          </cell>
          <cell r="B113" t="str">
            <v>Пельмени Без свинины ТМ Особый рецепт ф/п сфера ф/в 0,8 кг МГ</v>
          </cell>
        </row>
        <row r="114">
          <cell r="A114" t="str">
            <v>SU002419</v>
          </cell>
          <cell r="B114" t="str">
            <v>Сосиски Филейбургские ТМ Стародворье ТС Баварушка амицел мгс ф/в 0,55 кг СК</v>
          </cell>
        </row>
        <row r="115">
          <cell r="A115" t="str">
            <v>SU002462</v>
          </cell>
          <cell r="B115" t="str">
            <v>Колбаса вареная Докторская Оригинальная ТМ Особый рецепт полиамид ф/в 0,4 кг СК</v>
          </cell>
        </row>
        <row r="116">
          <cell r="A116" t="str">
            <v>SU002476</v>
          </cell>
          <cell r="B116" t="str">
            <v>Колбаса вареная Филейбургская ТМ Стародворье ТС Баварушка полиамид ф/в 0,45 кг СК</v>
          </cell>
        </row>
        <row r="117">
          <cell r="A117" t="str">
            <v>SU002477</v>
          </cell>
          <cell r="B117" t="str">
            <v>Колбаса вареная Филейбургская с филе сочного окорока ТМ Стародворье ТС Баварушка полиамид ф/в 0,45 кг СК</v>
          </cell>
        </row>
        <row r="118">
          <cell r="A118" t="str">
            <v>SU002492</v>
          </cell>
          <cell r="B118" t="str">
            <v>Чебупай сочное яблоко ТМ Горячая штучка ТС Чебупай ф/в 0,2 кг МГ</v>
          </cell>
        </row>
        <row r="119">
          <cell r="A119" t="str">
            <v>SU002514</v>
          </cell>
          <cell r="B119" t="str">
            <v>Наггетсы из печи ТМ Вязанка ТС Няняггетсы Сливушки ф/в 0,25 кг НД1 МГ</v>
          </cell>
        </row>
        <row r="120">
          <cell r="A120" t="str">
            <v>SU002516</v>
          </cell>
          <cell r="B120" t="str">
            <v>Наггетсы с индейкой ТМ Вязанка ТС Няняггетсы Сливушки п/ф ф/в 0,25 кг НД МГ</v>
          </cell>
        </row>
        <row r="121">
          <cell r="A121" t="str">
            <v>SU002538</v>
          </cell>
          <cell r="B121" t="str">
            <v>Колбаса варено-копченая Салями Филейбургская зернистая ТМ Стародворье ТС Баварушка фиброуз в/у ф/в 0,35 кг срез СК</v>
          </cell>
        </row>
        <row r="122">
          <cell r="A122" t="str">
            <v>SU002545</v>
          </cell>
          <cell r="B122" t="str">
            <v>Колбаса варено-копченая Балыкбургская рубленая ТМ Стародворье ТС Баварушка фиброуз в/у ф/в 0,35 кг срез СК</v>
          </cell>
        </row>
        <row r="123">
          <cell r="A123" t="str">
            <v>SU002557</v>
          </cell>
          <cell r="B123" t="str">
            <v>Сосиски Филейбургские с грудкой ТМ Стародворье ТС Баварушка Филейбургские амицел мгс ф/в 0,33 кг СК</v>
          </cell>
        </row>
        <row r="124">
          <cell r="A124" t="str">
            <v>SU002558</v>
          </cell>
          <cell r="B124" t="str">
            <v>Готовые чебуреки со свининой и говядиной ТМ Горячая штучка ТС Базовый ассортимент ф/в 0,36 кг НД1 МГ</v>
          </cell>
        </row>
        <row r="125">
          <cell r="A125" t="str">
            <v>SU002559</v>
          </cell>
          <cell r="B125" t="str">
            <v>Готовые чебупели сочные с мясом ТМ Горячая штучка ф/в 0,3 кг НД МГ</v>
          </cell>
        </row>
        <row r="126">
          <cell r="A126" t="str">
            <v>SU002560</v>
          </cell>
          <cell r="B126" t="str">
            <v>Готовые бельмеши сочные с мясом ТМ Горячая штучка ТС Базовый ассортимент ф/в 0,3 кг НД1 МГ</v>
          </cell>
        </row>
        <row r="127">
          <cell r="A127" t="str">
            <v>SU002561</v>
          </cell>
          <cell r="B127" t="str">
            <v>Чебупицца Пепперони ТМ Горячая штучка ТС Чебупицца ф/в 0,25 кг НД МГ</v>
          </cell>
        </row>
        <row r="128">
          <cell r="A128" t="str">
            <v>SU002562</v>
          </cell>
          <cell r="B128" t="str">
            <v>Чебупицца курочка по-итальянски ТМ Горячая штучка ТС Чебупицца ф/в 0,25 кг НД МГ</v>
          </cell>
        </row>
        <row r="129">
          <cell r="A129" t="str">
            <v>SU002563</v>
          </cell>
          <cell r="B129" t="str">
            <v>Хрустящие крылышки ТМ Горячая штучка ф/в 0,3 кг НД1 МГ</v>
          </cell>
        </row>
        <row r="130">
          <cell r="A130" t="str">
            <v>SU002564</v>
          </cell>
          <cell r="B130" t="str">
            <v>Хрустящие крылышки острые к пиву ТМ Горячая штучка ф/в 0,3 кг НД2 МГ</v>
          </cell>
        </row>
        <row r="131">
          <cell r="A131" t="str">
            <v>SU002565</v>
          </cell>
          <cell r="B131" t="str">
            <v>Хотстеры ТМ Горячая штучка ТС Хотстеры ф/в 0,25 кг НД МГ</v>
          </cell>
        </row>
        <row r="132">
          <cell r="A132" t="str">
            <v>SU002566</v>
          </cell>
          <cell r="B132" t="str">
            <v>Круггетсы с сырным соусом ТМ Горячая штучка ТС Круггетсы ф/в 0,25 кг НД1 МГ</v>
          </cell>
        </row>
        <row r="133">
          <cell r="A133" t="str">
            <v>SU002567</v>
          </cell>
          <cell r="B133" t="str">
            <v>Круггетсы сочные ТМ Горячая штучка ТС Круггетсы ф/в 0,25 кг НД1 МГ</v>
          </cell>
        </row>
        <row r="134">
          <cell r="A134" t="str">
            <v>SU002568</v>
          </cell>
          <cell r="B134" t="str">
            <v>Готовые чебупели острые с мясом ТМ Горячая штучка ф/в 0,3 кг НД МГ</v>
          </cell>
        </row>
        <row r="135">
          <cell r="A135" t="str">
            <v>SU002570</v>
          </cell>
          <cell r="B135" t="str">
            <v>Чебуречище ТМ Горячая штучка шт 0,14 кг НД МГ</v>
          </cell>
        </row>
        <row r="136">
          <cell r="A136" t="str">
            <v>SU002571</v>
          </cell>
          <cell r="B136" t="str">
            <v>Чебупели с мясом ТМ Горячая штучка ф/в 0,48 кг XXL НД МГ</v>
          </cell>
        </row>
        <row r="137">
          <cell r="A137" t="str">
            <v>SU002572</v>
          </cell>
          <cell r="B137" t="str">
            <v>Чебупели с мясом ТМ Горячая штучка ф/в 0,3 кг НТУ НД МГ</v>
          </cell>
        </row>
        <row r="138">
          <cell r="A138" t="str">
            <v>SU002573</v>
          </cell>
          <cell r="B138" t="str">
            <v>Готовые чебуреки с мясом ТМ Горячая штучка ТС Базовый ассортимент шт 0,09 кг НД МГ</v>
          </cell>
        </row>
        <row r="139">
          <cell r="A139" t="str">
            <v>SU002579</v>
          </cell>
          <cell r="B139" t="str">
            <v>Колбаса варено-копченая Сервелат Кремлевский ТМ Стародворье фиброуз ф/в 0,35 кг срез СК</v>
          </cell>
        </row>
        <row r="140">
          <cell r="A140" t="str">
            <v>SU002582</v>
          </cell>
          <cell r="B140" t="str">
            <v>Чебупай спелая вишня ТМ Горячая штучка ТС Чебупай ф/в 0,2 кг МГ</v>
          </cell>
        </row>
        <row r="141">
          <cell r="A141" t="str">
            <v>SU002595</v>
          </cell>
          <cell r="B141" t="str">
            <v>Пельмени Бульмени с говядиной и свининой Наваристые ТМ Горячая штучка БУЛЬМЕНИ ТС Бульмени ГШ сфера ф/п Весовые УВС МГ</v>
          </cell>
        </row>
        <row r="142">
          <cell r="A142" t="str">
            <v>SU002602</v>
          </cell>
          <cell r="B142" t="str">
            <v>Колбаса варено-копченая Сервелат Филейбургский с ароматными пряностями ТМ Баварушка фиброуз в/у ф/в 0,35 кг срез СК</v>
          </cell>
        </row>
        <row r="143">
          <cell r="A143" t="str">
            <v>SU002603</v>
          </cell>
          <cell r="B143" t="str">
            <v>Колбаса варено-копченая Сервелат Филейбургский с копченой грудинкой ТМ Баварушка фиброуз в/у ф/в 0,35 кг срез СК</v>
          </cell>
        </row>
        <row r="144">
          <cell r="A144" t="str">
            <v>SU002604</v>
          </cell>
          <cell r="B144" t="str">
            <v>Колбаса варено-копченая Балыкбургская с копченым балыком ТМ Баварушка фиброуз в/у ф/в 0,35 кг срез СК</v>
          </cell>
        </row>
        <row r="145">
          <cell r="A145" t="str">
            <v>SU002606</v>
          </cell>
          <cell r="B145" t="str">
            <v>Колбаса варено-копченая Сервелат Филейбургский с филе сочного окорока ТМ Баварушка фиброуз в/у ф/в 0,35 кг срез СК</v>
          </cell>
        </row>
        <row r="146">
          <cell r="A146" t="str">
            <v>SU002612</v>
          </cell>
          <cell r="B146" t="str">
            <v>Колбаса варено-копченая Балыкбургская ТМ Баварушка фиброуз в/у вес СК</v>
          </cell>
        </row>
        <row r="147">
          <cell r="A147" t="str">
            <v>SU002613</v>
          </cell>
          <cell r="B147" t="str">
            <v>Колбаса варено-копченая Филейбургская с сочным окороком ТМ Баварушка фиброуз в/у вес СК</v>
          </cell>
        </row>
        <row r="148">
          <cell r="A148" t="str">
            <v>SU002614</v>
          </cell>
          <cell r="B148" t="str">
            <v>Колбаса варено-копченая Салями Филейбургская зернистая ТМ Баварушка фиброуз в/у вес СК</v>
          </cell>
        </row>
        <row r="149">
          <cell r="A149" t="str">
            <v>SU002617</v>
          </cell>
          <cell r="B149" t="str">
            <v>Колбаса варено-копченая Сервелат Филедворский ТМ Стародворье фиброуз в/у ф/в 0,35 кг срез СК</v>
          </cell>
        </row>
        <row r="150">
          <cell r="A150" t="str">
            <v>SU002618</v>
          </cell>
          <cell r="B150" t="str">
            <v>Сосиски Сочинки с сочной грудинкой ТМ Стародворье полиамид мгс ф/в 0,4 кг СК</v>
          </cell>
        </row>
        <row r="151">
          <cell r="A151" t="str">
            <v>SU002621</v>
          </cell>
          <cell r="B151" t="str">
            <v>Сосиски Сочинки с сочным окороком ТМ Стародворье полиамид мгс ф/в 0,4 кг СК</v>
          </cell>
        </row>
        <row r="152">
          <cell r="A152" t="str">
            <v>SU002622</v>
          </cell>
          <cell r="B152" t="str">
            <v>Пельмени Бульмени со сливочным маслом ТМ Горячая штучка БУЛЬМЕНИ ТС Бульмени ГШ сфера ф/п ф/в 0,43 кг УВС НД1  МГ</v>
          </cell>
        </row>
        <row r="153">
          <cell r="A153" t="str">
            <v>SU002623</v>
          </cell>
          <cell r="B153" t="str">
            <v>Пельмени Бульмени со сливочным маслом ТМ Горячая штучка БУЛЬМЕНИ ТС Бульмени ГШ сфера ф/п ф/в 0,9 кг УВС НД1 МГ</v>
          </cell>
        </row>
        <row r="154">
          <cell r="A154" t="str">
            <v>SU002624</v>
          </cell>
          <cell r="B154" t="str">
            <v>Пельмени Бигбули #МЕГАМЯСИЩЕ с мясом ТМ Горячая штучка ТС Бигбули ГШ сфера ф/п ф/в 0,9 кг МГ</v>
          </cell>
        </row>
        <row r="155">
          <cell r="A155" t="str">
            <v>SU002625</v>
          </cell>
          <cell r="B155" t="str">
            <v>Пельмени Бигбули #МЕГАМЯСИЩЕ с мясом ТМ Горячая штучка ТС Бигбули ГШ сфера ф/п ф/в 0,43 кг МГ</v>
          </cell>
        </row>
        <row r="156">
          <cell r="A156" t="str">
            <v>SU002626</v>
          </cell>
          <cell r="B156" t="str">
            <v>Пельмени Бульмени с говядиной и свининой ТМ Горячая штучка БУЛЬМЕНИ ТС Бульмени ГШ сфера ф/п ф/в 0,43 кг УВС НД1 МГ</v>
          </cell>
        </row>
        <row r="157">
          <cell r="A157" t="str">
            <v>SU002627</v>
          </cell>
          <cell r="B157" t="str">
            <v>Пельмени Бульмени с говядиной и свининой ТМ Горячая штучка БУЛЬМЕНИ ТС Бульмени ГШ сфера ф/п ф/в 0,9 кг УВС НД1 МГ</v>
          </cell>
        </row>
        <row r="158">
          <cell r="A158" t="str">
            <v>SU002632</v>
          </cell>
          <cell r="B158" t="str">
            <v>Колбаса вареная Докторская ТМ Стародворье ТС Дугушка вектор ф/в 0,6 кг СК</v>
          </cell>
        </row>
        <row r="159">
          <cell r="A159" t="str">
            <v>SU002643</v>
          </cell>
          <cell r="B159" t="str">
            <v>Ветчина Дугушка ТМ Стародворье ТС Дугушка полиамид ф/в 0,6 кг СК</v>
          </cell>
        </row>
        <row r="160">
          <cell r="A160" t="str">
            <v>SU002655</v>
          </cell>
          <cell r="B160" t="str">
            <v>Сосиски Датские ТМ Зареченские ТС Зареченские продукты полиамид мгс вес СК</v>
          </cell>
        </row>
        <row r="161">
          <cell r="A161" t="str">
            <v>SU002658</v>
          </cell>
          <cell r="B161" t="str">
            <v>Сосиски Молокуши миникушай ТМ Стародворские колбасы ТС Вязанка амилюкс мгс ф/в 0,45 кг СК</v>
          </cell>
        </row>
        <row r="162">
          <cell r="A162" t="str">
            <v>SU002660</v>
          </cell>
          <cell r="B162" t="str">
            <v>Колбаса варено-копченая Мясорубская с рубленой грудинкой ТМ Стародворье фиброуз в/у ф/в 0,35 кг срез СК</v>
          </cell>
        </row>
        <row r="163">
          <cell r="A163" t="str">
            <v>SU002669</v>
          </cell>
          <cell r="B163" t="str">
            <v>Снеки Пекерсы с индейкой в сливочном соусе ТМ Горячая штучка ф/в 0,25 кг НД3 МГ</v>
          </cell>
        </row>
        <row r="164">
          <cell r="A164" t="str">
            <v>SU002674</v>
          </cell>
          <cell r="B164" t="str">
            <v>Колбаса вареная Классическая ТМ Вязанка вектор ф/в 0,6 кг СК</v>
          </cell>
        </row>
        <row r="165">
          <cell r="A165" t="str">
            <v>SU002686</v>
          </cell>
          <cell r="B165" t="str">
            <v>Сосиски Сочинки с сыром Стародворье полиамид ф/в 0,4 кг Х5 СК</v>
          </cell>
        </row>
        <row r="166">
          <cell r="A166" t="str">
            <v>SU002707</v>
          </cell>
          <cell r="B166" t="str">
            <v>Пельмени Бигбули #МЕГАМАСЛИЩЕ со сливочным маслом ТМ Горячая штучка ТС Бигбули ГШ ф/п ф/в 0,43 МГ</v>
          </cell>
        </row>
        <row r="167">
          <cell r="A167" t="str">
            <v>SU002708</v>
          </cell>
          <cell r="B167" t="str">
            <v>Пельмени Бигбули #МЕГАВКУСИЩЕ с сочной грудинкой ТМ Горячая штучка ТС Бигбули ГШ Сфера ф/п ф/в 0,9 МГ</v>
          </cell>
        </row>
        <row r="168">
          <cell r="A168" t="str">
            <v>SU002725</v>
          </cell>
          <cell r="B168" t="str">
            <v>Сосиски Сочинки Стародворье полиамид мгс вес СК</v>
          </cell>
        </row>
        <row r="169">
          <cell r="A169" t="str">
            <v>SU002733</v>
          </cell>
          <cell r="B169" t="str">
            <v>Колбаса вареная Сливушка ТМ Вязанка полиамид 0,375 кг СК</v>
          </cell>
        </row>
        <row r="170">
          <cell r="A170" t="str">
            <v>SU002734</v>
          </cell>
          <cell r="B170" t="str">
            <v>Колбаса вареная Сливушка ТМ Вязанка полиамид 0,45 кг СК</v>
          </cell>
        </row>
        <row r="171">
          <cell r="A171" t="str">
            <v>SU002735</v>
          </cell>
          <cell r="B171" t="str">
            <v>Ветчина Сливушка с индейкой ТМ Вязанка полиамид 0,4 кг СК</v>
          </cell>
        </row>
        <row r="172">
          <cell r="A172" t="str">
            <v>SU002756</v>
          </cell>
          <cell r="B172" t="str">
            <v>Колбаса варено-копченая Мясорубская с рубленой грудинкой ТМ Стародворье фиброуз в/у вес СК</v>
          </cell>
        </row>
        <row r="173">
          <cell r="A173" t="str">
            <v>SU002757</v>
          </cell>
          <cell r="B173" t="str">
            <v>Ветчина Сочинка ТМ Стародворье полиамид ф/в 0,35 кг СК</v>
          </cell>
        </row>
        <row r="174">
          <cell r="A174" t="str">
            <v>SU002758</v>
          </cell>
          <cell r="B174" t="str">
            <v>Сардельки Сочинки ТМ Стародворье полиамид мгс ф/в 0,4 кг СК</v>
          </cell>
        </row>
        <row r="175">
          <cell r="A175" t="str">
            <v>SU002759</v>
          </cell>
          <cell r="B175" t="str">
            <v>Сардельки Сочинки с сыром ТМ Стародворье полиамид мгс ф/в 0,4 кг СК</v>
          </cell>
        </row>
        <row r="176">
          <cell r="A176" t="str">
            <v>SU002760</v>
          </cell>
          <cell r="B176" t="str">
            <v>Наггетсы Нагетосы Сочная курочка со сладкой паприкой ТМ Горячая штучка ф/в 0,25 кг НД1 МГ</v>
          </cell>
        </row>
        <row r="177">
          <cell r="A177" t="str">
            <v>SU002761</v>
          </cell>
          <cell r="B177" t="str">
            <v>Наггетсы Нагетосы Сочная курочка в хрустящей панировке ТМ Горячая штучка ф/в 0,25 кг тара НД1 МГ</v>
          </cell>
        </row>
        <row r="178">
          <cell r="A178" t="str">
            <v>SU002762</v>
          </cell>
          <cell r="B178" t="str">
            <v>Наггетсы Нагетосы Сочная курочка в хрустящей панировке со сметаной и зеленью ТМ Горячая штучка ф/в 0,25 кг НД1 МГ</v>
          </cell>
        </row>
        <row r="179">
          <cell r="A179" t="str">
            <v>SU002763</v>
          </cell>
          <cell r="B179" t="str">
            <v>Наггетсы Нагетосы Сочная курочка ТМ Горячая штучка ф/в 0,25 кг тара НД1 МГ</v>
          </cell>
        </row>
        <row r="180">
          <cell r="A180" t="str">
            <v>SU002771</v>
          </cell>
          <cell r="B180" t="str">
            <v>Пельмени Бигбули #МЕГАВКУСИЩЕ с сочной грудинкой ТМ Горячая штучка ТС Бигбули ГШ Сфера ф/п ф/в 0,43 кг МГ</v>
          </cell>
        </row>
        <row r="181">
          <cell r="A181" t="str">
            <v>SU002786</v>
          </cell>
          <cell r="B181" t="str">
            <v>Ветчина пастеризованная Филейская #Живой_пар ТМ Вязанка полиамид ф/в 0,45 кг СК</v>
          </cell>
        </row>
        <row r="182">
          <cell r="A182" t="str">
            <v>SU002787</v>
          </cell>
          <cell r="B182" t="str">
            <v>Колбаса вареная пастеризованная Молочная с нежным филе ТМ Особый рецепт полиамид ф/в 0,4 кг СК</v>
          </cell>
        </row>
        <row r="183">
          <cell r="A183" t="str">
            <v>SU002788</v>
          </cell>
          <cell r="B183" t="str">
            <v>Ветчина пастеризованная Нежная с филе ТМ Особый рецепт полиамид ф/в 0,4 кг СК</v>
          </cell>
        </row>
        <row r="184">
          <cell r="A184" t="str">
            <v>SU002795</v>
          </cell>
          <cell r="B184" t="str">
            <v>Сосиски Сочинки с сыром ТМ Стародворье полиамид мгс вес СК</v>
          </cell>
        </row>
        <row r="185">
          <cell r="A185" t="str">
            <v>SU002798</v>
          </cell>
          <cell r="B185" t="str">
            <v>Пельмени Бульмени с говядиной и свининой Наваристые ТМ Горячая штучка БУЛЬМЕНИ ТС Бульмени ГШ сфера ф/п Весовые УМК МГ</v>
          </cell>
        </row>
        <row r="186">
          <cell r="A186" t="str">
            <v>SU002799</v>
          </cell>
          <cell r="B186" t="str">
            <v>Сосиски Сочинки по-баварски ТМ Стародворье полиамид мгс ф/в 0,4 кг СК</v>
          </cell>
        </row>
        <row r="187">
          <cell r="A187" t="str">
            <v>SU002800</v>
          </cell>
          <cell r="B187" t="str">
            <v>Сосиски Сочинки по-баварски ТМ Стародворье полиамид мгс ф/в 0,84 кг СК</v>
          </cell>
        </row>
        <row r="188">
          <cell r="A188" t="str">
            <v>SU002801</v>
          </cell>
          <cell r="B188" t="str">
            <v>Сосиски Сочинки по-баварски с сыром ТМ Стародворье полиамид мгс ф/в 0,4 кг СК</v>
          </cell>
        </row>
        <row r="189">
          <cell r="A189" t="str">
            <v>SU002802</v>
          </cell>
          <cell r="B189" t="str">
            <v>Сосиски Сочинки по-баварски с сыром ТМ Стародворье полиамид мгс ф/в 0,84 кг СК</v>
          </cell>
        </row>
        <row r="190">
          <cell r="A190" t="str">
            <v>SU002805</v>
          </cell>
          <cell r="B190" t="str">
            <v>Колбаса варено-копченая Пражский ТМ Зареченские ТС Зареченские продукты фиброуз в/у вес ЗП</v>
          </cell>
        </row>
        <row r="191">
          <cell r="A191" t="str">
            <v>SU002807</v>
          </cell>
          <cell r="B191" t="str">
            <v>Колбаса вареная Муромская ТМ Зареченские ТС Зареченские продукты полиамид вес ЗП</v>
          </cell>
        </row>
        <row r="192">
          <cell r="A192" t="str">
            <v>SU002808</v>
          </cell>
          <cell r="B192" t="str">
            <v>Колбаса вареная Нежная НТУ ТМ Зареченские ТС Зареченские продукты полиамид вес СК</v>
          </cell>
        </row>
        <row r="193">
          <cell r="A193" t="str">
            <v>SU002809</v>
          </cell>
          <cell r="B193" t="str">
            <v>Сервелат Рижский НТУ ТМ Зареченские ТС Зареченские продукты фиброуз в/у вес СК</v>
          </cell>
        </row>
        <row r="194">
          <cell r="A194" t="str">
            <v>SU002814</v>
          </cell>
          <cell r="B194" t="str">
            <v>Ветчина Филейская ТМ Вязанка ТС Столичная полиамид ф/в 0,45 кг СК</v>
          </cell>
        </row>
        <row r="195">
          <cell r="A195" t="str">
            <v>SU002815</v>
          </cell>
          <cell r="B195" t="str">
            <v>Колбаса вареная Филейская ТМ Вязанка ТС Классическая полиамид ф/в 0,45 кг СК</v>
          </cell>
        </row>
        <row r="196">
          <cell r="A196" t="str">
            <v>SU002816</v>
          </cell>
          <cell r="B196" t="str">
            <v>Колбаса вареная Молокуша ТМ Вязанка полиамид ф/в 0,45 кг СК</v>
          </cell>
        </row>
        <row r="197">
          <cell r="A197" t="str">
            <v>SU002823</v>
          </cell>
          <cell r="B197" t="str">
            <v>Колбаса вареная Сочинка ТМ Стародворье полиамид ф/в 0,45 кг СК</v>
          </cell>
        </row>
        <row r="198">
          <cell r="A198" t="str">
            <v>SU002828</v>
          </cell>
          <cell r="B198" t="str">
            <v>Ветчина Филейская ТМ Вязанка ТС Столичная полиамид вес СК</v>
          </cell>
        </row>
        <row r="199">
          <cell r="A199" t="str">
            <v>SU002829</v>
          </cell>
          <cell r="B199" t="str">
            <v>Колбаса вареная Филейская ТМ Вязанка ТС Классическая полиамид вес СК</v>
          </cell>
        </row>
        <row r="200">
          <cell r="A200" t="str">
            <v>SU002830</v>
          </cell>
          <cell r="B200" t="str">
            <v>Колбаса вареная Молокуша ТМ Вязанка полиамид вес СК</v>
          </cell>
        </row>
        <row r="201">
          <cell r="A201" t="str">
            <v>SU002831</v>
          </cell>
          <cell r="B201" t="str">
            <v>Колбаса вареная Филейская ТМ Вязанка ТС Классическая полиамид ф/в 0,4 кг СК</v>
          </cell>
        </row>
        <row r="202">
          <cell r="A202" t="str">
            <v>SU002832</v>
          </cell>
          <cell r="B202" t="str">
            <v>Колбаса вареная Молокуша ТМ Вязанка полиамид ф/в 0,4 кг СК</v>
          </cell>
        </row>
        <row r="203">
          <cell r="A203" t="str">
            <v>SU002833</v>
          </cell>
          <cell r="B203" t="str">
            <v>Ветчина Сливушка с индейкой ТМ Вязанка полиамид вес СК</v>
          </cell>
        </row>
        <row r="204">
          <cell r="A204" t="str">
            <v>SU002834</v>
          </cell>
          <cell r="B204" t="str">
            <v>Сардельки Филейские ТМ Вязанка NDX мгс ф/в 0,4 кг СК</v>
          </cell>
        </row>
        <row r="205">
          <cell r="A205" t="str">
            <v>SU002835</v>
          </cell>
          <cell r="B205" t="str">
            <v>Сардельки Филейские ТМ Вязанка NDX мгс вес СК</v>
          </cell>
        </row>
        <row r="206">
          <cell r="A206" t="str">
            <v>SU002838</v>
          </cell>
          <cell r="B206" t="str">
            <v>Пельмени Бигбули #МЕГАМАСЛИЩЕ со сливочным маслом ТМ Горячая штучка ТС Бигбули ГШ ф/п сфера ф/в 0,9 кг МГ</v>
          </cell>
        </row>
        <row r="207">
          <cell r="A207" t="str">
            <v>SU002840</v>
          </cell>
          <cell r="B207" t="str">
            <v>Паштеты Печеночный с морковью ГОСТ ТМ Стародворье Фикс.вес 0,1 кг РК</v>
          </cell>
        </row>
        <row r="208">
          <cell r="A208" t="str">
            <v>SU002841</v>
          </cell>
          <cell r="B208" t="str">
            <v>Паштеты Любительский ГОСТ ТМ Стародворье Фикс.вес 0,1 кг РК</v>
          </cell>
        </row>
        <row r="209">
          <cell r="A209" t="str">
            <v>SU002842</v>
          </cell>
          <cell r="B209" t="str">
            <v>Сосиски Сочинки Молочные ТМ Стародворье амицел мгс ф/в 0,4 кг СК</v>
          </cell>
        </row>
        <row r="210">
          <cell r="A210" t="str">
            <v>SU002843</v>
          </cell>
          <cell r="B210" t="str">
            <v>Сосиски Сочинки Молочные ТМ Стародворье амицел мгс вес СК</v>
          </cell>
        </row>
        <row r="211">
          <cell r="A211" t="str">
            <v>SU002844</v>
          </cell>
          <cell r="B211" t="str">
            <v>Сосиски Сочинки Сливочные ТМ Стародворье амицел мгс ф/в 0,4 кг СК</v>
          </cell>
        </row>
        <row r="212">
          <cell r="A212" t="str">
            <v>SU002847</v>
          </cell>
          <cell r="B212" t="str">
            <v>Колбаса варено-копченая Сервелат Мясорубский с мелкорубленным окороком ТМ Стародворье фиброуз в/у вес СК</v>
          </cell>
        </row>
        <row r="213">
          <cell r="A213" t="str">
            <v>SU002848</v>
          </cell>
          <cell r="B213" t="str">
            <v>Колбаса варено-копченая Сервелат Мясорубский с мелкорубленным окороком ТМ Стародворье фиброуз в/у ф/в 0,35 кг срез СК</v>
          </cell>
        </row>
        <row r="214">
          <cell r="A214" t="str">
            <v>SU002858</v>
          </cell>
          <cell r="B214" t="str">
            <v>Сосиски Сочинки по-баварски с сыром ТМ Стародворье полиамид мгс вес СК</v>
          </cell>
        </row>
        <row r="215">
          <cell r="A215" t="str">
            <v>SU002889</v>
          </cell>
          <cell r="B215" t="str">
            <v>Снеки Мини-сосиски в тесте Фрайпики вес тара МГ</v>
          </cell>
        </row>
        <row r="216">
          <cell r="A216" t="str">
            <v>SU002894</v>
          </cell>
          <cell r="B216" t="str">
            <v>Колбаса вареная пастеризованная Стародворская без шпика ТМ Стародворье полиамид ф/в 0,4 кг СК</v>
          </cell>
        </row>
        <row r="217">
          <cell r="A217" t="str">
            <v>SU002896</v>
          </cell>
          <cell r="B217" t="str">
            <v>Сосиски Сочные без свинины ТМ Особый рецепт амицел мгс вес СК</v>
          </cell>
        </row>
        <row r="218">
          <cell r="A218" t="str">
            <v>SU002914</v>
          </cell>
          <cell r="B218" t="str">
            <v>Чебупай сочное яблоко ТМ Горячая штучка ТС Чебупай ф/в 0,2 кг НД МГ</v>
          </cell>
        </row>
        <row r="219">
          <cell r="A219" t="str">
            <v>SU002915</v>
          </cell>
          <cell r="B219" t="str">
            <v>Чебупай спелая вишня ТМ Горячая штучка ТС Чебупай ф/в 0,2 кг НД МГ</v>
          </cell>
        </row>
        <row r="220">
          <cell r="A220" t="str">
            <v>SU002920</v>
          </cell>
          <cell r="B220" t="str">
            <v>Пельмени Мясорубские ТМ Стародворье ф/п равиоли ф/в 0,7 кг УВК МГ</v>
          </cell>
        </row>
        <row r="221">
          <cell r="A221" t="str">
            <v>SU002928</v>
          </cell>
          <cell r="B221" t="str">
            <v>Колбаса вареная Сливушка ТМ Вязанка полиамид вес СК</v>
          </cell>
        </row>
        <row r="222">
          <cell r="A222" t="str">
            <v>SU002941</v>
          </cell>
          <cell r="B222" t="str">
            <v>Колбаса варено-копченая Сочинка по-европейски с сочной грудинкой ТМ Стародворье фиброуз в/у вес СК</v>
          </cell>
        </row>
        <row r="223">
          <cell r="A223" t="str">
            <v>SU002943</v>
          </cell>
          <cell r="B223" t="str">
            <v>Колбаса варено-копченая Сочинка по-фински с сочным окороком ТМ Стародворье фиброуз в/у вес СК</v>
          </cell>
        </row>
        <row r="224">
          <cell r="A224" t="str">
            <v>SU002947</v>
          </cell>
          <cell r="B224" t="str">
            <v>Колбаса полукопченая Сочинка рубленная с сочным окороком ТМ Стародворье фиброуз в/у вес СК</v>
          </cell>
        </row>
        <row r="225">
          <cell r="A225" t="str">
            <v>SU002983</v>
          </cell>
          <cell r="B225" t="str">
            <v>Колбаса вареная Мусульманская халяль ТМ Вязанка вектор ф/в 0,4 кг АК</v>
          </cell>
        </row>
        <row r="226">
          <cell r="A226" t="str">
            <v>SU002984</v>
          </cell>
          <cell r="B226" t="str">
            <v>Сосиски Восточные халяль ТМ Вязанка полиамид в/у ф/в 0,33 кг АК</v>
          </cell>
        </row>
        <row r="227">
          <cell r="A227" t="str">
            <v>SU002986</v>
          </cell>
          <cell r="B227" t="str">
            <v>Колбаса вареная Докторская ГОСТ ТМ Вязанка п/а ф/в 0,37 кг СК</v>
          </cell>
        </row>
        <row r="228">
          <cell r="A228" t="str">
            <v>SU002996</v>
          </cell>
          <cell r="B228" t="str">
            <v>Сосиски Сливушки с сыром ТМ Вязанка амицел мгс ф/в 0,3 кг СК</v>
          </cell>
        </row>
        <row r="229">
          <cell r="A229" t="str">
            <v>SU002997</v>
          </cell>
          <cell r="B229" t="str">
            <v>Сардельки Сардельки Сливушки с сыром ТМ Вязанка #минидельки айпил мгс ф/в 0,33 кг СК</v>
          </cell>
        </row>
        <row r="230">
          <cell r="A230" t="str">
            <v>SU003010</v>
          </cell>
          <cell r="B230" t="str">
            <v>Чебуреки Сочные ТМ Зареченские ТС Зареченские продукты вес МГ</v>
          </cell>
        </row>
        <row r="231">
          <cell r="A231" t="str">
            <v>SU003012</v>
          </cell>
          <cell r="B231" t="str">
            <v>Чебуреки Мясные ТМ Зареченские ТС Зареченские продукты Вес МГ</v>
          </cell>
        </row>
        <row r="232">
          <cell r="A232" t="str">
            <v>SU003013</v>
          </cell>
          <cell r="B232" t="str">
            <v>Снеки Жар-мени ТМ Зареченские ТС Зареченские продукты вес МГ</v>
          </cell>
        </row>
        <row r="233">
          <cell r="A233" t="str">
            <v>SU003014</v>
          </cell>
          <cell r="B233" t="str">
            <v>Снеки Жар-мени с картофелем и сочной грудинкой ТМ Зареченские ТС Зареченские продукты вес МГ</v>
          </cell>
        </row>
        <row r="234">
          <cell r="A234" t="str">
            <v>SU003015</v>
          </cell>
          <cell r="B234" t="str">
            <v>Жар-ладушки с мясом ТМ Зареченские ТС Зареченские продукты вес МГ</v>
          </cell>
        </row>
        <row r="235">
          <cell r="A235" t="str">
            <v>SU003017</v>
          </cell>
          <cell r="B235" t="str">
            <v>Жар-ладушки с яблоком и грушей ТМ Зареченские ТС Зареченские продукты вес МГ</v>
          </cell>
        </row>
        <row r="236">
          <cell r="A236" t="str">
            <v>SU003018</v>
          </cell>
          <cell r="B236" t="str">
            <v>Жар-боллы с курочкой и сыром ТМ Зареченские ТС Зареченские продукты вес МГ</v>
          </cell>
        </row>
        <row r="237">
          <cell r="A237" t="str">
            <v>SU003019</v>
          </cell>
          <cell r="B237" t="str">
            <v>Снеки Мини-сосиски в тесте Фрайпики ТМ Зареченские ТС Зареченские продукты вес МГ</v>
          </cell>
        </row>
        <row r="238">
          <cell r="A238" t="str">
            <v>SU003020</v>
          </cell>
          <cell r="B238" t="str">
            <v>Наггетсы Хрустящие ТМ Зареченские ТС Зареченские продукты вес 6 кг НД МГ</v>
          </cell>
        </row>
        <row r="239">
          <cell r="A239" t="str">
            <v>SU003021</v>
          </cell>
          <cell r="B239" t="str">
            <v>Фрай-пицца с ветчиной и грибами ТМ Зареченские ТС Зареченские продукты вес МГ</v>
          </cell>
        </row>
        <row r="240">
          <cell r="A240" t="str">
            <v>SU003022</v>
          </cell>
          <cell r="B240" t="str">
            <v>Снеки Мини-сосиски в тесте Фрайпики ТМ Зареченские ТС Зареченские продукты вес тара МГ</v>
          </cell>
        </row>
        <row r="241">
          <cell r="A241" t="str">
            <v>SU003023</v>
          </cell>
          <cell r="B241" t="str">
            <v>Жар-ладушки с клубникой и вишней ТМ Зареченские ТС Зареченские продукты вес МГ</v>
          </cell>
        </row>
        <row r="242">
          <cell r="A242" t="str">
            <v>SU003024</v>
          </cell>
          <cell r="B242" t="str">
            <v>Хрустящие крылышки ТМ Зареченские ТС Зареченские продукты вес МГ</v>
          </cell>
        </row>
        <row r="243">
          <cell r="A243" t="str">
            <v>SU003035</v>
          </cell>
          <cell r="B243" t="str">
            <v>Колбаски полукопченые Филейбургские ТМ Баварушка с филе сочного окорока копченые белкозин мгс ф/в 0,28 кг СК</v>
          </cell>
        </row>
        <row r="244">
          <cell r="A244" t="str">
            <v>SU003056</v>
          </cell>
          <cell r="B244" t="str">
            <v>Колбаса сыровяленая Балыкбургская с мраморным балыком ТМ Баварушка черева в/у ф/в 0,13 кг ДК</v>
          </cell>
        </row>
        <row r="245">
          <cell r="A245" t="str">
            <v>SU003060</v>
          </cell>
          <cell r="B245" t="str">
            <v>Колбаса сыровяленая Филейбургская с филе сочного окорока ТМ Баварушка черева в/у ф/в 0,13 кг ДК</v>
          </cell>
        </row>
        <row r="246">
          <cell r="A246" t="str">
            <v>SU003071</v>
          </cell>
          <cell r="B246" t="str">
            <v>Колбаса полукопченая Балыкбургские с сыром ТМ Баварушка черева мгс вес СК</v>
          </cell>
        </row>
        <row r="247">
          <cell r="A247" t="str">
            <v>SU003073</v>
          </cell>
          <cell r="B247" t="str">
            <v>Сосиски Сочинки с сыром ТМ Стародворье полиамид ф/в 0,3 кг СК</v>
          </cell>
        </row>
        <row r="248">
          <cell r="A248" t="str">
            <v>SU003079</v>
          </cell>
          <cell r="B248" t="str">
            <v>Колбаса варено-копченая Сервелат Филейбургский с ароматными пряностями ТМ Баварушка фиброуз в/у ф/в 0,28 кг срез СК</v>
          </cell>
        </row>
        <row r="249">
          <cell r="A249" t="str">
            <v>SU003080</v>
          </cell>
          <cell r="B249" t="str">
            <v>Колбаса варено-копченая Сервелат Филейбургский с копченой грудинкой ТМ Баварушка фиброуз в/у ф/в 0,28 кг срез СК</v>
          </cell>
        </row>
        <row r="250">
          <cell r="A250" t="str">
            <v>SU003083</v>
          </cell>
          <cell r="B250" t="str">
            <v>Колбаса варено-копченая Салями Филейбургская зернистая ТМ Стародворье ТС Баварушка фиброуз в/у ф/в 0,28 кг срез СК</v>
          </cell>
        </row>
        <row r="251">
          <cell r="A251" t="str">
            <v>SU003167</v>
          </cell>
          <cell r="B251" t="str">
            <v>Сосиски Баварские ТМ Стародворье в оболочке айпил мгс ф/в 0,35 кг СК</v>
          </cell>
        </row>
        <row r="252">
          <cell r="A252" t="str">
            <v>SU003168</v>
          </cell>
          <cell r="B252" t="str">
            <v>Сосиски Баварские с сыром ТМ Стародворье айпил мгс ф/в 0,35 кг СК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SU000722</v>
          </cell>
          <cell r="B1" t="str">
            <v xml:space="preserve"> 005  Колбаса Докторская ГОСТ, Вязанка вектор,ВЕС. ПОКОМ</v>
          </cell>
        </row>
        <row r="2">
          <cell r="A2" t="str">
            <v>SU001523</v>
          </cell>
          <cell r="B2" t="str">
            <v xml:space="preserve"> 016  Сосиски Вязанка Молочные, Вязанка вискофан  ВЕС.ПОКОМ</v>
          </cell>
        </row>
        <row r="3">
          <cell r="A3" t="str">
            <v>SU001721</v>
          </cell>
          <cell r="B3" t="str">
            <v xml:space="preserve"> 017  Сосиски Вязанка Сливочные, Вязанка амицел ВЕС.ПОКОМ</v>
          </cell>
        </row>
        <row r="4">
          <cell r="A4" t="str">
            <v>SU001718</v>
          </cell>
          <cell r="B4" t="str">
            <v xml:space="preserve"> 030  Сосиски Вязанка Молочные, Вязанка вискофан МГС, 0.45кг, ПОКОМ</v>
          </cell>
        </row>
        <row r="5">
          <cell r="A5" t="str">
            <v>SU001720</v>
          </cell>
          <cell r="B5" t="str">
            <v xml:space="preserve"> 032  Сосиски Вязанка Сливочные, Вязанка амицел МГС, 0.45кг, ПОКОМ</v>
          </cell>
        </row>
        <row r="6">
          <cell r="A6" t="str">
            <v>SU002092</v>
          </cell>
          <cell r="B6" t="str">
            <v xml:space="preserve"> 047  Кол Баварская, белков.обол. в термоусад. пакете 0.17 кг, ТМ Стародворье  ПОКОМ</v>
          </cell>
        </row>
        <row r="7">
          <cell r="A7" t="str">
            <v>SU002252</v>
          </cell>
          <cell r="B7" t="str">
            <v xml:space="preserve"> 062  Колбаса Кракушка пряная с сальцем, 0.3кг в/у п/к, БАВАРУШКА ПОКОМ</v>
          </cell>
        </row>
        <row r="8">
          <cell r="A8" t="str">
            <v>SU001869</v>
          </cell>
          <cell r="B8" t="str">
            <v xml:space="preserve"> 083  Колбаса Швейцарская 0,17 кг., ШТ., сырокопченая   ПОКОМ</v>
          </cell>
        </row>
        <row r="9">
          <cell r="A9" t="str">
            <v>SU002035</v>
          </cell>
          <cell r="B9" t="str">
            <v xml:space="preserve"> 200  Ветчина Дугушка ТМ Стародворье, вектор в/у    ПОКОМ</v>
          </cell>
        </row>
        <row r="10">
          <cell r="A10" t="str">
            <v>SU000126</v>
          </cell>
          <cell r="B10" t="str">
            <v xml:space="preserve"> 201  Ветчина Нежная ТМ Особый рецепт, (2,5кг), ПОКОМ</v>
          </cell>
        </row>
        <row r="11">
          <cell r="A11" t="str">
            <v>SU002011</v>
          </cell>
          <cell r="B11" t="str">
            <v xml:space="preserve"> 215  Колбаса Докторская ГОСТ Дугушка, ВЕС, ТМ Стародворье ПОКОМ</v>
          </cell>
        </row>
        <row r="12">
          <cell r="A12" t="str">
            <v>SU000251</v>
          </cell>
          <cell r="B12" t="str">
            <v xml:space="preserve"> 219  Колбаса Докторская Особая ТМ Особый рецепт, ВЕС  ПОКОМ</v>
          </cell>
        </row>
        <row r="13">
          <cell r="A13" t="str">
            <v>SU002182</v>
          </cell>
          <cell r="B13" t="str">
            <v xml:space="preserve"> 225  Колбаса Дугушка со шпиком, ВЕС, ТМ Стародворье   ПОКОМ</v>
          </cell>
        </row>
        <row r="14">
          <cell r="A14" t="str">
            <v>SU001920</v>
          </cell>
          <cell r="B14" t="str">
            <v xml:space="preserve"> 226  Колбаса Княжеская, с/к белков.обол в термоусад. пакете, ВЕС, ТМ Стародворье ПОКОМ</v>
          </cell>
        </row>
        <row r="15">
          <cell r="A15" t="str">
            <v>SU002010</v>
          </cell>
          <cell r="B15" t="str">
            <v xml:space="preserve"> 229  Колбаса Молочная Дугушка, в/у, ВЕС, ТМ Стародворье   ПОКОМ</v>
          </cell>
        </row>
        <row r="16">
          <cell r="A16" t="str">
            <v>SU002150</v>
          </cell>
          <cell r="B16" t="str">
            <v xml:space="preserve"> 236  Колбаса Рубленая ЗАПЕЧ. Дугушка ТМ Стародворье, вектор, в/к    ПОКОМ</v>
          </cell>
        </row>
        <row r="17">
          <cell r="A17" t="str">
            <v>SU002158</v>
          </cell>
          <cell r="B17" t="str">
            <v xml:space="preserve"> 239  Колбаса Салями запеч Дугушка, оболочка вектор, ВЕС, ТМ Стародворье  ПОКОМ</v>
          </cell>
        </row>
        <row r="18">
          <cell r="A18" t="str">
            <v>SU001921</v>
          </cell>
          <cell r="B18" t="str">
            <v xml:space="preserve"> 240  Колбаса Салями охотничья, ВЕС. ПОКОМ</v>
          </cell>
        </row>
        <row r="19">
          <cell r="A19" t="str">
            <v>SU002151</v>
          </cell>
          <cell r="B19" t="str">
            <v xml:space="preserve"> 242  Колбаса Сервелат ЗАПЕЧ.Дугушка ТМ Стародворье, вектор, в/к     ПОКОМ</v>
          </cell>
        </row>
        <row r="20">
          <cell r="A20" t="str">
            <v>SU001051</v>
          </cell>
          <cell r="B20" t="str">
            <v xml:space="preserve"> 247  Сардельки Нежные, ВЕС.  ПОКОМ</v>
          </cell>
        </row>
        <row r="21">
          <cell r="A21" t="str">
            <v>SU002287</v>
          </cell>
          <cell r="B21" t="str">
            <v xml:space="preserve"> 248  Сардельки Сочные ТМ Особый рецепт,   ПОКОМ</v>
          </cell>
        </row>
        <row r="22">
          <cell r="A22" t="str">
            <v>SU000227</v>
          </cell>
          <cell r="B22" t="str">
            <v xml:space="preserve"> 250  Сардельки стародворские с говядиной в обол. NDX, ВЕС. ПОКОМ</v>
          </cell>
        </row>
        <row r="23">
          <cell r="A23" t="str">
            <v>SU001835</v>
          </cell>
          <cell r="B23" t="str">
            <v xml:space="preserve"> 251  Сосиски Баварские, ВЕС.  ПОКОМ</v>
          </cell>
        </row>
        <row r="24">
          <cell r="A24" t="str">
            <v>SU000246</v>
          </cell>
          <cell r="B24" t="str">
            <v xml:space="preserve"> 257  Сосиски Молочные оригинальные ТМ Особый рецепт, ВЕС.   ПОКОМ</v>
          </cell>
        </row>
        <row r="25">
          <cell r="A25" t="str">
            <v>SU001430</v>
          </cell>
          <cell r="B25" t="str">
            <v xml:space="preserve"> 263  Шпикачки Стародворские, ВЕС.  ПОКОМ</v>
          </cell>
        </row>
        <row r="26">
          <cell r="A26" t="str">
            <v>SU002612</v>
          </cell>
          <cell r="B26" t="str">
            <v xml:space="preserve"> 265  Колбаса Балыкбургская, ВЕС, ТМ Баварушка  ПОКОМ</v>
          </cell>
        </row>
        <row r="27">
          <cell r="A27" t="str">
            <v>SU002614</v>
          </cell>
          <cell r="B27" t="str">
            <v xml:space="preserve"> 267  Колбаса Салями Филейбургская зернистая, оболочка фиброуз, ВЕС, ТМ Баварушка  ПОКОМ</v>
          </cell>
        </row>
        <row r="28">
          <cell r="A28" t="str">
            <v>SU002618</v>
          </cell>
          <cell r="B28" t="str">
            <v xml:space="preserve"> 273  Сосиски Сочинки с сочной грудинкой, МГС 0.4кг,   ПОКОМ</v>
          </cell>
        </row>
        <row r="29">
          <cell r="A29" t="str">
            <v>SU002734</v>
          </cell>
          <cell r="B29" t="str">
            <v xml:space="preserve"> 276  Колбаса Сливушка ТМ Вязанка в оболочке полиамид 0,45 кг  ПОКОМ</v>
          </cell>
        </row>
        <row r="30">
          <cell r="A30" t="str">
            <v>SU002621</v>
          </cell>
          <cell r="B30" t="str">
            <v xml:space="preserve"> 278  Сосиски Сочинки с сочным окороком, МГС 0.4кг,   ПОКОМ</v>
          </cell>
        </row>
        <row r="31">
          <cell r="A31" t="str">
            <v>SU002725</v>
          </cell>
          <cell r="B31" t="str">
            <v xml:space="preserve"> 283  Сосиски Сочинки, ВЕС, ТМ Стародворье ПОКОМ</v>
          </cell>
        </row>
        <row r="32">
          <cell r="A32" t="str">
            <v>SU002368</v>
          </cell>
          <cell r="B32" t="str">
            <v xml:space="preserve"> 285  Паштет печеночный со слив.маслом ТМ Стародворье ламистер 0,1 кг  ПОКОМ</v>
          </cell>
        </row>
        <row r="33">
          <cell r="A33" t="str">
            <v>SU002660</v>
          </cell>
          <cell r="B33" t="str">
            <v xml:space="preserve"> 296  Колбаса Мясорубская с рубленой грудинкой 0,35кг срез ТМ Стародворье  ПОКОМ</v>
          </cell>
        </row>
        <row r="34">
          <cell r="A34" t="str">
            <v>SU002756</v>
          </cell>
          <cell r="B34" t="str">
            <v xml:space="preserve"> 297  Колбаса Мясорубская с рубленой грудинкой ВЕС ТМ Стародворье  ПОКОМ</v>
          </cell>
        </row>
        <row r="35">
          <cell r="A35" t="str">
            <v>SU002801</v>
          </cell>
          <cell r="B35" t="str">
            <v xml:space="preserve"> 301  Сосиски Сочинки по-баварски с сыром,  0.4кг, ТМ Стародворье  ПОКОМ</v>
          </cell>
        </row>
        <row r="36">
          <cell r="A36" t="str">
            <v>SU002799</v>
          </cell>
          <cell r="B36" t="str">
            <v xml:space="preserve"> 302  Сосиски Сочинки по-баварски,  0.4кг, ТМ Стародворье  ПОКОМ</v>
          </cell>
        </row>
        <row r="37">
          <cell r="A37" t="str">
            <v>SU002847</v>
          </cell>
          <cell r="B37" t="str">
            <v xml:space="preserve"> 305  Колбаса Сервелат Мясорубский с мелкорубленным окороком в/у  ТМ Стародворье ВЕС   ПОКОМ</v>
          </cell>
        </row>
        <row r="38">
          <cell r="A38" t="str">
            <v>SU002848</v>
          </cell>
          <cell r="B38" t="str">
            <v xml:space="preserve"> 307  Колбаса Сервелат Мясорубский с мелкорубленным окороком 0,35 кг срез ТМ Стародворье   Поком</v>
          </cell>
        </row>
        <row r="39">
          <cell r="A39" t="str">
            <v>SU002686</v>
          </cell>
          <cell r="B39" t="str">
            <v xml:space="preserve"> 309  Сосиски Сочинки с сыром 0,4 кг ТМ Стародворье  ПОКОМ</v>
          </cell>
        </row>
        <row r="40">
          <cell r="A40" t="str">
            <v>SU002828</v>
          </cell>
          <cell r="B40" t="str">
            <v xml:space="preserve"> 312  Ветчина Филейская ВЕС ТМ  Вязанка ТС Столичная  ПОКОМ</v>
          </cell>
        </row>
        <row r="41">
          <cell r="A41" t="str">
            <v>SU002830</v>
          </cell>
          <cell r="B41" t="str">
            <v xml:space="preserve"> 315  Колбаса вареная Молокуша ТМ Вязанка ВЕС, ПОКОМ</v>
          </cell>
        </row>
        <row r="42">
          <cell r="A42" t="str">
            <v>SU002655</v>
          </cell>
          <cell r="B42" t="str">
            <v xml:space="preserve"> 318  Сосиски Датские ТМ Зареченские, ВЕС  ПОКОМ</v>
          </cell>
        </row>
        <row r="43">
          <cell r="A43" t="str">
            <v>SU002816</v>
          </cell>
          <cell r="B43" t="str">
            <v xml:space="preserve"> 322  Колбаса вареная Молокуша 0,45кг ТМ Вязанка  ПОКОМ</v>
          </cell>
        </row>
        <row r="44">
          <cell r="A44" t="str">
            <v>SU002758</v>
          </cell>
          <cell r="B44" t="str">
            <v xml:space="preserve"> 328  Сардельки Сочинки Стародворье ТМ  0,4 кг ПОКОМ</v>
          </cell>
        </row>
        <row r="45">
          <cell r="A45" t="str">
            <v>SU002759</v>
          </cell>
          <cell r="B45" t="str">
            <v xml:space="preserve"> 329  Сардельки Сочинки с сыром Стародворье ТМ, 0,4 кг. ПОКОМ</v>
          </cell>
        </row>
        <row r="46">
          <cell r="A46" t="str">
            <v>SU002829</v>
          </cell>
          <cell r="B46" t="str">
            <v xml:space="preserve"> 330  Колбаса вареная Филейская ТМ Вязанка ТС Классическая ВЕС  ПОКОМ</v>
          </cell>
        </row>
        <row r="47">
          <cell r="A47" t="str">
            <v>SU002841</v>
          </cell>
          <cell r="B47" t="str">
            <v xml:space="preserve"> 334  Паштет Любительский ТМ Стародворье ламистер 0,1 кг  ПОКОМ</v>
          </cell>
        </row>
        <row r="48">
          <cell r="A48" t="str">
            <v>SU002928</v>
          </cell>
          <cell r="B48" t="str">
            <v xml:space="preserve"> 335  Колбаса Сливушка ТМ Вязанка. ВЕС.  ПОКОМ </v>
          </cell>
        </row>
        <row r="49">
          <cell r="A49" t="str">
            <v>SU002833</v>
          </cell>
          <cell r="B49" t="str">
            <v xml:space="preserve"> 336  Ветчина Сливушка с индейкой ТМ Вязанка. ВЕС  ПОКОМ</v>
          </cell>
        </row>
        <row r="50">
          <cell r="A50" t="str">
            <v>SU002840</v>
          </cell>
          <cell r="B50" t="str">
            <v xml:space="preserve"> 338  Паштет печеночный с морковью ТМ Стародворье ламистер 0,1 кг.  ПОКОМ</v>
          </cell>
        </row>
        <row r="51">
          <cell r="A51" t="str">
            <v>SU002831</v>
          </cell>
          <cell r="B51" t="str">
            <v xml:space="preserve"> 339  Колбаса вареная Филейская ТМ Вязанка ТС Классическая, 0,40 кг.  ПОКОМ</v>
          </cell>
        </row>
        <row r="52">
          <cell r="A52" t="str">
            <v>SU002842</v>
          </cell>
          <cell r="B52" t="str">
            <v xml:space="preserve"> 342 Сосиски Сочинки Молочные ТМ Стародворье 0,4 кг ПОКОМ</v>
          </cell>
        </row>
        <row r="53">
          <cell r="A53" t="str">
            <v>SU002844</v>
          </cell>
          <cell r="B53" t="str">
            <v xml:space="preserve"> 343 Сосиски Сочинки Сливочные ТМ Стародворье  0,4 кг</v>
          </cell>
        </row>
        <row r="54">
          <cell r="A54" t="str">
            <v>SU002941</v>
          </cell>
          <cell r="B54" t="str">
            <v xml:space="preserve"> 344  Колбаса Сочинка по-европейски с сочной грудинкой ТМ Стародворье, ВЕС ПОКОМ</v>
          </cell>
        </row>
        <row r="55">
          <cell r="A55" t="str">
            <v>SU002943</v>
          </cell>
          <cell r="B55" t="str">
            <v xml:space="preserve"> 345  Колбаса Сочинка по-фински с сочным окроком ТМ Стародворье ВЕС ПОКОМ</v>
          </cell>
        </row>
        <row r="56">
          <cell r="A56" t="str">
            <v>SU002947</v>
          </cell>
          <cell r="B56" t="str">
            <v xml:space="preserve"> 347  Колбаса Сочинка рубленая с сочным окороком ТМ Стародворье ВЕС ПОКОМ</v>
          </cell>
        </row>
        <row r="57">
          <cell r="A57" t="str">
            <v>SU002835</v>
          </cell>
          <cell r="B57" t="str">
            <v xml:space="preserve"> 364  Сардельки Филейские Вязанка ВЕС NDX ТМ Вязанка  ПОКОМ</v>
          </cell>
        </row>
        <row r="58">
          <cell r="A58" t="str">
            <v>SU002632</v>
          </cell>
          <cell r="B58" t="str">
            <v xml:space="preserve"> 376  Колбаса Докторская Дугушка 0,6кг ГОСТ ТМ Стародворье  ПОКОМ </v>
          </cell>
        </row>
        <row r="59">
          <cell r="A59" t="str">
            <v>SU002757</v>
          </cell>
          <cell r="B59" t="str">
            <v xml:space="preserve"> 394 Ветчина Сочинка с сочным окороком ТМ Стародворье полиамид ф/в 0,35 кг  Поком</v>
          </cell>
        </row>
        <row r="60">
          <cell r="A60" t="str">
            <v>SU002986</v>
          </cell>
          <cell r="B60" t="str">
            <v xml:space="preserve"> 395  Колбаса Докторская ГОСТ ТМ Вязанка в оболочке полиамид 0,37 кг. ПОКОМ</v>
          </cell>
        </row>
        <row r="61">
          <cell r="A61" t="str">
            <v>SU002834</v>
          </cell>
          <cell r="B61" t="str">
            <v xml:space="preserve"> 396  Сардельки Филейские Вязанка ТМ Вязанка в оболочке NDX  0,4 кг. ПОКОМ</v>
          </cell>
        </row>
        <row r="62">
          <cell r="A62" t="str">
            <v>SU002643</v>
          </cell>
          <cell r="B62" t="str">
            <v xml:space="preserve"> 397  Ветчина Дугушка ТМ Стародворье ТС Дугушка в полиамидной оболочке 0,6 кг. ПОКОМ</v>
          </cell>
        </row>
        <row r="63">
          <cell r="A63" t="str">
            <v>SU001762</v>
          </cell>
          <cell r="B63" t="str">
            <v xml:space="preserve"> 397 Сосиски Сливочные по-стародворски Бордо Фикс.вес 0,45 П/а мгс Стародворье  Поком</v>
          </cell>
        </row>
        <row r="64">
          <cell r="A64" t="str">
            <v>SU002735</v>
          </cell>
          <cell r="B64" t="str">
            <v xml:space="preserve"> 408  Ветчина Сливушка с индейкой ТМ Вязанка, 0,4кг  ПОКОМ</v>
          </cell>
        </row>
        <row r="65">
          <cell r="A65" t="str">
            <v>SU003274</v>
          </cell>
          <cell r="B65" t="str">
            <v xml:space="preserve"> 435  Колбаса Молочная Стародворская  с молоком в оболочке полиамид 0,4 кг.ТМ Стародворье ПОКОМ</v>
          </cell>
        </row>
        <row r="66">
          <cell r="A66" t="str">
            <v>SU003273</v>
          </cell>
          <cell r="B66" t="str">
            <v xml:space="preserve"> 436  Колбаса Молочная стародворская с молоком, ВЕС, ТМ Стародворье  ПОКОМ</v>
          </cell>
        </row>
        <row r="67">
          <cell r="A67" t="str">
            <v>SU002634</v>
          </cell>
          <cell r="B67" t="str">
            <v xml:space="preserve"> 449  Колбаса Дугушка Стародворская ВЕС ТС Дугушка ПОКОМ</v>
          </cell>
        </row>
        <row r="68">
          <cell r="A68" t="str">
            <v>SU003423</v>
          </cell>
          <cell r="B68" t="str">
            <v xml:space="preserve"> 452  Колбаса Со шпиком ВЕС большой батон ТМ Особый рецепт  ПОКОМ</v>
          </cell>
        </row>
        <row r="69">
          <cell r="A69" t="str">
            <v>SU003420</v>
          </cell>
          <cell r="B69" t="str">
            <v xml:space="preserve"> 456  Колбаса Филейная ТМ Особый рецепт ВЕС большой батон  ПОКОМ</v>
          </cell>
        </row>
        <row r="70">
          <cell r="A70" t="str">
            <v>SU003422</v>
          </cell>
          <cell r="B70" t="str">
            <v xml:space="preserve"> 457  Колбаса Молочная ТМ Особый рецепт ВЕС большой батон  ПОКОМ</v>
          </cell>
        </row>
        <row r="71">
          <cell r="A71" t="str">
            <v>SU003425</v>
          </cell>
          <cell r="B71" t="str">
            <v xml:space="preserve"> 465  Колбаса Филейная оригинальная ВЕС 0,8кг ТМ Особый рецепт в оболочке полиамид  ПОКОМ</v>
          </cell>
        </row>
        <row r="72">
          <cell r="A72" t="str">
            <v>SU002948</v>
          </cell>
          <cell r="B72" t="str">
            <v xml:space="preserve"> 498  Колбаса Сочинка рубленая с сочным окороком 0,3кг ТМ Стародворье  ПОКОМ</v>
          </cell>
        </row>
        <row r="73">
          <cell r="A73" t="str">
            <v>SU003893</v>
          </cell>
          <cell r="B73" t="str">
            <v xml:space="preserve"> 523  Колбаса Сальчичон нарезка 0,07кг ТМ Стародворье  ПОКОМ </v>
          </cell>
        </row>
        <row r="74">
          <cell r="A74" t="str">
            <v>SU003894</v>
          </cell>
          <cell r="B74" t="str">
            <v xml:space="preserve"> 524  Колбаса Сервелат Ореховый нарезка 0,07кг ТМ Стародворье  ПОКОМ</v>
          </cell>
        </row>
        <row r="75">
          <cell r="A75" t="str">
            <v>SU003896</v>
          </cell>
          <cell r="B75" t="str">
            <v xml:space="preserve"> 525  Колбаса Фуэт нарезка 0,07кг ТМ Стародворье  ПОКОМ</v>
          </cell>
        </row>
        <row r="76">
          <cell r="A76" t="str">
            <v>SU003925</v>
          </cell>
          <cell r="B76" t="str">
            <v xml:space="preserve"> 526  Корейка вяленая выдержанная нарезка 0,05кг ТМ Стародворье  ПОКОМ</v>
          </cell>
        </row>
        <row r="77">
          <cell r="A77" t="str">
            <v>SU003924</v>
          </cell>
          <cell r="B77" t="str">
            <v xml:space="preserve"> 527  Окорок Прошутто выдержанный нарезка 0,055кг ТМ Стародворье  ПОКОМ</v>
          </cell>
        </row>
        <row r="78">
          <cell r="A78" t="str">
            <v>SU003923</v>
          </cell>
          <cell r="B78" t="str">
            <v xml:space="preserve"> 530  Окорок Хамон выдержанный нарезка 0,055кг ТМ Стародворье  ПОКОМ</v>
          </cell>
        </row>
        <row r="79">
          <cell r="A79" t="str">
            <v>SU002050</v>
          </cell>
          <cell r="B79" t="str">
            <v>090  Мини-салями со вкусом бекона,  0.05кг, ядрена копоть   ПОКОМ</v>
          </cell>
        </row>
        <row r="80">
          <cell r="A80" t="str">
            <v>SU002074</v>
          </cell>
          <cell r="B80" t="str">
            <v>255  Сосиски Молочные для завтрака ТМ Особый рецепт, п/а МГС, ВЕС, ТМ Стародворье  ПОКОМ</v>
          </cell>
        </row>
        <row r="81">
          <cell r="A81" t="str">
            <v>SU002899</v>
          </cell>
          <cell r="B81" t="str">
            <v>348  Колбаса Молочная оригинальная ТМ Особый рецепт. большой батон, ВЕС ПОКОМ</v>
          </cell>
        </row>
        <row r="82">
          <cell r="A82" t="str">
            <v>SU002944</v>
          </cell>
          <cell r="B82" t="str">
            <v>495  Колбаса Сочинка по-европейски с сочной грудинкой 0,3кг ТМ Стародворье  ПОКОМ</v>
          </cell>
        </row>
        <row r="83">
          <cell r="A83" t="str">
            <v>SU002942</v>
          </cell>
          <cell r="B83" t="str">
            <v>496  Колбаса Сочинка по-фински с сочным окроком 0,3кг ТМ Стародворье  ПОКОМ</v>
          </cell>
        </row>
        <row r="84">
          <cell r="A84" t="str">
            <v>SU003616</v>
          </cell>
          <cell r="B84" t="str">
            <v>501 Сосиски Филейские по-ганноверски ТМ Вязанка.в оболочке амицел в м.г.с ВЕС. ПОКОМ</v>
          </cell>
        </row>
        <row r="85">
          <cell r="A85" t="str">
            <v>SU003642</v>
          </cell>
          <cell r="B85" t="str">
            <v>503 Колбаса Филейская со шпиком ТМ Вязанка в оболочке полиамид.ПОКОМ</v>
          </cell>
        </row>
        <row r="86">
          <cell r="A86" t="str">
            <v>SU003829</v>
          </cell>
          <cell r="B86" t="str">
            <v>515  Колбаса Сервелат Мясорубский Делюкс 0,3кг ТМ Стародворье  ПОКОМ</v>
          </cell>
        </row>
        <row r="87">
          <cell r="A87" t="str">
            <v>SU003921</v>
          </cell>
          <cell r="B87" t="str">
            <v>519  Грудинка 0,12 кг нарезка ТМ Стародворье  ПОКОМ</v>
          </cell>
        </row>
        <row r="88">
          <cell r="A88" t="str">
            <v>SU003915</v>
          </cell>
          <cell r="B88" t="str">
            <v>522  Колбаса Гвардейская с/к ТМ Стародворье  ПОКОМ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Count"/>
      <sheetName val="CPP"/>
      <sheetName val="REFERER"/>
      <sheetName val="TV_Rus"/>
      <sheetName val="TV_Msk"/>
      <sheetName val="TV_Spb"/>
      <sheetName val="TV_Mil"/>
      <sheetName val="TV_Fiv"/>
      <sheetName val="TV_Oth"/>
      <sheetName val="Radio_Rus"/>
      <sheetName val="Radio_Msk"/>
      <sheetName val="Radio_Spb"/>
      <sheetName val="Radio_Mil"/>
      <sheetName val="Radio_Fiv"/>
      <sheetName val="Radio_Oth"/>
      <sheetName val="PRINT_Rus"/>
      <sheetName val="PRINT_Msk"/>
      <sheetName val="PRINT_Spb"/>
      <sheetName val="PRINT_Mil"/>
      <sheetName val="PRINT_Fiv"/>
      <sheetName val="PRINT_Oth"/>
      <sheetName val="DIGITAL_Rus"/>
      <sheetName val="DIGITAL_Msk"/>
      <sheetName val="DIGITAL_Spb"/>
      <sheetName val="DIGITAL_Mil"/>
      <sheetName val="DIGITAL_Fiv"/>
      <sheetName val="DIGITAL_Oth"/>
      <sheetName val="OOH_Rus"/>
      <sheetName val="OOH_Msk"/>
      <sheetName val="OOH_Spb"/>
      <sheetName val="OOH_Mil"/>
      <sheetName val="OOH_Fiv"/>
      <sheetName val="OOH_Oth"/>
      <sheetName val="Лист3"/>
      <sheetName val="Лист2"/>
      <sheetName val="Flowchart"/>
      <sheetName val="BASE"/>
      <sheetName val="охваты ГШ_ТВ"/>
    </sheetNames>
    <sheetDataSet>
      <sheetData sheetId="0"/>
      <sheetData sheetId="1">
        <row r="1">
          <cell r="A1" t="str">
            <v>Index</v>
          </cell>
          <cell r="B1" t="str">
            <v>Media</v>
          </cell>
          <cell r="C1" t="str">
            <v>Region</v>
          </cell>
          <cell r="D1" t="str">
            <v>Audience</v>
          </cell>
          <cell r="E1" t="str">
            <v>CPP TA</v>
          </cell>
          <cell r="F1" t="str">
            <v>Январь</v>
          </cell>
          <cell r="G1" t="str">
            <v>Февраль</v>
          </cell>
          <cell r="H1" t="str">
            <v>Март</v>
          </cell>
          <cell r="I1" t="str">
            <v>Апрель</v>
          </cell>
          <cell r="J1" t="str">
            <v>Май</v>
          </cell>
          <cell r="K1" t="str">
            <v>Июнь</v>
          </cell>
          <cell r="L1" t="str">
            <v>Июль</v>
          </cell>
          <cell r="M1" t="str">
            <v>Август</v>
          </cell>
          <cell r="N1" t="str">
            <v>Сентябрь</v>
          </cell>
          <cell r="O1" t="str">
            <v>Октябрь</v>
          </cell>
          <cell r="P1" t="str">
            <v>Ноябрь</v>
          </cell>
          <cell r="Q1" t="str">
            <v>Декабрь</v>
          </cell>
        </row>
        <row r="2">
          <cell r="A2" t="str">
            <v>OLVRusAll 16 +</v>
          </cell>
          <cell r="B2" t="str">
            <v>OLV</v>
          </cell>
          <cell r="C2" t="str">
            <v>Rus</v>
          </cell>
          <cell r="D2" t="str">
            <v>All 16 +</v>
          </cell>
          <cell r="E2">
            <v>311772</v>
          </cell>
          <cell r="F2">
            <v>270309.53814432985</v>
          </cell>
          <cell r="G2">
            <v>297308.35051546391</v>
          </cell>
          <cell r="H2">
            <v>320128.77525773208</v>
          </cell>
          <cell r="I2">
            <v>324307.16288659797</v>
          </cell>
          <cell r="J2">
            <v>315950.38762886601</v>
          </cell>
          <cell r="K2">
            <v>311772</v>
          </cell>
          <cell r="L2">
            <v>295058.44948453613</v>
          </cell>
          <cell r="M2">
            <v>295058.44948453613</v>
          </cell>
          <cell r="N2">
            <v>359341.33608247427</v>
          </cell>
          <cell r="O2">
            <v>359341.33608247427</v>
          </cell>
          <cell r="P2">
            <v>359341.33608247427</v>
          </cell>
          <cell r="Q2">
            <v>355162.94845360832</v>
          </cell>
        </row>
        <row r="3">
          <cell r="A3" t="str">
            <v>OLVRusAll 16 - 24</v>
          </cell>
          <cell r="B3" t="str">
            <v>OLV</v>
          </cell>
          <cell r="C3" t="str">
            <v>Rus</v>
          </cell>
          <cell r="D3" t="str">
            <v>All 16 - 24</v>
          </cell>
          <cell r="E3">
            <v>52110.000000000007</v>
          </cell>
          <cell r="F3">
            <v>45179.907216494845</v>
          </cell>
          <cell r="G3">
            <v>49692.525773195885</v>
          </cell>
          <cell r="H3">
            <v>53506.762886597964</v>
          </cell>
          <cell r="I3">
            <v>54205.144329896917</v>
          </cell>
          <cell r="J3">
            <v>52808.381443298982</v>
          </cell>
          <cell r="K3">
            <v>52110.000000000007</v>
          </cell>
          <cell r="L3">
            <v>49316.474226804137</v>
          </cell>
          <cell r="M3">
            <v>49316.474226804137</v>
          </cell>
          <cell r="N3">
            <v>60060.804123711358</v>
          </cell>
          <cell r="O3">
            <v>60060.804123711358</v>
          </cell>
          <cell r="P3">
            <v>60060.804123711358</v>
          </cell>
          <cell r="Q3">
            <v>59362.42268041239</v>
          </cell>
        </row>
        <row r="4">
          <cell r="A4" t="str">
            <v>OLVRusAll 16 - 34</v>
          </cell>
          <cell r="B4" t="str">
            <v>OLV</v>
          </cell>
          <cell r="C4" t="str">
            <v>Rus</v>
          </cell>
          <cell r="D4" t="str">
            <v>All 16 - 34</v>
          </cell>
          <cell r="E4">
            <v>132234.00000000003</v>
          </cell>
          <cell r="F4">
            <v>114648.24123711341</v>
          </cell>
          <cell r="G4">
            <v>126099.43298969076</v>
          </cell>
          <cell r="H4">
            <v>135778.41649484544</v>
          </cell>
          <cell r="I4">
            <v>137550.62474226809</v>
          </cell>
          <cell r="J4">
            <v>134006.20824742274</v>
          </cell>
          <cell r="K4">
            <v>132234.00000000003</v>
          </cell>
          <cell r="L4">
            <v>125145.16701030932</v>
          </cell>
          <cell r="M4">
            <v>125145.16701030932</v>
          </cell>
          <cell r="N4">
            <v>152409.90927835056</v>
          </cell>
          <cell r="O4">
            <v>152409.90927835056</v>
          </cell>
          <cell r="P4">
            <v>152409.90927835056</v>
          </cell>
          <cell r="Q4">
            <v>150637.70103092788</v>
          </cell>
        </row>
        <row r="5">
          <cell r="A5" t="str">
            <v>OLVRusAll 16 - 44</v>
          </cell>
          <cell r="B5" t="str">
            <v>OLV</v>
          </cell>
          <cell r="C5" t="str">
            <v>Rus</v>
          </cell>
          <cell r="D5" t="str">
            <v>All 16 - 44</v>
          </cell>
          <cell r="E5">
            <v>197010</v>
          </cell>
          <cell r="F5">
            <v>170809.70103092783</v>
          </cell>
          <cell r="G5">
            <v>187870.36082474227</v>
          </cell>
          <cell r="H5">
            <v>202290.68041237121</v>
          </cell>
          <cell r="I5">
            <v>204931.02061855671</v>
          </cell>
          <cell r="J5">
            <v>199650.34020618559</v>
          </cell>
          <cell r="K5">
            <v>197010</v>
          </cell>
          <cell r="L5">
            <v>186448.63917525776</v>
          </cell>
          <cell r="M5">
            <v>186448.63917525776</v>
          </cell>
          <cell r="N5">
            <v>227069.25773195879</v>
          </cell>
          <cell r="O5">
            <v>227069.25773195879</v>
          </cell>
          <cell r="P5">
            <v>227069.25773195879</v>
          </cell>
          <cell r="Q5">
            <v>224428.91752577323</v>
          </cell>
        </row>
        <row r="6">
          <cell r="A6" t="str">
            <v>OLVRusAll 20 - 39</v>
          </cell>
          <cell r="B6" t="str">
            <v>OLV</v>
          </cell>
          <cell r="C6" t="str">
            <v>Rus</v>
          </cell>
          <cell r="D6" t="str">
            <v>All 20 - 39</v>
          </cell>
          <cell r="E6">
            <v>145068</v>
          </cell>
          <cell r="F6">
            <v>125775.45154639173</v>
          </cell>
          <cell r="G6">
            <v>138338.04123711342</v>
          </cell>
          <cell r="H6">
            <v>148956.42061855676</v>
          </cell>
          <cell r="I6">
            <v>150900.63092783507</v>
          </cell>
          <cell r="J6">
            <v>147012.21030927837</v>
          </cell>
          <cell r="K6">
            <v>145068</v>
          </cell>
          <cell r="L6">
            <v>137291.1587628866</v>
          </cell>
          <cell r="M6">
            <v>137291.1587628866</v>
          </cell>
          <cell r="N6">
            <v>167202.08659793815</v>
          </cell>
          <cell r="O6">
            <v>167202.08659793815</v>
          </cell>
          <cell r="P6">
            <v>167202.08659793815</v>
          </cell>
          <cell r="Q6">
            <v>165257.87628865981</v>
          </cell>
        </row>
        <row r="7">
          <cell r="A7" t="str">
            <v>OLVRusAll 25 - 34</v>
          </cell>
          <cell r="B7" t="str">
            <v>OLV</v>
          </cell>
          <cell r="C7" t="str">
            <v>Rus</v>
          </cell>
          <cell r="D7" t="str">
            <v>All 25 - 34</v>
          </cell>
          <cell r="E7">
            <v>80124</v>
          </cell>
          <cell r="F7">
            <v>69468.334020618553</v>
          </cell>
          <cell r="G7">
            <v>76406.907216494845</v>
          </cell>
          <cell r="H7">
            <v>82271.653608247449</v>
          </cell>
          <cell r="I7">
            <v>83345.480412371136</v>
          </cell>
          <cell r="J7">
            <v>81197.826804123732</v>
          </cell>
          <cell r="K7">
            <v>80124</v>
          </cell>
          <cell r="L7">
            <v>75828.692783505161</v>
          </cell>
          <cell r="M7">
            <v>75828.692783505161</v>
          </cell>
          <cell r="N7">
            <v>92349.105154639183</v>
          </cell>
          <cell r="O7">
            <v>92349.105154639183</v>
          </cell>
          <cell r="P7">
            <v>92349.105154639183</v>
          </cell>
          <cell r="Q7">
            <v>91275.27835051548</v>
          </cell>
        </row>
        <row r="8">
          <cell r="A8" t="str">
            <v>OLVRusAll 25 - 44</v>
          </cell>
          <cell r="B8" t="str">
            <v>OLV</v>
          </cell>
          <cell r="C8" t="str">
            <v>Rus</v>
          </cell>
          <cell r="D8" t="str">
            <v>All 25 - 44</v>
          </cell>
          <cell r="E8">
            <v>144900</v>
          </cell>
          <cell r="F8">
            <v>125629.79381443298</v>
          </cell>
          <cell r="G8">
            <v>138177.8350515464</v>
          </cell>
          <cell r="H8">
            <v>148783.91752577326</v>
          </cell>
          <cell r="I8">
            <v>150725.87628865981</v>
          </cell>
          <cell r="J8">
            <v>146841.95876288661</v>
          </cell>
          <cell r="K8">
            <v>144900</v>
          </cell>
          <cell r="L8">
            <v>137132.16494845363</v>
          </cell>
          <cell r="M8">
            <v>137132.16494845363</v>
          </cell>
          <cell r="N8">
            <v>167008.45360824745</v>
          </cell>
          <cell r="O8">
            <v>167008.45360824745</v>
          </cell>
          <cell r="P8">
            <v>167008.45360824745</v>
          </cell>
          <cell r="Q8">
            <v>165066.49484536084</v>
          </cell>
        </row>
        <row r="9">
          <cell r="A9" t="str">
            <v>OLVRusAll 25 - 54</v>
          </cell>
          <cell r="B9" t="str">
            <v>OLV</v>
          </cell>
          <cell r="C9" t="str">
            <v>Rus</v>
          </cell>
          <cell r="D9" t="str">
            <v>All 25 - 54</v>
          </cell>
          <cell r="E9">
            <v>202812</v>
          </cell>
          <cell r="F9">
            <v>175840.09484536081</v>
          </cell>
          <cell r="G9">
            <v>193403.19587628866</v>
          </cell>
          <cell r="H9">
            <v>208248.19793814441</v>
          </cell>
          <cell r="I9">
            <v>210966.29690721651</v>
          </cell>
          <cell r="J9">
            <v>205530.09896907219</v>
          </cell>
          <cell r="K9">
            <v>202812</v>
          </cell>
          <cell r="L9">
            <v>191939.60412371135</v>
          </cell>
          <cell r="M9">
            <v>191939.60412371135</v>
          </cell>
          <cell r="N9">
            <v>233756.5113402062</v>
          </cell>
          <cell r="O9">
            <v>233756.5113402062</v>
          </cell>
          <cell r="P9">
            <v>233756.5113402062</v>
          </cell>
          <cell r="Q9">
            <v>231038.41237113407</v>
          </cell>
        </row>
        <row r="10">
          <cell r="A10" t="str">
            <v>OLVRusAll 30 - 49</v>
          </cell>
          <cell r="B10" t="str">
            <v>OLV</v>
          </cell>
          <cell r="C10" t="str">
            <v>Rus</v>
          </cell>
          <cell r="D10" t="str">
            <v>All 30 - 49</v>
          </cell>
          <cell r="E10">
            <v>137976</v>
          </cell>
          <cell r="F10">
            <v>119626.61443298968</v>
          </cell>
          <cell r="G10">
            <v>131575.05154639177</v>
          </cell>
          <cell r="H10">
            <v>141674.32577319592</v>
          </cell>
          <cell r="I10">
            <v>143523.48865979383</v>
          </cell>
          <cell r="J10">
            <v>139825.16288659797</v>
          </cell>
          <cell r="K10">
            <v>137976</v>
          </cell>
          <cell r="L10">
            <v>130579.34845360825</v>
          </cell>
          <cell r="M10">
            <v>130579.34845360825</v>
          </cell>
          <cell r="N10">
            <v>159028.00824742269</v>
          </cell>
          <cell r="O10">
            <v>159028.00824742269</v>
          </cell>
          <cell r="P10">
            <v>159028.00824742269</v>
          </cell>
          <cell r="Q10">
            <v>157178.84536082478</v>
          </cell>
        </row>
        <row r="11">
          <cell r="A11" t="str">
            <v>OLVRusAll 35 +</v>
          </cell>
          <cell r="B11" t="str">
            <v>OLV</v>
          </cell>
          <cell r="C11" t="str">
            <v>Rus</v>
          </cell>
          <cell r="D11" t="str">
            <v>All 35 +</v>
          </cell>
          <cell r="E11">
            <v>179544</v>
          </cell>
          <cell r="F11">
            <v>155666.49896907216</v>
          </cell>
          <cell r="G11">
            <v>171214.63917525773</v>
          </cell>
          <cell r="H11">
            <v>184356.51958762892</v>
          </cell>
          <cell r="I11">
            <v>186762.77938144331</v>
          </cell>
          <cell r="J11">
            <v>181950.25979381448</v>
          </cell>
          <cell r="K11">
            <v>179544</v>
          </cell>
          <cell r="L11">
            <v>169918.96082474227</v>
          </cell>
          <cell r="M11">
            <v>169918.96082474227</v>
          </cell>
          <cell r="N11">
            <v>206938.34226804125</v>
          </cell>
          <cell r="O11">
            <v>206938.34226804125</v>
          </cell>
          <cell r="P11">
            <v>206938.34226804125</v>
          </cell>
          <cell r="Q11">
            <v>204532.08247422683</v>
          </cell>
        </row>
        <row r="12">
          <cell r="A12" t="str">
            <v>OLVRusAll 35 - 54</v>
          </cell>
          <cell r="B12" t="str">
            <v>OLV</v>
          </cell>
          <cell r="C12" t="str">
            <v>Rus</v>
          </cell>
          <cell r="D12" t="str">
            <v>All 35 - 54</v>
          </cell>
          <cell r="E12">
            <v>122694</v>
          </cell>
          <cell r="F12">
            <v>106376.96288659793</v>
          </cell>
          <cell r="G12">
            <v>117002.01030927835</v>
          </cell>
          <cell r="H12">
            <v>125982.70515463922</v>
          </cell>
          <cell r="I12">
            <v>127627.05773195878</v>
          </cell>
          <cell r="J12">
            <v>124338.35257731962</v>
          </cell>
          <cell r="K12">
            <v>122694</v>
          </cell>
          <cell r="L12">
            <v>116116.58969072165</v>
          </cell>
          <cell r="M12">
            <v>116116.58969072165</v>
          </cell>
          <cell r="N12">
            <v>141414.32164948454</v>
          </cell>
          <cell r="O12">
            <v>141414.32164948454</v>
          </cell>
          <cell r="P12">
            <v>141414.32164948454</v>
          </cell>
          <cell r="Q12">
            <v>139769.96907216497</v>
          </cell>
        </row>
        <row r="13">
          <cell r="A13" t="str">
            <v>OLVRusAll 35 - 44</v>
          </cell>
          <cell r="B13" t="str">
            <v>OLV</v>
          </cell>
          <cell r="C13" t="str">
            <v>Rus</v>
          </cell>
          <cell r="D13" t="str">
            <v>All 35 - 44</v>
          </cell>
          <cell r="E13">
            <v>64776.000000000007</v>
          </cell>
          <cell r="F13">
            <v>56161.459793814436</v>
          </cell>
          <cell r="G13">
            <v>61770.92783505156</v>
          </cell>
          <cell r="H13">
            <v>66512.263917525808</v>
          </cell>
          <cell r="I13">
            <v>67380.395876288676</v>
          </cell>
          <cell r="J13">
            <v>65644.131958762911</v>
          </cell>
          <cell r="K13">
            <v>64776.000000000007</v>
          </cell>
          <cell r="L13">
            <v>61303.472164948464</v>
          </cell>
          <cell r="M13">
            <v>61303.472164948464</v>
          </cell>
          <cell r="N13">
            <v>74659.348453608269</v>
          </cell>
          <cell r="O13">
            <v>74659.348453608269</v>
          </cell>
          <cell r="P13">
            <v>74659.348453608269</v>
          </cell>
          <cell r="Q13">
            <v>73791.216494845386</v>
          </cell>
        </row>
        <row r="14">
          <cell r="A14" t="str">
            <v>OLVRusAll 35 - 64</v>
          </cell>
          <cell r="B14" t="str">
            <v>OLV</v>
          </cell>
          <cell r="C14" t="str">
            <v>Rus</v>
          </cell>
          <cell r="D14" t="str">
            <v>All 35 - 64</v>
          </cell>
          <cell r="E14">
            <v>179544</v>
          </cell>
          <cell r="F14">
            <v>155666.49896907216</v>
          </cell>
          <cell r="G14">
            <v>171214.63917525773</v>
          </cell>
          <cell r="H14">
            <v>184356.51958762892</v>
          </cell>
          <cell r="I14">
            <v>186762.77938144331</v>
          </cell>
          <cell r="J14">
            <v>181950.25979381448</v>
          </cell>
          <cell r="K14">
            <v>179544</v>
          </cell>
          <cell r="L14">
            <v>169918.96082474227</v>
          </cell>
          <cell r="M14">
            <v>169918.96082474227</v>
          </cell>
          <cell r="N14">
            <v>206938.34226804125</v>
          </cell>
          <cell r="O14">
            <v>206938.34226804125</v>
          </cell>
          <cell r="P14">
            <v>206938.34226804125</v>
          </cell>
          <cell r="Q14">
            <v>204532.08247422683</v>
          </cell>
        </row>
        <row r="15">
          <cell r="A15" t="str">
            <v>OLVRusAll 45 - 64</v>
          </cell>
          <cell r="B15" t="str">
            <v>OLV</v>
          </cell>
          <cell r="C15" t="str">
            <v>Rus</v>
          </cell>
          <cell r="D15" t="str">
            <v>All 45 - 64</v>
          </cell>
          <cell r="E15">
            <v>114768</v>
          </cell>
          <cell r="F15">
            <v>99505.039175257727</v>
          </cell>
          <cell r="G15">
            <v>109443.7113402062</v>
          </cell>
          <cell r="H15">
            <v>117844.25567010313</v>
          </cell>
          <cell r="I15">
            <v>119382.38350515465</v>
          </cell>
          <cell r="J15">
            <v>116306.12783505156</v>
          </cell>
          <cell r="K15">
            <v>114768</v>
          </cell>
          <cell r="L15">
            <v>108615.48865979382</v>
          </cell>
          <cell r="M15">
            <v>108615.48865979382</v>
          </cell>
          <cell r="N15">
            <v>132278.99381443299</v>
          </cell>
          <cell r="O15">
            <v>132278.99381443299</v>
          </cell>
          <cell r="P15">
            <v>132278.99381443299</v>
          </cell>
          <cell r="Q15">
            <v>130740.86597938146</v>
          </cell>
        </row>
        <row r="16">
          <cell r="A16" t="str">
            <v>OLVRusAll 55 +</v>
          </cell>
          <cell r="B16" t="str">
            <v>OLV</v>
          </cell>
          <cell r="C16" t="str">
            <v>Rus</v>
          </cell>
          <cell r="D16" t="str">
            <v>All 55 +</v>
          </cell>
          <cell r="E16">
            <v>56850</v>
          </cell>
          <cell r="F16">
            <v>49289.536082474224</v>
          </cell>
          <cell r="G16">
            <v>54212.628865979386</v>
          </cell>
          <cell r="H16">
            <v>58373.814432989711</v>
          </cell>
          <cell r="I16">
            <v>59135.721649484542</v>
          </cell>
          <cell r="J16">
            <v>57611.907216494852</v>
          </cell>
          <cell r="K16">
            <v>56850</v>
          </cell>
          <cell r="L16">
            <v>53802.371134020621</v>
          </cell>
          <cell r="M16">
            <v>53802.371134020621</v>
          </cell>
          <cell r="N16">
            <v>65524.020618556708</v>
          </cell>
          <cell r="O16">
            <v>65524.020618556708</v>
          </cell>
          <cell r="P16">
            <v>65524.020618556708</v>
          </cell>
          <cell r="Q16">
            <v>64762.113402061863</v>
          </cell>
        </row>
        <row r="17">
          <cell r="A17" t="str">
            <v>OLVRusFemale 16 +</v>
          </cell>
          <cell r="B17" t="str">
            <v>OLV</v>
          </cell>
          <cell r="C17" t="str">
            <v>Rus</v>
          </cell>
          <cell r="D17" t="str">
            <v>Female 16 +</v>
          </cell>
          <cell r="E17">
            <v>165390.00000000003</v>
          </cell>
          <cell r="F17">
            <v>143394.8350515464</v>
          </cell>
          <cell r="G17">
            <v>157717.26804123714</v>
          </cell>
          <cell r="H17">
            <v>169823.13402061866</v>
          </cell>
          <cell r="I17">
            <v>172039.70103092788</v>
          </cell>
          <cell r="J17">
            <v>167606.56701030934</v>
          </cell>
          <cell r="K17">
            <v>165390.00000000003</v>
          </cell>
          <cell r="L17">
            <v>156523.73195876292</v>
          </cell>
          <cell r="M17">
            <v>156523.73195876292</v>
          </cell>
          <cell r="N17">
            <v>190624.76288659798</v>
          </cell>
          <cell r="O17">
            <v>190624.76288659798</v>
          </cell>
          <cell r="P17">
            <v>190624.76288659798</v>
          </cell>
          <cell r="Q17">
            <v>188408.19587628872</v>
          </cell>
        </row>
        <row r="18">
          <cell r="A18" t="str">
            <v>OLVRusFemale 16 - 24</v>
          </cell>
          <cell r="B18" t="str">
            <v>OLV</v>
          </cell>
          <cell r="C18" t="str">
            <v>Rus</v>
          </cell>
          <cell r="D18" t="str">
            <v>Female 16 - 24</v>
          </cell>
          <cell r="E18">
            <v>25758</v>
          </cell>
          <cell r="F18">
            <v>22332.451546391749</v>
          </cell>
          <cell r="G18">
            <v>24563.041237113404</v>
          </cell>
          <cell r="H18">
            <v>26448.420618556709</v>
          </cell>
          <cell r="I18">
            <v>26793.630927835053</v>
          </cell>
          <cell r="J18">
            <v>26103.210309278355</v>
          </cell>
          <cell r="K18">
            <v>25758</v>
          </cell>
          <cell r="L18">
            <v>24377.1587628866</v>
          </cell>
          <cell r="M18">
            <v>24377.1587628866</v>
          </cell>
          <cell r="N18">
            <v>29688.086597938149</v>
          </cell>
          <cell r="O18">
            <v>29688.086597938149</v>
          </cell>
          <cell r="P18">
            <v>29688.086597938149</v>
          </cell>
          <cell r="Q18">
            <v>29342.876288659798</v>
          </cell>
        </row>
        <row r="19">
          <cell r="A19" t="str">
            <v>OLVRusFemale 16 - 34</v>
          </cell>
          <cell r="B19" t="str">
            <v>OLV</v>
          </cell>
          <cell r="C19" t="str">
            <v>Rus</v>
          </cell>
          <cell r="D19" t="str">
            <v>Female 16 - 34</v>
          </cell>
          <cell r="E19">
            <v>66792.000000000015</v>
          </cell>
          <cell r="F19">
            <v>57909.352577319594</v>
          </cell>
          <cell r="G19">
            <v>63693.40206185569</v>
          </cell>
          <cell r="H19">
            <v>68582.301030927876</v>
          </cell>
          <cell r="I19">
            <v>69477.451546391778</v>
          </cell>
          <cell r="J19">
            <v>67687.150515463945</v>
          </cell>
          <cell r="K19">
            <v>66792.000000000015</v>
          </cell>
          <cell r="L19">
            <v>63211.39793814435</v>
          </cell>
          <cell r="M19">
            <v>63211.39793814435</v>
          </cell>
          <cell r="N19">
            <v>76982.944329896927</v>
          </cell>
          <cell r="O19">
            <v>76982.944329896927</v>
          </cell>
          <cell r="P19">
            <v>76982.944329896927</v>
          </cell>
          <cell r="Q19">
            <v>76087.793814433011</v>
          </cell>
        </row>
        <row r="20">
          <cell r="A20" t="str">
            <v>OLVRusFemale 16 - 44</v>
          </cell>
          <cell r="B20" t="str">
            <v>OLV</v>
          </cell>
          <cell r="C20" t="str">
            <v>Rus</v>
          </cell>
          <cell r="D20" t="str">
            <v>Female 16 - 44</v>
          </cell>
          <cell r="E20">
            <v>100410</v>
          </cell>
          <cell r="F20">
            <v>87056.505154639162</v>
          </cell>
          <cell r="G20">
            <v>95751.80412371135</v>
          </cell>
          <cell r="H20">
            <v>103101.40206185571</v>
          </cell>
          <cell r="I20">
            <v>104447.10309278351</v>
          </cell>
          <cell r="J20">
            <v>101755.70103092786</v>
          </cell>
          <cell r="K20">
            <v>100410</v>
          </cell>
          <cell r="L20">
            <v>95027.195876288664</v>
          </cell>
          <cell r="M20">
            <v>95027.195876288664</v>
          </cell>
          <cell r="N20">
            <v>115730.28865979383</v>
          </cell>
          <cell r="O20">
            <v>115730.28865979383</v>
          </cell>
          <cell r="P20">
            <v>115730.28865979383</v>
          </cell>
          <cell r="Q20">
            <v>114384.58762886599</v>
          </cell>
        </row>
        <row r="21">
          <cell r="A21" t="str">
            <v>OLVRusFemale 20 - 39</v>
          </cell>
          <cell r="B21" t="str">
            <v>OLV</v>
          </cell>
          <cell r="C21" t="str">
            <v>Rus</v>
          </cell>
          <cell r="D21" t="str">
            <v>Female 20 - 39</v>
          </cell>
          <cell r="E21">
            <v>75396</v>
          </cell>
          <cell r="F21">
            <v>65369.109278350508</v>
          </cell>
          <cell r="G21">
            <v>71898.247422680419</v>
          </cell>
          <cell r="H21">
            <v>77416.923711340234</v>
          </cell>
          <cell r="I21">
            <v>78427.385567010322</v>
          </cell>
          <cell r="J21">
            <v>76406.461855670117</v>
          </cell>
          <cell r="K21">
            <v>75396</v>
          </cell>
          <cell r="L21">
            <v>71354.15257731959</v>
          </cell>
          <cell r="M21">
            <v>71354.15257731959</v>
          </cell>
          <cell r="N21">
            <v>86899.719587628875</v>
          </cell>
          <cell r="O21">
            <v>86899.719587628875</v>
          </cell>
          <cell r="P21">
            <v>86899.719587628875</v>
          </cell>
          <cell r="Q21">
            <v>85889.257731958773</v>
          </cell>
        </row>
        <row r="22">
          <cell r="A22" t="str">
            <v>OLVRusFemale 25 - 34</v>
          </cell>
          <cell r="B22" t="str">
            <v>OLV</v>
          </cell>
          <cell r="C22" t="str">
            <v>Rus</v>
          </cell>
          <cell r="D22" t="str">
            <v>Female 25 - 34</v>
          </cell>
          <cell r="E22">
            <v>41040</v>
          </cell>
          <cell r="F22">
            <v>35582.103092783502</v>
          </cell>
          <cell r="G22">
            <v>39136.082474226809</v>
          </cell>
          <cell r="H22">
            <v>42140.041237113415</v>
          </cell>
          <cell r="I22">
            <v>42690.061855670108</v>
          </cell>
          <cell r="J22">
            <v>41590.020618556708</v>
          </cell>
          <cell r="K22">
            <v>41040</v>
          </cell>
          <cell r="L22">
            <v>38839.917525773199</v>
          </cell>
          <cell r="M22">
            <v>38839.917525773199</v>
          </cell>
          <cell r="N22">
            <v>47301.773195876296</v>
          </cell>
          <cell r="O22">
            <v>47301.773195876296</v>
          </cell>
          <cell r="P22">
            <v>47301.773195876296</v>
          </cell>
          <cell r="Q22">
            <v>46751.752577319596</v>
          </cell>
        </row>
        <row r="23">
          <cell r="A23" t="str">
            <v>OLVRusFemale 25 - 44</v>
          </cell>
          <cell r="B23" t="str">
            <v>OLV</v>
          </cell>
          <cell r="C23" t="str">
            <v>Rus</v>
          </cell>
          <cell r="D23" t="str">
            <v>Female 25 - 44</v>
          </cell>
          <cell r="E23">
            <v>74652</v>
          </cell>
          <cell r="F23">
            <v>64724.053608247414</v>
          </cell>
          <cell r="G23">
            <v>71188.762886597935</v>
          </cell>
          <cell r="H23">
            <v>76652.981443298995</v>
          </cell>
          <cell r="I23">
            <v>77653.472164948456</v>
          </cell>
          <cell r="J23">
            <v>75652.49072164949</v>
          </cell>
          <cell r="K23">
            <v>74652</v>
          </cell>
          <cell r="L23">
            <v>70650.037113402068</v>
          </cell>
          <cell r="M23">
            <v>70650.037113402068</v>
          </cell>
          <cell r="N23">
            <v>86042.202061855685</v>
          </cell>
          <cell r="O23">
            <v>86042.202061855685</v>
          </cell>
          <cell r="P23">
            <v>86042.202061855685</v>
          </cell>
          <cell r="Q23">
            <v>85041.711340206195</v>
          </cell>
        </row>
        <row r="24">
          <cell r="A24" t="str">
            <v>OLVRusFemale 25 - 54</v>
          </cell>
          <cell r="B24" t="str">
            <v>OLV</v>
          </cell>
          <cell r="C24" t="str">
            <v>Rus</v>
          </cell>
          <cell r="D24" t="str">
            <v>Female 25 - 54</v>
          </cell>
          <cell r="E24">
            <v>106074</v>
          </cell>
          <cell r="F24">
            <v>91967.251546391737</v>
          </cell>
          <cell r="G24">
            <v>101153.0412371134</v>
          </cell>
          <cell r="H24">
            <v>108917.22061855673</v>
          </cell>
          <cell r="I24">
            <v>110338.83092783506</v>
          </cell>
          <cell r="J24">
            <v>107495.61030927837</v>
          </cell>
          <cell r="K24">
            <v>106074</v>
          </cell>
          <cell r="L24">
            <v>100387.55876288661</v>
          </cell>
          <cell r="M24">
            <v>100387.55876288661</v>
          </cell>
          <cell r="N24">
            <v>122258.48659793816</v>
          </cell>
          <cell r="O24">
            <v>122258.48659793816</v>
          </cell>
          <cell r="P24">
            <v>122258.48659793816</v>
          </cell>
          <cell r="Q24">
            <v>120836.87628865981</v>
          </cell>
        </row>
        <row r="25">
          <cell r="A25" t="str">
            <v>OLVRusFemale 30 - 49</v>
          </cell>
          <cell r="B25" t="str">
            <v>OLV</v>
          </cell>
          <cell r="C25" t="str">
            <v>Rus</v>
          </cell>
          <cell r="D25" t="str">
            <v>Female 30 - 49</v>
          </cell>
          <cell r="E25">
            <v>71670</v>
          </cell>
          <cell r="F25">
            <v>62138.628865979379</v>
          </cell>
          <cell r="G25">
            <v>68345.103092783509</v>
          </cell>
          <cell r="H25">
            <v>73591.051546391784</v>
          </cell>
          <cell r="I25">
            <v>74551.577319587639</v>
          </cell>
          <cell r="J25">
            <v>72630.525773195885</v>
          </cell>
          <cell r="K25">
            <v>71670</v>
          </cell>
          <cell r="L25">
            <v>67827.896907216505</v>
          </cell>
          <cell r="M25">
            <v>67827.896907216505</v>
          </cell>
          <cell r="N25">
            <v>82605.216494845372</v>
          </cell>
          <cell r="O25">
            <v>82605.216494845372</v>
          </cell>
          <cell r="P25">
            <v>82605.216494845372</v>
          </cell>
          <cell r="Q25">
            <v>81644.690721649502</v>
          </cell>
        </row>
        <row r="26">
          <cell r="A26" t="str">
            <v>OLVRusFemale 35 - 44</v>
          </cell>
          <cell r="B26" t="str">
            <v>OLV</v>
          </cell>
          <cell r="C26" t="str">
            <v>Rus</v>
          </cell>
          <cell r="D26" t="str">
            <v>Female 35 - 44</v>
          </cell>
          <cell r="E26">
            <v>33612</v>
          </cell>
          <cell r="F26">
            <v>29141.950515463916</v>
          </cell>
          <cell r="G26">
            <v>32052.680412371137</v>
          </cell>
          <cell r="H26">
            <v>34512.94020618558</v>
          </cell>
          <cell r="I26">
            <v>34963.410309278355</v>
          </cell>
          <cell r="J26">
            <v>34062.47010309279</v>
          </cell>
          <cell r="K26">
            <v>33612</v>
          </cell>
          <cell r="L26">
            <v>31810.119587628869</v>
          </cell>
          <cell r="M26">
            <v>31810.119587628869</v>
          </cell>
          <cell r="N26">
            <v>38740.428865979389</v>
          </cell>
          <cell r="O26">
            <v>38740.428865979389</v>
          </cell>
          <cell r="P26">
            <v>38740.428865979389</v>
          </cell>
          <cell r="Q26">
            <v>38289.958762886607</v>
          </cell>
        </row>
        <row r="27">
          <cell r="A27" t="str">
            <v>OLVRusFemale 35 - 54</v>
          </cell>
          <cell r="B27" t="str">
            <v>OLV</v>
          </cell>
          <cell r="C27" t="str">
            <v>Rus</v>
          </cell>
          <cell r="D27" t="str">
            <v>Female 35 - 54</v>
          </cell>
          <cell r="E27">
            <v>65034</v>
          </cell>
          <cell r="F27">
            <v>56385.148453608243</v>
          </cell>
          <cell r="G27">
            <v>62016.958762886599</v>
          </cell>
          <cell r="H27">
            <v>66777.179381443319</v>
          </cell>
          <cell r="I27">
            <v>67648.769072164956</v>
          </cell>
          <cell r="J27">
            <v>65905.589690721667</v>
          </cell>
          <cell r="K27">
            <v>65034</v>
          </cell>
          <cell r="L27">
            <v>61547.641237113407</v>
          </cell>
          <cell r="M27">
            <v>61547.641237113407</v>
          </cell>
          <cell r="N27">
            <v>74956.713402061869</v>
          </cell>
          <cell r="O27">
            <v>74956.713402061869</v>
          </cell>
          <cell r="P27">
            <v>74956.713402061869</v>
          </cell>
          <cell r="Q27">
            <v>74085.123711340217</v>
          </cell>
        </row>
        <row r="28">
          <cell r="A28" t="str">
            <v>OLVRusFemale 35 - 64</v>
          </cell>
          <cell r="B28" t="str">
            <v>OLV</v>
          </cell>
          <cell r="C28" t="str">
            <v>Rus</v>
          </cell>
          <cell r="D28" t="str">
            <v>Female 35 - 64</v>
          </cell>
          <cell r="E28">
            <v>98598</v>
          </cell>
          <cell r="F28">
            <v>85485.482474226796</v>
          </cell>
          <cell r="G28">
            <v>94023.865979381444</v>
          </cell>
          <cell r="H28">
            <v>101240.83298969075</v>
          </cell>
          <cell r="I28">
            <v>102562.24948453609</v>
          </cell>
          <cell r="J28">
            <v>99919.416494845384</v>
          </cell>
          <cell r="K28">
            <v>98598</v>
          </cell>
          <cell r="L28">
            <v>93312.334020618568</v>
          </cell>
          <cell r="M28">
            <v>93312.334020618568</v>
          </cell>
          <cell r="N28">
            <v>113641.81855670104</v>
          </cell>
          <cell r="O28">
            <v>113641.81855670104</v>
          </cell>
          <cell r="P28">
            <v>113641.81855670104</v>
          </cell>
          <cell r="Q28">
            <v>112320.40206185568</v>
          </cell>
        </row>
        <row r="29">
          <cell r="A29" t="str">
            <v>OLVRusFemale 45 - 64</v>
          </cell>
          <cell r="B29" t="str">
            <v>OLV</v>
          </cell>
          <cell r="C29" t="str">
            <v>Rus</v>
          </cell>
          <cell r="D29" t="str">
            <v>Female 45 - 64</v>
          </cell>
          <cell r="E29">
            <v>64980</v>
          </cell>
          <cell r="F29">
            <v>56338.329896907213</v>
          </cell>
          <cell r="G29">
            <v>61965.463917525776</v>
          </cell>
          <cell r="H29">
            <v>66721.731958762903</v>
          </cell>
          <cell r="I29">
            <v>67592.597938144332</v>
          </cell>
          <cell r="J29">
            <v>65850.865979381459</v>
          </cell>
          <cell r="K29">
            <v>64980</v>
          </cell>
          <cell r="L29">
            <v>61496.536082474231</v>
          </cell>
          <cell r="M29">
            <v>61496.536082474231</v>
          </cell>
          <cell r="N29">
            <v>74894.47422680413</v>
          </cell>
          <cell r="O29">
            <v>74894.47422680413</v>
          </cell>
          <cell r="P29">
            <v>74894.47422680413</v>
          </cell>
          <cell r="Q29">
            <v>74023.608247422686</v>
          </cell>
        </row>
        <row r="30">
          <cell r="A30" t="str">
            <v>OLVRusFemale 55 +</v>
          </cell>
          <cell r="B30" t="str">
            <v>OLV</v>
          </cell>
          <cell r="C30" t="str">
            <v>Rus</v>
          </cell>
          <cell r="D30" t="str">
            <v>Female 55 +</v>
          </cell>
          <cell r="E30">
            <v>33564</v>
          </cell>
          <cell r="F30">
            <v>29100.334020618553</v>
          </cell>
          <cell r="G30">
            <v>32006.907216494848</v>
          </cell>
          <cell r="H30">
            <v>34463.653608247434</v>
          </cell>
          <cell r="I30">
            <v>34913.480412371136</v>
          </cell>
          <cell r="J30">
            <v>34013.826804123717</v>
          </cell>
          <cell r="K30">
            <v>33564</v>
          </cell>
          <cell r="L30">
            <v>31764.692783505157</v>
          </cell>
          <cell r="M30">
            <v>31764.692783505157</v>
          </cell>
          <cell r="N30">
            <v>38685.105154639183</v>
          </cell>
          <cell r="O30">
            <v>38685.105154639183</v>
          </cell>
          <cell r="P30">
            <v>38685.105154639183</v>
          </cell>
          <cell r="Q30">
            <v>38235.278350515473</v>
          </cell>
        </row>
        <row r="31">
          <cell r="A31" t="str">
            <v>OLVRusFemale 35 +</v>
          </cell>
          <cell r="B31" t="str">
            <v>OLV</v>
          </cell>
          <cell r="C31" t="str">
            <v>Rus</v>
          </cell>
          <cell r="D31" t="str">
            <v>Female 35 +</v>
          </cell>
          <cell r="E31">
            <v>98598</v>
          </cell>
          <cell r="F31">
            <v>85485.482474226796</v>
          </cell>
          <cell r="G31">
            <v>94023.865979381444</v>
          </cell>
          <cell r="H31">
            <v>101240.83298969075</v>
          </cell>
          <cell r="I31">
            <v>102562.24948453609</v>
          </cell>
          <cell r="J31">
            <v>99919.416494845384</v>
          </cell>
          <cell r="K31">
            <v>98598</v>
          </cell>
          <cell r="L31">
            <v>93312.334020618568</v>
          </cell>
          <cell r="M31">
            <v>93312.334020618568</v>
          </cell>
          <cell r="N31">
            <v>113641.81855670104</v>
          </cell>
          <cell r="O31">
            <v>113641.81855670104</v>
          </cell>
          <cell r="P31">
            <v>113641.81855670104</v>
          </cell>
          <cell r="Q31">
            <v>112320.40206185568</v>
          </cell>
        </row>
        <row r="32">
          <cell r="A32" t="str">
            <v>OLVRusMale 16 - 24</v>
          </cell>
          <cell r="B32" t="str">
            <v>OLV</v>
          </cell>
          <cell r="C32" t="str">
            <v>Rus</v>
          </cell>
          <cell r="D32" t="str">
            <v>Male 16 - 24</v>
          </cell>
          <cell r="E32">
            <v>26352</v>
          </cell>
          <cell r="F32">
            <v>22847.455670103092</v>
          </cell>
          <cell r="G32">
            <v>25129.484536082477</v>
          </cell>
          <cell r="H32">
            <v>27058.342268041248</v>
          </cell>
          <cell r="I32">
            <v>27411.513402061857</v>
          </cell>
          <cell r="J32">
            <v>26705.171134020624</v>
          </cell>
          <cell r="K32">
            <v>26352</v>
          </cell>
          <cell r="L32">
            <v>24939.315463917526</v>
          </cell>
          <cell r="M32">
            <v>24939.315463917526</v>
          </cell>
          <cell r="N32">
            <v>30372.717525773198</v>
          </cell>
          <cell r="O32">
            <v>30372.717525773198</v>
          </cell>
          <cell r="P32">
            <v>30372.717525773198</v>
          </cell>
          <cell r="Q32">
            <v>30019.546391752581</v>
          </cell>
        </row>
        <row r="33">
          <cell r="A33" t="str">
            <v>OLVRusMale 16 - 34</v>
          </cell>
          <cell r="B33" t="str">
            <v>OLV</v>
          </cell>
          <cell r="C33" t="str">
            <v>Rus</v>
          </cell>
          <cell r="D33" t="str">
            <v>Male 16 - 34</v>
          </cell>
          <cell r="E33">
            <v>65436</v>
          </cell>
          <cell r="F33">
            <v>56733.68659793814</v>
          </cell>
          <cell r="G33">
            <v>62400.30927835052</v>
          </cell>
          <cell r="H33">
            <v>67189.954639175281</v>
          </cell>
          <cell r="I33">
            <v>68066.931958762885</v>
          </cell>
          <cell r="J33">
            <v>66312.977319587633</v>
          </cell>
          <cell r="K33">
            <v>65436</v>
          </cell>
          <cell r="L33">
            <v>61928.090721649489</v>
          </cell>
          <cell r="M33">
            <v>61928.090721649489</v>
          </cell>
          <cell r="N33">
            <v>75420.049484536095</v>
          </cell>
          <cell r="O33">
            <v>75420.049484536095</v>
          </cell>
          <cell r="P33">
            <v>75420.049484536095</v>
          </cell>
          <cell r="Q33">
            <v>74543.072164948462</v>
          </cell>
        </row>
        <row r="34">
          <cell r="A34" t="str">
            <v>OLVRusMale 16 - 44</v>
          </cell>
          <cell r="B34" t="str">
            <v>OLV</v>
          </cell>
          <cell r="C34" t="str">
            <v>Rus</v>
          </cell>
          <cell r="D34" t="str">
            <v>Male 16 - 44</v>
          </cell>
          <cell r="E34">
            <v>96600</v>
          </cell>
          <cell r="F34">
            <v>83753.19587628865</v>
          </cell>
          <cell r="G34">
            <v>92118.556701030931</v>
          </cell>
          <cell r="H34">
            <v>99189.278350515495</v>
          </cell>
          <cell r="I34">
            <v>100483.9175257732</v>
          </cell>
          <cell r="J34">
            <v>97894.639175257747</v>
          </cell>
          <cell r="K34">
            <v>96600</v>
          </cell>
          <cell r="L34">
            <v>91421.443298969083</v>
          </cell>
          <cell r="M34">
            <v>91421.443298969083</v>
          </cell>
          <cell r="N34">
            <v>111338.96907216497</v>
          </cell>
          <cell r="O34">
            <v>111338.96907216497</v>
          </cell>
          <cell r="P34">
            <v>111338.96907216497</v>
          </cell>
          <cell r="Q34">
            <v>110044.32989690723</v>
          </cell>
        </row>
        <row r="35">
          <cell r="A35" t="str">
            <v>OLVRusMale 16 +</v>
          </cell>
          <cell r="B35" t="str">
            <v>OLV</v>
          </cell>
          <cell r="C35" t="str">
            <v>Rus</v>
          </cell>
          <cell r="D35" t="str">
            <v>Male 16 +</v>
          </cell>
          <cell r="E35">
            <v>146382</v>
          </cell>
          <cell r="F35">
            <v>126914.7030927835</v>
          </cell>
          <cell r="G35">
            <v>139591.0824742268</v>
          </cell>
          <cell r="H35">
            <v>150305.64123711345</v>
          </cell>
          <cell r="I35">
            <v>152267.46185567012</v>
          </cell>
          <cell r="J35">
            <v>148343.82061855673</v>
          </cell>
          <cell r="K35">
            <v>146382</v>
          </cell>
          <cell r="L35">
            <v>138534.71752577322</v>
          </cell>
          <cell r="M35">
            <v>138534.71752577322</v>
          </cell>
          <cell r="N35">
            <v>168716.57319587632</v>
          </cell>
          <cell r="O35">
            <v>168716.57319587632</v>
          </cell>
          <cell r="P35">
            <v>168716.57319587632</v>
          </cell>
          <cell r="Q35">
            <v>166754.75257731962</v>
          </cell>
        </row>
        <row r="36">
          <cell r="A36" t="str">
            <v>OLVRusMale 20 - 39</v>
          </cell>
          <cell r="B36" t="str">
            <v>OLV</v>
          </cell>
          <cell r="C36" t="str">
            <v>Rus</v>
          </cell>
          <cell r="D36" t="str">
            <v>Male 20 - 39</v>
          </cell>
          <cell r="E36">
            <v>69678</v>
          </cell>
          <cell r="F36">
            <v>60411.544329896904</v>
          </cell>
          <cell r="G36">
            <v>66445.515463917531</v>
          </cell>
          <cell r="H36">
            <v>71545.657731958781</v>
          </cell>
          <cell r="I36">
            <v>72479.486597938143</v>
          </cell>
          <cell r="J36">
            <v>70611.828865979391</v>
          </cell>
          <cell r="K36">
            <v>69678</v>
          </cell>
          <cell r="L36">
            <v>65942.684536082481</v>
          </cell>
          <cell r="M36">
            <v>65942.684536082481</v>
          </cell>
          <cell r="N36">
            <v>80309.282474226813</v>
          </cell>
          <cell r="O36">
            <v>80309.282474226813</v>
          </cell>
          <cell r="P36">
            <v>80309.282474226813</v>
          </cell>
          <cell r="Q36">
            <v>79375.453608247437</v>
          </cell>
        </row>
        <row r="37">
          <cell r="A37" t="str">
            <v>OLVRusMale 25 - 34</v>
          </cell>
          <cell r="B37" t="str">
            <v>OLV</v>
          </cell>
          <cell r="C37" t="str">
            <v>Rus</v>
          </cell>
          <cell r="D37" t="str">
            <v>Male 25 - 34</v>
          </cell>
          <cell r="E37">
            <v>39084</v>
          </cell>
          <cell r="F37">
            <v>33886.230927835051</v>
          </cell>
          <cell r="G37">
            <v>37270.824742268043</v>
          </cell>
          <cell r="H37">
            <v>40131.612371134033</v>
          </cell>
          <cell r="I37">
            <v>40655.418556701035</v>
          </cell>
          <cell r="J37">
            <v>39607.806185567017</v>
          </cell>
          <cell r="K37">
            <v>39084</v>
          </cell>
          <cell r="L37">
            <v>36988.775257731962</v>
          </cell>
          <cell r="M37">
            <v>36988.775257731962</v>
          </cell>
          <cell r="N37">
            <v>45047.331958762894</v>
          </cell>
          <cell r="O37">
            <v>45047.331958762894</v>
          </cell>
          <cell r="P37">
            <v>45047.331958762894</v>
          </cell>
          <cell r="Q37">
            <v>44523.525773195885</v>
          </cell>
        </row>
        <row r="38">
          <cell r="A38" t="str">
            <v>OLVRusMale 25 - 44</v>
          </cell>
          <cell r="B38" t="str">
            <v>OLV</v>
          </cell>
          <cell r="C38" t="str">
            <v>Rus</v>
          </cell>
          <cell r="D38" t="str">
            <v>Male 25 - 44</v>
          </cell>
          <cell r="E38">
            <v>70248</v>
          </cell>
          <cell r="F38">
            <v>60905.740206185561</v>
          </cell>
          <cell r="G38">
            <v>66989.072164948462</v>
          </cell>
          <cell r="H38">
            <v>72130.936082474247</v>
          </cell>
          <cell r="I38">
            <v>73072.404123711342</v>
          </cell>
          <cell r="J38">
            <v>71189.468041237124</v>
          </cell>
          <cell r="K38">
            <v>70248</v>
          </cell>
          <cell r="L38">
            <v>66482.127835051549</v>
          </cell>
          <cell r="M38">
            <v>66482.127835051549</v>
          </cell>
          <cell r="N38">
            <v>80966.251546391766</v>
          </cell>
          <cell r="O38">
            <v>80966.251546391766</v>
          </cell>
          <cell r="P38">
            <v>80966.251546391766</v>
          </cell>
          <cell r="Q38">
            <v>80024.783505154657</v>
          </cell>
        </row>
        <row r="39">
          <cell r="A39" t="str">
            <v>OLVRusMale 25 - 54</v>
          </cell>
          <cell r="B39" t="str">
            <v>OLV</v>
          </cell>
          <cell r="C39" t="str">
            <v>Rus</v>
          </cell>
          <cell r="D39" t="str">
            <v>Male 25 - 54</v>
          </cell>
          <cell r="E39">
            <v>96744</v>
          </cell>
          <cell r="F39">
            <v>83878.045360824734</v>
          </cell>
          <cell r="G39">
            <v>92255.876288659798</v>
          </cell>
          <cell r="H39">
            <v>99337.138144329932</v>
          </cell>
          <cell r="I39">
            <v>100633.70721649485</v>
          </cell>
          <cell r="J39">
            <v>98040.569072164959</v>
          </cell>
          <cell r="K39">
            <v>96744</v>
          </cell>
          <cell r="L39">
            <v>91557.723711340208</v>
          </cell>
          <cell r="M39">
            <v>91557.723711340208</v>
          </cell>
          <cell r="N39">
            <v>111504.94020618558</v>
          </cell>
          <cell r="O39">
            <v>111504.94020618558</v>
          </cell>
          <cell r="P39">
            <v>111504.94020618558</v>
          </cell>
          <cell r="Q39">
            <v>110208.37113402064</v>
          </cell>
        </row>
        <row r="40">
          <cell r="A40" t="str">
            <v>OLVRusMale 30 - 49</v>
          </cell>
          <cell r="B40" t="str">
            <v>OLV</v>
          </cell>
          <cell r="C40" t="str">
            <v>Rus</v>
          </cell>
          <cell r="D40" t="str">
            <v>Male 30 - 49</v>
          </cell>
          <cell r="E40">
            <v>66312</v>
          </cell>
          <cell r="F40">
            <v>57493.187628865977</v>
          </cell>
          <cell r="G40">
            <v>63235.670103092787</v>
          </cell>
          <cell r="H40">
            <v>68089.435051546418</v>
          </cell>
          <cell r="I40">
            <v>68978.15257731959</v>
          </cell>
          <cell r="J40">
            <v>67200.717525773201</v>
          </cell>
          <cell r="K40">
            <v>66312</v>
          </cell>
          <cell r="L40">
            <v>62757.129896907223</v>
          </cell>
          <cell r="M40">
            <v>62757.129896907223</v>
          </cell>
          <cell r="N40">
            <v>76429.707216494848</v>
          </cell>
          <cell r="O40">
            <v>76429.707216494848</v>
          </cell>
          <cell r="P40">
            <v>76429.707216494848</v>
          </cell>
          <cell r="Q40">
            <v>75540.989690721661</v>
          </cell>
        </row>
        <row r="41">
          <cell r="A41" t="str">
            <v>OLVRusMale 35 - 44</v>
          </cell>
          <cell r="B41" t="str">
            <v>OLV</v>
          </cell>
          <cell r="C41" t="str">
            <v>Rus</v>
          </cell>
          <cell r="D41" t="str">
            <v>Male 35 - 44</v>
          </cell>
          <cell r="E41">
            <v>31164</v>
          </cell>
          <cell r="F41">
            <v>27019.509278350513</v>
          </cell>
          <cell r="G41">
            <v>29718.247422680415</v>
          </cell>
          <cell r="H41">
            <v>31999.323711340217</v>
          </cell>
          <cell r="I41">
            <v>32416.985567010313</v>
          </cell>
          <cell r="J41">
            <v>31581.661855670107</v>
          </cell>
          <cell r="K41">
            <v>31164</v>
          </cell>
          <cell r="L41">
            <v>29493.352577319591</v>
          </cell>
          <cell r="M41">
            <v>29493.352577319591</v>
          </cell>
          <cell r="N41">
            <v>35918.919587628872</v>
          </cell>
          <cell r="O41">
            <v>35918.919587628872</v>
          </cell>
          <cell r="P41">
            <v>35918.919587628872</v>
          </cell>
          <cell r="Q41">
            <v>35501.257731958765</v>
          </cell>
        </row>
        <row r="42">
          <cell r="A42" t="str">
            <v>OLVRusMale 35 - 54</v>
          </cell>
          <cell r="B42" t="str">
            <v>OLV</v>
          </cell>
          <cell r="C42" t="str">
            <v>Rus</v>
          </cell>
          <cell r="D42" t="str">
            <v>Male 35 - 54</v>
          </cell>
          <cell r="E42">
            <v>57654</v>
          </cell>
          <cell r="F42">
            <v>49986.612371134019</v>
          </cell>
          <cell r="G42">
            <v>54979.32989690722</v>
          </cell>
          <cell r="H42">
            <v>59199.364948453629</v>
          </cell>
          <cell r="I42">
            <v>59972.047422680414</v>
          </cell>
          <cell r="J42">
            <v>58426.682474226815</v>
          </cell>
          <cell r="K42">
            <v>57654</v>
          </cell>
          <cell r="L42">
            <v>54563.270103092786</v>
          </cell>
          <cell r="M42">
            <v>54563.270103092786</v>
          </cell>
          <cell r="N42">
            <v>66450.692783505161</v>
          </cell>
          <cell r="O42">
            <v>66450.692783505161</v>
          </cell>
          <cell r="P42">
            <v>66450.692783505161</v>
          </cell>
          <cell r="Q42">
            <v>65678.010309278354</v>
          </cell>
        </row>
        <row r="43">
          <cell r="A43" t="str">
            <v>OLVRusMale 35 - 64</v>
          </cell>
          <cell r="B43" t="str">
            <v>OLV</v>
          </cell>
          <cell r="C43" t="str">
            <v>Rus</v>
          </cell>
          <cell r="D43" t="str">
            <v>Male 35 - 64</v>
          </cell>
          <cell r="E43">
            <v>80946</v>
          </cell>
          <cell r="F43">
            <v>70181.01649484536</v>
          </cell>
          <cell r="G43">
            <v>77190.773195876289</v>
          </cell>
          <cell r="H43">
            <v>83115.686597938169</v>
          </cell>
          <cell r="I43">
            <v>84200.529896907217</v>
          </cell>
          <cell r="J43">
            <v>82030.843298969092</v>
          </cell>
          <cell r="K43">
            <v>80946</v>
          </cell>
          <cell r="L43">
            <v>76606.62680412372</v>
          </cell>
          <cell r="M43">
            <v>76606.62680412372</v>
          </cell>
          <cell r="N43">
            <v>93296.523711340211</v>
          </cell>
          <cell r="O43">
            <v>93296.523711340211</v>
          </cell>
          <cell r="P43">
            <v>93296.523711340211</v>
          </cell>
          <cell r="Q43">
            <v>92211.680412371148</v>
          </cell>
        </row>
        <row r="44">
          <cell r="A44" t="str">
            <v>OLVRusMale 45 - 64</v>
          </cell>
          <cell r="B44" t="str">
            <v>OLV</v>
          </cell>
          <cell r="C44" t="str">
            <v>Rus</v>
          </cell>
          <cell r="D44" t="str">
            <v>Male 45 - 64</v>
          </cell>
          <cell r="E44">
            <v>49782</v>
          </cell>
          <cell r="F44">
            <v>43161.507216494843</v>
          </cell>
          <cell r="G44">
            <v>47472.525773195877</v>
          </cell>
          <cell r="H44">
            <v>51116.362886597955</v>
          </cell>
          <cell r="I44">
            <v>51783.544329896911</v>
          </cell>
          <cell r="J44">
            <v>50449.181443298978</v>
          </cell>
          <cell r="K44">
            <v>49782</v>
          </cell>
          <cell r="L44">
            <v>47113.274226804126</v>
          </cell>
          <cell r="M44">
            <v>47113.274226804126</v>
          </cell>
          <cell r="N44">
            <v>57377.604123711346</v>
          </cell>
          <cell r="O44">
            <v>57377.604123711346</v>
          </cell>
          <cell r="P44">
            <v>57377.604123711346</v>
          </cell>
          <cell r="Q44">
            <v>56710.422680412383</v>
          </cell>
        </row>
        <row r="45">
          <cell r="A45" t="str">
            <v>OLVRusMale 55 +</v>
          </cell>
          <cell r="B45" t="str">
            <v>OLV</v>
          </cell>
          <cell r="C45" t="str">
            <v>Rus</v>
          </cell>
          <cell r="D45" t="str">
            <v>Male 55 +</v>
          </cell>
          <cell r="E45">
            <v>23286</v>
          </cell>
          <cell r="F45">
            <v>20189.202061855667</v>
          </cell>
          <cell r="G45">
            <v>22205.721649484538</v>
          </cell>
          <cell r="H45">
            <v>23910.160824742277</v>
          </cell>
          <cell r="I45">
            <v>24222.241237113405</v>
          </cell>
          <cell r="J45">
            <v>23598.080412371139</v>
          </cell>
          <cell r="K45">
            <v>23286</v>
          </cell>
          <cell r="L45">
            <v>22037.678350515467</v>
          </cell>
          <cell r="M45">
            <v>22037.678350515467</v>
          </cell>
          <cell r="N45">
            <v>26838.915463917529</v>
          </cell>
          <cell r="O45">
            <v>26838.915463917529</v>
          </cell>
          <cell r="P45">
            <v>26838.915463917529</v>
          </cell>
          <cell r="Q45">
            <v>26526.835051546397</v>
          </cell>
        </row>
        <row r="46">
          <cell r="A46" t="str">
            <v>OLVRusMale 35 +</v>
          </cell>
          <cell r="B46" t="str">
            <v>OLV</v>
          </cell>
          <cell r="C46" t="str">
            <v>Rus</v>
          </cell>
          <cell r="D46" t="str">
            <v>Male 35 +</v>
          </cell>
          <cell r="E46">
            <v>80946</v>
          </cell>
          <cell r="F46">
            <v>70181.01649484536</v>
          </cell>
          <cell r="G46">
            <v>77190.773195876289</v>
          </cell>
          <cell r="H46">
            <v>83115.686597938169</v>
          </cell>
          <cell r="I46">
            <v>84200.529896907217</v>
          </cell>
          <cell r="J46">
            <v>82030.843298969092</v>
          </cell>
          <cell r="K46">
            <v>80946</v>
          </cell>
          <cell r="L46">
            <v>76606.62680412372</v>
          </cell>
          <cell r="M46">
            <v>76606.62680412372</v>
          </cell>
          <cell r="N46">
            <v>93296.523711340211</v>
          </cell>
          <cell r="O46">
            <v>93296.523711340211</v>
          </cell>
          <cell r="P46">
            <v>93296.523711340211</v>
          </cell>
          <cell r="Q46">
            <v>92211.680412371148</v>
          </cell>
        </row>
        <row r="47">
          <cell r="A47" t="str">
            <v>OLVMskAll 16 +</v>
          </cell>
          <cell r="B47" t="str">
            <v>OLV</v>
          </cell>
          <cell r="C47" t="str">
            <v>Msk</v>
          </cell>
          <cell r="D47" t="str">
            <v>All 16 +</v>
          </cell>
          <cell r="E47">
            <v>81058.509999999995</v>
          </cell>
          <cell r="F47">
            <v>70278.563824742261</v>
          </cell>
          <cell r="G47">
            <v>77298.063659793814</v>
          </cell>
          <cell r="H47">
            <v>83231.212329896924</v>
          </cell>
          <cell r="I47">
            <v>84317.563494845366</v>
          </cell>
          <cell r="J47">
            <v>82144.861164948466</v>
          </cell>
          <cell r="K47">
            <v>81058.509999999995</v>
          </cell>
          <cell r="L47">
            <v>76713.105340206181</v>
          </cell>
          <cell r="M47">
            <v>76713.105340206181</v>
          </cell>
          <cell r="N47">
            <v>93426.20018556701</v>
          </cell>
          <cell r="O47">
            <v>93426.20018556701</v>
          </cell>
          <cell r="P47">
            <v>93426.20018556701</v>
          </cell>
          <cell r="Q47">
            <v>92339.849020618567</v>
          </cell>
        </row>
        <row r="48">
          <cell r="A48" t="str">
            <v>OLVMskAll 16 - 24</v>
          </cell>
          <cell r="B48" t="str">
            <v>OLV</v>
          </cell>
          <cell r="C48" t="str">
            <v>Msk</v>
          </cell>
          <cell r="D48" t="str">
            <v>All 16 - 24</v>
          </cell>
          <cell r="E48">
            <v>8152.95</v>
          </cell>
          <cell r="F48">
            <v>7068.6917010309271</v>
          </cell>
          <cell r="G48">
            <v>7774.7203608247428</v>
          </cell>
          <cell r="H48">
            <v>8371.4826804123732</v>
          </cell>
          <cell r="I48">
            <v>8480.7490206185576</v>
          </cell>
          <cell r="J48">
            <v>8262.2163402061869</v>
          </cell>
          <cell r="K48">
            <v>8152.95</v>
          </cell>
          <cell r="L48">
            <v>7715.8846391752586</v>
          </cell>
          <cell r="M48">
            <v>7715.8846391752586</v>
          </cell>
          <cell r="N48">
            <v>9396.9052577319599</v>
          </cell>
          <cell r="O48">
            <v>9396.9052577319599</v>
          </cell>
          <cell r="P48">
            <v>9396.9052577319599</v>
          </cell>
          <cell r="Q48">
            <v>9287.6389175257736</v>
          </cell>
        </row>
        <row r="49">
          <cell r="A49" t="str">
            <v>OLVMskAll 16 - 34</v>
          </cell>
          <cell r="B49" t="str">
            <v>OLV</v>
          </cell>
          <cell r="C49" t="str">
            <v>Msk</v>
          </cell>
          <cell r="D49" t="str">
            <v>All 16 - 34</v>
          </cell>
          <cell r="E49">
            <v>25367.420000000006</v>
          </cell>
          <cell r="F49">
            <v>21993.814659793818</v>
          </cell>
          <cell r="G49">
            <v>24190.580927835057</v>
          </cell>
          <cell r="H49">
            <v>26047.371463917541</v>
          </cell>
          <cell r="I49">
            <v>26387.347195876297</v>
          </cell>
          <cell r="J49">
            <v>25707.395731958772</v>
          </cell>
          <cell r="K49">
            <v>25367.420000000006</v>
          </cell>
          <cell r="L49">
            <v>24007.517072164956</v>
          </cell>
          <cell r="M49">
            <v>24007.517072164956</v>
          </cell>
          <cell r="N49">
            <v>29237.912948453617</v>
          </cell>
          <cell r="O49">
            <v>29237.912948453617</v>
          </cell>
          <cell r="P49">
            <v>29237.912948453617</v>
          </cell>
          <cell r="Q49">
            <v>28897.937216494855</v>
          </cell>
        </row>
        <row r="50">
          <cell r="A50" t="str">
            <v>OLVMskAll 16 - 44</v>
          </cell>
          <cell r="B50" t="str">
            <v>OLV</v>
          </cell>
          <cell r="C50" t="str">
            <v>Msk</v>
          </cell>
          <cell r="D50" t="str">
            <v>All 16 - 44</v>
          </cell>
          <cell r="E50">
            <v>40477.32</v>
          </cell>
          <cell r="F50">
            <v>35094.253731958757</v>
          </cell>
          <cell r="G50">
            <v>38599.506185567014</v>
          </cell>
          <cell r="H50">
            <v>41562.279092783516</v>
          </cell>
          <cell r="I50">
            <v>42104.758639175263</v>
          </cell>
          <cell r="J50">
            <v>41019.799546391761</v>
          </cell>
          <cell r="K50">
            <v>40477.32</v>
          </cell>
          <cell r="L50">
            <v>38307.401814432989</v>
          </cell>
          <cell r="M50">
            <v>38307.401814432989</v>
          </cell>
          <cell r="N50">
            <v>46653.240989690727</v>
          </cell>
          <cell r="O50">
            <v>46653.240989690727</v>
          </cell>
          <cell r="P50">
            <v>46653.240989690727</v>
          </cell>
          <cell r="Q50">
            <v>46110.761443298972</v>
          </cell>
        </row>
        <row r="51">
          <cell r="A51" t="str">
            <v>OLVMskAll 20 - 39</v>
          </cell>
          <cell r="B51" t="str">
            <v>OLV</v>
          </cell>
          <cell r="C51" t="str">
            <v>Msk</v>
          </cell>
          <cell r="D51" t="str">
            <v>All 20 - 39</v>
          </cell>
          <cell r="E51">
            <v>30434.299999999996</v>
          </cell>
          <cell r="F51">
            <v>26386.851855670098</v>
          </cell>
          <cell r="G51">
            <v>29022.399484536079</v>
          </cell>
          <cell r="H51">
            <v>31250.064742268049</v>
          </cell>
          <cell r="I51">
            <v>31657.94711340206</v>
          </cell>
          <cell r="J51">
            <v>30842.182371134022</v>
          </cell>
          <cell r="K51">
            <v>30434.299999999996</v>
          </cell>
          <cell r="L51">
            <v>28802.770515463915</v>
          </cell>
          <cell r="M51">
            <v>28802.770515463915</v>
          </cell>
          <cell r="N51">
            <v>35077.883917525774</v>
          </cell>
          <cell r="O51">
            <v>35077.883917525774</v>
          </cell>
          <cell r="P51">
            <v>35077.883917525774</v>
          </cell>
          <cell r="Q51">
            <v>34670.001546391752</v>
          </cell>
        </row>
        <row r="52">
          <cell r="A52" t="str">
            <v>OLVMskAll 25 - 34</v>
          </cell>
          <cell r="B52" t="str">
            <v>OLV</v>
          </cell>
          <cell r="C52" t="str">
            <v>Msk</v>
          </cell>
          <cell r="D52" t="str">
            <v>All 25 - 34</v>
          </cell>
          <cell r="E52">
            <v>17214.535</v>
          </cell>
          <cell r="F52">
            <v>14925.179314432988</v>
          </cell>
          <cell r="G52">
            <v>16415.922551546391</v>
          </cell>
          <cell r="H52">
            <v>17675.955525773203</v>
          </cell>
          <cell r="I52">
            <v>17906.665788659797</v>
          </cell>
          <cell r="J52">
            <v>17445.245262886601</v>
          </cell>
          <cell r="K52">
            <v>17214.535</v>
          </cell>
          <cell r="L52">
            <v>16291.693948453609</v>
          </cell>
          <cell r="M52">
            <v>16291.693948453609</v>
          </cell>
          <cell r="N52">
            <v>19841.082608247423</v>
          </cell>
          <cell r="O52">
            <v>19841.082608247423</v>
          </cell>
          <cell r="P52">
            <v>19841.082608247423</v>
          </cell>
          <cell r="Q52">
            <v>19610.372345360829</v>
          </cell>
        </row>
        <row r="53">
          <cell r="A53" t="str">
            <v>OLVMskAll 25 - 44</v>
          </cell>
          <cell r="B53" t="str">
            <v>OLV</v>
          </cell>
          <cell r="C53" t="str">
            <v>Msk</v>
          </cell>
          <cell r="D53" t="str">
            <v>All 25 - 44</v>
          </cell>
          <cell r="E53">
            <v>32324.37</v>
          </cell>
          <cell r="F53">
            <v>28025.562030927831</v>
          </cell>
          <cell r="G53">
            <v>30824.78582474227</v>
          </cell>
          <cell r="H53">
            <v>33190.796412371143</v>
          </cell>
          <cell r="I53">
            <v>33624.009618556702</v>
          </cell>
          <cell r="J53">
            <v>32757.583206185573</v>
          </cell>
          <cell r="K53">
            <v>32324.37</v>
          </cell>
          <cell r="L53">
            <v>30591.517175257733</v>
          </cell>
          <cell r="M53">
            <v>30591.517175257733</v>
          </cell>
          <cell r="N53">
            <v>37256.335731958767</v>
          </cell>
          <cell r="O53">
            <v>37256.335731958767</v>
          </cell>
          <cell r="P53">
            <v>37256.335731958767</v>
          </cell>
          <cell r="Q53">
            <v>36823.1225257732</v>
          </cell>
        </row>
        <row r="54">
          <cell r="A54" t="str">
            <v>OLVMskAll 25 - 54</v>
          </cell>
          <cell r="B54" t="str">
            <v>OLV</v>
          </cell>
          <cell r="C54" t="str">
            <v>Msk</v>
          </cell>
          <cell r="D54" t="str">
            <v>All 25 - 54</v>
          </cell>
          <cell r="E54">
            <v>46005.765000000007</v>
          </cell>
          <cell r="F54">
            <v>39887.472541237119</v>
          </cell>
          <cell r="G54">
            <v>43871.476932989703</v>
          </cell>
          <cell r="H54">
            <v>47238.909216494867</v>
          </cell>
          <cell r="I54">
            <v>47855.481324742279</v>
          </cell>
          <cell r="J54">
            <v>46622.33710824744</v>
          </cell>
          <cell r="K54">
            <v>46005.765000000007</v>
          </cell>
          <cell r="L54">
            <v>43539.476567010322</v>
          </cell>
          <cell r="M54">
            <v>43539.476567010322</v>
          </cell>
          <cell r="N54">
            <v>53025.201309278367</v>
          </cell>
          <cell r="O54">
            <v>53025.201309278367</v>
          </cell>
          <cell r="P54">
            <v>53025.201309278367</v>
          </cell>
          <cell r="Q54">
            <v>52408.629201030941</v>
          </cell>
        </row>
        <row r="55">
          <cell r="A55" t="str">
            <v>OLVMskAll 30 - 49</v>
          </cell>
          <cell r="B55" t="str">
            <v>OLV</v>
          </cell>
          <cell r="C55" t="str">
            <v>Msk</v>
          </cell>
          <cell r="D55" t="str">
            <v>All 30 - 49</v>
          </cell>
          <cell r="E55">
            <v>29815.24</v>
          </cell>
          <cell r="F55">
            <v>25850.120453608248</v>
          </cell>
          <cell r="G55">
            <v>28432.058762886601</v>
          </cell>
          <cell r="H55">
            <v>30614.411381443311</v>
          </cell>
          <cell r="I55">
            <v>31013.997072164952</v>
          </cell>
          <cell r="J55">
            <v>30214.825690721656</v>
          </cell>
          <cell r="K55">
            <v>29815.24</v>
          </cell>
          <cell r="L55">
            <v>28216.897237113408</v>
          </cell>
          <cell r="M55">
            <v>28216.897237113408</v>
          </cell>
          <cell r="N55">
            <v>34364.369402061864</v>
          </cell>
          <cell r="O55">
            <v>34364.369402061864</v>
          </cell>
          <cell r="P55">
            <v>34364.369402061864</v>
          </cell>
          <cell r="Q55">
            <v>33964.783711340213</v>
          </cell>
        </row>
        <row r="56">
          <cell r="A56" t="str">
            <v>OLVMskAll 35 +</v>
          </cell>
          <cell r="B56" t="str">
            <v>OLV</v>
          </cell>
          <cell r="C56" t="str">
            <v>Msk</v>
          </cell>
          <cell r="D56" t="str">
            <v>All 35 +</v>
          </cell>
          <cell r="E56">
            <v>55691.09</v>
          </cell>
          <cell r="F56">
            <v>48284.749164948444</v>
          </cell>
          <cell r="G56">
            <v>53107.482731958764</v>
          </cell>
          <cell r="H56">
            <v>57183.8408659794</v>
          </cell>
          <cell r="I56">
            <v>57930.21629896907</v>
          </cell>
          <cell r="J56">
            <v>56437.465432989695</v>
          </cell>
          <cell r="K56">
            <v>55691.09</v>
          </cell>
          <cell r="L56">
            <v>52705.58826804124</v>
          </cell>
          <cell r="M56">
            <v>52705.58826804124</v>
          </cell>
          <cell r="N56">
            <v>64188.287237113407</v>
          </cell>
          <cell r="O56">
            <v>64188.287237113407</v>
          </cell>
          <cell r="P56">
            <v>64188.287237113407</v>
          </cell>
          <cell r="Q56">
            <v>63441.911804123716</v>
          </cell>
        </row>
        <row r="57">
          <cell r="A57" t="str">
            <v>OLVMskAll 35 - 54</v>
          </cell>
          <cell r="B57" t="str">
            <v>OLV</v>
          </cell>
          <cell r="C57" t="str">
            <v>Msk</v>
          </cell>
          <cell r="D57" t="str">
            <v>All 35 - 54</v>
          </cell>
          <cell r="E57">
            <v>28791.23</v>
          </cell>
          <cell r="F57">
            <v>24962.293226804122</v>
          </cell>
          <cell r="G57">
            <v>27455.5543814433</v>
          </cell>
          <cell r="H57">
            <v>29562.953690721661</v>
          </cell>
          <cell r="I57">
            <v>29948.815536082475</v>
          </cell>
          <cell r="J57">
            <v>29177.091845360828</v>
          </cell>
          <cell r="K57">
            <v>28791.23</v>
          </cell>
          <cell r="L57">
            <v>27247.782618556703</v>
          </cell>
          <cell r="M57">
            <v>27247.782618556703</v>
          </cell>
          <cell r="N57">
            <v>33184.11870103093</v>
          </cell>
          <cell r="O57">
            <v>33184.11870103093</v>
          </cell>
          <cell r="P57">
            <v>33184.11870103093</v>
          </cell>
          <cell r="Q57">
            <v>32798.256855670108</v>
          </cell>
        </row>
        <row r="58">
          <cell r="A58" t="str">
            <v>OLVMskAll 35 - 44</v>
          </cell>
          <cell r="B58" t="str">
            <v>OLV</v>
          </cell>
          <cell r="C58" t="str">
            <v>Msk</v>
          </cell>
          <cell r="D58" t="str">
            <v>All 35 - 44</v>
          </cell>
          <cell r="E58">
            <v>15109.9</v>
          </cell>
          <cell r="F58">
            <v>13100.439072164947</v>
          </cell>
          <cell r="G58">
            <v>14408.925257731958</v>
          </cell>
          <cell r="H58">
            <v>15514.907628865983</v>
          </cell>
          <cell r="I58">
            <v>15717.41144329897</v>
          </cell>
          <cell r="J58">
            <v>15312.403814432992</v>
          </cell>
          <cell r="K58">
            <v>15109.9</v>
          </cell>
          <cell r="L58">
            <v>14299.884742268043</v>
          </cell>
          <cell r="M58">
            <v>14299.884742268043</v>
          </cell>
          <cell r="N58">
            <v>17415.328041237113</v>
          </cell>
          <cell r="O58">
            <v>17415.328041237113</v>
          </cell>
          <cell r="P58">
            <v>17415.328041237113</v>
          </cell>
          <cell r="Q58">
            <v>17212.824226804125</v>
          </cell>
        </row>
        <row r="59">
          <cell r="A59" t="str">
            <v>OLVMskAll 35 - 64</v>
          </cell>
          <cell r="B59" t="str">
            <v>OLV</v>
          </cell>
          <cell r="C59" t="str">
            <v>Msk</v>
          </cell>
          <cell r="D59" t="str">
            <v>All 35 - 64</v>
          </cell>
          <cell r="E59">
            <v>41334.15</v>
          </cell>
          <cell r="F59">
            <v>35837.134175257728</v>
          </cell>
          <cell r="G59">
            <v>39416.586340206188</v>
          </cell>
          <cell r="H59">
            <v>42442.075670103106</v>
          </cell>
          <cell r="I59">
            <v>42996.038505154647</v>
          </cell>
          <cell r="J59">
            <v>41888.112835051557</v>
          </cell>
          <cell r="K59">
            <v>41334.15</v>
          </cell>
          <cell r="L59">
            <v>39118.298659793822</v>
          </cell>
          <cell r="M59">
            <v>39118.298659793822</v>
          </cell>
          <cell r="N59">
            <v>47640.803814432998</v>
          </cell>
          <cell r="O59">
            <v>47640.803814432998</v>
          </cell>
          <cell r="P59">
            <v>47640.803814432998</v>
          </cell>
          <cell r="Q59">
            <v>47086.84097938145</v>
          </cell>
        </row>
        <row r="60">
          <cell r="A60" t="str">
            <v>OLVMskAll 45 - 64</v>
          </cell>
          <cell r="B60" t="str">
            <v>OLV</v>
          </cell>
          <cell r="C60" t="str">
            <v>Msk</v>
          </cell>
          <cell r="D60" t="str">
            <v>All 45 - 64</v>
          </cell>
          <cell r="E60">
            <v>26224.25</v>
          </cell>
          <cell r="F60">
            <v>22736.695103092781</v>
          </cell>
          <cell r="G60">
            <v>25007.661082474227</v>
          </cell>
          <cell r="H60">
            <v>26927.168041237124</v>
          </cell>
          <cell r="I60">
            <v>27278.627061855674</v>
          </cell>
          <cell r="J60">
            <v>26575.70902061856</v>
          </cell>
          <cell r="K60">
            <v>26224.25</v>
          </cell>
          <cell r="L60">
            <v>24818.413917525777</v>
          </cell>
          <cell r="M60">
            <v>24818.413917525777</v>
          </cell>
          <cell r="N60">
            <v>30225.475773195878</v>
          </cell>
          <cell r="O60">
            <v>30225.475773195878</v>
          </cell>
          <cell r="P60">
            <v>30225.475773195878</v>
          </cell>
          <cell r="Q60">
            <v>29874.016752577325</v>
          </cell>
        </row>
        <row r="61">
          <cell r="A61" t="str">
            <v>OLVMskAll 55 +</v>
          </cell>
          <cell r="B61" t="str">
            <v>OLV</v>
          </cell>
          <cell r="C61" t="str">
            <v>Msk</v>
          </cell>
          <cell r="D61" t="str">
            <v>All 55 +</v>
          </cell>
          <cell r="E61">
            <v>26899.86</v>
          </cell>
          <cell r="F61">
            <v>23322.455938144329</v>
          </cell>
          <cell r="G61">
            <v>25651.928350515467</v>
          </cell>
          <cell r="H61">
            <v>27620.887175257743</v>
          </cell>
          <cell r="I61">
            <v>27981.400762886602</v>
          </cell>
          <cell r="J61">
            <v>27260.37358762887</v>
          </cell>
          <cell r="K61">
            <v>26899.86</v>
          </cell>
          <cell r="L61">
            <v>25457.80564948454</v>
          </cell>
          <cell r="M61">
            <v>25457.80564948454</v>
          </cell>
          <cell r="N61">
            <v>31004.168536082478</v>
          </cell>
          <cell r="O61">
            <v>31004.168536082478</v>
          </cell>
          <cell r="P61">
            <v>31004.168536082478</v>
          </cell>
          <cell r="Q61">
            <v>30643.654948453612</v>
          </cell>
        </row>
        <row r="62">
          <cell r="A62" t="str">
            <v>OLVMskFemale 16 +</v>
          </cell>
          <cell r="B62" t="str">
            <v>OLV</v>
          </cell>
          <cell r="C62" t="str">
            <v>Msk</v>
          </cell>
          <cell r="D62" t="str">
            <v>Female 16 +</v>
          </cell>
          <cell r="E62">
            <v>44738.2</v>
          </cell>
          <cell r="F62">
            <v>38788.480618556692</v>
          </cell>
          <cell r="G62">
            <v>42662.716494845357</v>
          </cell>
          <cell r="H62">
            <v>45937.368247422695</v>
          </cell>
          <cell r="I62">
            <v>46536.952371134023</v>
          </cell>
          <cell r="J62">
            <v>45337.784123711346</v>
          </cell>
          <cell r="K62">
            <v>44738.2</v>
          </cell>
          <cell r="L62">
            <v>42339.863505154637</v>
          </cell>
          <cell r="M62">
            <v>42339.863505154637</v>
          </cell>
          <cell r="N62">
            <v>51564.234639175258</v>
          </cell>
          <cell r="O62">
            <v>51564.234639175258</v>
          </cell>
          <cell r="P62">
            <v>51564.234639175258</v>
          </cell>
          <cell r="Q62">
            <v>50964.650515463924</v>
          </cell>
        </row>
        <row r="63">
          <cell r="A63" t="str">
            <v>OLVMskFemale 16 - 24</v>
          </cell>
          <cell r="B63" t="str">
            <v>OLV</v>
          </cell>
          <cell r="C63" t="str">
            <v>Msk</v>
          </cell>
          <cell r="D63" t="str">
            <v>Female 16 - 24</v>
          </cell>
          <cell r="E63">
            <v>4013.8150000000001</v>
          </cell>
          <cell r="F63">
            <v>3480.0189845360824</v>
          </cell>
          <cell r="G63">
            <v>3827.6070876288663</v>
          </cell>
          <cell r="H63">
            <v>4121.4017938144343</v>
          </cell>
          <cell r="I63">
            <v>4175.1951907216499</v>
          </cell>
          <cell r="J63">
            <v>4067.6083969072174</v>
          </cell>
          <cell r="K63">
            <v>4013.8150000000001</v>
          </cell>
          <cell r="L63">
            <v>3798.6414123711343</v>
          </cell>
          <cell r="M63">
            <v>3798.6414123711343</v>
          </cell>
          <cell r="N63">
            <v>4626.232134020619</v>
          </cell>
          <cell r="O63">
            <v>4626.232134020619</v>
          </cell>
          <cell r="P63">
            <v>4626.232134020619</v>
          </cell>
          <cell r="Q63">
            <v>4572.4387371134026</v>
          </cell>
        </row>
        <row r="64">
          <cell r="A64" t="str">
            <v>OLVMskFemale 16 - 34</v>
          </cell>
          <cell r="B64" t="str">
            <v>OLV</v>
          </cell>
          <cell r="C64" t="str">
            <v>Msk</v>
          </cell>
          <cell r="D64" t="str">
            <v>Female 16 - 34</v>
          </cell>
          <cell r="E64">
            <v>11977.875000000002</v>
          </cell>
          <cell r="F64">
            <v>10384.941108247423</v>
          </cell>
          <cell r="G64">
            <v>11422.20038659794</v>
          </cell>
          <cell r="H64">
            <v>12298.931443298976</v>
          </cell>
          <cell r="I64">
            <v>12459.459664948456</v>
          </cell>
          <cell r="J64">
            <v>12138.403221649489</v>
          </cell>
          <cell r="K64">
            <v>11977.875000000002</v>
          </cell>
          <cell r="L64">
            <v>11335.762113402065</v>
          </cell>
          <cell r="M64">
            <v>11335.762113402065</v>
          </cell>
          <cell r="N64">
            <v>13805.427061855673</v>
          </cell>
          <cell r="O64">
            <v>13805.427061855673</v>
          </cell>
          <cell r="P64">
            <v>13805.427061855673</v>
          </cell>
          <cell r="Q64">
            <v>13644.89884020619</v>
          </cell>
        </row>
        <row r="65">
          <cell r="A65" t="str">
            <v>OLVMskFemale 16 - 44</v>
          </cell>
          <cell r="B65" t="str">
            <v>OLV</v>
          </cell>
          <cell r="C65" t="str">
            <v>Msk</v>
          </cell>
          <cell r="D65" t="str">
            <v>Female 16 - 44</v>
          </cell>
          <cell r="E65">
            <v>19598.605</v>
          </cell>
          <cell r="F65">
            <v>16992.192582474225</v>
          </cell>
          <cell r="G65">
            <v>18689.391365979383</v>
          </cell>
          <cell r="H65">
            <v>20123.928432989698</v>
          </cell>
          <cell r="I65">
            <v>20386.590149484538</v>
          </cell>
          <cell r="J65">
            <v>19861.266716494847</v>
          </cell>
          <cell r="K65">
            <v>19598.605</v>
          </cell>
          <cell r="L65">
            <v>18547.95813402062</v>
          </cell>
          <cell r="M65">
            <v>18547.95813402062</v>
          </cell>
          <cell r="N65">
            <v>22588.907618556703</v>
          </cell>
          <cell r="O65">
            <v>22588.907618556703</v>
          </cell>
          <cell r="P65">
            <v>22588.907618556703</v>
          </cell>
          <cell r="Q65">
            <v>22326.245902061859</v>
          </cell>
        </row>
        <row r="66">
          <cell r="A66" t="str">
            <v>OLVMskFemale 20 - 39</v>
          </cell>
          <cell r="B66" t="str">
            <v>OLV</v>
          </cell>
          <cell r="C66" t="str">
            <v>Msk</v>
          </cell>
          <cell r="D66" t="str">
            <v>Female 20 - 39</v>
          </cell>
          <cell r="E66">
            <v>14770.405000000001</v>
          </cell>
          <cell r="F66">
            <v>12806.093407216495</v>
          </cell>
          <cell r="G66">
            <v>14085.180025773197</v>
          </cell>
          <cell r="H66">
            <v>15166.312762886604</v>
          </cell>
          <cell r="I66">
            <v>15364.266644329899</v>
          </cell>
          <cell r="J66">
            <v>14968.358881443302</v>
          </cell>
          <cell r="K66">
            <v>14770.405000000001</v>
          </cell>
          <cell r="L66">
            <v>13978.589474226806</v>
          </cell>
          <cell r="M66">
            <v>13978.589474226806</v>
          </cell>
          <cell r="N66">
            <v>17024.033804123716</v>
          </cell>
          <cell r="O66">
            <v>17024.033804123716</v>
          </cell>
          <cell r="P66">
            <v>17024.033804123716</v>
          </cell>
          <cell r="Q66">
            <v>16826.079922680416</v>
          </cell>
        </row>
        <row r="67">
          <cell r="A67" t="str">
            <v>OLVMskFemale 25 - 34</v>
          </cell>
          <cell r="B67" t="str">
            <v>OLV</v>
          </cell>
          <cell r="C67" t="str">
            <v>Msk</v>
          </cell>
          <cell r="D67" t="str">
            <v>Female 25 - 34</v>
          </cell>
          <cell r="E67">
            <v>7964.06</v>
          </cell>
          <cell r="F67">
            <v>6904.9221237113397</v>
          </cell>
          <cell r="G67">
            <v>7594.5932989690727</v>
          </cell>
          <cell r="H67">
            <v>8177.5296494845388</v>
          </cell>
          <cell r="I67">
            <v>8284.2644742268058</v>
          </cell>
          <cell r="J67">
            <v>8070.7948247422701</v>
          </cell>
          <cell r="K67">
            <v>7964.06</v>
          </cell>
          <cell r="L67">
            <v>7537.120701030929</v>
          </cell>
          <cell r="M67">
            <v>7537.120701030929</v>
          </cell>
          <cell r="N67">
            <v>9179.194927835053</v>
          </cell>
          <cell r="O67">
            <v>9179.194927835053</v>
          </cell>
          <cell r="P67">
            <v>9179.194927835053</v>
          </cell>
          <cell r="Q67">
            <v>9072.4601030927861</v>
          </cell>
        </row>
        <row r="68">
          <cell r="A68" t="str">
            <v>OLVMskFemale 25 - 44</v>
          </cell>
          <cell r="B68" t="str">
            <v>OLV</v>
          </cell>
          <cell r="C68" t="str">
            <v>Msk</v>
          </cell>
          <cell r="D68" t="str">
            <v>Female 25 - 44</v>
          </cell>
          <cell r="E68">
            <v>15584.79</v>
          </cell>
          <cell r="F68">
            <v>13512.173597938145</v>
          </cell>
          <cell r="G68">
            <v>14861.784278350517</v>
          </cell>
          <cell r="H68">
            <v>16002.526639175265</v>
          </cell>
          <cell r="I68">
            <v>16211.394958762889</v>
          </cell>
          <cell r="J68">
            <v>15793.658319587632</v>
          </cell>
          <cell r="K68">
            <v>15584.79</v>
          </cell>
          <cell r="L68">
            <v>14749.316721649486</v>
          </cell>
          <cell r="M68">
            <v>14749.316721649486</v>
          </cell>
          <cell r="N68">
            <v>17962.675484536085</v>
          </cell>
          <cell r="O68">
            <v>17962.675484536085</v>
          </cell>
          <cell r="P68">
            <v>17962.675484536085</v>
          </cell>
          <cell r="Q68">
            <v>17753.807164948455</v>
          </cell>
        </row>
        <row r="69">
          <cell r="A69" t="str">
            <v>OLVMskFemale 25 - 54</v>
          </cell>
          <cell r="B69" t="str">
            <v>OLV</v>
          </cell>
          <cell r="C69" t="str">
            <v>Msk</v>
          </cell>
          <cell r="D69" t="str">
            <v>Female 25 - 54</v>
          </cell>
          <cell r="E69">
            <v>23772.125</v>
          </cell>
          <cell r="F69">
            <v>20610.677448453607</v>
          </cell>
          <cell r="G69">
            <v>22669.294458762888</v>
          </cell>
          <cell r="H69">
            <v>24409.315979381452</v>
          </cell>
          <cell r="I69">
            <v>24727.911469072165</v>
          </cell>
          <cell r="J69">
            <v>24090.720489690724</v>
          </cell>
          <cell r="K69">
            <v>23772.125</v>
          </cell>
          <cell r="L69">
            <v>22497.743041237114</v>
          </cell>
          <cell r="M69">
            <v>22497.743041237114</v>
          </cell>
          <cell r="N69">
            <v>27399.212113402064</v>
          </cell>
          <cell r="O69">
            <v>27399.212113402064</v>
          </cell>
          <cell r="P69">
            <v>27399.212113402064</v>
          </cell>
          <cell r="Q69">
            <v>27080.616623711343</v>
          </cell>
        </row>
        <row r="70">
          <cell r="A70" t="str">
            <v>OLVMskFemale 30 - 49</v>
          </cell>
          <cell r="B70" t="str">
            <v>OLV</v>
          </cell>
          <cell r="C70" t="str">
            <v>Msk</v>
          </cell>
          <cell r="D70" t="str">
            <v>Female 30 - 49</v>
          </cell>
          <cell r="E70">
            <v>15391.74</v>
          </cell>
          <cell r="F70">
            <v>13344.797257731958</v>
          </cell>
          <cell r="G70">
            <v>14677.690206185567</v>
          </cell>
          <cell r="H70">
            <v>15804.302103092788</v>
          </cell>
          <cell r="I70">
            <v>16010.583154639176</v>
          </cell>
          <cell r="J70">
            <v>15598.021051546395</v>
          </cell>
          <cell r="K70">
            <v>15391.74</v>
          </cell>
          <cell r="L70">
            <v>14566.615793814433</v>
          </cell>
          <cell r="M70">
            <v>14566.615793814433</v>
          </cell>
          <cell r="N70">
            <v>17740.170432989693</v>
          </cell>
          <cell r="O70">
            <v>17740.170432989693</v>
          </cell>
          <cell r="P70">
            <v>17740.170432989693</v>
          </cell>
          <cell r="Q70">
            <v>17533.889381443303</v>
          </cell>
        </row>
        <row r="71">
          <cell r="A71" t="str">
            <v>OLVMskFemale 35 - 44</v>
          </cell>
          <cell r="B71" t="str">
            <v>OLV</v>
          </cell>
          <cell r="C71" t="str">
            <v>Msk</v>
          </cell>
          <cell r="D71" t="str">
            <v>Female 35 - 44</v>
          </cell>
          <cell r="E71">
            <v>7620.73</v>
          </cell>
          <cell r="F71">
            <v>6607.2514742268031</v>
          </cell>
          <cell r="G71">
            <v>7267.190979381443</v>
          </cell>
          <cell r="H71">
            <v>7824.9969896907241</v>
          </cell>
          <cell r="I71">
            <v>7927.1304845360828</v>
          </cell>
          <cell r="J71">
            <v>7722.8634948453619</v>
          </cell>
          <cell r="K71">
            <v>7620.73</v>
          </cell>
          <cell r="L71">
            <v>7212.1960206185568</v>
          </cell>
          <cell r="M71">
            <v>7212.1960206185568</v>
          </cell>
          <cell r="N71">
            <v>8783.4805567010317</v>
          </cell>
          <cell r="O71">
            <v>8783.4805567010317</v>
          </cell>
          <cell r="P71">
            <v>8783.4805567010317</v>
          </cell>
          <cell r="Q71">
            <v>8681.3470618556712</v>
          </cell>
        </row>
        <row r="72">
          <cell r="A72" t="str">
            <v>OLVMskFemale 35 - 54</v>
          </cell>
          <cell r="B72" t="str">
            <v>OLV</v>
          </cell>
          <cell r="C72" t="str">
            <v>Msk</v>
          </cell>
          <cell r="D72" t="str">
            <v>Female 35 - 54</v>
          </cell>
          <cell r="E72">
            <v>15808.065000000001</v>
          </cell>
          <cell r="F72">
            <v>13705.755324742267</v>
          </cell>
          <cell r="G72">
            <v>15074.701159793816</v>
          </cell>
          <cell r="H72">
            <v>16231.786329896913</v>
          </cell>
          <cell r="I72">
            <v>16443.646994845363</v>
          </cell>
          <cell r="J72">
            <v>16019.925664948458</v>
          </cell>
          <cell r="K72">
            <v>15808.065000000001</v>
          </cell>
          <cell r="L72">
            <v>14960.622340206188</v>
          </cell>
          <cell r="M72">
            <v>14960.622340206188</v>
          </cell>
          <cell r="N72">
            <v>18220.017185567012</v>
          </cell>
          <cell r="O72">
            <v>18220.017185567012</v>
          </cell>
          <cell r="P72">
            <v>18220.017185567012</v>
          </cell>
          <cell r="Q72">
            <v>18008.156520618559</v>
          </cell>
        </row>
        <row r="73">
          <cell r="A73" t="str">
            <v>OLVMskFemale 35 - 64</v>
          </cell>
          <cell r="B73" t="str">
            <v>OLV</v>
          </cell>
          <cell r="C73" t="str">
            <v>Msk</v>
          </cell>
          <cell r="D73" t="str">
            <v>Female 35 - 64</v>
          </cell>
          <cell r="E73">
            <v>22786.205000000005</v>
          </cell>
          <cell r="F73">
            <v>19755.874644329899</v>
          </cell>
          <cell r="G73">
            <v>21729.113015463925</v>
          </cell>
          <cell r="H73">
            <v>23396.969257731973</v>
          </cell>
          <cell r="I73">
            <v>23702.351386597944</v>
          </cell>
          <cell r="J73">
            <v>23091.587128865987</v>
          </cell>
          <cell r="K73">
            <v>22786.205000000005</v>
          </cell>
          <cell r="L73">
            <v>21564.676484536089</v>
          </cell>
          <cell r="M73">
            <v>21564.676484536089</v>
          </cell>
          <cell r="N73">
            <v>26262.863082474236</v>
          </cell>
          <cell r="O73">
            <v>26262.863082474236</v>
          </cell>
          <cell r="P73">
            <v>26262.863082474236</v>
          </cell>
          <cell r="Q73">
            <v>25957.480953608258</v>
          </cell>
        </row>
        <row r="74">
          <cell r="A74" t="str">
            <v>OLVMskFemale 45 - 64</v>
          </cell>
          <cell r="B74" t="str">
            <v>OLV</v>
          </cell>
          <cell r="C74" t="str">
            <v>Msk</v>
          </cell>
          <cell r="D74" t="str">
            <v>Female 45 - 64</v>
          </cell>
          <cell r="E74">
            <v>15165.475000000002</v>
          </cell>
          <cell r="F74">
            <v>13148.623170103094</v>
          </cell>
          <cell r="G74">
            <v>14461.922036082477</v>
          </cell>
          <cell r="H74">
            <v>15571.972268041245</v>
          </cell>
          <cell r="I74">
            <v>15775.220902061859</v>
          </cell>
          <cell r="J74">
            <v>15368.723634020624</v>
          </cell>
          <cell r="K74">
            <v>15165.475000000002</v>
          </cell>
          <cell r="L74">
            <v>14352.480463917529</v>
          </cell>
          <cell r="M74">
            <v>14352.480463917529</v>
          </cell>
          <cell r="N74">
            <v>17479.382525773199</v>
          </cell>
          <cell r="O74">
            <v>17479.382525773199</v>
          </cell>
          <cell r="P74">
            <v>17479.382525773199</v>
          </cell>
          <cell r="Q74">
            <v>17276.133891752583</v>
          </cell>
        </row>
        <row r="75">
          <cell r="A75" t="str">
            <v>OLVMskFemale 55 +</v>
          </cell>
          <cell r="B75" t="str">
            <v>OLV</v>
          </cell>
          <cell r="C75" t="str">
            <v>Msk</v>
          </cell>
          <cell r="D75" t="str">
            <v>Female 55 +</v>
          </cell>
          <cell r="E75">
            <v>16952.259999999998</v>
          </cell>
          <cell r="F75">
            <v>14697.784185567007</v>
          </cell>
          <cell r="G75">
            <v>16165.814948453608</v>
          </cell>
          <cell r="H75">
            <v>17406.650474226808</v>
          </cell>
          <cell r="I75">
            <v>17633.845711340207</v>
          </cell>
          <cell r="J75">
            <v>17179.455237113405</v>
          </cell>
          <cell r="K75">
            <v>16952.259999999998</v>
          </cell>
          <cell r="L75">
            <v>16043.479051546392</v>
          </cell>
          <cell r="M75">
            <v>16043.479051546392</v>
          </cell>
          <cell r="N75">
            <v>19538.790391752576</v>
          </cell>
          <cell r="O75">
            <v>19538.790391752576</v>
          </cell>
          <cell r="P75">
            <v>19538.790391752576</v>
          </cell>
          <cell r="Q75">
            <v>19311.595154639177</v>
          </cell>
        </row>
        <row r="76">
          <cell r="A76" t="str">
            <v>OLVMskFemale 35 +</v>
          </cell>
          <cell r="B76" t="str">
            <v>OLV</v>
          </cell>
          <cell r="C76" t="str">
            <v>Msk</v>
          </cell>
          <cell r="D76" t="str">
            <v>Female 35 +</v>
          </cell>
          <cell r="E76">
            <v>32760.325000000001</v>
          </cell>
          <cell r="F76">
            <v>28403.539510309278</v>
          </cell>
          <cell r="G76">
            <v>31240.516108247426</v>
          </cell>
          <cell r="H76">
            <v>33638.436804123725</v>
          </cell>
          <cell r="I76">
            <v>34077.492706185571</v>
          </cell>
          <cell r="J76">
            <v>33199.380902061865</v>
          </cell>
          <cell r="K76">
            <v>32760.325000000001</v>
          </cell>
          <cell r="L76">
            <v>31004.101391752582</v>
          </cell>
          <cell r="M76">
            <v>31004.101391752582</v>
          </cell>
          <cell r="N76">
            <v>37758.807577319596</v>
          </cell>
          <cell r="O76">
            <v>37758.807577319596</v>
          </cell>
          <cell r="P76">
            <v>37758.807577319596</v>
          </cell>
          <cell r="Q76">
            <v>37319.751675257736</v>
          </cell>
        </row>
        <row r="77">
          <cell r="A77" t="str">
            <v>OLVMskMale 16 - 24</v>
          </cell>
          <cell r="B77" t="str">
            <v>OLV</v>
          </cell>
          <cell r="C77" t="str">
            <v>Msk</v>
          </cell>
          <cell r="D77" t="str">
            <v>Male 16 - 24</v>
          </cell>
          <cell r="E77">
            <v>4139.1350000000002</v>
          </cell>
          <cell r="F77">
            <v>3588.6727164948452</v>
          </cell>
          <cell r="G77">
            <v>3947.1132731958769</v>
          </cell>
          <cell r="H77">
            <v>4250.0808865979398</v>
          </cell>
          <cell r="I77">
            <v>4305.5538298969077</v>
          </cell>
          <cell r="J77">
            <v>4194.60794329897</v>
          </cell>
          <cell r="K77">
            <v>4139.1350000000002</v>
          </cell>
          <cell r="L77">
            <v>3917.2432268041243</v>
          </cell>
          <cell r="M77">
            <v>3917.2432268041243</v>
          </cell>
          <cell r="N77">
            <v>4770.6731237113408</v>
          </cell>
          <cell r="O77">
            <v>4770.6731237113408</v>
          </cell>
          <cell r="P77">
            <v>4770.6731237113408</v>
          </cell>
          <cell r="Q77">
            <v>4715.200180412372</v>
          </cell>
        </row>
        <row r="78">
          <cell r="A78" t="str">
            <v>OLVMskMale 16 - 34</v>
          </cell>
          <cell r="B78" t="str">
            <v>OLV</v>
          </cell>
          <cell r="C78" t="str">
            <v>Msk</v>
          </cell>
          <cell r="D78" t="str">
            <v>Male 16 - 34</v>
          </cell>
          <cell r="E78">
            <v>13389.609999999997</v>
          </cell>
          <cell r="F78">
            <v>11608.92990721649</v>
          </cell>
          <cell r="G78">
            <v>12768.442525773195</v>
          </cell>
          <cell r="H78">
            <v>13748.5067628866</v>
          </cell>
          <cell r="I78">
            <v>13927.955144329895</v>
          </cell>
          <cell r="J78">
            <v>13569.058381443298</v>
          </cell>
          <cell r="K78">
            <v>13389.609999999997</v>
          </cell>
          <cell r="L78">
            <v>12671.816474226802</v>
          </cell>
          <cell r="M78">
            <v>12671.816474226802</v>
          </cell>
          <cell r="N78">
            <v>15432.56080412371</v>
          </cell>
          <cell r="O78">
            <v>15432.56080412371</v>
          </cell>
          <cell r="P78">
            <v>15432.56080412371</v>
          </cell>
          <cell r="Q78">
            <v>15253.112422680411</v>
          </cell>
        </row>
        <row r="79">
          <cell r="A79" t="str">
            <v>OLVMskMale 16 - 44</v>
          </cell>
          <cell r="B79" t="str">
            <v>OLV</v>
          </cell>
          <cell r="C79" t="str">
            <v>Msk</v>
          </cell>
          <cell r="D79" t="str">
            <v>Male 16 - 44</v>
          </cell>
          <cell r="E79">
            <v>20878.715</v>
          </cell>
          <cell r="F79">
            <v>18102.061149484536</v>
          </cell>
          <cell r="G79">
            <v>19910.11481958763</v>
          </cell>
          <cell r="H79">
            <v>21438.350659793821</v>
          </cell>
          <cell r="I79">
            <v>21718.168489690725</v>
          </cell>
          <cell r="J79">
            <v>21158.532829896911</v>
          </cell>
          <cell r="K79">
            <v>20878.715</v>
          </cell>
          <cell r="L79">
            <v>19759.443680412372</v>
          </cell>
          <cell r="M79">
            <v>19759.443680412372</v>
          </cell>
          <cell r="N79">
            <v>24064.333371134024</v>
          </cell>
          <cell r="O79">
            <v>24064.333371134024</v>
          </cell>
          <cell r="P79">
            <v>24064.333371134024</v>
          </cell>
          <cell r="Q79">
            <v>23784.515541237117</v>
          </cell>
        </row>
        <row r="80">
          <cell r="A80" t="str">
            <v>OLVMskMale 16 +</v>
          </cell>
          <cell r="B80" t="str">
            <v>OLV</v>
          </cell>
          <cell r="C80" t="str">
            <v>Msk</v>
          </cell>
          <cell r="D80" t="str">
            <v>Male 16 +</v>
          </cell>
          <cell r="E80">
            <v>36320.375</v>
          </cell>
          <cell r="F80">
            <v>31490.139561855667</v>
          </cell>
          <cell r="G80">
            <v>34635.409149484542</v>
          </cell>
          <cell r="H80">
            <v>37293.910824742277</v>
          </cell>
          <cell r="I80">
            <v>37780.678737113405</v>
          </cell>
          <cell r="J80">
            <v>36807.142912371142</v>
          </cell>
          <cell r="K80">
            <v>36320.375</v>
          </cell>
          <cell r="L80">
            <v>34373.303350515467</v>
          </cell>
          <cell r="M80">
            <v>34373.303350515467</v>
          </cell>
          <cell r="N80">
            <v>41862.040463917532</v>
          </cell>
          <cell r="O80">
            <v>41862.040463917532</v>
          </cell>
          <cell r="P80">
            <v>41862.040463917532</v>
          </cell>
          <cell r="Q80">
            <v>41375.272551546397</v>
          </cell>
        </row>
        <row r="81">
          <cell r="A81" t="str">
            <v>OLVMskMale 20 - 39</v>
          </cell>
          <cell r="B81" t="str">
            <v>OLV</v>
          </cell>
          <cell r="C81" t="str">
            <v>Msk</v>
          </cell>
          <cell r="D81" t="str">
            <v>Male 20 - 39</v>
          </cell>
          <cell r="E81">
            <v>15663.895</v>
          </cell>
          <cell r="F81">
            <v>13580.758448453607</v>
          </cell>
          <cell r="G81">
            <v>14937.219458762887</v>
          </cell>
          <cell r="H81">
            <v>16083.75197938145</v>
          </cell>
          <cell r="I81">
            <v>16293.680469072167</v>
          </cell>
          <cell r="J81">
            <v>15873.823489690725</v>
          </cell>
          <cell r="K81">
            <v>15663.895</v>
          </cell>
          <cell r="L81">
            <v>14824.181041237114</v>
          </cell>
          <cell r="M81">
            <v>14824.181041237114</v>
          </cell>
          <cell r="N81">
            <v>18053.850113402063</v>
          </cell>
          <cell r="O81">
            <v>18053.850113402063</v>
          </cell>
          <cell r="P81">
            <v>18053.850113402063</v>
          </cell>
          <cell r="Q81">
            <v>17843.921623711343</v>
          </cell>
        </row>
        <row r="82">
          <cell r="A82" t="str">
            <v>OLVMskMale 25 - 34</v>
          </cell>
          <cell r="B82" t="str">
            <v>OLV</v>
          </cell>
          <cell r="C82" t="str">
            <v>Msk</v>
          </cell>
          <cell r="D82" t="str">
            <v>Male 25 - 34</v>
          </cell>
          <cell r="E82">
            <v>9250.4750000000004</v>
          </cell>
          <cell r="F82">
            <v>8020.2571907216488</v>
          </cell>
          <cell r="G82">
            <v>8821.3292525773213</v>
          </cell>
          <cell r="H82">
            <v>9498.4258762886639</v>
          </cell>
          <cell r="I82">
            <v>9622.4013144329911</v>
          </cell>
          <cell r="J82">
            <v>9374.4504381443312</v>
          </cell>
          <cell r="K82">
            <v>9250.4750000000004</v>
          </cell>
          <cell r="L82">
            <v>8754.5732474226807</v>
          </cell>
          <cell r="M82">
            <v>8754.5732474226807</v>
          </cell>
          <cell r="N82">
            <v>10661.887680412372</v>
          </cell>
          <cell r="O82">
            <v>10661.887680412372</v>
          </cell>
          <cell r="P82">
            <v>10661.887680412372</v>
          </cell>
          <cell r="Q82">
            <v>10537.912242268043</v>
          </cell>
        </row>
        <row r="83">
          <cell r="A83" t="str">
            <v>OLVMskMale 25 - 44</v>
          </cell>
          <cell r="B83" t="str">
            <v>OLV</v>
          </cell>
          <cell r="C83" t="str">
            <v>Msk</v>
          </cell>
          <cell r="D83" t="str">
            <v>Male 25 - 44</v>
          </cell>
          <cell r="E83">
            <v>16739.645</v>
          </cell>
          <cell r="F83">
            <v>14513.444788659794</v>
          </cell>
          <cell r="G83">
            <v>15963.063530927837</v>
          </cell>
          <cell r="H83">
            <v>17188.336515463925</v>
          </cell>
          <cell r="I83">
            <v>17412.682273195878</v>
          </cell>
          <cell r="J83">
            <v>16963.990757731961</v>
          </cell>
          <cell r="K83">
            <v>16739.645</v>
          </cell>
          <cell r="L83">
            <v>15842.261969072166</v>
          </cell>
          <cell r="M83">
            <v>15842.261969072166</v>
          </cell>
          <cell r="N83">
            <v>19293.735164948455</v>
          </cell>
          <cell r="O83">
            <v>19293.735164948455</v>
          </cell>
          <cell r="P83">
            <v>19293.735164948455</v>
          </cell>
          <cell r="Q83">
            <v>19069.389407216499</v>
          </cell>
        </row>
        <row r="84">
          <cell r="A84" t="str">
            <v>OLVMskMale 25 - 54</v>
          </cell>
          <cell r="B84" t="str">
            <v>OLV</v>
          </cell>
          <cell r="C84" t="str">
            <v>Msk</v>
          </cell>
          <cell r="D84" t="str">
            <v>Male 25 - 54</v>
          </cell>
          <cell r="E84">
            <v>22233.64</v>
          </cell>
          <cell r="F84">
            <v>19276.795092783505</v>
          </cell>
          <cell r="G84">
            <v>21202.182474226804</v>
          </cell>
          <cell r="H84">
            <v>22829.593237113408</v>
          </cell>
          <cell r="I84">
            <v>23127.569855670103</v>
          </cell>
          <cell r="J84">
            <v>22531.616618556705</v>
          </cell>
          <cell r="K84">
            <v>22233.64</v>
          </cell>
          <cell r="L84">
            <v>21041.733525773197</v>
          </cell>
          <cell r="M84">
            <v>21041.733525773197</v>
          </cell>
          <cell r="N84">
            <v>25625.989195876289</v>
          </cell>
          <cell r="O84">
            <v>25625.989195876289</v>
          </cell>
          <cell r="P84">
            <v>25625.989195876289</v>
          </cell>
          <cell r="Q84">
            <v>25328.01257731959</v>
          </cell>
        </row>
        <row r="85">
          <cell r="A85" t="str">
            <v>OLVMskMale 30 - 49</v>
          </cell>
          <cell r="B85" t="str">
            <v>OLV</v>
          </cell>
          <cell r="C85" t="str">
            <v>Msk</v>
          </cell>
          <cell r="D85" t="str">
            <v>Male 30 - 49</v>
          </cell>
          <cell r="E85">
            <v>14423.565000000001</v>
          </cell>
          <cell r="F85">
            <v>12505.379551546392</v>
          </cell>
          <cell r="G85">
            <v>13754.430541237114</v>
          </cell>
          <cell r="H85">
            <v>14810.176020618563</v>
          </cell>
          <cell r="I85">
            <v>15003.481530927837</v>
          </cell>
          <cell r="J85">
            <v>14616.870510309282</v>
          </cell>
          <cell r="K85">
            <v>14423.565000000001</v>
          </cell>
          <cell r="L85">
            <v>13650.342958762889</v>
          </cell>
          <cell r="M85">
            <v>13650.342958762889</v>
          </cell>
          <cell r="N85">
            <v>16624.273886597941</v>
          </cell>
          <cell r="O85">
            <v>16624.273886597941</v>
          </cell>
          <cell r="P85">
            <v>16624.273886597941</v>
          </cell>
          <cell r="Q85">
            <v>16430.968376288663</v>
          </cell>
        </row>
        <row r="86">
          <cell r="A86" t="str">
            <v>OLVMskMale 35 - 44</v>
          </cell>
          <cell r="B86" t="str">
            <v>OLV</v>
          </cell>
          <cell r="C86" t="str">
            <v>Msk</v>
          </cell>
          <cell r="D86" t="str">
            <v>Male 35 - 44</v>
          </cell>
          <cell r="E86">
            <v>7489.17</v>
          </cell>
          <cell r="F86">
            <v>6493.1875979381439</v>
          </cell>
          <cell r="G86">
            <v>7141.7342783505155</v>
          </cell>
          <cell r="H86">
            <v>7689.9106391752603</v>
          </cell>
          <cell r="I86">
            <v>7790.2809587628872</v>
          </cell>
          <cell r="J86">
            <v>7589.5403195876306</v>
          </cell>
          <cell r="K86">
            <v>7489.17</v>
          </cell>
          <cell r="L86">
            <v>7087.6887216494852</v>
          </cell>
          <cell r="M86">
            <v>7087.6887216494852</v>
          </cell>
          <cell r="N86">
            <v>8631.8474845360834</v>
          </cell>
          <cell r="O86">
            <v>8631.8474845360834</v>
          </cell>
          <cell r="P86">
            <v>8631.8474845360834</v>
          </cell>
          <cell r="Q86">
            <v>8531.4771649484555</v>
          </cell>
        </row>
        <row r="87">
          <cell r="A87" t="str">
            <v>OLVMskMale 35 - 54</v>
          </cell>
          <cell r="B87" t="str">
            <v>OLV</v>
          </cell>
          <cell r="C87" t="str">
            <v>Msk</v>
          </cell>
          <cell r="D87" t="str">
            <v>Male 35 - 54</v>
          </cell>
          <cell r="E87">
            <v>12983.164999999997</v>
          </cell>
          <cell r="F87">
            <v>11256.537902061853</v>
          </cell>
          <cell r="G87">
            <v>12380.853221649482</v>
          </cell>
          <cell r="H87">
            <v>13331.167360824744</v>
          </cell>
          <cell r="I87">
            <v>13505.168541237112</v>
          </cell>
          <cell r="J87">
            <v>13157.166180412371</v>
          </cell>
          <cell r="K87">
            <v>12983.164999999997</v>
          </cell>
          <cell r="L87">
            <v>12287.160278350513</v>
          </cell>
          <cell r="M87">
            <v>12287.160278350513</v>
          </cell>
          <cell r="N87">
            <v>14964.101515463915</v>
          </cell>
          <cell r="O87">
            <v>14964.101515463915</v>
          </cell>
          <cell r="P87">
            <v>14964.101515463915</v>
          </cell>
          <cell r="Q87">
            <v>14790.100335051546</v>
          </cell>
        </row>
        <row r="88">
          <cell r="A88" t="str">
            <v>OLVMskMale 35 - 64</v>
          </cell>
          <cell r="B88" t="str">
            <v>OLV</v>
          </cell>
          <cell r="C88" t="str">
            <v>Msk</v>
          </cell>
          <cell r="D88" t="str">
            <v>Male 35 - 64</v>
          </cell>
          <cell r="E88">
            <v>18547.945000000003</v>
          </cell>
          <cell r="F88">
            <v>16081.259530927837</v>
          </cell>
          <cell r="G88">
            <v>17687.473324742274</v>
          </cell>
          <cell r="H88">
            <v>19045.106412371144</v>
          </cell>
          <cell r="I88">
            <v>19293.687118556707</v>
          </cell>
          <cell r="J88">
            <v>18796.525706185574</v>
          </cell>
          <cell r="K88">
            <v>18547.945000000003</v>
          </cell>
          <cell r="L88">
            <v>17553.622175257737</v>
          </cell>
          <cell r="M88">
            <v>17553.622175257737</v>
          </cell>
          <cell r="N88">
            <v>21377.94073195877</v>
          </cell>
          <cell r="O88">
            <v>21377.94073195877</v>
          </cell>
          <cell r="P88">
            <v>21377.94073195877</v>
          </cell>
          <cell r="Q88">
            <v>21129.360025773203</v>
          </cell>
        </row>
        <row r="89">
          <cell r="A89" t="str">
            <v>OLVMskMale 45 - 64</v>
          </cell>
          <cell r="B89" t="str">
            <v>OLV</v>
          </cell>
          <cell r="C89" t="str">
            <v>Msk</v>
          </cell>
          <cell r="D89" t="str">
            <v>Male 45 - 64</v>
          </cell>
          <cell r="E89">
            <v>11058.775</v>
          </cell>
          <cell r="F89">
            <v>9588.0719329896892</v>
          </cell>
          <cell r="G89">
            <v>10545.739046391753</v>
          </cell>
          <cell r="H89">
            <v>11355.195773195879</v>
          </cell>
          <cell r="I89">
            <v>11503.406159793814</v>
          </cell>
          <cell r="J89">
            <v>11206.98538659794</v>
          </cell>
          <cell r="K89">
            <v>11058.775</v>
          </cell>
          <cell r="L89">
            <v>10465.933453608248</v>
          </cell>
          <cell r="M89">
            <v>10465.933453608248</v>
          </cell>
          <cell r="N89">
            <v>12746.093247422681</v>
          </cell>
          <cell r="O89">
            <v>12746.093247422681</v>
          </cell>
          <cell r="P89">
            <v>12746.093247422681</v>
          </cell>
          <cell r="Q89">
            <v>12597.882860824744</v>
          </cell>
        </row>
        <row r="90">
          <cell r="A90" t="str">
            <v>OLVMskMale 55 +</v>
          </cell>
          <cell r="B90" t="str">
            <v>OLV</v>
          </cell>
          <cell r="C90" t="str">
            <v>Msk</v>
          </cell>
          <cell r="D90" t="str">
            <v>Male 55 +</v>
          </cell>
          <cell r="E90">
            <v>9947.6</v>
          </cell>
          <cell r="F90">
            <v>8624.6717525773183</v>
          </cell>
          <cell r="G90">
            <v>9486.1134020618574</v>
          </cell>
          <cell r="H90">
            <v>10214.236701030932</v>
          </cell>
          <cell r="I90">
            <v>10347.555051546393</v>
          </cell>
          <cell r="J90">
            <v>10080.918350515465</v>
          </cell>
          <cell r="K90">
            <v>9947.6</v>
          </cell>
          <cell r="L90">
            <v>9414.3265979381449</v>
          </cell>
          <cell r="M90">
            <v>9414.3265979381449</v>
          </cell>
          <cell r="N90">
            <v>11465.378144329899</v>
          </cell>
          <cell r="O90">
            <v>11465.378144329899</v>
          </cell>
          <cell r="P90">
            <v>11465.378144329899</v>
          </cell>
          <cell r="Q90">
            <v>11332.059793814435</v>
          </cell>
        </row>
        <row r="91">
          <cell r="A91" t="str">
            <v>OLVMskMale 35 +</v>
          </cell>
          <cell r="B91" t="str">
            <v>OLV</v>
          </cell>
          <cell r="C91" t="str">
            <v>Msk</v>
          </cell>
          <cell r="D91" t="str">
            <v>Male 35 +</v>
          </cell>
          <cell r="E91">
            <v>22930.764999999999</v>
          </cell>
          <cell r="F91">
            <v>19881.209654639173</v>
          </cell>
          <cell r="G91">
            <v>21866.966623711342</v>
          </cell>
          <cell r="H91">
            <v>23545.404061855679</v>
          </cell>
          <cell r="I91">
            <v>23852.723592783506</v>
          </cell>
          <cell r="J91">
            <v>23238.084530927837</v>
          </cell>
          <cell r="K91">
            <v>22930.764999999999</v>
          </cell>
          <cell r="L91">
            <v>21701.486876288662</v>
          </cell>
          <cell r="M91">
            <v>21701.486876288662</v>
          </cell>
          <cell r="N91">
            <v>26429.479659793815</v>
          </cell>
          <cell r="O91">
            <v>26429.479659793815</v>
          </cell>
          <cell r="P91">
            <v>26429.479659793815</v>
          </cell>
          <cell r="Q91">
            <v>26122.160128865984</v>
          </cell>
        </row>
        <row r="92">
          <cell r="A92" t="str">
            <v>OLVSpbAll 16 +</v>
          </cell>
          <cell r="B92" t="str">
            <v>OLV</v>
          </cell>
          <cell r="C92" t="str">
            <v>Spb</v>
          </cell>
          <cell r="D92" t="str">
            <v>All 16 +</v>
          </cell>
          <cell r="E92">
            <v>29002.09</v>
          </cell>
          <cell r="F92">
            <v>25145.111020618555</v>
          </cell>
          <cell r="G92">
            <v>27656.632216494847</v>
          </cell>
          <cell r="H92">
            <v>29779.465608247432</v>
          </cell>
          <cell r="I92">
            <v>30168.153412371135</v>
          </cell>
          <cell r="J92">
            <v>29390.777804123718</v>
          </cell>
          <cell r="K92">
            <v>29002.09</v>
          </cell>
          <cell r="L92">
            <v>27447.338783505158</v>
          </cell>
          <cell r="M92">
            <v>27447.338783505158</v>
          </cell>
          <cell r="N92">
            <v>33427.151154639178</v>
          </cell>
          <cell r="O92">
            <v>33427.151154639178</v>
          </cell>
          <cell r="P92">
            <v>33427.151154639178</v>
          </cell>
          <cell r="Q92">
            <v>33038.463350515471</v>
          </cell>
        </row>
        <row r="93">
          <cell r="A93" t="str">
            <v>OLVSpbAll 16 - 24</v>
          </cell>
          <cell r="B93" t="str">
            <v>OLV</v>
          </cell>
          <cell r="C93" t="str">
            <v>Spb</v>
          </cell>
          <cell r="D93" t="str">
            <v>All 16 - 24</v>
          </cell>
          <cell r="E93">
            <v>3262.6750000000002</v>
          </cell>
          <cell r="F93">
            <v>2828.7728608247421</v>
          </cell>
          <cell r="G93">
            <v>3111.3137886597942</v>
          </cell>
          <cell r="H93">
            <v>3350.1281443298981</v>
          </cell>
          <cell r="I93">
            <v>3393.8547164948459</v>
          </cell>
          <cell r="J93">
            <v>3306.4015721649494</v>
          </cell>
          <cell r="K93">
            <v>3262.6750000000002</v>
          </cell>
          <cell r="L93">
            <v>3087.7687113402067</v>
          </cell>
          <cell r="M93">
            <v>3087.7687113402067</v>
          </cell>
          <cell r="N93">
            <v>3760.4852061855677</v>
          </cell>
          <cell r="O93">
            <v>3760.4852061855677</v>
          </cell>
          <cell r="P93">
            <v>3760.4852061855677</v>
          </cell>
          <cell r="Q93">
            <v>3716.7586340206194</v>
          </cell>
        </row>
        <row r="94">
          <cell r="A94" t="str">
            <v>OLVSpbAll 16 - 34</v>
          </cell>
          <cell r="B94" t="str">
            <v>OLV</v>
          </cell>
          <cell r="C94" t="str">
            <v>Spb</v>
          </cell>
          <cell r="D94" t="str">
            <v>All 16 - 34</v>
          </cell>
          <cell r="E94">
            <v>9567.74</v>
          </cell>
          <cell r="F94">
            <v>8295.3292164948452</v>
          </cell>
          <cell r="G94">
            <v>9123.8757731958758</v>
          </cell>
          <cell r="H94">
            <v>9824.1948865979411</v>
          </cell>
          <cell r="I94">
            <v>9952.4223298969082</v>
          </cell>
          <cell r="J94">
            <v>9695.9674432989705</v>
          </cell>
          <cell r="K94">
            <v>9567.74</v>
          </cell>
          <cell r="L94">
            <v>9054.8302268041243</v>
          </cell>
          <cell r="M94">
            <v>9054.8302268041243</v>
          </cell>
          <cell r="N94">
            <v>11027.560123711341</v>
          </cell>
          <cell r="O94">
            <v>11027.560123711341</v>
          </cell>
          <cell r="P94">
            <v>11027.560123711341</v>
          </cell>
          <cell r="Q94">
            <v>10899.332680412372</v>
          </cell>
        </row>
        <row r="95">
          <cell r="A95" t="str">
            <v>OLVSpbAll 16 - 44</v>
          </cell>
          <cell r="B95" t="str">
            <v>OLV</v>
          </cell>
          <cell r="C95" t="str">
            <v>Spb</v>
          </cell>
          <cell r="D95" t="str">
            <v>All 16 - 44</v>
          </cell>
          <cell r="E95">
            <v>14596.66</v>
          </cell>
          <cell r="F95">
            <v>12655.454701030927</v>
          </cell>
          <cell r="G95">
            <v>13919.495360824743</v>
          </cell>
          <cell r="H95">
            <v>14987.910680412377</v>
          </cell>
          <cell r="I95">
            <v>15183.536020618558</v>
          </cell>
          <cell r="J95">
            <v>14792.285340206188</v>
          </cell>
          <cell r="K95">
            <v>14596.66</v>
          </cell>
          <cell r="L95">
            <v>13814.158639175259</v>
          </cell>
          <cell r="M95">
            <v>13814.158639175259</v>
          </cell>
          <cell r="N95">
            <v>16823.77925773196</v>
          </cell>
          <cell r="O95">
            <v>16823.77925773196</v>
          </cell>
          <cell r="P95">
            <v>16823.77925773196</v>
          </cell>
          <cell r="Q95">
            <v>16628.153917525775</v>
          </cell>
        </row>
        <row r="96">
          <cell r="A96" t="str">
            <v>OLVSpbAll 20 - 39</v>
          </cell>
          <cell r="B96" t="str">
            <v>OLV</v>
          </cell>
          <cell r="C96" t="str">
            <v>Spb</v>
          </cell>
          <cell r="D96" t="str">
            <v>All 20 - 39</v>
          </cell>
          <cell r="E96">
            <v>11590.865000000002</v>
          </cell>
          <cell r="F96">
            <v>10049.399448453609</v>
          </cell>
          <cell r="G96">
            <v>11053.144458762888</v>
          </cell>
          <cell r="H96">
            <v>11901.547979381448</v>
          </cell>
          <cell r="I96">
            <v>12056.889469072168</v>
          </cell>
          <cell r="J96">
            <v>11746.206489690725</v>
          </cell>
          <cell r="K96">
            <v>11590.865000000002</v>
          </cell>
          <cell r="L96">
            <v>10969.499041237115</v>
          </cell>
          <cell r="M96">
            <v>10969.499041237115</v>
          </cell>
          <cell r="N96">
            <v>13359.368113402064</v>
          </cell>
          <cell r="O96">
            <v>13359.368113402064</v>
          </cell>
          <cell r="P96">
            <v>13359.368113402064</v>
          </cell>
          <cell r="Q96">
            <v>13204.026623711345</v>
          </cell>
        </row>
        <row r="97">
          <cell r="A97" t="str">
            <v>OLVSpbAll 25 - 34</v>
          </cell>
          <cell r="B97" t="str">
            <v>OLV</v>
          </cell>
          <cell r="C97" t="str">
            <v>Spb</v>
          </cell>
          <cell r="D97" t="str">
            <v>All 25 - 34</v>
          </cell>
          <cell r="E97">
            <v>6305.0649999999996</v>
          </cell>
          <cell r="F97">
            <v>5466.5563556701027</v>
          </cell>
          <cell r="G97">
            <v>6012.5619845360825</v>
          </cell>
          <cell r="H97">
            <v>6474.0667422680426</v>
          </cell>
          <cell r="I97">
            <v>6558.5676134020623</v>
          </cell>
          <cell r="J97">
            <v>6389.5658711340211</v>
          </cell>
          <cell r="K97">
            <v>6305.0649999999996</v>
          </cell>
          <cell r="L97">
            <v>5967.0615154639172</v>
          </cell>
          <cell r="M97">
            <v>5967.0615154639172</v>
          </cell>
          <cell r="N97">
            <v>7267.0749175257733</v>
          </cell>
          <cell r="O97">
            <v>7267.0749175257733</v>
          </cell>
          <cell r="P97">
            <v>7267.0749175257733</v>
          </cell>
          <cell r="Q97">
            <v>7182.5740463917537</v>
          </cell>
        </row>
        <row r="98">
          <cell r="A98" t="str">
            <v>OLVSpbAll 25 - 44</v>
          </cell>
          <cell r="B98" t="str">
            <v>OLV</v>
          </cell>
          <cell r="C98" t="str">
            <v>Spb</v>
          </cell>
          <cell r="D98" t="str">
            <v>All 25 - 44</v>
          </cell>
          <cell r="E98">
            <v>11333.920000000002</v>
          </cell>
          <cell r="F98">
            <v>9826.6254845360836</v>
          </cell>
          <cell r="G98">
            <v>10808.119587628868</v>
          </cell>
          <cell r="H98">
            <v>11637.715793814439</v>
          </cell>
          <cell r="I98">
            <v>11789.613690721653</v>
          </cell>
          <cell r="J98">
            <v>11485.81789690722</v>
          </cell>
          <cell r="K98">
            <v>11333.920000000002</v>
          </cell>
          <cell r="L98">
            <v>10726.328412371136</v>
          </cell>
          <cell r="M98">
            <v>10726.328412371136</v>
          </cell>
          <cell r="N98">
            <v>13063.219134020623</v>
          </cell>
          <cell r="O98">
            <v>13063.219134020623</v>
          </cell>
          <cell r="P98">
            <v>13063.219134020623</v>
          </cell>
          <cell r="Q98">
            <v>12911.321237113407</v>
          </cell>
        </row>
        <row r="99">
          <cell r="A99" t="str">
            <v>OLVSpbAll 25 - 54</v>
          </cell>
          <cell r="B99" t="str">
            <v>OLV</v>
          </cell>
          <cell r="C99" t="str">
            <v>Spb</v>
          </cell>
          <cell r="D99" t="str">
            <v>All 25 - 54</v>
          </cell>
          <cell r="E99">
            <v>15966.014999999999</v>
          </cell>
          <cell r="F99">
            <v>13842.699603092782</v>
          </cell>
          <cell r="G99">
            <v>15225.323582474228</v>
          </cell>
          <cell r="H99">
            <v>16393.970041237117</v>
          </cell>
          <cell r="I99">
            <v>16607.947561855672</v>
          </cell>
          <cell r="J99">
            <v>16179.992520618558</v>
          </cell>
          <cell r="K99">
            <v>15966.014999999999</v>
          </cell>
          <cell r="L99">
            <v>15110.104917525774</v>
          </cell>
          <cell r="M99">
            <v>15110.104917525774</v>
          </cell>
          <cell r="N99">
            <v>18402.066773195878</v>
          </cell>
          <cell r="O99">
            <v>18402.066773195878</v>
          </cell>
          <cell r="P99">
            <v>18402.066773195878</v>
          </cell>
          <cell r="Q99">
            <v>18188.089252577323</v>
          </cell>
        </row>
        <row r="100">
          <cell r="A100" t="str">
            <v>OLVSpbAll 30 - 49</v>
          </cell>
          <cell r="B100" t="str">
            <v>OLV</v>
          </cell>
          <cell r="C100" t="str">
            <v>Spb</v>
          </cell>
          <cell r="D100" t="str">
            <v>All 30 - 49</v>
          </cell>
          <cell r="E100">
            <v>10650.120000000003</v>
          </cell>
          <cell r="F100">
            <v>9233.7638350515481</v>
          </cell>
          <cell r="G100">
            <v>10156.042268041239</v>
          </cell>
          <cell r="H100">
            <v>10935.587134020625</v>
          </cell>
          <cell r="I100">
            <v>11078.320701030931</v>
          </cell>
          <cell r="J100">
            <v>10792.853567010314</v>
          </cell>
          <cell r="K100">
            <v>10650.120000000003</v>
          </cell>
          <cell r="L100">
            <v>10079.185731958767</v>
          </cell>
          <cell r="M100">
            <v>10079.185731958767</v>
          </cell>
          <cell r="N100">
            <v>12275.086762886602</v>
          </cell>
          <cell r="O100">
            <v>12275.086762886602</v>
          </cell>
          <cell r="P100">
            <v>12275.086762886602</v>
          </cell>
          <cell r="Q100">
            <v>12132.353195876294</v>
          </cell>
        </row>
        <row r="101">
          <cell r="A101" t="str">
            <v>OLVSpbAll 35 +</v>
          </cell>
          <cell r="B101" t="str">
            <v>OLV</v>
          </cell>
          <cell r="C101" t="str">
            <v>Spb</v>
          </cell>
          <cell r="D101" t="str">
            <v>All 35 +</v>
          </cell>
          <cell r="E101">
            <v>19434.349999999999</v>
          </cell>
          <cell r="F101">
            <v>16849.781804123708</v>
          </cell>
          <cell r="G101">
            <v>18532.756443298967</v>
          </cell>
          <cell r="H101">
            <v>19955.270721649489</v>
          </cell>
          <cell r="I101">
            <v>20215.731082474227</v>
          </cell>
          <cell r="J101">
            <v>19694.810360824744</v>
          </cell>
          <cell r="K101">
            <v>19434.349999999999</v>
          </cell>
          <cell r="L101">
            <v>18392.508556701032</v>
          </cell>
          <cell r="M101">
            <v>18392.508556701032</v>
          </cell>
          <cell r="N101">
            <v>22399.591030927837</v>
          </cell>
          <cell r="O101">
            <v>22399.591030927837</v>
          </cell>
          <cell r="P101">
            <v>22399.591030927837</v>
          </cell>
          <cell r="Q101">
            <v>22139.130670103095</v>
          </cell>
        </row>
        <row r="102">
          <cell r="A102" t="str">
            <v>OLVSpbAll 35 - 54</v>
          </cell>
          <cell r="B102" t="str">
            <v>OLV</v>
          </cell>
          <cell r="C102" t="str">
            <v>Spb</v>
          </cell>
          <cell r="D102" t="str">
            <v>All 35 - 54</v>
          </cell>
          <cell r="E102">
            <v>9660.9500000000007</v>
          </cell>
          <cell r="F102">
            <v>8376.1432474226804</v>
          </cell>
          <cell r="G102">
            <v>9212.7615979381462</v>
          </cell>
          <cell r="H102">
            <v>9919.9032989690768</v>
          </cell>
          <cell r="I102">
            <v>10049.37994845361</v>
          </cell>
          <cell r="J102">
            <v>9790.4266494845378</v>
          </cell>
          <cell r="K102">
            <v>9660.9500000000007</v>
          </cell>
          <cell r="L102">
            <v>9143.0434020618577</v>
          </cell>
          <cell r="M102">
            <v>9143.0434020618577</v>
          </cell>
          <cell r="N102">
            <v>11134.991855670105</v>
          </cell>
          <cell r="O102">
            <v>11134.991855670105</v>
          </cell>
          <cell r="P102">
            <v>11134.991855670105</v>
          </cell>
          <cell r="Q102">
            <v>11005.51520618557</v>
          </cell>
        </row>
        <row r="103">
          <cell r="A103" t="str">
            <v>OLVSpbAll 35 - 44</v>
          </cell>
          <cell r="B103" t="str">
            <v>OLV</v>
          </cell>
          <cell r="C103" t="str">
            <v>Spb</v>
          </cell>
          <cell r="D103" t="str">
            <v>All 35 - 44</v>
          </cell>
          <cell r="E103">
            <v>5028.8549999999996</v>
          </cell>
          <cell r="F103">
            <v>4360.0691288659782</v>
          </cell>
          <cell r="G103">
            <v>4795.5576030927832</v>
          </cell>
          <cell r="H103">
            <v>5163.6490515463929</v>
          </cell>
          <cell r="I103">
            <v>5231.0460773195873</v>
          </cell>
          <cell r="J103">
            <v>5096.2520257731967</v>
          </cell>
          <cell r="K103">
            <v>5028.8549999999996</v>
          </cell>
          <cell r="L103">
            <v>4759.2668969072165</v>
          </cell>
          <cell r="M103">
            <v>4759.2668969072165</v>
          </cell>
          <cell r="N103">
            <v>5796.1442164948458</v>
          </cell>
          <cell r="O103">
            <v>5796.1442164948458</v>
          </cell>
          <cell r="P103">
            <v>5796.1442164948458</v>
          </cell>
          <cell r="Q103">
            <v>5728.7471907216495</v>
          </cell>
        </row>
        <row r="104">
          <cell r="A104" t="str">
            <v>OLVSpbAll 35 - 64</v>
          </cell>
          <cell r="B104" t="str">
            <v>OLV</v>
          </cell>
          <cell r="C104" t="str">
            <v>Spb</v>
          </cell>
          <cell r="D104" t="str">
            <v>All 35 - 64</v>
          </cell>
          <cell r="E104">
            <v>14188.46</v>
          </cell>
          <cell r="F104">
            <v>12301.541092783504</v>
          </cell>
          <cell r="G104">
            <v>13530.232474226805</v>
          </cell>
          <cell r="H104">
            <v>14568.769237113405</v>
          </cell>
          <cell r="I104">
            <v>14758.923855670104</v>
          </cell>
          <cell r="J104">
            <v>14378.614618556703</v>
          </cell>
          <cell r="K104">
            <v>14188.46</v>
          </cell>
          <cell r="L104">
            <v>13427.841525773196</v>
          </cell>
          <cell r="M104">
            <v>13427.841525773196</v>
          </cell>
          <cell r="N104">
            <v>16353.29719587629</v>
          </cell>
          <cell r="O104">
            <v>16353.29719587629</v>
          </cell>
          <cell r="P104">
            <v>16353.29719587629</v>
          </cell>
          <cell r="Q104">
            <v>16163.14257731959</v>
          </cell>
        </row>
        <row r="105">
          <cell r="A105" t="str">
            <v>OLVSpbAll 45 - 64</v>
          </cell>
          <cell r="B105" t="str">
            <v>OLV</v>
          </cell>
          <cell r="C105" t="str">
            <v>Spb</v>
          </cell>
          <cell r="D105" t="str">
            <v>All 45 - 64</v>
          </cell>
          <cell r="E105">
            <v>9159.6049999999996</v>
          </cell>
          <cell r="F105">
            <v>7941.4719639175246</v>
          </cell>
          <cell r="G105">
            <v>8734.6748711340206</v>
          </cell>
          <cell r="H105">
            <v>9405.1201855670133</v>
          </cell>
          <cell r="I105">
            <v>9527.8777783505157</v>
          </cell>
          <cell r="J105">
            <v>9282.3625927835055</v>
          </cell>
          <cell r="K105">
            <v>9159.6049999999996</v>
          </cell>
          <cell r="L105">
            <v>8668.5746288659793</v>
          </cell>
          <cell r="M105">
            <v>8668.5746288659793</v>
          </cell>
          <cell r="N105">
            <v>10557.152979381444</v>
          </cell>
          <cell r="O105">
            <v>10557.152979381444</v>
          </cell>
          <cell r="P105">
            <v>10557.152979381444</v>
          </cell>
          <cell r="Q105">
            <v>10434.395386597938</v>
          </cell>
        </row>
        <row r="106">
          <cell r="A106" t="str">
            <v>OLVSpbAll 55 +</v>
          </cell>
          <cell r="B106" t="str">
            <v>OLV</v>
          </cell>
          <cell r="C106" t="str">
            <v>Spb</v>
          </cell>
          <cell r="D106" t="str">
            <v>All 55 +</v>
          </cell>
          <cell r="E106">
            <v>9773.4</v>
          </cell>
          <cell r="F106">
            <v>8473.6385567010293</v>
          </cell>
          <cell r="G106">
            <v>9319.9948453608249</v>
          </cell>
          <cell r="H106">
            <v>10035.367422680416</v>
          </cell>
          <cell r="I106">
            <v>10166.351134020619</v>
          </cell>
          <cell r="J106">
            <v>9904.3837113402078</v>
          </cell>
          <cell r="K106">
            <v>9773.4</v>
          </cell>
          <cell r="L106">
            <v>9249.465154639176</v>
          </cell>
          <cell r="M106">
            <v>9249.465154639176</v>
          </cell>
          <cell r="N106">
            <v>11264.599175257732</v>
          </cell>
          <cell r="O106">
            <v>11264.599175257732</v>
          </cell>
          <cell r="P106">
            <v>11264.599175257732</v>
          </cell>
          <cell r="Q106">
            <v>11133.615463917527</v>
          </cell>
        </row>
        <row r="107">
          <cell r="A107" t="str">
            <v>OLVSpbFemale 16 +</v>
          </cell>
          <cell r="B107" t="str">
            <v>OLV</v>
          </cell>
          <cell r="C107" t="str">
            <v>Spb</v>
          </cell>
          <cell r="D107" t="str">
            <v>Female 16 +</v>
          </cell>
          <cell r="E107">
            <v>16253.77</v>
          </cell>
          <cell r="F107">
            <v>14092.186154639174</v>
          </cell>
          <cell r="G107">
            <v>15499.729123711342</v>
          </cell>
          <cell r="H107">
            <v>16689.438061855675</v>
          </cell>
          <cell r="I107">
            <v>16907.272092783507</v>
          </cell>
          <cell r="J107">
            <v>16471.60403092784</v>
          </cell>
          <cell r="K107">
            <v>16253.77</v>
          </cell>
          <cell r="L107">
            <v>15382.433876288662</v>
          </cell>
          <cell r="M107">
            <v>15382.433876288662</v>
          </cell>
          <cell r="N107">
            <v>18733.726659793818</v>
          </cell>
          <cell r="O107">
            <v>18733.726659793818</v>
          </cell>
          <cell r="P107">
            <v>18733.726659793818</v>
          </cell>
          <cell r="Q107">
            <v>18515.892628865982</v>
          </cell>
        </row>
        <row r="108">
          <cell r="A108" t="str">
            <v>OLVSpbFemale 16 - 24</v>
          </cell>
          <cell r="B108" t="str">
            <v>OLV</v>
          </cell>
          <cell r="C108" t="str">
            <v>Spb</v>
          </cell>
          <cell r="D108" t="str">
            <v>Female 16 - 24</v>
          </cell>
          <cell r="E108">
            <v>1450.865</v>
          </cell>
          <cell r="F108">
            <v>1257.9149123711338</v>
          </cell>
          <cell r="G108">
            <v>1383.5568298969074</v>
          </cell>
          <cell r="H108">
            <v>1489.7541649484542</v>
          </cell>
          <cell r="I108">
            <v>1509.1987474226805</v>
          </cell>
          <cell r="J108">
            <v>1470.309582474227</v>
          </cell>
          <cell r="K108">
            <v>1450.865</v>
          </cell>
          <cell r="L108">
            <v>1373.086670103093</v>
          </cell>
          <cell r="M108">
            <v>1373.086670103093</v>
          </cell>
          <cell r="N108">
            <v>1672.2340927835053</v>
          </cell>
          <cell r="O108">
            <v>1672.2340927835053</v>
          </cell>
          <cell r="P108">
            <v>1672.2340927835053</v>
          </cell>
          <cell r="Q108">
            <v>1652.7895103092785</v>
          </cell>
        </row>
        <row r="109">
          <cell r="A109" t="str">
            <v>OLVSpbFemale 16 - 34</v>
          </cell>
          <cell r="B109" t="str">
            <v>OLV</v>
          </cell>
          <cell r="C109" t="str">
            <v>Spb</v>
          </cell>
          <cell r="D109" t="str">
            <v>Female 16 - 34</v>
          </cell>
          <cell r="E109">
            <v>4546.49</v>
          </cell>
          <cell r="F109">
            <v>3941.8537010309274</v>
          </cell>
          <cell r="G109">
            <v>4335.5703608247422</v>
          </cell>
          <cell r="H109">
            <v>4668.3546804123725</v>
          </cell>
          <cell r="I109">
            <v>4729.2870206185571</v>
          </cell>
          <cell r="J109">
            <v>4607.4223402061862</v>
          </cell>
          <cell r="K109">
            <v>4546.49</v>
          </cell>
          <cell r="L109">
            <v>4302.7606391752579</v>
          </cell>
          <cell r="M109">
            <v>4302.7606391752579</v>
          </cell>
          <cell r="N109">
            <v>5240.1812577319588</v>
          </cell>
          <cell r="O109">
            <v>5240.1812577319588</v>
          </cell>
          <cell r="P109">
            <v>5240.1812577319588</v>
          </cell>
          <cell r="Q109">
            <v>5179.2489175257733</v>
          </cell>
        </row>
        <row r="110">
          <cell r="A110" t="str">
            <v>OLVSpbFemale 16 - 44</v>
          </cell>
          <cell r="B110" t="str">
            <v>OLV</v>
          </cell>
          <cell r="C110" t="str">
            <v>Spb</v>
          </cell>
          <cell r="D110" t="str">
            <v>Female 16 - 44</v>
          </cell>
          <cell r="E110">
            <v>6669.2600000000011</v>
          </cell>
          <cell r="F110">
            <v>5782.3171752577327</v>
          </cell>
          <cell r="G110">
            <v>6359.8613402061874</v>
          </cell>
          <cell r="H110">
            <v>6848.0236701030963</v>
          </cell>
          <cell r="I110">
            <v>6937.4055051546411</v>
          </cell>
          <cell r="J110">
            <v>6758.6418350515487</v>
          </cell>
          <cell r="K110">
            <v>6669.2600000000011</v>
          </cell>
          <cell r="L110">
            <v>6311.7326597938163</v>
          </cell>
          <cell r="M110">
            <v>6311.7326597938163</v>
          </cell>
          <cell r="N110">
            <v>7686.8378144329918</v>
          </cell>
          <cell r="O110">
            <v>7686.8378144329918</v>
          </cell>
          <cell r="P110">
            <v>7686.8378144329918</v>
          </cell>
          <cell r="Q110">
            <v>7597.455979381446</v>
          </cell>
        </row>
        <row r="111">
          <cell r="A111" t="str">
            <v>OLVSpbFemale 20 - 39</v>
          </cell>
          <cell r="B111" t="str">
            <v>OLV</v>
          </cell>
          <cell r="C111" t="str">
            <v>Spb</v>
          </cell>
          <cell r="D111" t="str">
            <v>Female 20 - 39</v>
          </cell>
          <cell r="E111">
            <v>5059.5349999999999</v>
          </cell>
          <cell r="F111">
            <v>4386.6690051546384</v>
          </cell>
          <cell r="G111">
            <v>4824.8143041237117</v>
          </cell>
          <cell r="H111">
            <v>5195.151402061857</v>
          </cell>
          <cell r="I111">
            <v>5262.9596030927842</v>
          </cell>
          <cell r="J111">
            <v>5127.3432010309289</v>
          </cell>
          <cell r="K111">
            <v>5059.5349999999999</v>
          </cell>
          <cell r="L111">
            <v>4788.3021958762893</v>
          </cell>
          <cell r="M111">
            <v>4788.3021958762893</v>
          </cell>
          <cell r="N111">
            <v>5831.5052886597941</v>
          </cell>
          <cell r="O111">
            <v>5831.5052886597941</v>
          </cell>
          <cell r="P111">
            <v>5831.5052886597941</v>
          </cell>
          <cell r="Q111">
            <v>5763.6970876288669</v>
          </cell>
        </row>
        <row r="112">
          <cell r="A112" t="str">
            <v>OLVSpbFemale 25 - 34</v>
          </cell>
          <cell r="B112" t="str">
            <v>OLV</v>
          </cell>
          <cell r="C112" t="str">
            <v>Spb</v>
          </cell>
          <cell r="D112" t="str">
            <v>Female 25 - 34</v>
          </cell>
          <cell r="E112">
            <v>3095.5600000000004</v>
          </cell>
          <cell r="F112">
            <v>2683.8824329896906</v>
          </cell>
          <cell r="G112">
            <v>2951.9515463917533</v>
          </cell>
          <cell r="H112">
            <v>3178.533773195878</v>
          </cell>
          <cell r="I112">
            <v>3220.020659793815</v>
          </cell>
          <cell r="J112">
            <v>3137.0468865979392</v>
          </cell>
          <cell r="K112">
            <v>3095.5600000000004</v>
          </cell>
          <cell r="L112">
            <v>2929.612453608248</v>
          </cell>
          <cell r="M112">
            <v>2929.612453608248</v>
          </cell>
          <cell r="N112">
            <v>3567.8722474226811</v>
          </cell>
          <cell r="O112">
            <v>3567.8722474226811</v>
          </cell>
          <cell r="P112">
            <v>3567.8722474226811</v>
          </cell>
          <cell r="Q112">
            <v>3526.3853608247432</v>
          </cell>
        </row>
        <row r="113">
          <cell r="A113" t="str">
            <v>OLVSpbFemale 25 - 44</v>
          </cell>
          <cell r="B113" t="str">
            <v>OLV</v>
          </cell>
          <cell r="C113" t="str">
            <v>Spb</v>
          </cell>
          <cell r="D113" t="str">
            <v>Female 25 - 44</v>
          </cell>
          <cell r="E113">
            <v>5218.3950000000004</v>
          </cell>
          <cell r="F113">
            <v>4524.4022628865978</v>
          </cell>
          <cell r="G113">
            <v>4976.3045103092791</v>
          </cell>
          <cell r="H113">
            <v>5358.2695051546416</v>
          </cell>
          <cell r="I113">
            <v>5428.2067577319594</v>
          </cell>
          <cell r="J113">
            <v>5288.332252577321</v>
          </cell>
          <cell r="K113">
            <v>5218.3950000000004</v>
          </cell>
          <cell r="L113">
            <v>4938.6459896907227</v>
          </cell>
          <cell r="M113">
            <v>4938.6459896907227</v>
          </cell>
          <cell r="N113">
            <v>6014.603721649486</v>
          </cell>
          <cell r="O113">
            <v>6014.603721649486</v>
          </cell>
          <cell r="P113">
            <v>6014.603721649486</v>
          </cell>
          <cell r="Q113">
            <v>5944.6664690721664</v>
          </cell>
        </row>
        <row r="114">
          <cell r="A114" t="str">
            <v>OLVSpbFemale 25 - 54</v>
          </cell>
          <cell r="B114" t="str">
            <v>OLV</v>
          </cell>
          <cell r="C114" t="str">
            <v>Spb</v>
          </cell>
          <cell r="D114" t="str">
            <v>Female 25 - 54</v>
          </cell>
          <cell r="E114">
            <v>8021.78</v>
          </cell>
          <cell r="F114">
            <v>6954.9659587628857</v>
          </cell>
          <cell r="G114">
            <v>7649.6355670103094</v>
          </cell>
          <cell r="H114">
            <v>8236.7967835051568</v>
          </cell>
          <cell r="I114">
            <v>8344.3051752577321</v>
          </cell>
          <cell r="J114">
            <v>8129.2883917525787</v>
          </cell>
          <cell r="K114">
            <v>8021.78</v>
          </cell>
          <cell r="L114">
            <v>7591.7464329896911</v>
          </cell>
          <cell r="M114">
            <v>7591.7464329896911</v>
          </cell>
          <cell r="N114">
            <v>9245.7216907216498</v>
          </cell>
          <cell r="O114">
            <v>9245.7216907216498</v>
          </cell>
          <cell r="P114">
            <v>9245.7216907216498</v>
          </cell>
          <cell r="Q114">
            <v>9138.2132989690726</v>
          </cell>
        </row>
        <row r="115">
          <cell r="A115" t="str">
            <v>OLVSpbFemale 30 - 49</v>
          </cell>
          <cell r="B115" t="str">
            <v>OLV</v>
          </cell>
          <cell r="C115" t="str">
            <v>Spb</v>
          </cell>
          <cell r="D115" t="str">
            <v>Female 30 - 49</v>
          </cell>
          <cell r="E115">
            <v>5298.02</v>
          </cell>
          <cell r="F115">
            <v>4593.4379587628864</v>
          </cell>
          <cell r="G115">
            <v>5052.2355670103098</v>
          </cell>
          <cell r="H115">
            <v>5440.0287835051568</v>
          </cell>
          <cell r="I115">
            <v>5511.0331752577331</v>
          </cell>
          <cell r="J115">
            <v>5369.0243917525786</v>
          </cell>
          <cell r="K115">
            <v>5298.02</v>
          </cell>
          <cell r="L115">
            <v>5014.0024329896914</v>
          </cell>
          <cell r="M115">
            <v>5014.0024329896914</v>
          </cell>
          <cell r="N115">
            <v>6106.3776907216507</v>
          </cell>
          <cell r="O115">
            <v>6106.3776907216507</v>
          </cell>
          <cell r="P115">
            <v>6106.3776907216507</v>
          </cell>
          <cell r="Q115">
            <v>6035.3732989690734</v>
          </cell>
        </row>
        <row r="116">
          <cell r="A116" t="str">
            <v>OLVSpbFemale 35 - 44</v>
          </cell>
          <cell r="B116" t="str">
            <v>OLV</v>
          </cell>
          <cell r="C116" t="str">
            <v>Spb</v>
          </cell>
          <cell r="D116" t="str">
            <v>Female 35 - 44</v>
          </cell>
          <cell r="E116">
            <v>2122.77</v>
          </cell>
          <cell r="F116">
            <v>1840.463474226804</v>
          </cell>
          <cell r="G116">
            <v>2024.2909793814433</v>
          </cell>
          <cell r="H116">
            <v>2179.6689896907224</v>
          </cell>
          <cell r="I116">
            <v>2208.1184845360826</v>
          </cell>
          <cell r="J116">
            <v>2151.2194948453612</v>
          </cell>
          <cell r="K116">
            <v>2122.77</v>
          </cell>
          <cell r="L116">
            <v>2008.9720206185568</v>
          </cell>
          <cell r="M116">
            <v>2008.9720206185568</v>
          </cell>
          <cell r="N116">
            <v>2446.6565567010311</v>
          </cell>
          <cell r="O116">
            <v>2446.6565567010311</v>
          </cell>
          <cell r="P116">
            <v>2446.6565567010311</v>
          </cell>
          <cell r="Q116">
            <v>2418.2070618556704</v>
          </cell>
        </row>
        <row r="117">
          <cell r="A117" t="str">
            <v>OLVSpbFemale 35 - 54</v>
          </cell>
          <cell r="B117" t="str">
            <v>OLV</v>
          </cell>
          <cell r="C117" t="str">
            <v>Spb</v>
          </cell>
          <cell r="D117" t="str">
            <v>Female 35 - 54</v>
          </cell>
          <cell r="E117">
            <v>4926.22</v>
          </cell>
          <cell r="F117">
            <v>4271.083525773196</v>
          </cell>
          <cell r="G117">
            <v>4697.684020618557</v>
          </cell>
          <cell r="H117">
            <v>5058.2630103092806</v>
          </cell>
          <cell r="I117">
            <v>5124.2845154639181</v>
          </cell>
          <cell r="J117">
            <v>4992.2415051546404</v>
          </cell>
          <cell r="K117">
            <v>4926.22</v>
          </cell>
          <cell r="L117">
            <v>4662.1339793814441</v>
          </cell>
          <cell r="M117">
            <v>4662.1339793814441</v>
          </cell>
          <cell r="N117">
            <v>5677.8494432989701</v>
          </cell>
          <cell r="O117">
            <v>5677.8494432989701</v>
          </cell>
          <cell r="P117">
            <v>5677.8494432989701</v>
          </cell>
          <cell r="Q117">
            <v>5611.8279381443308</v>
          </cell>
        </row>
        <row r="118">
          <cell r="A118" t="str">
            <v>OLVSpbFemale 35 - 64</v>
          </cell>
          <cell r="B118" t="str">
            <v>OLV</v>
          </cell>
          <cell r="C118" t="str">
            <v>Spb</v>
          </cell>
          <cell r="D118" t="str">
            <v>Female 35 - 64</v>
          </cell>
          <cell r="E118">
            <v>7653.165</v>
          </cell>
          <cell r="F118">
            <v>6635.3729536082465</v>
          </cell>
          <cell r="G118">
            <v>7298.1212628865987</v>
          </cell>
          <cell r="H118">
            <v>7858.3013814433016</v>
          </cell>
          <cell r="I118">
            <v>7960.8695721649492</v>
          </cell>
          <cell r="J118">
            <v>7755.7331907216512</v>
          </cell>
          <cell r="K118">
            <v>7653.165</v>
          </cell>
          <cell r="L118">
            <v>7242.8922371134022</v>
          </cell>
          <cell r="M118">
            <v>7242.8922371134022</v>
          </cell>
          <cell r="N118">
            <v>8820.8644020618558</v>
          </cell>
          <cell r="O118">
            <v>8820.8644020618558</v>
          </cell>
          <cell r="P118">
            <v>8820.8644020618558</v>
          </cell>
          <cell r="Q118">
            <v>8718.2962113402082</v>
          </cell>
        </row>
        <row r="119">
          <cell r="A119" t="str">
            <v>OLVSpbFemale 45 - 64</v>
          </cell>
          <cell r="B119" t="str">
            <v>OLV</v>
          </cell>
          <cell r="C119" t="str">
            <v>Spb</v>
          </cell>
          <cell r="D119" t="str">
            <v>Female 45 - 64</v>
          </cell>
          <cell r="E119">
            <v>5530.3300000000008</v>
          </cell>
          <cell r="F119">
            <v>4794.8531237113402</v>
          </cell>
          <cell r="G119">
            <v>5273.7682989690729</v>
          </cell>
          <cell r="H119">
            <v>5678.5656494845389</v>
          </cell>
          <cell r="I119">
            <v>5752.6834742268056</v>
          </cell>
          <cell r="J119">
            <v>5604.4478247422694</v>
          </cell>
          <cell r="K119">
            <v>5530.3300000000008</v>
          </cell>
          <cell r="L119">
            <v>5233.8587010309293</v>
          </cell>
          <cell r="M119">
            <v>5233.8587010309293</v>
          </cell>
          <cell r="N119">
            <v>6374.1329278350531</v>
          </cell>
          <cell r="O119">
            <v>6374.1329278350531</v>
          </cell>
          <cell r="P119">
            <v>6374.1329278350531</v>
          </cell>
          <cell r="Q119">
            <v>6300.0151030927855</v>
          </cell>
        </row>
        <row r="120">
          <cell r="A120" t="str">
            <v>OLVSpbFemale 55 +</v>
          </cell>
          <cell r="B120" t="str">
            <v>OLV</v>
          </cell>
          <cell r="C120" t="str">
            <v>Spb</v>
          </cell>
          <cell r="D120" t="str">
            <v>Female 55 +</v>
          </cell>
          <cell r="E120">
            <v>6781.06</v>
          </cell>
          <cell r="F120">
            <v>5879.2489278350513</v>
          </cell>
          <cell r="G120">
            <v>6466.4747422680421</v>
          </cell>
          <cell r="H120">
            <v>6962.8203711340238</v>
          </cell>
          <cell r="I120">
            <v>7053.7005567010319</v>
          </cell>
          <cell r="J120">
            <v>6871.9401855670121</v>
          </cell>
          <cell r="K120">
            <v>6781.06</v>
          </cell>
          <cell r="L120">
            <v>6417.5392577319599</v>
          </cell>
          <cell r="M120">
            <v>6417.5392577319599</v>
          </cell>
          <cell r="N120">
            <v>7815.695958762888</v>
          </cell>
          <cell r="O120">
            <v>7815.695958762888</v>
          </cell>
          <cell r="P120">
            <v>7815.695958762888</v>
          </cell>
          <cell r="Q120">
            <v>7724.8157731958781</v>
          </cell>
        </row>
        <row r="121">
          <cell r="A121" t="str">
            <v>OLVSpbFemale 35 +</v>
          </cell>
          <cell r="B121" t="str">
            <v>OLV</v>
          </cell>
          <cell r="C121" t="str">
            <v>Spb</v>
          </cell>
          <cell r="D121" t="str">
            <v>Female 35 +</v>
          </cell>
          <cell r="E121">
            <v>11707.279999999997</v>
          </cell>
          <cell r="F121">
            <v>10150.332453608244</v>
          </cell>
          <cell r="G121">
            <v>11164.158762886596</v>
          </cell>
          <cell r="H121">
            <v>12021.083381443301</v>
          </cell>
          <cell r="I121">
            <v>12177.985072164945</v>
          </cell>
          <cell r="J121">
            <v>11864.181690721649</v>
          </cell>
          <cell r="K121">
            <v>11707.279999999997</v>
          </cell>
          <cell r="L121">
            <v>11079.6732371134</v>
          </cell>
          <cell r="M121">
            <v>11079.6732371134</v>
          </cell>
          <cell r="N121">
            <v>13493.545402061854</v>
          </cell>
          <cell r="O121">
            <v>13493.545402061854</v>
          </cell>
          <cell r="P121">
            <v>13493.545402061854</v>
          </cell>
          <cell r="Q121">
            <v>13336.643711340204</v>
          </cell>
        </row>
        <row r="122">
          <cell r="A122" t="str">
            <v>OLVSpbMale 16 - 24</v>
          </cell>
          <cell r="B122" t="str">
            <v>OLV</v>
          </cell>
          <cell r="C122" t="str">
            <v>Spb</v>
          </cell>
          <cell r="D122" t="str">
            <v>Male 16 - 24</v>
          </cell>
          <cell r="E122">
            <v>1811.8100000000004</v>
          </cell>
          <cell r="F122">
            <v>1570.8579484536085</v>
          </cell>
          <cell r="G122">
            <v>1727.7569587628871</v>
          </cell>
          <cell r="H122">
            <v>1860.3739793814443</v>
          </cell>
          <cell r="I122">
            <v>1884.6559690721656</v>
          </cell>
          <cell r="J122">
            <v>1836.0919896907224</v>
          </cell>
          <cell r="K122">
            <v>1811.8100000000004</v>
          </cell>
          <cell r="L122">
            <v>1714.6820412371139</v>
          </cell>
          <cell r="M122">
            <v>1714.6820412371139</v>
          </cell>
          <cell r="N122">
            <v>2088.2511134020624</v>
          </cell>
          <cell r="O122">
            <v>2088.2511134020624</v>
          </cell>
          <cell r="P122">
            <v>2088.2511134020624</v>
          </cell>
          <cell r="Q122">
            <v>2063.9691237113411</v>
          </cell>
        </row>
        <row r="123">
          <cell r="A123" t="str">
            <v>OLVSpbMale 16 - 34</v>
          </cell>
          <cell r="B123" t="str">
            <v>OLV</v>
          </cell>
          <cell r="C123" t="str">
            <v>Spb</v>
          </cell>
          <cell r="D123" t="str">
            <v>Male 16 - 34</v>
          </cell>
          <cell r="E123">
            <v>5021.3149999999996</v>
          </cell>
          <cell r="F123">
            <v>4353.5318711340196</v>
          </cell>
          <cell r="G123">
            <v>4788.3673969072161</v>
          </cell>
          <cell r="H123">
            <v>5155.9069484536094</v>
          </cell>
          <cell r="I123">
            <v>5223.2029226804125</v>
          </cell>
          <cell r="J123">
            <v>5088.6109742268045</v>
          </cell>
          <cell r="K123">
            <v>5021.3149999999996</v>
          </cell>
          <cell r="L123">
            <v>4752.1311030927836</v>
          </cell>
          <cell r="M123">
            <v>4752.1311030927836</v>
          </cell>
          <cell r="N123">
            <v>5787.4537835051551</v>
          </cell>
          <cell r="O123">
            <v>5787.4537835051551</v>
          </cell>
          <cell r="P123">
            <v>5787.4537835051551</v>
          </cell>
          <cell r="Q123">
            <v>5720.1578092783511</v>
          </cell>
        </row>
        <row r="124">
          <cell r="A124" t="str">
            <v>OLVSpbMale 16 - 44</v>
          </cell>
          <cell r="B124" t="str">
            <v>OLV</v>
          </cell>
          <cell r="C124" t="str">
            <v>Spb</v>
          </cell>
          <cell r="D124" t="str">
            <v>Male 16 - 44</v>
          </cell>
          <cell r="E124">
            <v>7927.335</v>
          </cell>
          <cell r="F124">
            <v>6873.0811701030925</v>
          </cell>
          <cell r="G124">
            <v>7559.5720360824744</v>
          </cell>
          <cell r="H124">
            <v>8139.8202680412396</v>
          </cell>
          <cell r="I124">
            <v>8246.0629020618562</v>
          </cell>
          <cell r="J124">
            <v>8033.5776340206203</v>
          </cell>
          <cell r="K124">
            <v>7927.335</v>
          </cell>
          <cell r="L124">
            <v>7502.3644639175263</v>
          </cell>
          <cell r="M124">
            <v>7502.3644639175263</v>
          </cell>
          <cell r="N124">
            <v>9136.8665257731973</v>
          </cell>
          <cell r="O124">
            <v>9136.8665257731973</v>
          </cell>
          <cell r="P124">
            <v>9136.8665257731973</v>
          </cell>
          <cell r="Q124">
            <v>9030.6238917525789</v>
          </cell>
        </row>
        <row r="125">
          <cell r="A125" t="str">
            <v>OLVSpbMale 16 +</v>
          </cell>
          <cell r="B125" t="str">
            <v>OLV</v>
          </cell>
          <cell r="C125" t="str">
            <v>Spb</v>
          </cell>
          <cell r="D125" t="str">
            <v>Male 16 +</v>
          </cell>
          <cell r="E125">
            <v>12748.385000000002</v>
          </cell>
          <cell r="F125">
            <v>11052.981221649485</v>
          </cell>
          <cell r="G125">
            <v>12156.96507731959</v>
          </cell>
          <cell r="H125">
            <v>13090.0942886598</v>
          </cell>
          <cell r="I125">
            <v>13260.948932989693</v>
          </cell>
          <cell r="J125">
            <v>12919.2396443299</v>
          </cell>
          <cell r="K125">
            <v>12748.385000000002</v>
          </cell>
          <cell r="L125">
            <v>12064.966422680416</v>
          </cell>
          <cell r="M125">
            <v>12064.966422680416</v>
          </cell>
          <cell r="N125">
            <v>14693.499412371139</v>
          </cell>
          <cell r="O125">
            <v>14693.499412371139</v>
          </cell>
          <cell r="P125">
            <v>14693.499412371139</v>
          </cell>
          <cell r="Q125">
            <v>14522.644768041242</v>
          </cell>
        </row>
        <row r="126">
          <cell r="A126" t="str">
            <v>OLVSpbMale 20 - 39</v>
          </cell>
          <cell r="B126" t="str">
            <v>OLV</v>
          </cell>
          <cell r="C126" t="str">
            <v>Spb</v>
          </cell>
          <cell r="D126" t="str">
            <v>Male 20 - 39</v>
          </cell>
          <cell r="E126">
            <v>6531.3300000000008</v>
          </cell>
          <cell r="F126">
            <v>5662.7304432989695</v>
          </cell>
          <cell r="G126">
            <v>6228.3301546391767</v>
          </cell>
          <cell r="H126">
            <v>6706.3965773195905</v>
          </cell>
          <cell r="I126">
            <v>6793.9298659793831</v>
          </cell>
          <cell r="J126">
            <v>6618.8632886597961</v>
          </cell>
          <cell r="K126">
            <v>6531.3300000000008</v>
          </cell>
          <cell r="L126">
            <v>6181.196845360826</v>
          </cell>
          <cell r="M126">
            <v>6181.196845360826</v>
          </cell>
          <cell r="N126">
            <v>7527.8628247422694</v>
          </cell>
          <cell r="O126">
            <v>7527.8628247422694</v>
          </cell>
          <cell r="P126">
            <v>7527.8628247422694</v>
          </cell>
          <cell r="Q126">
            <v>7440.3295360824759</v>
          </cell>
        </row>
        <row r="127">
          <cell r="A127" t="str">
            <v>OLVSpbMale 25 - 34</v>
          </cell>
          <cell r="B127" t="str">
            <v>OLV</v>
          </cell>
          <cell r="C127" t="str">
            <v>Spb</v>
          </cell>
          <cell r="D127" t="str">
            <v>Male 25 - 34</v>
          </cell>
          <cell r="E127">
            <v>3209.5050000000001</v>
          </cell>
          <cell r="F127">
            <v>2782.673922680412</v>
          </cell>
          <cell r="G127">
            <v>3060.6104381443301</v>
          </cell>
          <cell r="H127">
            <v>3295.532969072166</v>
          </cell>
          <cell r="I127">
            <v>3338.5469536082478</v>
          </cell>
          <cell r="J127">
            <v>3252.5189845360833</v>
          </cell>
          <cell r="K127">
            <v>3209.5050000000001</v>
          </cell>
          <cell r="L127">
            <v>3037.4490618556706</v>
          </cell>
          <cell r="M127">
            <v>3037.4490618556706</v>
          </cell>
          <cell r="N127">
            <v>3699.2026701030932</v>
          </cell>
          <cell r="O127">
            <v>3699.2026701030932</v>
          </cell>
          <cell r="P127">
            <v>3699.2026701030932</v>
          </cell>
          <cell r="Q127">
            <v>3656.1886855670109</v>
          </cell>
        </row>
        <row r="128">
          <cell r="A128" t="str">
            <v>OLVSpbMale 25 - 44</v>
          </cell>
          <cell r="B128" t="str">
            <v>OLV</v>
          </cell>
          <cell r="C128" t="str">
            <v>Spb</v>
          </cell>
          <cell r="D128" t="str">
            <v>Male 25 - 44</v>
          </cell>
          <cell r="E128">
            <v>6115.59</v>
          </cell>
          <cell r="F128">
            <v>5302.2795773195876</v>
          </cell>
          <cell r="G128">
            <v>5831.8770618556709</v>
          </cell>
          <cell r="H128">
            <v>6279.5130309278375</v>
          </cell>
          <cell r="I128">
            <v>6361.4745463917534</v>
          </cell>
          <cell r="J128">
            <v>6197.5515154639188</v>
          </cell>
          <cell r="K128">
            <v>6115.59</v>
          </cell>
          <cell r="L128">
            <v>5787.743938144331</v>
          </cell>
          <cell r="M128">
            <v>5787.743938144331</v>
          </cell>
          <cell r="N128">
            <v>7048.6903298969082</v>
          </cell>
          <cell r="O128">
            <v>7048.6903298969082</v>
          </cell>
          <cell r="P128">
            <v>7048.6903298969082</v>
          </cell>
          <cell r="Q128">
            <v>6966.7288144329905</v>
          </cell>
        </row>
        <row r="129">
          <cell r="A129" t="str">
            <v>OLVSpbMale 25 - 54</v>
          </cell>
          <cell r="B129" t="str">
            <v>OLV</v>
          </cell>
          <cell r="C129" t="str">
            <v>Spb</v>
          </cell>
          <cell r="D129" t="str">
            <v>Male 25 - 54</v>
          </cell>
          <cell r="E129">
            <v>7944.2350000000015</v>
          </cell>
          <cell r="F129">
            <v>6887.7336443298973</v>
          </cell>
          <cell r="G129">
            <v>7575.6880154639193</v>
          </cell>
          <cell r="H129">
            <v>8157.1732577319626</v>
          </cell>
          <cell r="I129">
            <v>8263.6423865979395</v>
          </cell>
          <cell r="J129">
            <v>8050.7041288659821</v>
          </cell>
          <cell r="K129">
            <v>7944.2350000000015</v>
          </cell>
          <cell r="L129">
            <v>7518.3584845360847</v>
          </cell>
          <cell r="M129">
            <v>7518.3584845360847</v>
          </cell>
          <cell r="N129">
            <v>9156.3450824742304</v>
          </cell>
          <cell r="O129">
            <v>9156.3450824742304</v>
          </cell>
          <cell r="P129">
            <v>9156.3450824742304</v>
          </cell>
          <cell r="Q129">
            <v>9049.8759536082507</v>
          </cell>
        </row>
        <row r="130">
          <cell r="A130" t="str">
            <v>OLVSpbMale 30 - 49</v>
          </cell>
          <cell r="B130" t="str">
            <v>OLV</v>
          </cell>
          <cell r="C130" t="str">
            <v>Spb</v>
          </cell>
          <cell r="D130" t="str">
            <v>Male 30 - 49</v>
          </cell>
          <cell r="E130">
            <v>5352.1</v>
          </cell>
          <cell r="F130">
            <v>4640.3258762886599</v>
          </cell>
          <cell r="G130">
            <v>5103.8067010309287</v>
          </cell>
          <cell r="H130">
            <v>5495.5583505154664</v>
          </cell>
          <cell r="I130">
            <v>5567.2875257731966</v>
          </cell>
          <cell r="J130">
            <v>5423.8291752577334</v>
          </cell>
          <cell r="K130">
            <v>5352.1</v>
          </cell>
          <cell r="L130">
            <v>5065.1832989690729</v>
          </cell>
          <cell r="M130">
            <v>5065.1832989690729</v>
          </cell>
          <cell r="N130">
            <v>6168.7090721649492</v>
          </cell>
          <cell r="O130">
            <v>6168.7090721649492</v>
          </cell>
          <cell r="P130">
            <v>6168.7090721649492</v>
          </cell>
          <cell r="Q130">
            <v>6096.9798969072181</v>
          </cell>
        </row>
        <row r="131">
          <cell r="A131" t="str">
            <v>OLVSpbMale 35 - 44</v>
          </cell>
          <cell r="B131" t="str">
            <v>OLV</v>
          </cell>
          <cell r="C131" t="str">
            <v>Spb</v>
          </cell>
          <cell r="D131" t="str">
            <v>Male 35 - 44</v>
          </cell>
          <cell r="E131">
            <v>2906.0849999999996</v>
          </cell>
          <cell r="F131">
            <v>2519.6056546391746</v>
          </cell>
          <cell r="G131">
            <v>2771.2666237113399</v>
          </cell>
          <cell r="H131">
            <v>2983.9800618556706</v>
          </cell>
          <cell r="I131">
            <v>3022.9275927835051</v>
          </cell>
          <cell r="J131">
            <v>2945.0325309278351</v>
          </cell>
          <cell r="K131">
            <v>2906.0849999999996</v>
          </cell>
          <cell r="L131">
            <v>2750.2948762886595</v>
          </cell>
          <cell r="M131">
            <v>2750.2948762886595</v>
          </cell>
          <cell r="N131">
            <v>3349.4876597938141</v>
          </cell>
          <cell r="O131">
            <v>3349.4876597938141</v>
          </cell>
          <cell r="P131">
            <v>3349.4876597938141</v>
          </cell>
          <cell r="Q131">
            <v>3310.5401288659796</v>
          </cell>
        </row>
        <row r="132">
          <cell r="A132" t="str">
            <v>OLVSpbMale 35 - 54</v>
          </cell>
          <cell r="B132" t="str">
            <v>OLV</v>
          </cell>
          <cell r="C132" t="str">
            <v>Spb</v>
          </cell>
          <cell r="D132" t="str">
            <v>Male 35 - 54</v>
          </cell>
          <cell r="E132">
            <v>4734.7299999999996</v>
          </cell>
          <cell r="F132">
            <v>4105.0597216494834</v>
          </cell>
          <cell r="G132">
            <v>4515.0775773195874</v>
          </cell>
          <cell r="H132">
            <v>4861.6402886597953</v>
          </cell>
          <cell r="I132">
            <v>4925.0954329896904</v>
          </cell>
          <cell r="J132">
            <v>4798.1851443298974</v>
          </cell>
          <cell r="K132">
            <v>4734.7299999999996</v>
          </cell>
          <cell r="L132">
            <v>4480.9094226804127</v>
          </cell>
          <cell r="M132">
            <v>4480.9094226804127</v>
          </cell>
          <cell r="N132">
            <v>5457.142412371134</v>
          </cell>
          <cell r="O132">
            <v>5457.142412371134</v>
          </cell>
          <cell r="P132">
            <v>5457.142412371134</v>
          </cell>
          <cell r="Q132">
            <v>5393.6872680412371</v>
          </cell>
        </row>
        <row r="133">
          <cell r="A133" t="str">
            <v>OLVSpbMale 35 - 64</v>
          </cell>
          <cell r="B133" t="str">
            <v>OLV</v>
          </cell>
          <cell r="C133" t="str">
            <v>Spb</v>
          </cell>
          <cell r="D133" t="str">
            <v>Male 35 - 64</v>
          </cell>
          <cell r="E133">
            <v>6535.3600000000015</v>
          </cell>
          <cell r="F133">
            <v>5666.2244948453617</v>
          </cell>
          <cell r="G133">
            <v>6232.1731958762903</v>
          </cell>
          <cell r="H133">
            <v>6710.5345979381482</v>
          </cell>
          <cell r="I133">
            <v>6798.1218969072188</v>
          </cell>
          <cell r="J133">
            <v>6622.9472989690748</v>
          </cell>
          <cell r="K133">
            <v>6535.3600000000015</v>
          </cell>
          <cell r="L133">
            <v>6185.0108041237136</v>
          </cell>
          <cell r="M133">
            <v>6185.0108041237136</v>
          </cell>
          <cell r="N133">
            <v>7532.5077113402085</v>
          </cell>
          <cell r="O133">
            <v>7532.5077113402085</v>
          </cell>
          <cell r="P133">
            <v>7532.5077113402085</v>
          </cell>
          <cell r="Q133">
            <v>7444.920412371137</v>
          </cell>
        </row>
        <row r="134">
          <cell r="A134" t="str">
            <v>OLVSpbMale 45 - 64</v>
          </cell>
          <cell r="B134" t="str">
            <v>OLV</v>
          </cell>
          <cell r="C134" t="str">
            <v>Spb</v>
          </cell>
          <cell r="D134" t="str">
            <v>Male 45 - 64</v>
          </cell>
          <cell r="E134">
            <v>3629.2750000000001</v>
          </cell>
          <cell r="F134">
            <v>3146.6188402061853</v>
          </cell>
          <cell r="G134">
            <v>3460.9065721649486</v>
          </cell>
          <cell r="H134">
            <v>3726.5545360824758</v>
          </cell>
          <cell r="I134">
            <v>3775.1943041237118</v>
          </cell>
          <cell r="J134">
            <v>3677.9147680412379</v>
          </cell>
          <cell r="K134">
            <v>3629.2750000000001</v>
          </cell>
          <cell r="L134">
            <v>3434.7159278350518</v>
          </cell>
          <cell r="M134">
            <v>3434.7159278350518</v>
          </cell>
          <cell r="N134">
            <v>4183.0200515463921</v>
          </cell>
          <cell r="O134">
            <v>4183.0200515463921</v>
          </cell>
          <cell r="P134">
            <v>4183.0200515463921</v>
          </cell>
          <cell r="Q134">
            <v>4134.3802835051556</v>
          </cell>
        </row>
        <row r="135">
          <cell r="A135" t="str">
            <v>OLVSpbMale 55 +</v>
          </cell>
          <cell r="B135" t="str">
            <v>OLV</v>
          </cell>
          <cell r="C135" t="str">
            <v>Spb</v>
          </cell>
          <cell r="D135" t="str">
            <v>Male 55 +</v>
          </cell>
          <cell r="E135">
            <v>2992.3400000000006</v>
          </cell>
          <cell r="F135">
            <v>2594.3896288659798</v>
          </cell>
          <cell r="G135">
            <v>2853.5201030927842</v>
          </cell>
          <cell r="H135">
            <v>3072.5470515463935</v>
          </cell>
          <cell r="I135">
            <v>3112.6505773195886</v>
          </cell>
          <cell r="J135">
            <v>3032.4435257731971</v>
          </cell>
          <cell r="K135">
            <v>2992.3400000000006</v>
          </cell>
          <cell r="L135">
            <v>2831.9258969072175</v>
          </cell>
          <cell r="M135">
            <v>2831.9258969072175</v>
          </cell>
          <cell r="N135">
            <v>3448.9032164948462</v>
          </cell>
          <cell r="O135">
            <v>3448.9032164948462</v>
          </cell>
          <cell r="P135">
            <v>3448.9032164948462</v>
          </cell>
          <cell r="Q135">
            <v>3408.7996907216507</v>
          </cell>
        </row>
        <row r="136">
          <cell r="A136" t="str">
            <v>OLVSpbMale 35 +</v>
          </cell>
          <cell r="B136" t="str">
            <v>OLV</v>
          </cell>
          <cell r="C136" t="str">
            <v>Spb</v>
          </cell>
          <cell r="D136" t="str">
            <v>Male 35 +</v>
          </cell>
          <cell r="E136">
            <v>7727.07</v>
          </cell>
          <cell r="F136">
            <v>6699.4493505154633</v>
          </cell>
          <cell r="G136">
            <v>7368.5976804123711</v>
          </cell>
          <cell r="H136">
            <v>7934.1873402061883</v>
          </cell>
          <cell r="I136">
            <v>8037.746010309279</v>
          </cell>
          <cell r="J136">
            <v>7830.628670103094</v>
          </cell>
          <cell r="K136">
            <v>7727.07</v>
          </cell>
          <cell r="L136">
            <v>7312.8353195876289</v>
          </cell>
          <cell r="M136">
            <v>7312.8353195876289</v>
          </cell>
          <cell r="N136">
            <v>8906.0456288659807</v>
          </cell>
          <cell r="O136">
            <v>8906.0456288659807</v>
          </cell>
          <cell r="P136">
            <v>8906.0456288659807</v>
          </cell>
          <cell r="Q136">
            <v>8802.4869587628873</v>
          </cell>
        </row>
        <row r="137">
          <cell r="A137" t="str">
            <v>OLVMilAll 16 +</v>
          </cell>
          <cell r="B137" t="str">
            <v>OLV</v>
          </cell>
          <cell r="C137" t="str">
            <v>Mil</v>
          </cell>
          <cell r="D137" t="str">
            <v>All 16 +</v>
          </cell>
          <cell r="E137">
            <v>6515.0637499999984</v>
          </cell>
          <cell r="F137">
            <v>5648.6274368556678</v>
          </cell>
          <cell r="G137">
            <v>6212.8185244845354</v>
          </cell>
          <cell r="H137">
            <v>6689.6943247422687</v>
          </cell>
          <cell r="I137">
            <v>6777.0096121134011</v>
          </cell>
          <cell r="J137">
            <v>6602.3790373711336</v>
          </cell>
          <cell r="K137">
            <v>6515.0637499999984</v>
          </cell>
          <cell r="L137">
            <v>6165.8026005154634</v>
          </cell>
          <cell r="M137">
            <v>6165.8026005154634</v>
          </cell>
          <cell r="N137">
            <v>7509.1147139175246</v>
          </cell>
          <cell r="O137">
            <v>7509.1147139175246</v>
          </cell>
          <cell r="P137">
            <v>7509.1147139175246</v>
          </cell>
          <cell r="Q137">
            <v>7421.7994265463913</v>
          </cell>
        </row>
        <row r="138">
          <cell r="A138" t="str">
            <v>OLVMilAll 16 - 24</v>
          </cell>
          <cell r="B138" t="str">
            <v>OLV</v>
          </cell>
          <cell r="C138" t="str">
            <v>Mil</v>
          </cell>
          <cell r="D138" t="str">
            <v>All 16 - 24</v>
          </cell>
          <cell r="E138">
            <v>926.51541666666662</v>
          </cell>
          <cell r="F138">
            <v>803.29841795532639</v>
          </cell>
          <cell r="G138">
            <v>883.53274269759447</v>
          </cell>
          <cell r="H138">
            <v>951.34985051546414</v>
          </cell>
          <cell r="I138">
            <v>963.76706743986256</v>
          </cell>
          <cell r="J138">
            <v>938.93263359106538</v>
          </cell>
          <cell r="K138">
            <v>926.51541666666662</v>
          </cell>
          <cell r="L138">
            <v>876.84654896907216</v>
          </cell>
          <cell r="M138">
            <v>876.84654896907216</v>
          </cell>
          <cell r="N138">
            <v>1067.8806554982818</v>
          </cell>
          <cell r="O138">
            <v>1067.8806554982818</v>
          </cell>
          <cell r="P138">
            <v>1067.8806554982818</v>
          </cell>
          <cell r="Q138">
            <v>1055.4634385738832</v>
          </cell>
        </row>
        <row r="139">
          <cell r="A139" t="str">
            <v>OLVMilAll 16 - 34</v>
          </cell>
          <cell r="B139" t="str">
            <v>OLV</v>
          </cell>
          <cell r="C139" t="str">
            <v>Mil</v>
          </cell>
          <cell r="D139" t="str">
            <v>All 16 - 34</v>
          </cell>
          <cell r="E139">
            <v>2346.5379166666667</v>
          </cell>
          <cell r="F139">
            <v>2034.4725648625429</v>
          </cell>
          <cell r="G139">
            <v>2237.6779102233677</v>
          </cell>
          <cell r="H139">
            <v>2409.4348092783512</v>
          </cell>
          <cell r="I139">
            <v>2440.8832555841927</v>
          </cell>
          <cell r="J139">
            <v>2377.9863629725091</v>
          </cell>
          <cell r="K139">
            <v>2346.5379166666667</v>
          </cell>
          <cell r="L139">
            <v>2220.744131443299</v>
          </cell>
          <cell r="M139">
            <v>2220.744131443299</v>
          </cell>
          <cell r="N139">
            <v>2704.5663823024056</v>
          </cell>
          <cell r="O139">
            <v>2704.5663823024056</v>
          </cell>
          <cell r="P139">
            <v>2704.5663823024056</v>
          </cell>
          <cell r="Q139">
            <v>2673.117935996564</v>
          </cell>
        </row>
        <row r="140">
          <cell r="A140" t="str">
            <v>OLVMilAll 16 - 44</v>
          </cell>
          <cell r="B140" t="str">
            <v>OLV</v>
          </cell>
          <cell r="C140" t="str">
            <v>Mil</v>
          </cell>
          <cell r="D140" t="str">
            <v>All 16 - 44</v>
          </cell>
          <cell r="E140">
            <v>3484.8937499999997</v>
          </cell>
          <cell r="F140">
            <v>3021.4388079896903</v>
          </cell>
          <cell r="G140">
            <v>3323.2234213917527</v>
          </cell>
          <cell r="H140">
            <v>3578.3032731958774</v>
          </cell>
          <cell r="I140">
            <v>3625.0080347938142</v>
          </cell>
          <cell r="J140">
            <v>3531.5985115979383</v>
          </cell>
          <cell r="K140">
            <v>3484.8937499999997</v>
          </cell>
          <cell r="L140">
            <v>3298.0747036082475</v>
          </cell>
          <cell r="M140">
            <v>3298.0747036082475</v>
          </cell>
          <cell r="N140">
            <v>4016.6094974226803</v>
          </cell>
          <cell r="O140">
            <v>4016.6094974226803</v>
          </cell>
          <cell r="P140">
            <v>4016.6094974226803</v>
          </cell>
          <cell r="Q140">
            <v>3969.9047358247426</v>
          </cell>
        </row>
        <row r="141">
          <cell r="A141" t="str">
            <v>OLVMilAll 20 - 39</v>
          </cell>
          <cell r="B141" t="str">
            <v>OLV</v>
          </cell>
          <cell r="C141" t="str">
            <v>Mil</v>
          </cell>
          <cell r="D141" t="str">
            <v>All 20 - 39</v>
          </cell>
          <cell r="E141">
            <v>2481.5700000000002</v>
          </cell>
          <cell r="F141">
            <v>2151.5467731958761</v>
          </cell>
          <cell r="G141">
            <v>2366.4456185567014</v>
          </cell>
          <cell r="H141">
            <v>2548.0863092783516</v>
          </cell>
          <cell r="I141">
            <v>2581.3444639175264</v>
          </cell>
          <cell r="J141">
            <v>2514.8281546391759</v>
          </cell>
          <cell r="K141">
            <v>2481.5700000000002</v>
          </cell>
          <cell r="L141">
            <v>2348.5373814432992</v>
          </cell>
          <cell r="M141">
            <v>2348.5373814432992</v>
          </cell>
          <cell r="N141">
            <v>2860.2012989690725</v>
          </cell>
          <cell r="O141">
            <v>2860.2012989690725</v>
          </cell>
          <cell r="P141">
            <v>2860.2012989690725</v>
          </cell>
          <cell r="Q141">
            <v>2826.9431443298977</v>
          </cell>
        </row>
        <row r="142">
          <cell r="A142" t="str">
            <v>OLVMilAll 25 - 34</v>
          </cell>
          <cell r="B142" t="str">
            <v>OLV</v>
          </cell>
          <cell r="C142" t="str">
            <v>Mil</v>
          </cell>
          <cell r="D142" t="str">
            <v>All 25 - 34</v>
          </cell>
          <cell r="E142">
            <v>1420.0170833333334</v>
          </cell>
          <cell r="F142">
            <v>1231.1694506013746</v>
          </cell>
          <cell r="G142">
            <v>1354.1400021477664</v>
          </cell>
          <cell r="H142">
            <v>1458.079396907217</v>
          </cell>
          <cell r="I142">
            <v>1477.1105536941582</v>
          </cell>
          <cell r="J142">
            <v>1439.0482401202753</v>
          </cell>
          <cell r="K142">
            <v>1420.0170833333334</v>
          </cell>
          <cell r="L142">
            <v>1343.8924561855672</v>
          </cell>
          <cell r="M142">
            <v>1343.8924561855672</v>
          </cell>
          <cell r="N142">
            <v>1636.6794836769761</v>
          </cell>
          <cell r="O142">
            <v>1636.6794836769761</v>
          </cell>
          <cell r="P142">
            <v>1636.6794836769761</v>
          </cell>
          <cell r="Q142">
            <v>1617.6483268900347</v>
          </cell>
        </row>
        <row r="143">
          <cell r="A143" t="str">
            <v>OLVMilAll 25 - 44</v>
          </cell>
          <cell r="B143" t="str">
            <v>OLV</v>
          </cell>
          <cell r="C143" t="str">
            <v>Mil</v>
          </cell>
          <cell r="D143" t="str">
            <v>All 25 - 44</v>
          </cell>
          <cell r="E143">
            <v>2558.3891666666668</v>
          </cell>
          <cell r="F143">
            <v>2218.1497826460482</v>
          </cell>
          <cell r="G143">
            <v>2439.701009450172</v>
          </cell>
          <cell r="H143">
            <v>2626.9645463917536</v>
          </cell>
          <cell r="I143">
            <v>2661.2522362542959</v>
          </cell>
          <cell r="J143">
            <v>2592.6768565292105</v>
          </cell>
          <cell r="K143">
            <v>2558.3891666666668</v>
          </cell>
          <cell r="L143">
            <v>2421.238407216495</v>
          </cell>
          <cell r="M143">
            <v>2421.238407216495</v>
          </cell>
          <cell r="N143">
            <v>2948.7413281786949</v>
          </cell>
          <cell r="O143">
            <v>2948.7413281786949</v>
          </cell>
          <cell r="P143">
            <v>2948.7413281786949</v>
          </cell>
          <cell r="Q143">
            <v>2914.4536383161517</v>
          </cell>
        </row>
        <row r="144">
          <cell r="A144" t="str">
            <v>OLVMilAll 25 - 54</v>
          </cell>
          <cell r="B144" t="str">
            <v>OLV</v>
          </cell>
          <cell r="C144" t="str">
            <v>Mil</v>
          </cell>
          <cell r="D144" t="str">
            <v>All 25 - 54</v>
          </cell>
          <cell r="E144">
            <v>3528.8283333333334</v>
          </cell>
          <cell r="F144">
            <v>3059.5305446735392</v>
          </cell>
          <cell r="G144">
            <v>3365.1198024054984</v>
          </cell>
          <cell r="H144">
            <v>3623.4154845360836</v>
          </cell>
          <cell r="I144">
            <v>3670.7090601374575</v>
          </cell>
          <cell r="J144">
            <v>3576.1219089347087</v>
          </cell>
          <cell r="K144">
            <v>3528.8283333333334</v>
          </cell>
          <cell r="L144">
            <v>3339.6540309278353</v>
          </cell>
          <cell r="M144">
            <v>3339.6540309278353</v>
          </cell>
          <cell r="N144">
            <v>4067.2475017182137</v>
          </cell>
          <cell r="O144">
            <v>4067.2475017182137</v>
          </cell>
          <cell r="P144">
            <v>4067.2475017182137</v>
          </cell>
          <cell r="Q144">
            <v>4019.9539261168393</v>
          </cell>
        </row>
        <row r="145">
          <cell r="A145" t="str">
            <v>OLVMilAll 30 - 49</v>
          </cell>
          <cell r="B145" t="str">
            <v>OLV</v>
          </cell>
          <cell r="C145" t="str">
            <v>Mil</v>
          </cell>
          <cell r="D145" t="str">
            <v>All 30 - 49</v>
          </cell>
          <cell r="E145">
            <v>2360.3775000000001</v>
          </cell>
          <cell r="F145">
            <v>2046.4716262886595</v>
          </cell>
          <cell r="G145">
            <v>2250.8754510309282</v>
          </cell>
          <cell r="H145">
            <v>2423.645350515465</v>
          </cell>
          <cell r="I145">
            <v>2455.2792757731963</v>
          </cell>
          <cell r="J145">
            <v>2392.0114252577323</v>
          </cell>
          <cell r="K145">
            <v>2360.3775000000001</v>
          </cell>
          <cell r="L145">
            <v>2233.8417989690724</v>
          </cell>
          <cell r="M145">
            <v>2233.8417989690724</v>
          </cell>
          <cell r="N145">
            <v>2720.5175721649489</v>
          </cell>
          <cell r="O145">
            <v>2720.5175721649489</v>
          </cell>
          <cell r="P145">
            <v>2720.5175721649489</v>
          </cell>
          <cell r="Q145">
            <v>2688.8836469072171</v>
          </cell>
        </row>
        <row r="146">
          <cell r="A146" t="str">
            <v>OLVMilAll 35 +</v>
          </cell>
          <cell r="B146" t="str">
            <v>OLV</v>
          </cell>
          <cell r="C146" t="str">
            <v>Mil</v>
          </cell>
          <cell r="D146" t="str">
            <v>All 35 +</v>
          </cell>
          <cell r="E146">
            <v>4168.5312500000009</v>
          </cell>
          <cell r="F146">
            <v>3614.1595682989696</v>
          </cell>
          <cell r="G146">
            <v>3975.1457796391765</v>
          </cell>
          <cell r="H146">
            <v>4280.2650773195901</v>
          </cell>
          <cell r="I146">
            <v>4336.1319909793829</v>
          </cell>
          <cell r="J146">
            <v>4224.3981636597955</v>
          </cell>
          <cell r="K146">
            <v>4168.5312500000009</v>
          </cell>
          <cell r="L146">
            <v>3945.0635953608257</v>
          </cell>
          <cell r="M146">
            <v>3945.0635953608257</v>
          </cell>
          <cell r="N146">
            <v>4804.5545747422693</v>
          </cell>
          <cell r="O146">
            <v>4804.5545747422693</v>
          </cell>
          <cell r="P146">
            <v>4804.5545747422693</v>
          </cell>
          <cell r="Q146">
            <v>4748.6876610824756</v>
          </cell>
        </row>
        <row r="147">
          <cell r="A147" t="str">
            <v>OLVMilAll 35 - 54</v>
          </cell>
          <cell r="B147" t="str">
            <v>OLV</v>
          </cell>
          <cell r="C147" t="str">
            <v>Mil</v>
          </cell>
          <cell r="D147" t="str">
            <v>All 35 - 54</v>
          </cell>
          <cell r="E147">
            <v>2108.8112500000002</v>
          </cell>
          <cell r="F147">
            <v>1828.3610940721649</v>
          </cell>
          <cell r="G147">
            <v>2010.9798002577322</v>
          </cell>
          <cell r="H147">
            <v>2165.3360876288671</v>
          </cell>
          <cell r="I147">
            <v>2193.5985064432994</v>
          </cell>
          <cell r="J147">
            <v>2137.0736688144334</v>
          </cell>
          <cell r="K147">
            <v>2108.8112500000002</v>
          </cell>
          <cell r="L147">
            <v>1995.7615747422683</v>
          </cell>
          <cell r="M147">
            <v>1995.7615747422683</v>
          </cell>
          <cell r="N147">
            <v>2430.5680180412378</v>
          </cell>
          <cell r="O147">
            <v>2430.5680180412378</v>
          </cell>
          <cell r="P147">
            <v>2430.5680180412378</v>
          </cell>
          <cell r="Q147">
            <v>2402.3055992268046</v>
          </cell>
        </row>
        <row r="148">
          <cell r="A148" t="str">
            <v>OLVMilAll 35 - 44</v>
          </cell>
          <cell r="B148" t="str">
            <v>OLV</v>
          </cell>
          <cell r="C148" t="str">
            <v>Mil</v>
          </cell>
          <cell r="D148" t="str">
            <v>All 35 - 44</v>
          </cell>
          <cell r="E148">
            <v>1138.3558333333333</v>
          </cell>
          <cell r="F148">
            <v>986.96624312714766</v>
          </cell>
          <cell r="G148">
            <v>1085.5455111683848</v>
          </cell>
          <cell r="H148">
            <v>1168.8684639175262</v>
          </cell>
          <cell r="I148">
            <v>1184.1247792096221</v>
          </cell>
          <cell r="J148">
            <v>1153.6121486254297</v>
          </cell>
          <cell r="K148">
            <v>1138.3558333333333</v>
          </cell>
          <cell r="L148">
            <v>1077.3305721649485</v>
          </cell>
          <cell r="M148">
            <v>1077.3305721649485</v>
          </cell>
          <cell r="N148">
            <v>1312.0431151202749</v>
          </cell>
          <cell r="O148">
            <v>1312.0431151202749</v>
          </cell>
          <cell r="P148">
            <v>1312.0431151202749</v>
          </cell>
          <cell r="Q148">
            <v>1296.7867998281788</v>
          </cell>
        </row>
        <row r="149">
          <cell r="A149" t="str">
            <v>OLVMilAll 35 - 64</v>
          </cell>
          <cell r="B149" t="str">
            <v>OLV</v>
          </cell>
          <cell r="C149" t="str">
            <v>Mil</v>
          </cell>
          <cell r="D149" t="str">
            <v>All 35 - 64</v>
          </cell>
          <cell r="E149">
            <v>3115.7587500000009</v>
          </cell>
          <cell r="F149">
            <v>2701.3949574742273</v>
          </cell>
          <cell r="G149">
            <v>2971.2132409793826</v>
          </cell>
          <cell r="H149">
            <v>3199.2739329896926</v>
          </cell>
          <cell r="I149">
            <v>3241.0315244845374</v>
          </cell>
          <cell r="J149">
            <v>3157.516341494847</v>
          </cell>
          <cell r="K149">
            <v>3115.7587500000009</v>
          </cell>
          <cell r="L149">
            <v>2948.7283840206196</v>
          </cell>
          <cell r="M149">
            <v>2948.7283840206196</v>
          </cell>
          <cell r="N149">
            <v>3591.1528685567023</v>
          </cell>
          <cell r="O149">
            <v>3591.1528685567023</v>
          </cell>
          <cell r="P149">
            <v>3591.1528685567023</v>
          </cell>
          <cell r="Q149">
            <v>3549.3952770618571</v>
          </cell>
        </row>
        <row r="150">
          <cell r="A150" t="str">
            <v>OLVMilAll 45 - 64</v>
          </cell>
          <cell r="B150" t="str">
            <v>OLV</v>
          </cell>
          <cell r="C150" t="str">
            <v>Mil</v>
          </cell>
          <cell r="D150" t="str">
            <v>All 45 - 64</v>
          </cell>
          <cell r="E150">
            <v>1977.3975000000003</v>
          </cell>
          <cell r="F150">
            <v>1714.4240180412371</v>
          </cell>
          <cell r="G150">
            <v>1885.6625644329899</v>
          </cell>
          <cell r="H150">
            <v>2030.3999072164959</v>
          </cell>
          <cell r="I150">
            <v>2056.9011108247428</v>
          </cell>
          <cell r="J150">
            <v>2003.8987036082481</v>
          </cell>
          <cell r="K150">
            <v>1977.3975000000003</v>
          </cell>
          <cell r="L150">
            <v>1871.3926855670106</v>
          </cell>
          <cell r="M150">
            <v>1871.3926855670106</v>
          </cell>
          <cell r="N150">
            <v>2279.103510309279</v>
          </cell>
          <cell r="O150">
            <v>2279.103510309279</v>
          </cell>
          <cell r="P150">
            <v>2279.103510309279</v>
          </cell>
          <cell r="Q150">
            <v>2252.6023067010315</v>
          </cell>
        </row>
        <row r="151">
          <cell r="A151" t="str">
            <v>OLVMilAll 55 +</v>
          </cell>
          <cell r="B151" t="str">
            <v>OLV</v>
          </cell>
          <cell r="C151" t="str">
            <v>Mil</v>
          </cell>
          <cell r="D151" t="str">
            <v>All 55 +</v>
          </cell>
          <cell r="E151">
            <v>2059.7145833333329</v>
          </cell>
          <cell r="F151">
            <v>1785.7937779209617</v>
          </cell>
          <cell r="G151">
            <v>1964.1608140034361</v>
          </cell>
          <cell r="H151">
            <v>2114.9234278350518</v>
          </cell>
          <cell r="I151">
            <v>2142.5278500859104</v>
          </cell>
          <cell r="J151">
            <v>2087.3190055841924</v>
          </cell>
          <cell r="K151">
            <v>2059.7145833333329</v>
          </cell>
          <cell r="L151">
            <v>1949.2968943298968</v>
          </cell>
          <cell r="M151">
            <v>1949.2968943298968</v>
          </cell>
          <cell r="N151">
            <v>2373.980313573883</v>
          </cell>
          <cell r="O151">
            <v>2373.980313573883</v>
          </cell>
          <cell r="P151">
            <v>2373.980313573883</v>
          </cell>
          <cell r="Q151">
            <v>2346.375891323024</v>
          </cell>
        </row>
        <row r="152">
          <cell r="A152" t="str">
            <v>OLVMilFemale 16 +</v>
          </cell>
          <cell r="B152" t="str">
            <v>OLV</v>
          </cell>
          <cell r="C152" t="str">
            <v>Mil</v>
          </cell>
          <cell r="D152" t="str">
            <v>Female 16 +</v>
          </cell>
          <cell r="E152">
            <v>3671.07</v>
          </cell>
          <cell r="F152">
            <v>3182.8555360824739</v>
          </cell>
          <cell r="G152">
            <v>3500.7626288659799</v>
          </cell>
          <cell r="H152">
            <v>3769.4698144329909</v>
          </cell>
          <cell r="I152">
            <v>3818.6697216494849</v>
          </cell>
          <cell r="J152">
            <v>3720.2699072164955</v>
          </cell>
          <cell r="K152">
            <v>3671.07</v>
          </cell>
          <cell r="L152">
            <v>3474.2703711340209</v>
          </cell>
          <cell r="M152">
            <v>3474.2703711340209</v>
          </cell>
          <cell r="N152">
            <v>4231.1920206185578</v>
          </cell>
          <cell r="O152">
            <v>4231.1920206185578</v>
          </cell>
          <cell r="P152">
            <v>4231.1920206185578</v>
          </cell>
          <cell r="Q152">
            <v>4181.9921134020624</v>
          </cell>
        </row>
        <row r="153">
          <cell r="A153" t="str">
            <v>OLVMilFemale 16 - 24</v>
          </cell>
          <cell r="B153" t="str">
            <v>OLV</v>
          </cell>
          <cell r="C153" t="str">
            <v>Mil</v>
          </cell>
          <cell r="D153" t="str">
            <v>Female 16 - 24</v>
          </cell>
          <cell r="E153">
            <v>479.99250000000001</v>
          </cell>
          <cell r="F153">
            <v>416.15844587628862</v>
          </cell>
          <cell r="G153">
            <v>457.72480670103096</v>
          </cell>
          <cell r="H153">
            <v>492.85827835051566</v>
          </cell>
          <cell r="I153">
            <v>499.29116752577323</v>
          </cell>
          <cell r="J153">
            <v>486.42538917525781</v>
          </cell>
          <cell r="K153">
            <v>479.99250000000001</v>
          </cell>
          <cell r="L153">
            <v>454.2609432989691</v>
          </cell>
          <cell r="M153">
            <v>454.2609432989691</v>
          </cell>
          <cell r="N153">
            <v>553.22846907216501</v>
          </cell>
          <cell r="O153">
            <v>553.22846907216501</v>
          </cell>
          <cell r="P153">
            <v>553.22846907216501</v>
          </cell>
          <cell r="Q153">
            <v>546.79557989690727</v>
          </cell>
        </row>
        <row r="154">
          <cell r="A154" t="str">
            <v>OLVMilFemale 16 - 34</v>
          </cell>
          <cell r="B154" t="str">
            <v>OLV</v>
          </cell>
          <cell r="C154" t="str">
            <v>Mil</v>
          </cell>
          <cell r="D154" t="str">
            <v>Female 16 - 34</v>
          </cell>
          <cell r="E154">
            <v>1161.3170833333334</v>
          </cell>
          <cell r="F154">
            <v>1006.8738835910652</v>
          </cell>
          <cell r="G154">
            <v>1107.4415485395191</v>
          </cell>
          <cell r="H154">
            <v>1192.4451701030932</v>
          </cell>
          <cell r="I154">
            <v>1208.0092134879726</v>
          </cell>
          <cell r="J154">
            <v>1176.8811267182132</v>
          </cell>
          <cell r="K154">
            <v>1161.3170833333334</v>
          </cell>
          <cell r="L154">
            <v>1099.0609097938145</v>
          </cell>
          <cell r="M154">
            <v>1099.0609097938145</v>
          </cell>
          <cell r="N154">
            <v>1338.5077310996564</v>
          </cell>
          <cell r="O154">
            <v>1338.5077310996564</v>
          </cell>
          <cell r="P154">
            <v>1338.5077310996564</v>
          </cell>
          <cell r="Q154">
            <v>1322.9436877147768</v>
          </cell>
        </row>
        <row r="155">
          <cell r="A155" t="str">
            <v>OLVMilFemale 16 - 44</v>
          </cell>
          <cell r="B155" t="str">
            <v>OLV</v>
          </cell>
          <cell r="C155" t="str">
            <v>Mil</v>
          </cell>
          <cell r="D155" t="str">
            <v>Female 16 - 44</v>
          </cell>
          <cell r="E155">
            <v>1754.864583333333</v>
          </cell>
          <cell r="F155">
            <v>1521.4856851374566</v>
          </cell>
          <cell r="G155">
            <v>1673.4533397766322</v>
          </cell>
          <cell r="H155">
            <v>1801.9021907216497</v>
          </cell>
          <cell r="I155">
            <v>1825.4209944158074</v>
          </cell>
          <cell r="J155">
            <v>1778.3833870274914</v>
          </cell>
          <cell r="K155">
            <v>1754.864583333333</v>
          </cell>
          <cell r="L155">
            <v>1660.789368556701</v>
          </cell>
          <cell r="M155">
            <v>1660.789368556701</v>
          </cell>
          <cell r="N155">
            <v>2022.6171176975943</v>
          </cell>
          <cell r="O155">
            <v>2022.6171176975943</v>
          </cell>
          <cell r="P155">
            <v>2022.6171176975943</v>
          </cell>
          <cell r="Q155">
            <v>1999.0983140034364</v>
          </cell>
        </row>
        <row r="156">
          <cell r="A156" t="str">
            <v>OLVMilFemale 20 - 39</v>
          </cell>
          <cell r="B156" t="str">
            <v>OLV</v>
          </cell>
          <cell r="C156" t="str">
            <v>Mil</v>
          </cell>
          <cell r="D156" t="str">
            <v>Female 20 - 39</v>
          </cell>
          <cell r="E156">
            <v>1227.2054166666667</v>
          </cell>
          <cell r="F156">
            <v>1063.9997478522337</v>
          </cell>
          <cell r="G156">
            <v>1170.2732066151204</v>
          </cell>
          <cell r="H156">
            <v>1260.0995824742272</v>
          </cell>
          <cell r="I156">
            <v>1276.546665378007</v>
          </cell>
          <cell r="J156">
            <v>1243.6524995704469</v>
          </cell>
          <cell r="K156">
            <v>1227.2054166666667</v>
          </cell>
          <cell r="L156">
            <v>1161.4170850515466</v>
          </cell>
          <cell r="M156">
            <v>1161.4170850515466</v>
          </cell>
          <cell r="N156">
            <v>1414.4491297250861</v>
          </cell>
          <cell r="O156">
            <v>1414.4491297250861</v>
          </cell>
          <cell r="P156">
            <v>1414.4491297250861</v>
          </cell>
          <cell r="Q156">
            <v>1398.0020468213061</v>
          </cell>
        </row>
        <row r="157">
          <cell r="A157" t="str">
            <v>OLVMilFemale 25 - 34</v>
          </cell>
          <cell r="B157" t="str">
            <v>OLV</v>
          </cell>
          <cell r="C157" t="str">
            <v>Mil</v>
          </cell>
          <cell r="D157" t="str">
            <v>Female 25 - 34</v>
          </cell>
          <cell r="E157">
            <v>681.32458333333341</v>
          </cell>
          <cell r="F157">
            <v>590.71543771477661</v>
          </cell>
          <cell r="G157">
            <v>649.71674183848813</v>
          </cell>
          <cell r="H157">
            <v>699.58689175257769</v>
          </cell>
          <cell r="I157">
            <v>708.71804596219943</v>
          </cell>
          <cell r="J157">
            <v>690.45573754295549</v>
          </cell>
          <cell r="K157">
            <v>681.32458333333341</v>
          </cell>
          <cell r="L157">
            <v>644.79996649484553</v>
          </cell>
          <cell r="M157">
            <v>644.79996649484553</v>
          </cell>
          <cell r="N157">
            <v>785.27926202749154</v>
          </cell>
          <cell r="O157">
            <v>785.27926202749154</v>
          </cell>
          <cell r="P157">
            <v>785.27926202749154</v>
          </cell>
          <cell r="Q157">
            <v>776.14810781786957</v>
          </cell>
        </row>
        <row r="158">
          <cell r="A158" t="str">
            <v>OLVMilFemale 25 - 44</v>
          </cell>
          <cell r="B158" t="str">
            <v>OLV</v>
          </cell>
          <cell r="C158" t="str">
            <v>Mil</v>
          </cell>
          <cell r="D158" t="str">
            <v>Female 25 - 44</v>
          </cell>
          <cell r="E158">
            <v>1274.8720833333334</v>
          </cell>
          <cell r="F158">
            <v>1105.3272392611684</v>
          </cell>
          <cell r="G158">
            <v>1215.7285330756015</v>
          </cell>
          <cell r="H158">
            <v>1309.0439123711346</v>
          </cell>
          <cell r="I158">
            <v>1326.1298268900346</v>
          </cell>
          <cell r="J158">
            <v>1291.957997852234</v>
          </cell>
          <cell r="K158">
            <v>1274.8720833333334</v>
          </cell>
          <cell r="L158">
            <v>1206.5284252577321</v>
          </cell>
          <cell r="M158">
            <v>1206.5284252577321</v>
          </cell>
          <cell r="N158">
            <v>1469.3886486254298</v>
          </cell>
          <cell r="O158">
            <v>1469.3886486254298</v>
          </cell>
          <cell r="P158">
            <v>1469.3886486254298</v>
          </cell>
          <cell r="Q158">
            <v>1452.3027341065294</v>
          </cell>
        </row>
        <row r="159">
          <cell r="A159" t="str">
            <v>OLVMilFemale 25 - 54</v>
          </cell>
          <cell r="B159" t="str">
            <v>OLV</v>
          </cell>
          <cell r="C159" t="str">
            <v>Mil</v>
          </cell>
          <cell r="D159" t="str">
            <v>Female 25 - 54</v>
          </cell>
          <cell r="E159">
            <v>1815.0329166666668</v>
          </cell>
          <cell r="F159">
            <v>1573.6522504295533</v>
          </cell>
          <cell r="G159">
            <v>1730.8303586769762</v>
          </cell>
          <cell r="H159">
            <v>1863.6832835051555</v>
          </cell>
          <cell r="I159">
            <v>1888.0084669243988</v>
          </cell>
          <cell r="J159">
            <v>1839.358100085911</v>
          </cell>
          <cell r="K159">
            <v>1815.0329166666668</v>
          </cell>
          <cell r="L159">
            <v>1717.732182989691</v>
          </cell>
          <cell r="M159">
            <v>1717.732182989691</v>
          </cell>
          <cell r="N159">
            <v>2091.9657740549833</v>
          </cell>
          <cell r="O159">
            <v>2091.9657740549833</v>
          </cell>
          <cell r="P159">
            <v>2091.9657740549833</v>
          </cell>
          <cell r="Q159">
            <v>2067.640590635739</v>
          </cell>
        </row>
        <row r="160">
          <cell r="A160" t="str">
            <v>OLVMilFemale 30 - 49</v>
          </cell>
          <cell r="B160" t="str">
            <v>OLV</v>
          </cell>
          <cell r="C160" t="str">
            <v>Mil</v>
          </cell>
          <cell r="D160" t="str">
            <v>Female 30 - 49</v>
          </cell>
          <cell r="E160">
            <v>1216.3179166666669</v>
          </cell>
          <cell r="F160">
            <v>1054.5601731099657</v>
          </cell>
          <cell r="G160">
            <v>1159.8907968213061</v>
          </cell>
          <cell r="H160">
            <v>1248.9202525773203</v>
          </cell>
          <cell r="I160">
            <v>1265.2214205326463</v>
          </cell>
          <cell r="J160">
            <v>1232.6190846219936</v>
          </cell>
          <cell r="K160">
            <v>1216.3179166666669</v>
          </cell>
          <cell r="L160">
            <v>1151.1132448453611</v>
          </cell>
          <cell r="M160">
            <v>1151.1132448453611</v>
          </cell>
          <cell r="N160">
            <v>1401.900444158076</v>
          </cell>
          <cell r="O160">
            <v>1401.900444158076</v>
          </cell>
          <cell r="P160">
            <v>1401.900444158076</v>
          </cell>
          <cell r="Q160">
            <v>1385.5992762027495</v>
          </cell>
        </row>
        <row r="161">
          <cell r="A161" t="str">
            <v>OLVMilFemale 35 - 44</v>
          </cell>
          <cell r="B161" t="str">
            <v>OLV</v>
          </cell>
          <cell r="C161" t="str">
            <v>Mil</v>
          </cell>
          <cell r="D161" t="str">
            <v>Female 35 - 44</v>
          </cell>
          <cell r="E161">
            <v>593.54750000000001</v>
          </cell>
          <cell r="F161">
            <v>514.61180154639169</v>
          </cell>
          <cell r="G161">
            <v>566.01179123711347</v>
          </cell>
          <cell r="H161">
            <v>609.45702061855695</v>
          </cell>
          <cell r="I161">
            <v>617.41178092783514</v>
          </cell>
          <cell r="J161">
            <v>601.50226030927843</v>
          </cell>
          <cell r="K161">
            <v>593.54750000000001</v>
          </cell>
          <cell r="L161">
            <v>561.7284587628867</v>
          </cell>
          <cell r="M161">
            <v>561.7284587628867</v>
          </cell>
          <cell r="N161">
            <v>684.10938659793828</v>
          </cell>
          <cell r="O161">
            <v>684.10938659793828</v>
          </cell>
          <cell r="P161">
            <v>684.10938659793828</v>
          </cell>
          <cell r="Q161">
            <v>676.15462628865987</v>
          </cell>
        </row>
        <row r="162">
          <cell r="A162" t="str">
            <v>OLVMilFemale 35 - 54</v>
          </cell>
          <cell r="B162" t="str">
            <v>OLV</v>
          </cell>
          <cell r="C162" t="str">
            <v>Mil</v>
          </cell>
          <cell r="D162" t="str">
            <v>Female 35 - 54</v>
          </cell>
          <cell r="E162">
            <v>1133.7191666666668</v>
          </cell>
          <cell r="F162">
            <v>982.94620532646047</v>
          </cell>
          <cell r="G162">
            <v>1081.1239475945019</v>
          </cell>
          <cell r="H162">
            <v>1164.1075154639179</v>
          </cell>
          <cell r="I162">
            <v>1179.3016898625431</v>
          </cell>
          <cell r="J162">
            <v>1148.9133410652923</v>
          </cell>
          <cell r="K162">
            <v>1133.7191666666668</v>
          </cell>
          <cell r="L162">
            <v>1072.9424690721651</v>
          </cell>
          <cell r="M162">
            <v>1072.9424690721651</v>
          </cell>
          <cell r="N162">
            <v>1306.6989982817872</v>
          </cell>
          <cell r="O162">
            <v>1306.6989982817872</v>
          </cell>
          <cell r="P162">
            <v>1306.6989982817872</v>
          </cell>
          <cell r="Q162">
            <v>1291.5048238831619</v>
          </cell>
        </row>
        <row r="163">
          <cell r="A163" t="str">
            <v>OLVMilFemale 35 - 64</v>
          </cell>
          <cell r="B163" t="str">
            <v>OLV</v>
          </cell>
          <cell r="C163" t="str">
            <v>Mil</v>
          </cell>
          <cell r="D163" t="str">
            <v>Female 35 - 64</v>
          </cell>
          <cell r="E163">
            <v>1750.6125</v>
          </cell>
          <cell r="F163">
            <v>1517.7990850515462</v>
          </cell>
          <cell r="G163">
            <v>1669.3985180412371</v>
          </cell>
          <cell r="H163">
            <v>1797.5361340206191</v>
          </cell>
          <cell r="I163">
            <v>1820.9979510309279</v>
          </cell>
          <cell r="J163">
            <v>1774.0743170103096</v>
          </cell>
          <cell r="K163">
            <v>1750.6125</v>
          </cell>
          <cell r="L163">
            <v>1656.765231958763</v>
          </cell>
          <cell r="M163">
            <v>1656.765231958763</v>
          </cell>
          <cell r="N163">
            <v>2017.7162628865981</v>
          </cell>
          <cell r="O163">
            <v>2017.7162628865981</v>
          </cell>
          <cell r="P163">
            <v>2017.7162628865981</v>
          </cell>
          <cell r="Q163">
            <v>1994.2544458762889</v>
          </cell>
        </row>
        <row r="164">
          <cell r="A164" t="str">
            <v>OLVMilFemale 45 - 64</v>
          </cell>
          <cell r="B164" t="str">
            <v>OLV</v>
          </cell>
          <cell r="C164" t="str">
            <v>Mil</v>
          </cell>
          <cell r="D164" t="str">
            <v>Female 45 - 64</v>
          </cell>
          <cell r="E164">
            <v>1157.0595833333334</v>
          </cell>
          <cell r="F164">
            <v>1003.1825871993127</v>
          </cell>
          <cell r="G164">
            <v>1103.3815614261171</v>
          </cell>
          <cell r="H164">
            <v>1188.0735515463923</v>
          </cell>
          <cell r="I164">
            <v>1203.5805356529211</v>
          </cell>
          <cell r="J164">
            <v>1172.5665674398629</v>
          </cell>
          <cell r="K164">
            <v>1157.0595833333334</v>
          </cell>
          <cell r="L164">
            <v>1095.0316469072168</v>
          </cell>
          <cell r="M164">
            <v>1095.0316469072168</v>
          </cell>
          <cell r="N164">
            <v>1333.6006331615122</v>
          </cell>
          <cell r="O164">
            <v>1333.6006331615122</v>
          </cell>
          <cell r="P164">
            <v>1333.6006331615122</v>
          </cell>
          <cell r="Q164">
            <v>1318.0936490549832</v>
          </cell>
        </row>
        <row r="165">
          <cell r="A165" t="str">
            <v>OLVMilFemale 55 +</v>
          </cell>
          <cell r="B165" t="str">
            <v>OLV</v>
          </cell>
          <cell r="C165" t="str">
            <v>Mil</v>
          </cell>
          <cell r="D165" t="str">
            <v>Female 55 +</v>
          </cell>
          <cell r="E165">
            <v>1376.0391666666667</v>
          </cell>
          <cell r="F165">
            <v>1193.0401434707903</v>
          </cell>
          <cell r="G165">
            <v>1312.2022981099658</v>
          </cell>
          <cell r="H165">
            <v>1412.92269072165</v>
          </cell>
          <cell r="I165">
            <v>1431.364452749141</v>
          </cell>
          <cell r="J165">
            <v>1394.4809286941584</v>
          </cell>
          <cell r="K165">
            <v>1376.0391666666667</v>
          </cell>
          <cell r="L165">
            <v>1302.2721185567011</v>
          </cell>
          <cell r="M165">
            <v>1302.2721185567011</v>
          </cell>
          <cell r="N165">
            <v>1585.9915343642613</v>
          </cell>
          <cell r="O165">
            <v>1585.9915343642613</v>
          </cell>
          <cell r="P165">
            <v>1585.9915343642613</v>
          </cell>
          <cell r="Q165">
            <v>1567.54977233677</v>
          </cell>
        </row>
        <row r="166">
          <cell r="A166" t="str">
            <v>OLVMilFemale 35 +</v>
          </cell>
          <cell r="B166" t="str">
            <v>OLV</v>
          </cell>
          <cell r="C166" t="str">
            <v>Mil</v>
          </cell>
          <cell r="D166" t="str">
            <v>Female 35 +</v>
          </cell>
          <cell r="E166">
            <v>2509.7637500000005</v>
          </cell>
          <cell r="F166">
            <v>2175.9910451030933</v>
          </cell>
          <cell r="G166">
            <v>2393.3314110824749</v>
          </cell>
          <cell r="H166">
            <v>2577.0357680412385</v>
          </cell>
          <cell r="I166">
            <v>2610.6717770618566</v>
          </cell>
          <cell r="J166">
            <v>2543.3997590206195</v>
          </cell>
          <cell r="K166">
            <v>2509.7637500000005</v>
          </cell>
          <cell r="L166">
            <v>2375.2197139175264</v>
          </cell>
          <cell r="M166">
            <v>2375.2197139175264</v>
          </cell>
          <cell r="N166">
            <v>2892.6967757731968</v>
          </cell>
          <cell r="O166">
            <v>2892.6967757731968</v>
          </cell>
          <cell r="P166">
            <v>2892.6967757731968</v>
          </cell>
          <cell r="Q166">
            <v>2859.0607667525783</v>
          </cell>
        </row>
        <row r="167">
          <cell r="A167" t="str">
            <v>OLVMilMale 16 - 24</v>
          </cell>
          <cell r="B167" t="str">
            <v>OLV</v>
          </cell>
          <cell r="C167" t="str">
            <v>Mil</v>
          </cell>
          <cell r="D167" t="str">
            <v>Male 16 - 24</v>
          </cell>
          <cell r="E167">
            <v>446.52291666666673</v>
          </cell>
          <cell r="F167">
            <v>387.13997207903782</v>
          </cell>
          <cell r="G167">
            <v>425.80793599656369</v>
          </cell>
          <cell r="H167">
            <v>458.49157216494865</v>
          </cell>
          <cell r="I167">
            <v>464.47589991408944</v>
          </cell>
          <cell r="J167">
            <v>452.50724441580769</v>
          </cell>
          <cell r="K167">
            <v>446.52291666666673</v>
          </cell>
          <cell r="L167">
            <v>422.58560567010318</v>
          </cell>
          <cell r="M167">
            <v>422.58560567010318</v>
          </cell>
          <cell r="N167">
            <v>514.65218642611694</v>
          </cell>
          <cell r="O167">
            <v>514.65218642611694</v>
          </cell>
          <cell r="P167">
            <v>514.65218642611694</v>
          </cell>
          <cell r="Q167">
            <v>508.6678586769761</v>
          </cell>
        </row>
        <row r="168">
          <cell r="A168" t="str">
            <v>OLVMilMale 16 - 34</v>
          </cell>
          <cell r="B168" t="str">
            <v>OLV</v>
          </cell>
          <cell r="C168" t="str">
            <v>Mil</v>
          </cell>
          <cell r="D168" t="str">
            <v>Male 16 - 34</v>
          </cell>
          <cell r="E168">
            <v>1185.2208333333335</v>
          </cell>
          <cell r="F168">
            <v>1027.5986812714777</v>
          </cell>
          <cell r="G168">
            <v>1130.2363616838491</v>
          </cell>
          <cell r="H168">
            <v>1216.9896391752584</v>
          </cell>
          <cell r="I168">
            <v>1232.8740420962201</v>
          </cell>
          <cell r="J168">
            <v>1201.105236254296</v>
          </cell>
          <cell r="K168">
            <v>1185.2208333333335</v>
          </cell>
          <cell r="L168">
            <v>1121.6832216494847</v>
          </cell>
          <cell r="M168">
            <v>1121.6832216494847</v>
          </cell>
          <cell r="N168">
            <v>1366.0586512027496</v>
          </cell>
          <cell r="O168">
            <v>1366.0586512027496</v>
          </cell>
          <cell r="P168">
            <v>1366.0586512027496</v>
          </cell>
          <cell r="Q168">
            <v>1350.1742482817874</v>
          </cell>
        </row>
        <row r="169">
          <cell r="A169" t="str">
            <v>OLVMilMale 16 - 44</v>
          </cell>
          <cell r="B169" t="str">
            <v>OLV</v>
          </cell>
          <cell r="C169" t="str">
            <v>Mil</v>
          </cell>
          <cell r="D169" t="str">
            <v>Male 16 - 44</v>
          </cell>
          <cell r="E169">
            <v>1730.0345833333333</v>
          </cell>
          <cell r="F169">
            <v>1499.9578191580754</v>
          </cell>
          <cell r="G169">
            <v>1649.7752469931272</v>
          </cell>
          <cell r="H169">
            <v>1776.4066443298975</v>
          </cell>
          <cell r="I169">
            <v>1799.5926748281788</v>
          </cell>
          <cell r="J169">
            <v>1753.2206138316153</v>
          </cell>
          <cell r="K169">
            <v>1730.0345833333333</v>
          </cell>
          <cell r="L169">
            <v>1637.2904613402063</v>
          </cell>
          <cell r="M169">
            <v>1637.2904613402063</v>
          </cell>
          <cell r="N169">
            <v>1993.9986228522339</v>
          </cell>
          <cell r="O169">
            <v>1993.9986228522339</v>
          </cell>
          <cell r="P169">
            <v>1993.9986228522339</v>
          </cell>
          <cell r="Q169">
            <v>1970.8125923539521</v>
          </cell>
        </row>
        <row r="170">
          <cell r="A170" t="str">
            <v>OLVMilMale 16 +</v>
          </cell>
          <cell r="B170" t="str">
            <v>OLV</v>
          </cell>
          <cell r="C170" t="str">
            <v>Mil</v>
          </cell>
          <cell r="D170" t="str">
            <v>Male 16 +</v>
          </cell>
          <cell r="E170">
            <v>2843.9829166666664</v>
          </cell>
          <cell r="F170">
            <v>2465.7625081615115</v>
          </cell>
          <cell r="G170">
            <v>2712.045564862543</v>
          </cell>
          <cell r="H170">
            <v>2920.213386597939</v>
          </cell>
          <cell r="I170">
            <v>2958.328621563574</v>
          </cell>
          <cell r="J170">
            <v>2882.0981516323027</v>
          </cell>
          <cell r="K170">
            <v>2843.9829166666664</v>
          </cell>
          <cell r="L170">
            <v>2691.5219768041238</v>
          </cell>
          <cell r="M170">
            <v>2691.5219768041238</v>
          </cell>
          <cell r="N170">
            <v>3277.9102070446734</v>
          </cell>
          <cell r="O170">
            <v>3277.9102070446734</v>
          </cell>
          <cell r="P170">
            <v>3277.9102070446734</v>
          </cell>
          <cell r="Q170">
            <v>3239.794972079038</v>
          </cell>
        </row>
        <row r="171">
          <cell r="A171" t="str">
            <v>OLVMilMale 20 - 39</v>
          </cell>
          <cell r="B171" t="str">
            <v>OLV</v>
          </cell>
          <cell r="C171" t="str">
            <v>Mil</v>
          </cell>
          <cell r="D171" t="str">
            <v>Male 20 - 39</v>
          </cell>
          <cell r="E171">
            <v>1254.3645833333337</v>
          </cell>
          <cell r="F171">
            <v>1087.5470253436429</v>
          </cell>
          <cell r="G171">
            <v>1196.1724119415812</v>
          </cell>
          <cell r="H171">
            <v>1287.9867268041246</v>
          </cell>
          <cell r="I171">
            <v>1304.7977985395194</v>
          </cell>
          <cell r="J171">
            <v>1271.1756550687292</v>
          </cell>
          <cell r="K171">
            <v>1254.3645833333337</v>
          </cell>
          <cell r="L171">
            <v>1187.1202963917531</v>
          </cell>
          <cell r="M171">
            <v>1187.1202963917531</v>
          </cell>
          <cell r="N171">
            <v>1445.7521692439868</v>
          </cell>
          <cell r="O171">
            <v>1445.7521692439868</v>
          </cell>
          <cell r="P171">
            <v>1445.7521692439868</v>
          </cell>
          <cell r="Q171">
            <v>1428.9410975085916</v>
          </cell>
        </row>
        <row r="172">
          <cell r="A172" t="str">
            <v>OLVMilMale 25 - 34</v>
          </cell>
          <cell r="B172" t="str">
            <v>OLV</v>
          </cell>
          <cell r="C172" t="str">
            <v>Mil</v>
          </cell>
          <cell r="D172" t="str">
            <v>Male 25 - 34</v>
          </cell>
          <cell r="E172">
            <v>738.69250000000011</v>
          </cell>
          <cell r="F172">
            <v>640.45401288659798</v>
          </cell>
          <cell r="G172">
            <v>704.42326030927848</v>
          </cell>
          <cell r="H172">
            <v>758.4925051546395</v>
          </cell>
          <cell r="I172">
            <v>768.39250773195897</v>
          </cell>
          <cell r="J172">
            <v>748.59250257731981</v>
          </cell>
          <cell r="K172">
            <v>738.69250000000011</v>
          </cell>
          <cell r="L172">
            <v>699.09248969072178</v>
          </cell>
          <cell r="M172">
            <v>699.09248969072178</v>
          </cell>
          <cell r="N172">
            <v>851.40022164948471</v>
          </cell>
          <cell r="O172">
            <v>851.40022164948471</v>
          </cell>
          <cell r="P172">
            <v>851.40022164948471</v>
          </cell>
          <cell r="Q172">
            <v>841.50021907216524</v>
          </cell>
        </row>
        <row r="173">
          <cell r="A173" t="str">
            <v>OLVMilMale 25 - 44</v>
          </cell>
          <cell r="B173" t="str">
            <v>OLV</v>
          </cell>
          <cell r="C173" t="str">
            <v>Mil</v>
          </cell>
          <cell r="D173" t="str">
            <v>Male 25 - 44</v>
          </cell>
          <cell r="E173">
            <v>1283.5170833333334</v>
          </cell>
          <cell r="F173">
            <v>1112.8225433848797</v>
          </cell>
          <cell r="G173">
            <v>1223.9724763745705</v>
          </cell>
          <cell r="H173">
            <v>1317.920634020619</v>
          </cell>
          <cell r="I173">
            <v>1335.1224093642613</v>
          </cell>
          <cell r="J173">
            <v>1300.7188586769762</v>
          </cell>
          <cell r="K173">
            <v>1283.5170833333334</v>
          </cell>
          <cell r="L173">
            <v>1214.7099819587631</v>
          </cell>
          <cell r="M173">
            <v>1214.7099819587631</v>
          </cell>
          <cell r="N173">
            <v>1479.3526795532648</v>
          </cell>
          <cell r="O173">
            <v>1479.3526795532648</v>
          </cell>
          <cell r="P173">
            <v>1479.3526795532648</v>
          </cell>
          <cell r="Q173">
            <v>1462.1509042096222</v>
          </cell>
        </row>
        <row r="174">
          <cell r="A174" t="str">
            <v>OLVMilMale 25 - 54</v>
          </cell>
          <cell r="B174" t="str">
            <v>OLV</v>
          </cell>
          <cell r="C174" t="str">
            <v>Mil</v>
          </cell>
          <cell r="D174" t="str">
            <v>Male 25 - 54</v>
          </cell>
          <cell r="E174">
            <v>1713.7954166666668</v>
          </cell>
          <cell r="F174">
            <v>1485.8782942439861</v>
          </cell>
          <cell r="G174">
            <v>1634.2894437285227</v>
          </cell>
          <cell r="H174">
            <v>1759.7322010309285</v>
          </cell>
          <cell r="I174">
            <v>1782.7005932130587</v>
          </cell>
          <cell r="J174">
            <v>1736.7638088487977</v>
          </cell>
          <cell r="K174">
            <v>1713.7954166666668</v>
          </cell>
          <cell r="L174">
            <v>1621.9218479381445</v>
          </cell>
          <cell r="M174">
            <v>1621.9218479381445</v>
          </cell>
          <cell r="N174">
            <v>1975.2817276632306</v>
          </cell>
          <cell r="O174">
            <v>1975.2817276632306</v>
          </cell>
          <cell r="P174">
            <v>1975.2817276632306</v>
          </cell>
          <cell r="Q174">
            <v>1952.3133354811002</v>
          </cell>
        </row>
        <row r="175">
          <cell r="A175" t="str">
            <v>OLVMilMale 30 - 49</v>
          </cell>
          <cell r="B175" t="str">
            <v>OLV</v>
          </cell>
          <cell r="C175" t="str">
            <v>Mil</v>
          </cell>
          <cell r="D175" t="str">
            <v>Male 30 - 49</v>
          </cell>
          <cell r="E175">
            <v>1144.0595833333334</v>
          </cell>
          <cell r="F175">
            <v>991.91145317869416</v>
          </cell>
          <cell r="G175">
            <v>1090.9846542096222</v>
          </cell>
          <cell r="H175">
            <v>1174.7250979381449</v>
          </cell>
          <cell r="I175">
            <v>1190.05785524055</v>
          </cell>
          <cell r="J175">
            <v>1159.3923406357392</v>
          </cell>
          <cell r="K175">
            <v>1144.0595833333334</v>
          </cell>
          <cell r="L175">
            <v>1082.7285541237115</v>
          </cell>
          <cell r="M175">
            <v>1082.7285541237115</v>
          </cell>
          <cell r="N175">
            <v>1318.6171280068731</v>
          </cell>
          <cell r="O175">
            <v>1318.6171280068731</v>
          </cell>
          <cell r="P175">
            <v>1318.6171280068731</v>
          </cell>
          <cell r="Q175">
            <v>1303.2843707044676</v>
          </cell>
        </row>
        <row r="176">
          <cell r="A176" t="str">
            <v>OLVMilMale 35 - 44</v>
          </cell>
          <cell r="B176" t="str">
            <v>OLV</v>
          </cell>
          <cell r="C176" t="str">
            <v>Mil</v>
          </cell>
          <cell r="D176" t="str">
            <v>Male 35 - 44</v>
          </cell>
          <cell r="E176">
            <v>544.81916666666666</v>
          </cell>
          <cell r="F176">
            <v>472.36383419243981</v>
          </cell>
          <cell r="G176">
            <v>519.54405068728522</v>
          </cell>
          <cell r="H176">
            <v>559.42256701030942</v>
          </cell>
          <cell r="I176">
            <v>566.72426718213057</v>
          </cell>
          <cell r="J176">
            <v>552.12086683848804</v>
          </cell>
          <cell r="K176">
            <v>544.81916666666666</v>
          </cell>
          <cell r="L176">
            <v>515.61236597938148</v>
          </cell>
          <cell r="M176">
            <v>515.61236597938148</v>
          </cell>
          <cell r="N176">
            <v>627.94621477663236</v>
          </cell>
          <cell r="O176">
            <v>627.94621477663236</v>
          </cell>
          <cell r="P176">
            <v>627.94621477663236</v>
          </cell>
          <cell r="Q176">
            <v>620.64451460481109</v>
          </cell>
        </row>
        <row r="177">
          <cell r="A177" t="str">
            <v>OLVMilMale 35 - 54</v>
          </cell>
          <cell r="B177" t="str">
            <v>OLV</v>
          </cell>
          <cell r="C177" t="str">
            <v>Mil</v>
          </cell>
          <cell r="D177" t="str">
            <v>Male 35 - 54</v>
          </cell>
          <cell r="E177">
            <v>975.09208333333333</v>
          </cell>
          <cell r="F177">
            <v>845.41488874570439</v>
          </cell>
          <cell r="G177">
            <v>929.85585266323028</v>
          </cell>
          <cell r="H177">
            <v>1001.2285721649488</v>
          </cell>
          <cell r="I177">
            <v>1014.2968165807561</v>
          </cell>
          <cell r="J177">
            <v>988.16032774914106</v>
          </cell>
          <cell r="K177">
            <v>975.09208333333333</v>
          </cell>
          <cell r="L177">
            <v>922.81910567010323</v>
          </cell>
          <cell r="M177">
            <v>922.81910567010323</v>
          </cell>
          <cell r="N177">
            <v>1123.8690197594503</v>
          </cell>
          <cell r="O177">
            <v>1123.8690197594503</v>
          </cell>
          <cell r="P177">
            <v>1123.8690197594503</v>
          </cell>
          <cell r="Q177">
            <v>1110.8007753436427</v>
          </cell>
        </row>
        <row r="178">
          <cell r="A178" t="str">
            <v>OLVMilMale 35 - 64</v>
          </cell>
          <cell r="B178" t="str">
            <v>OLV</v>
          </cell>
          <cell r="C178" t="str">
            <v>Mil</v>
          </cell>
          <cell r="D178" t="str">
            <v>Male 35 - 64</v>
          </cell>
          <cell r="E178">
            <v>1365.1516666666669</v>
          </cell>
          <cell r="F178">
            <v>1183.6005687285224</v>
          </cell>
          <cell r="G178">
            <v>1301.8198883161515</v>
          </cell>
          <cell r="H178">
            <v>1401.7433608247429</v>
          </cell>
          <cell r="I178">
            <v>1420.0392079037804</v>
          </cell>
          <cell r="J178">
            <v>1383.447513745705</v>
          </cell>
          <cell r="K178">
            <v>1365.1516666666669</v>
          </cell>
          <cell r="L178">
            <v>1291.9682783505157</v>
          </cell>
          <cell r="M178">
            <v>1291.9682783505157</v>
          </cell>
          <cell r="N178">
            <v>1573.4428487972514</v>
          </cell>
          <cell r="O178">
            <v>1573.4428487972514</v>
          </cell>
          <cell r="P178">
            <v>1573.4428487972514</v>
          </cell>
          <cell r="Q178">
            <v>1555.1470017182135</v>
          </cell>
        </row>
        <row r="179">
          <cell r="A179" t="str">
            <v>OLVMilMale 45 - 64</v>
          </cell>
          <cell r="B179" t="str">
            <v>OLV</v>
          </cell>
          <cell r="C179" t="str">
            <v>Mil</v>
          </cell>
          <cell r="D179" t="str">
            <v>Male 45 - 64</v>
          </cell>
          <cell r="E179">
            <v>820.34333333333325</v>
          </cell>
          <cell r="F179">
            <v>711.24612714776617</v>
          </cell>
          <cell r="G179">
            <v>782.28616838487972</v>
          </cell>
          <cell r="H179">
            <v>842.33191752577341</v>
          </cell>
          <cell r="I179">
            <v>853.32620962199314</v>
          </cell>
          <cell r="J179">
            <v>831.33762542955333</v>
          </cell>
          <cell r="K179">
            <v>820.34333333333325</v>
          </cell>
          <cell r="L179">
            <v>776.36616494845362</v>
          </cell>
          <cell r="M179">
            <v>776.36616494845362</v>
          </cell>
          <cell r="N179">
            <v>945.50912027491404</v>
          </cell>
          <cell r="O179">
            <v>945.50912027491404</v>
          </cell>
          <cell r="P179">
            <v>945.50912027491404</v>
          </cell>
          <cell r="Q179">
            <v>934.51482817869419</v>
          </cell>
        </row>
        <row r="180">
          <cell r="A180" t="str">
            <v>OLVMilMale 55 +</v>
          </cell>
          <cell r="B180" t="str">
            <v>OLV</v>
          </cell>
          <cell r="C180" t="str">
            <v>Mil</v>
          </cell>
          <cell r="D180" t="str">
            <v>Male 55 +</v>
          </cell>
          <cell r="E180">
            <v>683.67</v>
          </cell>
          <cell r="F180">
            <v>592.74893814432983</v>
          </cell>
          <cell r="G180">
            <v>651.95335051546397</v>
          </cell>
          <cell r="H180">
            <v>701.99517525773217</v>
          </cell>
          <cell r="I180">
            <v>711.15776288659799</v>
          </cell>
          <cell r="J180">
            <v>692.83258762886601</v>
          </cell>
          <cell r="K180">
            <v>683.67</v>
          </cell>
          <cell r="L180">
            <v>647.0196494845361</v>
          </cell>
          <cell r="M180">
            <v>647.0196494845361</v>
          </cell>
          <cell r="N180">
            <v>787.98253608247421</v>
          </cell>
          <cell r="O180">
            <v>787.98253608247421</v>
          </cell>
          <cell r="P180">
            <v>787.98253608247421</v>
          </cell>
          <cell r="Q180">
            <v>778.81994845360828</v>
          </cell>
        </row>
        <row r="181">
          <cell r="A181" t="str">
            <v>OLVMilMale 35 +</v>
          </cell>
          <cell r="B181" t="str">
            <v>OLV</v>
          </cell>
          <cell r="C181" t="str">
            <v>Mil</v>
          </cell>
          <cell r="D181" t="str">
            <v>Male 35 +</v>
          </cell>
          <cell r="E181">
            <v>1658.7729166666668</v>
          </cell>
          <cell r="F181">
            <v>1438.1732195017182</v>
          </cell>
          <cell r="G181">
            <v>1581.819533934708</v>
          </cell>
          <cell r="H181">
            <v>1703.2348711340214</v>
          </cell>
          <cell r="I181">
            <v>1725.4658483676978</v>
          </cell>
          <cell r="J181">
            <v>1681.0038939003441</v>
          </cell>
          <cell r="K181">
            <v>1658.7729166666668</v>
          </cell>
          <cell r="L181">
            <v>1569.8490077319591</v>
          </cell>
          <cell r="M181">
            <v>1569.8490077319591</v>
          </cell>
          <cell r="N181">
            <v>1911.8640420962204</v>
          </cell>
          <cell r="O181">
            <v>1911.8640420962204</v>
          </cell>
          <cell r="P181">
            <v>1911.8640420962204</v>
          </cell>
          <cell r="Q181">
            <v>1889.6330648625433</v>
          </cell>
        </row>
        <row r="182">
          <cell r="A182" t="str">
            <v>OLVFivAll 16 +</v>
          </cell>
          <cell r="B182" t="str">
            <v>OLV</v>
          </cell>
          <cell r="C182" t="str">
            <v>Fiv</v>
          </cell>
          <cell r="D182" t="str">
            <v>All 16 +</v>
          </cell>
          <cell r="E182">
            <v>3719.5979166666671</v>
          </cell>
          <cell r="F182">
            <v>3224.9297401202748</v>
          </cell>
          <cell r="G182">
            <v>3547.0392504295537</v>
          </cell>
          <cell r="H182">
            <v>3819.2984793814448</v>
          </cell>
          <cell r="I182">
            <v>3869.1487607388322</v>
          </cell>
          <cell r="J182">
            <v>3769.4481980240562</v>
          </cell>
          <cell r="K182">
            <v>3719.5979166666671</v>
          </cell>
          <cell r="L182">
            <v>3520.1967912371142</v>
          </cell>
          <cell r="M182">
            <v>3520.1967912371142</v>
          </cell>
          <cell r="N182">
            <v>4287.1241967353963</v>
          </cell>
          <cell r="O182">
            <v>4287.1241967353963</v>
          </cell>
          <cell r="P182">
            <v>4287.1241967353963</v>
          </cell>
          <cell r="Q182">
            <v>4237.2739153780076</v>
          </cell>
        </row>
        <row r="183">
          <cell r="A183" t="str">
            <v>OLVFivAll 16 - 24</v>
          </cell>
          <cell r="B183" t="str">
            <v>OLV</v>
          </cell>
          <cell r="C183" t="str">
            <v>Fiv</v>
          </cell>
          <cell r="D183" t="str">
            <v>All 16 - 24</v>
          </cell>
          <cell r="E183">
            <v>501.68083333333334</v>
          </cell>
          <cell r="F183">
            <v>434.96245446735389</v>
          </cell>
          <cell r="G183">
            <v>478.40698024054984</v>
          </cell>
          <cell r="H183">
            <v>515.12794845360838</v>
          </cell>
          <cell r="I183">
            <v>521.85150601374573</v>
          </cell>
          <cell r="J183">
            <v>508.40439089347086</v>
          </cell>
          <cell r="K183">
            <v>501.68083333333334</v>
          </cell>
          <cell r="L183">
            <v>474.78660309278354</v>
          </cell>
          <cell r="M183">
            <v>474.78660309278354</v>
          </cell>
          <cell r="N183">
            <v>578.22595017182141</v>
          </cell>
          <cell r="O183">
            <v>578.22595017182141</v>
          </cell>
          <cell r="P183">
            <v>578.22595017182141</v>
          </cell>
          <cell r="Q183">
            <v>571.50239261168394</v>
          </cell>
        </row>
        <row r="184">
          <cell r="A184" t="str">
            <v>OLVFivAll 16 - 34</v>
          </cell>
          <cell r="B184" t="str">
            <v>OLV</v>
          </cell>
          <cell r="C184" t="str">
            <v>Fiv</v>
          </cell>
          <cell r="D184" t="str">
            <v>All 16 - 34</v>
          </cell>
          <cell r="E184">
            <v>1421.9291666666666</v>
          </cell>
          <cell r="F184">
            <v>1232.8272465635737</v>
          </cell>
          <cell r="G184">
            <v>1355.9633805841925</v>
          </cell>
          <cell r="H184">
            <v>1460.0427319587632</v>
          </cell>
          <cell r="I184">
            <v>1479.099514604811</v>
          </cell>
          <cell r="J184">
            <v>1440.9859493127149</v>
          </cell>
          <cell r="K184">
            <v>1421.9291666666666</v>
          </cell>
          <cell r="L184">
            <v>1345.7020360824743</v>
          </cell>
          <cell r="M184">
            <v>1345.7020360824743</v>
          </cell>
          <cell r="N184">
            <v>1638.8833075601376</v>
          </cell>
          <cell r="O184">
            <v>1638.8833075601376</v>
          </cell>
          <cell r="P184">
            <v>1638.8833075601376</v>
          </cell>
          <cell r="Q184">
            <v>1619.8265249140895</v>
          </cell>
        </row>
        <row r="185">
          <cell r="A185" t="str">
            <v>OLVFivAll 16 - 44</v>
          </cell>
          <cell r="B185" t="str">
            <v>OLV</v>
          </cell>
          <cell r="C185" t="str">
            <v>Fiv</v>
          </cell>
          <cell r="D185" t="str">
            <v>All 16 - 44</v>
          </cell>
          <cell r="E185">
            <v>2067.7149999999997</v>
          </cell>
          <cell r="F185">
            <v>1792.7302216494841</v>
          </cell>
          <cell r="G185">
            <v>1971.7900773195875</v>
          </cell>
          <cell r="H185">
            <v>2123.1382886597944</v>
          </cell>
          <cell r="I185">
            <v>2150.8499329896904</v>
          </cell>
          <cell r="J185">
            <v>2095.426644329897</v>
          </cell>
          <cell r="K185">
            <v>2067.7149999999997</v>
          </cell>
          <cell r="L185">
            <v>1956.8684226804123</v>
          </cell>
          <cell r="M185">
            <v>1956.8684226804123</v>
          </cell>
          <cell r="N185">
            <v>2383.2014123711338</v>
          </cell>
          <cell r="O185">
            <v>2383.2014123711338</v>
          </cell>
          <cell r="P185">
            <v>2383.2014123711338</v>
          </cell>
          <cell r="Q185">
            <v>2355.4897680412373</v>
          </cell>
        </row>
        <row r="186">
          <cell r="A186" t="str">
            <v>OLVFivAll 20 - 39</v>
          </cell>
          <cell r="B186" t="str">
            <v>OLV</v>
          </cell>
          <cell r="C186" t="str">
            <v>Fiv</v>
          </cell>
          <cell r="D186" t="str">
            <v>All 20 - 39</v>
          </cell>
          <cell r="E186">
            <v>1568.2549999999999</v>
          </cell>
          <cell r="F186">
            <v>1359.6932525773193</v>
          </cell>
          <cell r="G186">
            <v>1495.5009020618556</v>
          </cell>
          <cell r="H186">
            <v>1610.2907010309282</v>
          </cell>
          <cell r="I186">
            <v>1631.3085515463918</v>
          </cell>
          <cell r="J186">
            <v>1589.2728505154641</v>
          </cell>
          <cell r="K186">
            <v>1568.2549999999999</v>
          </cell>
          <cell r="L186">
            <v>1484.1835979381444</v>
          </cell>
          <cell r="M186">
            <v>1484.1835979381444</v>
          </cell>
          <cell r="N186">
            <v>1807.5351443298969</v>
          </cell>
          <cell r="O186">
            <v>1807.5351443298969</v>
          </cell>
          <cell r="P186">
            <v>1807.5351443298969</v>
          </cell>
          <cell r="Q186">
            <v>1786.5172938144331</v>
          </cell>
        </row>
        <row r="187">
          <cell r="A187" t="str">
            <v>OLVFivAll 25 - 34</v>
          </cell>
          <cell r="B187" t="str">
            <v>OLV</v>
          </cell>
          <cell r="C187" t="str">
            <v>Fiv</v>
          </cell>
          <cell r="D187" t="str">
            <v>All 25 - 34</v>
          </cell>
          <cell r="E187">
            <v>920.23749999999984</v>
          </cell>
          <cell r="F187">
            <v>797.85539948453584</v>
          </cell>
          <cell r="G187">
            <v>877.54606958762872</v>
          </cell>
          <cell r="H187">
            <v>944.90365979381454</v>
          </cell>
          <cell r="I187">
            <v>957.23673969072161</v>
          </cell>
          <cell r="J187">
            <v>932.57057989690725</v>
          </cell>
          <cell r="K187">
            <v>920.23749999999984</v>
          </cell>
          <cell r="L187">
            <v>870.90518041237101</v>
          </cell>
          <cell r="M187">
            <v>870.90518041237101</v>
          </cell>
          <cell r="N187">
            <v>1060.6448711340206</v>
          </cell>
          <cell r="O187">
            <v>1060.6448711340206</v>
          </cell>
          <cell r="P187">
            <v>1060.6448711340206</v>
          </cell>
          <cell r="Q187">
            <v>1048.3117912371133</v>
          </cell>
        </row>
        <row r="188">
          <cell r="A188" t="str">
            <v>OLVFivAll 25 - 44</v>
          </cell>
          <cell r="B188" t="str">
            <v>OLV</v>
          </cell>
          <cell r="C188" t="str">
            <v>Fiv</v>
          </cell>
          <cell r="D188" t="str">
            <v>All 25 - 44</v>
          </cell>
          <cell r="E188">
            <v>1566.0341666666666</v>
          </cell>
          <cell r="F188">
            <v>1357.7677671821305</v>
          </cell>
          <cell r="G188">
            <v>1493.3830970790377</v>
          </cell>
          <cell r="H188">
            <v>1608.0103402061861</v>
          </cell>
          <cell r="I188">
            <v>1628.998426975945</v>
          </cell>
          <cell r="J188">
            <v>1587.0222534364264</v>
          </cell>
          <cell r="K188">
            <v>1566.0341666666666</v>
          </cell>
          <cell r="L188">
            <v>1482.0818195876288</v>
          </cell>
          <cell r="M188">
            <v>1482.0818195876288</v>
          </cell>
          <cell r="N188">
            <v>1804.9754621993129</v>
          </cell>
          <cell r="O188">
            <v>1804.9754621993129</v>
          </cell>
          <cell r="P188">
            <v>1804.9754621993129</v>
          </cell>
          <cell r="Q188">
            <v>1783.9873754295534</v>
          </cell>
        </row>
        <row r="189">
          <cell r="A189" t="str">
            <v>OLVFivAll 25 - 54</v>
          </cell>
          <cell r="B189" t="str">
            <v>OLV</v>
          </cell>
          <cell r="C189" t="str">
            <v>Fiv</v>
          </cell>
          <cell r="D189" t="str">
            <v>All 25 - 54</v>
          </cell>
          <cell r="E189">
            <v>2128.1108333333336</v>
          </cell>
          <cell r="F189">
            <v>1845.0940317869417</v>
          </cell>
          <cell r="G189">
            <v>2029.3840420962204</v>
          </cell>
          <cell r="H189">
            <v>2185.1529793814443</v>
          </cell>
          <cell r="I189">
            <v>2213.674052405499</v>
          </cell>
          <cell r="J189">
            <v>2156.6319063573892</v>
          </cell>
          <cell r="K189">
            <v>2128.1108333333336</v>
          </cell>
          <cell r="L189">
            <v>2014.0265412371139</v>
          </cell>
          <cell r="M189">
            <v>2014.0265412371139</v>
          </cell>
          <cell r="N189">
            <v>2452.8122800687293</v>
          </cell>
          <cell r="O189">
            <v>2452.8122800687293</v>
          </cell>
          <cell r="P189">
            <v>2452.8122800687293</v>
          </cell>
          <cell r="Q189">
            <v>2424.2912070446741</v>
          </cell>
        </row>
        <row r="190">
          <cell r="A190" t="str">
            <v>OLVFivAll 30 - 49</v>
          </cell>
          <cell r="B190" t="str">
            <v>OLV</v>
          </cell>
          <cell r="C190" t="str">
            <v>Fiv</v>
          </cell>
          <cell r="D190" t="str">
            <v>All 30 - 49</v>
          </cell>
          <cell r="E190">
            <v>1424.28</v>
          </cell>
          <cell r="F190">
            <v>1234.865443298969</v>
          </cell>
          <cell r="G190">
            <v>1358.2051546391754</v>
          </cell>
          <cell r="H190">
            <v>1462.4565773195882</v>
          </cell>
          <cell r="I190">
            <v>1481.5448659793815</v>
          </cell>
          <cell r="J190">
            <v>1443.368288659794</v>
          </cell>
          <cell r="K190">
            <v>1424.28</v>
          </cell>
          <cell r="L190">
            <v>1347.9268453608249</v>
          </cell>
          <cell r="M190">
            <v>1347.9268453608249</v>
          </cell>
          <cell r="N190">
            <v>1641.5928247422682</v>
          </cell>
          <cell r="O190">
            <v>1641.5928247422682</v>
          </cell>
          <cell r="P190">
            <v>1641.5928247422682</v>
          </cell>
          <cell r="Q190">
            <v>1622.5045360824745</v>
          </cell>
        </row>
        <row r="191">
          <cell r="A191" t="str">
            <v>OLVFivAll 35 +</v>
          </cell>
          <cell r="B191" t="str">
            <v>OLV</v>
          </cell>
          <cell r="C191" t="str">
            <v>Fiv</v>
          </cell>
          <cell r="D191" t="str">
            <v>All 35 +</v>
          </cell>
          <cell r="E191">
            <v>2297.6741666666667</v>
          </cell>
          <cell r="F191">
            <v>1992.1071898625428</v>
          </cell>
          <cell r="G191">
            <v>2191.081035223368</v>
          </cell>
          <cell r="H191">
            <v>2359.2613092783513</v>
          </cell>
          <cell r="I191">
            <v>2390.0548805841927</v>
          </cell>
          <cell r="J191">
            <v>2328.467737972509</v>
          </cell>
          <cell r="K191">
            <v>2297.6741666666667</v>
          </cell>
          <cell r="L191">
            <v>2174.4998814432993</v>
          </cell>
          <cell r="M191">
            <v>2174.4998814432993</v>
          </cell>
          <cell r="N191">
            <v>2648.2471323024056</v>
          </cell>
          <cell r="O191">
            <v>2648.2471323024056</v>
          </cell>
          <cell r="P191">
            <v>2648.2471323024056</v>
          </cell>
          <cell r="Q191">
            <v>2617.4535609965642</v>
          </cell>
        </row>
        <row r="192">
          <cell r="A192" t="str">
            <v>OLVFivAll 35 - 54</v>
          </cell>
          <cell r="B192" t="str">
            <v>OLV</v>
          </cell>
          <cell r="C192" t="str">
            <v>Fiv</v>
          </cell>
          <cell r="D192" t="str">
            <v>All 35 - 54</v>
          </cell>
          <cell r="E192">
            <v>1207.8679166666668</v>
          </cell>
          <cell r="F192">
            <v>1047.2339359965636</v>
          </cell>
          <cell r="G192">
            <v>1151.8328071305843</v>
          </cell>
          <cell r="H192">
            <v>1240.2437577319592</v>
          </cell>
          <cell r="I192">
            <v>1256.4316782646051</v>
          </cell>
          <cell r="J192">
            <v>1224.0558371993131</v>
          </cell>
          <cell r="K192">
            <v>1207.8679166666668</v>
          </cell>
          <cell r="L192">
            <v>1143.1162345360826</v>
          </cell>
          <cell r="M192">
            <v>1143.1162345360826</v>
          </cell>
          <cell r="N192">
            <v>1392.1611658075606</v>
          </cell>
          <cell r="O192">
            <v>1392.1611658075606</v>
          </cell>
          <cell r="P192">
            <v>1392.1611658075606</v>
          </cell>
          <cell r="Q192">
            <v>1375.9732452749145</v>
          </cell>
        </row>
        <row r="193">
          <cell r="A193" t="str">
            <v>OLVFivAll 35 - 44</v>
          </cell>
          <cell r="B193" t="str">
            <v>OLV</v>
          </cell>
          <cell r="C193" t="str">
            <v>Fiv</v>
          </cell>
          <cell r="D193" t="str">
            <v>All 35 - 44</v>
          </cell>
          <cell r="E193">
            <v>645.7912500000001</v>
          </cell>
          <cell r="F193">
            <v>559.90767139175261</v>
          </cell>
          <cell r="G193">
            <v>615.83186211340217</v>
          </cell>
          <cell r="H193">
            <v>663.10111855670141</v>
          </cell>
          <cell r="I193">
            <v>671.75605283505172</v>
          </cell>
          <cell r="J193">
            <v>654.44618427835076</v>
          </cell>
          <cell r="K193">
            <v>645.7912500000001</v>
          </cell>
          <cell r="L193">
            <v>611.17151288659807</v>
          </cell>
          <cell r="M193">
            <v>611.17151288659807</v>
          </cell>
          <cell r="N193">
            <v>744.32434793814457</v>
          </cell>
          <cell r="O193">
            <v>744.32434793814457</v>
          </cell>
          <cell r="P193">
            <v>744.32434793814457</v>
          </cell>
          <cell r="Q193">
            <v>735.66941365979403</v>
          </cell>
        </row>
        <row r="194">
          <cell r="A194" t="str">
            <v>OLVFivAll 35 - 64</v>
          </cell>
          <cell r="B194" t="str">
            <v>OLV</v>
          </cell>
          <cell r="C194" t="str">
            <v>Fiv</v>
          </cell>
          <cell r="D194" t="str">
            <v>All 35 - 64</v>
          </cell>
          <cell r="E194">
            <v>1745.4341666666667</v>
          </cell>
          <cell r="F194">
            <v>1513.3094166666665</v>
          </cell>
          <cell r="G194">
            <v>1664.4604166666668</v>
          </cell>
          <cell r="H194">
            <v>1792.2190000000005</v>
          </cell>
          <cell r="I194">
            <v>1815.6114166666669</v>
          </cell>
          <cell r="J194">
            <v>1768.8265833333337</v>
          </cell>
          <cell r="K194">
            <v>1745.4341666666667</v>
          </cell>
          <cell r="L194">
            <v>1651.8645000000001</v>
          </cell>
          <cell r="M194">
            <v>1651.8645000000001</v>
          </cell>
          <cell r="N194">
            <v>2011.7478333333336</v>
          </cell>
          <cell r="O194">
            <v>2011.7478333333336</v>
          </cell>
          <cell r="P194">
            <v>2011.7478333333336</v>
          </cell>
          <cell r="Q194">
            <v>1988.355416666667</v>
          </cell>
        </row>
        <row r="195">
          <cell r="A195" t="str">
            <v>OLVFivAll 45 - 64</v>
          </cell>
          <cell r="B195" t="str">
            <v>OLV</v>
          </cell>
          <cell r="C195" t="str">
            <v>Fiv</v>
          </cell>
          <cell r="D195" t="str">
            <v>All 45 - 64</v>
          </cell>
          <cell r="E195">
            <v>1099.6375</v>
          </cell>
          <cell r="F195">
            <v>953.3970489690721</v>
          </cell>
          <cell r="G195">
            <v>1048.6233891752579</v>
          </cell>
          <cell r="H195">
            <v>1129.1123195876294</v>
          </cell>
          <cell r="I195">
            <v>1143.8497293814435</v>
          </cell>
          <cell r="J195">
            <v>1114.3749097938146</v>
          </cell>
          <cell r="K195">
            <v>1099.6375</v>
          </cell>
          <cell r="L195">
            <v>1040.6878608247423</v>
          </cell>
          <cell r="M195">
            <v>1040.6878608247423</v>
          </cell>
          <cell r="N195">
            <v>1267.4172422680415</v>
          </cell>
          <cell r="O195">
            <v>1267.4172422680415</v>
          </cell>
          <cell r="P195">
            <v>1267.4172422680415</v>
          </cell>
          <cell r="Q195">
            <v>1252.6798324742269</v>
          </cell>
        </row>
        <row r="196">
          <cell r="A196" t="str">
            <v>OLVFivAll 55 +</v>
          </cell>
          <cell r="B196" t="str">
            <v>OLV</v>
          </cell>
          <cell r="C196" t="str">
            <v>Fiv</v>
          </cell>
          <cell r="D196" t="str">
            <v>All 55 +</v>
          </cell>
          <cell r="E196">
            <v>1089.7954166666666</v>
          </cell>
          <cell r="F196">
            <v>944.86386125429533</v>
          </cell>
          <cell r="G196">
            <v>1039.2378973367697</v>
          </cell>
          <cell r="H196">
            <v>1119.0064278350519</v>
          </cell>
          <cell r="I196">
            <v>1133.611933419244</v>
          </cell>
          <cell r="J196">
            <v>1104.4009222508591</v>
          </cell>
          <cell r="K196">
            <v>1089.7954166666666</v>
          </cell>
          <cell r="L196">
            <v>1031.3733943298969</v>
          </cell>
          <cell r="M196">
            <v>1031.3733943298969</v>
          </cell>
          <cell r="N196">
            <v>1256.0734802405498</v>
          </cell>
          <cell r="O196">
            <v>1256.0734802405498</v>
          </cell>
          <cell r="P196">
            <v>1256.0734802405498</v>
          </cell>
          <cell r="Q196">
            <v>1241.4679746563575</v>
          </cell>
        </row>
        <row r="197">
          <cell r="A197" t="str">
            <v>OLVFivFemale 16 +</v>
          </cell>
          <cell r="B197" t="str">
            <v>OLV</v>
          </cell>
          <cell r="C197" t="str">
            <v>Fiv</v>
          </cell>
          <cell r="D197" t="str">
            <v>Female 16 +</v>
          </cell>
          <cell r="E197">
            <v>2132.6012500000002</v>
          </cell>
          <cell r="F197">
            <v>1848.9872693298969</v>
          </cell>
          <cell r="G197">
            <v>2033.6661404639178</v>
          </cell>
          <cell r="H197">
            <v>2189.7637577319597</v>
          </cell>
          <cell r="I197">
            <v>2218.3450115979385</v>
          </cell>
          <cell r="J197">
            <v>2161.1825038659799</v>
          </cell>
          <cell r="K197">
            <v>2132.6012500000002</v>
          </cell>
          <cell r="L197">
            <v>2018.2762345360827</v>
          </cell>
          <cell r="M197">
            <v>2018.2762345360827</v>
          </cell>
          <cell r="N197">
            <v>2457.9878324742272</v>
          </cell>
          <cell r="O197">
            <v>2457.9878324742272</v>
          </cell>
          <cell r="P197">
            <v>2457.9878324742272</v>
          </cell>
          <cell r="Q197">
            <v>2429.4065786082479</v>
          </cell>
        </row>
        <row r="198">
          <cell r="A198" t="str">
            <v>OLVFivFemale 16 - 24</v>
          </cell>
          <cell r="B198" t="str">
            <v>OLV</v>
          </cell>
          <cell r="C198" t="str">
            <v>Fiv</v>
          </cell>
          <cell r="D198" t="str">
            <v>Female 16 - 24</v>
          </cell>
          <cell r="E198">
            <v>253.42958333333334</v>
          </cell>
          <cell r="F198">
            <v>219.72606142611681</v>
          </cell>
          <cell r="G198">
            <v>241.67254080756015</v>
          </cell>
          <cell r="H198">
            <v>260.22254123711349</v>
          </cell>
          <cell r="I198">
            <v>263.61902018900344</v>
          </cell>
          <cell r="J198">
            <v>256.82606228522343</v>
          </cell>
          <cell r="K198">
            <v>253.42958333333334</v>
          </cell>
          <cell r="L198">
            <v>239.84366752577321</v>
          </cell>
          <cell r="M198">
            <v>239.84366752577321</v>
          </cell>
          <cell r="N198">
            <v>292.09718986254302</v>
          </cell>
          <cell r="O198">
            <v>292.09718986254302</v>
          </cell>
          <cell r="P198">
            <v>292.09718986254302</v>
          </cell>
          <cell r="Q198">
            <v>288.70071091065296</v>
          </cell>
        </row>
        <row r="199">
          <cell r="A199" t="str">
            <v>OLVFivFemale 16 - 34</v>
          </cell>
          <cell r="B199" t="str">
            <v>OLV</v>
          </cell>
          <cell r="C199" t="str">
            <v>Fiv</v>
          </cell>
          <cell r="D199" t="str">
            <v>Female 16 - 34</v>
          </cell>
          <cell r="E199">
            <v>683.96249999999998</v>
          </cell>
          <cell r="F199">
            <v>593.00253865979369</v>
          </cell>
          <cell r="G199">
            <v>652.23228092783506</v>
          </cell>
          <cell r="H199">
            <v>702.2955154639177</v>
          </cell>
          <cell r="I199">
            <v>711.46202319587633</v>
          </cell>
          <cell r="J199">
            <v>693.12900773195884</v>
          </cell>
          <cell r="K199">
            <v>683.96249999999998</v>
          </cell>
          <cell r="L199">
            <v>647.296469072165</v>
          </cell>
          <cell r="M199">
            <v>647.296469072165</v>
          </cell>
          <cell r="N199">
            <v>788.31966494845369</v>
          </cell>
          <cell r="O199">
            <v>788.31966494845369</v>
          </cell>
          <cell r="P199">
            <v>788.31966494845369</v>
          </cell>
          <cell r="Q199">
            <v>779.15315721649495</v>
          </cell>
        </row>
        <row r="200">
          <cell r="A200" t="str">
            <v>OLVFivFemale 16 - 44</v>
          </cell>
          <cell r="B200" t="str">
            <v>OLV</v>
          </cell>
          <cell r="C200" t="str">
            <v>Fiv</v>
          </cell>
          <cell r="D200" t="str">
            <v>Female 16 - 44</v>
          </cell>
          <cell r="E200">
            <v>1062.6308333333334</v>
          </cell>
          <cell r="F200">
            <v>921.31188745704458</v>
          </cell>
          <cell r="G200">
            <v>1013.3335266323026</v>
          </cell>
          <cell r="H200">
            <v>1091.1137216494849</v>
          </cell>
          <cell r="I200">
            <v>1105.3551658075603</v>
          </cell>
          <cell r="J200">
            <v>1076.8722774914092</v>
          </cell>
          <cell r="K200">
            <v>1062.6308333333334</v>
          </cell>
          <cell r="L200">
            <v>1005.6650567010311</v>
          </cell>
          <cell r="M200">
            <v>1005.6650567010311</v>
          </cell>
          <cell r="N200">
            <v>1224.7641975945019</v>
          </cell>
          <cell r="O200">
            <v>1224.7641975945019</v>
          </cell>
          <cell r="P200">
            <v>1224.7641975945019</v>
          </cell>
          <cell r="Q200">
            <v>1210.5227534364265</v>
          </cell>
        </row>
        <row r="201">
          <cell r="A201" t="str">
            <v>OLVFivFemale 20 - 39</v>
          </cell>
          <cell r="B201" t="str">
            <v>OLV</v>
          </cell>
          <cell r="C201" t="str">
            <v>Fiv</v>
          </cell>
          <cell r="D201" t="str">
            <v>Female 20 - 39</v>
          </cell>
          <cell r="E201">
            <v>777.49208333333343</v>
          </cell>
          <cell r="F201">
            <v>674.09365163230245</v>
          </cell>
          <cell r="G201">
            <v>741.42286297250871</v>
          </cell>
          <cell r="H201">
            <v>798.33207731958794</v>
          </cell>
          <cell r="I201">
            <v>808.75207431271497</v>
          </cell>
          <cell r="J201">
            <v>787.91208032646068</v>
          </cell>
          <cell r="K201">
            <v>777.49208333333343</v>
          </cell>
          <cell r="L201">
            <v>735.81209536082486</v>
          </cell>
          <cell r="M201">
            <v>735.81209536082486</v>
          </cell>
          <cell r="N201">
            <v>896.11974140893494</v>
          </cell>
          <cell r="O201">
            <v>896.11974140893494</v>
          </cell>
          <cell r="P201">
            <v>896.11974140893494</v>
          </cell>
          <cell r="Q201">
            <v>885.6997444158078</v>
          </cell>
        </row>
        <row r="202">
          <cell r="A202" t="str">
            <v>OLVFivFemale 25 - 34</v>
          </cell>
          <cell r="B202" t="str">
            <v>OLV</v>
          </cell>
          <cell r="C202" t="str">
            <v>Fiv</v>
          </cell>
          <cell r="D202" t="str">
            <v>Female 25 - 34</v>
          </cell>
          <cell r="E202">
            <v>430.53833333333336</v>
          </cell>
          <cell r="F202">
            <v>373.28117353951887</v>
          </cell>
          <cell r="G202">
            <v>410.5649054982818</v>
          </cell>
          <cell r="H202">
            <v>442.07853608247439</v>
          </cell>
          <cell r="I202">
            <v>447.84863745704473</v>
          </cell>
          <cell r="J202">
            <v>436.30843470790387</v>
          </cell>
          <cell r="K202">
            <v>430.53833333333336</v>
          </cell>
          <cell r="L202">
            <v>407.45792783505158</v>
          </cell>
          <cell r="M202">
            <v>407.45792783505158</v>
          </cell>
          <cell r="N202">
            <v>496.22871821305847</v>
          </cell>
          <cell r="O202">
            <v>496.22871821305847</v>
          </cell>
          <cell r="P202">
            <v>496.22871821305847</v>
          </cell>
          <cell r="Q202">
            <v>490.45861683848807</v>
          </cell>
        </row>
        <row r="203">
          <cell r="A203" t="str">
            <v>OLVFivFemale 25 - 44</v>
          </cell>
          <cell r="B203" t="str">
            <v>OLV</v>
          </cell>
          <cell r="C203" t="str">
            <v>Fiv</v>
          </cell>
          <cell r="D203" t="str">
            <v>Female 25 - 44</v>
          </cell>
          <cell r="E203">
            <v>809.20666666666682</v>
          </cell>
          <cell r="F203">
            <v>701.59052233676982</v>
          </cell>
          <cell r="G203">
            <v>771.66615120274935</v>
          </cell>
          <cell r="H203">
            <v>830.89674226804163</v>
          </cell>
          <cell r="I203">
            <v>841.74178006872876</v>
          </cell>
          <cell r="J203">
            <v>820.05170446735428</v>
          </cell>
          <cell r="K203">
            <v>809.20666666666682</v>
          </cell>
          <cell r="L203">
            <v>765.82651546391776</v>
          </cell>
          <cell r="M203">
            <v>765.82651546391776</v>
          </cell>
          <cell r="N203">
            <v>932.67325085910682</v>
          </cell>
          <cell r="O203">
            <v>932.67325085910682</v>
          </cell>
          <cell r="P203">
            <v>932.67325085910682</v>
          </cell>
          <cell r="Q203">
            <v>921.82821305841958</v>
          </cell>
        </row>
        <row r="204">
          <cell r="A204" t="str">
            <v>OLVFivFemale 25 - 54</v>
          </cell>
          <cell r="B204" t="str">
            <v>OLV</v>
          </cell>
          <cell r="C204" t="str">
            <v>Fiv</v>
          </cell>
          <cell r="D204" t="str">
            <v>Female 25 - 54</v>
          </cell>
          <cell r="E204">
            <v>1143.4529166666666</v>
          </cell>
          <cell r="F204">
            <v>991.38546692439854</v>
          </cell>
          <cell r="G204">
            <v>1090.4061318728523</v>
          </cell>
          <cell r="H204">
            <v>1174.1021701030932</v>
          </cell>
          <cell r="I204">
            <v>1189.426796821306</v>
          </cell>
          <cell r="J204">
            <v>1158.7775433848799</v>
          </cell>
          <cell r="K204">
            <v>1143.4529166666666</v>
          </cell>
          <cell r="L204">
            <v>1082.1544097938145</v>
          </cell>
          <cell r="M204">
            <v>1082.1544097938145</v>
          </cell>
          <cell r="N204">
            <v>1317.9178977663232</v>
          </cell>
          <cell r="O204">
            <v>1317.9178977663232</v>
          </cell>
          <cell r="P204">
            <v>1317.9178977663232</v>
          </cell>
          <cell r="Q204">
            <v>1302.5932710481102</v>
          </cell>
        </row>
        <row r="205">
          <cell r="A205" t="str">
            <v>OLVFivFemale 30 - 49</v>
          </cell>
          <cell r="B205" t="str">
            <v>OLV</v>
          </cell>
          <cell r="C205" t="str">
            <v>Fiv</v>
          </cell>
          <cell r="D205" t="str">
            <v>Female 30 - 49</v>
          </cell>
          <cell r="E205">
            <v>791.57</v>
          </cell>
          <cell r="F205">
            <v>686.29935051546386</v>
          </cell>
          <cell r="G205">
            <v>754.84768041237123</v>
          </cell>
          <cell r="H205">
            <v>812.78734020618595</v>
          </cell>
          <cell r="I205">
            <v>823.39601030927849</v>
          </cell>
          <cell r="J205">
            <v>802.17867010309294</v>
          </cell>
          <cell r="K205">
            <v>791.57</v>
          </cell>
          <cell r="L205">
            <v>749.13531958762894</v>
          </cell>
          <cell r="M205">
            <v>749.13531958762894</v>
          </cell>
          <cell r="N205">
            <v>912.34562886597951</v>
          </cell>
          <cell r="O205">
            <v>912.34562886597951</v>
          </cell>
          <cell r="P205">
            <v>912.34562886597951</v>
          </cell>
          <cell r="Q205">
            <v>901.73695876288684</v>
          </cell>
        </row>
        <row r="206">
          <cell r="A206" t="str">
            <v>OLVFivFemale 35 - 44</v>
          </cell>
          <cell r="B206" t="str">
            <v>OLV</v>
          </cell>
          <cell r="C206" t="str">
            <v>Fiv</v>
          </cell>
          <cell r="D206" t="str">
            <v>Female 35 - 44</v>
          </cell>
          <cell r="E206">
            <v>378.67916666666673</v>
          </cell>
          <cell r="F206">
            <v>328.31874140893473</v>
          </cell>
          <cell r="G206">
            <v>361.11157646048116</v>
          </cell>
          <cell r="H206">
            <v>388.82932989690744</v>
          </cell>
          <cell r="I206">
            <v>393.90441151202759</v>
          </cell>
          <cell r="J206">
            <v>383.75424828178706</v>
          </cell>
          <cell r="K206">
            <v>378.67916666666673</v>
          </cell>
          <cell r="L206">
            <v>358.37884020618566</v>
          </cell>
          <cell r="M206">
            <v>358.37884020618566</v>
          </cell>
          <cell r="N206">
            <v>436.45701890034377</v>
          </cell>
          <cell r="O206">
            <v>436.45701890034377</v>
          </cell>
          <cell r="P206">
            <v>436.45701890034377</v>
          </cell>
          <cell r="Q206">
            <v>431.3819372852235</v>
          </cell>
        </row>
        <row r="207">
          <cell r="A207" t="str">
            <v>OLVFivFemale 35 - 54</v>
          </cell>
          <cell r="B207" t="str">
            <v>OLV</v>
          </cell>
          <cell r="C207" t="str">
            <v>Fiv</v>
          </cell>
          <cell r="D207" t="str">
            <v>Female 35 - 54</v>
          </cell>
          <cell r="E207">
            <v>712.91458333333321</v>
          </cell>
          <cell r="F207">
            <v>618.10429338487961</v>
          </cell>
          <cell r="G207">
            <v>679.8412263745704</v>
          </cell>
          <cell r="H207">
            <v>732.02363402061872</v>
          </cell>
          <cell r="I207">
            <v>741.57815936426107</v>
          </cell>
          <cell r="J207">
            <v>722.46910867697591</v>
          </cell>
          <cell r="K207">
            <v>712.91458333333321</v>
          </cell>
          <cell r="L207">
            <v>674.69648195876277</v>
          </cell>
          <cell r="M207">
            <v>674.69648195876277</v>
          </cell>
          <cell r="N207">
            <v>821.68917955326458</v>
          </cell>
          <cell r="O207">
            <v>821.68917955326458</v>
          </cell>
          <cell r="P207">
            <v>821.68917955326458</v>
          </cell>
          <cell r="Q207">
            <v>812.134654209622</v>
          </cell>
        </row>
        <row r="208">
          <cell r="A208" t="str">
            <v>OLVFivFemale 35 - 64</v>
          </cell>
          <cell r="B208" t="str">
            <v>OLV</v>
          </cell>
          <cell r="C208" t="str">
            <v>Fiv</v>
          </cell>
          <cell r="D208" t="str">
            <v>Female 35 - 64</v>
          </cell>
          <cell r="E208">
            <v>1047.4912500000003</v>
          </cell>
          <cell r="F208">
            <v>908.1857126288661</v>
          </cell>
          <cell r="G208">
            <v>998.89629510309305</v>
          </cell>
          <cell r="H208">
            <v>1075.5683350515471</v>
          </cell>
          <cell r="I208">
            <v>1089.6068775773199</v>
          </cell>
          <cell r="J208">
            <v>1061.5297925257737</v>
          </cell>
          <cell r="K208">
            <v>1047.4912500000003</v>
          </cell>
          <cell r="L208">
            <v>991.33707989690754</v>
          </cell>
          <cell r="M208">
            <v>991.33707989690754</v>
          </cell>
          <cell r="N208">
            <v>1207.3146572164953</v>
          </cell>
          <cell r="O208">
            <v>1207.3146572164953</v>
          </cell>
          <cell r="P208">
            <v>1207.3146572164953</v>
          </cell>
          <cell r="Q208">
            <v>1193.2761146907221</v>
          </cell>
        </row>
        <row r="209">
          <cell r="A209" t="str">
            <v>OLVFivFemale 45 - 64</v>
          </cell>
          <cell r="B209" t="str">
            <v>OLV</v>
          </cell>
          <cell r="C209" t="str">
            <v>Fiv</v>
          </cell>
          <cell r="D209" t="str">
            <v>Female 45 - 64</v>
          </cell>
          <cell r="E209">
            <v>668.80666666666662</v>
          </cell>
          <cell r="F209">
            <v>579.8622749140892</v>
          </cell>
          <cell r="G209">
            <v>637.77955326460483</v>
          </cell>
          <cell r="H209">
            <v>686.73344329896929</v>
          </cell>
          <cell r="I209">
            <v>695.69683161512023</v>
          </cell>
          <cell r="J209">
            <v>677.7700549828179</v>
          </cell>
          <cell r="K209">
            <v>668.80666666666662</v>
          </cell>
          <cell r="L209">
            <v>632.95311340206183</v>
          </cell>
          <cell r="M209">
            <v>632.95311340206183</v>
          </cell>
          <cell r="N209">
            <v>770.85139518900348</v>
          </cell>
          <cell r="O209">
            <v>770.85139518900348</v>
          </cell>
          <cell r="P209">
            <v>770.85139518900348</v>
          </cell>
          <cell r="Q209">
            <v>761.88800687285232</v>
          </cell>
        </row>
        <row r="210">
          <cell r="A210" t="str">
            <v>OLVFivFemale 55 +</v>
          </cell>
          <cell r="B210" t="str">
            <v>OLV</v>
          </cell>
          <cell r="C210" t="str">
            <v>Fiv</v>
          </cell>
          <cell r="D210" t="str">
            <v>Female 55 +</v>
          </cell>
          <cell r="E210">
            <v>735.73500000000001</v>
          </cell>
          <cell r="F210">
            <v>637.88982989690714</v>
          </cell>
          <cell r="G210">
            <v>701.60296391752581</v>
          </cell>
          <cell r="H210">
            <v>755.45573195876318</v>
          </cell>
          <cell r="I210">
            <v>765.31609793814437</v>
          </cell>
          <cell r="J210">
            <v>745.59536597938154</v>
          </cell>
          <cell r="K210">
            <v>735.73500000000001</v>
          </cell>
          <cell r="L210">
            <v>696.29353608247425</v>
          </cell>
          <cell r="M210">
            <v>696.29353608247425</v>
          </cell>
          <cell r="N210">
            <v>847.99147422680426</v>
          </cell>
          <cell r="O210">
            <v>847.99147422680426</v>
          </cell>
          <cell r="P210">
            <v>847.99147422680426</v>
          </cell>
          <cell r="Q210">
            <v>838.13110824742284</v>
          </cell>
        </row>
        <row r="211">
          <cell r="A211" t="str">
            <v>OLVFivFemale 35 +</v>
          </cell>
          <cell r="B211" t="str">
            <v>OLV</v>
          </cell>
          <cell r="C211" t="str">
            <v>Fiv</v>
          </cell>
          <cell r="D211" t="str">
            <v>Female 35 +</v>
          </cell>
          <cell r="E211">
            <v>1448.6550000000004</v>
          </cell>
          <cell r="F211">
            <v>1255.9988195876292</v>
          </cell>
          <cell r="G211">
            <v>1381.4493556701036</v>
          </cell>
          <cell r="H211">
            <v>1487.4849278350525</v>
          </cell>
          <cell r="I211">
            <v>1506.8998917525778</v>
          </cell>
          <cell r="J211">
            <v>1468.0699639175264</v>
          </cell>
          <cell r="K211">
            <v>1448.6550000000004</v>
          </cell>
          <cell r="L211">
            <v>1370.9951443298974</v>
          </cell>
          <cell r="M211">
            <v>1370.9951443298974</v>
          </cell>
          <cell r="N211">
            <v>1669.6868969072173</v>
          </cell>
          <cell r="O211">
            <v>1669.6868969072173</v>
          </cell>
          <cell r="P211">
            <v>1669.6868969072173</v>
          </cell>
          <cell r="Q211">
            <v>1650.2719329896915</v>
          </cell>
        </row>
        <row r="212">
          <cell r="A212" t="str">
            <v>OLVFivMale 16 - 24</v>
          </cell>
          <cell r="B212" t="str">
            <v>OLV</v>
          </cell>
          <cell r="C212" t="str">
            <v>Fiv</v>
          </cell>
          <cell r="D212" t="str">
            <v>Male 16 - 24</v>
          </cell>
          <cell r="E212">
            <v>248.26749999999996</v>
          </cell>
          <cell r="F212">
            <v>215.25048195876283</v>
          </cell>
          <cell r="G212">
            <v>236.74993556701028</v>
          </cell>
          <cell r="H212">
            <v>254.92209278350521</v>
          </cell>
          <cell r="I212">
            <v>258.2493891752577</v>
          </cell>
          <cell r="J212">
            <v>251.59479639175257</v>
          </cell>
          <cell r="K212">
            <v>248.26749999999996</v>
          </cell>
          <cell r="L212">
            <v>234.95831443298968</v>
          </cell>
          <cell r="M212">
            <v>234.95831443298968</v>
          </cell>
          <cell r="N212">
            <v>286.14748969072161</v>
          </cell>
          <cell r="O212">
            <v>286.14748969072161</v>
          </cell>
          <cell r="P212">
            <v>286.14748969072161</v>
          </cell>
          <cell r="Q212">
            <v>282.82019329896906</v>
          </cell>
        </row>
        <row r="213">
          <cell r="A213" t="str">
            <v>OLVFivMale 16 - 34</v>
          </cell>
          <cell r="B213" t="str">
            <v>OLV</v>
          </cell>
          <cell r="C213" t="str">
            <v>Fiv</v>
          </cell>
          <cell r="D213" t="str">
            <v>Male 16 - 34</v>
          </cell>
          <cell r="E213">
            <v>737.96666666666658</v>
          </cell>
          <cell r="F213">
            <v>639.82470790377988</v>
          </cell>
          <cell r="G213">
            <v>703.7310996563574</v>
          </cell>
          <cell r="H213">
            <v>757.74721649484559</v>
          </cell>
          <cell r="I213">
            <v>767.63749140893469</v>
          </cell>
          <cell r="J213">
            <v>747.85694158075603</v>
          </cell>
          <cell r="K213">
            <v>737.96666666666658</v>
          </cell>
          <cell r="L213">
            <v>698.40556701030926</v>
          </cell>
          <cell r="M213">
            <v>698.40556701030926</v>
          </cell>
          <cell r="N213">
            <v>850.5636426116838</v>
          </cell>
          <cell r="O213">
            <v>850.5636426116838</v>
          </cell>
          <cell r="P213">
            <v>850.5636426116838</v>
          </cell>
          <cell r="Q213">
            <v>840.67336769759459</v>
          </cell>
        </row>
        <row r="214">
          <cell r="A214" t="str">
            <v>OLVFivMale 16 - 44</v>
          </cell>
          <cell r="B214" t="str">
            <v>OLV</v>
          </cell>
          <cell r="C214" t="str">
            <v>Fiv</v>
          </cell>
          <cell r="D214" t="str">
            <v>Male 16 - 44</v>
          </cell>
          <cell r="E214">
            <v>1005.0841666666665</v>
          </cell>
          <cell r="F214">
            <v>871.41833419243972</v>
          </cell>
          <cell r="G214">
            <v>958.45655068728513</v>
          </cell>
          <cell r="H214">
            <v>1032.0245670103095</v>
          </cell>
          <cell r="I214">
            <v>1045.4947671821305</v>
          </cell>
          <cell r="J214">
            <v>1018.554366838488</v>
          </cell>
          <cell r="K214">
            <v>1005.0841666666665</v>
          </cell>
          <cell r="L214">
            <v>951.20336597938137</v>
          </cell>
          <cell r="M214">
            <v>951.20336597938137</v>
          </cell>
          <cell r="N214">
            <v>1158.4372147766323</v>
          </cell>
          <cell r="O214">
            <v>1158.4372147766323</v>
          </cell>
          <cell r="P214">
            <v>1158.4372147766323</v>
          </cell>
          <cell r="Q214">
            <v>1144.9670146048111</v>
          </cell>
        </row>
        <row r="215">
          <cell r="A215" t="str">
            <v>OLVFivMale 16 +</v>
          </cell>
          <cell r="B215" t="str">
            <v>OLV</v>
          </cell>
          <cell r="C215" t="str">
            <v>Fiv</v>
          </cell>
          <cell r="D215" t="str">
            <v>Male 16 +</v>
          </cell>
          <cell r="E215">
            <v>1586.9966666666667</v>
          </cell>
          <cell r="F215">
            <v>1375.9424707903779</v>
          </cell>
          <cell r="G215">
            <v>1513.3731099656359</v>
          </cell>
          <cell r="H215">
            <v>1629.5347216494852</v>
          </cell>
          <cell r="I215">
            <v>1650.8037491408936</v>
          </cell>
          <cell r="J215">
            <v>1608.2656941580758</v>
          </cell>
          <cell r="K215">
            <v>1586.9966666666667</v>
          </cell>
          <cell r="L215">
            <v>1501.920556701031</v>
          </cell>
          <cell r="M215">
            <v>1501.920556701031</v>
          </cell>
          <cell r="N215">
            <v>1829.1363642611686</v>
          </cell>
          <cell r="O215">
            <v>1829.1363642611686</v>
          </cell>
          <cell r="P215">
            <v>1829.1363642611686</v>
          </cell>
          <cell r="Q215">
            <v>1807.8673367697597</v>
          </cell>
        </row>
        <row r="216">
          <cell r="A216" t="str">
            <v>OLVFivMale 20 - 39</v>
          </cell>
          <cell r="B216" t="str">
            <v>OLV</v>
          </cell>
          <cell r="C216" t="str">
            <v>Fiv</v>
          </cell>
          <cell r="D216" t="str">
            <v>Male 20 - 39</v>
          </cell>
          <cell r="E216">
            <v>790.76291666666668</v>
          </cell>
          <cell r="F216">
            <v>685.59960094501719</v>
          </cell>
          <cell r="G216">
            <v>754.07803908934716</v>
          </cell>
          <cell r="H216">
            <v>811.95862371134046</v>
          </cell>
          <cell r="I216">
            <v>822.55647723367701</v>
          </cell>
          <cell r="J216">
            <v>801.36077018900357</v>
          </cell>
          <cell r="K216">
            <v>790.76291666666668</v>
          </cell>
          <cell r="L216">
            <v>748.37150257731969</v>
          </cell>
          <cell r="M216">
            <v>748.37150257731969</v>
          </cell>
          <cell r="N216">
            <v>911.41540292096226</v>
          </cell>
          <cell r="O216">
            <v>911.41540292096226</v>
          </cell>
          <cell r="P216">
            <v>911.41540292096226</v>
          </cell>
          <cell r="Q216">
            <v>900.8175493986256</v>
          </cell>
        </row>
        <row r="217">
          <cell r="A217" t="str">
            <v>OLVFivMale 25 - 34</v>
          </cell>
          <cell r="B217" t="str">
            <v>OLV</v>
          </cell>
          <cell r="C217" t="str">
            <v>Fiv</v>
          </cell>
          <cell r="D217" t="str">
            <v>Male 25 - 34</v>
          </cell>
          <cell r="E217">
            <v>489.70458333333335</v>
          </cell>
          <cell r="F217">
            <v>424.57892225085908</v>
          </cell>
          <cell r="G217">
            <v>466.98632946735398</v>
          </cell>
          <cell r="H217">
            <v>502.83068556701051</v>
          </cell>
          <cell r="I217">
            <v>509.39373668384883</v>
          </cell>
          <cell r="J217">
            <v>496.2676344501719</v>
          </cell>
          <cell r="K217">
            <v>489.70458333333335</v>
          </cell>
          <cell r="L217">
            <v>463.45237886597943</v>
          </cell>
          <cell r="M217">
            <v>463.45237886597943</v>
          </cell>
          <cell r="N217">
            <v>564.42239604811004</v>
          </cell>
          <cell r="O217">
            <v>564.42239604811004</v>
          </cell>
          <cell r="P217">
            <v>564.42239604811004</v>
          </cell>
          <cell r="Q217">
            <v>557.85934493127161</v>
          </cell>
        </row>
        <row r="218">
          <cell r="A218" t="str">
            <v>OLVFivMale 25 - 44</v>
          </cell>
          <cell r="B218" t="str">
            <v>OLV</v>
          </cell>
          <cell r="C218" t="str">
            <v>Fiv</v>
          </cell>
          <cell r="D218" t="str">
            <v>Male 25 - 44</v>
          </cell>
          <cell r="E218">
            <v>756.82749999999999</v>
          </cell>
          <cell r="F218">
            <v>656.17724484536075</v>
          </cell>
          <cell r="G218">
            <v>721.71694587628872</v>
          </cell>
          <cell r="H218">
            <v>777.11359793814461</v>
          </cell>
          <cell r="I218">
            <v>787.25664690721658</v>
          </cell>
          <cell r="J218">
            <v>766.9705489690723</v>
          </cell>
          <cell r="K218">
            <v>756.82749999999999</v>
          </cell>
          <cell r="L218">
            <v>716.25530412371143</v>
          </cell>
          <cell r="M218">
            <v>716.25530412371143</v>
          </cell>
          <cell r="N218">
            <v>872.30221134020621</v>
          </cell>
          <cell r="O218">
            <v>872.30221134020621</v>
          </cell>
          <cell r="P218">
            <v>872.30221134020621</v>
          </cell>
          <cell r="Q218">
            <v>862.15916237113413</v>
          </cell>
        </row>
        <row r="219">
          <cell r="A219" t="str">
            <v>OLVFivMale 25 - 54</v>
          </cell>
          <cell r="B219" t="str">
            <v>OLV</v>
          </cell>
          <cell r="C219" t="str">
            <v>Fiv</v>
          </cell>
          <cell r="D219" t="str">
            <v>Male 25 - 54</v>
          </cell>
          <cell r="E219">
            <v>984.66874999999993</v>
          </cell>
          <cell r="F219">
            <v>853.71795747422664</v>
          </cell>
          <cell r="G219">
            <v>938.98824097938143</v>
          </cell>
          <cell r="H219">
            <v>1011.0619329896909</v>
          </cell>
          <cell r="I219">
            <v>1024.2585244845361</v>
          </cell>
          <cell r="J219">
            <v>997.86534149484544</v>
          </cell>
          <cell r="K219">
            <v>984.66874999999993</v>
          </cell>
          <cell r="L219">
            <v>931.88238402061859</v>
          </cell>
          <cell r="M219">
            <v>931.88238402061859</v>
          </cell>
          <cell r="N219">
            <v>1134.9068685567011</v>
          </cell>
          <cell r="O219">
            <v>1134.9068685567011</v>
          </cell>
          <cell r="P219">
            <v>1134.9068685567011</v>
          </cell>
          <cell r="Q219">
            <v>1121.7102770618558</v>
          </cell>
        </row>
        <row r="220">
          <cell r="A220" t="str">
            <v>OLVFivMale 30 - 49</v>
          </cell>
          <cell r="B220" t="str">
            <v>OLV</v>
          </cell>
          <cell r="C220" t="str">
            <v>Fiv</v>
          </cell>
          <cell r="D220" t="str">
            <v>Male 30 - 49</v>
          </cell>
          <cell r="E220">
            <v>632.72083333333342</v>
          </cell>
          <cell r="F220">
            <v>548.57548539518905</v>
          </cell>
          <cell r="G220">
            <v>603.36780498281803</v>
          </cell>
          <cell r="H220">
            <v>649.68036082474259</v>
          </cell>
          <cell r="I220">
            <v>658.1601245704469</v>
          </cell>
          <cell r="J220">
            <v>641.20059707903795</v>
          </cell>
          <cell r="K220">
            <v>632.72083333333342</v>
          </cell>
          <cell r="L220">
            <v>598.80177835051563</v>
          </cell>
          <cell r="M220">
            <v>598.80177835051563</v>
          </cell>
          <cell r="N220">
            <v>729.25968213058434</v>
          </cell>
          <cell r="O220">
            <v>729.25968213058434</v>
          </cell>
          <cell r="P220">
            <v>729.25968213058434</v>
          </cell>
          <cell r="Q220">
            <v>720.77991838487992</v>
          </cell>
        </row>
        <row r="221">
          <cell r="A221" t="str">
            <v>OLVFivMale 35 - 44</v>
          </cell>
          <cell r="B221" t="str">
            <v>OLV</v>
          </cell>
          <cell r="C221" t="str">
            <v>Fiv</v>
          </cell>
          <cell r="D221" t="str">
            <v>Male 35 - 44</v>
          </cell>
          <cell r="E221">
            <v>267.12833333333333</v>
          </cell>
          <cell r="F221">
            <v>231.60301890034361</v>
          </cell>
          <cell r="G221">
            <v>254.7357817869416</v>
          </cell>
          <cell r="H221">
            <v>274.28847422680423</v>
          </cell>
          <cell r="I221">
            <v>277.86854467353953</v>
          </cell>
          <cell r="J221">
            <v>270.70840378006875</v>
          </cell>
          <cell r="K221">
            <v>267.12833333333333</v>
          </cell>
          <cell r="L221">
            <v>252.80805154639177</v>
          </cell>
          <cell r="M221">
            <v>252.80805154639177</v>
          </cell>
          <cell r="N221">
            <v>307.88605841924402</v>
          </cell>
          <cell r="O221">
            <v>307.88605841924402</v>
          </cell>
          <cell r="P221">
            <v>307.88605841924402</v>
          </cell>
          <cell r="Q221">
            <v>304.30598797250866</v>
          </cell>
        </row>
        <row r="222">
          <cell r="A222" t="str">
            <v>OLVFivMale 35 - 54</v>
          </cell>
          <cell r="B222" t="str">
            <v>OLV</v>
          </cell>
          <cell r="C222" t="str">
            <v>Fiv</v>
          </cell>
          <cell r="D222" t="str">
            <v>Male 35 - 54</v>
          </cell>
          <cell r="E222">
            <v>494.9641666666667</v>
          </cell>
          <cell r="F222">
            <v>429.13903522336767</v>
          </cell>
          <cell r="G222">
            <v>472.00191151202756</v>
          </cell>
          <cell r="H222">
            <v>508.23124742268061</v>
          </cell>
          <cell r="I222">
            <v>514.8647878006874</v>
          </cell>
          <cell r="J222">
            <v>501.59770704467365</v>
          </cell>
          <cell r="K222">
            <v>494.9641666666667</v>
          </cell>
          <cell r="L222">
            <v>468.43000515463922</v>
          </cell>
          <cell r="M222">
            <v>468.43000515463922</v>
          </cell>
          <cell r="N222">
            <v>570.48447250859113</v>
          </cell>
          <cell r="O222">
            <v>570.48447250859113</v>
          </cell>
          <cell r="P222">
            <v>570.48447250859113</v>
          </cell>
          <cell r="Q222">
            <v>563.85093213058428</v>
          </cell>
        </row>
        <row r="223">
          <cell r="A223" t="str">
            <v>OLVFivMale 35 - 64</v>
          </cell>
          <cell r="B223" t="str">
            <v>OLV</v>
          </cell>
          <cell r="C223" t="str">
            <v>Fiv</v>
          </cell>
          <cell r="D223" t="str">
            <v>Male 35 - 64</v>
          </cell>
          <cell r="E223">
            <v>697.94833333333338</v>
          </cell>
          <cell r="F223">
            <v>605.12840034364262</v>
          </cell>
          <cell r="G223">
            <v>665.5692869415808</v>
          </cell>
          <cell r="H223">
            <v>716.656226804124</v>
          </cell>
          <cell r="I223">
            <v>726.01017353951897</v>
          </cell>
          <cell r="J223">
            <v>707.30228006872869</v>
          </cell>
          <cell r="K223">
            <v>697.94833333333338</v>
          </cell>
          <cell r="L223">
            <v>660.5325463917527</v>
          </cell>
          <cell r="M223">
            <v>660.5325463917527</v>
          </cell>
          <cell r="N223">
            <v>804.43941924398644</v>
          </cell>
          <cell r="O223">
            <v>804.43941924398644</v>
          </cell>
          <cell r="P223">
            <v>804.43941924398644</v>
          </cell>
          <cell r="Q223">
            <v>795.08547250859124</v>
          </cell>
        </row>
        <row r="224">
          <cell r="A224" t="str">
            <v>OLVFivMale 45 - 64</v>
          </cell>
          <cell r="B224" t="str">
            <v>OLV</v>
          </cell>
          <cell r="C224" t="str">
            <v>Fiv</v>
          </cell>
          <cell r="D224" t="str">
            <v>Male 45 - 64</v>
          </cell>
          <cell r="E224">
            <v>430.83083333333326</v>
          </cell>
          <cell r="F224">
            <v>373.53477405498273</v>
          </cell>
          <cell r="G224">
            <v>410.8438359106529</v>
          </cell>
          <cell r="H224">
            <v>442.37887628865985</v>
          </cell>
          <cell r="I224">
            <v>448.15289776632301</v>
          </cell>
          <cell r="J224">
            <v>436.60485481099659</v>
          </cell>
          <cell r="K224">
            <v>430.83083333333326</v>
          </cell>
          <cell r="L224">
            <v>407.73474742268036</v>
          </cell>
          <cell r="M224">
            <v>407.73474742268036</v>
          </cell>
          <cell r="N224">
            <v>496.56584707903778</v>
          </cell>
          <cell r="O224">
            <v>496.56584707903778</v>
          </cell>
          <cell r="P224">
            <v>496.56584707903778</v>
          </cell>
          <cell r="Q224">
            <v>490.79182560137457</v>
          </cell>
        </row>
        <row r="225">
          <cell r="A225" t="str">
            <v>OLVFivMale 55 +</v>
          </cell>
          <cell r="B225" t="str">
            <v>OLV</v>
          </cell>
          <cell r="C225" t="str">
            <v>Fiv</v>
          </cell>
          <cell r="D225" t="str">
            <v>Male 55 +</v>
          </cell>
          <cell r="E225">
            <v>354.0604166666667</v>
          </cell>
          <cell r="F225">
            <v>306.9740313573883</v>
          </cell>
          <cell r="G225">
            <v>337.63493341924402</v>
          </cell>
          <cell r="H225">
            <v>363.55069587628884</v>
          </cell>
          <cell r="I225">
            <v>368.29583548109974</v>
          </cell>
          <cell r="J225">
            <v>358.80555627147777</v>
          </cell>
          <cell r="K225">
            <v>354.0604166666667</v>
          </cell>
          <cell r="L225">
            <v>335.07985824742275</v>
          </cell>
          <cell r="M225">
            <v>335.07985824742275</v>
          </cell>
          <cell r="N225">
            <v>408.0820060137458</v>
          </cell>
          <cell r="O225">
            <v>408.0820060137458</v>
          </cell>
          <cell r="P225">
            <v>408.0820060137458</v>
          </cell>
          <cell r="Q225">
            <v>403.33686640893478</v>
          </cell>
        </row>
        <row r="226">
          <cell r="A226" t="str">
            <v>OLVFivMale 35 +</v>
          </cell>
          <cell r="B226" t="str">
            <v>OLV</v>
          </cell>
          <cell r="C226" t="str">
            <v>Fiv</v>
          </cell>
          <cell r="D226" t="str">
            <v>Male 35 +</v>
          </cell>
          <cell r="E226">
            <v>849.02458333333334</v>
          </cell>
          <cell r="F226">
            <v>736.11306658075591</v>
          </cell>
          <cell r="G226">
            <v>809.63684493127153</v>
          </cell>
          <cell r="H226">
            <v>871.7819432989694</v>
          </cell>
          <cell r="I226">
            <v>883.16062328178703</v>
          </cell>
          <cell r="J226">
            <v>860.40326331615131</v>
          </cell>
          <cell r="K226">
            <v>849.02458333333334</v>
          </cell>
          <cell r="L226">
            <v>803.50986340206191</v>
          </cell>
          <cell r="M226">
            <v>803.50986340206191</v>
          </cell>
          <cell r="N226">
            <v>978.56647852233687</v>
          </cell>
          <cell r="O226">
            <v>978.56647852233687</v>
          </cell>
          <cell r="P226">
            <v>978.56647852233687</v>
          </cell>
          <cell r="Q226">
            <v>967.18779853951901</v>
          </cell>
        </row>
        <row r="227">
          <cell r="A227" t="str">
            <v>OLVOthAll 16 +</v>
          </cell>
          <cell r="B227" t="str">
            <v>OLV</v>
          </cell>
          <cell r="C227" t="str">
            <v>Oth</v>
          </cell>
          <cell r="D227" t="str">
            <v>All 16 +</v>
          </cell>
          <cell r="E227">
            <v>2490.0850000000005</v>
          </cell>
          <cell r="F227">
            <v>2158.9293659793816</v>
          </cell>
          <cell r="G227">
            <v>2374.565592783506</v>
          </cell>
          <cell r="H227">
            <v>2556.8295463917539</v>
          </cell>
          <cell r="I227">
            <v>2590.2018195876294</v>
          </cell>
          <cell r="J227">
            <v>2523.4572731958774</v>
          </cell>
          <cell r="K227">
            <v>2490.0850000000005</v>
          </cell>
          <cell r="L227">
            <v>2356.5959072164956</v>
          </cell>
          <cell r="M227">
            <v>2356.5959072164956</v>
          </cell>
          <cell r="N227">
            <v>2870.0154948453619</v>
          </cell>
          <cell r="O227">
            <v>2870.0154948453619</v>
          </cell>
          <cell r="P227">
            <v>2870.0154948453619</v>
          </cell>
          <cell r="Q227">
            <v>2836.6432216494854</v>
          </cell>
        </row>
        <row r="228">
          <cell r="A228" t="str">
            <v>OLVOthAll 16 - 24</v>
          </cell>
          <cell r="B228" t="str">
            <v>OLV</v>
          </cell>
          <cell r="C228" t="str">
            <v>Oth</v>
          </cell>
          <cell r="D228" t="str">
            <v>All 16 - 24</v>
          </cell>
          <cell r="E228">
            <v>365.79833333333335</v>
          </cell>
          <cell r="F228">
            <v>317.15092611683849</v>
          </cell>
          <cell r="G228">
            <v>348.82830756013749</v>
          </cell>
          <cell r="H228">
            <v>375.6032371134022</v>
          </cell>
          <cell r="I228">
            <v>380.50568900343649</v>
          </cell>
          <cell r="J228">
            <v>370.7007852233678</v>
          </cell>
          <cell r="K228">
            <v>365.79833333333335</v>
          </cell>
          <cell r="L228">
            <v>346.18852577319592</v>
          </cell>
          <cell r="M228">
            <v>346.18852577319592</v>
          </cell>
          <cell r="N228">
            <v>421.61086254295537</v>
          </cell>
          <cell r="O228">
            <v>421.61086254295537</v>
          </cell>
          <cell r="P228">
            <v>421.61086254295537</v>
          </cell>
          <cell r="Q228">
            <v>416.70841065292103</v>
          </cell>
        </row>
        <row r="229">
          <cell r="A229" t="str">
            <v>OLVOthAll 16 - 34</v>
          </cell>
          <cell r="B229" t="str">
            <v>OLV</v>
          </cell>
          <cell r="C229" t="str">
            <v>Oth</v>
          </cell>
          <cell r="D229" t="str">
            <v>All 16 - 34</v>
          </cell>
          <cell r="E229">
            <v>904.84333333333325</v>
          </cell>
          <cell r="F229">
            <v>784.50849828178684</v>
          </cell>
          <cell r="G229">
            <v>862.86606529209621</v>
          </cell>
          <cell r="H229">
            <v>929.09686597938162</v>
          </cell>
          <cell r="I229">
            <v>941.22363230240546</v>
          </cell>
          <cell r="J229">
            <v>916.97009965635743</v>
          </cell>
          <cell r="K229">
            <v>904.84333333333325</v>
          </cell>
          <cell r="L229">
            <v>856.33626804123708</v>
          </cell>
          <cell r="M229">
            <v>856.33626804123708</v>
          </cell>
          <cell r="N229">
            <v>1042.9019037800688</v>
          </cell>
          <cell r="O229">
            <v>1042.9019037800688</v>
          </cell>
          <cell r="P229">
            <v>1042.9019037800688</v>
          </cell>
          <cell r="Q229">
            <v>1030.7751374570448</v>
          </cell>
        </row>
        <row r="230">
          <cell r="A230" t="str">
            <v>OLVOthAll 16 - 44</v>
          </cell>
          <cell r="B230" t="str">
            <v>OLV</v>
          </cell>
          <cell r="C230" t="str">
            <v>Oth</v>
          </cell>
          <cell r="D230" t="str">
            <v>All 16 - 44</v>
          </cell>
          <cell r="E230">
            <v>1294.4750000000001</v>
          </cell>
          <cell r="F230">
            <v>1122.3231701030927</v>
          </cell>
          <cell r="G230">
            <v>1234.4220360824745</v>
          </cell>
          <cell r="H230">
            <v>1329.1722680412377</v>
          </cell>
          <cell r="I230">
            <v>1346.5209020618558</v>
          </cell>
          <cell r="J230">
            <v>1311.823634020619</v>
          </cell>
          <cell r="K230">
            <v>1294.4750000000001</v>
          </cell>
          <cell r="L230">
            <v>1225.080463917526</v>
          </cell>
          <cell r="M230">
            <v>1225.080463917526</v>
          </cell>
          <cell r="N230">
            <v>1491.9825257731961</v>
          </cell>
          <cell r="O230">
            <v>1491.9825257731961</v>
          </cell>
          <cell r="P230">
            <v>1491.9825257731961</v>
          </cell>
          <cell r="Q230">
            <v>1474.6338917525777</v>
          </cell>
        </row>
        <row r="231">
          <cell r="A231" t="str">
            <v>OLVOthAll 20 - 39</v>
          </cell>
          <cell r="B231" t="str">
            <v>OLV</v>
          </cell>
          <cell r="C231" t="str">
            <v>Oth</v>
          </cell>
          <cell r="D231" t="str">
            <v>All 20 - 39</v>
          </cell>
          <cell r="E231">
            <v>965.70499999999993</v>
          </cell>
          <cell r="F231">
            <v>837.2761907216493</v>
          </cell>
          <cell r="G231">
            <v>920.90425257731954</v>
          </cell>
          <cell r="H231">
            <v>991.58987628866009</v>
          </cell>
          <cell r="I231">
            <v>1004.5323144329897</v>
          </cell>
          <cell r="J231">
            <v>978.64743814432995</v>
          </cell>
          <cell r="K231">
            <v>965.70499999999993</v>
          </cell>
          <cell r="L231">
            <v>913.93524742268039</v>
          </cell>
          <cell r="M231">
            <v>913.93524742268039</v>
          </cell>
          <cell r="N231">
            <v>1113.0496804123711</v>
          </cell>
          <cell r="O231">
            <v>1113.0496804123711</v>
          </cell>
          <cell r="P231">
            <v>1113.0496804123711</v>
          </cell>
          <cell r="Q231">
            <v>1100.1072422680413</v>
          </cell>
        </row>
        <row r="232">
          <cell r="A232" t="str">
            <v>OLVOthAll 25 - 34</v>
          </cell>
          <cell r="B232" t="str">
            <v>OLV</v>
          </cell>
          <cell r="C232" t="str">
            <v>Oth</v>
          </cell>
          <cell r="D232" t="str">
            <v>All 25 - 34</v>
          </cell>
          <cell r="E232">
            <v>539.06666666666672</v>
          </cell>
          <cell r="F232">
            <v>467.37635738831614</v>
          </cell>
          <cell r="G232">
            <v>514.05841924398635</v>
          </cell>
          <cell r="H232">
            <v>553.51587628866002</v>
          </cell>
          <cell r="I232">
            <v>560.74048109965645</v>
          </cell>
          <cell r="J232">
            <v>546.29127147766337</v>
          </cell>
          <cell r="K232">
            <v>539.06666666666672</v>
          </cell>
          <cell r="L232">
            <v>510.16824742268051</v>
          </cell>
          <cell r="M232">
            <v>510.16824742268051</v>
          </cell>
          <cell r="N232">
            <v>621.31601374570459</v>
          </cell>
          <cell r="O232">
            <v>621.31601374570459</v>
          </cell>
          <cell r="P232">
            <v>621.31601374570459</v>
          </cell>
          <cell r="Q232">
            <v>614.09140893470806</v>
          </cell>
        </row>
        <row r="233">
          <cell r="A233" t="str">
            <v>OLVOthAll 25 - 44</v>
          </cell>
          <cell r="B233" t="str">
            <v>OLV</v>
          </cell>
          <cell r="C233" t="str">
            <v>Oth</v>
          </cell>
          <cell r="D233" t="str">
            <v>All 25 - 44</v>
          </cell>
          <cell r="E233">
            <v>928.67666666666662</v>
          </cell>
          <cell r="F233">
            <v>805.17224398625422</v>
          </cell>
          <cell r="G233">
            <v>885.59372852233673</v>
          </cell>
          <cell r="H233">
            <v>953.56903092783534</v>
          </cell>
          <cell r="I233">
            <v>966.01521305841925</v>
          </cell>
          <cell r="J233">
            <v>941.12284879725098</v>
          </cell>
          <cell r="K233">
            <v>928.67666666666662</v>
          </cell>
          <cell r="L233">
            <v>878.89193814432997</v>
          </cell>
          <cell r="M233">
            <v>878.89193814432997</v>
          </cell>
          <cell r="N233">
            <v>1070.3716632302405</v>
          </cell>
          <cell r="O233">
            <v>1070.3716632302405</v>
          </cell>
          <cell r="P233">
            <v>1070.3716632302405</v>
          </cell>
          <cell r="Q233">
            <v>1057.9254810996565</v>
          </cell>
        </row>
        <row r="234">
          <cell r="A234" t="str">
            <v>OLVOthAll 25 - 54</v>
          </cell>
          <cell r="B234" t="str">
            <v>OLV</v>
          </cell>
          <cell r="C234" t="str">
            <v>Oth</v>
          </cell>
          <cell r="D234" t="str">
            <v>All 25 - 54</v>
          </cell>
          <cell r="E234">
            <v>1317.4199999999998</v>
          </cell>
          <cell r="F234">
            <v>1142.2167216494843</v>
          </cell>
          <cell r="G234">
            <v>1256.3025773195875</v>
          </cell>
          <cell r="H234">
            <v>1352.7322886597942</v>
          </cell>
          <cell r="I234">
            <v>1370.3884329896907</v>
          </cell>
          <cell r="J234">
            <v>1335.076144329897</v>
          </cell>
          <cell r="K234">
            <v>1317.4199999999998</v>
          </cell>
          <cell r="L234">
            <v>1246.7954226804122</v>
          </cell>
          <cell r="M234">
            <v>1246.7954226804122</v>
          </cell>
          <cell r="N234">
            <v>1518.4284123711341</v>
          </cell>
          <cell r="O234">
            <v>1518.4284123711341</v>
          </cell>
          <cell r="P234">
            <v>1518.4284123711341</v>
          </cell>
          <cell r="Q234">
            <v>1500.7722680412371</v>
          </cell>
        </row>
        <row r="235">
          <cell r="A235" t="str">
            <v>OLVOthAll 30 - 49</v>
          </cell>
          <cell r="B235" t="str">
            <v>OLV</v>
          </cell>
          <cell r="C235" t="str">
            <v>Oth</v>
          </cell>
          <cell r="D235" t="str">
            <v>All 30 - 49</v>
          </cell>
          <cell r="E235">
            <v>790.48666666666679</v>
          </cell>
          <cell r="F235">
            <v>685.36008934707911</v>
          </cell>
          <cell r="G235">
            <v>753.81460481099668</v>
          </cell>
          <cell r="H235">
            <v>811.67496907216537</v>
          </cell>
          <cell r="I235">
            <v>822.26912027491426</v>
          </cell>
          <cell r="J235">
            <v>801.08081786941602</v>
          </cell>
          <cell r="K235">
            <v>790.48666666666679</v>
          </cell>
          <cell r="L235">
            <v>748.11006185567032</v>
          </cell>
          <cell r="M235">
            <v>748.11006185567032</v>
          </cell>
          <cell r="N235">
            <v>911.09700343642635</v>
          </cell>
          <cell r="O235">
            <v>911.09700343642635</v>
          </cell>
          <cell r="P235">
            <v>911.09700343642635</v>
          </cell>
          <cell r="Q235">
            <v>900.50285223367723</v>
          </cell>
        </row>
        <row r="236">
          <cell r="A236" t="str">
            <v>OLVOthAll 35 +</v>
          </cell>
          <cell r="B236" t="str">
            <v>OLV</v>
          </cell>
          <cell r="C236" t="str">
            <v>Oth</v>
          </cell>
          <cell r="D236" t="str">
            <v>All 35 +</v>
          </cell>
          <cell r="E236">
            <v>1585.2416666666668</v>
          </cell>
          <cell r="F236">
            <v>1374.4208676975945</v>
          </cell>
          <cell r="G236">
            <v>1511.6995274914091</v>
          </cell>
          <cell r="H236">
            <v>1627.7326804123718</v>
          </cell>
          <cell r="I236">
            <v>1648.9781872852236</v>
          </cell>
          <cell r="J236">
            <v>1606.4871735395193</v>
          </cell>
          <cell r="K236">
            <v>1585.2416666666668</v>
          </cell>
          <cell r="L236">
            <v>1500.2596391752579</v>
          </cell>
          <cell r="M236">
            <v>1500.2596391752579</v>
          </cell>
          <cell r="N236">
            <v>1827.1135910652924</v>
          </cell>
          <cell r="O236">
            <v>1827.1135910652924</v>
          </cell>
          <cell r="P236">
            <v>1827.1135910652924</v>
          </cell>
          <cell r="Q236">
            <v>1805.8680841924402</v>
          </cell>
        </row>
        <row r="237">
          <cell r="A237" t="str">
            <v>OLVOthAll 35 - 54</v>
          </cell>
          <cell r="B237" t="str">
            <v>OLV</v>
          </cell>
          <cell r="C237" t="str">
            <v>Oth</v>
          </cell>
          <cell r="D237" t="str">
            <v>All 35 - 54</v>
          </cell>
          <cell r="E237">
            <v>778.35333333333347</v>
          </cell>
          <cell r="F237">
            <v>674.84036426116847</v>
          </cell>
          <cell r="G237">
            <v>742.24415807560149</v>
          </cell>
          <cell r="H237">
            <v>799.21641237113442</v>
          </cell>
          <cell r="I237">
            <v>809.64795189003462</v>
          </cell>
          <cell r="J237">
            <v>788.784872852234</v>
          </cell>
          <cell r="K237">
            <v>778.35333333333347</v>
          </cell>
          <cell r="L237">
            <v>736.62717525773212</v>
          </cell>
          <cell r="M237">
            <v>736.62717525773212</v>
          </cell>
          <cell r="N237">
            <v>897.11239862542982</v>
          </cell>
          <cell r="O237">
            <v>897.11239862542982</v>
          </cell>
          <cell r="P237">
            <v>897.11239862542982</v>
          </cell>
          <cell r="Q237">
            <v>886.68085910652951</v>
          </cell>
        </row>
        <row r="238">
          <cell r="A238" t="str">
            <v>OLVOthAll 35 - 44</v>
          </cell>
          <cell r="B238" t="str">
            <v>OLV</v>
          </cell>
          <cell r="C238" t="str">
            <v>Oth</v>
          </cell>
          <cell r="D238" t="str">
            <v>All 35 - 44</v>
          </cell>
          <cell r="E238">
            <v>389.63166666666666</v>
          </cell>
          <cell r="F238">
            <v>337.81467182130581</v>
          </cell>
          <cell r="G238">
            <v>371.55597079037801</v>
          </cell>
          <cell r="H238">
            <v>400.07540206185581</v>
          </cell>
          <cell r="I238">
            <v>405.29726975945022</v>
          </cell>
          <cell r="J238">
            <v>394.85353436426124</v>
          </cell>
          <cell r="K238">
            <v>389.63166666666666</v>
          </cell>
          <cell r="L238">
            <v>368.7441958762887</v>
          </cell>
          <cell r="M238">
            <v>368.7441958762887</v>
          </cell>
          <cell r="N238">
            <v>449.08062199312718</v>
          </cell>
          <cell r="O238">
            <v>449.08062199312718</v>
          </cell>
          <cell r="P238">
            <v>449.08062199312718</v>
          </cell>
          <cell r="Q238">
            <v>443.85875429553272</v>
          </cell>
        </row>
        <row r="239">
          <cell r="A239" t="str">
            <v>OLVOthAll 35 - 64</v>
          </cell>
          <cell r="B239" t="str">
            <v>OLV</v>
          </cell>
          <cell r="C239" t="str">
            <v>Oth</v>
          </cell>
          <cell r="D239" t="str">
            <v>All 35 - 64</v>
          </cell>
          <cell r="E239">
            <v>1164.6916666666666</v>
          </cell>
          <cell r="F239">
            <v>1009.7996821305841</v>
          </cell>
          <cell r="G239">
            <v>1110.6595790378008</v>
          </cell>
          <cell r="H239">
            <v>1195.9102061855674</v>
          </cell>
          <cell r="I239">
            <v>1211.5194759450171</v>
          </cell>
          <cell r="J239">
            <v>1180.300936426117</v>
          </cell>
          <cell r="K239">
            <v>1164.6916666666666</v>
          </cell>
          <cell r="L239">
            <v>1102.2545876288659</v>
          </cell>
          <cell r="M239">
            <v>1102.2545876288659</v>
          </cell>
          <cell r="N239">
            <v>1342.3971993127147</v>
          </cell>
          <cell r="O239">
            <v>1342.3971993127147</v>
          </cell>
          <cell r="P239">
            <v>1342.3971993127147</v>
          </cell>
          <cell r="Q239">
            <v>1326.7879295532648</v>
          </cell>
        </row>
        <row r="240">
          <cell r="A240" t="str">
            <v>OLVOthAll 45 - 64</v>
          </cell>
          <cell r="B240" t="str">
            <v>OLV</v>
          </cell>
          <cell r="C240" t="str">
            <v>Oth</v>
          </cell>
          <cell r="D240" t="str">
            <v>All 45 - 64</v>
          </cell>
          <cell r="E240">
            <v>775.08166666666659</v>
          </cell>
          <cell r="F240">
            <v>672.00379553264588</v>
          </cell>
          <cell r="G240">
            <v>739.12426975945016</v>
          </cell>
          <cell r="H240">
            <v>795.85705154639197</v>
          </cell>
          <cell r="I240">
            <v>806.24474398625432</v>
          </cell>
          <cell r="J240">
            <v>785.46935910652928</v>
          </cell>
          <cell r="K240">
            <v>775.08166666666659</v>
          </cell>
          <cell r="L240">
            <v>733.53089690721652</v>
          </cell>
          <cell r="M240">
            <v>733.53089690721652</v>
          </cell>
          <cell r="N240">
            <v>893.3415498281787</v>
          </cell>
          <cell r="O240">
            <v>893.3415498281787</v>
          </cell>
          <cell r="P240">
            <v>893.3415498281787</v>
          </cell>
          <cell r="Q240">
            <v>882.95385738831624</v>
          </cell>
        </row>
        <row r="241">
          <cell r="A241" t="str">
            <v>OLVOthAll 55 +</v>
          </cell>
          <cell r="B241" t="str">
            <v>OLV</v>
          </cell>
          <cell r="C241" t="str">
            <v>Oth</v>
          </cell>
          <cell r="D241" t="str">
            <v>All 55 +</v>
          </cell>
          <cell r="E241">
            <v>806.88833333333332</v>
          </cell>
          <cell r="F241">
            <v>699.58050343642606</v>
          </cell>
          <cell r="G241">
            <v>769.45536941580758</v>
          </cell>
          <cell r="H241">
            <v>828.51626804123737</v>
          </cell>
          <cell r="I241">
            <v>839.33023539518911</v>
          </cell>
          <cell r="J241">
            <v>817.7023006872854</v>
          </cell>
          <cell r="K241">
            <v>806.88833333333332</v>
          </cell>
          <cell r="L241">
            <v>763.6324639175258</v>
          </cell>
          <cell r="M241">
            <v>763.6324639175258</v>
          </cell>
          <cell r="N241">
            <v>930.00119243986262</v>
          </cell>
          <cell r="O241">
            <v>930.00119243986262</v>
          </cell>
          <cell r="P241">
            <v>930.00119243986262</v>
          </cell>
          <cell r="Q241">
            <v>919.18722508591077</v>
          </cell>
        </row>
        <row r="242">
          <cell r="A242" t="str">
            <v>OLVOthFemale 16 +</v>
          </cell>
          <cell r="B242" t="str">
            <v>OLV</v>
          </cell>
          <cell r="C242" t="str">
            <v>Oth</v>
          </cell>
          <cell r="D242" t="str">
            <v>Female 16 +</v>
          </cell>
          <cell r="E242">
            <v>1393.99</v>
          </cell>
          <cell r="F242">
            <v>1208.6037010309278</v>
          </cell>
          <cell r="G242">
            <v>1329.3203608247422</v>
          </cell>
          <cell r="H242">
            <v>1431.3546804123716</v>
          </cell>
          <cell r="I242">
            <v>1450.0370206185569</v>
          </cell>
          <cell r="J242">
            <v>1412.6723402061857</v>
          </cell>
          <cell r="K242">
            <v>1393.99</v>
          </cell>
          <cell r="L242">
            <v>1319.2606391752579</v>
          </cell>
          <cell r="M242">
            <v>1319.2606391752579</v>
          </cell>
          <cell r="N242">
            <v>1606.681257731959</v>
          </cell>
          <cell r="O242">
            <v>1606.681257731959</v>
          </cell>
          <cell r="P242">
            <v>1606.681257731959</v>
          </cell>
          <cell r="Q242">
            <v>1587.9989175257735</v>
          </cell>
        </row>
        <row r="243">
          <cell r="A243" t="str">
            <v>OLVOthFemale 16 - 24</v>
          </cell>
          <cell r="B243" t="str">
            <v>OLV</v>
          </cell>
          <cell r="C243" t="str">
            <v>Oth</v>
          </cell>
          <cell r="D243" t="str">
            <v>Female 16 - 24</v>
          </cell>
          <cell r="E243">
            <v>197.44833333333335</v>
          </cell>
          <cell r="F243">
            <v>171.18974054982817</v>
          </cell>
          <cell r="G243">
            <v>188.28835910652924</v>
          </cell>
          <cell r="H243">
            <v>202.74076288659802</v>
          </cell>
          <cell r="I243">
            <v>205.38697766323028</v>
          </cell>
          <cell r="J243">
            <v>200.0945481099657</v>
          </cell>
          <cell r="K243">
            <v>197.44833333333335</v>
          </cell>
          <cell r="L243">
            <v>186.86347422680416</v>
          </cell>
          <cell r="M243">
            <v>186.86347422680416</v>
          </cell>
          <cell r="N243">
            <v>227.57447079037806</v>
          </cell>
          <cell r="O243">
            <v>227.57447079037806</v>
          </cell>
          <cell r="P243">
            <v>227.57447079037806</v>
          </cell>
          <cell r="Q243">
            <v>224.92825601374577</v>
          </cell>
        </row>
        <row r="244">
          <cell r="A244" t="str">
            <v>OLVOthFemale 16 - 34</v>
          </cell>
          <cell r="B244" t="str">
            <v>OLV</v>
          </cell>
          <cell r="C244" t="str">
            <v>Oth</v>
          </cell>
          <cell r="D244" t="str">
            <v>Female 16 - 34</v>
          </cell>
          <cell r="E244">
            <v>451.49</v>
          </cell>
          <cell r="F244">
            <v>391.44648453608244</v>
          </cell>
          <cell r="G244">
            <v>430.544587628866</v>
          </cell>
          <cell r="H244">
            <v>463.59179381443317</v>
          </cell>
          <cell r="I244">
            <v>469.64269072164956</v>
          </cell>
          <cell r="J244">
            <v>457.54089690721656</v>
          </cell>
          <cell r="K244">
            <v>451.49</v>
          </cell>
          <cell r="L244">
            <v>427.28641237113408</v>
          </cell>
          <cell r="M244">
            <v>427.28641237113408</v>
          </cell>
          <cell r="N244">
            <v>520.37713402061866</v>
          </cell>
          <cell r="O244">
            <v>520.37713402061866</v>
          </cell>
          <cell r="P244">
            <v>520.37713402061866</v>
          </cell>
          <cell r="Q244">
            <v>514.32623711340216</v>
          </cell>
        </row>
        <row r="245">
          <cell r="A245" t="str">
            <v>OLVOthFemale 16 - 44</v>
          </cell>
          <cell r="B245" t="str">
            <v>OLV</v>
          </cell>
          <cell r="C245" t="str">
            <v>Oth</v>
          </cell>
          <cell r="D245" t="str">
            <v>Female 16 - 44</v>
          </cell>
          <cell r="E245">
            <v>642.5899999999998</v>
          </cell>
          <cell r="F245">
            <v>557.13215463917504</v>
          </cell>
          <cell r="G245">
            <v>612.77912371134005</v>
          </cell>
          <cell r="H245">
            <v>659.81406185567016</v>
          </cell>
          <cell r="I245">
            <v>668.42609278350506</v>
          </cell>
          <cell r="J245">
            <v>651.20203092783493</v>
          </cell>
          <cell r="K245">
            <v>642.5899999999998</v>
          </cell>
          <cell r="L245">
            <v>608.14187628865966</v>
          </cell>
          <cell r="M245">
            <v>608.14187628865966</v>
          </cell>
          <cell r="N245">
            <v>740.63465979381431</v>
          </cell>
          <cell r="O245">
            <v>740.63465979381431</v>
          </cell>
          <cell r="P245">
            <v>740.63465979381431</v>
          </cell>
          <cell r="Q245">
            <v>732.0226288659793</v>
          </cell>
        </row>
        <row r="246">
          <cell r="A246" t="str">
            <v>OLVOthFemale 20 - 39</v>
          </cell>
          <cell r="B246" t="str">
            <v>OLV</v>
          </cell>
          <cell r="C246" t="str">
            <v>Oth</v>
          </cell>
          <cell r="D246" t="str">
            <v>Female 20 - 39</v>
          </cell>
          <cell r="E246">
            <v>509.59999999999997</v>
          </cell>
          <cell r="F246">
            <v>441.82845360824734</v>
          </cell>
          <cell r="G246">
            <v>485.95876288659792</v>
          </cell>
          <cell r="H246">
            <v>523.25938144329916</v>
          </cell>
          <cell r="I246">
            <v>530.08907216494845</v>
          </cell>
          <cell r="J246">
            <v>516.42969072164954</v>
          </cell>
          <cell r="K246">
            <v>509.59999999999997</v>
          </cell>
          <cell r="L246">
            <v>482.28123711340209</v>
          </cell>
          <cell r="M246">
            <v>482.28123711340209</v>
          </cell>
          <cell r="N246">
            <v>587.35340206185572</v>
          </cell>
          <cell r="O246">
            <v>587.35340206185572</v>
          </cell>
          <cell r="P246">
            <v>587.35340206185572</v>
          </cell>
          <cell r="Q246">
            <v>580.52371134020621</v>
          </cell>
        </row>
        <row r="247">
          <cell r="A247" t="str">
            <v>OLVOthFemale 25 - 34</v>
          </cell>
          <cell r="B247" t="str">
            <v>OLV</v>
          </cell>
          <cell r="C247" t="str">
            <v>Oth</v>
          </cell>
          <cell r="D247" t="str">
            <v>Female 25 - 34</v>
          </cell>
          <cell r="E247">
            <v>254.04166666666666</v>
          </cell>
          <cell r="F247">
            <v>220.25674398625426</v>
          </cell>
          <cell r="G247">
            <v>242.25622852233678</v>
          </cell>
          <cell r="H247">
            <v>260.85103092783515</v>
          </cell>
          <cell r="I247">
            <v>264.25571305841925</v>
          </cell>
          <cell r="J247">
            <v>257.44634879725089</v>
          </cell>
          <cell r="K247">
            <v>254.04166666666666</v>
          </cell>
          <cell r="L247">
            <v>240.42293814432992</v>
          </cell>
          <cell r="M247">
            <v>240.42293814432992</v>
          </cell>
          <cell r="N247">
            <v>292.80266323024057</v>
          </cell>
          <cell r="O247">
            <v>292.80266323024057</v>
          </cell>
          <cell r="P247">
            <v>292.80266323024057</v>
          </cell>
          <cell r="Q247">
            <v>289.39798109965636</v>
          </cell>
        </row>
        <row r="248">
          <cell r="A248" t="str">
            <v>OLVOthFemale 25 - 44</v>
          </cell>
          <cell r="B248" t="str">
            <v>OLV</v>
          </cell>
          <cell r="C248" t="str">
            <v>Oth</v>
          </cell>
          <cell r="D248" t="str">
            <v>Female 25 - 44</v>
          </cell>
          <cell r="E248">
            <v>445.12000000000006</v>
          </cell>
          <cell r="F248">
            <v>385.92362886597942</v>
          </cell>
          <cell r="G248">
            <v>424.47010309278357</v>
          </cell>
          <cell r="H248">
            <v>457.05105154639199</v>
          </cell>
          <cell r="I248">
            <v>463.01657731958773</v>
          </cell>
          <cell r="J248">
            <v>451.08552577319603</v>
          </cell>
          <cell r="K248">
            <v>445.12000000000006</v>
          </cell>
          <cell r="L248">
            <v>421.2578969072166</v>
          </cell>
          <cell r="M248">
            <v>421.2578969072166</v>
          </cell>
          <cell r="N248">
            <v>513.03521649484549</v>
          </cell>
          <cell r="O248">
            <v>513.03521649484549</v>
          </cell>
          <cell r="P248">
            <v>513.03521649484549</v>
          </cell>
          <cell r="Q248">
            <v>507.06969072164964</v>
          </cell>
        </row>
        <row r="249">
          <cell r="A249" t="str">
            <v>OLVOthFemale 25 - 54</v>
          </cell>
          <cell r="B249" t="str">
            <v>OLV</v>
          </cell>
          <cell r="C249" t="str">
            <v>Oth</v>
          </cell>
          <cell r="D249" t="str">
            <v>Female 25 - 54</v>
          </cell>
          <cell r="E249">
            <v>633.20833333333337</v>
          </cell>
          <cell r="F249">
            <v>548.99815292096218</v>
          </cell>
          <cell r="G249">
            <v>603.83268900343649</v>
          </cell>
          <cell r="H249">
            <v>650.18092783505176</v>
          </cell>
          <cell r="I249">
            <v>658.66722508591079</v>
          </cell>
          <cell r="J249">
            <v>641.69463058419262</v>
          </cell>
          <cell r="K249">
            <v>633.20833333333337</v>
          </cell>
          <cell r="L249">
            <v>599.26314432989705</v>
          </cell>
          <cell r="M249">
            <v>599.26314432989705</v>
          </cell>
          <cell r="N249">
            <v>729.82156357388328</v>
          </cell>
          <cell r="O249">
            <v>729.82156357388328</v>
          </cell>
          <cell r="P249">
            <v>729.82156357388328</v>
          </cell>
          <cell r="Q249">
            <v>721.33526632302426</v>
          </cell>
        </row>
        <row r="250">
          <cell r="A250" t="str">
            <v>OLVOthFemale 30 - 49</v>
          </cell>
          <cell r="B250" t="str">
            <v>OLV</v>
          </cell>
          <cell r="C250" t="str">
            <v>Oth</v>
          </cell>
          <cell r="D250" t="str">
            <v>Female 30 - 49</v>
          </cell>
          <cell r="E250">
            <v>418.55666666666667</v>
          </cell>
          <cell r="F250">
            <v>362.89294501718211</v>
          </cell>
          <cell r="G250">
            <v>399.13908934707905</v>
          </cell>
          <cell r="H250">
            <v>429.77571134020633</v>
          </cell>
          <cell r="I250">
            <v>435.38523367697599</v>
          </cell>
          <cell r="J250">
            <v>424.1661890034365</v>
          </cell>
          <cell r="K250">
            <v>418.55666666666667</v>
          </cell>
          <cell r="L250">
            <v>396.11857731958764</v>
          </cell>
          <cell r="M250">
            <v>396.11857731958764</v>
          </cell>
          <cell r="N250">
            <v>482.41892096219937</v>
          </cell>
          <cell r="O250">
            <v>482.41892096219937</v>
          </cell>
          <cell r="P250">
            <v>482.41892096219937</v>
          </cell>
          <cell r="Q250">
            <v>476.80939862542965</v>
          </cell>
        </row>
        <row r="251">
          <cell r="A251" t="str">
            <v>OLVOthFemale 35 - 44</v>
          </cell>
          <cell r="B251" t="str">
            <v>OLV</v>
          </cell>
          <cell r="C251" t="str">
            <v>Oth</v>
          </cell>
          <cell r="D251" t="str">
            <v>Female 35 - 44</v>
          </cell>
          <cell r="E251">
            <v>191.07833333333335</v>
          </cell>
          <cell r="F251">
            <v>165.66688487972507</v>
          </cell>
          <cell r="G251">
            <v>182.21387457044676</v>
          </cell>
          <cell r="H251">
            <v>196.20002061855678</v>
          </cell>
          <cell r="I251">
            <v>198.76086426116842</v>
          </cell>
          <cell r="J251">
            <v>193.63917697594508</v>
          </cell>
          <cell r="K251">
            <v>191.07833333333335</v>
          </cell>
          <cell r="L251">
            <v>180.83495876288663</v>
          </cell>
          <cell r="M251">
            <v>180.83495876288663</v>
          </cell>
          <cell r="N251">
            <v>220.23255326460486</v>
          </cell>
          <cell r="O251">
            <v>220.23255326460486</v>
          </cell>
          <cell r="P251">
            <v>220.23255326460486</v>
          </cell>
          <cell r="Q251">
            <v>217.67170962199319</v>
          </cell>
        </row>
        <row r="252">
          <cell r="A252" t="str">
            <v>OLVOthFemale 35 - 54</v>
          </cell>
          <cell r="B252" t="str">
            <v>OLV</v>
          </cell>
          <cell r="C252" t="str">
            <v>Oth</v>
          </cell>
          <cell r="D252" t="str">
            <v>Female 35 - 54</v>
          </cell>
          <cell r="E252">
            <v>379.16666666666674</v>
          </cell>
          <cell r="F252">
            <v>328.74140893470792</v>
          </cell>
          <cell r="G252">
            <v>361.57646048109973</v>
          </cell>
          <cell r="H252">
            <v>389.32989690721672</v>
          </cell>
          <cell r="I252">
            <v>394.41151202749154</v>
          </cell>
          <cell r="J252">
            <v>384.24828178694173</v>
          </cell>
          <cell r="K252">
            <v>379.16666666666674</v>
          </cell>
          <cell r="L252">
            <v>358.84020618556713</v>
          </cell>
          <cell r="M252">
            <v>358.84020618556713</v>
          </cell>
          <cell r="N252">
            <v>437.01890034364277</v>
          </cell>
          <cell r="O252">
            <v>437.01890034364277</v>
          </cell>
          <cell r="P252">
            <v>437.01890034364277</v>
          </cell>
          <cell r="Q252">
            <v>431.93728522336784</v>
          </cell>
        </row>
        <row r="253">
          <cell r="A253" t="str">
            <v>OLVOthFemale 35 - 64</v>
          </cell>
          <cell r="B253" t="str">
            <v>OLV</v>
          </cell>
          <cell r="C253" t="str">
            <v>Oth</v>
          </cell>
          <cell r="D253" t="str">
            <v>Female 35 - 64</v>
          </cell>
          <cell r="E253">
            <v>619.68833333333339</v>
          </cell>
          <cell r="F253">
            <v>537.27617353951894</v>
          </cell>
          <cell r="G253">
            <v>590.93990549828186</v>
          </cell>
          <cell r="H253">
            <v>636.29853608247447</v>
          </cell>
          <cell r="I253">
            <v>644.60363745704478</v>
          </cell>
          <cell r="J253">
            <v>627.99343470790393</v>
          </cell>
          <cell r="K253">
            <v>619.68833333333339</v>
          </cell>
          <cell r="L253">
            <v>586.46792783505168</v>
          </cell>
          <cell r="M253">
            <v>586.46792783505168</v>
          </cell>
          <cell r="N253">
            <v>714.23871821305852</v>
          </cell>
          <cell r="O253">
            <v>714.23871821305852</v>
          </cell>
          <cell r="P253">
            <v>714.23871821305852</v>
          </cell>
          <cell r="Q253">
            <v>705.93361683848809</v>
          </cell>
        </row>
        <row r="254">
          <cell r="A254" t="str">
            <v>OLVOthFemale 45 - 64</v>
          </cell>
          <cell r="B254" t="str">
            <v>OLV</v>
          </cell>
          <cell r="C254" t="str">
            <v>Oth</v>
          </cell>
          <cell r="D254" t="str">
            <v>Female 45 - 64</v>
          </cell>
          <cell r="E254">
            <v>428.58833333333337</v>
          </cell>
          <cell r="F254">
            <v>371.5905034364261</v>
          </cell>
          <cell r="G254">
            <v>408.70536941580764</v>
          </cell>
          <cell r="H254">
            <v>440.07626804123731</v>
          </cell>
          <cell r="I254">
            <v>445.82023539518906</v>
          </cell>
          <cell r="J254">
            <v>434.33230068728534</v>
          </cell>
          <cell r="K254">
            <v>428.58833333333337</v>
          </cell>
          <cell r="L254">
            <v>405.61246391752582</v>
          </cell>
          <cell r="M254">
            <v>405.61246391752582</v>
          </cell>
          <cell r="N254">
            <v>493.98119243986264</v>
          </cell>
          <cell r="O254">
            <v>493.98119243986264</v>
          </cell>
          <cell r="P254">
            <v>493.98119243986264</v>
          </cell>
          <cell r="Q254">
            <v>488.23722508591078</v>
          </cell>
        </row>
        <row r="255">
          <cell r="A255" t="str">
            <v>OLVOthFemale 55 +</v>
          </cell>
          <cell r="B255" t="str">
            <v>OLV</v>
          </cell>
          <cell r="C255" t="str">
            <v>Oth</v>
          </cell>
          <cell r="D255" t="str">
            <v>Female 55 +</v>
          </cell>
          <cell r="E255">
            <v>563.33333333333337</v>
          </cell>
          <cell r="F255">
            <v>488.41580756013747</v>
          </cell>
          <cell r="G255">
            <v>537.19931271477674</v>
          </cell>
          <cell r="H255">
            <v>578.43298969072191</v>
          </cell>
          <cell r="I255">
            <v>585.98281786941584</v>
          </cell>
          <cell r="J255">
            <v>570.88316151202764</v>
          </cell>
          <cell r="K255">
            <v>563.33333333333337</v>
          </cell>
          <cell r="L255">
            <v>533.13402061855675</v>
          </cell>
          <cell r="M255">
            <v>533.13402061855675</v>
          </cell>
          <cell r="N255">
            <v>649.28522336769765</v>
          </cell>
          <cell r="O255">
            <v>649.28522336769765</v>
          </cell>
          <cell r="P255">
            <v>649.28522336769765</v>
          </cell>
          <cell r="Q255">
            <v>641.73539518900361</v>
          </cell>
        </row>
        <row r="256">
          <cell r="A256" t="str">
            <v>OLVOthFemale 35 +</v>
          </cell>
          <cell r="B256" t="str">
            <v>OLV</v>
          </cell>
          <cell r="C256" t="str">
            <v>Oth</v>
          </cell>
          <cell r="D256" t="str">
            <v>Female 35 +</v>
          </cell>
          <cell r="E256">
            <v>942.5</v>
          </cell>
          <cell r="F256">
            <v>817.15721649484533</v>
          </cell>
          <cell r="G256">
            <v>898.77577319587635</v>
          </cell>
          <cell r="H256">
            <v>967.76288659793852</v>
          </cell>
          <cell r="I256">
            <v>980.39432989690727</v>
          </cell>
          <cell r="J256">
            <v>955.1314432989692</v>
          </cell>
          <cell r="K256">
            <v>942.5</v>
          </cell>
          <cell r="L256">
            <v>891.97422680412376</v>
          </cell>
          <cell r="M256">
            <v>891.97422680412376</v>
          </cell>
          <cell r="N256">
            <v>1086.3041237113403</v>
          </cell>
          <cell r="O256">
            <v>1086.3041237113403</v>
          </cell>
          <cell r="P256">
            <v>1086.3041237113403</v>
          </cell>
          <cell r="Q256">
            <v>1073.6726804123714</v>
          </cell>
        </row>
        <row r="257">
          <cell r="A257" t="str">
            <v>OLVOthMale 16 - 24</v>
          </cell>
          <cell r="B257" t="str">
            <v>OLV</v>
          </cell>
          <cell r="C257" t="str">
            <v>Oth</v>
          </cell>
          <cell r="D257" t="str">
            <v>Male 16 - 24</v>
          </cell>
          <cell r="E257">
            <v>168.35000000000002</v>
          </cell>
          <cell r="F257">
            <v>145.96118556701032</v>
          </cell>
          <cell r="G257">
            <v>160.53994845360828</v>
          </cell>
          <cell r="H257">
            <v>172.86247422680421</v>
          </cell>
          <cell r="I257">
            <v>175.11871134020623</v>
          </cell>
          <cell r="J257">
            <v>170.6062371134021</v>
          </cell>
          <cell r="K257">
            <v>168.35000000000002</v>
          </cell>
          <cell r="L257">
            <v>159.32505154639179</v>
          </cell>
          <cell r="M257">
            <v>159.32505154639179</v>
          </cell>
          <cell r="N257">
            <v>194.03639175257737</v>
          </cell>
          <cell r="O257">
            <v>194.03639175257737</v>
          </cell>
          <cell r="P257">
            <v>194.03639175257737</v>
          </cell>
          <cell r="Q257">
            <v>191.78015463917532</v>
          </cell>
        </row>
        <row r="258">
          <cell r="A258" t="str">
            <v>OLVOthMale 16 - 34</v>
          </cell>
          <cell r="B258" t="str">
            <v>OLV</v>
          </cell>
          <cell r="C258" t="str">
            <v>Oth</v>
          </cell>
          <cell r="D258" t="str">
            <v>Male 16 - 34</v>
          </cell>
          <cell r="E258">
            <v>453.375</v>
          </cell>
          <cell r="F258">
            <v>393.08079896907213</v>
          </cell>
          <cell r="G258">
            <v>432.34213917525778</v>
          </cell>
          <cell r="H258">
            <v>465.52731958762905</v>
          </cell>
          <cell r="I258">
            <v>471.60347938144332</v>
          </cell>
          <cell r="J258">
            <v>459.4511597938145</v>
          </cell>
          <cell r="K258">
            <v>453.375</v>
          </cell>
          <cell r="L258">
            <v>429.07036082474229</v>
          </cell>
          <cell r="M258">
            <v>429.07036082474229</v>
          </cell>
          <cell r="N258">
            <v>522.54974226804131</v>
          </cell>
          <cell r="O258">
            <v>522.54974226804131</v>
          </cell>
          <cell r="P258">
            <v>522.54974226804131</v>
          </cell>
          <cell r="Q258">
            <v>516.47358247422687</v>
          </cell>
        </row>
        <row r="259">
          <cell r="A259" t="str">
            <v>OLVOthMale 16 - 44</v>
          </cell>
          <cell r="B259" t="str">
            <v>OLV</v>
          </cell>
          <cell r="C259" t="str">
            <v>Oth</v>
          </cell>
          <cell r="D259" t="str">
            <v>Male 16 - 44</v>
          </cell>
          <cell r="E259">
            <v>651.90666666666664</v>
          </cell>
          <cell r="F259">
            <v>565.20980068728511</v>
          </cell>
          <cell r="G259">
            <v>621.66357388316158</v>
          </cell>
          <cell r="H259">
            <v>669.38045360824765</v>
          </cell>
          <cell r="I259">
            <v>678.11734707903781</v>
          </cell>
          <cell r="J259">
            <v>660.64356013745714</v>
          </cell>
          <cell r="K259">
            <v>651.90666666666664</v>
          </cell>
          <cell r="L259">
            <v>616.95909278350518</v>
          </cell>
          <cell r="M259">
            <v>616.95909278350518</v>
          </cell>
          <cell r="N259">
            <v>751.37283848797256</v>
          </cell>
          <cell r="O259">
            <v>751.37283848797256</v>
          </cell>
          <cell r="P259">
            <v>751.37283848797256</v>
          </cell>
          <cell r="Q259">
            <v>742.63594501718217</v>
          </cell>
        </row>
        <row r="260">
          <cell r="A260" t="str">
            <v>OLVOthMale 16 +</v>
          </cell>
          <cell r="B260" t="str">
            <v>OLV</v>
          </cell>
          <cell r="C260" t="str">
            <v>Oth</v>
          </cell>
          <cell r="D260" t="str">
            <v>Male 16 +</v>
          </cell>
          <cell r="E260">
            <v>1096.1383333333333</v>
          </cell>
          <cell r="F260">
            <v>950.36323539518889</v>
          </cell>
          <cell r="G260">
            <v>1045.286554982818</v>
          </cell>
          <cell r="H260">
            <v>1125.5193608247425</v>
          </cell>
          <cell r="I260">
            <v>1140.2098745704468</v>
          </cell>
          <cell r="J260">
            <v>1110.828847079038</v>
          </cell>
          <cell r="K260">
            <v>1096.1383333333333</v>
          </cell>
          <cell r="L260">
            <v>1037.3762783505156</v>
          </cell>
          <cell r="M260">
            <v>1037.3762783505156</v>
          </cell>
          <cell r="N260">
            <v>1263.3841821305843</v>
          </cell>
          <cell r="O260">
            <v>1263.3841821305843</v>
          </cell>
          <cell r="P260">
            <v>1263.3841821305843</v>
          </cell>
          <cell r="Q260">
            <v>1248.6936683848799</v>
          </cell>
        </row>
        <row r="261">
          <cell r="A261" t="str">
            <v>OLVOthMale 20 - 39</v>
          </cell>
          <cell r="B261" t="str">
            <v>OLV</v>
          </cell>
          <cell r="C261" t="str">
            <v>Oth</v>
          </cell>
          <cell r="D261" t="str">
            <v>Male 20 - 39</v>
          </cell>
          <cell r="E261">
            <v>456.08333333333331</v>
          </cell>
          <cell r="F261">
            <v>395.42895189003428</v>
          </cell>
          <cell r="G261">
            <v>434.92482817869416</v>
          </cell>
          <cell r="H261">
            <v>468.30824742268055</v>
          </cell>
          <cell r="I261">
            <v>474.42070446735397</v>
          </cell>
          <cell r="J261">
            <v>462.19579037800696</v>
          </cell>
          <cell r="K261">
            <v>456.08333333333331</v>
          </cell>
          <cell r="L261">
            <v>431.63350515463918</v>
          </cell>
          <cell r="M261">
            <v>431.63350515463918</v>
          </cell>
          <cell r="N261">
            <v>525.67130584192444</v>
          </cell>
          <cell r="O261">
            <v>525.67130584192444</v>
          </cell>
          <cell r="P261">
            <v>525.67130584192444</v>
          </cell>
          <cell r="Q261">
            <v>519.5588487972509</v>
          </cell>
        </row>
        <row r="262">
          <cell r="A262" t="str">
            <v>OLVOthMale 25 - 34</v>
          </cell>
          <cell r="B262" t="str">
            <v>OLV</v>
          </cell>
          <cell r="C262" t="str">
            <v>Oth</v>
          </cell>
          <cell r="D262" t="str">
            <v>Male 25 - 34</v>
          </cell>
          <cell r="E262">
            <v>285.00333333333333</v>
          </cell>
          <cell r="F262">
            <v>247.10082817869414</v>
          </cell>
          <cell r="G262">
            <v>271.78152920962202</v>
          </cell>
          <cell r="H262">
            <v>292.64259793814443</v>
          </cell>
          <cell r="I262">
            <v>296.46223024054984</v>
          </cell>
          <cell r="J262">
            <v>288.82296563573885</v>
          </cell>
          <cell r="K262">
            <v>285.00333333333333</v>
          </cell>
          <cell r="L262">
            <v>269.72480412371135</v>
          </cell>
          <cell r="M262">
            <v>269.72480412371135</v>
          </cell>
          <cell r="N262">
            <v>328.48837800687289</v>
          </cell>
          <cell r="O262">
            <v>328.48837800687289</v>
          </cell>
          <cell r="P262">
            <v>328.48837800687289</v>
          </cell>
          <cell r="Q262">
            <v>324.66874570446743</v>
          </cell>
        </row>
        <row r="263">
          <cell r="A263" t="str">
            <v>OLVOthMale 25 - 44</v>
          </cell>
          <cell r="B263" t="str">
            <v>OLV</v>
          </cell>
          <cell r="C263" t="str">
            <v>Oth</v>
          </cell>
          <cell r="D263" t="str">
            <v>Male 25 - 44</v>
          </cell>
          <cell r="E263">
            <v>483.53500000000003</v>
          </cell>
          <cell r="F263">
            <v>419.22982989690718</v>
          </cell>
          <cell r="G263">
            <v>461.10296391752581</v>
          </cell>
          <cell r="H263">
            <v>496.49573195876309</v>
          </cell>
          <cell r="I263">
            <v>502.97609793814439</v>
          </cell>
          <cell r="J263">
            <v>490.01536597938156</v>
          </cell>
          <cell r="K263">
            <v>483.53500000000003</v>
          </cell>
          <cell r="L263">
            <v>457.6135360824743</v>
          </cell>
          <cell r="M263">
            <v>457.6135360824743</v>
          </cell>
          <cell r="N263">
            <v>557.31147422680419</v>
          </cell>
          <cell r="O263">
            <v>557.31147422680419</v>
          </cell>
          <cell r="P263">
            <v>557.31147422680419</v>
          </cell>
          <cell r="Q263">
            <v>550.83110824742278</v>
          </cell>
        </row>
        <row r="264">
          <cell r="A264" t="str">
            <v>OLVOthMale 25 - 54</v>
          </cell>
          <cell r="B264" t="str">
            <v>OLV</v>
          </cell>
          <cell r="C264" t="str">
            <v>Oth</v>
          </cell>
          <cell r="D264" t="str">
            <v>Male 25 - 54</v>
          </cell>
          <cell r="E264">
            <v>684.2116666666667</v>
          </cell>
          <cell r="F264">
            <v>593.21856872852231</v>
          </cell>
          <cell r="G264">
            <v>652.46988831615124</v>
          </cell>
          <cell r="H264">
            <v>702.55136082474257</v>
          </cell>
          <cell r="I264">
            <v>711.72120790378017</v>
          </cell>
          <cell r="J264">
            <v>693.38151374570464</v>
          </cell>
          <cell r="K264">
            <v>684.2116666666667</v>
          </cell>
          <cell r="L264">
            <v>647.53227835051553</v>
          </cell>
          <cell r="M264">
            <v>647.53227835051553</v>
          </cell>
          <cell r="N264">
            <v>788.60684879725102</v>
          </cell>
          <cell r="O264">
            <v>788.60684879725102</v>
          </cell>
          <cell r="P264">
            <v>788.60684879725102</v>
          </cell>
          <cell r="Q264">
            <v>779.4370017182132</v>
          </cell>
        </row>
        <row r="265">
          <cell r="A265" t="str">
            <v>OLVOthMale 30 - 49</v>
          </cell>
          <cell r="B265" t="str">
            <v>OLV</v>
          </cell>
          <cell r="C265" t="str">
            <v>Oth</v>
          </cell>
          <cell r="D265" t="str">
            <v>Male 30 - 49</v>
          </cell>
          <cell r="E265">
            <v>371.9083333333333</v>
          </cell>
          <cell r="F265">
            <v>322.44835910652915</v>
          </cell>
          <cell r="G265">
            <v>354.65485395189</v>
          </cell>
          <cell r="H265">
            <v>381.87701030927843</v>
          </cell>
          <cell r="I265">
            <v>386.86134879725086</v>
          </cell>
          <cell r="J265">
            <v>376.8926718213059</v>
          </cell>
          <cell r="K265">
            <v>371.9083333333333</v>
          </cell>
          <cell r="L265">
            <v>351.97097938144327</v>
          </cell>
          <cell r="M265">
            <v>351.97097938144327</v>
          </cell>
          <cell r="N265">
            <v>428.65310996563574</v>
          </cell>
          <cell r="O265">
            <v>428.65310996563574</v>
          </cell>
          <cell r="P265">
            <v>428.65310996563574</v>
          </cell>
          <cell r="Q265">
            <v>423.66877147766326</v>
          </cell>
        </row>
        <row r="266">
          <cell r="A266" t="str">
            <v>OLVOthMale 35 - 44</v>
          </cell>
          <cell r="B266" t="str">
            <v>OLV</v>
          </cell>
          <cell r="C266" t="str">
            <v>Oth</v>
          </cell>
          <cell r="D266" t="str">
            <v>Male 35 - 44</v>
          </cell>
          <cell r="E266">
            <v>198.55333333333337</v>
          </cell>
          <cell r="F266">
            <v>172.14778694158076</v>
          </cell>
          <cell r="G266">
            <v>189.34209621993131</v>
          </cell>
          <cell r="H266">
            <v>203.87538144329906</v>
          </cell>
          <cell r="I266">
            <v>206.53640549828185</v>
          </cell>
          <cell r="J266">
            <v>201.21435738831622</v>
          </cell>
          <cell r="K266">
            <v>198.55333333333337</v>
          </cell>
          <cell r="L266">
            <v>187.9092371134021</v>
          </cell>
          <cell r="M266">
            <v>187.9092371134021</v>
          </cell>
          <cell r="N266">
            <v>228.84806872852241</v>
          </cell>
          <cell r="O266">
            <v>228.84806872852241</v>
          </cell>
          <cell r="P266">
            <v>228.84806872852241</v>
          </cell>
          <cell r="Q266">
            <v>226.18704467353959</v>
          </cell>
        </row>
        <row r="267">
          <cell r="A267" t="str">
            <v>OLVOthMale 35 - 54</v>
          </cell>
          <cell r="B267" t="str">
            <v>OLV</v>
          </cell>
          <cell r="C267" t="str">
            <v>Oth</v>
          </cell>
          <cell r="D267" t="str">
            <v>Male 35 - 54</v>
          </cell>
          <cell r="E267">
            <v>399.18666666666672</v>
          </cell>
          <cell r="F267">
            <v>346.0989553264605</v>
          </cell>
          <cell r="G267">
            <v>380.66769759450182</v>
          </cell>
          <cell r="H267">
            <v>409.8865154639177</v>
          </cell>
          <cell r="I267">
            <v>415.23643986254302</v>
          </cell>
          <cell r="J267">
            <v>404.53659106529221</v>
          </cell>
          <cell r="K267">
            <v>399.18666666666672</v>
          </cell>
          <cell r="L267">
            <v>377.78696907216505</v>
          </cell>
          <cell r="M267">
            <v>377.78696907216505</v>
          </cell>
          <cell r="N267">
            <v>460.09349828178705</v>
          </cell>
          <cell r="O267">
            <v>460.09349828178705</v>
          </cell>
          <cell r="P267">
            <v>460.09349828178705</v>
          </cell>
          <cell r="Q267">
            <v>454.74357388316167</v>
          </cell>
        </row>
        <row r="268">
          <cell r="A268" t="str">
            <v>OLVOthMale 35 - 64</v>
          </cell>
          <cell r="B268" t="str">
            <v>OLV</v>
          </cell>
          <cell r="C268" t="str">
            <v>Oth</v>
          </cell>
          <cell r="D268" t="str">
            <v>Male 35 - 64</v>
          </cell>
          <cell r="E268">
            <v>545.02499999999998</v>
          </cell>
          <cell r="F268">
            <v>472.54229381443292</v>
          </cell>
          <cell r="G268">
            <v>519.74033505154637</v>
          </cell>
          <cell r="H268">
            <v>559.63391752577331</v>
          </cell>
          <cell r="I268">
            <v>566.93837628865981</v>
          </cell>
          <cell r="J268">
            <v>552.3294587628867</v>
          </cell>
          <cell r="K268">
            <v>545.02499999999998</v>
          </cell>
          <cell r="L268">
            <v>515.80716494845365</v>
          </cell>
          <cell r="M268">
            <v>515.80716494845365</v>
          </cell>
          <cell r="N268">
            <v>628.18345360824742</v>
          </cell>
          <cell r="O268">
            <v>628.18345360824742</v>
          </cell>
          <cell r="P268">
            <v>628.18345360824742</v>
          </cell>
          <cell r="Q268">
            <v>620.87899484536092</v>
          </cell>
        </row>
        <row r="269">
          <cell r="A269" t="str">
            <v>OLVOthMale 45 - 64</v>
          </cell>
          <cell r="B269" t="str">
            <v>OLV</v>
          </cell>
          <cell r="C269" t="str">
            <v>Oth</v>
          </cell>
          <cell r="D269" t="str">
            <v>Male 45 - 64</v>
          </cell>
          <cell r="E269">
            <v>346.45000000000005</v>
          </cell>
          <cell r="F269">
            <v>300.37572164948455</v>
          </cell>
          <cell r="G269">
            <v>330.37757731958772</v>
          </cell>
          <cell r="H269">
            <v>355.73628865979396</v>
          </cell>
          <cell r="I269">
            <v>360.37943298969077</v>
          </cell>
          <cell r="J269">
            <v>351.09314432989703</v>
          </cell>
          <cell r="K269">
            <v>346.45000000000005</v>
          </cell>
          <cell r="L269">
            <v>327.87742268041245</v>
          </cell>
          <cell r="M269">
            <v>327.87742268041245</v>
          </cell>
          <cell r="N269">
            <v>399.31041237113413</v>
          </cell>
          <cell r="O269">
            <v>399.31041237113413</v>
          </cell>
          <cell r="P269">
            <v>399.31041237113413</v>
          </cell>
          <cell r="Q269">
            <v>394.66726804123721</v>
          </cell>
        </row>
        <row r="270">
          <cell r="A270" t="str">
            <v>OLVOthMale 55 +</v>
          </cell>
          <cell r="B270" t="str">
            <v>OLV</v>
          </cell>
          <cell r="C270" t="str">
            <v>Oth</v>
          </cell>
          <cell r="D270" t="str">
            <v>Male 55 +</v>
          </cell>
          <cell r="E270">
            <v>243.55499999999998</v>
          </cell>
          <cell r="F270">
            <v>211.16469587628862</v>
          </cell>
          <cell r="G270">
            <v>232.25605670103093</v>
          </cell>
          <cell r="H270">
            <v>250.08327835051551</v>
          </cell>
          <cell r="I270">
            <v>253.34741752577318</v>
          </cell>
          <cell r="J270">
            <v>246.81913917525776</v>
          </cell>
          <cell r="K270">
            <v>243.55499999999998</v>
          </cell>
          <cell r="L270">
            <v>230.49844329896908</v>
          </cell>
          <cell r="M270">
            <v>230.49844329896908</v>
          </cell>
          <cell r="N270">
            <v>280.71596907216497</v>
          </cell>
          <cell r="O270">
            <v>280.71596907216497</v>
          </cell>
          <cell r="P270">
            <v>280.71596907216497</v>
          </cell>
          <cell r="Q270">
            <v>277.45182989690721</v>
          </cell>
        </row>
        <row r="271">
          <cell r="A271" t="str">
            <v>OLVOthMale 35 +</v>
          </cell>
          <cell r="B271" t="str">
            <v>OLV</v>
          </cell>
          <cell r="C271" t="str">
            <v>Oth</v>
          </cell>
          <cell r="D271" t="str">
            <v>Male 35 +</v>
          </cell>
          <cell r="E271">
            <v>642.76333333333332</v>
          </cell>
          <cell r="F271">
            <v>557.28243642611676</v>
          </cell>
          <cell r="G271">
            <v>612.94441580756018</v>
          </cell>
          <cell r="H271">
            <v>659.99204123711365</v>
          </cell>
          <cell r="I271">
            <v>668.60639518900348</v>
          </cell>
          <cell r="J271">
            <v>651.37768728522349</v>
          </cell>
          <cell r="K271">
            <v>642.76333333333332</v>
          </cell>
          <cell r="L271">
            <v>608.30591752577322</v>
          </cell>
          <cell r="M271">
            <v>608.30591752577322</v>
          </cell>
          <cell r="N271">
            <v>740.83443986254304</v>
          </cell>
          <cell r="O271">
            <v>740.83443986254304</v>
          </cell>
          <cell r="P271">
            <v>740.83443986254304</v>
          </cell>
          <cell r="Q271">
            <v>732.22008591065298</v>
          </cell>
        </row>
        <row r="272">
          <cell r="A272" t="str">
            <v>OOHRusAll 16 +</v>
          </cell>
          <cell r="B272" t="str">
            <v>OOH</v>
          </cell>
          <cell r="C272" t="str">
            <v>Rus</v>
          </cell>
          <cell r="D272" t="str">
            <v>All 16 +</v>
          </cell>
          <cell r="E272">
            <v>356.60751870478936</v>
          </cell>
          <cell r="F272">
            <v>356.60751870478936</v>
          </cell>
          <cell r="G272">
            <v>356.60751870478936</v>
          </cell>
          <cell r="H272">
            <v>356.60751870478936</v>
          </cell>
          <cell r="I272">
            <v>356.60751870478936</v>
          </cell>
          <cell r="J272">
            <v>356.60751870478936</v>
          </cell>
          <cell r="K272">
            <v>356.60751870478936</v>
          </cell>
          <cell r="L272">
            <v>356.60751870478936</v>
          </cell>
          <cell r="M272">
            <v>356.60751870478936</v>
          </cell>
          <cell r="N272">
            <v>356.60751870478936</v>
          </cell>
          <cell r="O272">
            <v>356.60751870478936</v>
          </cell>
          <cell r="P272">
            <v>356.60751870478936</v>
          </cell>
          <cell r="Q272">
            <v>356.60751870478936</v>
          </cell>
        </row>
        <row r="273">
          <cell r="A273" t="str">
            <v>OOHRusAll 16 - 24</v>
          </cell>
          <cell r="B273" t="str">
            <v>OOH</v>
          </cell>
          <cell r="C273" t="str">
            <v>Rus</v>
          </cell>
          <cell r="D273" t="str">
            <v>All 16 - 24</v>
          </cell>
          <cell r="E273">
            <v>356.60751870478936</v>
          </cell>
          <cell r="F273">
            <v>356.60751870478936</v>
          </cell>
          <cell r="G273">
            <v>356.60751870478936</v>
          </cell>
          <cell r="H273">
            <v>356.60751870478936</v>
          </cell>
          <cell r="I273">
            <v>356.60751870478936</v>
          </cell>
          <cell r="J273">
            <v>356.60751870478936</v>
          </cell>
          <cell r="K273">
            <v>356.60751870478936</v>
          </cell>
          <cell r="L273">
            <v>356.60751870478936</v>
          </cell>
          <cell r="M273">
            <v>356.60751870478936</v>
          </cell>
          <cell r="N273">
            <v>356.60751870478936</v>
          </cell>
          <cell r="O273">
            <v>356.60751870478936</v>
          </cell>
          <cell r="P273">
            <v>356.60751870478936</v>
          </cell>
          <cell r="Q273">
            <v>356.60751870478936</v>
          </cell>
        </row>
        <row r="274">
          <cell r="A274" t="str">
            <v>OOHRusAll 16 - 34</v>
          </cell>
          <cell r="B274" t="str">
            <v>OOH</v>
          </cell>
          <cell r="C274" t="str">
            <v>Rus</v>
          </cell>
          <cell r="D274" t="str">
            <v>All 16 - 34</v>
          </cell>
          <cell r="E274">
            <v>356.60751870478936</v>
          </cell>
          <cell r="F274">
            <v>356.60751870478936</v>
          </cell>
          <cell r="G274">
            <v>356.60751870478936</v>
          </cell>
          <cell r="H274">
            <v>356.60751870478936</v>
          </cell>
          <cell r="I274">
            <v>356.60751870478936</v>
          </cell>
          <cell r="J274">
            <v>356.60751870478936</v>
          </cell>
          <cell r="K274">
            <v>356.60751870478936</v>
          </cell>
          <cell r="L274">
            <v>356.60751870478936</v>
          </cell>
          <cell r="M274">
            <v>356.60751870478936</v>
          </cell>
          <cell r="N274">
            <v>356.60751870478936</v>
          </cell>
          <cell r="O274">
            <v>356.60751870478936</v>
          </cell>
          <cell r="P274">
            <v>356.60751870478936</v>
          </cell>
          <cell r="Q274">
            <v>356.60751870478936</v>
          </cell>
        </row>
        <row r="275">
          <cell r="A275" t="str">
            <v>OOHRusAll 16 - 44</v>
          </cell>
          <cell r="B275" t="str">
            <v>OOH</v>
          </cell>
          <cell r="C275" t="str">
            <v>Rus</v>
          </cell>
          <cell r="D275" t="str">
            <v>All 16 - 44</v>
          </cell>
          <cell r="E275">
            <v>356.60751870478936</v>
          </cell>
          <cell r="F275">
            <v>356.60751870478936</v>
          </cell>
          <cell r="G275">
            <v>356.60751870478936</v>
          </cell>
          <cell r="H275">
            <v>356.60751870478936</v>
          </cell>
          <cell r="I275">
            <v>356.60751870478936</v>
          </cell>
          <cell r="J275">
            <v>356.60751870478936</v>
          </cell>
          <cell r="K275">
            <v>356.60751870478936</v>
          </cell>
          <cell r="L275">
            <v>356.60751870478936</v>
          </cell>
          <cell r="M275">
            <v>356.60751870478936</v>
          </cell>
          <cell r="N275">
            <v>356.60751870478936</v>
          </cell>
          <cell r="O275">
            <v>356.60751870478936</v>
          </cell>
          <cell r="P275">
            <v>356.60751870478936</v>
          </cell>
          <cell r="Q275">
            <v>356.60751870478936</v>
          </cell>
        </row>
        <row r="276">
          <cell r="A276" t="str">
            <v>OOHRusAll 20 - 39</v>
          </cell>
          <cell r="B276" t="str">
            <v>OOH</v>
          </cell>
          <cell r="C276" t="str">
            <v>Rus</v>
          </cell>
          <cell r="D276" t="str">
            <v>All 20 - 39</v>
          </cell>
          <cell r="E276">
            <v>356.60751870478936</v>
          </cell>
          <cell r="F276">
            <v>356.60751870478936</v>
          </cell>
          <cell r="G276">
            <v>356.60751870478936</v>
          </cell>
          <cell r="H276">
            <v>356.60751870478936</v>
          </cell>
          <cell r="I276">
            <v>356.60751870478936</v>
          </cell>
          <cell r="J276">
            <v>356.60751870478936</v>
          </cell>
          <cell r="K276">
            <v>356.60751870478936</v>
          </cell>
          <cell r="L276">
            <v>356.60751870478936</v>
          </cell>
          <cell r="M276">
            <v>356.60751870478936</v>
          </cell>
          <cell r="N276">
            <v>356.60751870478936</v>
          </cell>
          <cell r="O276">
            <v>356.60751870478936</v>
          </cell>
          <cell r="P276">
            <v>356.60751870478936</v>
          </cell>
          <cell r="Q276">
            <v>356.60751870478936</v>
          </cell>
        </row>
        <row r="277">
          <cell r="A277" t="str">
            <v>OOHRusAll 25 - 34</v>
          </cell>
          <cell r="B277" t="str">
            <v>OOH</v>
          </cell>
          <cell r="C277" t="str">
            <v>Rus</v>
          </cell>
          <cell r="D277" t="str">
            <v>All 25 - 34</v>
          </cell>
          <cell r="E277">
            <v>356.60751870478936</v>
          </cell>
          <cell r="F277">
            <v>356.60751870478936</v>
          </cell>
          <cell r="G277">
            <v>356.60751870478936</v>
          </cell>
          <cell r="H277">
            <v>356.60751870478936</v>
          </cell>
          <cell r="I277">
            <v>356.60751870478936</v>
          </cell>
          <cell r="J277">
            <v>356.60751870478936</v>
          </cell>
          <cell r="K277">
            <v>356.60751870478936</v>
          </cell>
          <cell r="L277">
            <v>356.60751870478936</v>
          </cell>
          <cell r="M277">
            <v>356.60751870478936</v>
          </cell>
          <cell r="N277">
            <v>356.60751870478936</v>
          </cell>
          <cell r="O277">
            <v>356.60751870478936</v>
          </cell>
          <cell r="P277">
            <v>356.60751870478936</v>
          </cell>
          <cell r="Q277">
            <v>356.60751870478936</v>
          </cell>
        </row>
        <row r="278">
          <cell r="A278" t="str">
            <v>OOHRusAll 25 - 44</v>
          </cell>
          <cell r="B278" t="str">
            <v>OOH</v>
          </cell>
          <cell r="C278" t="str">
            <v>Rus</v>
          </cell>
          <cell r="D278" t="str">
            <v>All 25 - 44</v>
          </cell>
          <cell r="E278">
            <v>356.60751870478936</v>
          </cell>
          <cell r="F278">
            <v>356.60751870478936</v>
          </cell>
          <cell r="G278">
            <v>356.60751870478936</v>
          </cell>
          <cell r="H278">
            <v>356.60751870478936</v>
          </cell>
          <cell r="I278">
            <v>356.60751870478936</v>
          </cell>
          <cell r="J278">
            <v>356.60751870478936</v>
          </cell>
          <cell r="K278">
            <v>356.60751870478936</v>
          </cell>
          <cell r="L278">
            <v>356.60751870478936</v>
          </cell>
          <cell r="M278">
            <v>356.60751870478936</v>
          </cell>
          <cell r="N278">
            <v>356.60751870478936</v>
          </cell>
          <cell r="O278">
            <v>356.60751870478936</v>
          </cell>
          <cell r="P278">
            <v>356.60751870478936</v>
          </cell>
          <cell r="Q278">
            <v>356.60751870478936</v>
          </cell>
        </row>
        <row r="279">
          <cell r="A279" t="str">
            <v>OOHRusAll 25 - 54</v>
          </cell>
          <cell r="B279" t="str">
            <v>OOH</v>
          </cell>
          <cell r="C279" t="str">
            <v>Rus</v>
          </cell>
          <cell r="D279" t="str">
            <v>All 25 - 54</v>
          </cell>
          <cell r="E279">
            <v>356.60751870478936</v>
          </cell>
          <cell r="F279">
            <v>356.60751870478936</v>
          </cell>
          <cell r="G279">
            <v>356.60751870478936</v>
          </cell>
          <cell r="H279">
            <v>356.60751870478936</v>
          </cell>
          <cell r="I279">
            <v>356.60751870478936</v>
          </cell>
          <cell r="J279">
            <v>356.60751870478936</v>
          </cell>
          <cell r="K279">
            <v>356.60751870478936</v>
          </cell>
          <cell r="L279">
            <v>356.60751870478936</v>
          </cell>
          <cell r="M279">
            <v>356.60751870478936</v>
          </cell>
          <cell r="N279">
            <v>356.60751870478936</v>
          </cell>
          <cell r="O279">
            <v>356.60751870478936</v>
          </cell>
          <cell r="P279">
            <v>356.60751870478936</v>
          </cell>
          <cell r="Q279">
            <v>356.60751870478936</v>
          </cell>
        </row>
        <row r="280">
          <cell r="A280" t="str">
            <v>OOHRusAll 30 - 49</v>
          </cell>
          <cell r="B280" t="str">
            <v>OOH</v>
          </cell>
          <cell r="C280" t="str">
            <v>Rus</v>
          </cell>
          <cell r="D280" t="str">
            <v>All 30 - 49</v>
          </cell>
          <cell r="E280">
            <v>356.60751870478936</v>
          </cell>
          <cell r="F280">
            <v>356.60751870478936</v>
          </cell>
          <cell r="G280">
            <v>356.60751870478936</v>
          </cell>
          <cell r="H280">
            <v>356.60751870478936</v>
          </cell>
          <cell r="I280">
            <v>356.60751870478936</v>
          </cell>
          <cell r="J280">
            <v>356.60751870478936</v>
          </cell>
          <cell r="K280">
            <v>356.60751870478936</v>
          </cell>
          <cell r="L280">
            <v>356.60751870478936</v>
          </cell>
          <cell r="M280">
            <v>356.60751870478936</v>
          </cell>
          <cell r="N280">
            <v>356.60751870478936</v>
          </cell>
          <cell r="O280">
            <v>356.60751870478936</v>
          </cell>
          <cell r="P280">
            <v>356.60751870478936</v>
          </cell>
          <cell r="Q280">
            <v>356.60751870478936</v>
          </cell>
        </row>
        <row r="281">
          <cell r="A281" t="str">
            <v>OOHRusAll 35 +</v>
          </cell>
          <cell r="B281" t="str">
            <v>OOH</v>
          </cell>
          <cell r="C281" t="str">
            <v>Rus</v>
          </cell>
          <cell r="D281" t="str">
            <v>All 35 +</v>
          </cell>
          <cell r="E281">
            <v>356.60751870478936</v>
          </cell>
          <cell r="F281">
            <v>356.60751870478936</v>
          </cell>
          <cell r="G281">
            <v>356.60751870478936</v>
          </cell>
          <cell r="H281">
            <v>356.60751870478936</v>
          </cell>
          <cell r="I281">
            <v>356.60751870478936</v>
          </cell>
          <cell r="J281">
            <v>356.60751870478936</v>
          </cell>
          <cell r="K281">
            <v>356.60751870478936</v>
          </cell>
          <cell r="L281">
            <v>356.60751870478936</v>
          </cell>
          <cell r="M281">
            <v>356.60751870478936</v>
          </cell>
          <cell r="N281">
            <v>356.60751870478936</v>
          </cell>
          <cell r="O281">
            <v>356.60751870478936</v>
          </cell>
          <cell r="P281">
            <v>356.60751870478936</v>
          </cell>
          <cell r="Q281">
            <v>356.60751870478936</v>
          </cell>
        </row>
        <row r="282">
          <cell r="A282" t="str">
            <v>OOHRusAll 35 - 54</v>
          </cell>
          <cell r="B282" t="str">
            <v>OOH</v>
          </cell>
          <cell r="C282" t="str">
            <v>Rus</v>
          </cell>
          <cell r="D282" t="str">
            <v>All 35 - 54</v>
          </cell>
          <cell r="E282">
            <v>356.60751870478936</v>
          </cell>
          <cell r="F282">
            <v>356.60751870478936</v>
          </cell>
          <cell r="G282">
            <v>356.60751870478936</v>
          </cell>
          <cell r="H282">
            <v>356.60751870478936</v>
          </cell>
          <cell r="I282">
            <v>356.60751870478936</v>
          </cell>
          <cell r="J282">
            <v>356.60751870478936</v>
          </cell>
          <cell r="K282">
            <v>356.60751870478936</v>
          </cell>
          <cell r="L282">
            <v>356.60751870478936</v>
          </cell>
          <cell r="M282">
            <v>356.60751870478936</v>
          </cell>
          <cell r="N282">
            <v>356.60751870478936</v>
          </cell>
          <cell r="O282">
            <v>356.60751870478936</v>
          </cell>
          <cell r="P282">
            <v>356.60751870478936</v>
          </cell>
          <cell r="Q282">
            <v>356.60751870478936</v>
          </cell>
        </row>
        <row r="283">
          <cell r="A283" t="str">
            <v>OOHRusAll 35 - 44</v>
          </cell>
          <cell r="B283" t="str">
            <v>OOH</v>
          </cell>
          <cell r="C283" t="str">
            <v>Rus</v>
          </cell>
          <cell r="D283" t="str">
            <v>All 35 - 44</v>
          </cell>
          <cell r="E283">
            <v>356.60751870478936</v>
          </cell>
          <cell r="F283">
            <v>356.60751870478936</v>
          </cell>
          <cell r="G283">
            <v>356.60751870478936</v>
          </cell>
          <cell r="H283">
            <v>356.60751870478936</v>
          </cell>
          <cell r="I283">
            <v>356.60751870478936</v>
          </cell>
          <cell r="J283">
            <v>356.60751870478936</v>
          </cell>
          <cell r="K283">
            <v>356.60751870478936</v>
          </cell>
          <cell r="L283">
            <v>356.60751870478936</v>
          </cell>
          <cell r="M283">
            <v>356.60751870478936</v>
          </cell>
          <cell r="N283">
            <v>356.60751870478936</v>
          </cell>
          <cell r="O283">
            <v>356.60751870478936</v>
          </cell>
          <cell r="P283">
            <v>356.60751870478936</v>
          </cell>
          <cell r="Q283">
            <v>356.60751870478936</v>
          </cell>
        </row>
        <row r="284">
          <cell r="A284" t="str">
            <v>OOHRusAll 35 - 64</v>
          </cell>
          <cell r="B284" t="str">
            <v>OOH</v>
          </cell>
          <cell r="C284" t="str">
            <v>Rus</v>
          </cell>
          <cell r="D284" t="str">
            <v>All 35 - 64</v>
          </cell>
          <cell r="E284">
            <v>356.60751870478936</v>
          </cell>
          <cell r="F284">
            <v>356.60751870478936</v>
          </cell>
          <cell r="G284">
            <v>356.60751870478936</v>
          </cell>
          <cell r="H284">
            <v>356.60751870478936</v>
          </cell>
          <cell r="I284">
            <v>356.60751870478936</v>
          </cell>
          <cell r="J284">
            <v>356.60751870478936</v>
          </cell>
          <cell r="K284">
            <v>356.60751870478936</v>
          </cell>
          <cell r="L284">
            <v>356.60751870478936</v>
          </cell>
          <cell r="M284">
            <v>356.60751870478936</v>
          </cell>
          <cell r="N284">
            <v>356.60751870478936</v>
          </cell>
          <cell r="O284">
            <v>356.60751870478936</v>
          </cell>
          <cell r="P284">
            <v>356.60751870478936</v>
          </cell>
          <cell r="Q284">
            <v>356.60751870478936</v>
          </cell>
        </row>
        <row r="285">
          <cell r="A285" t="str">
            <v>OOHRusAll 45 - 64</v>
          </cell>
          <cell r="B285" t="str">
            <v>OOH</v>
          </cell>
          <cell r="C285" t="str">
            <v>Rus</v>
          </cell>
          <cell r="D285" t="str">
            <v>All 45 - 64</v>
          </cell>
          <cell r="E285">
            <v>356.60751870478936</v>
          </cell>
          <cell r="F285">
            <v>356.60751870478936</v>
          </cell>
          <cell r="G285">
            <v>356.60751870478936</v>
          </cell>
          <cell r="H285">
            <v>356.60751870478936</v>
          </cell>
          <cell r="I285">
            <v>356.60751870478936</v>
          </cell>
          <cell r="J285">
            <v>356.60751870478936</v>
          </cell>
          <cell r="K285">
            <v>356.60751870478936</v>
          </cell>
          <cell r="L285">
            <v>356.60751870478936</v>
          </cell>
          <cell r="M285">
            <v>356.60751870478936</v>
          </cell>
          <cell r="N285">
            <v>356.60751870478936</v>
          </cell>
          <cell r="O285">
            <v>356.60751870478936</v>
          </cell>
          <cell r="P285">
            <v>356.60751870478936</v>
          </cell>
          <cell r="Q285">
            <v>356.60751870478936</v>
          </cell>
        </row>
        <row r="286">
          <cell r="A286" t="str">
            <v>OOHRusAll 55 +</v>
          </cell>
          <cell r="B286" t="str">
            <v>OOH</v>
          </cell>
          <cell r="C286" t="str">
            <v>Rus</v>
          </cell>
          <cell r="D286" t="str">
            <v>All 55 +</v>
          </cell>
          <cell r="E286">
            <v>356.60751870478936</v>
          </cell>
          <cell r="F286">
            <v>356.60751870478936</v>
          </cell>
          <cell r="G286">
            <v>356.60751870478936</v>
          </cell>
          <cell r="H286">
            <v>356.60751870478936</v>
          </cell>
          <cell r="I286">
            <v>356.60751870478936</v>
          </cell>
          <cell r="J286">
            <v>356.60751870478936</v>
          </cell>
          <cell r="K286">
            <v>356.60751870478936</v>
          </cell>
          <cell r="L286">
            <v>356.60751870478936</v>
          </cell>
          <cell r="M286">
            <v>356.60751870478936</v>
          </cell>
          <cell r="N286">
            <v>356.60751870478936</v>
          </cell>
          <cell r="O286">
            <v>356.60751870478936</v>
          </cell>
          <cell r="P286">
            <v>356.60751870478936</v>
          </cell>
          <cell r="Q286">
            <v>356.60751870478936</v>
          </cell>
        </row>
        <row r="287">
          <cell r="A287" t="str">
            <v>OOHRusFemale 16 +</v>
          </cell>
          <cell r="B287" t="str">
            <v>OOH</v>
          </cell>
          <cell r="C287" t="str">
            <v>Rus</v>
          </cell>
          <cell r="D287" t="str">
            <v>Female 16 +</v>
          </cell>
          <cell r="E287">
            <v>356.60751870478936</v>
          </cell>
          <cell r="F287">
            <v>356.60751870478936</v>
          </cell>
          <cell r="G287">
            <v>356.60751870478936</v>
          </cell>
          <cell r="H287">
            <v>356.60751870478936</v>
          </cell>
          <cell r="I287">
            <v>356.60751870478936</v>
          </cell>
          <cell r="J287">
            <v>356.60751870478936</v>
          </cell>
          <cell r="K287">
            <v>356.60751870478936</v>
          </cell>
          <cell r="L287">
            <v>356.60751870478936</v>
          </cell>
          <cell r="M287">
            <v>356.60751870478936</v>
          </cell>
          <cell r="N287">
            <v>356.60751870478936</v>
          </cell>
          <cell r="O287">
            <v>356.60751870478936</v>
          </cell>
          <cell r="P287">
            <v>356.60751870478936</v>
          </cell>
          <cell r="Q287">
            <v>356.60751870478936</v>
          </cell>
        </row>
        <row r="288">
          <cell r="A288" t="str">
            <v>OOHRusFemale 16 - 24</v>
          </cell>
          <cell r="B288" t="str">
            <v>OOH</v>
          </cell>
          <cell r="C288" t="str">
            <v>Rus</v>
          </cell>
          <cell r="D288" t="str">
            <v>Female 16 - 24</v>
          </cell>
          <cell r="E288">
            <v>356.60751870478936</v>
          </cell>
          <cell r="F288">
            <v>356.60751870478936</v>
          </cell>
          <cell r="G288">
            <v>356.60751870478936</v>
          </cell>
          <cell r="H288">
            <v>356.60751870478936</v>
          </cell>
          <cell r="I288">
            <v>356.60751870478936</v>
          </cell>
          <cell r="J288">
            <v>356.60751870478936</v>
          </cell>
          <cell r="K288">
            <v>356.60751870478936</v>
          </cell>
          <cell r="L288">
            <v>356.60751870478936</v>
          </cell>
          <cell r="M288">
            <v>356.60751870478936</v>
          </cell>
          <cell r="N288">
            <v>356.60751870478936</v>
          </cell>
          <cell r="O288">
            <v>356.60751870478936</v>
          </cell>
          <cell r="P288">
            <v>356.60751870478936</v>
          </cell>
          <cell r="Q288">
            <v>356.60751870478936</v>
          </cell>
        </row>
        <row r="289">
          <cell r="A289" t="str">
            <v>OOHRusFemale 16 - 34</v>
          </cell>
          <cell r="B289" t="str">
            <v>OOH</v>
          </cell>
          <cell r="C289" t="str">
            <v>Rus</v>
          </cell>
          <cell r="D289" t="str">
            <v>Female 16 - 34</v>
          </cell>
          <cell r="E289">
            <v>356.60751870478936</v>
          </cell>
          <cell r="F289">
            <v>356.60751870478936</v>
          </cell>
          <cell r="G289">
            <v>356.60751870478936</v>
          </cell>
          <cell r="H289">
            <v>356.60751870478936</v>
          </cell>
          <cell r="I289">
            <v>356.60751870478936</v>
          </cell>
          <cell r="J289">
            <v>356.60751870478936</v>
          </cell>
          <cell r="K289">
            <v>356.60751870478936</v>
          </cell>
          <cell r="L289">
            <v>356.60751870478936</v>
          </cell>
          <cell r="M289">
            <v>356.60751870478936</v>
          </cell>
          <cell r="N289">
            <v>356.60751870478936</v>
          </cell>
          <cell r="O289">
            <v>356.60751870478936</v>
          </cell>
          <cell r="P289">
            <v>356.60751870478936</v>
          </cell>
          <cell r="Q289">
            <v>356.60751870478936</v>
          </cell>
        </row>
        <row r="290">
          <cell r="A290" t="str">
            <v>OOHRusFemale 16 - 44</v>
          </cell>
          <cell r="B290" t="str">
            <v>OOH</v>
          </cell>
          <cell r="C290" t="str">
            <v>Rus</v>
          </cell>
          <cell r="D290" t="str">
            <v>Female 16 - 44</v>
          </cell>
          <cell r="E290">
            <v>356.60751870478936</v>
          </cell>
          <cell r="F290">
            <v>356.60751870478936</v>
          </cell>
          <cell r="G290">
            <v>356.60751870478936</v>
          </cell>
          <cell r="H290">
            <v>356.60751870478936</v>
          </cell>
          <cell r="I290">
            <v>356.60751870478936</v>
          </cell>
          <cell r="J290">
            <v>356.60751870478936</v>
          </cell>
          <cell r="K290">
            <v>356.60751870478936</v>
          </cell>
          <cell r="L290">
            <v>356.60751870478936</v>
          </cell>
          <cell r="M290">
            <v>356.60751870478936</v>
          </cell>
          <cell r="N290">
            <v>356.60751870478936</v>
          </cell>
          <cell r="O290">
            <v>356.60751870478936</v>
          </cell>
          <cell r="P290">
            <v>356.60751870478936</v>
          </cell>
          <cell r="Q290">
            <v>356.60751870478936</v>
          </cell>
        </row>
        <row r="291">
          <cell r="A291" t="str">
            <v>OOHRusFemale 20 - 39</v>
          </cell>
          <cell r="B291" t="str">
            <v>OOH</v>
          </cell>
          <cell r="C291" t="str">
            <v>Rus</v>
          </cell>
          <cell r="D291" t="str">
            <v>Female 20 - 39</v>
          </cell>
          <cell r="E291">
            <v>356.60751870478936</v>
          </cell>
          <cell r="F291">
            <v>356.60751870478936</v>
          </cell>
          <cell r="G291">
            <v>356.60751870478936</v>
          </cell>
          <cell r="H291">
            <v>356.60751870478936</v>
          </cell>
          <cell r="I291">
            <v>356.60751870478936</v>
          </cell>
          <cell r="J291">
            <v>356.60751870478936</v>
          </cell>
          <cell r="K291">
            <v>356.60751870478936</v>
          </cell>
          <cell r="L291">
            <v>356.60751870478936</v>
          </cell>
          <cell r="M291">
            <v>356.60751870478936</v>
          </cell>
          <cell r="N291">
            <v>356.60751870478936</v>
          </cell>
          <cell r="O291">
            <v>356.60751870478936</v>
          </cell>
          <cell r="P291">
            <v>356.60751870478936</v>
          </cell>
          <cell r="Q291">
            <v>356.60751870478936</v>
          </cell>
        </row>
        <row r="292">
          <cell r="A292" t="str">
            <v>OOHRusFemale 25 - 34</v>
          </cell>
          <cell r="B292" t="str">
            <v>OOH</v>
          </cell>
          <cell r="C292" t="str">
            <v>Rus</v>
          </cell>
          <cell r="D292" t="str">
            <v>Female 25 - 34</v>
          </cell>
          <cell r="E292">
            <v>356.60751870478936</v>
          </cell>
          <cell r="F292">
            <v>356.60751870478936</v>
          </cell>
          <cell r="G292">
            <v>356.60751870478936</v>
          </cell>
          <cell r="H292">
            <v>356.60751870478936</v>
          </cell>
          <cell r="I292">
            <v>356.60751870478936</v>
          </cell>
          <cell r="J292">
            <v>356.60751870478936</v>
          </cell>
          <cell r="K292">
            <v>356.60751870478936</v>
          </cell>
          <cell r="L292">
            <v>356.60751870478936</v>
          </cell>
          <cell r="M292">
            <v>356.60751870478936</v>
          </cell>
          <cell r="N292">
            <v>356.60751870478936</v>
          </cell>
          <cell r="O292">
            <v>356.60751870478936</v>
          </cell>
          <cell r="P292">
            <v>356.60751870478936</v>
          </cell>
          <cell r="Q292">
            <v>356.60751870478936</v>
          </cell>
        </row>
        <row r="293">
          <cell r="A293" t="str">
            <v>OOHRusFemale 25 - 44</v>
          </cell>
          <cell r="B293" t="str">
            <v>OOH</v>
          </cell>
          <cell r="C293" t="str">
            <v>Rus</v>
          </cell>
          <cell r="D293" t="str">
            <v>Female 25 - 44</v>
          </cell>
          <cell r="E293">
            <v>356.60751870478936</v>
          </cell>
          <cell r="F293">
            <v>356.60751870478936</v>
          </cell>
          <cell r="G293">
            <v>356.60751870478936</v>
          </cell>
          <cell r="H293">
            <v>356.60751870478936</v>
          </cell>
          <cell r="I293">
            <v>356.60751870478936</v>
          </cell>
          <cell r="J293">
            <v>356.60751870478936</v>
          </cell>
          <cell r="K293">
            <v>356.60751870478936</v>
          </cell>
          <cell r="L293">
            <v>356.60751870478936</v>
          </cell>
          <cell r="M293">
            <v>356.60751870478936</v>
          </cell>
          <cell r="N293">
            <v>356.60751870478936</v>
          </cell>
          <cell r="O293">
            <v>356.60751870478936</v>
          </cell>
          <cell r="P293">
            <v>356.60751870478936</v>
          </cell>
          <cell r="Q293">
            <v>356.60751870478936</v>
          </cell>
        </row>
        <row r="294">
          <cell r="A294" t="str">
            <v>OOHRusFemale 25 - 54</v>
          </cell>
          <cell r="B294" t="str">
            <v>OOH</v>
          </cell>
          <cell r="C294" t="str">
            <v>Rus</v>
          </cell>
          <cell r="D294" t="str">
            <v>Female 25 - 54</v>
          </cell>
          <cell r="E294">
            <v>356.60751870478936</v>
          </cell>
          <cell r="F294">
            <v>356.60751870478936</v>
          </cell>
          <cell r="G294">
            <v>356.60751870478936</v>
          </cell>
          <cell r="H294">
            <v>356.60751870478936</v>
          </cell>
          <cell r="I294">
            <v>356.60751870478936</v>
          </cell>
          <cell r="J294">
            <v>356.60751870478936</v>
          </cell>
          <cell r="K294">
            <v>356.60751870478936</v>
          </cell>
          <cell r="L294">
            <v>356.60751870478936</v>
          </cell>
          <cell r="M294">
            <v>356.60751870478936</v>
          </cell>
          <cell r="N294">
            <v>356.60751870478936</v>
          </cell>
          <cell r="O294">
            <v>356.60751870478936</v>
          </cell>
          <cell r="P294">
            <v>356.60751870478936</v>
          </cell>
          <cell r="Q294">
            <v>356.60751870478936</v>
          </cell>
        </row>
        <row r="295">
          <cell r="A295" t="str">
            <v>OOHRusFemale 30 - 49</v>
          </cell>
          <cell r="B295" t="str">
            <v>OOH</v>
          </cell>
          <cell r="C295" t="str">
            <v>Rus</v>
          </cell>
          <cell r="D295" t="str">
            <v>Female 30 - 49</v>
          </cell>
          <cell r="E295">
            <v>356.60751870478936</v>
          </cell>
          <cell r="F295">
            <v>356.60751870478936</v>
          </cell>
          <cell r="G295">
            <v>356.60751870478936</v>
          </cell>
          <cell r="H295">
            <v>356.60751870478936</v>
          </cell>
          <cell r="I295">
            <v>356.60751870478936</v>
          </cell>
          <cell r="J295">
            <v>356.60751870478936</v>
          </cell>
          <cell r="K295">
            <v>356.60751870478936</v>
          </cell>
          <cell r="L295">
            <v>356.60751870478936</v>
          </cell>
          <cell r="M295">
            <v>356.60751870478936</v>
          </cell>
          <cell r="N295">
            <v>356.60751870478936</v>
          </cell>
          <cell r="O295">
            <v>356.60751870478936</v>
          </cell>
          <cell r="P295">
            <v>356.60751870478936</v>
          </cell>
          <cell r="Q295">
            <v>356.60751870478936</v>
          </cell>
        </row>
        <row r="296">
          <cell r="A296" t="str">
            <v>OOHRusFemale 35 - 44</v>
          </cell>
          <cell r="B296" t="str">
            <v>OOH</v>
          </cell>
          <cell r="C296" t="str">
            <v>Rus</v>
          </cell>
          <cell r="D296" t="str">
            <v>Female 35 - 44</v>
          </cell>
          <cell r="E296">
            <v>356.60751870478936</v>
          </cell>
          <cell r="F296">
            <v>356.60751870478936</v>
          </cell>
          <cell r="G296">
            <v>356.60751870478936</v>
          </cell>
          <cell r="H296">
            <v>356.60751870478936</v>
          </cell>
          <cell r="I296">
            <v>356.60751870478936</v>
          </cell>
          <cell r="J296">
            <v>356.60751870478936</v>
          </cell>
          <cell r="K296">
            <v>356.60751870478936</v>
          </cell>
          <cell r="L296">
            <v>356.60751870478936</v>
          </cell>
          <cell r="M296">
            <v>356.60751870478936</v>
          </cell>
          <cell r="N296">
            <v>356.60751870478936</v>
          </cell>
          <cell r="O296">
            <v>356.60751870478936</v>
          </cell>
          <cell r="P296">
            <v>356.60751870478936</v>
          </cell>
          <cell r="Q296">
            <v>356.60751870478936</v>
          </cell>
        </row>
        <row r="297">
          <cell r="A297" t="str">
            <v>OOHRusFemale 35 - 54</v>
          </cell>
          <cell r="B297" t="str">
            <v>OOH</v>
          </cell>
          <cell r="C297" t="str">
            <v>Rus</v>
          </cell>
          <cell r="D297" t="str">
            <v>Female 35 - 54</v>
          </cell>
          <cell r="E297">
            <v>356.60751870478936</v>
          </cell>
          <cell r="F297">
            <v>356.60751870478936</v>
          </cell>
          <cell r="G297">
            <v>356.60751870478936</v>
          </cell>
          <cell r="H297">
            <v>356.60751870478936</v>
          </cell>
          <cell r="I297">
            <v>356.60751870478936</v>
          </cell>
          <cell r="J297">
            <v>356.60751870478936</v>
          </cell>
          <cell r="K297">
            <v>356.60751870478936</v>
          </cell>
          <cell r="L297">
            <v>356.60751870478936</v>
          </cell>
          <cell r="M297">
            <v>356.60751870478936</v>
          </cell>
          <cell r="N297">
            <v>356.60751870478936</v>
          </cell>
          <cell r="O297">
            <v>356.60751870478936</v>
          </cell>
          <cell r="P297">
            <v>356.60751870478936</v>
          </cell>
          <cell r="Q297">
            <v>356.60751870478936</v>
          </cell>
        </row>
        <row r="298">
          <cell r="A298" t="str">
            <v>OOHRusFemale 35 - 64</v>
          </cell>
          <cell r="B298" t="str">
            <v>OOH</v>
          </cell>
          <cell r="C298" t="str">
            <v>Rus</v>
          </cell>
          <cell r="D298" t="str">
            <v>Female 35 - 64</v>
          </cell>
          <cell r="E298">
            <v>356.60751870478936</v>
          </cell>
          <cell r="F298">
            <v>356.60751870478936</v>
          </cell>
          <cell r="G298">
            <v>356.60751870478936</v>
          </cell>
          <cell r="H298">
            <v>356.60751870478936</v>
          </cell>
          <cell r="I298">
            <v>356.60751870478936</v>
          </cell>
          <cell r="J298">
            <v>356.60751870478936</v>
          </cell>
          <cell r="K298">
            <v>356.60751870478936</v>
          </cell>
          <cell r="L298">
            <v>356.60751870478936</v>
          </cell>
          <cell r="M298">
            <v>356.60751870478936</v>
          </cell>
          <cell r="N298">
            <v>356.60751870478936</v>
          </cell>
          <cell r="O298">
            <v>356.60751870478936</v>
          </cell>
          <cell r="P298">
            <v>356.60751870478936</v>
          </cell>
          <cell r="Q298">
            <v>356.60751870478936</v>
          </cell>
        </row>
        <row r="299">
          <cell r="A299" t="str">
            <v>OOHRusFemale 45 - 64</v>
          </cell>
          <cell r="B299" t="str">
            <v>OOH</v>
          </cell>
          <cell r="C299" t="str">
            <v>Rus</v>
          </cell>
          <cell r="D299" t="str">
            <v>Female 45 - 64</v>
          </cell>
          <cell r="E299">
            <v>356.60751870478936</v>
          </cell>
          <cell r="F299">
            <v>356.60751870478936</v>
          </cell>
          <cell r="G299">
            <v>356.60751870478936</v>
          </cell>
          <cell r="H299">
            <v>356.60751870478936</v>
          </cell>
          <cell r="I299">
            <v>356.60751870478936</v>
          </cell>
          <cell r="J299">
            <v>356.60751870478936</v>
          </cell>
          <cell r="K299">
            <v>356.60751870478936</v>
          </cell>
          <cell r="L299">
            <v>356.60751870478936</v>
          </cell>
          <cell r="M299">
            <v>356.60751870478936</v>
          </cell>
          <cell r="N299">
            <v>356.60751870478936</v>
          </cell>
          <cell r="O299">
            <v>356.60751870478936</v>
          </cell>
          <cell r="P299">
            <v>356.60751870478936</v>
          </cell>
          <cell r="Q299">
            <v>356.60751870478936</v>
          </cell>
        </row>
        <row r="300">
          <cell r="A300" t="str">
            <v>OOHRusFemale 55 +</v>
          </cell>
          <cell r="B300" t="str">
            <v>OOH</v>
          </cell>
          <cell r="C300" t="str">
            <v>Rus</v>
          </cell>
          <cell r="D300" t="str">
            <v>Female 55 +</v>
          </cell>
          <cell r="E300">
            <v>356.60751870478936</v>
          </cell>
          <cell r="F300">
            <v>356.60751870478936</v>
          </cell>
          <cell r="G300">
            <v>356.60751870478936</v>
          </cell>
          <cell r="H300">
            <v>356.60751870478936</v>
          </cell>
          <cell r="I300">
            <v>356.60751870478936</v>
          </cell>
          <cell r="J300">
            <v>356.60751870478936</v>
          </cell>
          <cell r="K300">
            <v>356.60751870478936</v>
          </cell>
          <cell r="L300">
            <v>356.60751870478936</v>
          </cell>
          <cell r="M300">
            <v>356.60751870478936</v>
          </cell>
          <cell r="N300">
            <v>356.60751870478936</v>
          </cell>
          <cell r="O300">
            <v>356.60751870478936</v>
          </cell>
          <cell r="P300">
            <v>356.60751870478936</v>
          </cell>
          <cell r="Q300">
            <v>356.60751870478936</v>
          </cell>
        </row>
        <row r="301">
          <cell r="A301" t="str">
            <v>OOHRusFemale 35 +</v>
          </cell>
          <cell r="B301" t="str">
            <v>OOH</v>
          </cell>
          <cell r="C301" t="str">
            <v>Rus</v>
          </cell>
          <cell r="D301" t="str">
            <v>Female 35 +</v>
          </cell>
          <cell r="E301">
            <v>356.60751870478936</v>
          </cell>
          <cell r="F301">
            <v>356.60751870478936</v>
          </cell>
          <cell r="G301">
            <v>356.60751870478936</v>
          </cell>
          <cell r="H301">
            <v>356.60751870478936</v>
          </cell>
          <cell r="I301">
            <v>356.60751870478936</v>
          </cell>
          <cell r="J301">
            <v>356.60751870478936</v>
          </cell>
          <cell r="K301">
            <v>356.60751870478936</v>
          </cell>
          <cell r="L301">
            <v>356.60751870478936</v>
          </cell>
          <cell r="M301">
            <v>356.60751870478936</v>
          </cell>
          <cell r="N301">
            <v>356.60751870478936</v>
          </cell>
          <cell r="O301">
            <v>356.60751870478936</v>
          </cell>
          <cell r="P301">
            <v>356.60751870478936</v>
          </cell>
          <cell r="Q301">
            <v>356.60751870478936</v>
          </cell>
        </row>
        <row r="302">
          <cell r="A302" t="str">
            <v>OOHRusMale 16 - 24</v>
          </cell>
          <cell r="B302" t="str">
            <v>OOH</v>
          </cell>
          <cell r="C302" t="str">
            <v>Rus</v>
          </cell>
          <cell r="D302" t="str">
            <v>Male 16 - 24</v>
          </cell>
          <cell r="E302">
            <v>356.60751870478936</v>
          </cell>
          <cell r="F302">
            <v>356.60751870478936</v>
          </cell>
          <cell r="G302">
            <v>356.60751870478936</v>
          </cell>
          <cell r="H302">
            <v>356.60751870478936</v>
          </cell>
          <cell r="I302">
            <v>356.60751870478936</v>
          </cell>
          <cell r="J302">
            <v>356.60751870478936</v>
          </cell>
          <cell r="K302">
            <v>356.60751870478936</v>
          </cell>
          <cell r="L302">
            <v>356.60751870478936</v>
          </cell>
          <cell r="M302">
            <v>356.60751870478936</v>
          </cell>
          <cell r="N302">
            <v>356.60751870478936</v>
          </cell>
          <cell r="O302">
            <v>356.60751870478936</v>
          </cell>
          <cell r="P302">
            <v>356.60751870478936</v>
          </cell>
          <cell r="Q302">
            <v>356.60751870478936</v>
          </cell>
        </row>
        <row r="303">
          <cell r="A303" t="str">
            <v>OOHRusMale 16 - 34</v>
          </cell>
          <cell r="B303" t="str">
            <v>OOH</v>
          </cell>
          <cell r="C303" t="str">
            <v>Rus</v>
          </cell>
          <cell r="D303" t="str">
            <v>Male 16 - 34</v>
          </cell>
          <cell r="E303">
            <v>356.60751870478936</v>
          </cell>
          <cell r="F303">
            <v>356.60751870478936</v>
          </cell>
          <cell r="G303">
            <v>356.60751870478936</v>
          </cell>
          <cell r="H303">
            <v>356.60751870478936</v>
          </cell>
          <cell r="I303">
            <v>356.60751870478936</v>
          </cell>
          <cell r="J303">
            <v>356.60751870478936</v>
          </cell>
          <cell r="K303">
            <v>356.60751870478936</v>
          </cell>
          <cell r="L303">
            <v>356.60751870478936</v>
          </cell>
          <cell r="M303">
            <v>356.60751870478936</v>
          </cell>
          <cell r="N303">
            <v>356.60751870478936</v>
          </cell>
          <cell r="O303">
            <v>356.60751870478936</v>
          </cell>
          <cell r="P303">
            <v>356.60751870478936</v>
          </cell>
          <cell r="Q303">
            <v>356.60751870478936</v>
          </cell>
        </row>
        <row r="304">
          <cell r="A304" t="str">
            <v>OOHRusMale 16 - 44</v>
          </cell>
          <cell r="B304" t="str">
            <v>OOH</v>
          </cell>
          <cell r="C304" t="str">
            <v>Rus</v>
          </cell>
          <cell r="D304" t="str">
            <v>Male 16 - 44</v>
          </cell>
          <cell r="E304">
            <v>356.60751870478936</v>
          </cell>
          <cell r="F304">
            <v>356.60751870478936</v>
          </cell>
          <cell r="G304">
            <v>356.60751870478936</v>
          </cell>
          <cell r="H304">
            <v>356.60751870478936</v>
          </cell>
          <cell r="I304">
            <v>356.60751870478936</v>
          </cell>
          <cell r="J304">
            <v>356.60751870478936</v>
          </cell>
          <cell r="K304">
            <v>356.60751870478936</v>
          </cell>
          <cell r="L304">
            <v>356.60751870478936</v>
          </cell>
          <cell r="M304">
            <v>356.60751870478936</v>
          </cell>
          <cell r="N304">
            <v>356.60751870478936</v>
          </cell>
          <cell r="O304">
            <v>356.60751870478936</v>
          </cell>
          <cell r="P304">
            <v>356.60751870478936</v>
          </cell>
          <cell r="Q304">
            <v>356.60751870478936</v>
          </cell>
        </row>
        <row r="305">
          <cell r="A305" t="str">
            <v>OOHRusMale 16 +</v>
          </cell>
          <cell r="B305" t="str">
            <v>OOH</v>
          </cell>
          <cell r="C305" t="str">
            <v>Rus</v>
          </cell>
          <cell r="D305" t="str">
            <v>Male 16 +</v>
          </cell>
          <cell r="E305">
            <v>356.60751870478936</v>
          </cell>
          <cell r="F305">
            <v>356.60751870478936</v>
          </cell>
          <cell r="G305">
            <v>356.60751870478936</v>
          </cell>
          <cell r="H305">
            <v>356.60751870478936</v>
          </cell>
          <cell r="I305">
            <v>356.60751870478936</v>
          </cell>
          <cell r="J305">
            <v>356.60751870478936</v>
          </cell>
          <cell r="K305">
            <v>356.60751870478936</v>
          </cell>
          <cell r="L305">
            <v>356.60751870478936</v>
          </cell>
          <cell r="M305">
            <v>356.60751870478936</v>
          </cell>
          <cell r="N305">
            <v>356.60751870478936</v>
          </cell>
          <cell r="O305">
            <v>356.60751870478936</v>
          </cell>
          <cell r="P305">
            <v>356.60751870478936</v>
          </cell>
          <cell r="Q305">
            <v>356.60751870478936</v>
          </cell>
        </row>
        <row r="306">
          <cell r="A306" t="str">
            <v>OOHRusMale 20 - 39</v>
          </cell>
          <cell r="B306" t="str">
            <v>OOH</v>
          </cell>
          <cell r="C306" t="str">
            <v>Rus</v>
          </cell>
          <cell r="D306" t="str">
            <v>Male 20 - 39</v>
          </cell>
          <cell r="E306">
            <v>356.60751870478936</v>
          </cell>
          <cell r="F306">
            <v>356.60751870478936</v>
          </cell>
          <cell r="G306">
            <v>356.60751870478936</v>
          </cell>
          <cell r="H306">
            <v>356.60751870478936</v>
          </cell>
          <cell r="I306">
            <v>356.60751870478936</v>
          </cell>
          <cell r="J306">
            <v>356.60751870478936</v>
          </cell>
          <cell r="K306">
            <v>356.60751870478936</v>
          </cell>
          <cell r="L306">
            <v>356.60751870478936</v>
          </cell>
          <cell r="M306">
            <v>356.60751870478936</v>
          </cell>
          <cell r="N306">
            <v>356.60751870478936</v>
          </cell>
          <cell r="O306">
            <v>356.60751870478936</v>
          </cell>
          <cell r="P306">
            <v>356.60751870478936</v>
          </cell>
          <cell r="Q306">
            <v>356.60751870478936</v>
          </cell>
        </row>
        <row r="307">
          <cell r="A307" t="str">
            <v>OOHRusMale 25 - 34</v>
          </cell>
          <cell r="B307" t="str">
            <v>OOH</v>
          </cell>
          <cell r="C307" t="str">
            <v>Rus</v>
          </cell>
          <cell r="D307" t="str">
            <v>Male 25 - 34</v>
          </cell>
          <cell r="E307">
            <v>356.60751870478936</v>
          </cell>
          <cell r="F307">
            <v>356.60751870478936</v>
          </cell>
          <cell r="G307">
            <v>356.60751870478936</v>
          </cell>
          <cell r="H307">
            <v>356.60751870478936</v>
          </cell>
          <cell r="I307">
            <v>356.60751870478936</v>
          </cell>
          <cell r="J307">
            <v>356.60751870478936</v>
          </cell>
          <cell r="K307">
            <v>356.60751870478936</v>
          </cell>
          <cell r="L307">
            <v>356.60751870478936</v>
          </cell>
          <cell r="M307">
            <v>356.60751870478936</v>
          </cell>
          <cell r="N307">
            <v>356.60751870478936</v>
          </cell>
          <cell r="O307">
            <v>356.60751870478936</v>
          </cell>
          <cell r="P307">
            <v>356.60751870478936</v>
          </cell>
          <cell r="Q307">
            <v>356.60751870478936</v>
          </cell>
        </row>
        <row r="308">
          <cell r="A308" t="str">
            <v>OOHRusMale 25 - 44</v>
          </cell>
          <cell r="B308" t="str">
            <v>OOH</v>
          </cell>
          <cell r="C308" t="str">
            <v>Rus</v>
          </cell>
          <cell r="D308" t="str">
            <v>Male 25 - 44</v>
          </cell>
          <cell r="E308">
            <v>356.60751870478936</v>
          </cell>
          <cell r="F308">
            <v>356.60751870478936</v>
          </cell>
          <cell r="G308">
            <v>356.60751870478936</v>
          </cell>
          <cell r="H308">
            <v>356.60751870478936</v>
          </cell>
          <cell r="I308">
            <v>356.60751870478936</v>
          </cell>
          <cell r="J308">
            <v>356.60751870478936</v>
          </cell>
          <cell r="K308">
            <v>356.60751870478936</v>
          </cell>
          <cell r="L308">
            <v>356.60751870478936</v>
          </cell>
          <cell r="M308">
            <v>356.60751870478936</v>
          </cell>
          <cell r="N308">
            <v>356.60751870478936</v>
          </cell>
          <cell r="O308">
            <v>356.60751870478936</v>
          </cell>
          <cell r="P308">
            <v>356.60751870478936</v>
          </cell>
          <cell r="Q308">
            <v>356.60751870478936</v>
          </cell>
        </row>
        <row r="309">
          <cell r="A309" t="str">
            <v>OOHRusMale 25 - 54</v>
          </cell>
          <cell r="B309" t="str">
            <v>OOH</v>
          </cell>
          <cell r="C309" t="str">
            <v>Rus</v>
          </cell>
          <cell r="D309" t="str">
            <v>Male 25 - 54</v>
          </cell>
          <cell r="E309">
            <v>356.60751870478936</v>
          </cell>
          <cell r="F309">
            <v>356.60751870478936</v>
          </cell>
          <cell r="G309">
            <v>356.60751870478936</v>
          </cell>
          <cell r="H309">
            <v>356.60751870478936</v>
          </cell>
          <cell r="I309">
            <v>356.60751870478936</v>
          </cell>
          <cell r="J309">
            <v>356.60751870478936</v>
          </cell>
          <cell r="K309">
            <v>356.60751870478936</v>
          </cell>
          <cell r="L309">
            <v>356.60751870478936</v>
          </cell>
          <cell r="M309">
            <v>356.60751870478936</v>
          </cell>
          <cell r="N309">
            <v>356.60751870478936</v>
          </cell>
          <cell r="O309">
            <v>356.60751870478936</v>
          </cell>
          <cell r="P309">
            <v>356.60751870478936</v>
          </cell>
          <cell r="Q309">
            <v>356.60751870478936</v>
          </cell>
        </row>
        <row r="310">
          <cell r="A310" t="str">
            <v>OOHRusMale 30 - 49</v>
          </cell>
          <cell r="B310" t="str">
            <v>OOH</v>
          </cell>
          <cell r="C310" t="str">
            <v>Rus</v>
          </cell>
          <cell r="D310" t="str">
            <v>Male 30 - 49</v>
          </cell>
          <cell r="E310">
            <v>356.60751870478936</v>
          </cell>
          <cell r="F310">
            <v>356.60751870478936</v>
          </cell>
          <cell r="G310">
            <v>356.60751870478936</v>
          </cell>
          <cell r="H310">
            <v>356.60751870478936</v>
          </cell>
          <cell r="I310">
            <v>356.60751870478936</v>
          </cell>
          <cell r="J310">
            <v>356.60751870478936</v>
          </cell>
          <cell r="K310">
            <v>356.60751870478936</v>
          </cell>
          <cell r="L310">
            <v>356.60751870478936</v>
          </cell>
          <cell r="M310">
            <v>356.60751870478936</v>
          </cell>
          <cell r="N310">
            <v>356.60751870478936</v>
          </cell>
          <cell r="O310">
            <v>356.60751870478936</v>
          </cell>
          <cell r="P310">
            <v>356.60751870478936</v>
          </cell>
          <cell r="Q310">
            <v>356.60751870478936</v>
          </cell>
        </row>
        <row r="311">
          <cell r="A311" t="str">
            <v>OOHRusMale 35 - 44</v>
          </cell>
          <cell r="B311" t="str">
            <v>OOH</v>
          </cell>
          <cell r="C311" t="str">
            <v>Rus</v>
          </cell>
          <cell r="D311" t="str">
            <v>Male 35 - 44</v>
          </cell>
          <cell r="E311">
            <v>356.60751870478936</v>
          </cell>
          <cell r="F311">
            <v>356.60751870478936</v>
          </cell>
          <cell r="G311">
            <v>356.60751870478936</v>
          </cell>
          <cell r="H311">
            <v>356.60751870478936</v>
          </cell>
          <cell r="I311">
            <v>356.60751870478936</v>
          </cell>
          <cell r="J311">
            <v>356.60751870478936</v>
          </cell>
          <cell r="K311">
            <v>356.60751870478936</v>
          </cell>
          <cell r="L311">
            <v>356.60751870478936</v>
          </cell>
          <cell r="M311">
            <v>356.60751870478936</v>
          </cell>
          <cell r="N311">
            <v>356.60751870478936</v>
          </cell>
          <cell r="O311">
            <v>356.60751870478936</v>
          </cell>
          <cell r="P311">
            <v>356.60751870478936</v>
          </cell>
          <cell r="Q311">
            <v>356.60751870478936</v>
          </cell>
        </row>
        <row r="312">
          <cell r="A312" t="str">
            <v>OOHRusMale 35 - 54</v>
          </cell>
          <cell r="B312" t="str">
            <v>OOH</v>
          </cell>
          <cell r="C312" t="str">
            <v>Rus</v>
          </cell>
          <cell r="D312" t="str">
            <v>Male 35 - 54</v>
          </cell>
          <cell r="E312">
            <v>356.60751870478936</v>
          </cell>
          <cell r="F312">
            <v>356.60751870478936</v>
          </cell>
          <cell r="G312">
            <v>356.60751870478936</v>
          </cell>
          <cell r="H312">
            <v>356.60751870478936</v>
          </cell>
          <cell r="I312">
            <v>356.60751870478936</v>
          </cell>
          <cell r="J312">
            <v>356.60751870478936</v>
          </cell>
          <cell r="K312">
            <v>356.60751870478936</v>
          </cell>
          <cell r="L312">
            <v>356.60751870478936</v>
          </cell>
          <cell r="M312">
            <v>356.60751870478936</v>
          </cell>
          <cell r="N312">
            <v>356.60751870478936</v>
          </cell>
          <cell r="O312">
            <v>356.60751870478936</v>
          </cell>
          <cell r="P312">
            <v>356.60751870478936</v>
          </cell>
          <cell r="Q312">
            <v>356.60751870478936</v>
          </cell>
        </row>
        <row r="313">
          <cell r="A313" t="str">
            <v>OOHRusMale 35 - 64</v>
          </cell>
          <cell r="B313" t="str">
            <v>OOH</v>
          </cell>
          <cell r="C313" t="str">
            <v>Rus</v>
          </cell>
          <cell r="D313" t="str">
            <v>Male 35 - 64</v>
          </cell>
          <cell r="E313">
            <v>356.60751870478936</v>
          </cell>
          <cell r="F313">
            <v>356.60751870478936</v>
          </cell>
          <cell r="G313">
            <v>356.60751870478936</v>
          </cell>
          <cell r="H313">
            <v>356.60751870478936</v>
          </cell>
          <cell r="I313">
            <v>356.60751870478936</v>
          </cell>
          <cell r="J313">
            <v>356.60751870478936</v>
          </cell>
          <cell r="K313">
            <v>356.60751870478936</v>
          </cell>
          <cell r="L313">
            <v>356.60751870478936</v>
          </cell>
          <cell r="M313">
            <v>356.60751870478936</v>
          </cell>
          <cell r="N313">
            <v>356.60751870478936</v>
          </cell>
          <cell r="O313">
            <v>356.60751870478936</v>
          </cell>
          <cell r="P313">
            <v>356.60751870478936</v>
          </cell>
          <cell r="Q313">
            <v>356.60751870478936</v>
          </cell>
        </row>
        <row r="314">
          <cell r="A314" t="str">
            <v>OOHRusMale 45 - 64</v>
          </cell>
          <cell r="B314" t="str">
            <v>OOH</v>
          </cell>
          <cell r="C314" t="str">
            <v>Rus</v>
          </cell>
          <cell r="D314" t="str">
            <v>Male 45 - 64</v>
          </cell>
          <cell r="E314">
            <v>356.60751870478936</v>
          </cell>
          <cell r="F314">
            <v>356.60751870478936</v>
          </cell>
          <cell r="G314">
            <v>356.60751870478936</v>
          </cell>
          <cell r="H314">
            <v>356.60751870478936</v>
          </cell>
          <cell r="I314">
            <v>356.60751870478936</v>
          </cell>
          <cell r="J314">
            <v>356.60751870478936</v>
          </cell>
          <cell r="K314">
            <v>356.60751870478936</v>
          </cell>
          <cell r="L314">
            <v>356.60751870478936</v>
          </cell>
          <cell r="M314">
            <v>356.60751870478936</v>
          </cell>
          <cell r="N314">
            <v>356.60751870478936</v>
          </cell>
          <cell r="O314">
            <v>356.60751870478936</v>
          </cell>
          <cell r="P314">
            <v>356.60751870478936</v>
          </cell>
          <cell r="Q314">
            <v>356.60751870478936</v>
          </cell>
        </row>
        <row r="315">
          <cell r="A315" t="str">
            <v>OOHRusMale 55 +</v>
          </cell>
          <cell r="B315" t="str">
            <v>OOH</v>
          </cell>
          <cell r="C315" t="str">
            <v>Rus</v>
          </cell>
          <cell r="D315" t="str">
            <v>Male 55 +</v>
          </cell>
          <cell r="E315">
            <v>356.60751870478936</v>
          </cell>
          <cell r="F315">
            <v>356.60751870478936</v>
          </cell>
          <cell r="G315">
            <v>356.60751870478936</v>
          </cell>
          <cell r="H315">
            <v>356.60751870478936</v>
          </cell>
          <cell r="I315">
            <v>356.60751870478936</v>
          </cell>
          <cell r="J315">
            <v>356.60751870478936</v>
          </cell>
          <cell r="K315">
            <v>356.60751870478936</v>
          </cell>
          <cell r="L315">
            <v>356.60751870478936</v>
          </cell>
          <cell r="M315">
            <v>356.60751870478936</v>
          </cell>
          <cell r="N315">
            <v>356.60751870478936</v>
          </cell>
          <cell r="O315">
            <v>356.60751870478936</v>
          </cell>
          <cell r="P315">
            <v>356.60751870478936</v>
          </cell>
          <cell r="Q315">
            <v>356.60751870478936</v>
          </cell>
        </row>
        <row r="316">
          <cell r="A316" t="str">
            <v>OOHRusMale 35 +</v>
          </cell>
          <cell r="B316" t="str">
            <v>OOH</v>
          </cell>
          <cell r="C316" t="str">
            <v>Rus</v>
          </cell>
          <cell r="D316" t="str">
            <v>Male 35 +</v>
          </cell>
          <cell r="E316">
            <v>356.60751870478936</v>
          </cell>
          <cell r="F316">
            <v>356.60751870478936</v>
          </cell>
          <cell r="G316">
            <v>356.60751870478936</v>
          </cell>
          <cell r="H316">
            <v>356.60751870478936</v>
          </cell>
          <cell r="I316">
            <v>356.60751870478936</v>
          </cell>
          <cell r="J316">
            <v>356.60751870478936</v>
          </cell>
          <cell r="K316">
            <v>356.60751870478936</v>
          </cell>
          <cell r="L316">
            <v>356.60751870478936</v>
          </cell>
          <cell r="M316">
            <v>356.60751870478936</v>
          </cell>
          <cell r="N316">
            <v>356.60751870478936</v>
          </cell>
          <cell r="O316">
            <v>356.60751870478936</v>
          </cell>
          <cell r="P316">
            <v>356.60751870478936</v>
          </cell>
          <cell r="Q316">
            <v>356.60751870478936</v>
          </cell>
        </row>
        <row r="317">
          <cell r="A317" t="str">
            <v>OOHMskAll 16 +</v>
          </cell>
          <cell r="B317" t="str">
            <v>OOH</v>
          </cell>
          <cell r="C317" t="str">
            <v>Msk</v>
          </cell>
          <cell r="D317" t="str">
            <v>All 16 +</v>
          </cell>
          <cell r="E317">
            <v>7006.3136104881833</v>
          </cell>
          <cell r="F317">
            <v>7006.3136104881833</v>
          </cell>
          <cell r="G317">
            <v>7006.3136104881833</v>
          </cell>
          <cell r="H317">
            <v>7006.3136104881833</v>
          </cell>
          <cell r="I317">
            <v>7006.3136104881833</v>
          </cell>
          <cell r="J317">
            <v>7006.3136104881833</v>
          </cell>
          <cell r="K317">
            <v>7006.3136104881833</v>
          </cell>
          <cell r="L317">
            <v>7006.3136104881833</v>
          </cell>
          <cell r="M317">
            <v>7006.3136104881833</v>
          </cell>
          <cell r="N317">
            <v>7006.3136104881833</v>
          </cell>
          <cell r="O317">
            <v>7006.3136104881833</v>
          </cell>
          <cell r="P317">
            <v>7006.3136104881833</v>
          </cell>
          <cell r="Q317">
            <v>7006.3136104881833</v>
          </cell>
        </row>
        <row r="318">
          <cell r="A318" t="str">
            <v>OOHMskAll 16 - 24</v>
          </cell>
          <cell r="B318" t="str">
            <v>OOH</v>
          </cell>
          <cell r="C318" t="str">
            <v>Msk</v>
          </cell>
          <cell r="D318" t="str">
            <v>All 16 - 24</v>
          </cell>
          <cell r="E318">
            <v>7006.3136104881833</v>
          </cell>
          <cell r="F318">
            <v>7006.3136104881833</v>
          </cell>
          <cell r="G318">
            <v>7006.3136104881833</v>
          </cell>
          <cell r="H318">
            <v>7006.3136104881833</v>
          </cell>
          <cell r="I318">
            <v>7006.3136104881833</v>
          </cell>
          <cell r="J318">
            <v>7006.3136104881833</v>
          </cell>
          <cell r="K318">
            <v>7006.3136104881833</v>
          </cell>
          <cell r="L318">
            <v>7006.3136104881833</v>
          </cell>
          <cell r="M318">
            <v>7006.3136104881833</v>
          </cell>
          <cell r="N318">
            <v>7006.3136104881833</v>
          </cell>
          <cell r="O318">
            <v>7006.3136104881833</v>
          </cell>
          <cell r="P318">
            <v>7006.3136104881833</v>
          </cell>
          <cell r="Q318">
            <v>7006.3136104881833</v>
          </cell>
        </row>
        <row r="319">
          <cell r="A319" t="str">
            <v>OOHMskAll 16 - 34</v>
          </cell>
          <cell r="B319" t="str">
            <v>OOH</v>
          </cell>
          <cell r="C319" t="str">
            <v>Msk</v>
          </cell>
          <cell r="D319" t="str">
            <v>All 16 - 34</v>
          </cell>
          <cell r="E319">
            <v>7006.3136104881833</v>
          </cell>
          <cell r="F319">
            <v>7006.3136104881833</v>
          </cell>
          <cell r="G319">
            <v>7006.3136104881833</v>
          </cell>
          <cell r="H319">
            <v>7006.3136104881833</v>
          </cell>
          <cell r="I319">
            <v>7006.3136104881833</v>
          </cell>
          <cell r="J319">
            <v>7006.3136104881833</v>
          </cell>
          <cell r="K319">
            <v>7006.3136104881833</v>
          </cell>
          <cell r="L319">
            <v>7006.3136104881833</v>
          </cell>
          <cell r="M319">
            <v>7006.3136104881833</v>
          </cell>
          <cell r="N319">
            <v>7006.3136104881833</v>
          </cell>
          <cell r="O319">
            <v>7006.3136104881833</v>
          </cell>
          <cell r="P319">
            <v>7006.3136104881833</v>
          </cell>
          <cell r="Q319">
            <v>7006.3136104881833</v>
          </cell>
        </row>
        <row r="320">
          <cell r="A320" t="str">
            <v>OOHMskAll 16 - 44</v>
          </cell>
          <cell r="B320" t="str">
            <v>OOH</v>
          </cell>
          <cell r="C320" t="str">
            <v>Msk</v>
          </cell>
          <cell r="D320" t="str">
            <v>All 16 - 44</v>
          </cell>
          <cell r="E320">
            <v>7006.3136104881833</v>
          </cell>
          <cell r="F320">
            <v>7006.3136104881833</v>
          </cell>
          <cell r="G320">
            <v>7006.3136104881833</v>
          </cell>
          <cell r="H320">
            <v>7006.3136104881833</v>
          </cell>
          <cell r="I320">
            <v>7006.3136104881833</v>
          </cell>
          <cell r="J320">
            <v>7006.3136104881833</v>
          </cell>
          <cell r="K320">
            <v>7006.3136104881833</v>
          </cell>
          <cell r="L320">
            <v>7006.3136104881833</v>
          </cell>
          <cell r="M320">
            <v>7006.3136104881833</v>
          </cell>
          <cell r="N320">
            <v>7006.3136104881833</v>
          </cell>
          <cell r="O320">
            <v>7006.3136104881833</v>
          </cell>
          <cell r="P320">
            <v>7006.3136104881833</v>
          </cell>
          <cell r="Q320">
            <v>7006.3136104881833</v>
          </cell>
        </row>
        <row r="321">
          <cell r="A321" t="str">
            <v>OOHMskAll 20 - 39</v>
          </cell>
          <cell r="B321" t="str">
            <v>OOH</v>
          </cell>
          <cell r="C321" t="str">
            <v>Msk</v>
          </cell>
          <cell r="D321" t="str">
            <v>All 20 - 39</v>
          </cell>
          <cell r="E321">
            <v>7006.3136104881833</v>
          </cell>
          <cell r="F321">
            <v>7006.3136104881833</v>
          </cell>
          <cell r="G321">
            <v>7006.3136104881833</v>
          </cell>
          <cell r="H321">
            <v>7006.3136104881833</v>
          </cell>
          <cell r="I321">
            <v>7006.3136104881833</v>
          </cell>
          <cell r="J321">
            <v>7006.3136104881833</v>
          </cell>
          <cell r="K321">
            <v>7006.3136104881833</v>
          </cell>
          <cell r="L321">
            <v>7006.3136104881833</v>
          </cell>
          <cell r="M321">
            <v>7006.3136104881833</v>
          </cell>
          <cell r="N321">
            <v>7006.3136104881833</v>
          </cell>
          <cell r="O321">
            <v>7006.3136104881833</v>
          </cell>
          <cell r="P321">
            <v>7006.3136104881833</v>
          </cell>
          <cell r="Q321">
            <v>7006.3136104881833</v>
          </cell>
        </row>
        <row r="322">
          <cell r="A322" t="str">
            <v>OOHMskAll 25 - 34</v>
          </cell>
          <cell r="B322" t="str">
            <v>OOH</v>
          </cell>
          <cell r="C322" t="str">
            <v>Msk</v>
          </cell>
          <cell r="D322" t="str">
            <v>All 25 - 34</v>
          </cell>
          <cell r="E322">
            <v>7006.3136104881833</v>
          </cell>
          <cell r="F322">
            <v>7006.3136104881833</v>
          </cell>
          <cell r="G322">
            <v>7006.3136104881833</v>
          </cell>
          <cell r="H322">
            <v>7006.3136104881833</v>
          </cell>
          <cell r="I322">
            <v>7006.3136104881833</v>
          </cell>
          <cell r="J322">
            <v>7006.3136104881833</v>
          </cell>
          <cell r="K322">
            <v>7006.3136104881833</v>
          </cell>
          <cell r="L322">
            <v>7006.3136104881833</v>
          </cell>
          <cell r="M322">
            <v>7006.3136104881833</v>
          </cell>
          <cell r="N322">
            <v>7006.3136104881833</v>
          </cell>
          <cell r="O322">
            <v>7006.3136104881833</v>
          </cell>
          <cell r="P322">
            <v>7006.3136104881833</v>
          </cell>
          <cell r="Q322">
            <v>7006.3136104881833</v>
          </cell>
        </row>
        <row r="323">
          <cell r="A323" t="str">
            <v>OOHMskAll 25 - 44</v>
          </cell>
          <cell r="B323" t="str">
            <v>OOH</v>
          </cell>
          <cell r="C323" t="str">
            <v>Msk</v>
          </cell>
          <cell r="D323" t="str">
            <v>All 25 - 44</v>
          </cell>
          <cell r="E323">
            <v>7006.3136104881833</v>
          </cell>
          <cell r="F323">
            <v>7006.3136104881833</v>
          </cell>
          <cell r="G323">
            <v>7006.3136104881833</v>
          </cell>
          <cell r="H323">
            <v>7006.3136104881833</v>
          </cell>
          <cell r="I323">
            <v>7006.3136104881833</v>
          </cell>
          <cell r="J323">
            <v>7006.3136104881833</v>
          </cell>
          <cell r="K323">
            <v>7006.3136104881833</v>
          </cell>
          <cell r="L323">
            <v>7006.3136104881833</v>
          </cell>
          <cell r="M323">
            <v>7006.3136104881833</v>
          </cell>
          <cell r="N323">
            <v>7006.3136104881833</v>
          </cell>
          <cell r="O323">
            <v>7006.3136104881833</v>
          </cell>
          <cell r="P323">
            <v>7006.3136104881833</v>
          </cell>
          <cell r="Q323">
            <v>7006.3136104881833</v>
          </cell>
        </row>
        <row r="324">
          <cell r="A324" t="str">
            <v>OOHMskAll 25 - 54</v>
          </cell>
          <cell r="B324" t="str">
            <v>OOH</v>
          </cell>
          <cell r="C324" t="str">
            <v>Msk</v>
          </cell>
          <cell r="D324" t="str">
            <v>All 25 - 54</v>
          </cell>
          <cell r="E324">
            <v>7006.3136104881833</v>
          </cell>
          <cell r="F324">
            <v>7006.3136104881833</v>
          </cell>
          <cell r="G324">
            <v>7006.3136104881833</v>
          </cell>
          <cell r="H324">
            <v>7006.3136104881833</v>
          </cell>
          <cell r="I324">
            <v>7006.3136104881833</v>
          </cell>
          <cell r="J324">
            <v>7006.3136104881833</v>
          </cell>
          <cell r="K324">
            <v>7006.3136104881833</v>
          </cell>
          <cell r="L324">
            <v>7006.3136104881833</v>
          </cell>
          <cell r="M324">
            <v>7006.3136104881833</v>
          </cell>
          <cell r="N324">
            <v>7006.3136104881833</v>
          </cell>
          <cell r="O324">
            <v>7006.3136104881833</v>
          </cell>
          <cell r="P324">
            <v>7006.3136104881833</v>
          </cell>
          <cell r="Q324">
            <v>7006.3136104881833</v>
          </cell>
        </row>
        <row r="325">
          <cell r="A325" t="str">
            <v>OOHMskAll 30 - 49</v>
          </cell>
          <cell r="B325" t="str">
            <v>OOH</v>
          </cell>
          <cell r="C325" t="str">
            <v>Msk</v>
          </cell>
          <cell r="D325" t="str">
            <v>All 30 - 49</v>
          </cell>
          <cell r="E325">
            <v>7006.3136104881833</v>
          </cell>
          <cell r="F325">
            <v>7006.3136104881833</v>
          </cell>
          <cell r="G325">
            <v>7006.3136104881833</v>
          </cell>
          <cell r="H325">
            <v>7006.3136104881833</v>
          </cell>
          <cell r="I325">
            <v>7006.3136104881833</v>
          </cell>
          <cell r="J325">
            <v>7006.3136104881833</v>
          </cell>
          <cell r="K325">
            <v>7006.3136104881833</v>
          </cell>
          <cell r="L325">
            <v>7006.3136104881833</v>
          </cell>
          <cell r="M325">
            <v>7006.3136104881833</v>
          </cell>
          <cell r="N325">
            <v>7006.3136104881833</v>
          </cell>
          <cell r="O325">
            <v>7006.3136104881833</v>
          </cell>
          <cell r="P325">
            <v>7006.3136104881833</v>
          </cell>
          <cell r="Q325">
            <v>7006.3136104881833</v>
          </cell>
        </row>
        <row r="326">
          <cell r="A326" t="str">
            <v>OOHMskAll 35 +</v>
          </cell>
          <cell r="B326" t="str">
            <v>OOH</v>
          </cell>
          <cell r="C326" t="str">
            <v>Msk</v>
          </cell>
          <cell r="D326" t="str">
            <v>All 35 +</v>
          </cell>
          <cell r="E326">
            <v>7006.3136104881833</v>
          </cell>
          <cell r="F326">
            <v>7006.3136104881833</v>
          </cell>
          <cell r="G326">
            <v>7006.3136104881833</v>
          </cell>
          <cell r="H326">
            <v>7006.3136104881833</v>
          </cell>
          <cell r="I326">
            <v>7006.3136104881833</v>
          </cell>
          <cell r="J326">
            <v>7006.3136104881833</v>
          </cell>
          <cell r="K326">
            <v>7006.3136104881833</v>
          </cell>
          <cell r="L326">
            <v>7006.3136104881833</v>
          </cell>
          <cell r="M326">
            <v>7006.3136104881833</v>
          </cell>
          <cell r="N326">
            <v>7006.3136104881833</v>
          </cell>
          <cell r="O326">
            <v>7006.3136104881833</v>
          </cell>
          <cell r="P326">
            <v>7006.3136104881833</v>
          </cell>
          <cell r="Q326">
            <v>7006.3136104881833</v>
          </cell>
        </row>
        <row r="327">
          <cell r="A327" t="str">
            <v>OOHMskAll 35 - 54</v>
          </cell>
          <cell r="B327" t="str">
            <v>OOH</v>
          </cell>
          <cell r="C327" t="str">
            <v>Msk</v>
          </cell>
          <cell r="D327" t="str">
            <v>All 35 - 54</v>
          </cell>
          <cell r="E327">
            <v>7006.3136104881833</v>
          </cell>
          <cell r="F327">
            <v>7006.3136104881833</v>
          </cell>
          <cell r="G327">
            <v>7006.3136104881833</v>
          </cell>
          <cell r="H327">
            <v>7006.3136104881833</v>
          </cell>
          <cell r="I327">
            <v>7006.3136104881833</v>
          </cell>
          <cell r="J327">
            <v>7006.3136104881833</v>
          </cell>
          <cell r="K327">
            <v>7006.3136104881833</v>
          </cell>
          <cell r="L327">
            <v>7006.3136104881833</v>
          </cell>
          <cell r="M327">
            <v>7006.3136104881833</v>
          </cell>
          <cell r="N327">
            <v>7006.3136104881833</v>
          </cell>
          <cell r="O327">
            <v>7006.3136104881833</v>
          </cell>
          <cell r="P327">
            <v>7006.3136104881833</v>
          </cell>
          <cell r="Q327">
            <v>7006.3136104881833</v>
          </cell>
        </row>
        <row r="328">
          <cell r="A328" t="str">
            <v>OOHMskAll 35 - 44</v>
          </cell>
          <cell r="B328" t="str">
            <v>OOH</v>
          </cell>
          <cell r="C328" t="str">
            <v>Msk</v>
          </cell>
          <cell r="D328" t="str">
            <v>All 35 - 44</v>
          </cell>
          <cell r="E328">
            <v>7006.3136104881833</v>
          </cell>
          <cell r="F328">
            <v>7006.3136104881833</v>
          </cell>
          <cell r="G328">
            <v>7006.3136104881833</v>
          </cell>
          <cell r="H328">
            <v>7006.3136104881833</v>
          </cell>
          <cell r="I328">
            <v>7006.3136104881833</v>
          </cell>
          <cell r="J328">
            <v>7006.3136104881833</v>
          </cell>
          <cell r="K328">
            <v>7006.3136104881833</v>
          </cell>
          <cell r="L328">
            <v>7006.3136104881833</v>
          </cell>
          <cell r="M328">
            <v>7006.3136104881833</v>
          </cell>
          <cell r="N328">
            <v>7006.3136104881833</v>
          </cell>
          <cell r="O328">
            <v>7006.3136104881833</v>
          </cell>
          <cell r="P328">
            <v>7006.3136104881833</v>
          </cell>
          <cell r="Q328">
            <v>7006.3136104881833</v>
          </cell>
        </row>
        <row r="329">
          <cell r="A329" t="str">
            <v>OOHMskAll 35 - 64</v>
          </cell>
          <cell r="B329" t="str">
            <v>OOH</v>
          </cell>
          <cell r="C329" t="str">
            <v>Msk</v>
          </cell>
          <cell r="D329" t="str">
            <v>All 35 - 64</v>
          </cell>
          <cell r="E329">
            <v>7006.3136104881833</v>
          </cell>
          <cell r="F329">
            <v>7006.3136104881833</v>
          </cell>
          <cell r="G329">
            <v>7006.3136104881833</v>
          </cell>
          <cell r="H329">
            <v>7006.3136104881833</v>
          </cell>
          <cell r="I329">
            <v>7006.3136104881833</v>
          </cell>
          <cell r="J329">
            <v>7006.3136104881833</v>
          </cell>
          <cell r="K329">
            <v>7006.3136104881833</v>
          </cell>
          <cell r="L329">
            <v>7006.3136104881833</v>
          </cell>
          <cell r="M329">
            <v>7006.3136104881833</v>
          </cell>
          <cell r="N329">
            <v>7006.3136104881833</v>
          </cell>
          <cell r="O329">
            <v>7006.3136104881833</v>
          </cell>
          <cell r="P329">
            <v>7006.3136104881833</v>
          </cell>
          <cell r="Q329">
            <v>7006.3136104881833</v>
          </cell>
        </row>
        <row r="330">
          <cell r="A330" t="str">
            <v>OOHMskAll 45 - 64</v>
          </cell>
          <cell r="B330" t="str">
            <v>OOH</v>
          </cell>
          <cell r="C330" t="str">
            <v>Msk</v>
          </cell>
          <cell r="D330" t="str">
            <v>All 45 - 64</v>
          </cell>
          <cell r="E330">
            <v>7006.3136104881833</v>
          </cell>
          <cell r="F330">
            <v>7006.3136104881833</v>
          </cell>
          <cell r="G330">
            <v>7006.3136104881833</v>
          </cell>
          <cell r="H330">
            <v>7006.3136104881833</v>
          </cell>
          <cell r="I330">
            <v>7006.3136104881833</v>
          </cell>
          <cell r="J330">
            <v>7006.3136104881833</v>
          </cell>
          <cell r="K330">
            <v>7006.3136104881833</v>
          </cell>
          <cell r="L330">
            <v>7006.3136104881833</v>
          </cell>
          <cell r="M330">
            <v>7006.3136104881833</v>
          </cell>
          <cell r="N330">
            <v>7006.3136104881833</v>
          </cell>
          <cell r="O330">
            <v>7006.3136104881833</v>
          </cell>
          <cell r="P330">
            <v>7006.3136104881833</v>
          </cell>
          <cell r="Q330">
            <v>7006.3136104881833</v>
          </cell>
        </row>
        <row r="331">
          <cell r="A331" t="str">
            <v>OOHMskAll 55 +</v>
          </cell>
          <cell r="B331" t="str">
            <v>OOH</v>
          </cell>
          <cell r="C331" t="str">
            <v>Msk</v>
          </cell>
          <cell r="D331" t="str">
            <v>All 55 +</v>
          </cell>
          <cell r="E331">
            <v>7006.3136104881833</v>
          </cell>
          <cell r="F331">
            <v>7006.3136104881833</v>
          </cell>
          <cell r="G331">
            <v>7006.3136104881833</v>
          </cell>
          <cell r="H331">
            <v>7006.3136104881833</v>
          </cell>
          <cell r="I331">
            <v>7006.3136104881833</v>
          </cell>
          <cell r="J331">
            <v>7006.3136104881833</v>
          </cell>
          <cell r="K331">
            <v>7006.3136104881833</v>
          </cell>
          <cell r="L331">
            <v>7006.3136104881833</v>
          </cell>
          <cell r="M331">
            <v>7006.3136104881833</v>
          </cell>
          <cell r="N331">
            <v>7006.3136104881833</v>
          </cell>
          <cell r="O331">
            <v>7006.3136104881833</v>
          </cell>
          <cell r="P331">
            <v>7006.3136104881833</v>
          </cell>
          <cell r="Q331">
            <v>7006.3136104881833</v>
          </cell>
        </row>
        <row r="332">
          <cell r="A332" t="str">
            <v>OOHMskFemale 16 +</v>
          </cell>
          <cell r="B332" t="str">
            <v>OOH</v>
          </cell>
          <cell r="C332" t="str">
            <v>Msk</v>
          </cell>
          <cell r="D332" t="str">
            <v>Female 16 +</v>
          </cell>
          <cell r="E332">
            <v>7006.3136104881833</v>
          </cell>
          <cell r="F332">
            <v>7006.3136104881833</v>
          </cell>
          <cell r="G332">
            <v>7006.3136104881833</v>
          </cell>
          <cell r="H332">
            <v>7006.3136104881833</v>
          </cell>
          <cell r="I332">
            <v>7006.3136104881833</v>
          </cell>
          <cell r="J332">
            <v>7006.3136104881833</v>
          </cell>
          <cell r="K332">
            <v>7006.3136104881833</v>
          </cell>
          <cell r="L332">
            <v>7006.3136104881833</v>
          </cell>
          <cell r="M332">
            <v>7006.3136104881833</v>
          </cell>
          <cell r="N332">
            <v>7006.3136104881833</v>
          </cell>
          <cell r="O332">
            <v>7006.3136104881833</v>
          </cell>
          <cell r="P332">
            <v>7006.3136104881833</v>
          </cell>
          <cell r="Q332">
            <v>7006.3136104881833</v>
          </cell>
        </row>
        <row r="333">
          <cell r="A333" t="str">
            <v>OOHMskFemale 16 - 24</v>
          </cell>
          <cell r="B333" t="str">
            <v>OOH</v>
          </cell>
          <cell r="C333" t="str">
            <v>Msk</v>
          </cell>
          <cell r="D333" t="str">
            <v>Female 16 - 24</v>
          </cell>
          <cell r="E333">
            <v>7006.3136104881833</v>
          </cell>
          <cell r="F333">
            <v>7006.3136104881833</v>
          </cell>
          <cell r="G333">
            <v>7006.3136104881833</v>
          </cell>
          <cell r="H333">
            <v>7006.3136104881833</v>
          </cell>
          <cell r="I333">
            <v>7006.3136104881833</v>
          </cell>
          <cell r="J333">
            <v>7006.3136104881833</v>
          </cell>
          <cell r="K333">
            <v>7006.3136104881833</v>
          </cell>
          <cell r="L333">
            <v>7006.3136104881833</v>
          </cell>
          <cell r="M333">
            <v>7006.3136104881833</v>
          </cell>
          <cell r="N333">
            <v>7006.3136104881833</v>
          </cell>
          <cell r="O333">
            <v>7006.3136104881833</v>
          </cell>
          <cell r="P333">
            <v>7006.3136104881833</v>
          </cell>
          <cell r="Q333">
            <v>7006.3136104881833</v>
          </cell>
        </row>
        <row r="334">
          <cell r="A334" t="str">
            <v>OOHMskFemale 16 - 34</v>
          </cell>
          <cell r="B334" t="str">
            <v>OOH</v>
          </cell>
          <cell r="C334" t="str">
            <v>Msk</v>
          </cell>
          <cell r="D334" t="str">
            <v>Female 16 - 34</v>
          </cell>
          <cell r="E334">
            <v>7006.3136104881833</v>
          </cell>
          <cell r="F334">
            <v>7006.3136104881833</v>
          </cell>
          <cell r="G334">
            <v>7006.3136104881833</v>
          </cell>
          <cell r="H334">
            <v>7006.3136104881833</v>
          </cell>
          <cell r="I334">
            <v>7006.3136104881833</v>
          </cell>
          <cell r="J334">
            <v>7006.3136104881833</v>
          </cell>
          <cell r="K334">
            <v>7006.3136104881833</v>
          </cell>
          <cell r="L334">
            <v>7006.3136104881833</v>
          </cell>
          <cell r="M334">
            <v>7006.3136104881833</v>
          </cell>
          <cell r="N334">
            <v>7006.3136104881833</v>
          </cell>
          <cell r="O334">
            <v>7006.3136104881833</v>
          </cell>
          <cell r="P334">
            <v>7006.3136104881833</v>
          </cell>
          <cell r="Q334">
            <v>7006.3136104881833</v>
          </cell>
        </row>
        <row r="335">
          <cell r="A335" t="str">
            <v>OOHMskFemale 16 - 44</v>
          </cell>
          <cell r="B335" t="str">
            <v>OOH</v>
          </cell>
          <cell r="C335" t="str">
            <v>Msk</v>
          </cell>
          <cell r="D335" t="str">
            <v>Female 16 - 44</v>
          </cell>
          <cell r="E335">
            <v>7006.3136104881833</v>
          </cell>
          <cell r="F335">
            <v>7006.3136104881833</v>
          </cell>
          <cell r="G335">
            <v>7006.3136104881833</v>
          </cell>
          <cell r="H335">
            <v>7006.3136104881833</v>
          </cell>
          <cell r="I335">
            <v>7006.3136104881833</v>
          </cell>
          <cell r="J335">
            <v>7006.3136104881833</v>
          </cell>
          <cell r="K335">
            <v>7006.3136104881833</v>
          </cell>
          <cell r="L335">
            <v>7006.3136104881833</v>
          </cell>
          <cell r="M335">
            <v>7006.3136104881833</v>
          </cell>
          <cell r="N335">
            <v>7006.3136104881833</v>
          </cell>
          <cell r="O335">
            <v>7006.3136104881833</v>
          </cell>
          <cell r="P335">
            <v>7006.3136104881833</v>
          </cell>
          <cell r="Q335">
            <v>7006.3136104881833</v>
          </cell>
        </row>
        <row r="336">
          <cell r="A336" t="str">
            <v>OOHMskFemale 20 - 39</v>
          </cell>
          <cell r="B336" t="str">
            <v>OOH</v>
          </cell>
          <cell r="C336" t="str">
            <v>Msk</v>
          </cell>
          <cell r="D336" t="str">
            <v>Female 20 - 39</v>
          </cell>
          <cell r="E336">
            <v>7006.3136104881833</v>
          </cell>
          <cell r="F336">
            <v>7006.3136104881833</v>
          </cell>
          <cell r="G336">
            <v>7006.3136104881833</v>
          </cell>
          <cell r="H336">
            <v>7006.3136104881833</v>
          </cell>
          <cell r="I336">
            <v>7006.3136104881833</v>
          </cell>
          <cell r="J336">
            <v>7006.3136104881833</v>
          </cell>
          <cell r="K336">
            <v>7006.3136104881833</v>
          </cell>
          <cell r="L336">
            <v>7006.3136104881833</v>
          </cell>
          <cell r="M336">
            <v>7006.3136104881833</v>
          </cell>
          <cell r="N336">
            <v>7006.3136104881833</v>
          </cell>
          <cell r="O336">
            <v>7006.3136104881833</v>
          </cell>
          <cell r="P336">
            <v>7006.3136104881833</v>
          </cell>
          <cell r="Q336">
            <v>7006.3136104881833</v>
          </cell>
        </row>
        <row r="337">
          <cell r="A337" t="str">
            <v>OOHMskFemale 25 - 34</v>
          </cell>
          <cell r="B337" t="str">
            <v>OOH</v>
          </cell>
          <cell r="C337" t="str">
            <v>Msk</v>
          </cell>
          <cell r="D337" t="str">
            <v>Female 25 - 34</v>
          </cell>
          <cell r="E337">
            <v>7006.3136104881833</v>
          </cell>
          <cell r="F337">
            <v>7006.3136104881833</v>
          </cell>
          <cell r="G337">
            <v>7006.3136104881833</v>
          </cell>
          <cell r="H337">
            <v>7006.3136104881833</v>
          </cell>
          <cell r="I337">
            <v>7006.3136104881833</v>
          </cell>
          <cell r="J337">
            <v>7006.3136104881833</v>
          </cell>
          <cell r="K337">
            <v>7006.3136104881833</v>
          </cell>
          <cell r="L337">
            <v>7006.3136104881833</v>
          </cell>
          <cell r="M337">
            <v>7006.3136104881833</v>
          </cell>
          <cell r="N337">
            <v>7006.3136104881833</v>
          </cell>
          <cell r="O337">
            <v>7006.3136104881833</v>
          </cell>
          <cell r="P337">
            <v>7006.3136104881833</v>
          </cell>
          <cell r="Q337">
            <v>7006.3136104881833</v>
          </cell>
        </row>
        <row r="338">
          <cell r="A338" t="str">
            <v>OOHMskFemale 25 - 44</v>
          </cell>
          <cell r="B338" t="str">
            <v>OOH</v>
          </cell>
          <cell r="C338" t="str">
            <v>Msk</v>
          </cell>
          <cell r="D338" t="str">
            <v>Female 25 - 44</v>
          </cell>
          <cell r="E338">
            <v>7006.3136104881833</v>
          </cell>
          <cell r="F338">
            <v>7006.3136104881833</v>
          </cell>
          <cell r="G338">
            <v>7006.3136104881833</v>
          </cell>
          <cell r="H338">
            <v>7006.3136104881833</v>
          </cell>
          <cell r="I338">
            <v>7006.3136104881833</v>
          </cell>
          <cell r="J338">
            <v>7006.3136104881833</v>
          </cell>
          <cell r="K338">
            <v>7006.3136104881833</v>
          </cell>
          <cell r="L338">
            <v>7006.3136104881833</v>
          </cell>
          <cell r="M338">
            <v>7006.3136104881833</v>
          </cell>
          <cell r="N338">
            <v>7006.3136104881833</v>
          </cell>
          <cell r="O338">
            <v>7006.3136104881833</v>
          </cell>
          <cell r="P338">
            <v>7006.3136104881833</v>
          </cell>
          <cell r="Q338">
            <v>7006.3136104881833</v>
          </cell>
        </row>
        <row r="339">
          <cell r="A339" t="str">
            <v>OOHMskFemale 25 - 54</v>
          </cell>
          <cell r="B339" t="str">
            <v>OOH</v>
          </cell>
          <cell r="C339" t="str">
            <v>Msk</v>
          </cell>
          <cell r="D339" t="str">
            <v>Female 25 - 54</v>
          </cell>
          <cell r="E339">
            <v>7006.3136104881833</v>
          </cell>
          <cell r="F339">
            <v>7006.3136104881833</v>
          </cell>
          <cell r="G339">
            <v>7006.3136104881833</v>
          </cell>
          <cell r="H339">
            <v>7006.3136104881833</v>
          </cell>
          <cell r="I339">
            <v>7006.3136104881833</v>
          </cell>
          <cell r="J339">
            <v>7006.3136104881833</v>
          </cell>
          <cell r="K339">
            <v>7006.3136104881833</v>
          </cell>
          <cell r="L339">
            <v>7006.3136104881833</v>
          </cell>
          <cell r="M339">
            <v>7006.3136104881833</v>
          </cell>
          <cell r="N339">
            <v>7006.3136104881833</v>
          </cell>
          <cell r="O339">
            <v>7006.3136104881833</v>
          </cell>
          <cell r="P339">
            <v>7006.3136104881833</v>
          </cell>
          <cell r="Q339">
            <v>7006.3136104881833</v>
          </cell>
        </row>
        <row r="340">
          <cell r="A340" t="str">
            <v>OOHMskFemale 30 - 49</v>
          </cell>
          <cell r="B340" t="str">
            <v>OOH</v>
          </cell>
          <cell r="C340" t="str">
            <v>Msk</v>
          </cell>
          <cell r="D340" t="str">
            <v>Female 30 - 49</v>
          </cell>
          <cell r="E340">
            <v>7006.3136104881833</v>
          </cell>
          <cell r="F340">
            <v>7006.3136104881833</v>
          </cell>
          <cell r="G340">
            <v>7006.3136104881833</v>
          </cell>
          <cell r="H340">
            <v>7006.3136104881833</v>
          </cell>
          <cell r="I340">
            <v>7006.3136104881833</v>
          </cell>
          <cell r="J340">
            <v>7006.3136104881833</v>
          </cell>
          <cell r="K340">
            <v>7006.3136104881833</v>
          </cell>
          <cell r="L340">
            <v>7006.3136104881833</v>
          </cell>
          <cell r="M340">
            <v>7006.3136104881833</v>
          </cell>
          <cell r="N340">
            <v>7006.3136104881833</v>
          </cell>
          <cell r="O340">
            <v>7006.3136104881833</v>
          </cell>
          <cell r="P340">
            <v>7006.3136104881833</v>
          </cell>
          <cell r="Q340">
            <v>7006.3136104881833</v>
          </cell>
        </row>
        <row r="341">
          <cell r="A341" t="str">
            <v>OOHMskFemale 35 - 44</v>
          </cell>
          <cell r="B341" t="str">
            <v>OOH</v>
          </cell>
          <cell r="C341" t="str">
            <v>Msk</v>
          </cell>
          <cell r="D341" t="str">
            <v>Female 35 - 44</v>
          </cell>
          <cell r="E341">
            <v>7006.3136104881833</v>
          </cell>
          <cell r="F341">
            <v>7006.3136104881833</v>
          </cell>
          <cell r="G341">
            <v>7006.3136104881833</v>
          </cell>
          <cell r="H341">
            <v>7006.3136104881833</v>
          </cell>
          <cell r="I341">
            <v>7006.3136104881833</v>
          </cell>
          <cell r="J341">
            <v>7006.3136104881833</v>
          </cell>
          <cell r="K341">
            <v>7006.3136104881833</v>
          </cell>
          <cell r="L341">
            <v>7006.3136104881833</v>
          </cell>
          <cell r="M341">
            <v>7006.3136104881833</v>
          </cell>
          <cell r="N341">
            <v>7006.3136104881833</v>
          </cell>
          <cell r="O341">
            <v>7006.3136104881833</v>
          </cell>
          <cell r="P341">
            <v>7006.3136104881833</v>
          </cell>
          <cell r="Q341">
            <v>7006.3136104881833</v>
          </cell>
        </row>
        <row r="342">
          <cell r="A342" t="str">
            <v>OOHMskFemale 35 - 54</v>
          </cell>
          <cell r="B342" t="str">
            <v>OOH</v>
          </cell>
          <cell r="C342" t="str">
            <v>Msk</v>
          </cell>
          <cell r="D342" t="str">
            <v>Female 35 - 54</v>
          </cell>
          <cell r="E342">
            <v>7006.3136104881833</v>
          </cell>
          <cell r="F342">
            <v>7006.3136104881833</v>
          </cell>
          <cell r="G342">
            <v>7006.3136104881833</v>
          </cell>
          <cell r="H342">
            <v>7006.3136104881833</v>
          </cell>
          <cell r="I342">
            <v>7006.3136104881833</v>
          </cell>
          <cell r="J342">
            <v>7006.3136104881833</v>
          </cell>
          <cell r="K342">
            <v>7006.3136104881833</v>
          </cell>
          <cell r="L342">
            <v>7006.3136104881833</v>
          </cell>
          <cell r="M342">
            <v>7006.3136104881833</v>
          </cell>
          <cell r="N342">
            <v>7006.3136104881833</v>
          </cell>
          <cell r="O342">
            <v>7006.3136104881833</v>
          </cell>
          <cell r="P342">
            <v>7006.3136104881833</v>
          </cell>
          <cell r="Q342">
            <v>7006.3136104881833</v>
          </cell>
        </row>
        <row r="343">
          <cell r="A343" t="str">
            <v>OOHMskFemale 35 - 64</v>
          </cell>
          <cell r="B343" t="str">
            <v>OOH</v>
          </cell>
          <cell r="C343" t="str">
            <v>Msk</v>
          </cell>
          <cell r="D343" t="str">
            <v>Female 35 - 64</v>
          </cell>
          <cell r="E343">
            <v>7006.3136104881833</v>
          </cell>
          <cell r="F343">
            <v>7006.3136104881833</v>
          </cell>
          <cell r="G343">
            <v>7006.3136104881833</v>
          </cell>
          <cell r="H343">
            <v>7006.3136104881833</v>
          </cell>
          <cell r="I343">
            <v>7006.3136104881833</v>
          </cell>
          <cell r="J343">
            <v>7006.3136104881833</v>
          </cell>
          <cell r="K343">
            <v>7006.3136104881833</v>
          </cell>
          <cell r="L343">
            <v>7006.3136104881833</v>
          </cell>
          <cell r="M343">
            <v>7006.3136104881833</v>
          </cell>
          <cell r="N343">
            <v>7006.3136104881833</v>
          </cell>
          <cell r="O343">
            <v>7006.3136104881833</v>
          </cell>
          <cell r="P343">
            <v>7006.3136104881833</v>
          </cell>
          <cell r="Q343">
            <v>7006.3136104881833</v>
          </cell>
        </row>
        <row r="344">
          <cell r="A344" t="str">
            <v>OOHMskFemale 45 - 64</v>
          </cell>
          <cell r="B344" t="str">
            <v>OOH</v>
          </cell>
          <cell r="C344" t="str">
            <v>Msk</v>
          </cell>
          <cell r="D344" t="str">
            <v>Female 45 - 64</v>
          </cell>
          <cell r="E344">
            <v>7006.3136104881833</v>
          </cell>
          <cell r="F344">
            <v>7006.3136104881833</v>
          </cell>
          <cell r="G344">
            <v>7006.3136104881833</v>
          </cell>
          <cell r="H344">
            <v>7006.3136104881833</v>
          </cell>
          <cell r="I344">
            <v>7006.3136104881833</v>
          </cell>
          <cell r="J344">
            <v>7006.3136104881833</v>
          </cell>
          <cell r="K344">
            <v>7006.3136104881833</v>
          </cell>
          <cell r="L344">
            <v>7006.3136104881833</v>
          </cell>
          <cell r="M344">
            <v>7006.3136104881833</v>
          </cell>
          <cell r="N344">
            <v>7006.3136104881833</v>
          </cell>
          <cell r="O344">
            <v>7006.3136104881833</v>
          </cell>
          <cell r="P344">
            <v>7006.3136104881833</v>
          </cell>
          <cell r="Q344">
            <v>7006.3136104881833</v>
          </cell>
        </row>
        <row r="345">
          <cell r="A345" t="str">
            <v>OOHMskFemale 55 +</v>
          </cell>
          <cell r="B345" t="str">
            <v>OOH</v>
          </cell>
          <cell r="C345" t="str">
            <v>Msk</v>
          </cell>
          <cell r="D345" t="str">
            <v>Female 55 +</v>
          </cell>
          <cell r="E345">
            <v>7006.3136104881833</v>
          </cell>
          <cell r="F345">
            <v>7006.3136104881833</v>
          </cell>
          <cell r="G345">
            <v>7006.3136104881833</v>
          </cell>
          <cell r="H345">
            <v>7006.3136104881833</v>
          </cell>
          <cell r="I345">
            <v>7006.3136104881833</v>
          </cell>
          <cell r="J345">
            <v>7006.3136104881833</v>
          </cell>
          <cell r="K345">
            <v>7006.3136104881833</v>
          </cell>
          <cell r="L345">
            <v>7006.3136104881833</v>
          </cell>
          <cell r="M345">
            <v>7006.3136104881833</v>
          </cell>
          <cell r="N345">
            <v>7006.3136104881833</v>
          </cell>
          <cell r="O345">
            <v>7006.3136104881833</v>
          </cell>
          <cell r="P345">
            <v>7006.3136104881833</v>
          </cell>
          <cell r="Q345">
            <v>7006.3136104881833</v>
          </cell>
        </row>
        <row r="346">
          <cell r="A346" t="str">
            <v>OOHMskFemale 35 +</v>
          </cell>
          <cell r="B346" t="str">
            <v>OOH</v>
          </cell>
          <cell r="C346" t="str">
            <v>Msk</v>
          </cell>
          <cell r="D346" t="str">
            <v>Female 35 +</v>
          </cell>
          <cell r="E346">
            <v>7006.3136104881833</v>
          </cell>
          <cell r="F346">
            <v>7006.3136104881833</v>
          </cell>
          <cell r="G346">
            <v>7006.3136104881833</v>
          </cell>
          <cell r="H346">
            <v>7006.3136104881833</v>
          </cell>
          <cell r="I346">
            <v>7006.3136104881833</v>
          </cell>
          <cell r="J346">
            <v>7006.3136104881833</v>
          </cell>
          <cell r="K346">
            <v>7006.3136104881833</v>
          </cell>
          <cell r="L346">
            <v>7006.3136104881833</v>
          </cell>
          <cell r="M346">
            <v>7006.3136104881833</v>
          </cell>
          <cell r="N346">
            <v>7006.3136104881833</v>
          </cell>
          <cell r="O346">
            <v>7006.3136104881833</v>
          </cell>
          <cell r="P346">
            <v>7006.3136104881833</v>
          </cell>
          <cell r="Q346">
            <v>7006.3136104881833</v>
          </cell>
        </row>
        <row r="347">
          <cell r="A347" t="str">
            <v>OOHMskMale 16 - 24</v>
          </cell>
          <cell r="B347" t="str">
            <v>OOH</v>
          </cell>
          <cell r="C347" t="str">
            <v>Msk</v>
          </cell>
          <cell r="D347" t="str">
            <v>Male 16 - 24</v>
          </cell>
          <cell r="E347">
            <v>7006.3136104881833</v>
          </cell>
          <cell r="F347">
            <v>7006.3136104881833</v>
          </cell>
          <cell r="G347">
            <v>7006.3136104881833</v>
          </cell>
          <cell r="H347">
            <v>7006.3136104881833</v>
          </cell>
          <cell r="I347">
            <v>7006.3136104881833</v>
          </cell>
          <cell r="J347">
            <v>7006.3136104881833</v>
          </cell>
          <cell r="K347">
            <v>7006.3136104881833</v>
          </cell>
          <cell r="L347">
            <v>7006.3136104881833</v>
          </cell>
          <cell r="M347">
            <v>7006.3136104881833</v>
          </cell>
          <cell r="N347">
            <v>7006.3136104881833</v>
          </cell>
          <cell r="O347">
            <v>7006.3136104881833</v>
          </cell>
          <cell r="P347">
            <v>7006.3136104881833</v>
          </cell>
          <cell r="Q347">
            <v>7006.3136104881833</v>
          </cell>
        </row>
        <row r="348">
          <cell r="A348" t="str">
            <v>OOHMskMale 16 - 34</v>
          </cell>
          <cell r="B348" t="str">
            <v>OOH</v>
          </cell>
          <cell r="C348" t="str">
            <v>Msk</v>
          </cell>
          <cell r="D348" t="str">
            <v>Male 16 - 34</v>
          </cell>
          <cell r="E348">
            <v>7006.3136104881833</v>
          </cell>
          <cell r="F348">
            <v>7006.3136104881833</v>
          </cell>
          <cell r="G348">
            <v>7006.3136104881833</v>
          </cell>
          <cell r="H348">
            <v>7006.3136104881833</v>
          </cell>
          <cell r="I348">
            <v>7006.3136104881833</v>
          </cell>
          <cell r="J348">
            <v>7006.3136104881833</v>
          </cell>
          <cell r="K348">
            <v>7006.3136104881833</v>
          </cell>
          <cell r="L348">
            <v>7006.3136104881833</v>
          </cell>
          <cell r="M348">
            <v>7006.3136104881833</v>
          </cell>
          <cell r="N348">
            <v>7006.3136104881833</v>
          </cell>
          <cell r="O348">
            <v>7006.3136104881833</v>
          </cell>
          <cell r="P348">
            <v>7006.3136104881833</v>
          </cell>
          <cell r="Q348">
            <v>7006.3136104881833</v>
          </cell>
        </row>
        <row r="349">
          <cell r="A349" t="str">
            <v>OOHMskMale 16 - 44</v>
          </cell>
          <cell r="B349" t="str">
            <v>OOH</v>
          </cell>
          <cell r="C349" t="str">
            <v>Msk</v>
          </cell>
          <cell r="D349" t="str">
            <v>Male 16 - 44</v>
          </cell>
          <cell r="E349">
            <v>7006.3136104881833</v>
          </cell>
          <cell r="F349">
            <v>7006.3136104881833</v>
          </cell>
          <cell r="G349">
            <v>7006.3136104881833</v>
          </cell>
          <cell r="H349">
            <v>7006.3136104881833</v>
          </cell>
          <cell r="I349">
            <v>7006.3136104881833</v>
          </cell>
          <cell r="J349">
            <v>7006.3136104881833</v>
          </cell>
          <cell r="K349">
            <v>7006.3136104881833</v>
          </cell>
          <cell r="L349">
            <v>7006.3136104881833</v>
          </cell>
          <cell r="M349">
            <v>7006.3136104881833</v>
          </cell>
          <cell r="N349">
            <v>7006.3136104881833</v>
          </cell>
          <cell r="O349">
            <v>7006.3136104881833</v>
          </cell>
          <cell r="P349">
            <v>7006.3136104881833</v>
          </cell>
          <cell r="Q349">
            <v>7006.3136104881833</v>
          </cell>
        </row>
        <row r="350">
          <cell r="A350" t="str">
            <v>OOHMskMale 16 +</v>
          </cell>
          <cell r="B350" t="str">
            <v>OOH</v>
          </cell>
          <cell r="C350" t="str">
            <v>Msk</v>
          </cell>
          <cell r="D350" t="str">
            <v>Male 16 +</v>
          </cell>
          <cell r="E350">
            <v>7006.3136104881833</v>
          </cell>
          <cell r="F350">
            <v>7006.3136104881833</v>
          </cell>
          <cell r="G350">
            <v>7006.3136104881833</v>
          </cell>
          <cell r="H350">
            <v>7006.3136104881833</v>
          </cell>
          <cell r="I350">
            <v>7006.3136104881833</v>
          </cell>
          <cell r="J350">
            <v>7006.3136104881833</v>
          </cell>
          <cell r="K350">
            <v>7006.3136104881833</v>
          </cell>
          <cell r="L350">
            <v>7006.3136104881833</v>
          </cell>
          <cell r="M350">
            <v>7006.3136104881833</v>
          </cell>
          <cell r="N350">
            <v>7006.3136104881833</v>
          </cell>
          <cell r="O350">
            <v>7006.3136104881833</v>
          </cell>
          <cell r="P350">
            <v>7006.3136104881833</v>
          </cell>
          <cell r="Q350">
            <v>7006.3136104881833</v>
          </cell>
        </row>
        <row r="351">
          <cell r="A351" t="str">
            <v>OOHMskMale 20 - 39</v>
          </cell>
          <cell r="B351" t="str">
            <v>OOH</v>
          </cell>
          <cell r="C351" t="str">
            <v>Msk</v>
          </cell>
          <cell r="D351" t="str">
            <v>Male 20 - 39</v>
          </cell>
          <cell r="E351">
            <v>7006.3136104881833</v>
          </cell>
          <cell r="F351">
            <v>7006.3136104881833</v>
          </cell>
          <cell r="G351">
            <v>7006.3136104881833</v>
          </cell>
          <cell r="H351">
            <v>7006.3136104881833</v>
          </cell>
          <cell r="I351">
            <v>7006.3136104881833</v>
          </cell>
          <cell r="J351">
            <v>7006.3136104881833</v>
          </cell>
          <cell r="K351">
            <v>7006.3136104881833</v>
          </cell>
          <cell r="L351">
            <v>7006.3136104881833</v>
          </cell>
          <cell r="M351">
            <v>7006.3136104881833</v>
          </cell>
          <cell r="N351">
            <v>7006.3136104881833</v>
          </cell>
          <cell r="O351">
            <v>7006.3136104881833</v>
          </cell>
          <cell r="P351">
            <v>7006.3136104881833</v>
          </cell>
          <cell r="Q351">
            <v>7006.3136104881833</v>
          </cell>
        </row>
        <row r="352">
          <cell r="A352" t="str">
            <v>OOHMskMale 25 - 34</v>
          </cell>
          <cell r="B352" t="str">
            <v>OOH</v>
          </cell>
          <cell r="C352" t="str">
            <v>Msk</v>
          </cell>
          <cell r="D352" t="str">
            <v>Male 25 - 34</v>
          </cell>
          <cell r="E352">
            <v>7006.3136104881833</v>
          </cell>
          <cell r="F352">
            <v>7006.3136104881833</v>
          </cell>
          <cell r="G352">
            <v>7006.3136104881833</v>
          </cell>
          <cell r="H352">
            <v>7006.3136104881833</v>
          </cell>
          <cell r="I352">
            <v>7006.3136104881833</v>
          </cell>
          <cell r="J352">
            <v>7006.3136104881833</v>
          </cell>
          <cell r="K352">
            <v>7006.3136104881833</v>
          </cell>
          <cell r="L352">
            <v>7006.3136104881833</v>
          </cell>
          <cell r="M352">
            <v>7006.3136104881833</v>
          </cell>
          <cell r="N352">
            <v>7006.3136104881833</v>
          </cell>
          <cell r="O352">
            <v>7006.3136104881833</v>
          </cell>
          <cell r="P352">
            <v>7006.3136104881833</v>
          </cell>
          <cell r="Q352">
            <v>7006.3136104881833</v>
          </cell>
        </row>
        <row r="353">
          <cell r="A353" t="str">
            <v>OOHMskMale 25 - 44</v>
          </cell>
          <cell r="B353" t="str">
            <v>OOH</v>
          </cell>
          <cell r="C353" t="str">
            <v>Msk</v>
          </cell>
          <cell r="D353" t="str">
            <v>Male 25 - 44</v>
          </cell>
          <cell r="E353">
            <v>7006.3136104881833</v>
          </cell>
          <cell r="F353">
            <v>7006.3136104881833</v>
          </cell>
          <cell r="G353">
            <v>7006.3136104881833</v>
          </cell>
          <cell r="H353">
            <v>7006.3136104881833</v>
          </cell>
          <cell r="I353">
            <v>7006.3136104881833</v>
          </cell>
          <cell r="J353">
            <v>7006.3136104881833</v>
          </cell>
          <cell r="K353">
            <v>7006.3136104881833</v>
          </cell>
          <cell r="L353">
            <v>7006.3136104881833</v>
          </cell>
          <cell r="M353">
            <v>7006.3136104881833</v>
          </cell>
          <cell r="N353">
            <v>7006.3136104881833</v>
          </cell>
          <cell r="O353">
            <v>7006.3136104881833</v>
          </cell>
          <cell r="P353">
            <v>7006.3136104881833</v>
          </cell>
          <cell r="Q353">
            <v>7006.3136104881833</v>
          </cell>
        </row>
        <row r="354">
          <cell r="A354" t="str">
            <v>OOHMskMale 25 - 54</v>
          </cell>
          <cell r="B354" t="str">
            <v>OOH</v>
          </cell>
          <cell r="C354" t="str">
            <v>Msk</v>
          </cell>
          <cell r="D354" t="str">
            <v>Male 25 - 54</v>
          </cell>
          <cell r="E354">
            <v>7006.3136104881833</v>
          </cell>
          <cell r="F354">
            <v>7006.3136104881833</v>
          </cell>
          <cell r="G354">
            <v>7006.3136104881833</v>
          </cell>
          <cell r="H354">
            <v>7006.3136104881833</v>
          </cell>
          <cell r="I354">
            <v>7006.3136104881833</v>
          </cell>
          <cell r="J354">
            <v>7006.3136104881833</v>
          </cell>
          <cell r="K354">
            <v>7006.3136104881833</v>
          </cell>
          <cell r="L354">
            <v>7006.3136104881833</v>
          </cell>
          <cell r="M354">
            <v>7006.3136104881833</v>
          </cell>
          <cell r="N354">
            <v>7006.3136104881833</v>
          </cell>
          <cell r="O354">
            <v>7006.3136104881833</v>
          </cell>
          <cell r="P354">
            <v>7006.3136104881833</v>
          </cell>
          <cell r="Q354">
            <v>7006.3136104881833</v>
          </cell>
        </row>
        <row r="355">
          <cell r="A355" t="str">
            <v>OOHMskMale 30 - 49</v>
          </cell>
          <cell r="B355" t="str">
            <v>OOH</v>
          </cell>
          <cell r="C355" t="str">
            <v>Msk</v>
          </cell>
          <cell r="D355" t="str">
            <v>Male 30 - 49</v>
          </cell>
          <cell r="E355">
            <v>7006.3136104881833</v>
          </cell>
          <cell r="F355">
            <v>7006.3136104881833</v>
          </cell>
          <cell r="G355">
            <v>7006.3136104881833</v>
          </cell>
          <cell r="H355">
            <v>7006.3136104881833</v>
          </cell>
          <cell r="I355">
            <v>7006.3136104881833</v>
          </cell>
          <cell r="J355">
            <v>7006.3136104881833</v>
          </cell>
          <cell r="K355">
            <v>7006.3136104881833</v>
          </cell>
          <cell r="L355">
            <v>7006.3136104881833</v>
          </cell>
          <cell r="M355">
            <v>7006.3136104881833</v>
          </cell>
          <cell r="N355">
            <v>7006.3136104881833</v>
          </cell>
          <cell r="O355">
            <v>7006.3136104881833</v>
          </cell>
          <cell r="P355">
            <v>7006.3136104881833</v>
          </cell>
          <cell r="Q355">
            <v>7006.3136104881833</v>
          </cell>
        </row>
        <row r="356">
          <cell r="A356" t="str">
            <v>OOHMskMale 35 - 44</v>
          </cell>
          <cell r="B356" t="str">
            <v>OOH</v>
          </cell>
          <cell r="C356" t="str">
            <v>Msk</v>
          </cell>
          <cell r="D356" t="str">
            <v>Male 35 - 44</v>
          </cell>
          <cell r="E356">
            <v>7006.3136104881833</v>
          </cell>
          <cell r="F356">
            <v>7006.3136104881833</v>
          </cell>
          <cell r="G356">
            <v>7006.3136104881833</v>
          </cell>
          <cell r="H356">
            <v>7006.3136104881833</v>
          </cell>
          <cell r="I356">
            <v>7006.3136104881833</v>
          </cell>
          <cell r="J356">
            <v>7006.3136104881833</v>
          </cell>
          <cell r="K356">
            <v>7006.3136104881833</v>
          </cell>
          <cell r="L356">
            <v>7006.3136104881833</v>
          </cell>
          <cell r="M356">
            <v>7006.3136104881833</v>
          </cell>
          <cell r="N356">
            <v>7006.3136104881833</v>
          </cell>
          <cell r="O356">
            <v>7006.3136104881833</v>
          </cell>
          <cell r="P356">
            <v>7006.3136104881833</v>
          </cell>
          <cell r="Q356">
            <v>7006.3136104881833</v>
          </cell>
        </row>
        <row r="357">
          <cell r="A357" t="str">
            <v>OOHMskMale 35 - 54</v>
          </cell>
          <cell r="B357" t="str">
            <v>OOH</v>
          </cell>
          <cell r="C357" t="str">
            <v>Msk</v>
          </cell>
          <cell r="D357" t="str">
            <v>Male 35 - 54</v>
          </cell>
          <cell r="E357">
            <v>7006.3136104881833</v>
          </cell>
          <cell r="F357">
            <v>7006.3136104881833</v>
          </cell>
          <cell r="G357">
            <v>7006.3136104881833</v>
          </cell>
          <cell r="H357">
            <v>7006.3136104881833</v>
          </cell>
          <cell r="I357">
            <v>7006.3136104881833</v>
          </cell>
          <cell r="J357">
            <v>7006.3136104881833</v>
          </cell>
          <cell r="K357">
            <v>7006.3136104881833</v>
          </cell>
          <cell r="L357">
            <v>7006.3136104881833</v>
          </cell>
          <cell r="M357">
            <v>7006.3136104881833</v>
          </cell>
          <cell r="N357">
            <v>7006.3136104881833</v>
          </cell>
          <cell r="O357">
            <v>7006.3136104881833</v>
          </cell>
          <cell r="P357">
            <v>7006.3136104881833</v>
          </cell>
          <cell r="Q357">
            <v>7006.3136104881833</v>
          </cell>
        </row>
        <row r="358">
          <cell r="A358" t="str">
            <v>OOHMskMale 35 - 64</v>
          </cell>
          <cell r="B358" t="str">
            <v>OOH</v>
          </cell>
          <cell r="C358" t="str">
            <v>Msk</v>
          </cell>
          <cell r="D358" t="str">
            <v>Male 35 - 64</v>
          </cell>
          <cell r="E358">
            <v>7006.3136104881833</v>
          </cell>
          <cell r="F358">
            <v>7006.3136104881833</v>
          </cell>
          <cell r="G358">
            <v>7006.3136104881833</v>
          </cell>
          <cell r="H358">
            <v>7006.3136104881833</v>
          </cell>
          <cell r="I358">
            <v>7006.3136104881833</v>
          </cell>
          <cell r="J358">
            <v>7006.3136104881833</v>
          </cell>
          <cell r="K358">
            <v>7006.3136104881833</v>
          </cell>
          <cell r="L358">
            <v>7006.3136104881833</v>
          </cell>
          <cell r="M358">
            <v>7006.3136104881833</v>
          </cell>
          <cell r="N358">
            <v>7006.3136104881833</v>
          </cell>
          <cell r="O358">
            <v>7006.3136104881833</v>
          </cell>
          <cell r="P358">
            <v>7006.3136104881833</v>
          </cell>
          <cell r="Q358">
            <v>7006.3136104881833</v>
          </cell>
        </row>
        <row r="359">
          <cell r="A359" t="str">
            <v>OOHMskMale 45 - 64</v>
          </cell>
          <cell r="B359" t="str">
            <v>OOH</v>
          </cell>
          <cell r="C359" t="str">
            <v>Msk</v>
          </cell>
          <cell r="D359" t="str">
            <v>Male 45 - 64</v>
          </cell>
          <cell r="E359">
            <v>7006.3136104881833</v>
          </cell>
          <cell r="F359">
            <v>7006.3136104881833</v>
          </cell>
          <cell r="G359">
            <v>7006.3136104881833</v>
          </cell>
          <cell r="H359">
            <v>7006.3136104881833</v>
          </cell>
          <cell r="I359">
            <v>7006.3136104881833</v>
          </cell>
          <cell r="J359">
            <v>7006.3136104881833</v>
          </cell>
          <cell r="K359">
            <v>7006.3136104881833</v>
          </cell>
          <cell r="L359">
            <v>7006.3136104881833</v>
          </cell>
          <cell r="M359">
            <v>7006.3136104881833</v>
          </cell>
          <cell r="N359">
            <v>7006.3136104881833</v>
          </cell>
          <cell r="O359">
            <v>7006.3136104881833</v>
          </cell>
          <cell r="P359">
            <v>7006.3136104881833</v>
          </cell>
          <cell r="Q359">
            <v>7006.3136104881833</v>
          </cell>
        </row>
        <row r="360">
          <cell r="A360" t="str">
            <v>OOHMskMale 55 +</v>
          </cell>
          <cell r="B360" t="str">
            <v>OOH</v>
          </cell>
          <cell r="C360" t="str">
            <v>Msk</v>
          </cell>
          <cell r="D360" t="str">
            <v>Male 55 +</v>
          </cell>
          <cell r="E360">
            <v>7006.3136104881833</v>
          </cell>
          <cell r="F360">
            <v>7006.3136104881833</v>
          </cell>
          <cell r="G360">
            <v>7006.3136104881833</v>
          </cell>
          <cell r="H360">
            <v>7006.3136104881833</v>
          </cell>
          <cell r="I360">
            <v>7006.3136104881833</v>
          </cell>
          <cell r="J360">
            <v>7006.3136104881833</v>
          </cell>
          <cell r="K360">
            <v>7006.3136104881833</v>
          </cell>
          <cell r="L360">
            <v>7006.3136104881833</v>
          </cell>
          <cell r="M360">
            <v>7006.3136104881833</v>
          </cell>
          <cell r="N360">
            <v>7006.3136104881833</v>
          </cell>
          <cell r="O360">
            <v>7006.3136104881833</v>
          </cell>
          <cell r="P360">
            <v>7006.3136104881833</v>
          </cell>
          <cell r="Q360">
            <v>7006.3136104881833</v>
          </cell>
        </row>
        <row r="361">
          <cell r="A361" t="str">
            <v>OOHMskMale 35 +</v>
          </cell>
          <cell r="B361" t="str">
            <v>OOH</v>
          </cell>
          <cell r="C361" t="str">
            <v>Msk</v>
          </cell>
          <cell r="D361" t="str">
            <v>Male 35 +</v>
          </cell>
          <cell r="E361">
            <v>7006.3136104881833</v>
          </cell>
          <cell r="F361">
            <v>7006.3136104881833</v>
          </cell>
          <cell r="G361">
            <v>7006.3136104881833</v>
          </cell>
          <cell r="H361">
            <v>7006.3136104881833</v>
          </cell>
          <cell r="I361">
            <v>7006.3136104881833</v>
          </cell>
          <cell r="J361">
            <v>7006.3136104881833</v>
          </cell>
          <cell r="K361">
            <v>7006.3136104881833</v>
          </cell>
          <cell r="L361">
            <v>7006.3136104881833</v>
          </cell>
          <cell r="M361">
            <v>7006.3136104881833</v>
          </cell>
          <cell r="N361">
            <v>7006.3136104881833</v>
          </cell>
          <cell r="O361">
            <v>7006.3136104881833</v>
          </cell>
          <cell r="P361">
            <v>7006.3136104881833</v>
          </cell>
          <cell r="Q361">
            <v>7006.3136104881833</v>
          </cell>
        </row>
        <row r="362">
          <cell r="A362" t="str">
            <v>OOHSpbAll 16 +</v>
          </cell>
          <cell r="B362" t="str">
            <v>OOH</v>
          </cell>
          <cell r="C362" t="str">
            <v>Spb</v>
          </cell>
          <cell r="D362" t="str">
            <v>All 16 +</v>
          </cell>
          <cell r="E362">
            <v>1477.2527421668906</v>
          </cell>
          <cell r="F362">
            <v>1477.2527421668906</v>
          </cell>
          <cell r="G362">
            <v>1477.2527421668906</v>
          </cell>
          <cell r="H362">
            <v>1477.2527421668906</v>
          </cell>
          <cell r="I362">
            <v>1477.2527421668906</v>
          </cell>
          <cell r="J362">
            <v>1477.2527421668906</v>
          </cell>
          <cell r="K362">
            <v>1477.2527421668906</v>
          </cell>
          <cell r="L362">
            <v>1477.2527421668906</v>
          </cell>
          <cell r="M362">
            <v>1477.2527421668906</v>
          </cell>
          <cell r="N362">
            <v>1477.2527421668906</v>
          </cell>
          <cell r="O362">
            <v>1477.2527421668906</v>
          </cell>
          <cell r="P362">
            <v>1477.2527421668906</v>
          </cell>
          <cell r="Q362">
            <v>1477.2527421668906</v>
          </cell>
        </row>
        <row r="363">
          <cell r="A363" t="str">
            <v>OOHSpbAll 16 - 24</v>
          </cell>
          <cell r="B363" t="str">
            <v>OOH</v>
          </cell>
          <cell r="C363" t="str">
            <v>Spb</v>
          </cell>
          <cell r="D363" t="str">
            <v>All 16 - 24</v>
          </cell>
          <cell r="E363">
            <v>1477.2527421668906</v>
          </cell>
          <cell r="F363">
            <v>1477.2527421668906</v>
          </cell>
          <cell r="G363">
            <v>1477.2527421668906</v>
          </cell>
          <cell r="H363">
            <v>1477.2527421668906</v>
          </cell>
          <cell r="I363">
            <v>1477.2527421668906</v>
          </cell>
          <cell r="J363">
            <v>1477.2527421668906</v>
          </cell>
          <cell r="K363">
            <v>1477.2527421668906</v>
          </cell>
          <cell r="L363">
            <v>1477.2527421668906</v>
          </cell>
          <cell r="M363">
            <v>1477.2527421668906</v>
          </cell>
          <cell r="N363">
            <v>1477.2527421668906</v>
          </cell>
          <cell r="O363">
            <v>1477.2527421668906</v>
          </cell>
          <cell r="P363">
            <v>1477.2527421668906</v>
          </cell>
          <cell r="Q363">
            <v>1477.2527421668906</v>
          </cell>
        </row>
        <row r="364">
          <cell r="A364" t="str">
            <v>OOHSpbAll 16 - 34</v>
          </cell>
          <cell r="B364" t="str">
            <v>OOH</v>
          </cell>
          <cell r="C364" t="str">
            <v>Spb</v>
          </cell>
          <cell r="D364" t="str">
            <v>All 16 - 34</v>
          </cell>
          <cell r="E364">
            <v>1477.2527421668906</v>
          </cell>
          <cell r="F364">
            <v>1477.2527421668906</v>
          </cell>
          <cell r="G364">
            <v>1477.2527421668906</v>
          </cell>
          <cell r="H364">
            <v>1477.2527421668906</v>
          </cell>
          <cell r="I364">
            <v>1477.2527421668906</v>
          </cell>
          <cell r="J364">
            <v>1477.2527421668906</v>
          </cell>
          <cell r="K364">
            <v>1477.2527421668906</v>
          </cell>
          <cell r="L364">
            <v>1477.2527421668906</v>
          </cell>
          <cell r="M364">
            <v>1477.2527421668906</v>
          </cell>
          <cell r="N364">
            <v>1477.2527421668906</v>
          </cell>
          <cell r="O364">
            <v>1477.2527421668906</v>
          </cell>
          <cell r="P364">
            <v>1477.2527421668906</v>
          </cell>
          <cell r="Q364">
            <v>1477.2527421668906</v>
          </cell>
        </row>
        <row r="365">
          <cell r="A365" t="str">
            <v>OOHSpbAll 16 - 44</v>
          </cell>
          <cell r="B365" t="str">
            <v>OOH</v>
          </cell>
          <cell r="C365" t="str">
            <v>Spb</v>
          </cell>
          <cell r="D365" t="str">
            <v>All 16 - 44</v>
          </cell>
          <cell r="E365">
            <v>1477.2527421668906</v>
          </cell>
          <cell r="F365">
            <v>1477.2527421668906</v>
          </cell>
          <cell r="G365">
            <v>1477.2527421668906</v>
          </cell>
          <cell r="H365">
            <v>1477.2527421668906</v>
          </cell>
          <cell r="I365">
            <v>1477.2527421668906</v>
          </cell>
          <cell r="J365">
            <v>1477.2527421668906</v>
          </cell>
          <cell r="K365">
            <v>1477.2527421668906</v>
          </cell>
          <cell r="L365">
            <v>1477.2527421668906</v>
          </cell>
          <cell r="M365">
            <v>1477.2527421668906</v>
          </cell>
          <cell r="N365">
            <v>1477.2527421668906</v>
          </cell>
          <cell r="O365">
            <v>1477.2527421668906</v>
          </cell>
          <cell r="P365">
            <v>1477.2527421668906</v>
          </cell>
          <cell r="Q365">
            <v>1477.2527421668906</v>
          </cell>
        </row>
        <row r="366">
          <cell r="A366" t="str">
            <v>OOHSpbAll 20 - 39</v>
          </cell>
          <cell r="B366" t="str">
            <v>OOH</v>
          </cell>
          <cell r="C366" t="str">
            <v>Spb</v>
          </cell>
          <cell r="D366" t="str">
            <v>All 20 - 39</v>
          </cell>
          <cell r="E366">
            <v>1477.2527421668906</v>
          </cell>
          <cell r="F366">
            <v>1477.2527421668906</v>
          </cell>
          <cell r="G366">
            <v>1477.2527421668906</v>
          </cell>
          <cell r="H366">
            <v>1477.2527421668906</v>
          </cell>
          <cell r="I366">
            <v>1477.2527421668906</v>
          </cell>
          <cell r="J366">
            <v>1477.2527421668906</v>
          </cell>
          <cell r="K366">
            <v>1477.2527421668906</v>
          </cell>
          <cell r="L366">
            <v>1477.2527421668906</v>
          </cell>
          <cell r="M366">
            <v>1477.2527421668906</v>
          </cell>
          <cell r="N366">
            <v>1477.2527421668906</v>
          </cell>
          <cell r="O366">
            <v>1477.2527421668906</v>
          </cell>
          <cell r="P366">
            <v>1477.2527421668906</v>
          </cell>
          <cell r="Q366">
            <v>1477.2527421668906</v>
          </cell>
        </row>
        <row r="367">
          <cell r="A367" t="str">
            <v>OOHSpbAll 25 - 34</v>
          </cell>
          <cell r="B367" t="str">
            <v>OOH</v>
          </cell>
          <cell r="C367" t="str">
            <v>Spb</v>
          </cell>
          <cell r="D367" t="str">
            <v>All 25 - 34</v>
          </cell>
          <cell r="E367">
            <v>1477.2527421668906</v>
          </cell>
          <cell r="F367">
            <v>1477.2527421668906</v>
          </cell>
          <cell r="G367">
            <v>1477.2527421668906</v>
          </cell>
          <cell r="H367">
            <v>1477.2527421668906</v>
          </cell>
          <cell r="I367">
            <v>1477.2527421668906</v>
          </cell>
          <cell r="J367">
            <v>1477.2527421668906</v>
          </cell>
          <cell r="K367">
            <v>1477.2527421668906</v>
          </cell>
          <cell r="L367">
            <v>1477.2527421668906</v>
          </cell>
          <cell r="M367">
            <v>1477.2527421668906</v>
          </cell>
          <cell r="N367">
            <v>1477.2527421668906</v>
          </cell>
          <cell r="O367">
            <v>1477.2527421668906</v>
          </cell>
          <cell r="P367">
            <v>1477.2527421668906</v>
          </cell>
          <cell r="Q367">
            <v>1477.2527421668906</v>
          </cell>
        </row>
        <row r="368">
          <cell r="A368" t="str">
            <v>OOHSpbAll 25 - 44</v>
          </cell>
          <cell r="B368" t="str">
            <v>OOH</v>
          </cell>
          <cell r="C368" t="str">
            <v>Spb</v>
          </cell>
          <cell r="D368" t="str">
            <v>All 25 - 44</v>
          </cell>
          <cell r="E368">
            <v>1477.2527421668906</v>
          </cell>
          <cell r="F368">
            <v>1477.2527421668906</v>
          </cell>
          <cell r="G368">
            <v>1477.2527421668906</v>
          </cell>
          <cell r="H368">
            <v>1477.2527421668906</v>
          </cell>
          <cell r="I368">
            <v>1477.2527421668906</v>
          </cell>
          <cell r="J368">
            <v>1477.2527421668906</v>
          </cell>
          <cell r="K368">
            <v>1477.2527421668906</v>
          </cell>
          <cell r="L368">
            <v>1477.2527421668906</v>
          </cell>
          <cell r="M368">
            <v>1477.2527421668906</v>
          </cell>
          <cell r="N368">
            <v>1477.2527421668906</v>
          </cell>
          <cell r="O368">
            <v>1477.2527421668906</v>
          </cell>
          <cell r="P368">
            <v>1477.2527421668906</v>
          </cell>
          <cell r="Q368">
            <v>1477.2527421668906</v>
          </cell>
        </row>
        <row r="369">
          <cell r="A369" t="str">
            <v>OOHSpbAll 25 - 54</v>
          </cell>
          <cell r="B369" t="str">
            <v>OOH</v>
          </cell>
          <cell r="C369" t="str">
            <v>Spb</v>
          </cell>
          <cell r="D369" t="str">
            <v>All 25 - 54</v>
          </cell>
          <cell r="E369">
            <v>1477.2527421668906</v>
          </cell>
          <cell r="F369">
            <v>1477.2527421668906</v>
          </cell>
          <cell r="G369">
            <v>1477.2527421668906</v>
          </cell>
          <cell r="H369">
            <v>1477.2527421668906</v>
          </cell>
          <cell r="I369">
            <v>1477.2527421668906</v>
          </cell>
          <cell r="J369">
            <v>1477.2527421668906</v>
          </cell>
          <cell r="K369">
            <v>1477.2527421668906</v>
          </cell>
          <cell r="L369">
            <v>1477.2527421668906</v>
          </cell>
          <cell r="M369">
            <v>1477.2527421668906</v>
          </cell>
          <cell r="N369">
            <v>1477.2527421668906</v>
          </cell>
          <cell r="O369">
            <v>1477.2527421668906</v>
          </cell>
          <cell r="P369">
            <v>1477.2527421668906</v>
          </cell>
          <cell r="Q369">
            <v>1477.2527421668906</v>
          </cell>
        </row>
        <row r="370">
          <cell r="A370" t="str">
            <v>OOHSpbAll 30 - 49</v>
          </cell>
          <cell r="B370" t="str">
            <v>OOH</v>
          </cell>
          <cell r="C370" t="str">
            <v>Spb</v>
          </cell>
          <cell r="D370" t="str">
            <v>All 30 - 49</v>
          </cell>
          <cell r="E370">
            <v>1477.2527421668906</v>
          </cell>
          <cell r="F370">
            <v>1477.2527421668906</v>
          </cell>
          <cell r="G370">
            <v>1477.2527421668906</v>
          </cell>
          <cell r="H370">
            <v>1477.2527421668906</v>
          </cell>
          <cell r="I370">
            <v>1477.2527421668906</v>
          </cell>
          <cell r="J370">
            <v>1477.2527421668906</v>
          </cell>
          <cell r="K370">
            <v>1477.2527421668906</v>
          </cell>
          <cell r="L370">
            <v>1477.2527421668906</v>
          </cell>
          <cell r="M370">
            <v>1477.2527421668906</v>
          </cell>
          <cell r="N370">
            <v>1477.2527421668906</v>
          </cell>
          <cell r="O370">
            <v>1477.2527421668906</v>
          </cell>
          <cell r="P370">
            <v>1477.2527421668906</v>
          </cell>
          <cell r="Q370">
            <v>1477.2527421668906</v>
          </cell>
        </row>
        <row r="371">
          <cell r="A371" t="str">
            <v>OOHSpbAll 35 +</v>
          </cell>
          <cell r="B371" t="str">
            <v>OOH</v>
          </cell>
          <cell r="C371" t="str">
            <v>Spb</v>
          </cell>
          <cell r="D371" t="str">
            <v>All 35 +</v>
          </cell>
          <cell r="E371">
            <v>1477.2527421668906</v>
          </cell>
          <cell r="F371">
            <v>1477.2527421668906</v>
          </cell>
          <cell r="G371">
            <v>1477.2527421668906</v>
          </cell>
          <cell r="H371">
            <v>1477.2527421668906</v>
          </cell>
          <cell r="I371">
            <v>1477.2527421668906</v>
          </cell>
          <cell r="J371">
            <v>1477.2527421668906</v>
          </cell>
          <cell r="K371">
            <v>1477.2527421668906</v>
          </cell>
          <cell r="L371">
            <v>1477.2527421668906</v>
          </cell>
          <cell r="M371">
            <v>1477.2527421668906</v>
          </cell>
          <cell r="N371">
            <v>1477.2527421668906</v>
          </cell>
          <cell r="O371">
            <v>1477.2527421668906</v>
          </cell>
          <cell r="P371">
            <v>1477.2527421668906</v>
          </cell>
          <cell r="Q371">
            <v>1477.2527421668906</v>
          </cell>
        </row>
        <row r="372">
          <cell r="A372" t="str">
            <v>OOHSpbAll 35 - 54</v>
          </cell>
          <cell r="B372" t="str">
            <v>OOH</v>
          </cell>
          <cell r="C372" t="str">
            <v>Spb</v>
          </cell>
          <cell r="D372" t="str">
            <v>All 35 - 54</v>
          </cell>
          <cell r="E372">
            <v>1477.2527421668906</v>
          </cell>
          <cell r="F372">
            <v>1477.2527421668906</v>
          </cell>
          <cell r="G372">
            <v>1477.2527421668906</v>
          </cell>
          <cell r="H372">
            <v>1477.2527421668906</v>
          </cell>
          <cell r="I372">
            <v>1477.2527421668906</v>
          </cell>
          <cell r="J372">
            <v>1477.2527421668906</v>
          </cell>
          <cell r="K372">
            <v>1477.2527421668906</v>
          </cell>
          <cell r="L372">
            <v>1477.2527421668906</v>
          </cell>
          <cell r="M372">
            <v>1477.2527421668906</v>
          </cell>
          <cell r="N372">
            <v>1477.2527421668906</v>
          </cell>
          <cell r="O372">
            <v>1477.2527421668906</v>
          </cell>
          <cell r="P372">
            <v>1477.2527421668906</v>
          </cell>
          <cell r="Q372">
            <v>1477.2527421668906</v>
          </cell>
        </row>
        <row r="373">
          <cell r="A373" t="str">
            <v>OOHSpbAll 35 - 44</v>
          </cell>
          <cell r="B373" t="str">
            <v>OOH</v>
          </cell>
          <cell r="C373" t="str">
            <v>Spb</v>
          </cell>
          <cell r="D373" t="str">
            <v>All 35 - 44</v>
          </cell>
          <cell r="E373">
            <v>1477.2527421668906</v>
          </cell>
          <cell r="F373">
            <v>1477.2527421668906</v>
          </cell>
          <cell r="G373">
            <v>1477.2527421668906</v>
          </cell>
          <cell r="H373">
            <v>1477.2527421668906</v>
          </cell>
          <cell r="I373">
            <v>1477.2527421668906</v>
          </cell>
          <cell r="J373">
            <v>1477.2527421668906</v>
          </cell>
          <cell r="K373">
            <v>1477.2527421668906</v>
          </cell>
          <cell r="L373">
            <v>1477.2527421668906</v>
          </cell>
          <cell r="M373">
            <v>1477.2527421668906</v>
          </cell>
          <cell r="N373">
            <v>1477.2527421668906</v>
          </cell>
          <cell r="O373">
            <v>1477.2527421668906</v>
          </cell>
          <cell r="P373">
            <v>1477.2527421668906</v>
          </cell>
          <cell r="Q373">
            <v>1477.2527421668906</v>
          </cell>
        </row>
        <row r="374">
          <cell r="A374" t="str">
            <v>OOHSpbAll 35 - 64</v>
          </cell>
          <cell r="B374" t="str">
            <v>OOH</v>
          </cell>
          <cell r="C374" t="str">
            <v>Spb</v>
          </cell>
          <cell r="D374" t="str">
            <v>All 35 - 64</v>
          </cell>
          <cell r="E374">
            <v>1477.2527421668906</v>
          </cell>
          <cell r="F374">
            <v>1477.2527421668906</v>
          </cell>
          <cell r="G374">
            <v>1477.2527421668906</v>
          </cell>
          <cell r="H374">
            <v>1477.2527421668906</v>
          </cell>
          <cell r="I374">
            <v>1477.2527421668906</v>
          </cell>
          <cell r="J374">
            <v>1477.2527421668906</v>
          </cell>
          <cell r="K374">
            <v>1477.2527421668906</v>
          </cell>
          <cell r="L374">
            <v>1477.2527421668906</v>
          </cell>
          <cell r="M374">
            <v>1477.2527421668906</v>
          </cell>
          <cell r="N374">
            <v>1477.2527421668906</v>
          </cell>
          <cell r="O374">
            <v>1477.2527421668906</v>
          </cell>
          <cell r="P374">
            <v>1477.2527421668906</v>
          </cell>
          <cell r="Q374">
            <v>1477.2527421668906</v>
          </cell>
        </row>
        <row r="375">
          <cell r="A375" t="str">
            <v>OOHSpbAll 45 - 64</v>
          </cell>
          <cell r="B375" t="str">
            <v>OOH</v>
          </cell>
          <cell r="C375" t="str">
            <v>Spb</v>
          </cell>
          <cell r="D375" t="str">
            <v>All 45 - 64</v>
          </cell>
          <cell r="E375">
            <v>1477.2527421668906</v>
          </cell>
          <cell r="F375">
            <v>1477.2527421668906</v>
          </cell>
          <cell r="G375">
            <v>1477.2527421668906</v>
          </cell>
          <cell r="H375">
            <v>1477.2527421668906</v>
          </cell>
          <cell r="I375">
            <v>1477.2527421668906</v>
          </cell>
          <cell r="J375">
            <v>1477.2527421668906</v>
          </cell>
          <cell r="K375">
            <v>1477.2527421668906</v>
          </cell>
          <cell r="L375">
            <v>1477.2527421668906</v>
          </cell>
          <cell r="M375">
            <v>1477.2527421668906</v>
          </cell>
          <cell r="N375">
            <v>1477.2527421668906</v>
          </cell>
          <cell r="O375">
            <v>1477.2527421668906</v>
          </cell>
          <cell r="P375">
            <v>1477.2527421668906</v>
          </cell>
          <cell r="Q375">
            <v>1477.2527421668906</v>
          </cell>
        </row>
        <row r="376">
          <cell r="A376" t="str">
            <v>OOHSpbAll 55 +</v>
          </cell>
          <cell r="B376" t="str">
            <v>OOH</v>
          </cell>
          <cell r="C376" t="str">
            <v>Spb</v>
          </cell>
          <cell r="D376" t="str">
            <v>All 55 +</v>
          </cell>
          <cell r="E376">
            <v>1477.2527421668906</v>
          </cell>
          <cell r="F376">
            <v>1477.2527421668906</v>
          </cell>
          <cell r="G376">
            <v>1477.2527421668906</v>
          </cell>
          <cell r="H376">
            <v>1477.2527421668906</v>
          </cell>
          <cell r="I376">
            <v>1477.2527421668906</v>
          </cell>
          <cell r="J376">
            <v>1477.2527421668906</v>
          </cell>
          <cell r="K376">
            <v>1477.2527421668906</v>
          </cell>
          <cell r="L376">
            <v>1477.2527421668906</v>
          </cell>
          <cell r="M376">
            <v>1477.2527421668906</v>
          </cell>
          <cell r="N376">
            <v>1477.2527421668906</v>
          </cell>
          <cell r="O376">
            <v>1477.2527421668906</v>
          </cell>
          <cell r="P376">
            <v>1477.2527421668906</v>
          </cell>
          <cell r="Q376">
            <v>1477.2527421668906</v>
          </cell>
        </row>
        <row r="377">
          <cell r="A377" t="str">
            <v>OOHSpbFemale 16 +</v>
          </cell>
          <cell r="B377" t="str">
            <v>OOH</v>
          </cell>
          <cell r="C377" t="str">
            <v>Spb</v>
          </cell>
          <cell r="D377" t="str">
            <v>Female 16 +</v>
          </cell>
          <cell r="E377">
            <v>1477.2527421668906</v>
          </cell>
          <cell r="F377">
            <v>1477.2527421668906</v>
          </cell>
          <cell r="G377">
            <v>1477.2527421668906</v>
          </cell>
          <cell r="H377">
            <v>1477.2527421668906</v>
          </cell>
          <cell r="I377">
            <v>1477.2527421668906</v>
          </cell>
          <cell r="J377">
            <v>1477.2527421668906</v>
          </cell>
          <cell r="K377">
            <v>1477.2527421668906</v>
          </cell>
          <cell r="L377">
            <v>1477.2527421668906</v>
          </cell>
          <cell r="M377">
            <v>1477.2527421668906</v>
          </cell>
          <cell r="N377">
            <v>1477.2527421668906</v>
          </cell>
          <cell r="O377">
            <v>1477.2527421668906</v>
          </cell>
          <cell r="P377">
            <v>1477.2527421668906</v>
          </cell>
          <cell r="Q377">
            <v>1477.2527421668906</v>
          </cell>
        </row>
        <row r="378">
          <cell r="A378" t="str">
            <v>OOHSpbFemale 16 - 24</v>
          </cell>
          <cell r="B378" t="str">
            <v>OOH</v>
          </cell>
          <cell r="C378" t="str">
            <v>Spb</v>
          </cell>
          <cell r="D378" t="str">
            <v>Female 16 - 24</v>
          </cell>
          <cell r="E378">
            <v>1477.2527421668906</v>
          </cell>
          <cell r="F378">
            <v>1477.2527421668906</v>
          </cell>
          <cell r="G378">
            <v>1477.2527421668906</v>
          </cell>
          <cell r="H378">
            <v>1477.2527421668906</v>
          </cell>
          <cell r="I378">
            <v>1477.2527421668906</v>
          </cell>
          <cell r="J378">
            <v>1477.2527421668906</v>
          </cell>
          <cell r="K378">
            <v>1477.2527421668906</v>
          </cell>
          <cell r="L378">
            <v>1477.2527421668906</v>
          </cell>
          <cell r="M378">
            <v>1477.2527421668906</v>
          </cell>
          <cell r="N378">
            <v>1477.2527421668906</v>
          </cell>
          <cell r="O378">
            <v>1477.2527421668906</v>
          </cell>
          <cell r="P378">
            <v>1477.2527421668906</v>
          </cell>
          <cell r="Q378">
            <v>1477.2527421668906</v>
          </cell>
        </row>
        <row r="379">
          <cell r="A379" t="str">
            <v>OOHSpbFemale 16 - 34</v>
          </cell>
          <cell r="B379" t="str">
            <v>OOH</v>
          </cell>
          <cell r="C379" t="str">
            <v>Spb</v>
          </cell>
          <cell r="D379" t="str">
            <v>Female 16 - 34</v>
          </cell>
          <cell r="E379">
            <v>1477.2527421668906</v>
          </cell>
          <cell r="F379">
            <v>1477.2527421668906</v>
          </cell>
          <cell r="G379">
            <v>1477.2527421668906</v>
          </cell>
          <cell r="H379">
            <v>1477.2527421668906</v>
          </cell>
          <cell r="I379">
            <v>1477.2527421668906</v>
          </cell>
          <cell r="J379">
            <v>1477.2527421668906</v>
          </cell>
          <cell r="K379">
            <v>1477.2527421668906</v>
          </cell>
          <cell r="L379">
            <v>1477.2527421668906</v>
          </cell>
          <cell r="M379">
            <v>1477.2527421668906</v>
          </cell>
          <cell r="N379">
            <v>1477.2527421668906</v>
          </cell>
          <cell r="O379">
            <v>1477.2527421668906</v>
          </cell>
          <cell r="P379">
            <v>1477.2527421668906</v>
          </cell>
          <cell r="Q379">
            <v>1477.2527421668906</v>
          </cell>
        </row>
        <row r="380">
          <cell r="A380" t="str">
            <v>OOHSpbFemale 16 - 44</v>
          </cell>
          <cell r="B380" t="str">
            <v>OOH</v>
          </cell>
          <cell r="C380" t="str">
            <v>Spb</v>
          </cell>
          <cell r="D380" t="str">
            <v>Female 16 - 44</v>
          </cell>
          <cell r="E380">
            <v>1477.2527421668906</v>
          </cell>
          <cell r="F380">
            <v>1477.2527421668906</v>
          </cell>
          <cell r="G380">
            <v>1477.2527421668906</v>
          </cell>
          <cell r="H380">
            <v>1477.2527421668906</v>
          </cell>
          <cell r="I380">
            <v>1477.2527421668906</v>
          </cell>
          <cell r="J380">
            <v>1477.2527421668906</v>
          </cell>
          <cell r="K380">
            <v>1477.2527421668906</v>
          </cell>
          <cell r="L380">
            <v>1477.2527421668906</v>
          </cell>
          <cell r="M380">
            <v>1477.2527421668906</v>
          </cell>
          <cell r="N380">
            <v>1477.2527421668906</v>
          </cell>
          <cell r="O380">
            <v>1477.2527421668906</v>
          </cell>
          <cell r="P380">
            <v>1477.2527421668906</v>
          </cell>
          <cell r="Q380">
            <v>1477.2527421668906</v>
          </cell>
        </row>
        <row r="381">
          <cell r="A381" t="str">
            <v>OOHSpbFemale 20 - 39</v>
          </cell>
          <cell r="B381" t="str">
            <v>OOH</v>
          </cell>
          <cell r="C381" t="str">
            <v>Spb</v>
          </cell>
          <cell r="D381" t="str">
            <v>Female 20 - 39</v>
          </cell>
          <cell r="E381">
            <v>1477.2527421668906</v>
          </cell>
          <cell r="F381">
            <v>1477.2527421668906</v>
          </cell>
          <cell r="G381">
            <v>1477.2527421668906</v>
          </cell>
          <cell r="H381">
            <v>1477.2527421668906</v>
          </cell>
          <cell r="I381">
            <v>1477.2527421668906</v>
          </cell>
          <cell r="J381">
            <v>1477.2527421668906</v>
          </cell>
          <cell r="K381">
            <v>1477.2527421668906</v>
          </cell>
          <cell r="L381">
            <v>1477.2527421668906</v>
          </cell>
          <cell r="M381">
            <v>1477.2527421668906</v>
          </cell>
          <cell r="N381">
            <v>1477.2527421668906</v>
          </cell>
          <cell r="O381">
            <v>1477.2527421668906</v>
          </cell>
          <cell r="P381">
            <v>1477.2527421668906</v>
          </cell>
          <cell r="Q381">
            <v>1477.2527421668906</v>
          </cell>
        </row>
        <row r="382">
          <cell r="A382" t="str">
            <v>OOHSpbFemale 25 - 34</v>
          </cell>
          <cell r="B382" t="str">
            <v>OOH</v>
          </cell>
          <cell r="C382" t="str">
            <v>Spb</v>
          </cell>
          <cell r="D382" t="str">
            <v>Female 25 - 34</v>
          </cell>
          <cell r="E382">
            <v>1477.2527421668906</v>
          </cell>
          <cell r="F382">
            <v>1477.2527421668906</v>
          </cell>
          <cell r="G382">
            <v>1477.2527421668906</v>
          </cell>
          <cell r="H382">
            <v>1477.2527421668906</v>
          </cell>
          <cell r="I382">
            <v>1477.2527421668906</v>
          </cell>
          <cell r="J382">
            <v>1477.2527421668906</v>
          </cell>
          <cell r="K382">
            <v>1477.2527421668906</v>
          </cell>
          <cell r="L382">
            <v>1477.2527421668906</v>
          </cell>
          <cell r="M382">
            <v>1477.2527421668906</v>
          </cell>
          <cell r="N382">
            <v>1477.2527421668906</v>
          </cell>
          <cell r="O382">
            <v>1477.2527421668906</v>
          </cell>
          <cell r="P382">
            <v>1477.2527421668906</v>
          </cell>
          <cell r="Q382">
            <v>1477.2527421668906</v>
          </cell>
        </row>
        <row r="383">
          <cell r="A383" t="str">
            <v>OOHSpbFemale 25 - 44</v>
          </cell>
          <cell r="B383" t="str">
            <v>OOH</v>
          </cell>
          <cell r="C383" t="str">
            <v>Spb</v>
          </cell>
          <cell r="D383" t="str">
            <v>Female 25 - 44</v>
          </cell>
          <cell r="E383">
            <v>1477.2527421668906</v>
          </cell>
          <cell r="F383">
            <v>1477.2527421668906</v>
          </cell>
          <cell r="G383">
            <v>1477.2527421668906</v>
          </cell>
          <cell r="H383">
            <v>1477.2527421668906</v>
          </cell>
          <cell r="I383">
            <v>1477.2527421668906</v>
          </cell>
          <cell r="J383">
            <v>1477.2527421668906</v>
          </cell>
          <cell r="K383">
            <v>1477.2527421668906</v>
          </cell>
          <cell r="L383">
            <v>1477.2527421668906</v>
          </cell>
          <cell r="M383">
            <v>1477.2527421668906</v>
          </cell>
          <cell r="N383">
            <v>1477.2527421668906</v>
          </cell>
          <cell r="O383">
            <v>1477.2527421668906</v>
          </cell>
          <cell r="P383">
            <v>1477.2527421668906</v>
          </cell>
          <cell r="Q383">
            <v>1477.2527421668906</v>
          </cell>
        </row>
        <row r="384">
          <cell r="A384" t="str">
            <v>OOHSpbFemale 25 - 54</v>
          </cell>
          <cell r="B384" t="str">
            <v>OOH</v>
          </cell>
          <cell r="C384" t="str">
            <v>Spb</v>
          </cell>
          <cell r="D384" t="str">
            <v>Female 25 - 54</v>
          </cell>
          <cell r="E384">
            <v>1477.2527421668906</v>
          </cell>
          <cell r="F384">
            <v>1477.2527421668906</v>
          </cell>
          <cell r="G384">
            <v>1477.2527421668906</v>
          </cell>
          <cell r="H384">
            <v>1477.2527421668906</v>
          </cell>
          <cell r="I384">
            <v>1477.2527421668906</v>
          </cell>
          <cell r="J384">
            <v>1477.2527421668906</v>
          </cell>
          <cell r="K384">
            <v>1477.2527421668906</v>
          </cell>
          <cell r="L384">
            <v>1477.2527421668906</v>
          </cell>
          <cell r="M384">
            <v>1477.2527421668906</v>
          </cell>
          <cell r="N384">
            <v>1477.2527421668906</v>
          </cell>
          <cell r="O384">
            <v>1477.2527421668906</v>
          </cell>
          <cell r="P384">
            <v>1477.2527421668906</v>
          </cell>
          <cell r="Q384">
            <v>1477.2527421668906</v>
          </cell>
        </row>
        <row r="385">
          <cell r="A385" t="str">
            <v>OOHSpbFemale 30 - 49</v>
          </cell>
          <cell r="B385" t="str">
            <v>OOH</v>
          </cell>
          <cell r="C385" t="str">
            <v>Spb</v>
          </cell>
          <cell r="D385" t="str">
            <v>Female 30 - 49</v>
          </cell>
          <cell r="E385">
            <v>1477.2527421668906</v>
          </cell>
          <cell r="F385">
            <v>1477.2527421668906</v>
          </cell>
          <cell r="G385">
            <v>1477.2527421668906</v>
          </cell>
          <cell r="H385">
            <v>1477.2527421668906</v>
          </cell>
          <cell r="I385">
            <v>1477.2527421668906</v>
          </cell>
          <cell r="J385">
            <v>1477.2527421668906</v>
          </cell>
          <cell r="K385">
            <v>1477.2527421668906</v>
          </cell>
          <cell r="L385">
            <v>1477.2527421668906</v>
          </cell>
          <cell r="M385">
            <v>1477.2527421668906</v>
          </cell>
          <cell r="N385">
            <v>1477.2527421668906</v>
          </cell>
          <cell r="O385">
            <v>1477.2527421668906</v>
          </cell>
          <cell r="P385">
            <v>1477.2527421668906</v>
          </cell>
          <cell r="Q385">
            <v>1477.2527421668906</v>
          </cell>
        </row>
        <row r="386">
          <cell r="A386" t="str">
            <v>OOHSpbFemale 35 - 44</v>
          </cell>
          <cell r="B386" t="str">
            <v>OOH</v>
          </cell>
          <cell r="C386" t="str">
            <v>Spb</v>
          </cell>
          <cell r="D386" t="str">
            <v>Female 35 - 44</v>
          </cell>
          <cell r="E386">
            <v>1477.2527421668906</v>
          </cell>
          <cell r="F386">
            <v>1477.2527421668906</v>
          </cell>
          <cell r="G386">
            <v>1477.2527421668906</v>
          </cell>
          <cell r="H386">
            <v>1477.2527421668906</v>
          </cell>
          <cell r="I386">
            <v>1477.2527421668906</v>
          </cell>
          <cell r="J386">
            <v>1477.2527421668906</v>
          </cell>
          <cell r="K386">
            <v>1477.2527421668906</v>
          </cell>
          <cell r="L386">
            <v>1477.2527421668906</v>
          </cell>
          <cell r="M386">
            <v>1477.2527421668906</v>
          </cell>
          <cell r="N386">
            <v>1477.2527421668906</v>
          </cell>
          <cell r="O386">
            <v>1477.2527421668906</v>
          </cell>
          <cell r="P386">
            <v>1477.2527421668906</v>
          </cell>
          <cell r="Q386">
            <v>1477.2527421668906</v>
          </cell>
        </row>
        <row r="387">
          <cell r="A387" t="str">
            <v>OOHSpbFemale 35 - 54</v>
          </cell>
          <cell r="B387" t="str">
            <v>OOH</v>
          </cell>
          <cell r="C387" t="str">
            <v>Spb</v>
          </cell>
          <cell r="D387" t="str">
            <v>Female 35 - 54</v>
          </cell>
          <cell r="E387">
            <v>1477.2527421668906</v>
          </cell>
          <cell r="F387">
            <v>1477.2527421668906</v>
          </cell>
          <cell r="G387">
            <v>1477.2527421668906</v>
          </cell>
          <cell r="H387">
            <v>1477.2527421668906</v>
          </cell>
          <cell r="I387">
            <v>1477.2527421668906</v>
          </cell>
          <cell r="J387">
            <v>1477.2527421668906</v>
          </cell>
          <cell r="K387">
            <v>1477.2527421668906</v>
          </cell>
          <cell r="L387">
            <v>1477.2527421668906</v>
          </cell>
          <cell r="M387">
            <v>1477.2527421668906</v>
          </cell>
          <cell r="N387">
            <v>1477.2527421668906</v>
          </cell>
          <cell r="O387">
            <v>1477.2527421668906</v>
          </cell>
          <cell r="P387">
            <v>1477.2527421668906</v>
          </cell>
          <cell r="Q387">
            <v>1477.2527421668906</v>
          </cell>
        </row>
        <row r="388">
          <cell r="A388" t="str">
            <v>OOHSpbFemale 35 - 64</v>
          </cell>
          <cell r="B388" t="str">
            <v>OOH</v>
          </cell>
          <cell r="C388" t="str">
            <v>Spb</v>
          </cell>
          <cell r="D388" t="str">
            <v>Female 35 - 64</v>
          </cell>
          <cell r="E388">
            <v>1477.2527421668906</v>
          </cell>
          <cell r="F388">
            <v>1477.2527421668906</v>
          </cell>
          <cell r="G388">
            <v>1477.2527421668906</v>
          </cell>
          <cell r="H388">
            <v>1477.2527421668906</v>
          </cell>
          <cell r="I388">
            <v>1477.2527421668906</v>
          </cell>
          <cell r="J388">
            <v>1477.2527421668906</v>
          </cell>
          <cell r="K388">
            <v>1477.2527421668906</v>
          </cell>
          <cell r="L388">
            <v>1477.2527421668906</v>
          </cell>
          <cell r="M388">
            <v>1477.2527421668906</v>
          </cell>
          <cell r="N388">
            <v>1477.2527421668906</v>
          </cell>
          <cell r="O388">
            <v>1477.2527421668906</v>
          </cell>
          <cell r="P388">
            <v>1477.2527421668906</v>
          </cell>
          <cell r="Q388">
            <v>1477.2527421668906</v>
          </cell>
        </row>
        <row r="389">
          <cell r="A389" t="str">
            <v>OOHSpbFemale 45 - 64</v>
          </cell>
          <cell r="B389" t="str">
            <v>OOH</v>
          </cell>
          <cell r="C389" t="str">
            <v>Spb</v>
          </cell>
          <cell r="D389" t="str">
            <v>Female 45 - 64</v>
          </cell>
          <cell r="E389">
            <v>1477.2527421668906</v>
          </cell>
          <cell r="F389">
            <v>1477.2527421668906</v>
          </cell>
          <cell r="G389">
            <v>1477.2527421668906</v>
          </cell>
          <cell r="H389">
            <v>1477.2527421668906</v>
          </cell>
          <cell r="I389">
            <v>1477.2527421668906</v>
          </cell>
          <cell r="J389">
            <v>1477.2527421668906</v>
          </cell>
          <cell r="K389">
            <v>1477.2527421668906</v>
          </cell>
          <cell r="L389">
            <v>1477.2527421668906</v>
          </cell>
          <cell r="M389">
            <v>1477.2527421668906</v>
          </cell>
          <cell r="N389">
            <v>1477.2527421668906</v>
          </cell>
          <cell r="O389">
            <v>1477.2527421668906</v>
          </cell>
          <cell r="P389">
            <v>1477.2527421668906</v>
          </cell>
          <cell r="Q389">
            <v>1477.2527421668906</v>
          </cell>
        </row>
        <row r="390">
          <cell r="A390" t="str">
            <v>OOHSpbFemale 55 +</v>
          </cell>
          <cell r="B390" t="str">
            <v>OOH</v>
          </cell>
          <cell r="C390" t="str">
            <v>Spb</v>
          </cell>
          <cell r="D390" t="str">
            <v>Female 55 +</v>
          </cell>
          <cell r="E390">
            <v>1477.2527421668906</v>
          </cell>
          <cell r="F390">
            <v>1477.2527421668906</v>
          </cell>
          <cell r="G390">
            <v>1477.2527421668906</v>
          </cell>
          <cell r="H390">
            <v>1477.2527421668906</v>
          </cell>
          <cell r="I390">
            <v>1477.2527421668906</v>
          </cell>
          <cell r="J390">
            <v>1477.2527421668906</v>
          </cell>
          <cell r="K390">
            <v>1477.2527421668906</v>
          </cell>
          <cell r="L390">
            <v>1477.2527421668906</v>
          </cell>
          <cell r="M390">
            <v>1477.2527421668906</v>
          </cell>
          <cell r="N390">
            <v>1477.2527421668906</v>
          </cell>
          <cell r="O390">
            <v>1477.2527421668906</v>
          </cell>
          <cell r="P390">
            <v>1477.2527421668906</v>
          </cell>
          <cell r="Q390">
            <v>1477.2527421668906</v>
          </cell>
        </row>
        <row r="391">
          <cell r="A391" t="str">
            <v>OOHSpbFemale 35 +</v>
          </cell>
          <cell r="B391" t="str">
            <v>OOH</v>
          </cell>
          <cell r="C391" t="str">
            <v>Spb</v>
          </cell>
          <cell r="D391" t="str">
            <v>Female 35 +</v>
          </cell>
          <cell r="E391">
            <v>1477.2527421668906</v>
          </cell>
          <cell r="F391">
            <v>1477.2527421668906</v>
          </cell>
          <cell r="G391">
            <v>1477.2527421668906</v>
          </cell>
          <cell r="H391">
            <v>1477.2527421668906</v>
          </cell>
          <cell r="I391">
            <v>1477.2527421668906</v>
          </cell>
          <cell r="J391">
            <v>1477.2527421668906</v>
          </cell>
          <cell r="K391">
            <v>1477.2527421668906</v>
          </cell>
          <cell r="L391">
            <v>1477.2527421668906</v>
          </cell>
          <cell r="M391">
            <v>1477.2527421668906</v>
          </cell>
          <cell r="N391">
            <v>1477.2527421668906</v>
          </cell>
          <cell r="O391">
            <v>1477.2527421668906</v>
          </cell>
          <cell r="P391">
            <v>1477.2527421668906</v>
          </cell>
          <cell r="Q391">
            <v>1477.2527421668906</v>
          </cell>
        </row>
        <row r="392">
          <cell r="A392" t="str">
            <v>OOHSpbMale 16 - 24</v>
          </cell>
          <cell r="B392" t="str">
            <v>OOH</v>
          </cell>
          <cell r="C392" t="str">
            <v>Spb</v>
          </cell>
          <cell r="D392" t="str">
            <v>Male 16 - 24</v>
          </cell>
          <cell r="E392">
            <v>1477.2527421668906</v>
          </cell>
          <cell r="F392">
            <v>1477.2527421668906</v>
          </cell>
          <cell r="G392">
            <v>1477.2527421668906</v>
          </cell>
          <cell r="H392">
            <v>1477.2527421668906</v>
          </cell>
          <cell r="I392">
            <v>1477.2527421668906</v>
          </cell>
          <cell r="J392">
            <v>1477.2527421668906</v>
          </cell>
          <cell r="K392">
            <v>1477.2527421668906</v>
          </cell>
          <cell r="L392">
            <v>1477.2527421668906</v>
          </cell>
          <cell r="M392">
            <v>1477.2527421668906</v>
          </cell>
          <cell r="N392">
            <v>1477.2527421668906</v>
          </cell>
          <cell r="O392">
            <v>1477.2527421668906</v>
          </cell>
          <cell r="P392">
            <v>1477.2527421668906</v>
          </cell>
          <cell r="Q392">
            <v>1477.2527421668906</v>
          </cell>
        </row>
        <row r="393">
          <cell r="A393" t="str">
            <v>OOHSpbMale 16 - 34</v>
          </cell>
          <cell r="B393" t="str">
            <v>OOH</v>
          </cell>
          <cell r="C393" t="str">
            <v>Spb</v>
          </cell>
          <cell r="D393" t="str">
            <v>Male 16 - 34</v>
          </cell>
          <cell r="E393">
            <v>1477.2527421668906</v>
          </cell>
          <cell r="F393">
            <v>1477.2527421668906</v>
          </cell>
          <cell r="G393">
            <v>1477.2527421668906</v>
          </cell>
          <cell r="H393">
            <v>1477.2527421668906</v>
          </cell>
          <cell r="I393">
            <v>1477.2527421668906</v>
          </cell>
          <cell r="J393">
            <v>1477.2527421668906</v>
          </cell>
          <cell r="K393">
            <v>1477.2527421668906</v>
          </cell>
          <cell r="L393">
            <v>1477.2527421668906</v>
          </cell>
          <cell r="M393">
            <v>1477.2527421668906</v>
          </cell>
          <cell r="N393">
            <v>1477.2527421668906</v>
          </cell>
          <cell r="O393">
            <v>1477.2527421668906</v>
          </cell>
          <cell r="P393">
            <v>1477.2527421668906</v>
          </cell>
          <cell r="Q393">
            <v>1477.2527421668906</v>
          </cell>
        </row>
        <row r="394">
          <cell r="A394" t="str">
            <v>OOHSpbMale 16 - 44</v>
          </cell>
          <cell r="B394" t="str">
            <v>OOH</v>
          </cell>
          <cell r="C394" t="str">
            <v>Spb</v>
          </cell>
          <cell r="D394" t="str">
            <v>Male 16 - 44</v>
          </cell>
          <cell r="E394">
            <v>1477.2527421668906</v>
          </cell>
          <cell r="F394">
            <v>1477.2527421668906</v>
          </cell>
          <cell r="G394">
            <v>1477.2527421668906</v>
          </cell>
          <cell r="H394">
            <v>1477.2527421668906</v>
          </cell>
          <cell r="I394">
            <v>1477.2527421668906</v>
          </cell>
          <cell r="J394">
            <v>1477.2527421668906</v>
          </cell>
          <cell r="K394">
            <v>1477.2527421668906</v>
          </cell>
          <cell r="L394">
            <v>1477.2527421668906</v>
          </cell>
          <cell r="M394">
            <v>1477.2527421668906</v>
          </cell>
          <cell r="N394">
            <v>1477.2527421668906</v>
          </cell>
          <cell r="O394">
            <v>1477.2527421668906</v>
          </cell>
          <cell r="P394">
            <v>1477.2527421668906</v>
          </cell>
          <cell r="Q394">
            <v>1477.2527421668906</v>
          </cell>
        </row>
        <row r="395">
          <cell r="A395" t="str">
            <v>OOHSpbMale 16 +</v>
          </cell>
          <cell r="B395" t="str">
            <v>OOH</v>
          </cell>
          <cell r="C395" t="str">
            <v>Spb</v>
          </cell>
          <cell r="D395" t="str">
            <v>Male 16 +</v>
          </cell>
          <cell r="E395">
            <v>1477.2527421668906</v>
          </cell>
          <cell r="F395">
            <v>1477.2527421668906</v>
          </cell>
          <cell r="G395">
            <v>1477.2527421668906</v>
          </cell>
          <cell r="H395">
            <v>1477.2527421668906</v>
          </cell>
          <cell r="I395">
            <v>1477.2527421668906</v>
          </cell>
          <cell r="J395">
            <v>1477.2527421668906</v>
          </cell>
          <cell r="K395">
            <v>1477.2527421668906</v>
          </cell>
          <cell r="L395">
            <v>1477.2527421668906</v>
          </cell>
          <cell r="M395">
            <v>1477.2527421668906</v>
          </cell>
          <cell r="N395">
            <v>1477.2527421668906</v>
          </cell>
          <cell r="O395">
            <v>1477.2527421668906</v>
          </cell>
          <cell r="P395">
            <v>1477.2527421668906</v>
          </cell>
          <cell r="Q395">
            <v>1477.2527421668906</v>
          </cell>
        </row>
        <row r="396">
          <cell r="A396" t="str">
            <v>OOHSpbMale 20 - 39</v>
          </cell>
          <cell r="B396" t="str">
            <v>OOH</v>
          </cell>
          <cell r="C396" t="str">
            <v>Spb</v>
          </cell>
          <cell r="D396" t="str">
            <v>Male 20 - 39</v>
          </cell>
          <cell r="E396">
            <v>1477.2527421668906</v>
          </cell>
          <cell r="F396">
            <v>1477.2527421668906</v>
          </cell>
          <cell r="G396">
            <v>1477.2527421668906</v>
          </cell>
          <cell r="H396">
            <v>1477.2527421668906</v>
          </cell>
          <cell r="I396">
            <v>1477.2527421668906</v>
          </cell>
          <cell r="J396">
            <v>1477.2527421668906</v>
          </cell>
          <cell r="K396">
            <v>1477.2527421668906</v>
          </cell>
          <cell r="L396">
            <v>1477.2527421668906</v>
          </cell>
          <cell r="M396">
            <v>1477.2527421668906</v>
          </cell>
          <cell r="N396">
            <v>1477.2527421668906</v>
          </cell>
          <cell r="O396">
            <v>1477.2527421668906</v>
          </cell>
          <cell r="P396">
            <v>1477.2527421668906</v>
          </cell>
          <cell r="Q396">
            <v>1477.2527421668906</v>
          </cell>
        </row>
        <row r="397">
          <cell r="A397" t="str">
            <v>OOHSpbMale 25 - 34</v>
          </cell>
          <cell r="B397" t="str">
            <v>OOH</v>
          </cell>
          <cell r="C397" t="str">
            <v>Spb</v>
          </cell>
          <cell r="D397" t="str">
            <v>Male 25 - 34</v>
          </cell>
          <cell r="E397">
            <v>1477.2527421668906</v>
          </cell>
          <cell r="F397">
            <v>1477.2527421668906</v>
          </cell>
          <cell r="G397">
            <v>1477.2527421668906</v>
          </cell>
          <cell r="H397">
            <v>1477.2527421668906</v>
          </cell>
          <cell r="I397">
            <v>1477.2527421668906</v>
          </cell>
          <cell r="J397">
            <v>1477.2527421668906</v>
          </cell>
          <cell r="K397">
            <v>1477.2527421668906</v>
          </cell>
          <cell r="L397">
            <v>1477.2527421668906</v>
          </cell>
          <cell r="M397">
            <v>1477.2527421668906</v>
          </cell>
          <cell r="N397">
            <v>1477.2527421668906</v>
          </cell>
          <cell r="O397">
            <v>1477.2527421668906</v>
          </cell>
          <cell r="P397">
            <v>1477.2527421668906</v>
          </cell>
          <cell r="Q397">
            <v>1477.2527421668906</v>
          </cell>
        </row>
        <row r="398">
          <cell r="A398" t="str">
            <v>OOHSpbMale 25 - 44</v>
          </cell>
          <cell r="B398" t="str">
            <v>OOH</v>
          </cell>
          <cell r="C398" t="str">
            <v>Spb</v>
          </cell>
          <cell r="D398" t="str">
            <v>Male 25 - 44</v>
          </cell>
          <cell r="E398">
            <v>1477.2527421668906</v>
          </cell>
          <cell r="F398">
            <v>1477.2527421668906</v>
          </cell>
          <cell r="G398">
            <v>1477.2527421668906</v>
          </cell>
          <cell r="H398">
            <v>1477.2527421668906</v>
          </cell>
          <cell r="I398">
            <v>1477.2527421668906</v>
          </cell>
          <cell r="J398">
            <v>1477.2527421668906</v>
          </cell>
          <cell r="K398">
            <v>1477.2527421668906</v>
          </cell>
          <cell r="L398">
            <v>1477.2527421668906</v>
          </cell>
          <cell r="M398">
            <v>1477.2527421668906</v>
          </cell>
          <cell r="N398">
            <v>1477.2527421668906</v>
          </cell>
          <cell r="O398">
            <v>1477.2527421668906</v>
          </cell>
          <cell r="P398">
            <v>1477.2527421668906</v>
          </cell>
          <cell r="Q398">
            <v>1477.2527421668906</v>
          </cell>
        </row>
        <row r="399">
          <cell r="A399" t="str">
            <v>OOHSpbMale 25 - 54</v>
          </cell>
          <cell r="B399" t="str">
            <v>OOH</v>
          </cell>
          <cell r="C399" t="str">
            <v>Spb</v>
          </cell>
          <cell r="D399" t="str">
            <v>Male 25 - 54</v>
          </cell>
          <cell r="E399">
            <v>1477.2527421668906</v>
          </cell>
          <cell r="F399">
            <v>1477.2527421668906</v>
          </cell>
          <cell r="G399">
            <v>1477.2527421668906</v>
          </cell>
          <cell r="H399">
            <v>1477.2527421668906</v>
          </cell>
          <cell r="I399">
            <v>1477.2527421668906</v>
          </cell>
          <cell r="J399">
            <v>1477.2527421668906</v>
          </cell>
          <cell r="K399">
            <v>1477.2527421668906</v>
          </cell>
          <cell r="L399">
            <v>1477.2527421668906</v>
          </cell>
          <cell r="M399">
            <v>1477.2527421668906</v>
          </cell>
          <cell r="N399">
            <v>1477.2527421668906</v>
          </cell>
          <cell r="O399">
            <v>1477.2527421668906</v>
          </cell>
          <cell r="P399">
            <v>1477.2527421668906</v>
          </cell>
          <cell r="Q399">
            <v>1477.2527421668906</v>
          </cell>
        </row>
        <row r="400">
          <cell r="A400" t="str">
            <v>OOHSpbMale 30 - 49</v>
          </cell>
          <cell r="B400" t="str">
            <v>OOH</v>
          </cell>
          <cell r="C400" t="str">
            <v>Spb</v>
          </cell>
          <cell r="D400" t="str">
            <v>Male 30 - 49</v>
          </cell>
          <cell r="E400">
            <v>1477.2527421668906</v>
          </cell>
          <cell r="F400">
            <v>1477.2527421668906</v>
          </cell>
          <cell r="G400">
            <v>1477.2527421668906</v>
          </cell>
          <cell r="H400">
            <v>1477.2527421668906</v>
          </cell>
          <cell r="I400">
            <v>1477.2527421668906</v>
          </cell>
          <cell r="J400">
            <v>1477.2527421668906</v>
          </cell>
          <cell r="K400">
            <v>1477.2527421668906</v>
          </cell>
          <cell r="L400">
            <v>1477.2527421668906</v>
          </cell>
          <cell r="M400">
            <v>1477.2527421668906</v>
          </cell>
          <cell r="N400">
            <v>1477.2527421668906</v>
          </cell>
          <cell r="O400">
            <v>1477.2527421668906</v>
          </cell>
          <cell r="P400">
            <v>1477.2527421668906</v>
          </cell>
          <cell r="Q400">
            <v>1477.2527421668906</v>
          </cell>
        </row>
        <row r="401">
          <cell r="A401" t="str">
            <v>OOHSpbMale 35 - 44</v>
          </cell>
          <cell r="B401" t="str">
            <v>OOH</v>
          </cell>
          <cell r="C401" t="str">
            <v>Spb</v>
          </cell>
          <cell r="D401" t="str">
            <v>Male 35 - 44</v>
          </cell>
          <cell r="E401">
            <v>1477.2527421668906</v>
          </cell>
          <cell r="F401">
            <v>1477.2527421668906</v>
          </cell>
          <cell r="G401">
            <v>1477.2527421668906</v>
          </cell>
          <cell r="H401">
            <v>1477.2527421668906</v>
          </cell>
          <cell r="I401">
            <v>1477.2527421668906</v>
          </cell>
          <cell r="J401">
            <v>1477.2527421668906</v>
          </cell>
          <cell r="K401">
            <v>1477.2527421668906</v>
          </cell>
          <cell r="L401">
            <v>1477.2527421668906</v>
          </cell>
          <cell r="M401">
            <v>1477.2527421668906</v>
          </cell>
          <cell r="N401">
            <v>1477.2527421668906</v>
          </cell>
          <cell r="O401">
            <v>1477.2527421668906</v>
          </cell>
          <cell r="P401">
            <v>1477.2527421668906</v>
          </cell>
          <cell r="Q401">
            <v>1477.2527421668906</v>
          </cell>
        </row>
        <row r="402">
          <cell r="A402" t="str">
            <v>OOHSpbMale 35 - 54</v>
          </cell>
          <cell r="B402" t="str">
            <v>OOH</v>
          </cell>
          <cell r="C402" t="str">
            <v>Spb</v>
          </cell>
          <cell r="D402" t="str">
            <v>Male 35 - 54</v>
          </cell>
          <cell r="E402">
            <v>1477.2527421668906</v>
          </cell>
          <cell r="F402">
            <v>1477.2527421668906</v>
          </cell>
          <cell r="G402">
            <v>1477.2527421668906</v>
          </cell>
          <cell r="H402">
            <v>1477.2527421668906</v>
          </cell>
          <cell r="I402">
            <v>1477.2527421668906</v>
          </cell>
          <cell r="J402">
            <v>1477.2527421668906</v>
          </cell>
          <cell r="K402">
            <v>1477.2527421668906</v>
          </cell>
          <cell r="L402">
            <v>1477.2527421668906</v>
          </cell>
          <cell r="M402">
            <v>1477.2527421668906</v>
          </cell>
          <cell r="N402">
            <v>1477.2527421668906</v>
          </cell>
          <cell r="O402">
            <v>1477.2527421668906</v>
          </cell>
          <cell r="P402">
            <v>1477.2527421668906</v>
          </cell>
          <cell r="Q402">
            <v>1477.2527421668906</v>
          </cell>
        </row>
        <row r="403">
          <cell r="A403" t="str">
            <v>OOHSpbMale 35 - 64</v>
          </cell>
          <cell r="B403" t="str">
            <v>OOH</v>
          </cell>
          <cell r="C403" t="str">
            <v>Spb</v>
          </cell>
          <cell r="D403" t="str">
            <v>Male 35 - 64</v>
          </cell>
          <cell r="E403">
            <v>1477.2527421668906</v>
          </cell>
          <cell r="F403">
            <v>1477.2527421668906</v>
          </cell>
          <cell r="G403">
            <v>1477.2527421668906</v>
          </cell>
          <cell r="H403">
            <v>1477.2527421668906</v>
          </cell>
          <cell r="I403">
            <v>1477.2527421668906</v>
          </cell>
          <cell r="J403">
            <v>1477.2527421668906</v>
          </cell>
          <cell r="K403">
            <v>1477.2527421668906</v>
          </cell>
          <cell r="L403">
            <v>1477.2527421668906</v>
          </cell>
          <cell r="M403">
            <v>1477.2527421668906</v>
          </cell>
          <cell r="N403">
            <v>1477.2527421668906</v>
          </cell>
          <cell r="O403">
            <v>1477.2527421668906</v>
          </cell>
          <cell r="P403">
            <v>1477.2527421668906</v>
          </cell>
          <cell r="Q403">
            <v>1477.2527421668906</v>
          </cell>
        </row>
        <row r="404">
          <cell r="A404" t="str">
            <v>OOHSpbMale 45 - 64</v>
          </cell>
          <cell r="B404" t="str">
            <v>OOH</v>
          </cell>
          <cell r="C404" t="str">
            <v>Spb</v>
          </cell>
          <cell r="D404" t="str">
            <v>Male 45 - 64</v>
          </cell>
          <cell r="E404">
            <v>1477.2527421668906</v>
          </cell>
          <cell r="F404">
            <v>1477.2527421668906</v>
          </cell>
          <cell r="G404">
            <v>1477.2527421668906</v>
          </cell>
          <cell r="H404">
            <v>1477.2527421668906</v>
          </cell>
          <cell r="I404">
            <v>1477.2527421668906</v>
          </cell>
          <cell r="J404">
            <v>1477.2527421668906</v>
          </cell>
          <cell r="K404">
            <v>1477.2527421668906</v>
          </cell>
          <cell r="L404">
            <v>1477.2527421668906</v>
          </cell>
          <cell r="M404">
            <v>1477.2527421668906</v>
          </cell>
          <cell r="N404">
            <v>1477.2527421668906</v>
          </cell>
          <cell r="O404">
            <v>1477.2527421668906</v>
          </cell>
          <cell r="P404">
            <v>1477.2527421668906</v>
          </cell>
          <cell r="Q404">
            <v>1477.2527421668906</v>
          </cell>
        </row>
        <row r="405">
          <cell r="A405" t="str">
            <v>OOHSpbMale 55 +</v>
          </cell>
          <cell r="B405" t="str">
            <v>OOH</v>
          </cell>
          <cell r="C405" t="str">
            <v>Spb</v>
          </cell>
          <cell r="D405" t="str">
            <v>Male 55 +</v>
          </cell>
          <cell r="E405">
            <v>1477.2527421668906</v>
          </cell>
          <cell r="F405">
            <v>1477.2527421668906</v>
          </cell>
          <cell r="G405">
            <v>1477.2527421668906</v>
          </cell>
          <cell r="H405">
            <v>1477.2527421668906</v>
          </cell>
          <cell r="I405">
            <v>1477.2527421668906</v>
          </cell>
          <cell r="J405">
            <v>1477.2527421668906</v>
          </cell>
          <cell r="K405">
            <v>1477.2527421668906</v>
          </cell>
          <cell r="L405">
            <v>1477.2527421668906</v>
          </cell>
          <cell r="M405">
            <v>1477.2527421668906</v>
          </cell>
          <cell r="N405">
            <v>1477.2527421668906</v>
          </cell>
          <cell r="O405">
            <v>1477.2527421668906</v>
          </cell>
          <cell r="P405">
            <v>1477.2527421668906</v>
          </cell>
          <cell r="Q405">
            <v>1477.2527421668906</v>
          </cell>
        </row>
        <row r="406">
          <cell r="A406" t="str">
            <v>OOHSpbMale 35 +</v>
          </cell>
          <cell r="B406" t="str">
            <v>OOH</v>
          </cell>
          <cell r="C406" t="str">
            <v>Spb</v>
          </cell>
          <cell r="D406" t="str">
            <v>Male 35 +</v>
          </cell>
          <cell r="E406">
            <v>1477.2527421668906</v>
          </cell>
          <cell r="F406">
            <v>1477.2527421668906</v>
          </cell>
          <cell r="G406">
            <v>1477.2527421668906</v>
          </cell>
          <cell r="H406">
            <v>1477.2527421668906</v>
          </cell>
          <cell r="I406">
            <v>1477.2527421668906</v>
          </cell>
          <cell r="J406">
            <v>1477.2527421668906</v>
          </cell>
          <cell r="K406">
            <v>1477.2527421668906</v>
          </cell>
          <cell r="L406">
            <v>1477.2527421668906</v>
          </cell>
          <cell r="M406">
            <v>1477.2527421668906</v>
          </cell>
          <cell r="N406">
            <v>1477.2527421668906</v>
          </cell>
          <cell r="O406">
            <v>1477.2527421668906</v>
          </cell>
          <cell r="P406">
            <v>1477.2527421668906</v>
          </cell>
          <cell r="Q406">
            <v>1477.2527421668906</v>
          </cell>
        </row>
        <row r="407">
          <cell r="A407" t="str">
            <v>OOHMilAll 16 +</v>
          </cell>
          <cell r="B407" t="str">
            <v>OOH</v>
          </cell>
          <cell r="C407" t="str">
            <v>Mil</v>
          </cell>
          <cell r="D407" t="str">
            <v>All 16 +</v>
          </cell>
          <cell r="E407">
            <v>339.95647327235582</v>
          </cell>
          <cell r="F407">
            <v>339.95647327235582</v>
          </cell>
          <cell r="G407">
            <v>339.95647327235582</v>
          </cell>
          <cell r="H407">
            <v>339.95647327235582</v>
          </cell>
          <cell r="I407">
            <v>339.95647327235582</v>
          </cell>
          <cell r="J407">
            <v>339.95647327235582</v>
          </cell>
          <cell r="K407">
            <v>339.95647327235582</v>
          </cell>
          <cell r="L407">
            <v>339.95647327235582</v>
          </cell>
          <cell r="M407">
            <v>339.95647327235582</v>
          </cell>
          <cell r="N407">
            <v>339.95647327235582</v>
          </cell>
          <cell r="O407">
            <v>339.95647327235582</v>
          </cell>
          <cell r="P407">
            <v>339.95647327235582</v>
          </cell>
          <cell r="Q407">
            <v>339.95647327235582</v>
          </cell>
        </row>
        <row r="408">
          <cell r="A408" t="str">
            <v>OOHMilAll 16 - 24</v>
          </cell>
          <cell r="B408" t="str">
            <v>OOH</v>
          </cell>
          <cell r="C408" t="str">
            <v>Mil</v>
          </cell>
          <cell r="D408" t="str">
            <v>All 16 - 24</v>
          </cell>
          <cell r="E408">
            <v>339.95647327235582</v>
          </cell>
          <cell r="F408">
            <v>339.95647327235582</v>
          </cell>
          <cell r="G408">
            <v>339.95647327235582</v>
          </cell>
          <cell r="H408">
            <v>339.95647327235582</v>
          </cell>
          <cell r="I408">
            <v>339.95647327235582</v>
          </cell>
          <cell r="J408">
            <v>339.95647327235582</v>
          </cell>
          <cell r="K408">
            <v>339.95647327235582</v>
          </cell>
          <cell r="L408">
            <v>339.95647327235582</v>
          </cell>
          <cell r="M408">
            <v>339.95647327235582</v>
          </cell>
          <cell r="N408">
            <v>339.95647327235582</v>
          </cell>
          <cell r="O408">
            <v>339.95647327235582</v>
          </cell>
          <cell r="P408">
            <v>339.95647327235582</v>
          </cell>
          <cell r="Q408">
            <v>339.95647327235582</v>
          </cell>
        </row>
        <row r="409">
          <cell r="A409" t="str">
            <v>OOHMilAll 16 - 34</v>
          </cell>
          <cell r="B409" t="str">
            <v>OOH</v>
          </cell>
          <cell r="C409" t="str">
            <v>Mil</v>
          </cell>
          <cell r="D409" t="str">
            <v>All 16 - 34</v>
          </cell>
          <cell r="E409">
            <v>339.95647327235582</v>
          </cell>
          <cell r="F409">
            <v>339.95647327235582</v>
          </cell>
          <cell r="G409">
            <v>339.95647327235582</v>
          </cell>
          <cell r="H409">
            <v>339.95647327235582</v>
          </cell>
          <cell r="I409">
            <v>339.95647327235582</v>
          </cell>
          <cell r="J409">
            <v>339.95647327235582</v>
          </cell>
          <cell r="K409">
            <v>339.95647327235582</v>
          </cell>
          <cell r="L409">
            <v>339.95647327235582</v>
          </cell>
          <cell r="M409">
            <v>339.95647327235582</v>
          </cell>
          <cell r="N409">
            <v>339.95647327235582</v>
          </cell>
          <cell r="O409">
            <v>339.95647327235582</v>
          </cell>
          <cell r="P409">
            <v>339.95647327235582</v>
          </cell>
          <cell r="Q409">
            <v>339.95647327235582</v>
          </cell>
        </row>
        <row r="410">
          <cell r="A410" t="str">
            <v>OOHMilAll 16 - 44</v>
          </cell>
          <cell r="B410" t="str">
            <v>OOH</v>
          </cell>
          <cell r="C410" t="str">
            <v>Mil</v>
          </cell>
          <cell r="D410" t="str">
            <v>All 16 - 44</v>
          </cell>
          <cell r="E410">
            <v>339.95647327235582</v>
          </cell>
          <cell r="F410">
            <v>339.95647327235582</v>
          </cell>
          <cell r="G410">
            <v>339.95647327235582</v>
          </cell>
          <cell r="H410">
            <v>339.95647327235582</v>
          </cell>
          <cell r="I410">
            <v>339.95647327235582</v>
          </cell>
          <cell r="J410">
            <v>339.95647327235582</v>
          </cell>
          <cell r="K410">
            <v>339.95647327235582</v>
          </cell>
          <cell r="L410">
            <v>339.95647327235582</v>
          </cell>
          <cell r="M410">
            <v>339.95647327235582</v>
          </cell>
          <cell r="N410">
            <v>339.95647327235582</v>
          </cell>
          <cell r="O410">
            <v>339.95647327235582</v>
          </cell>
          <cell r="P410">
            <v>339.95647327235582</v>
          </cell>
          <cell r="Q410">
            <v>339.95647327235582</v>
          </cell>
        </row>
        <row r="411">
          <cell r="A411" t="str">
            <v>OOHMilAll 20 - 39</v>
          </cell>
          <cell r="B411" t="str">
            <v>OOH</v>
          </cell>
          <cell r="C411" t="str">
            <v>Mil</v>
          </cell>
          <cell r="D411" t="str">
            <v>All 20 - 39</v>
          </cell>
          <cell r="E411">
            <v>339.95647327235582</v>
          </cell>
          <cell r="F411">
            <v>339.95647327235582</v>
          </cell>
          <cell r="G411">
            <v>339.95647327235582</v>
          </cell>
          <cell r="H411">
            <v>339.95647327235582</v>
          </cell>
          <cell r="I411">
            <v>339.95647327235582</v>
          </cell>
          <cell r="J411">
            <v>339.95647327235582</v>
          </cell>
          <cell r="K411">
            <v>339.95647327235582</v>
          </cell>
          <cell r="L411">
            <v>339.95647327235582</v>
          </cell>
          <cell r="M411">
            <v>339.95647327235582</v>
          </cell>
          <cell r="N411">
            <v>339.95647327235582</v>
          </cell>
          <cell r="O411">
            <v>339.95647327235582</v>
          </cell>
          <cell r="P411">
            <v>339.95647327235582</v>
          </cell>
          <cell r="Q411">
            <v>339.95647327235582</v>
          </cell>
        </row>
        <row r="412">
          <cell r="A412" t="str">
            <v>OOHMilAll 25 - 34</v>
          </cell>
          <cell r="B412" t="str">
            <v>OOH</v>
          </cell>
          <cell r="C412" t="str">
            <v>Mil</v>
          </cell>
          <cell r="D412" t="str">
            <v>All 25 - 34</v>
          </cell>
          <cell r="E412">
            <v>339.95647327235582</v>
          </cell>
          <cell r="F412">
            <v>339.95647327235582</v>
          </cell>
          <cell r="G412">
            <v>339.95647327235582</v>
          </cell>
          <cell r="H412">
            <v>339.95647327235582</v>
          </cell>
          <cell r="I412">
            <v>339.95647327235582</v>
          </cell>
          <cell r="J412">
            <v>339.95647327235582</v>
          </cell>
          <cell r="K412">
            <v>339.95647327235582</v>
          </cell>
          <cell r="L412">
            <v>339.95647327235582</v>
          </cell>
          <cell r="M412">
            <v>339.95647327235582</v>
          </cell>
          <cell r="N412">
            <v>339.95647327235582</v>
          </cell>
          <cell r="O412">
            <v>339.95647327235582</v>
          </cell>
          <cell r="P412">
            <v>339.95647327235582</v>
          </cell>
          <cell r="Q412">
            <v>339.95647327235582</v>
          </cell>
        </row>
        <row r="413">
          <cell r="A413" t="str">
            <v>OOHMilAll 25 - 44</v>
          </cell>
          <cell r="B413" t="str">
            <v>OOH</v>
          </cell>
          <cell r="C413" t="str">
            <v>Mil</v>
          </cell>
          <cell r="D413" t="str">
            <v>All 25 - 44</v>
          </cell>
          <cell r="E413">
            <v>339.95647327235582</v>
          </cell>
          <cell r="F413">
            <v>339.95647327235582</v>
          </cell>
          <cell r="G413">
            <v>339.95647327235582</v>
          </cell>
          <cell r="H413">
            <v>339.95647327235582</v>
          </cell>
          <cell r="I413">
            <v>339.95647327235582</v>
          </cell>
          <cell r="J413">
            <v>339.95647327235582</v>
          </cell>
          <cell r="K413">
            <v>339.95647327235582</v>
          </cell>
          <cell r="L413">
            <v>339.95647327235582</v>
          </cell>
          <cell r="M413">
            <v>339.95647327235582</v>
          </cell>
          <cell r="N413">
            <v>339.95647327235582</v>
          </cell>
          <cell r="O413">
            <v>339.95647327235582</v>
          </cell>
          <cell r="P413">
            <v>339.95647327235582</v>
          </cell>
          <cell r="Q413">
            <v>339.95647327235582</v>
          </cell>
        </row>
        <row r="414">
          <cell r="A414" t="str">
            <v>OOHMilAll 25 - 54</v>
          </cell>
          <cell r="B414" t="str">
            <v>OOH</v>
          </cell>
          <cell r="C414" t="str">
            <v>Mil</v>
          </cell>
          <cell r="D414" t="str">
            <v>All 25 - 54</v>
          </cell>
          <cell r="E414">
            <v>339.95647327235582</v>
          </cell>
          <cell r="F414">
            <v>339.95647327235582</v>
          </cell>
          <cell r="G414">
            <v>339.95647327235582</v>
          </cell>
          <cell r="H414">
            <v>339.95647327235582</v>
          </cell>
          <cell r="I414">
            <v>339.95647327235582</v>
          </cell>
          <cell r="J414">
            <v>339.95647327235582</v>
          </cell>
          <cell r="K414">
            <v>339.95647327235582</v>
          </cell>
          <cell r="L414">
            <v>339.95647327235582</v>
          </cell>
          <cell r="M414">
            <v>339.95647327235582</v>
          </cell>
          <cell r="N414">
            <v>339.95647327235582</v>
          </cell>
          <cell r="O414">
            <v>339.95647327235582</v>
          </cell>
          <cell r="P414">
            <v>339.95647327235582</v>
          </cell>
          <cell r="Q414">
            <v>339.95647327235582</v>
          </cell>
        </row>
        <row r="415">
          <cell r="A415" t="str">
            <v>OOHMilAll 30 - 49</v>
          </cell>
          <cell r="B415" t="str">
            <v>OOH</v>
          </cell>
          <cell r="C415" t="str">
            <v>Mil</v>
          </cell>
          <cell r="D415" t="str">
            <v>All 30 - 49</v>
          </cell>
          <cell r="E415">
            <v>339.95647327235582</v>
          </cell>
          <cell r="F415">
            <v>339.95647327235582</v>
          </cell>
          <cell r="G415">
            <v>339.95647327235582</v>
          </cell>
          <cell r="H415">
            <v>339.95647327235582</v>
          </cell>
          <cell r="I415">
            <v>339.95647327235582</v>
          </cell>
          <cell r="J415">
            <v>339.95647327235582</v>
          </cell>
          <cell r="K415">
            <v>339.95647327235582</v>
          </cell>
          <cell r="L415">
            <v>339.95647327235582</v>
          </cell>
          <cell r="M415">
            <v>339.95647327235582</v>
          </cell>
          <cell r="N415">
            <v>339.95647327235582</v>
          </cell>
          <cell r="O415">
            <v>339.95647327235582</v>
          </cell>
          <cell r="P415">
            <v>339.95647327235582</v>
          </cell>
          <cell r="Q415">
            <v>339.95647327235582</v>
          </cell>
        </row>
        <row r="416">
          <cell r="A416" t="str">
            <v>OOHMilAll 35 +</v>
          </cell>
          <cell r="B416" t="str">
            <v>OOH</v>
          </cell>
          <cell r="C416" t="str">
            <v>Mil</v>
          </cell>
          <cell r="D416" t="str">
            <v>All 35 +</v>
          </cell>
          <cell r="E416">
            <v>339.95647327235582</v>
          </cell>
          <cell r="F416">
            <v>339.95647327235582</v>
          </cell>
          <cell r="G416">
            <v>339.95647327235582</v>
          </cell>
          <cell r="H416">
            <v>339.95647327235582</v>
          </cell>
          <cell r="I416">
            <v>339.95647327235582</v>
          </cell>
          <cell r="J416">
            <v>339.95647327235582</v>
          </cell>
          <cell r="K416">
            <v>339.95647327235582</v>
          </cell>
          <cell r="L416">
            <v>339.95647327235582</v>
          </cell>
          <cell r="M416">
            <v>339.95647327235582</v>
          </cell>
          <cell r="N416">
            <v>339.95647327235582</v>
          </cell>
          <cell r="O416">
            <v>339.95647327235582</v>
          </cell>
          <cell r="P416">
            <v>339.95647327235582</v>
          </cell>
          <cell r="Q416">
            <v>339.95647327235582</v>
          </cell>
        </row>
        <row r="417">
          <cell r="A417" t="str">
            <v>OOHMilAll 35 - 54</v>
          </cell>
          <cell r="B417" t="str">
            <v>OOH</v>
          </cell>
          <cell r="C417" t="str">
            <v>Mil</v>
          </cell>
          <cell r="D417" t="str">
            <v>All 35 - 54</v>
          </cell>
          <cell r="E417">
            <v>339.95647327235582</v>
          </cell>
          <cell r="F417">
            <v>339.95647327235582</v>
          </cell>
          <cell r="G417">
            <v>339.95647327235582</v>
          </cell>
          <cell r="H417">
            <v>339.95647327235582</v>
          </cell>
          <cell r="I417">
            <v>339.95647327235582</v>
          </cell>
          <cell r="J417">
            <v>339.95647327235582</v>
          </cell>
          <cell r="K417">
            <v>339.95647327235582</v>
          </cell>
          <cell r="L417">
            <v>339.95647327235582</v>
          </cell>
          <cell r="M417">
            <v>339.95647327235582</v>
          </cell>
          <cell r="N417">
            <v>339.95647327235582</v>
          </cell>
          <cell r="O417">
            <v>339.95647327235582</v>
          </cell>
          <cell r="P417">
            <v>339.95647327235582</v>
          </cell>
          <cell r="Q417">
            <v>339.95647327235582</v>
          </cell>
        </row>
        <row r="418">
          <cell r="A418" t="str">
            <v>OOHMilAll 35 - 44</v>
          </cell>
          <cell r="B418" t="str">
            <v>OOH</v>
          </cell>
          <cell r="C418" t="str">
            <v>Mil</v>
          </cell>
          <cell r="D418" t="str">
            <v>All 35 - 44</v>
          </cell>
          <cell r="E418">
            <v>339.95647327235582</v>
          </cell>
          <cell r="F418">
            <v>339.95647327235582</v>
          </cell>
          <cell r="G418">
            <v>339.95647327235582</v>
          </cell>
          <cell r="H418">
            <v>339.95647327235582</v>
          </cell>
          <cell r="I418">
            <v>339.95647327235582</v>
          </cell>
          <cell r="J418">
            <v>339.95647327235582</v>
          </cell>
          <cell r="K418">
            <v>339.95647327235582</v>
          </cell>
          <cell r="L418">
            <v>339.95647327235582</v>
          </cell>
          <cell r="M418">
            <v>339.95647327235582</v>
          </cell>
          <cell r="N418">
            <v>339.95647327235582</v>
          </cell>
          <cell r="O418">
            <v>339.95647327235582</v>
          </cell>
          <cell r="P418">
            <v>339.95647327235582</v>
          </cell>
          <cell r="Q418">
            <v>339.95647327235582</v>
          </cell>
        </row>
        <row r="419">
          <cell r="A419" t="str">
            <v>OOHMilAll 35 - 64</v>
          </cell>
          <cell r="B419" t="str">
            <v>OOH</v>
          </cell>
          <cell r="C419" t="str">
            <v>Mil</v>
          </cell>
          <cell r="D419" t="str">
            <v>All 35 - 64</v>
          </cell>
          <cell r="E419">
            <v>339.95647327235582</v>
          </cell>
          <cell r="F419">
            <v>339.95647327235582</v>
          </cell>
          <cell r="G419">
            <v>339.95647327235582</v>
          </cell>
          <cell r="H419">
            <v>339.95647327235582</v>
          </cell>
          <cell r="I419">
            <v>339.95647327235582</v>
          </cell>
          <cell r="J419">
            <v>339.95647327235582</v>
          </cell>
          <cell r="K419">
            <v>339.95647327235582</v>
          </cell>
          <cell r="L419">
            <v>339.95647327235582</v>
          </cell>
          <cell r="M419">
            <v>339.95647327235582</v>
          </cell>
          <cell r="N419">
            <v>339.95647327235582</v>
          </cell>
          <cell r="O419">
            <v>339.95647327235582</v>
          </cell>
          <cell r="P419">
            <v>339.95647327235582</v>
          </cell>
          <cell r="Q419">
            <v>339.95647327235582</v>
          </cell>
        </row>
        <row r="420">
          <cell r="A420" t="str">
            <v>OOHMilAll 45 - 64</v>
          </cell>
          <cell r="B420" t="str">
            <v>OOH</v>
          </cell>
          <cell r="C420" t="str">
            <v>Mil</v>
          </cell>
          <cell r="D420" t="str">
            <v>All 45 - 64</v>
          </cell>
          <cell r="E420">
            <v>339.95647327235582</v>
          </cell>
          <cell r="F420">
            <v>339.95647327235582</v>
          </cell>
          <cell r="G420">
            <v>339.95647327235582</v>
          </cell>
          <cell r="H420">
            <v>339.95647327235582</v>
          </cell>
          <cell r="I420">
            <v>339.95647327235582</v>
          </cell>
          <cell r="J420">
            <v>339.95647327235582</v>
          </cell>
          <cell r="K420">
            <v>339.95647327235582</v>
          </cell>
          <cell r="L420">
            <v>339.95647327235582</v>
          </cell>
          <cell r="M420">
            <v>339.95647327235582</v>
          </cell>
          <cell r="N420">
            <v>339.95647327235582</v>
          </cell>
          <cell r="O420">
            <v>339.95647327235582</v>
          </cell>
          <cell r="P420">
            <v>339.95647327235582</v>
          </cell>
          <cell r="Q420">
            <v>339.95647327235582</v>
          </cell>
        </row>
        <row r="421">
          <cell r="A421" t="str">
            <v>OOHMilAll 55 +</v>
          </cell>
          <cell r="B421" t="str">
            <v>OOH</v>
          </cell>
          <cell r="C421" t="str">
            <v>Mil</v>
          </cell>
          <cell r="D421" t="str">
            <v>All 55 +</v>
          </cell>
          <cell r="E421">
            <v>339.95647327235582</v>
          </cell>
          <cell r="F421">
            <v>339.95647327235582</v>
          </cell>
          <cell r="G421">
            <v>339.95647327235582</v>
          </cell>
          <cell r="H421">
            <v>339.95647327235582</v>
          </cell>
          <cell r="I421">
            <v>339.95647327235582</v>
          </cell>
          <cell r="J421">
            <v>339.95647327235582</v>
          </cell>
          <cell r="K421">
            <v>339.95647327235582</v>
          </cell>
          <cell r="L421">
            <v>339.95647327235582</v>
          </cell>
          <cell r="M421">
            <v>339.95647327235582</v>
          </cell>
          <cell r="N421">
            <v>339.95647327235582</v>
          </cell>
          <cell r="O421">
            <v>339.95647327235582</v>
          </cell>
          <cell r="P421">
            <v>339.95647327235582</v>
          </cell>
          <cell r="Q421">
            <v>339.95647327235582</v>
          </cell>
        </row>
        <row r="422">
          <cell r="A422" t="str">
            <v>OOHMilFemale 16 +</v>
          </cell>
          <cell r="B422" t="str">
            <v>OOH</v>
          </cell>
          <cell r="C422" t="str">
            <v>Mil</v>
          </cell>
          <cell r="D422" t="str">
            <v>Female 16 +</v>
          </cell>
          <cell r="E422">
            <v>339.95647327235582</v>
          </cell>
          <cell r="F422">
            <v>339.95647327235582</v>
          </cell>
          <cell r="G422">
            <v>339.95647327235582</v>
          </cell>
          <cell r="H422">
            <v>339.95647327235582</v>
          </cell>
          <cell r="I422">
            <v>339.95647327235582</v>
          </cell>
          <cell r="J422">
            <v>339.95647327235582</v>
          </cell>
          <cell r="K422">
            <v>339.95647327235582</v>
          </cell>
          <cell r="L422">
            <v>339.95647327235582</v>
          </cell>
          <cell r="M422">
            <v>339.95647327235582</v>
          </cell>
          <cell r="N422">
            <v>339.95647327235582</v>
          </cell>
          <cell r="O422">
            <v>339.95647327235582</v>
          </cell>
          <cell r="P422">
            <v>339.95647327235582</v>
          </cell>
          <cell r="Q422">
            <v>339.95647327235582</v>
          </cell>
        </row>
        <row r="423">
          <cell r="A423" t="str">
            <v>OOHMilFemale 16 - 24</v>
          </cell>
          <cell r="B423" t="str">
            <v>OOH</v>
          </cell>
          <cell r="C423" t="str">
            <v>Mil</v>
          </cell>
          <cell r="D423" t="str">
            <v>Female 16 - 24</v>
          </cell>
          <cell r="E423">
            <v>339.95647327235582</v>
          </cell>
          <cell r="F423">
            <v>339.95647327235582</v>
          </cell>
          <cell r="G423">
            <v>339.95647327235582</v>
          </cell>
          <cell r="H423">
            <v>339.95647327235582</v>
          </cell>
          <cell r="I423">
            <v>339.95647327235582</v>
          </cell>
          <cell r="J423">
            <v>339.95647327235582</v>
          </cell>
          <cell r="K423">
            <v>339.95647327235582</v>
          </cell>
          <cell r="L423">
            <v>339.95647327235582</v>
          </cell>
          <cell r="M423">
            <v>339.95647327235582</v>
          </cell>
          <cell r="N423">
            <v>339.95647327235582</v>
          </cell>
          <cell r="O423">
            <v>339.95647327235582</v>
          </cell>
          <cell r="P423">
            <v>339.95647327235582</v>
          </cell>
          <cell r="Q423">
            <v>339.95647327235582</v>
          </cell>
        </row>
        <row r="424">
          <cell r="A424" t="str">
            <v>OOHMilFemale 16 - 34</v>
          </cell>
          <cell r="B424" t="str">
            <v>OOH</v>
          </cell>
          <cell r="C424" t="str">
            <v>Mil</v>
          </cell>
          <cell r="D424" t="str">
            <v>Female 16 - 34</v>
          </cell>
          <cell r="E424">
            <v>339.95647327235582</v>
          </cell>
          <cell r="F424">
            <v>339.95647327235582</v>
          </cell>
          <cell r="G424">
            <v>339.95647327235582</v>
          </cell>
          <cell r="H424">
            <v>339.95647327235582</v>
          </cell>
          <cell r="I424">
            <v>339.95647327235582</v>
          </cell>
          <cell r="J424">
            <v>339.95647327235582</v>
          </cell>
          <cell r="K424">
            <v>339.95647327235582</v>
          </cell>
          <cell r="L424">
            <v>339.95647327235582</v>
          </cell>
          <cell r="M424">
            <v>339.95647327235582</v>
          </cell>
          <cell r="N424">
            <v>339.95647327235582</v>
          </cell>
          <cell r="O424">
            <v>339.95647327235582</v>
          </cell>
          <cell r="P424">
            <v>339.95647327235582</v>
          </cell>
          <cell r="Q424">
            <v>339.95647327235582</v>
          </cell>
        </row>
        <row r="425">
          <cell r="A425" t="str">
            <v>OOHMilFemale 16 - 44</v>
          </cell>
          <cell r="B425" t="str">
            <v>OOH</v>
          </cell>
          <cell r="C425" t="str">
            <v>Mil</v>
          </cell>
          <cell r="D425" t="str">
            <v>Female 16 - 44</v>
          </cell>
          <cell r="E425">
            <v>339.95647327235582</v>
          </cell>
          <cell r="F425">
            <v>339.95647327235582</v>
          </cell>
          <cell r="G425">
            <v>339.95647327235582</v>
          </cell>
          <cell r="H425">
            <v>339.95647327235582</v>
          </cell>
          <cell r="I425">
            <v>339.95647327235582</v>
          </cell>
          <cell r="J425">
            <v>339.95647327235582</v>
          </cell>
          <cell r="K425">
            <v>339.95647327235582</v>
          </cell>
          <cell r="L425">
            <v>339.95647327235582</v>
          </cell>
          <cell r="M425">
            <v>339.95647327235582</v>
          </cell>
          <cell r="N425">
            <v>339.95647327235582</v>
          </cell>
          <cell r="O425">
            <v>339.95647327235582</v>
          </cell>
          <cell r="P425">
            <v>339.95647327235582</v>
          </cell>
          <cell r="Q425">
            <v>339.95647327235582</v>
          </cell>
        </row>
        <row r="426">
          <cell r="A426" t="str">
            <v>OOHMilFemale 20 - 39</v>
          </cell>
          <cell r="B426" t="str">
            <v>OOH</v>
          </cell>
          <cell r="C426" t="str">
            <v>Mil</v>
          </cell>
          <cell r="D426" t="str">
            <v>Female 20 - 39</v>
          </cell>
          <cell r="E426">
            <v>339.95647327235582</v>
          </cell>
          <cell r="F426">
            <v>339.95647327235582</v>
          </cell>
          <cell r="G426">
            <v>339.95647327235582</v>
          </cell>
          <cell r="H426">
            <v>339.95647327235582</v>
          </cell>
          <cell r="I426">
            <v>339.95647327235582</v>
          </cell>
          <cell r="J426">
            <v>339.95647327235582</v>
          </cell>
          <cell r="K426">
            <v>339.95647327235582</v>
          </cell>
          <cell r="L426">
            <v>339.95647327235582</v>
          </cell>
          <cell r="M426">
            <v>339.95647327235582</v>
          </cell>
          <cell r="N426">
            <v>339.95647327235582</v>
          </cell>
          <cell r="O426">
            <v>339.95647327235582</v>
          </cell>
          <cell r="P426">
            <v>339.95647327235582</v>
          </cell>
          <cell r="Q426">
            <v>339.95647327235582</v>
          </cell>
        </row>
        <row r="427">
          <cell r="A427" t="str">
            <v>OOHMilFemale 25 - 34</v>
          </cell>
          <cell r="B427" t="str">
            <v>OOH</v>
          </cell>
          <cell r="C427" t="str">
            <v>Mil</v>
          </cell>
          <cell r="D427" t="str">
            <v>Female 25 - 34</v>
          </cell>
          <cell r="E427">
            <v>339.95647327235582</v>
          </cell>
          <cell r="F427">
            <v>339.95647327235582</v>
          </cell>
          <cell r="G427">
            <v>339.95647327235582</v>
          </cell>
          <cell r="H427">
            <v>339.95647327235582</v>
          </cell>
          <cell r="I427">
            <v>339.95647327235582</v>
          </cell>
          <cell r="J427">
            <v>339.95647327235582</v>
          </cell>
          <cell r="K427">
            <v>339.95647327235582</v>
          </cell>
          <cell r="L427">
            <v>339.95647327235582</v>
          </cell>
          <cell r="M427">
            <v>339.95647327235582</v>
          </cell>
          <cell r="N427">
            <v>339.95647327235582</v>
          </cell>
          <cell r="O427">
            <v>339.95647327235582</v>
          </cell>
          <cell r="P427">
            <v>339.95647327235582</v>
          </cell>
          <cell r="Q427">
            <v>339.95647327235582</v>
          </cell>
        </row>
        <row r="428">
          <cell r="A428" t="str">
            <v>OOHMilFemale 25 - 44</v>
          </cell>
          <cell r="B428" t="str">
            <v>OOH</v>
          </cell>
          <cell r="C428" t="str">
            <v>Mil</v>
          </cell>
          <cell r="D428" t="str">
            <v>Female 25 - 44</v>
          </cell>
          <cell r="E428">
            <v>339.95647327235582</v>
          </cell>
          <cell r="F428">
            <v>339.95647327235582</v>
          </cell>
          <cell r="G428">
            <v>339.95647327235582</v>
          </cell>
          <cell r="H428">
            <v>339.95647327235582</v>
          </cell>
          <cell r="I428">
            <v>339.95647327235582</v>
          </cell>
          <cell r="J428">
            <v>339.95647327235582</v>
          </cell>
          <cell r="K428">
            <v>339.95647327235582</v>
          </cell>
          <cell r="L428">
            <v>339.95647327235582</v>
          </cell>
          <cell r="M428">
            <v>339.95647327235582</v>
          </cell>
          <cell r="N428">
            <v>339.95647327235582</v>
          </cell>
          <cell r="O428">
            <v>339.95647327235582</v>
          </cell>
          <cell r="P428">
            <v>339.95647327235582</v>
          </cell>
          <cell r="Q428">
            <v>339.95647327235582</v>
          </cell>
        </row>
        <row r="429">
          <cell r="A429" t="str">
            <v>OOHMilFemale 25 - 54</v>
          </cell>
          <cell r="B429" t="str">
            <v>OOH</v>
          </cell>
          <cell r="C429" t="str">
            <v>Mil</v>
          </cell>
          <cell r="D429" t="str">
            <v>Female 25 - 54</v>
          </cell>
          <cell r="E429">
            <v>339.95647327235582</v>
          </cell>
          <cell r="F429">
            <v>339.95647327235582</v>
          </cell>
          <cell r="G429">
            <v>339.95647327235582</v>
          </cell>
          <cell r="H429">
            <v>339.95647327235582</v>
          </cell>
          <cell r="I429">
            <v>339.95647327235582</v>
          </cell>
          <cell r="J429">
            <v>339.95647327235582</v>
          </cell>
          <cell r="K429">
            <v>339.95647327235582</v>
          </cell>
          <cell r="L429">
            <v>339.95647327235582</v>
          </cell>
          <cell r="M429">
            <v>339.95647327235582</v>
          </cell>
          <cell r="N429">
            <v>339.95647327235582</v>
          </cell>
          <cell r="O429">
            <v>339.95647327235582</v>
          </cell>
          <cell r="P429">
            <v>339.95647327235582</v>
          </cell>
          <cell r="Q429">
            <v>339.95647327235582</v>
          </cell>
        </row>
        <row r="430">
          <cell r="A430" t="str">
            <v>OOHMilFemale 30 - 49</v>
          </cell>
          <cell r="B430" t="str">
            <v>OOH</v>
          </cell>
          <cell r="C430" t="str">
            <v>Mil</v>
          </cell>
          <cell r="D430" t="str">
            <v>Female 30 - 49</v>
          </cell>
          <cell r="E430">
            <v>339.95647327235582</v>
          </cell>
          <cell r="F430">
            <v>339.95647327235582</v>
          </cell>
          <cell r="G430">
            <v>339.95647327235582</v>
          </cell>
          <cell r="H430">
            <v>339.95647327235582</v>
          </cell>
          <cell r="I430">
            <v>339.95647327235582</v>
          </cell>
          <cell r="J430">
            <v>339.95647327235582</v>
          </cell>
          <cell r="K430">
            <v>339.95647327235582</v>
          </cell>
          <cell r="L430">
            <v>339.95647327235582</v>
          </cell>
          <cell r="M430">
            <v>339.95647327235582</v>
          </cell>
          <cell r="N430">
            <v>339.95647327235582</v>
          </cell>
          <cell r="O430">
            <v>339.95647327235582</v>
          </cell>
          <cell r="P430">
            <v>339.95647327235582</v>
          </cell>
          <cell r="Q430">
            <v>339.95647327235582</v>
          </cell>
        </row>
        <row r="431">
          <cell r="A431" t="str">
            <v>OOHMilFemale 35 - 44</v>
          </cell>
          <cell r="B431" t="str">
            <v>OOH</v>
          </cell>
          <cell r="C431" t="str">
            <v>Mil</v>
          </cell>
          <cell r="D431" t="str">
            <v>Female 35 - 44</v>
          </cell>
          <cell r="E431">
            <v>339.95647327235582</v>
          </cell>
          <cell r="F431">
            <v>339.95647327235582</v>
          </cell>
          <cell r="G431">
            <v>339.95647327235582</v>
          </cell>
          <cell r="H431">
            <v>339.95647327235582</v>
          </cell>
          <cell r="I431">
            <v>339.95647327235582</v>
          </cell>
          <cell r="J431">
            <v>339.95647327235582</v>
          </cell>
          <cell r="K431">
            <v>339.95647327235582</v>
          </cell>
          <cell r="L431">
            <v>339.95647327235582</v>
          </cell>
          <cell r="M431">
            <v>339.95647327235582</v>
          </cell>
          <cell r="N431">
            <v>339.95647327235582</v>
          </cell>
          <cell r="O431">
            <v>339.95647327235582</v>
          </cell>
          <cell r="P431">
            <v>339.95647327235582</v>
          </cell>
          <cell r="Q431">
            <v>339.95647327235582</v>
          </cell>
        </row>
        <row r="432">
          <cell r="A432" t="str">
            <v>OOHMilFemale 35 - 54</v>
          </cell>
          <cell r="B432" t="str">
            <v>OOH</v>
          </cell>
          <cell r="C432" t="str">
            <v>Mil</v>
          </cell>
          <cell r="D432" t="str">
            <v>Female 35 - 54</v>
          </cell>
          <cell r="E432">
            <v>339.95647327235582</v>
          </cell>
          <cell r="F432">
            <v>339.95647327235582</v>
          </cell>
          <cell r="G432">
            <v>339.95647327235582</v>
          </cell>
          <cell r="H432">
            <v>339.95647327235582</v>
          </cell>
          <cell r="I432">
            <v>339.95647327235582</v>
          </cell>
          <cell r="J432">
            <v>339.95647327235582</v>
          </cell>
          <cell r="K432">
            <v>339.95647327235582</v>
          </cell>
          <cell r="L432">
            <v>339.95647327235582</v>
          </cell>
          <cell r="M432">
            <v>339.95647327235582</v>
          </cell>
          <cell r="N432">
            <v>339.95647327235582</v>
          </cell>
          <cell r="O432">
            <v>339.95647327235582</v>
          </cell>
          <cell r="P432">
            <v>339.95647327235582</v>
          </cell>
          <cell r="Q432">
            <v>339.95647327235582</v>
          </cell>
        </row>
        <row r="433">
          <cell r="A433" t="str">
            <v>OOHMilFemale 35 - 64</v>
          </cell>
          <cell r="B433" t="str">
            <v>OOH</v>
          </cell>
          <cell r="C433" t="str">
            <v>Mil</v>
          </cell>
          <cell r="D433" t="str">
            <v>Female 35 - 64</v>
          </cell>
          <cell r="E433">
            <v>339.95647327235582</v>
          </cell>
          <cell r="F433">
            <v>339.95647327235582</v>
          </cell>
          <cell r="G433">
            <v>339.95647327235582</v>
          </cell>
          <cell r="H433">
            <v>339.95647327235582</v>
          </cell>
          <cell r="I433">
            <v>339.95647327235582</v>
          </cell>
          <cell r="J433">
            <v>339.95647327235582</v>
          </cell>
          <cell r="K433">
            <v>339.95647327235582</v>
          </cell>
          <cell r="L433">
            <v>339.95647327235582</v>
          </cell>
          <cell r="M433">
            <v>339.95647327235582</v>
          </cell>
          <cell r="N433">
            <v>339.95647327235582</v>
          </cell>
          <cell r="O433">
            <v>339.95647327235582</v>
          </cell>
          <cell r="P433">
            <v>339.95647327235582</v>
          </cell>
          <cell r="Q433">
            <v>339.95647327235582</v>
          </cell>
        </row>
        <row r="434">
          <cell r="A434" t="str">
            <v>OOHMilFemale 45 - 64</v>
          </cell>
          <cell r="B434" t="str">
            <v>OOH</v>
          </cell>
          <cell r="C434" t="str">
            <v>Mil</v>
          </cell>
          <cell r="D434" t="str">
            <v>Female 45 - 64</v>
          </cell>
          <cell r="E434">
            <v>339.95647327235582</v>
          </cell>
          <cell r="F434">
            <v>339.95647327235582</v>
          </cell>
          <cell r="G434">
            <v>339.95647327235582</v>
          </cell>
          <cell r="H434">
            <v>339.95647327235582</v>
          </cell>
          <cell r="I434">
            <v>339.95647327235582</v>
          </cell>
          <cell r="J434">
            <v>339.95647327235582</v>
          </cell>
          <cell r="K434">
            <v>339.95647327235582</v>
          </cell>
          <cell r="L434">
            <v>339.95647327235582</v>
          </cell>
          <cell r="M434">
            <v>339.95647327235582</v>
          </cell>
          <cell r="N434">
            <v>339.95647327235582</v>
          </cell>
          <cell r="O434">
            <v>339.95647327235582</v>
          </cell>
          <cell r="P434">
            <v>339.95647327235582</v>
          </cell>
          <cell r="Q434">
            <v>339.95647327235582</v>
          </cell>
        </row>
        <row r="435">
          <cell r="A435" t="str">
            <v>OOHMilFemale 55 +</v>
          </cell>
          <cell r="B435" t="str">
            <v>OOH</v>
          </cell>
          <cell r="C435" t="str">
            <v>Mil</v>
          </cell>
          <cell r="D435" t="str">
            <v>Female 55 +</v>
          </cell>
          <cell r="E435">
            <v>339.95647327235582</v>
          </cell>
          <cell r="F435">
            <v>339.95647327235582</v>
          </cell>
          <cell r="G435">
            <v>339.95647327235582</v>
          </cell>
          <cell r="H435">
            <v>339.95647327235582</v>
          </cell>
          <cell r="I435">
            <v>339.95647327235582</v>
          </cell>
          <cell r="J435">
            <v>339.95647327235582</v>
          </cell>
          <cell r="K435">
            <v>339.95647327235582</v>
          </cell>
          <cell r="L435">
            <v>339.95647327235582</v>
          </cell>
          <cell r="M435">
            <v>339.95647327235582</v>
          </cell>
          <cell r="N435">
            <v>339.95647327235582</v>
          </cell>
          <cell r="O435">
            <v>339.95647327235582</v>
          </cell>
          <cell r="P435">
            <v>339.95647327235582</v>
          </cell>
          <cell r="Q435">
            <v>339.95647327235582</v>
          </cell>
        </row>
        <row r="436">
          <cell r="A436" t="str">
            <v>OOHMilFemale 35 +</v>
          </cell>
          <cell r="B436" t="str">
            <v>OOH</v>
          </cell>
          <cell r="C436" t="str">
            <v>Mil</v>
          </cell>
          <cell r="D436" t="str">
            <v>Female 35 +</v>
          </cell>
          <cell r="E436">
            <v>339.95647327235582</v>
          </cell>
          <cell r="F436">
            <v>339.95647327235582</v>
          </cell>
          <cell r="G436">
            <v>339.95647327235582</v>
          </cell>
          <cell r="H436">
            <v>339.95647327235582</v>
          </cell>
          <cell r="I436">
            <v>339.95647327235582</v>
          </cell>
          <cell r="J436">
            <v>339.95647327235582</v>
          </cell>
          <cell r="K436">
            <v>339.95647327235582</v>
          </cell>
          <cell r="L436">
            <v>339.95647327235582</v>
          </cell>
          <cell r="M436">
            <v>339.95647327235582</v>
          </cell>
          <cell r="N436">
            <v>339.95647327235582</v>
          </cell>
          <cell r="O436">
            <v>339.95647327235582</v>
          </cell>
          <cell r="P436">
            <v>339.95647327235582</v>
          </cell>
          <cell r="Q436">
            <v>339.95647327235582</v>
          </cell>
        </row>
        <row r="437">
          <cell r="A437" t="str">
            <v>OOHMilMale 16 - 24</v>
          </cell>
          <cell r="B437" t="str">
            <v>OOH</v>
          </cell>
          <cell r="C437" t="str">
            <v>Mil</v>
          </cell>
          <cell r="D437" t="str">
            <v>Male 16 - 24</v>
          </cell>
          <cell r="E437">
            <v>339.95647327235582</v>
          </cell>
          <cell r="F437">
            <v>339.95647327235582</v>
          </cell>
          <cell r="G437">
            <v>339.95647327235582</v>
          </cell>
          <cell r="H437">
            <v>339.95647327235582</v>
          </cell>
          <cell r="I437">
            <v>339.95647327235582</v>
          </cell>
          <cell r="J437">
            <v>339.95647327235582</v>
          </cell>
          <cell r="K437">
            <v>339.95647327235582</v>
          </cell>
          <cell r="L437">
            <v>339.95647327235582</v>
          </cell>
          <cell r="M437">
            <v>339.95647327235582</v>
          </cell>
          <cell r="N437">
            <v>339.95647327235582</v>
          </cell>
          <cell r="O437">
            <v>339.95647327235582</v>
          </cell>
          <cell r="P437">
            <v>339.95647327235582</v>
          </cell>
          <cell r="Q437">
            <v>339.95647327235582</v>
          </cell>
        </row>
        <row r="438">
          <cell r="A438" t="str">
            <v>OOHMilMale 16 - 34</v>
          </cell>
          <cell r="B438" t="str">
            <v>OOH</v>
          </cell>
          <cell r="C438" t="str">
            <v>Mil</v>
          </cell>
          <cell r="D438" t="str">
            <v>Male 16 - 34</v>
          </cell>
          <cell r="E438">
            <v>339.95647327235582</v>
          </cell>
          <cell r="F438">
            <v>339.95647327235582</v>
          </cell>
          <cell r="G438">
            <v>339.95647327235582</v>
          </cell>
          <cell r="H438">
            <v>339.95647327235582</v>
          </cell>
          <cell r="I438">
            <v>339.95647327235582</v>
          </cell>
          <cell r="J438">
            <v>339.95647327235582</v>
          </cell>
          <cell r="K438">
            <v>339.95647327235582</v>
          </cell>
          <cell r="L438">
            <v>339.95647327235582</v>
          </cell>
          <cell r="M438">
            <v>339.95647327235582</v>
          </cell>
          <cell r="N438">
            <v>339.95647327235582</v>
          </cell>
          <cell r="O438">
            <v>339.95647327235582</v>
          </cell>
          <cell r="P438">
            <v>339.95647327235582</v>
          </cell>
          <cell r="Q438">
            <v>339.95647327235582</v>
          </cell>
        </row>
        <row r="439">
          <cell r="A439" t="str">
            <v>OOHMilMale 16 - 44</v>
          </cell>
          <cell r="B439" t="str">
            <v>OOH</v>
          </cell>
          <cell r="C439" t="str">
            <v>Mil</v>
          </cell>
          <cell r="D439" t="str">
            <v>Male 16 - 44</v>
          </cell>
          <cell r="E439">
            <v>339.95647327235582</v>
          </cell>
          <cell r="F439">
            <v>339.95647327235582</v>
          </cell>
          <cell r="G439">
            <v>339.95647327235582</v>
          </cell>
          <cell r="H439">
            <v>339.95647327235582</v>
          </cell>
          <cell r="I439">
            <v>339.95647327235582</v>
          </cell>
          <cell r="J439">
            <v>339.95647327235582</v>
          </cell>
          <cell r="K439">
            <v>339.95647327235582</v>
          </cell>
          <cell r="L439">
            <v>339.95647327235582</v>
          </cell>
          <cell r="M439">
            <v>339.95647327235582</v>
          </cell>
          <cell r="N439">
            <v>339.95647327235582</v>
          </cell>
          <cell r="O439">
            <v>339.95647327235582</v>
          </cell>
          <cell r="P439">
            <v>339.95647327235582</v>
          </cell>
          <cell r="Q439">
            <v>339.95647327235582</v>
          </cell>
        </row>
        <row r="440">
          <cell r="A440" t="str">
            <v>OOHMilMale 16 +</v>
          </cell>
          <cell r="B440" t="str">
            <v>OOH</v>
          </cell>
          <cell r="C440" t="str">
            <v>Mil</v>
          </cell>
          <cell r="D440" t="str">
            <v>Male 16 +</v>
          </cell>
          <cell r="E440">
            <v>339.95647327235582</v>
          </cell>
          <cell r="F440">
            <v>339.95647327235582</v>
          </cell>
          <cell r="G440">
            <v>339.95647327235582</v>
          </cell>
          <cell r="H440">
            <v>339.95647327235582</v>
          </cell>
          <cell r="I440">
            <v>339.95647327235582</v>
          </cell>
          <cell r="J440">
            <v>339.95647327235582</v>
          </cell>
          <cell r="K440">
            <v>339.95647327235582</v>
          </cell>
          <cell r="L440">
            <v>339.95647327235582</v>
          </cell>
          <cell r="M440">
            <v>339.95647327235582</v>
          </cell>
          <cell r="N440">
            <v>339.95647327235582</v>
          </cell>
          <cell r="O440">
            <v>339.95647327235582</v>
          </cell>
          <cell r="P440">
            <v>339.95647327235582</v>
          </cell>
          <cell r="Q440">
            <v>339.95647327235582</v>
          </cell>
        </row>
        <row r="441">
          <cell r="A441" t="str">
            <v>OOHMilMale 20 - 39</v>
          </cell>
          <cell r="B441" t="str">
            <v>OOH</v>
          </cell>
          <cell r="C441" t="str">
            <v>Mil</v>
          </cell>
          <cell r="D441" t="str">
            <v>Male 20 - 39</v>
          </cell>
          <cell r="E441">
            <v>339.95647327235582</v>
          </cell>
          <cell r="F441">
            <v>339.95647327235582</v>
          </cell>
          <cell r="G441">
            <v>339.95647327235582</v>
          </cell>
          <cell r="H441">
            <v>339.95647327235582</v>
          </cell>
          <cell r="I441">
            <v>339.95647327235582</v>
          </cell>
          <cell r="J441">
            <v>339.95647327235582</v>
          </cell>
          <cell r="K441">
            <v>339.95647327235582</v>
          </cell>
          <cell r="L441">
            <v>339.95647327235582</v>
          </cell>
          <cell r="M441">
            <v>339.95647327235582</v>
          </cell>
          <cell r="N441">
            <v>339.95647327235582</v>
          </cell>
          <cell r="O441">
            <v>339.95647327235582</v>
          </cell>
          <cell r="P441">
            <v>339.95647327235582</v>
          </cell>
          <cell r="Q441">
            <v>339.95647327235582</v>
          </cell>
        </row>
        <row r="442">
          <cell r="A442" t="str">
            <v>OOHMilMale 25 - 34</v>
          </cell>
          <cell r="B442" t="str">
            <v>OOH</v>
          </cell>
          <cell r="C442" t="str">
            <v>Mil</v>
          </cell>
          <cell r="D442" t="str">
            <v>Male 25 - 34</v>
          </cell>
          <cell r="E442">
            <v>339.95647327235582</v>
          </cell>
          <cell r="F442">
            <v>339.95647327235582</v>
          </cell>
          <cell r="G442">
            <v>339.95647327235582</v>
          </cell>
          <cell r="H442">
            <v>339.95647327235582</v>
          </cell>
          <cell r="I442">
            <v>339.95647327235582</v>
          </cell>
          <cell r="J442">
            <v>339.95647327235582</v>
          </cell>
          <cell r="K442">
            <v>339.95647327235582</v>
          </cell>
          <cell r="L442">
            <v>339.95647327235582</v>
          </cell>
          <cell r="M442">
            <v>339.95647327235582</v>
          </cell>
          <cell r="N442">
            <v>339.95647327235582</v>
          </cell>
          <cell r="O442">
            <v>339.95647327235582</v>
          </cell>
          <cell r="P442">
            <v>339.95647327235582</v>
          </cell>
          <cell r="Q442">
            <v>339.95647327235582</v>
          </cell>
        </row>
        <row r="443">
          <cell r="A443" t="str">
            <v>OOHMilMale 25 - 44</v>
          </cell>
          <cell r="B443" t="str">
            <v>OOH</v>
          </cell>
          <cell r="C443" t="str">
            <v>Mil</v>
          </cell>
          <cell r="D443" t="str">
            <v>Male 25 - 44</v>
          </cell>
          <cell r="E443">
            <v>339.95647327235582</v>
          </cell>
          <cell r="F443">
            <v>339.95647327235582</v>
          </cell>
          <cell r="G443">
            <v>339.95647327235582</v>
          </cell>
          <cell r="H443">
            <v>339.95647327235582</v>
          </cell>
          <cell r="I443">
            <v>339.95647327235582</v>
          </cell>
          <cell r="J443">
            <v>339.95647327235582</v>
          </cell>
          <cell r="K443">
            <v>339.95647327235582</v>
          </cell>
          <cell r="L443">
            <v>339.95647327235582</v>
          </cell>
          <cell r="M443">
            <v>339.95647327235582</v>
          </cell>
          <cell r="N443">
            <v>339.95647327235582</v>
          </cell>
          <cell r="O443">
            <v>339.95647327235582</v>
          </cell>
          <cell r="P443">
            <v>339.95647327235582</v>
          </cell>
          <cell r="Q443">
            <v>339.95647327235582</v>
          </cell>
        </row>
        <row r="444">
          <cell r="A444" t="str">
            <v>OOHMilMale 25 - 54</v>
          </cell>
          <cell r="B444" t="str">
            <v>OOH</v>
          </cell>
          <cell r="C444" t="str">
            <v>Mil</v>
          </cell>
          <cell r="D444" t="str">
            <v>Male 25 - 54</v>
          </cell>
          <cell r="E444">
            <v>339.95647327235582</v>
          </cell>
          <cell r="F444">
            <v>339.95647327235582</v>
          </cell>
          <cell r="G444">
            <v>339.95647327235582</v>
          </cell>
          <cell r="H444">
            <v>339.95647327235582</v>
          </cell>
          <cell r="I444">
            <v>339.95647327235582</v>
          </cell>
          <cell r="J444">
            <v>339.95647327235582</v>
          </cell>
          <cell r="K444">
            <v>339.95647327235582</v>
          </cell>
          <cell r="L444">
            <v>339.95647327235582</v>
          </cell>
          <cell r="M444">
            <v>339.95647327235582</v>
          </cell>
          <cell r="N444">
            <v>339.95647327235582</v>
          </cell>
          <cell r="O444">
            <v>339.95647327235582</v>
          </cell>
          <cell r="P444">
            <v>339.95647327235582</v>
          </cell>
          <cell r="Q444">
            <v>339.95647327235582</v>
          </cell>
        </row>
        <row r="445">
          <cell r="A445" t="str">
            <v>OOHMilMale 30 - 49</v>
          </cell>
          <cell r="B445" t="str">
            <v>OOH</v>
          </cell>
          <cell r="C445" t="str">
            <v>Mil</v>
          </cell>
          <cell r="D445" t="str">
            <v>Male 30 - 49</v>
          </cell>
          <cell r="E445">
            <v>339.95647327235582</v>
          </cell>
          <cell r="F445">
            <v>339.95647327235582</v>
          </cell>
          <cell r="G445">
            <v>339.95647327235582</v>
          </cell>
          <cell r="H445">
            <v>339.95647327235582</v>
          </cell>
          <cell r="I445">
            <v>339.95647327235582</v>
          </cell>
          <cell r="J445">
            <v>339.95647327235582</v>
          </cell>
          <cell r="K445">
            <v>339.95647327235582</v>
          </cell>
          <cell r="L445">
            <v>339.95647327235582</v>
          </cell>
          <cell r="M445">
            <v>339.95647327235582</v>
          </cell>
          <cell r="N445">
            <v>339.95647327235582</v>
          </cell>
          <cell r="O445">
            <v>339.95647327235582</v>
          </cell>
          <cell r="P445">
            <v>339.95647327235582</v>
          </cell>
          <cell r="Q445">
            <v>339.95647327235582</v>
          </cell>
        </row>
        <row r="446">
          <cell r="A446" t="str">
            <v>OOHMilMale 35 - 44</v>
          </cell>
          <cell r="B446" t="str">
            <v>OOH</v>
          </cell>
          <cell r="C446" t="str">
            <v>Mil</v>
          </cell>
          <cell r="D446" t="str">
            <v>Male 35 - 44</v>
          </cell>
          <cell r="E446">
            <v>339.95647327235582</v>
          </cell>
          <cell r="F446">
            <v>339.95647327235582</v>
          </cell>
          <cell r="G446">
            <v>339.95647327235582</v>
          </cell>
          <cell r="H446">
            <v>339.95647327235582</v>
          </cell>
          <cell r="I446">
            <v>339.95647327235582</v>
          </cell>
          <cell r="J446">
            <v>339.95647327235582</v>
          </cell>
          <cell r="K446">
            <v>339.95647327235582</v>
          </cell>
          <cell r="L446">
            <v>339.95647327235582</v>
          </cell>
          <cell r="M446">
            <v>339.95647327235582</v>
          </cell>
          <cell r="N446">
            <v>339.95647327235582</v>
          </cell>
          <cell r="O446">
            <v>339.95647327235582</v>
          </cell>
          <cell r="P446">
            <v>339.95647327235582</v>
          </cell>
          <cell r="Q446">
            <v>339.95647327235582</v>
          </cell>
        </row>
        <row r="447">
          <cell r="A447" t="str">
            <v>OOHMilMale 35 - 54</v>
          </cell>
          <cell r="B447" t="str">
            <v>OOH</v>
          </cell>
          <cell r="C447" t="str">
            <v>Mil</v>
          </cell>
          <cell r="D447" t="str">
            <v>Male 35 - 54</v>
          </cell>
          <cell r="E447">
            <v>339.95647327235582</v>
          </cell>
          <cell r="F447">
            <v>339.95647327235582</v>
          </cell>
          <cell r="G447">
            <v>339.95647327235582</v>
          </cell>
          <cell r="H447">
            <v>339.95647327235582</v>
          </cell>
          <cell r="I447">
            <v>339.95647327235582</v>
          </cell>
          <cell r="J447">
            <v>339.95647327235582</v>
          </cell>
          <cell r="K447">
            <v>339.95647327235582</v>
          </cell>
          <cell r="L447">
            <v>339.95647327235582</v>
          </cell>
          <cell r="M447">
            <v>339.95647327235582</v>
          </cell>
          <cell r="N447">
            <v>339.95647327235582</v>
          </cell>
          <cell r="O447">
            <v>339.95647327235582</v>
          </cell>
          <cell r="P447">
            <v>339.95647327235582</v>
          </cell>
          <cell r="Q447">
            <v>339.95647327235582</v>
          </cell>
        </row>
        <row r="448">
          <cell r="A448" t="str">
            <v>OOHMilMale 35 - 64</v>
          </cell>
          <cell r="B448" t="str">
            <v>OOH</v>
          </cell>
          <cell r="C448" t="str">
            <v>Mil</v>
          </cell>
          <cell r="D448" t="str">
            <v>Male 35 - 64</v>
          </cell>
          <cell r="E448">
            <v>339.95647327235582</v>
          </cell>
          <cell r="F448">
            <v>339.95647327235582</v>
          </cell>
          <cell r="G448">
            <v>339.95647327235582</v>
          </cell>
          <cell r="H448">
            <v>339.95647327235582</v>
          </cell>
          <cell r="I448">
            <v>339.95647327235582</v>
          </cell>
          <cell r="J448">
            <v>339.95647327235582</v>
          </cell>
          <cell r="K448">
            <v>339.95647327235582</v>
          </cell>
          <cell r="L448">
            <v>339.95647327235582</v>
          </cell>
          <cell r="M448">
            <v>339.95647327235582</v>
          </cell>
          <cell r="N448">
            <v>339.95647327235582</v>
          </cell>
          <cell r="O448">
            <v>339.95647327235582</v>
          </cell>
          <cell r="P448">
            <v>339.95647327235582</v>
          </cell>
          <cell r="Q448">
            <v>339.95647327235582</v>
          </cell>
        </row>
        <row r="449">
          <cell r="A449" t="str">
            <v>OOHMilMale 45 - 64</v>
          </cell>
          <cell r="B449" t="str">
            <v>OOH</v>
          </cell>
          <cell r="C449" t="str">
            <v>Mil</v>
          </cell>
          <cell r="D449" t="str">
            <v>Male 45 - 64</v>
          </cell>
          <cell r="E449">
            <v>339.95647327235582</v>
          </cell>
          <cell r="F449">
            <v>339.95647327235582</v>
          </cell>
          <cell r="G449">
            <v>339.95647327235582</v>
          </cell>
          <cell r="H449">
            <v>339.95647327235582</v>
          </cell>
          <cell r="I449">
            <v>339.95647327235582</v>
          </cell>
          <cell r="J449">
            <v>339.95647327235582</v>
          </cell>
          <cell r="K449">
            <v>339.95647327235582</v>
          </cell>
          <cell r="L449">
            <v>339.95647327235582</v>
          </cell>
          <cell r="M449">
            <v>339.95647327235582</v>
          </cell>
          <cell r="N449">
            <v>339.95647327235582</v>
          </cell>
          <cell r="O449">
            <v>339.95647327235582</v>
          </cell>
          <cell r="P449">
            <v>339.95647327235582</v>
          </cell>
          <cell r="Q449">
            <v>339.95647327235582</v>
          </cell>
        </row>
        <row r="450">
          <cell r="A450" t="str">
            <v>OOHMilMale 55 +</v>
          </cell>
          <cell r="B450" t="str">
            <v>OOH</v>
          </cell>
          <cell r="C450" t="str">
            <v>Mil</v>
          </cell>
          <cell r="D450" t="str">
            <v>Male 55 +</v>
          </cell>
          <cell r="E450">
            <v>339.95647327235582</v>
          </cell>
          <cell r="F450">
            <v>339.95647327235582</v>
          </cell>
          <cell r="G450">
            <v>339.95647327235582</v>
          </cell>
          <cell r="H450">
            <v>339.95647327235582</v>
          </cell>
          <cell r="I450">
            <v>339.95647327235582</v>
          </cell>
          <cell r="J450">
            <v>339.95647327235582</v>
          </cell>
          <cell r="K450">
            <v>339.95647327235582</v>
          </cell>
          <cell r="L450">
            <v>339.95647327235582</v>
          </cell>
          <cell r="M450">
            <v>339.95647327235582</v>
          </cell>
          <cell r="N450">
            <v>339.95647327235582</v>
          </cell>
          <cell r="O450">
            <v>339.95647327235582</v>
          </cell>
          <cell r="P450">
            <v>339.95647327235582</v>
          </cell>
          <cell r="Q450">
            <v>339.95647327235582</v>
          </cell>
        </row>
        <row r="451">
          <cell r="A451" t="str">
            <v>OOHMilMale 35 +</v>
          </cell>
          <cell r="B451" t="str">
            <v>OOH</v>
          </cell>
          <cell r="C451" t="str">
            <v>Mil</v>
          </cell>
          <cell r="D451" t="str">
            <v>Male 35 +</v>
          </cell>
          <cell r="E451">
            <v>339.95647327235582</v>
          </cell>
          <cell r="F451">
            <v>339.95647327235582</v>
          </cell>
          <cell r="G451">
            <v>339.95647327235582</v>
          </cell>
          <cell r="H451">
            <v>339.95647327235582</v>
          </cell>
          <cell r="I451">
            <v>339.95647327235582</v>
          </cell>
          <cell r="J451">
            <v>339.95647327235582</v>
          </cell>
          <cell r="K451">
            <v>339.95647327235582</v>
          </cell>
          <cell r="L451">
            <v>339.95647327235582</v>
          </cell>
          <cell r="M451">
            <v>339.95647327235582</v>
          </cell>
          <cell r="N451">
            <v>339.95647327235582</v>
          </cell>
          <cell r="O451">
            <v>339.95647327235582</v>
          </cell>
          <cell r="P451">
            <v>339.95647327235582</v>
          </cell>
          <cell r="Q451">
            <v>339.95647327235582</v>
          </cell>
        </row>
        <row r="452">
          <cell r="A452" t="str">
            <v>OOHFivAll 16 +</v>
          </cell>
          <cell r="B452" t="str">
            <v>OOH</v>
          </cell>
          <cell r="C452" t="str">
            <v>Fiv</v>
          </cell>
          <cell r="D452" t="str">
            <v>All 16 +</v>
          </cell>
          <cell r="E452">
            <v>201.29834666996291</v>
          </cell>
          <cell r="F452">
            <v>201.29834666996291</v>
          </cell>
          <cell r="G452">
            <v>201.29834666996291</v>
          </cell>
          <cell r="H452">
            <v>201.29834666996291</v>
          </cell>
          <cell r="I452">
            <v>201.29834666996291</v>
          </cell>
          <cell r="J452">
            <v>201.29834666996291</v>
          </cell>
          <cell r="K452">
            <v>201.29834666996291</v>
          </cell>
          <cell r="L452">
            <v>201.29834666996291</v>
          </cell>
          <cell r="M452">
            <v>201.29834666996291</v>
          </cell>
          <cell r="N452">
            <v>201.29834666996291</v>
          </cell>
          <cell r="O452">
            <v>201.29834666996291</v>
          </cell>
          <cell r="P452">
            <v>201.29834666996291</v>
          </cell>
          <cell r="Q452">
            <v>201.29834666996291</v>
          </cell>
        </row>
        <row r="453">
          <cell r="A453" t="str">
            <v>OOHFivAll 16 - 24</v>
          </cell>
          <cell r="B453" t="str">
            <v>OOH</v>
          </cell>
          <cell r="C453" t="str">
            <v>Fiv</v>
          </cell>
          <cell r="D453" t="str">
            <v>All 16 - 24</v>
          </cell>
          <cell r="E453">
            <v>201.29834666996291</v>
          </cell>
          <cell r="F453">
            <v>201.29834666996291</v>
          </cell>
          <cell r="G453">
            <v>201.29834666996291</v>
          </cell>
          <cell r="H453">
            <v>201.29834666996291</v>
          </cell>
          <cell r="I453">
            <v>201.29834666996291</v>
          </cell>
          <cell r="J453">
            <v>201.29834666996291</v>
          </cell>
          <cell r="K453">
            <v>201.29834666996291</v>
          </cell>
          <cell r="L453">
            <v>201.29834666996291</v>
          </cell>
          <cell r="M453">
            <v>201.29834666996291</v>
          </cell>
          <cell r="N453">
            <v>201.29834666996291</v>
          </cell>
          <cell r="O453">
            <v>201.29834666996291</v>
          </cell>
          <cell r="P453">
            <v>201.29834666996291</v>
          </cell>
          <cell r="Q453">
            <v>201.29834666996291</v>
          </cell>
        </row>
        <row r="454">
          <cell r="A454" t="str">
            <v>OOHFivAll 16 - 34</v>
          </cell>
          <cell r="B454" t="str">
            <v>OOH</v>
          </cell>
          <cell r="C454" t="str">
            <v>Fiv</v>
          </cell>
          <cell r="D454" t="str">
            <v>All 16 - 34</v>
          </cell>
          <cell r="E454">
            <v>201.29834666996291</v>
          </cell>
          <cell r="F454">
            <v>201.29834666996291</v>
          </cell>
          <cell r="G454">
            <v>201.29834666996291</v>
          </cell>
          <cell r="H454">
            <v>201.29834666996291</v>
          </cell>
          <cell r="I454">
            <v>201.29834666996291</v>
          </cell>
          <cell r="J454">
            <v>201.29834666996291</v>
          </cell>
          <cell r="K454">
            <v>201.29834666996291</v>
          </cell>
          <cell r="L454">
            <v>201.29834666996291</v>
          </cell>
          <cell r="M454">
            <v>201.29834666996291</v>
          </cell>
          <cell r="N454">
            <v>201.29834666996291</v>
          </cell>
          <cell r="O454">
            <v>201.29834666996291</v>
          </cell>
          <cell r="P454">
            <v>201.29834666996291</v>
          </cell>
          <cell r="Q454">
            <v>201.29834666996291</v>
          </cell>
        </row>
        <row r="455">
          <cell r="A455" t="str">
            <v>OOHFivAll 16 - 44</v>
          </cell>
          <cell r="B455" t="str">
            <v>OOH</v>
          </cell>
          <cell r="C455" t="str">
            <v>Fiv</v>
          </cell>
          <cell r="D455" t="str">
            <v>All 16 - 44</v>
          </cell>
          <cell r="E455">
            <v>201.29834666996291</v>
          </cell>
          <cell r="F455">
            <v>201.29834666996291</v>
          </cell>
          <cell r="G455">
            <v>201.29834666996291</v>
          </cell>
          <cell r="H455">
            <v>201.29834666996291</v>
          </cell>
          <cell r="I455">
            <v>201.29834666996291</v>
          </cell>
          <cell r="J455">
            <v>201.29834666996291</v>
          </cell>
          <cell r="K455">
            <v>201.29834666996291</v>
          </cell>
          <cell r="L455">
            <v>201.29834666996291</v>
          </cell>
          <cell r="M455">
            <v>201.29834666996291</v>
          </cell>
          <cell r="N455">
            <v>201.29834666996291</v>
          </cell>
          <cell r="O455">
            <v>201.29834666996291</v>
          </cell>
          <cell r="P455">
            <v>201.29834666996291</v>
          </cell>
          <cell r="Q455">
            <v>201.29834666996291</v>
          </cell>
        </row>
        <row r="456">
          <cell r="A456" t="str">
            <v>OOHFivAll 20 - 39</v>
          </cell>
          <cell r="B456" t="str">
            <v>OOH</v>
          </cell>
          <cell r="C456" t="str">
            <v>Fiv</v>
          </cell>
          <cell r="D456" t="str">
            <v>All 20 - 39</v>
          </cell>
          <cell r="E456">
            <v>201.29834666996291</v>
          </cell>
          <cell r="F456">
            <v>201.29834666996291</v>
          </cell>
          <cell r="G456">
            <v>201.29834666996291</v>
          </cell>
          <cell r="H456">
            <v>201.29834666996291</v>
          </cell>
          <cell r="I456">
            <v>201.29834666996291</v>
          </cell>
          <cell r="J456">
            <v>201.29834666996291</v>
          </cell>
          <cell r="K456">
            <v>201.29834666996291</v>
          </cell>
          <cell r="L456">
            <v>201.29834666996291</v>
          </cell>
          <cell r="M456">
            <v>201.29834666996291</v>
          </cell>
          <cell r="N456">
            <v>201.29834666996291</v>
          </cell>
          <cell r="O456">
            <v>201.29834666996291</v>
          </cell>
          <cell r="P456">
            <v>201.29834666996291</v>
          </cell>
          <cell r="Q456">
            <v>201.29834666996291</v>
          </cell>
        </row>
        <row r="457">
          <cell r="A457" t="str">
            <v>OOHFivAll 25 - 34</v>
          </cell>
          <cell r="B457" t="str">
            <v>OOH</v>
          </cell>
          <cell r="C457" t="str">
            <v>Fiv</v>
          </cell>
          <cell r="D457" t="str">
            <v>All 25 - 34</v>
          </cell>
          <cell r="E457">
            <v>201.29834666996291</v>
          </cell>
          <cell r="F457">
            <v>201.29834666996291</v>
          </cell>
          <cell r="G457">
            <v>201.29834666996291</v>
          </cell>
          <cell r="H457">
            <v>201.29834666996291</v>
          </cell>
          <cell r="I457">
            <v>201.29834666996291</v>
          </cell>
          <cell r="J457">
            <v>201.29834666996291</v>
          </cell>
          <cell r="K457">
            <v>201.29834666996291</v>
          </cell>
          <cell r="L457">
            <v>201.29834666996291</v>
          </cell>
          <cell r="M457">
            <v>201.29834666996291</v>
          </cell>
          <cell r="N457">
            <v>201.29834666996291</v>
          </cell>
          <cell r="O457">
            <v>201.29834666996291</v>
          </cell>
          <cell r="P457">
            <v>201.29834666996291</v>
          </cell>
          <cell r="Q457">
            <v>201.29834666996291</v>
          </cell>
        </row>
        <row r="458">
          <cell r="A458" t="str">
            <v>OOHFivAll 25 - 44</v>
          </cell>
          <cell r="B458" t="str">
            <v>OOH</v>
          </cell>
          <cell r="C458" t="str">
            <v>Fiv</v>
          </cell>
          <cell r="D458" t="str">
            <v>All 25 - 44</v>
          </cell>
          <cell r="E458">
            <v>201.29834666996291</v>
          </cell>
          <cell r="F458">
            <v>201.29834666996291</v>
          </cell>
          <cell r="G458">
            <v>201.29834666996291</v>
          </cell>
          <cell r="H458">
            <v>201.29834666996291</v>
          </cell>
          <cell r="I458">
            <v>201.29834666996291</v>
          </cell>
          <cell r="J458">
            <v>201.29834666996291</v>
          </cell>
          <cell r="K458">
            <v>201.29834666996291</v>
          </cell>
          <cell r="L458">
            <v>201.29834666996291</v>
          </cell>
          <cell r="M458">
            <v>201.29834666996291</v>
          </cell>
          <cell r="N458">
            <v>201.29834666996291</v>
          </cell>
          <cell r="O458">
            <v>201.29834666996291</v>
          </cell>
          <cell r="P458">
            <v>201.29834666996291</v>
          </cell>
          <cell r="Q458">
            <v>201.29834666996291</v>
          </cell>
        </row>
        <row r="459">
          <cell r="A459" t="str">
            <v>OOHFivAll 25 - 54</v>
          </cell>
          <cell r="B459" t="str">
            <v>OOH</v>
          </cell>
          <cell r="C459" t="str">
            <v>Fiv</v>
          </cell>
          <cell r="D459" t="str">
            <v>All 25 - 54</v>
          </cell>
          <cell r="E459">
            <v>201.29834666996291</v>
          </cell>
          <cell r="F459">
            <v>201.29834666996291</v>
          </cell>
          <cell r="G459">
            <v>201.29834666996291</v>
          </cell>
          <cell r="H459">
            <v>201.29834666996291</v>
          </cell>
          <cell r="I459">
            <v>201.29834666996291</v>
          </cell>
          <cell r="J459">
            <v>201.29834666996291</v>
          </cell>
          <cell r="K459">
            <v>201.29834666996291</v>
          </cell>
          <cell r="L459">
            <v>201.29834666996291</v>
          </cell>
          <cell r="M459">
            <v>201.29834666996291</v>
          </cell>
          <cell r="N459">
            <v>201.29834666996291</v>
          </cell>
          <cell r="O459">
            <v>201.29834666996291</v>
          </cell>
          <cell r="P459">
            <v>201.29834666996291</v>
          </cell>
          <cell r="Q459">
            <v>201.29834666996291</v>
          </cell>
        </row>
        <row r="460">
          <cell r="A460" t="str">
            <v>OOHFivAll 30 - 49</v>
          </cell>
          <cell r="B460" t="str">
            <v>OOH</v>
          </cell>
          <cell r="C460" t="str">
            <v>Fiv</v>
          </cell>
          <cell r="D460" t="str">
            <v>All 30 - 49</v>
          </cell>
          <cell r="E460">
            <v>201.29834666996291</v>
          </cell>
          <cell r="F460">
            <v>201.29834666996291</v>
          </cell>
          <cell r="G460">
            <v>201.29834666996291</v>
          </cell>
          <cell r="H460">
            <v>201.29834666996291</v>
          </cell>
          <cell r="I460">
            <v>201.29834666996291</v>
          </cell>
          <cell r="J460">
            <v>201.29834666996291</v>
          </cell>
          <cell r="K460">
            <v>201.29834666996291</v>
          </cell>
          <cell r="L460">
            <v>201.29834666996291</v>
          </cell>
          <cell r="M460">
            <v>201.29834666996291</v>
          </cell>
          <cell r="N460">
            <v>201.29834666996291</v>
          </cell>
          <cell r="O460">
            <v>201.29834666996291</v>
          </cell>
          <cell r="P460">
            <v>201.29834666996291</v>
          </cell>
          <cell r="Q460">
            <v>201.29834666996291</v>
          </cell>
        </row>
        <row r="461">
          <cell r="A461" t="str">
            <v>OOHFivAll 35 +</v>
          </cell>
          <cell r="B461" t="str">
            <v>OOH</v>
          </cell>
          <cell r="C461" t="str">
            <v>Fiv</v>
          </cell>
          <cell r="D461" t="str">
            <v>All 35 +</v>
          </cell>
          <cell r="E461">
            <v>201.29834666996291</v>
          </cell>
          <cell r="F461">
            <v>201.29834666996291</v>
          </cell>
          <cell r="G461">
            <v>201.29834666996291</v>
          </cell>
          <cell r="H461">
            <v>201.29834666996291</v>
          </cell>
          <cell r="I461">
            <v>201.29834666996291</v>
          </cell>
          <cell r="J461">
            <v>201.29834666996291</v>
          </cell>
          <cell r="K461">
            <v>201.29834666996291</v>
          </cell>
          <cell r="L461">
            <v>201.29834666996291</v>
          </cell>
          <cell r="M461">
            <v>201.29834666996291</v>
          </cell>
          <cell r="N461">
            <v>201.29834666996291</v>
          </cell>
          <cell r="O461">
            <v>201.29834666996291</v>
          </cell>
          <cell r="P461">
            <v>201.29834666996291</v>
          </cell>
          <cell r="Q461">
            <v>201.29834666996291</v>
          </cell>
        </row>
        <row r="462">
          <cell r="A462" t="str">
            <v>OOHFivAll 35 - 54</v>
          </cell>
          <cell r="B462" t="str">
            <v>OOH</v>
          </cell>
          <cell r="C462" t="str">
            <v>Fiv</v>
          </cell>
          <cell r="D462" t="str">
            <v>All 35 - 54</v>
          </cell>
          <cell r="E462">
            <v>201.29834666996291</v>
          </cell>
          <cell r="F462">
            <v>201.29834666996291</v>
          </cell>
          <cell r="G462">
            <v>201.29834666996291</v>
          </cell>
          <cell r="H462">
            <v>201.29834666996291</v>
          </cell>
          <cell r="I462">
            <v>201.29834666996291</v>
          </cell>
          <cell r="J462">
            <v>201.29834666996291</v>
          </cell>
          <cell r="K462">
            <v>201.29834666996291</v>
          </cell>
          <cell r="L462">
            <v>201.29834666996291</v>
          </cell>
          <cell r="M462">
            <v>201.29834666996291</v>
          </cell>
          <cell r="N462">
            <v>201.29834666996291</v>
          </cell>
          <cell r="O462">
            <v>201.29834666996291</v>
          </cell>
          <cell r="P462">
            <v>201.29834666996291</v>
          </cell>
          <cell r="Q462">
            <v>201.29834666996291</v>
          </cell>
        </row>
        <row r="463">
          <cell r="A463" t="str">
            <v>OOHFivAll 35 - 44</v>
          </cell>
          <cell r="B463" t="str">
            <v>OOH</v>
          </cell>
          <cell r="C463" t="str">
            <v>Fiv</v>
          </cell>
          <cell r="D463" t="str">
            <v>All 35 - 44</v>
          </cell>
          <cell r="E463">
            <v>201.29834666996291</v>
          </cell>
          <cell r="F463">
            <v>201.29834666996291</v>
          </cell>
          <cell r="G463">
            <v>201.29834666996291</v>
          </cell>
          <cell r="H463">
            <v>201.29834666996291</v>
          </cell>
          <cell r="I463">
            <v>201.29834666996291</v>
          </cell>
          <cell r="J463">
            <v>201.29834666996291</v>
          </cell>
          <cell r="K463">
            <v>201.29834666996291</v>
          </cell>
          <cell r="L463">
            <v>201.29834666996291</v>
          </cell>
          <cell r="M463">
            <v>201.29834666996291</v>
          </cell>
          <cell r="N463">
            <v>201.29834666996291</v>
          </cell>
          <cell r="O463">
            <v>201.29834666996291</v>
          </cell>
          <cell r="P463">
            <v>201.29834666996291</v>
          </cell>
          <cell r="Q463">
            <v>201.29834666996291</v>
          </cell>
        </row>
        <row r="464">
          <cell r="A464" t="str">
            <v>OOHFivAll 35 - 64</v>
          </cell>
          <cell r="B464" t="str">
            <v>OOH</v>
          </cell>
          <cell r="C464" t="str">
            <v>Fiv</v>
          </cell>
          <cell r="D464" t="str">
            <v>All 35 - 64</v>
          </cell>
          <cell r="E464">
            <v>201.29834666996291</v>
          </cell>
          <cell r="F464">
            <v>201.29834666996291</v>
          </cell>
          <cell r="G464">
            <v>201.29834666996291</v>
          </cell>
          <cell r="H464">
            <v>201.29834666996291</v>
          </cell>
          <cell r="I464">
            <v>201.29834666996291</v>
          </cell>
          <cell r="J464">
            <v>201.29834666996291</v>
          </cell>
          <cell r="K464">
            <v>201.29834666996291</v>
          </cell>
          <cell r="L464">
            <v>201.29834666996291</v>
          </cell>
          <cell r="M464">
            <v>201.29834666996291</v>
          </cell>
          <cell r="N464">
            <v>201.29834666996291</v>
          </cell>
          <cell r="O464">
            <v>201.29834666996291</v>
          </cell>
          <cell r="P464">
            <v>201.29834666996291</v>
          </cell>
          <cell r="Q464">
            <v>201.29834666996291</v>
          </cell>
        </row>
        <row r="465">
          <cell r="A465" t="str">
            <v>OOHFivAll 45 - 64</v>
          </cell>
          <cell r="B465" t="str">
            <v>OOH</v>
          </cell>
          <cell r="C465" t="str">
            <v>Fiv</v>
          </cell>
          <cell r="D465" t="str">
            <v>All 45 - 64</v>
          </cell>
          <cell r="E465">
            <v>201.29834666996291</v>
          </cell>
          <cell r="F465">
            <v>201.29834666996291</v>
          </cell>
          <cell r="G465">
            <v>201.29834666996291</v>
          </cell>
          <cell r="H465">
            <v>201.29834666996291</v>
          </cell>
          <cell r="I465">
            <v>201.29834666996291</v>
          </cell>
          <cell r="J465">
            <v>201.29834666996291</v>
          </cell>
          <cell r="K465">
            <v>201.29834666996291</v>
          </cell>
          <cell r="L465">
            <v>201.29834666996291</v>
          </cell>
          <cell r="M465">
            <v>201.29834666996291</v>
          </cell>
          <cell r="N465">
            <v>201.29834666996291</v>
          </cell>
          <cell r="O465">
            <v>201.29834666996291</v>
          </cell>
          <cell r="P465">
            <v>201.29834666996291</v>
          </cell>
          <cell r="Q465">
            <v>201.29834666996291</v>
          </cell>
        </row>
        <row r="466">
          <cell r="A466" t="str">
            <v>OOHFivAll 55 +</v>
          </cell>
          <cell r="B466" t="str">
            <v>OOH</v>
          </cell>
          <cell r="C466" t="str">
            <v>Fiv</v>
          </cell>
          <cell r="D466" t="str">
            <v>All 55 +</v>
          </cell>
          <cell r="E466">
            <v>201.29834666996291</v>
          </cell>
          <cell r="F466">
            <v>201.29834666996291</v>
          </cell>
          <cell r="G466">
            <v>201.29834666996291</v>
          </cell>
          <cell r="H466">
            <v>201.29834666996291</v>
          </cell>
          <cell r="I466">
            <v>201.29834666996291</v>
          </cell>
          <cell r="J466">
            <v>201.29834666996291</v>
          </cell>
          <cell r="K466">
            <v>201.29834666996291</v>
          </cell>
          <cell r="L466">
            <v>201.29834666996291</v>
          </cell>
          <cell r="M466">
            <v>201.29834666996291</v>
          </cell>
          <cell r="N466">
            <v>201.29834666996291</v>
          </cell>
          <cell r="O466">
            <v>201.29834666996291</v>
          </cell>
          <cell r="P466">
            <v>201.29834666996291</v>
          </cell>
          <cell r="Q466">
            <v>201.29834666996291</v>
          </cell>
        </row>
        <row r="467">
          <cell r="A467" t="str">
            <v>OOHFivFemale 16 +</v>
          </cell>
          <cell r="B467" t="str">
            <v>OOH</v>
          </cell>
          <cell r="C467" t="str">
            <v>Fiv</v>
          </cell>
          <cell r="D467" t="str">
            <v>Female 16 +</v>
          </cell>
          <cell r="E467">
            <v>201.29834666996291</v>
          </cell>
          <cell r="F467">
            <v>201.29834666996291</v>
          </cell>
          <cell r="G467">
            <v>201.29834666996291</v>
          </cell>
          <cell r="H467">
            <v>201.29834666996291</v>
          </cell>
          <cell r="I467">
            <v>201.29834666996291</v>
          </cell>
          <cell r="J467">
            <v>201.29834666996291</v>
          </cell>
          <cell r="K467">
            <v>201.29834666996291</v>
          </cell>
          <cell r="L467">
            <v>201.29834666996291</v>
          </cell>
          <cell r="M467">
            <v>201.29834666996291</v>
          </cell>
          <cell r="N467">
            <v>201.29834666996291</v>
          </cell>
          <cell r="O467">
            <v>201.29834666996291</v>
          </cell>
          <cell r="P467">
            <v>201.29834666996291</v>
          </cell>
          <cell r="Q467">
            <v>201.29834666996291</v>
          </cell>
        </row>
        <row r="468">
          <cell r="A468" t="str">
            <v>OOHFivFemale 16 - 24</v>
          </cell>
          <cell r="B468" t="str">
            <v>OOH</v>
          </cell>
          <cell r="C468" t="str">
            <v>Fiv</v>
          </cell>
          <cell r="D468" t="str">
            <v>Female 16 - 24</v>
          </cell>
          <cell r="E468">
            <v>201.29834666996291</v>
          </cell>
          <cell r="F468">
            <v>201.29834666996291</v>
          </cell>
          <cell r="G468">
            <v>201.29834666996291</v>
          </cell>
          <cell r="H468">
            <v>201.29834666996291</v>
          </cell>
          <cell r="I468">
            <v>201.29834666996291</v>
          </cell>
          <cell r="J468">
            <v>201.29834666996291</v>
          </cell>
          <cell r="K468">
            <v>201.29834666996291</v>
          </cell>
          <cell r="L468">
            <v>201.29834666996291</v>
          </cell>
          <cell r="M468">
            <v>201.29834666996291</v>
          </cell>
          <cell r="N468">
            <v>201.29834666996291</v>
          </cell>
          <cell r="O468">
            <v>201.29834666996291</v>
          </cell>
          <cell r="P468">
            <v>201.29834666996291</v>
          </cell>
          <cell r="Q468">
            <v>201.29834666996291</v>
          </cell>
        </row>
        <row r="469">
          <cell r="A469" t="str">
            <v>OOHFivFemale 16 - 34</v>
          </cell>
          <cell r="B469" t="str">
            <v>OOH</v>
          </cell>
          <cell r="C469" t="str">
            <v>Fiv</v>
          </cell>
          <cell r="D469" t="str">
            <v>Female 16 - 34</v>
          </cell>
          <cell r="E469">
            <v>201.29834666996291</v>
          </cell>
          <cell r="F469">
            <v>201.29834666996291</v>
          </cell>
          <cell r="G469">
            <v>201.29834666996291</v>
          </cell>
          <cell r="H469">
            <v>201.29834666996291</v>
          </cell>
          <cell r="I469">
            <v>201.29834666996291</v>
          </cell>
          <cell r="J469">
            <v>201.29834666996291</v>
          </cell>
          <cell r="K469">
            <v>201.29834666996291</v>
          </cell>
          <cell r="L469">
            <v>201.29834666996291</v>
          </cell>
          <cell r="M469">
            <v>201.29834666996291</v>
          </cell>
          <cell r="N469">
            <v>201.29834666996291</v>
          </cell>
          <cell r="O469">
            <v>201.29834666996291</v>
          </cell>
          <cell r="P469">
            <v>201.29834666996291</v>
          </cell>
          <cell r="Q469">
            <v>201.29834666996291</v>
          </cell>
        </row>
        <row r="470">
          <cell r="A470" t="str">
            <v>OOHFivFemale 16 - 44</v>
          </cell>
          <cell r="B470" t="str">
            <v>OOH</v>
          </cell>
          <cell r="C470" t="str">
            <v>Fiv</v>
          </cell>
          <cell r="D470" t="str">
            <v>Female 16 - 44</v>
          </cell>
          <cell r="E470">
            <v>201.29834666996291</v>
          </cell>
          <cell r="F470">
            <v>201.29834666996291</v>
          </cell>
          <cell r="G470">
            <v>201.29834666996291</v>
          </cell>
          <cell r="H470">
            <v>201.29834666996291</v>
          </cell>
          <cell r="I470">
            <v>201.29834666996291</v>
          </cell>
          <cell r="J470">
            <v>201.29834666996291</v>
          </cell>
          <cell r="K470">
            <v>201.29834666996291</v>
          </cell>
          <cell r="L470">
            <v>201.29834666996291</v>
          </cell>
          <cell r="M470">
            <v>201.29834666996291</v>
          </cell>
          <cell r="N470">
            <v>201.29834666996291</v>
          </cell>
          <cell r="O470">
            <v>201.29834666996291</v>
          </cell>
          <cell r="P470">
            <v>201.29834666996291</v>
          </cell>
          <cell r="Q470">
            <v>201.29834666996291</v>
          </cell>
        </row>
        <row r="471">
          <cell r="A471" t="str">
            <v>OOHFivFemale 20 - 39</v>
          </cell>
          <cell r="B471" t="str">
            <v>OOH</v>
          </cell>
          <cell r="C471" t="str">
            <v>Fiv</v>
          </cell>
          <cell r="D471" t="str">
            <v>Female 20 - 39</v>
          </cell>
          <cell r="E471">
            <v>201.29834666996291</v>
          </cell>
          <cell r="F471">
            <v>201.29834666996291</v>
          </cell>
          <cell r="G471">
            <v>201.29834666996291</v>
          </cell>
          <cell r="H471">
            <v>201.29834666996291</v>
          </cell>
          <cell r="I471">
            <v>201.29834666996291</v>
          </cell>
          <cell r="J471">
            <v>201.29834666996291</v>
          </cell>
          <cell r="K471">
            <v>201.29834666996291</v>
          </cell>
          <cell r="L471">
            <v>201.29834666996291</v>
          </cell>
          <cell r="M471">
            <v>201.29834666996291</v>
          </cell>
          <cell r="N471">
            <v>201.29834666996291</v>
          </cell>
          <cell r="O471">
            <v>201.29834666996291</v>
          </cell>
          <cell r="P471">
            <v>201.29834666996291</v>
          </cell>
          <cell r="Q471">
            <v>201.29834666996291</v>
          </cell>
        </row>
        <row r="472">
          <cell r="A472" t="str">
            <v>OOHFivFemale 25 - 34</v>
          </cell>
          <cell r="B472" t="str">
            <v>OOH</v>
          </cell>
          <cell r="C472" t="str">
            <v>Fiv</v>
          </cell>
          <cell r="D472" t="str">
            <v>Female 25 - 34</v>
          </cell>
          <cell r="E472">
            <v>201.29834666996291</v>
          </cell>
          <cell r="F472">
            <v>201.29834666996291</v>
          </cell>
          <cell r="G472">
            <v>201.29834666996291</v>
          </cell>
          <cell r="H472">
            <v>201.29834666996291</v>
          </cell>
          <cell r="I472">
            <v>201.29834666996291</v>
          </cell>
          <cell r="J472">
            <v>201.29834666996291</v>
          </cell>
          <cell r="K472">
            <v>201.29834666996291</v>
          </cell>
          <cell r="L472">
            <v>201.29834666996291</v>
          </cell>
          <cell r="M472">
            <v>201.29834666996291</v>
          </cell>
          <cell r="N472">
            <v>201.29834666996291</v>
          </cell>
          <cell r="O472">
            <v>201.29834666996291</v>
          </cell>
          <cell r="P472">
            <v>201.29834666996291</v>
          </cell>
          <cell r="Q472">
            <v>201.29834666996291</v>
          </cell>
        </row>
        <row r="473">
          <cell r="A473" t="str">
            <v>OOHFivFemale 25 - 44</v>
          </cell>
          <cell r="B473" t="str">
            <v>OOH</v>
          </cell>
          <cell r="C473" t="str">
            <v>Fiv</v>
          </cell>
          <cell r="D473" t="str">
            <v>Female 25 - 44</v>
          </cell>
          <cell r="E473">
            <v>201.29834666996291</v>
          </cell>
          <cell r="F473">
            <v>201.29834666996291</v>
          </cell>
          <cell r="G473">
            <v>201.29834666996291</v>
          </cell>
          <cell r="H473">
            <v>201.29834666996291</v>
          </cell>
          <cell r="I473">
            <v>201.29834666996291</v>
          </cell>
          <cell r="J473">
            <v>201.29834666996291</v>
          </cell>
          <cell r="K473">
            <v>201.29834666996291</v>
          </cell>
          <cell r="L473">
            <v>201.29834666996291</v>
          </cell>
          <cell r="M473">
            <v>201.29834666996291</v>
          </cell>
          <cell r="N473">
            <v>201.29834666996291</v>
          </cell>
          <cell r="O473">
            <v>201.29834666996291</v>
          </cell>
          <cell r="P473">
            <v>201.29834666996291</v>
          </cell>
          <cell r="Q473">
            <v>201.29834666996291</v>
          </cell>
        </row>
        <row r="474">
          <cell r="A474" t="str">
            <v>OOHFivFemale 25 - 54</v>
          </cell>
          <cell r="B474" t="str">
            <v>OOH</v>
          </cell>
          <cell r="C474" t="str">
            <v>Fiv</v>
          </cell>
          <cell r="D474" t="str">
            <v>Female 25 - 54</v>
          </cell>
          <cell r="E474">
            <v>201.29834666996291</v>
          </cell>
          <cell r="F474">
            <v>201.29834666996291</v>
          </cell>
          <cell r="G474">
            <v>201.29834666996291</v>
          </cell>
          <cell r="H474">
            <v>201.29834666996291</v>
          </cell>
          <cell r="I474">
            <v>201.29834666996291</v>
          </cell>
          <cell r="J474">
            <v>201.29834666996291</v>
          </cell>
          <cell r="K474">
            <v>201.29834666996291</v>
          </cell>
          <cell r="L474">
            <v>201.29834666996291</v>
          </cell>
          <cell r="M474">
            <v>201.29834666996291</v>
          </cell>
          <cell r="N474">
            <v>201.29834666996291</v>
          </cell>
          <cell r="O474">
            <v>201.29834666996291</v>
          </cell>
          <cell r="P474">
            <v>201.29834666996291</v>
          </cell>
          <cell r="Q474">
            <v>201.29834666996291</v>
          </cell>
        </row>
        <row r="475">
          <cell r="A475" t="str">
            <v>OOHFivFemale 30 - 49</v>
          </cell>
          <cell r="B475" t="str">
            <v>OOH</v>
          </cell>
          <cell r="C475" t="str">
            <v>Fiv</v>
          </cell>
          <cell r="D475" t="str">
            <v>Female 30 - 49</v>
          </cell>
          <cell r="E475">
            <v>201.29834666996291</v>
          </cell>
          <cell r="F475">
            <v>201.29834666996291</v>
          </cell>
          <cell r="G475">
            <v>201.29834666996291</v>
          </cell>
          <cell r="H475">
            <v>201.29834666996291</v>
          </cell>
          <cell r="I475">
            <v>201.29834666996291</v>
          </cell>
          <cell r="J475">
            <v>201.29834666996291</v>
          </cell>
          <cell r="K475">
            <v>201.29834666996291</v>
          </cell>
          <cell r="L475">
            <v>201.29834666996291</v>
          </cell>
          <cell r="M475">
            <v>201.29834666996291</v>
          </cell>
          <cell r="N475">
            <v>201.29834666996291</v>
          </cell>
          <cell r="O475">
            <v>201.29834666996291</v>
          </cell>
          <cell r="P475">
            <v>201.29834666996291</v>
          </cell>
          <cell r="Q475">
            <v>201.29834666996291</v>
          </cell>
        </row>
        <row r="476">
          <cell r="A476" t="str">
            <v>OOHFivFemale 35 - 44</v>
          </cell>
          <cell r="B476" t="str">
            <v>OOH</v>
          </cell>
          <cell r="C476" t="str">
            <v>Fiv</v>
          </cell>
          <cell r="D476" t="str">
            <v>Female 35 - 44</v>
          </cell>
          <cell r="E476">
            <v>201.29834666996291</v>
          </cell>
          <cell r="F476">
            <v>201.29834666996291</v>
          </cell>
          <cell r="G476">
            <v>201.29834666996291</v>
          </cell>
          <cell r="H476">
            <v>201.29834666996291</v>
          </cell>
          <cell r="I476">
            <v>201.29834666996291</v>
          </cell>
          <cell r="J476">
            <v>201.29834666996291</v>
          </cell>
          <cell r="K476">
            <v>201.29834666996291</v>
          </cell>
          <cell r="L476">
            <v>201.29834666996291</v>
          </cell>
          <cell r="M476">
            <v>201.29834666996291</v>
          </cell>
          <cell r="N476">
            <v>201.29834666996291</v>
          </cell>
          <cell r="O476">
            <v>201.29834666996291</v>
          </cell>
          <cell r="P476">
            <v>201.29834666996291</v>
          </cell>
          <cell r="Q476">
            <v>201.29834666996291</v>
          </cell>
        </row>
        <row r="477">
          <cell r="A477" t="str">
            <v>OOHFivFemale 35 - 54</v>
          </cell>
          <cell r="B477" t="str">
            <v>OOH</v>
          </cell>
          <cell r="C477" t="str">
            <v>Fiv</v>
          </cell>
          <cell r="D477" t="str">
            <v>Female 35 - 54</v>
          </cell>
          <cell r="E477">
            <v>201.29834666996291</v>
          </cell>
          <cell r="F477">
            <v>201.29834666996291</v>
          </cell>
          <cell r="G477">
            <v>201.29834666996291</v>
          </cell>
          <cell r="H477">
            <v>201.29834666996291</v>
          </cell>
          <cell r="I477">
            <v>201.29834666996291</v>
          </cell>
          <cell r="J477">
            <v>201.29834666996291</v>
          </cell>
          <cell r="K477">
            <v>201.29834666996291</v>
          </cell>
          <cell r="L477">
            <v>201.29834666996291</v>
          </cell>
          <cell r="M477">
            <v>201.29834666996291</v>
          </cell>
          <cell r="N477">
            <v>201.29834666996291</v>
          </cell>
          <cell r="O477">
            <v>201.29834666996291</v>
          </cell>
          <cell r="P477">
            <v>201.29834666996291</v>
          </cell>
          <cell r="Q477">
            <v>201.29834666996291</v>
          </cell>
        </row>
        <row r="478">
          <cell r="A478" t="str">
            <v>OOHFivFemale 35 - 64</v>
          </cell>
          <cell r="B478" t="str">
            <v>OOH</v>
          </cell>
          <cell r="C478" t="str">
            <v>Fiv</v>
          </cell>
          <cell r="D478" t="str">
            <v>Female 35 - 64</v>
          </cell>
          <cell r="E478">
            <v>201.29834666996291</v>
          </cell>
          <cell r="F478">
            <v>201.29834666996291</v>
          </cell>
          <cell r="G478">
            <v>201.29834666996291</v>
          </cell>
          <cell r="H478">
            <v>201.29834666996291</v>
          </cell>
          <cell r="I478">
            <v>201.29834666996291</v>
          </cell>
          <cell r="J478">
            <v>201.29834666996291</v>
          </cell>
          <cell r="K478">
            <v>201.29834666996291</v>
          </cell>
          <cell r="L478">
            <v>201.29834666996291</v>
          </cell>
          <cell r="M478">
            <v>201.29834666996291</v>
          </cell>
          <cell r="N478">
            <v>201.29834666996291</v>
          </cell>
          <cell r="O478">
            <v>201.29834666996291</v>
          </cell>
          <cell r="P478">
            <v>201.29834666996291</v>
          </cell>
          <cell r="Q478">
            <v>201.29834666996291</v>
          </cell>
        </row>
        <row r="479">
          <cell r="A479" t="str">
            <v>OOHFivFemale 45 - 64</v>
          </cell>
          <cell r="B479" t="str">
            <v>OOH</v>
          </cell>
          <cell r="C479" t="str">
            <v>Fiv</v>
          </cell>
          <cell r="D479" t="str">
            <v>Female 45 - 64</v>
          </cell>
          <cell r="E479">
            <v>201.29834666996291</v>
          </cell>
          <cell r="F479">
            <v>201.29834666996291</v>
          </cell>
          <cell r="G479">
            <v>201.29834666996291</v>
          </cell>
          <cell r="H479">
            <v>201.29834666996291</v>
          </cell>
          <cell r="I479">
            <v>201.29834666996291</v>
          </cell>
          <cell r="J479">
            <v>201.29834666996291</v>
          </cell>
          <cell r="K479">
            <v>201.29834666996291</v>
          </cell>
          <cell r="L479">
            <v>201.29834666996291</v>
          </cell>
          <cell r="M479">
            <v>201.29834666996291</v>
          </cell>
          <cell r="N479">
            <v>201.29834666996291</v>
          </cell>
          <cell r="O479">
            <v>201.29834666996291</v>
          </cell>
          <cell r="P479">
            <v>201.29834666996291</v>
          </cell>
          <cell r="Q479">
            <v>201.29834666996291</v>
          </cell>
        </row>
        <row r="480">
          <cell r="A480" t="str">
            <v>OOHFivFemale 55 +</v>
          </cell>
          <cell r="B480" t="str">
            <v>OOH</v>
          </cell>
          <cell r="C480" t="str">
            <v>Fiv</v>
          </cell>
          <cell r="D480" t="str">
            <v>Female 55 +</v>
          </cell>
          <cell r="E480">
            <v>201.29834666996291</v>
          </cell>
          <cell r="F480">
            <v>201.29834666996291</v>
          </cell>
          <cell r="G480">
            <v>201.29834666996291</v>
          </cell>
          <cell r="H480">
            <v>201.29834666996291</v>
          </cell>
          <cell r="I480">
            <v>201.29834666996291</v>
          </cell>
          <cell r="J480">
            <v>201.29834666996291</v>
          </cell>
          <cell r="K480">
            <v>201.29834666996291</v>
          </cell>
          <cell r="L480">
            <v>201.29834666996291</v>
          </cell>
          <cell r="M480">
            <v>201.29834666996291</v>
          </cell>
          <cell r="N480">
            <v>201.29834666996291</v>
          </cell>
          <cell r="O480">
            <v>201.29834666996291</v>
          </cell>
          <cell r="P480">
            <v>201.29834666996291</v>
          </cell>
          <cell r="Q480">
            <v>201.29834666996291</v>
          </cell>
        </row>
        <row r="481">
          <cell r="A481" t="str">
            <v>OOHFivFemale 35 +</v>
          </cell>
          <cell r="B481" t="str">
            <v>OOH</v>
          </cell>
          <cell r="C481" t="str">
            <v>Fiv</v>
          </cell>
          <cell r="D481" t="str">
            <v>Female 35 +</v>
          </cell>
          <cell r="E481">
            <v>201.29834666996291</v>
          </cell>
          <cell r="F481">
            <v>201.29834666996291</v>
          </cell>
          <cell r="G481">
            <v>201.29834666996291</v>
          </cell>
          <cell r="H481">
            <v>201.29834666996291</v>
          </cell>
          <cell r="I481">
            <v>201.29834666996291</v>
          </cell>
          <cell r="J481">
            <v>201.29834666996291</v>
          </cell>
          <cell r="K481">
            <v>201.29834666996291</v>
          </cell>
          <cell r="L481">
            <v>201.29834666996291</v>
          </cell>
          <cell r="M481">
            <v>201.29834666996291</v>
          </cell>
          <cell r="N481">
            <v>201.29834666996291</v>
          </cell>
          <cell r="O481">
            <v>201.29834666996291</v>
          </cell>
          <cell r="P481">
            <v>201.29834666996291</v>
          </cell>
          <cell r="Q481">
            <v>201.29834666996291</v>
          </cell>
        </row>
        <row r="482">
          <cell r="A482" t="str">
            <v>OOHFivMale 16 - 24</v>
          </cell>
          <cell r="B482" t="str">
            <v>OOH</v>
          </cell>
          <cell r="C482" t="str">
            <v>Fiv</v>
          </cell>
          <cell r="D482" t="str">
            <v>Male 16 - 24</v>
          </cell>
          <cell r="E482">
            <v>201.29834666996291</v>
          </cell>
          <cell r="F482">
            <v>201.29834666996291</v>
          </cell>
          <cell r="G482">
            <v>201.29834666996291</v>
          </cell>
          <cell r="H482">
            <v>201.29834666996291</v>
          </cell>
          <cell r="I482">
            <v>201.29834666996291</v>
          </cell>
          <cell r="J482">
            <v>201.29834666996291</v>
          </cell>
          <cell r="K482">
            <v>201.29834666996291</v>
          </cell>
          <cell r="L482">
            <v>201.29834666996291</v>
          </cell>
          <cell r="M482">
            <v>201.29834666996291</v>
          </cell>
          <cell r="N482">
            <v>201.29834666996291</v>
          </cell>
          <cell r="O482">
            <v>201.29834666996291</v>
          </cell>
          <cell r="P482">
            <v>201.29834666996291</v>
          </cell>
          <cell r="Q482">
            <v>201.29834666996291</v>
          </cell>
        </row>
        <row r="483">
          <cell r="A483" t="str">
            <v>OOHFivMale 16 - 34</v>
          </cell>
          <cell r="B483" t="str">
            <v>OOH</v>
          </cell>
          <cell r="C483" t="str">
            <v>Fiv</v>
          </cell>
          <cell r="D483" t="str">
            <v>Male 16 - 34</v>
          </cell>
          <cell r="E483">
            <v>201.29834666996291</v>
          </cell>
          <cell r="F483">
            <v>201.29834666996291</v>
          </cell>
          <cell r="G483">
            <v>201.29834666996291</v>
          </cell>
          <cell r="H483">
            <v>201.29834666996291</v>
          </cell>
          <cell r="I483">
            <v>201.29834666996291</v>
          </cell>
          <cell r="J483">
            <v>201.29834666996291</v>
          </cell>
          <cell r="K483">
            <v>201.29834666996291</v>
          </cell>
          <cell r="L483">
            <v>201.29834666996291</v>
          </cell>
          <cell r="M483">
            <v>201.29834666996291</v>
          </cell>
          <cell r="N483">
            <v>201.29834666996291</v>
          </cell>
          <cell r="O483">
            <v>201.29834666996291</v>
          </cell>
          <cell r="P483">
            <v>201.29834666996291</v>
          </cell>
          <cell r="Q483">
            <v>201.29834666996291</v>
          </cell>
        </row>
        <row r="484">
          <cell r="A484" t="str">
            <v>OOHFivMale 16 - 44</v>
          </cell>
          <cell r="B484" t="str">
            <v>OOH</v>
          </cell>
          <cell r="C484" t="str">
            <v>Fiv</v>
          </cell>
          <cell r="D484" t="str">
            <v>Male 16 - 44</v>
          </cell>
          <cell r="E484">
            <v>201.29834666996291</v>
          </cell>
          <cell r="F484">
            <v>201.29834666996291</v>
          </cell>
          <cell r="G484">
            <v>201.29834666996291</v>
          </cell>
          <cell r="H484">
            <v>201.29834666996291</v>
          </cell>
          <cell r="I484">
            <v>201.29834666996291</v>
          </cell>
          <cell r="J484">
            <v>201.29834666996291</v>
          </cell>
          <cell r="K484">
            <v>201.29834666996291</v>
          </cell>
          <cell r="L484">
            <v>201.29834666996291</v>
          </cell>
          <cell r="M484">
            <v>201.29834666996291</v>
          </cell>
          <cell r="N484">
            <v>201.29834666996291</v>
          </cell>
          <cell r="O484">
            <v>201.29834666996291</v>
          </cell>
          <cell r="P484">
            <v>201.29834666996291</v>
          </cell>
          <cell r="Q484">
            <v>201.29834666996291</v>
          </cell>
        </row>
        <row r="485">
          <cell r="A485" t="str">
            <v>OOHFivMale 16 +</v>
          </cell>
          <cell r="B485" t="str">
            <v>OOH</v>
          </cell>
          <cell r="C485" t="str">
            <v>Fiv</v>
          </cell>
          <cell r="D485" t="str">
            <v>Male 16 +</v>
          </cell>
          <cell r="E485">
            <v>201.29834666996291</v>
          </cell>
          <cell r="F485">
            <v>201.29834666996291</v>
          </cell>
          <cell r="G485">
            <v>201.29834666996291</v>
          </cell>
          <cell r="H485">
            <v>201.29834666996291</v>
          </cell>
          <cell r="I485">
            <v>201.29834666996291</v>
          </cell>
          <cell r="J485">
            <v>201.29834666996291</v>
          </cell>
          <cell r="K485">
            <v>201.29834666996291</v>
          </cell>
          <cell r="L485">
            <v>201.29834666996291</v>
          </cell>
          <cell r="M485">
            <v>201.29834666996291</v>
          </cell>
          <cell r="N485">
            <v>201.29834666996291</v>
          </cell>
          <cell r="O485">
            <v>201.29834666996291</v>
          </cell>
          <cell r="P485">
            <v>201.29834666996291</v>
          </cell>
          <cell r="Q485">
            <v>201.29834666996291</v>
          </cell>
        </row>
        <row r="486">
          <cell r="A486" t="str">
            <v>OOHFivMale 20 - 39</v>
          </cell>
          <cell r="B486" t="str">
            <v>OOH</v>
          </cell>
          <cell r="C486" t="str">
            <v>Fiv</v>
          </cell>
          <cell r="D486" t="str">
            <v>Male 20 - 39</v>
          </cell>
          <cell r="E486">
            <v>201.29834666996291</v>
          </cell>
          <cell r="F486">
            <v>201.29834666996291</v>
          </cell>
          <cell r="G486">
            <v>201.29834666996291</v>
          </cell>
          <cell r="H486">
            <v>201.29834666996291</v>
          </cell>
          <cell r="I486">
            <v>201.29834666996291</v>
          </cell>
          <cell r="J486">
            <v>201.29834666996291</v>
          </cell>
          <cell r="K486">
            <v>201.29834666996291</v>
          </cell>
          <cell r="L486">
            <v>201.29834666996291</v>
          </cell>
          <cell r="M486">
            <v>201.29834666996291</v>
          </cell>
          <cell r="N486">
            <v>201.29834666996291</v>
          </cell>
          <cell r="O486">
            <v>201.29834666996291</v>
          </cell>
          <cell r="P486">
            <v>201.29834666996291</v>
          </cell>
          <cell r="Q486">
            <v>201.29834666996291</v>
          </cell>
        </row>
        <row r="487">
          <cell r="A487" t="str">
            <v>OOHFivMale 25 - 34</v>
          </cell>
          <cell r="B487" t="str">
            <v>OOH</v>
          </cell>
          <cell r="C487" t="str">
            <v>Fiv</v>
          </cell>
          <cell r="D487" t="str">
            <v>Male 25 - 34</v>
          </cell>
          <cell r="E487">
            <v>201.29834666996291</v>
          </cell>
          <cell r="F487">
            <v>201.29834666996291</v>
          </cell>
          <cell r="G487">
            <v>201.29834666996291</v>
          </cell>
          <cell r="H487">
            <v>201.29834666996291</v>
          </cell>
          <cell r="I487">
            <v>201.29834666996291</v>
          </cell>
          <cell r="J487">
            <v>201.29834666996291</v>
          </cell>
          <cell r="K487">
            <v>201.29834666996291</v>
          </cell>
          <cell r="L487">
            <v>201.29834666996291</v>
          </cell>
          <cell r="M487">
            <v>201.29834666996291</v>
          </cell>
          <cell r="N487">
            <v>201.29834666996291</v>
          </cell>
          <cell r="O487">
            <v>201.29834666996291</v>
          </cell>
          <cell r="P487">
            <v>201.29834666996291</v>
          </cell>
          <cell r="Q487">
            <v>201.29834666996291</v>
          </cell>
        </row>
        <row r="488">
          <cell r="A488" t="str">
            <v>OOHFivMale 25 - 44</v>
          </cell>
          <cell r="B488" t="str">
            <v>OOH</v>
          </cell>
          <cell r="C488" t="str">
            <v>Fiv</v>
          </cell>
          <cell r="D488" t="str">
            <v>Male 25 - 44</v>
          </cell>
          <cell r="E488">
            <v>201.29834666996291</v>
          </cell>
          <cell r="F488">
            <v>201.29834666996291</v>
          </cell>
          <cell r="G488">
            <v>201.29834666996291</v>
          </cell>
          <cell r="H488">
            <v>201.29834666996291</v>
          </cell>
          <cell r="I488">
            <v>201.29834666996291</v>
          </cell>
          <cell r="J488">
            <v>201.29834666996291</v>
          </cell>
          <cell r="K488">
            <v>201.29834666996291</v>
          </cell>
          <cell r="L488">
            <v>201.29834666996291</v>
          </cell>
          <cell r="M488">
            <v>201.29834666996291</v>
          </cell>
          <cell r="N488">
            <v>201.29834666996291</v>
          </cell>
          <cell r="O488">
            <v>201.29834666996291</v>
          </cell>
          <cell r="P488">
            <v>201.29834666996291</v>
          </cell>
          <cell r="Q488">
            <v>201.29834666996291</v>
          </cell>
        </row>
        <row r="489">
          <cell r="A489" t="str">
            <v>OOHFivMale 25 - 54</v>
          </cell>
          <cell r="B489" t="str">
            <v>OOH</v>
          </cell>
          <cell r="C489" t="str">
            <v>Fiv</v>
          </cell>
          <cell r="D489" t="str">
            <v>Male 25 - 54</v>
          </cell>
          <cell r="E489">
            <v>201.29834666996291</v>
          </cell>
          <cell r="F489">
            <v>201.29834666996291</v>
          </cell>
          <cell r="G489">
            <v>201.29834666996291</v>
          </cell>
          <cell r="H489">
            <v>201.29834666996291</v>
          </cell>
          <cell r="I489">
            <v>201.29834666996291</v>
          </cell>
          <cell r="J489">
            <v>201.29834666996291</v>
          </cell>
          <cell r="K489">
            <v>201.29834666996291</v>
          </cell>
          <cell r="L489">
            <v>201.29834666996291</v>
          </cell>
          <cell r="M489">
            <v>201.29834666996291</v>
          </cell>
          <cell r="N489">
            <v>201.29834666996291</v>
          </cell>
          <cell r="O489">
            <v>201.29834666996291</v>
          </cell>
          <cell r="P489">
            <v>201.29834666996291</v>
          </cell>
          <cell r="Q489">
            <v>201.29834666996291</v>
          </cell>
        </row>
        <row r="490">
          <cell r="A490" t="str">
            <v>OOHFivMale 30 - 49</v>
          </cell>
          <cell r="B490" t="str">
            <v>OOH</v>
          </cell>
          <cell r="C490" t="str">
            <v>Fiv</v>
          </cell>
          <cell r="D490" t="str">
            <v>Male 30 - 49</v>
          </cell>
          <cell r="E490">
            <v>201.29834666996291</v>
          </cell>
          <cell r="F490">
            <v>201.29834666996291</v>
          </cell>
          <cell r="G490">
            <v>201.29834666996291</v>
          </cell>
          <cell r="H490">
            <v>201.29834666996291</v>
          </cell>
          <cell r="I490">
            <v>201.29834666996291</v>
          </cell>
          <cell r="J490">
            <v>201.29834666996291</v>
          </cell>
          <cell r="K490">
            <v>201.29834666996291</v>
          </cell>
          <cell r="L490">
            <v>201.29834666996291</v>
          </cell>
          <cell r="M490">
            <v>201.29834666996291</v>
          </cell>
          <cell r="N490">
            <v>201.29834666996291</v>
          </cell>
          <cell r="O490">
            <v>201.29834666996291</v>
          </cell>
          <cell r="P490">
            <v>201.29834666996291</v>
          </cell>
          <cell r="Q490">
            <v>201.29834666996291</v>
          </cell>
        </row>
        <row r="491">
          <cell r="A491" t="str">
            <v>OOHFivMale 35 - 44</v>
          </cell>
          <cell r="B491" t="str">
            <v>OOH</v>
          </cell>
          <cell r="C491" t="str">
            <v>Fiv</v>
          </cell>
          <cell r="D491" t="str">
            <v>Male 35 - 44</v>
          </cell>
          <cell r="E491">
            <v>201.29834666996291</v>
          </cell>
          <cell r="F491">
            <v>201.29834666996291</v>
          </cell>
          <cell r="G491">
            <v>201.29834666996291</v>
          </cell>
          <cell r="H491">
            <v>201.29834666996291</v>
          </cell>
          <cell r="I491">
            <v>201.29834666996291</v>
          </cell>
          <cell r="J491">
            <v>201.29834666996291</v>
          </cell>
          <cell r="K491">
            <v>201.29834666996291</v>
          </cell>
          <cell r="L491">
            <v>201.29834666996291</v>
          </cell>
          <cell r="M491">
            <v>201.29834666996291</v>
          </cell>
          <cell r="N491">
            <v>201.29834666996291</v>
          </cell>
          <cell r="O491">
            <v>201.29834666996291</v>
          </cell>
          <cell r="P491">
            <v>201.29834666996291</v>
          </cell>
          <cell r="Q491">
            <v>201.29834666996291</v>
          </cell>
        </row>
        <row r="492">
          <cell r="A492" t="str">
            <v>OOHFivMale 35 - 54</v>
          </cell>
          <cell r="B492" t="str">
            <v>OOH</v>
          </cell>
          <cell r="C492" t="str">
            <v>Fiv</v>
          </cell>
          <cell r="D492" t="str">
            <v>Male 35 - 54</v>
          </cell>
          <cell r="E492">
            <v>201.29834666996291</v>
          </cell>
          <cell r="F492">
            <v>201.29834666996291</v>
          </cell>
          <cell r="G492">
            <v>201.29834666996291</v>
          </cell>
          <cell r="H492">
            <v>201.29834666996291</v>
          </cell>
          <cell r="I492">
            <v>201.29834666996291</v>
          </cell>
          <cell r="J492">
            <v>201.29834666996291</v>
          </cell>
          <cell r="K492">
            <v>201.29834666996291</v>
          </cell>
          <cell r="L492">
            <v>201.29834666996291</v>
          </cell>
          <cell r="M492">
            <v>201.29834666996291</v>
          </cell>
          <cell r="N492">
            <v>201.29834666996291</v>
          </cell>
          <cell r="O492">
            <v>201.29834666996291</v>
          </cell>
          <cell r="P492">
            <v>201.29834666996291</v>
          </cell>
          <cell r="Q492">
            <v>201.29834666996291</v>
          </cell>
        </row>
        <row r="493">
          <cell r="A493" t="str">
            <v>OOHFivMale 35 - 64</v>
          </cell>
          <cell r="B493" t="str">
            <v>OOH</v>
          </cell>
          <cell r="C493" t="str">
            <v>Fiv</v>
          </cell>
          <cell r="D493" t="str">
            <v>Male 35 - 64</v>
          </cell>
          <cell r="E493">
            <v>201.29834666996291</v>
          </cell>
          <cell r="F493">
            <v>201.29834666996291</v>
          </cell>
          <cell r="G493">
            <v>201.29834666996291</v>
          </cell>
          <cell r="H493">
            <v>201.29834666996291</v>
          </cell>
          <cell r="I493">
            <v>201.29834666996291</v>
          </cell>
          <cell r="J493">
            <v>201.29834666996291</v>
          </cell>
          <cell r="K493">
            <v>201.29834666996291</v>
          </cell>
          <cell r="L493">
            <v>201.29834666996291</v>
          </cell>
          <cell r="M493">
            <v>201.29834666996291</v>
          </cell>
          <cell r="N493">
            <v>201.29834666996291</v>
          </cell>
          <cell r="O493">
            <v>201.29834666996291</v>
          </cell>
          <cell r="P493">
            <v>201.29834666996291</v>
          </cell>
          <cell r="Q493">
            <v>201.29834666996291</v>
          </cell>
        </row>
        <row r="494">
          <cell r="A494" t="str">
            <v>OOHFivMale 45 - 64</v>
          </cell>
          <cell r="B494" t="str">
            <v>OOH</v>
          </cell>
          <cell r="C494" t="str">
            <v>Fiv</v>
          </cell>
          <cell r="D494" t="str">
            <v>Male 45 - 64</v>
          </cell>
          <cell r="E494">
            <v>201.29834666996291</v>
          </cell>
          <cell r="F494">
            <v>201.29834666996291</v>
          </cell>
          <cell r="G494">
            <v>201.29834666996291</v>
          </cell>
          <cell r="H494">
            <v>201.29834666996291</v>
          </cell>
          <cell r="I494">
            <v>201.29834666996291</v>
          </cell>
          <cell r="J494">
            <v>201.29834666996291</v>
          </cell>
          <cell r="K494">
            <v>201.29834666996291</v>
          </cell>
          <cell r="L494">
            <v>201.29834666996291</v>
          </cell>
          <cell r="M494">
            <v>201.29834666996291</v>
          </cell>
          <cell r="N494">
            <v>201.29834666996291</v>
          </cell>
          <cell r="O494">
            <v>201.29834666996291</v>
          </cell>
          <cell r="P494">
            <v>201.29834666996291</v>
          </cell>
          <cell r="Q494">
            <v>201.29834666996291</v>
          </cell>
        </row>
        <row r="495">
          <cell r="A495" t="str">
            <v>OOHFivMale 55 +</v>
          </cell>
          <cell r="B495" t="str">
            <v>OOH</v>
          </cell>
          <cell r="C495" t="str">
            <v>Fiv</v>
          </cell>
          <cell r="D495" t="str">
            <v>Male 55 +</v>
          </cell>
          <cell r="E495">
            <v>201.29834666996291</v>
          </cell>
          <cell r="F495">
            <v>201.29834666996291</v>
          </cell>
          <cell r="G495">
            <v>201.29834666996291</v>
          </cell>
          <cell r="H495">
            <v>201.29834666996291</v>
          </cell>
          <cell r="I495">
            <v>201.29834666996291</v>
          </cell>
          <cell r="J495">
            <v>201.29834666996291</v>
          </cell>
          <cell r="K495">
            <v>201.29834666996291</v>
          </cell>
          <cell r="L495">
            <v>201.29834666996291</v>
          </cell>
          <cell r="M495">
            <v>201.29834666996291</v>
          </cell>
          <cell r="N495">
            <v>201.29834666996291</v>
          </cell>
          <cell r="O495">
            <v>201.29834666996291</v>
          </cell>
          <cell r="P495">
            <v>201.29834666996291</v>
          </cell>
          <cell r="Q495">
            <v>201.29834666996291</v>
          </cell>
        </row>
        <row r="496">
          <cell r="A496" t="str">
            <v>OOHFivMale 35 +</v>
          </cell>
          <cell r="B496" t="str">
            <v>OOH</v>
          </cell>
          <cell r="C496" t="str">
            <v>Fiv</v>
          </cell>
          <cell r="D496" t="str">
            <v>Male 35 +</v>
          </cell>
          <cell r="E496">
            <v>201.29834666996291</v>
          </cell>
          <cell r="F496">
            <v>201.29834666996291</v>
          </cell>
          <cell r="G496">
            <v>201.29834666996291</v>
          </cell>
          <cell r="H496">
            <v>201.29834666996291</v>
          </cell>
          <cell r="I496">
            <v>201.29834666996291</v>
          </cell>
          <cell r="J496">
            <v>201.29834666996291</v>
          </cell>
          <cell r="K496">
            <v>201.29834666996291</v>
          </cell>
          <cell r="L496">
            <v>201.29834666996291</v>
          </cell>
          <cell r="M496">
            <v>201.29834666996291</v>
          </cell>
          <cell r="N496">
            <v>201.29834666996291</v>
          </cell>
          <cell r="O496">
            <v>201.29834666996291</v>
          </cell>
          <cell r="P496">
            <v>201.29834666996291</v>
          </cell>
          <cell r="Q496">
            <v>201.29834666996291</v>
          </cell>
        </row>
        <row r="497">
          <cell r="A497" t="str">
            <v>OOHOthAll 16 +</v>
          </cell>
          <cell r="B497" t="str">
            <v>OOH</v>
          </cell>
          <cell r="C497" t="str">
            <v>Oth</v>
          </cell>
          <cell r="D497" t="str">
            <v>All 16 +</v>
          </cell>
          <cell r="E497">
            <v>118.74948298665787</v>
          </cell>
          <cell r="F497">
            <v>118.74948298665787</v>
          </cell>
          <cell r="G497">
            <v>118.74948298665787</v>
          </cell>
          <cell r="H497">
            <v>118.74948298665787</v>
          </cell>
          <cell r="I497">
            <v>118.74948298665787</v>
          </cell>
          <cell r="J497">
            <v>118.74948298665787</v>
          </cell>
          <cell r="K497">
            <v>118.74948298665787</v>
          </cell>
          <cell r="L497">
            <v>118.74948298665787</v>
          </cell>
          <cell r="M497">
            <v>118.74948298665787</v>
          </cell>
          <cell r="N497">
            <v>118.74948298665787</v>
          </cell>
          <cell r="O497">
            <v>118.74948298665787</v>
          </cell>
          <cell r="P497">
            <v>118.74948298665787</v>
          </cell>
          <cell r="Q497">
            <v>118.74948298665787</v>
          </cell>
        </row>
        <row r="498">
          <cell r="A498" t="str">
            <v>OOHOthAll 16 - 24</v>
          </cell>
          <cell r="B498" t="str">
            <v>OOH</v>
          </cell>
          <cell r="C498" t="str">
            <v>Oth</v>
          </cell>
          <cell r="D498" t="str">
            <v>All 16 - 24</v>
          </cell>
          <cell r="E498">
            <v>118.74948298665787</v>
          </cell>
          <cell r="F498">
            <v>118.74948298665787</v>
          </cell>
          <cell r="G498">
            <v>118.74948298665787</v>
          </cell>
          <cell r="H498">
            <v>118.74948298665787</v>
          </cell>
          <cell r="I498">
            <v>118.74948298665787</v>
          </cell>
          <cell r="J498">
            <v>118.74948298665787</v>
          </cell>
          <cell r="K498">
            <v>118.74948298665787</v>
          </cell>
          <cell r="L498">
            <v>118.74948298665787</v>
          </cell>
          <cell r="M498">
            <v>118.74948298665787</v>
          </cell>
          <cell r="N498">
            <v>118.74948298665787</v>
          </cell>
          <cell r="O498">
            <v>118.74948298665787</v>
          </cell>
          <cell r="P498">
            <v>118.74948298665787</v>
          </cell>
          <cell r="Q498">
            <v>118.74948298665787</v>
          </cell>
        </row>
        <row r="499">
          <cell r="A499" t="str">
            <v>OOHOthAll 16 - 34</v>
          </cell>
          <cell r="B499" t="str">
            <v>OOH</v>
          </cell>
          <cell r="C499" t="str">
            <v>Oth</v>
          </cell>
          <cell r="D499" t="str">
            <v>All 16 - 34</v>
          </cell>
          <cell r="E499">
            <v>118.74948298665787</v>
          </cell>
          <cell r="F499">
            <v>118.74948298665787</v>
          </cell>
          <cell r="G499">
            <v>118.74948298665787</v>
          </cell>
          <cell r="H499">
            <v>118.74948298665787</v>
          </cell>
          <cell r="I499">
            <v>118.74948298665787</v>
          </cell>
          <cell r="J499">
            <v>118.74948298665787</v>
          </cell>
          <cell r="K499">
            <v>118.74948298665787</v>
          </cell>
          <cell r="L499">
            <v>118.74948298665787</v>
          </cell>
          <cell r="M499">
            <v>118.74948298665787</v>
          </cell>
          <cell r="N499">
            <v>118.74948298665787</v>
          </cell>
          <cell r="O499">
            <v>118.74948298665787</v>
          </cell>
          <cell r="P499">
            <v>118.74948298665787</v>
          </cell>
          <cell r="Q499">
            <v>118.74948298665787</v>
          </cell>
        </row>
        <row r="500">
          <cell r="A500" t="str">
            <v>OOHOthAll 16 - 44</v>
          </cell>
          <cell r="B500" t="str">
            <v>OOH</v>
          </cell>
          <cell r="C500" t="str">
            <v>Oth</v>
          </cell>
          <cell r="D500" t="str">
            <v>All 16 - 44</v>
          </cell>
          <cell r="E500">
            <v>118.74948298665787</v>
          </cell>
          <cell r="F500">
            <v>118.74948298665787</v>
          </cell>
          <cell r="G500">
            <v>118.74948298665787</v>
          </cell>
          <cell r="H500">
            <v>118.74948298665787</v>
          </cell>
          <cell r="I500">
            <v>118.74948298665787</v>
          </cell>
          <cell r="J500">
            <v>118.74948298665787</v>
          </cell>
          <cell r="K500">
            <v>118.74948298665787</v>
          </cell>
          <cell r="L500">
            <v>118.74948298665787</v>
          </cell>
          <cell r="M500">
            <v>118.74948298665787</v>
          </cell>
          <cell r="N500">
            <v>118.74948298665787</v>
          </cell>
          <cell r="O500">
            <v>118.74948298665787</v>
          </cell>
          <cell r="P500">
            <v>118.74948298665787</v>
          </cell>
          <cell r="Q500">
            <v>118.74948298665787</v>
          </cell>
        </row>
        <row r="501">
          <cell r="A501" t="str">
            <v>OOHOthAll 20 - 39</v>
          </cell>
          <cell r="B501" t="str">
            <v>OOH</v>
          </cell>
          <cell r="C501" t="str">
            <v>Oth</v>
          </cell>
          <cell r="D501" t="str">
            <v>All 20 - 39</v>
          </cell>
          <cell r="E501">
            <v>118.74948298665787</v>
          </cell>
          <cell r="F501">
            <v>118.74948298665787</v>
          </cell>
          <cell r="G501">
            <v>118.74948298665787</v>
          </cell>
          <cell r="H501">
            <v>118.74948298665787</v>
          </cell>
          <cell r="I501">
            <v>118.74948298665787</v>
          </cell>
          <cell r="J501">
            <v>118.74948298665787</v>
          </cell>
          <cell r="K501">
            <v>118.74948298665787</v>
          </cell>
          <cell r="L501">
            <v>118.74948298665787</v>
          </cell>
          <cell r="M501">
            <v>118.74948298665787</v>
          </cell>
          <cell r="N501">
            <v>118.74948298665787</v>
          </cell>
          <cell r="O501">
            <v>118.74948298665787</v>
          </cell>
          <cell r="P501">
            <v>118.74948298665787</v>
          </cell>
          <cell r="Q501">
            <v>118.74948298665787</v>
          </cell>
        </row>
        <row r="502">
          <cell r="A502" t="str">
            <v>OOHOthAll 25 - 34</v>
          </cell>
          <cell r="B502" t="str">
            <v>OOH</v>
          </cell>
          <cell r="C502" t="str">
            <v>Oth</v>
          </cell>
          <cell r="D502" t="str">
            <v>All 25 - 34</v>
          </cell>
          <cell r="E502">
            <v>118.74948298665787</v>
          </cell>
          <cell r="F502">
            <v>118.74948298665787</v>
          </cell>
          <cell r="G502">
            <v>118.74948298665787</v>
          </cell>
          <cell r="H502">
            <v>118.74948298665787</v>
          </cell>
          <cell r="I502">
            <v>118.74948298665787</v>
          </cell>
          <cell r="J502">
            <v>118.74948298665787</v>
          </cell>
          <cell r="K502">
            <v>118.74948298665787</v>
          </cell>
          <cell r="L502">
            <v>118.74948298665787</v>
          </cell>
          <cell r="M502">
            <v>118.74948298665787</v>
          </cell>
          <cell r="N502">
            <v>118.74948298665787</v>
          </cell>
          <cell r="O502">
            <v>118.74948298665787</v>
          </cell>
          <cell r="P502">
            <v>118.74948298665787</v>
          </cell>
          <cell r="Q502">
            <v>118.74948298665787</v>
          </cell>
        </row>
        <row r="503">
          <cell r="A503" t="str">
            <v>OOHOthAll 25 - 44</v>
          </cell>
          <cell r="B503" t="str">
            <v>OOH</v>
          </cell>
          <cell r="C503" t="str">
            <v>Oth</v>
          </cell>
          <cell r="D503" t="str">
            <v>All 25 - 44</v>
          </cell>
          <cell r="E503">
            <v>118.74948298665787</v>
          </cell>
          <cell r="F503">
            <v>118.74948298665787</v>
          </cell>
          <cell r="G503">
            <v>118.74948298665787</v>
          </cell>
          <cell r="H503">
            <v>118.74948298665787</v>
          </cell>
          <cell r="I503">
            <v>118.74948298665787</v>
          </cell>
          <cell r="J503">
            <v>118.74948298665787</v>
          </cell>
          <cell r="K503">
            <v>118.74948298665787</v>
          </cell>
          <cell r="L503">
            <v>118.74948298665787</v>
          </cell>
          <cell r="M503">
            <v>118.74948298665787</v>
          </cell>
          <cell r="N503">
            <v>118.74948298665787</v>
          </cell>
          <cell r="O503">
            <v>118.74948298665787</v>
          </cell>
          <cell r="P503">
            <v>118.74948298665787</v>
          </cell>
          <cell r="Q503">
            <v>118.74948298665787</v>
          </cell>
        </row>
        <row r="504">
          <cell r="A504" t="str">
            <v>OOHOthAll 25 - 54</v>
          </cell>
          <cell r="B504" t="str">
            <v>OOH</v>
          </cell>
          <cell r="C504" t="str">
            <v>Oth</v>
          </cell>
          <cell r="D504" t="str">
            <v>All 25 - 54</v>
          </cell>
          <cell r="E504">
            <v>118.74948298665787</v>
          </cell>
          <cell r="F504">
            <v>118.74948298665787</v>
          </cell>
          <cell r="G504">
            <v>118.74948298665787</v>
          </cell>
          <cell r="H504">
            <v>118.74948298665787</v>
          </cell>
          <cell r="I504">
            <v>118.74948298665787</v>
          </cell>
          <cell r="J504">
            <v>118.74948298665787</v>
          </cell>
          <cell r="K504">
            <v>118.74948298665787</v>
          </cell>
          <cell r="L504">
            <v>118.74948298665787</v>
          </cell>
          <cell r="M504">
            <v>118.74948298665787</v>
          </cell>
          <cell r="N504">
            <v>118.74948298665787</v>
          </cell>
          <cell r="O504">
            <v>118.74948298665787</v>
          </cell>
          <cell r="P504">
            <v>118.74948298665787</v>
          </cell>
          <cell r="Q504">
            <v>118.74948298665787</v>
          </cell>
        </row>
        <row r="505">
          <cell r="A505" t="str">
            <v>OOHOthAll 30 - 49</v>
          </cell>
          <cell r="B505" t="str">
            <v>OOH</v>
          </cell>
          <cell r="C505" t="str">
            <v>Oth</v>
          </cell>
          <cell r="D505" t="str">
            <v>All 30 - 49</v>
          </cell>
          <cell r="E505">
            <v>118.74948298665787</v>
          </cell>
          <cell r="F505">
            <v>118.74948298665787</v>
          </cell>
          <cell r="G505">
            <v>118.74948298665787</v>
          </cell>
          <cell r="H505">
            <v>118.74948298665787</v>
          </cell>
          <cell r="I505">
            <v>118.74948298665787</v>
          </cell>
          <cell r="J505">
            <v>118.74948298665787</v>
          </cell>
          <cell r="K505">
            <v>118.74948298665787</v>
          </cell>
          <cell r="L505">
            <v>118.74948298665787</v>
          </cell>
          <cell r="M505">
            <v>118.74948298665787</v>
          </cell>
          <cell r="N505">
            <v>118.74948298665787</v>
          </cell>
          <cell r="O505">
            <v>118.74948298665787</v>
          </cell>
          <cell r="P505">
            <v>118.74948298665787</v>
          </cell>
          <cell r="Q505">
            <v>118.74948298665787</v>
          </cell>
        </row>
        <row r="506">
          <cell r="A506" t="str">
            <v>OOHOthAll 35 +</v>
          </cell>
          <cell r="B506" t="str">
            <v>OOH</v>
          </cell>
          <cell r="C506" t="str">
            <v>Oth</v>
          </cell>
          <cell r="D506" t="str">
            <v>All 35 +</v>
          </cell>
          <cell r="E506">
            <v>118.74948298665787</v>
          </cell>
          <cell r="F506">
            <v>118.74948298665787</v>
          </cell>
          <cell r="G506">
            <v>118.74948298665787</v>
          </cell>
          <cell r="H506">
            <v>118.74948298665787</v>
          </cell>
          <cell r="I506">
            <v>118.74948298665787</v>
          </cell>
          <cell r="J506">
            <v>118.74948298665787</v>
          </cell>
          <cell r="K506">
            <v>118.74948298665787</v>
          </cell>
          <cell r="L506">
            <v>118.74948298665787</v>
          </cell>
          <cell r="M506">
            <v>118.74948298665787</v>
          </cell>
          <cell r="N506">
            <v>118.74948298665787</v>
          </cell>
          <cell r="O506">
            <v>118.74948298665787</v>
          </cell>
          <cell r="P506">
            <v>118.74948298665787</v>
          </cell>
          <cell r="Q506">
            <v>118.74948298665787</v>
          </cell>
        </row>
        <row r="507">
          <cell r="A507" t="str">
            <v>OOHOthAll 35 - 54</v>
          </cell>
          <cell r="B507" t="str">
            <v>OOH</v>
          </cell>
          <cell r="C507" t="str">
            <v>Oth</v>
          </cell>
          <cell r="D507" t="str">
            <v>All 35 - 54</v>
          </cell>
          <cell r="E507">
            <v>118.74948298665787</v>
          </cell>
          <cell r="F507">
            <v>118.74948298665787</v>
          </cell>
          <cell r="G507">
            <v>118.74948298665787</v>
          </cell>
          <cell r="H507">
            <v>118.74948298665787</v>
          </cell>
          <cell r="I507">
            <v>118.74948298665787</v>
          </cell>
          <cell r="J507">
            <v>118.74948298665787</v>
          </cell>
          <cell r="K507">
            <v>118.74948298665787</v>
          </cell>
          <cell r="L507">
            <v>118.74948298665787</v>
          </cell>
          <cell r="M507">
            <v>118.74948298665787</v>
          </cell>
          <cell r="N507">
            <v>118.74948298665787</v>
          </cell>
          <cell r="O507">
            <v>118.74948298665787</v>
          </cell>
          <cell r="P507">
            <v>118.74948298665787</v>
          </cell>
          <cell r="Q507">
            <v>118.74948298665787</v>
          </cell>
        </row>
        <row r="508">
          <cell r="A508" t="str">
            <v>OOHOthAll 35 - 44</v>
          </cell>
          <cell r="B508" t="str">
            <v>OOH</v>
          </cell>
          <cell r="C508" t="str">
            <v>Oth</v>
          </cell>
          <cell r="D508" t="str">
            <v>All 35 - 44</v>
          </cell>
          <cell r="E508">
            <v>118.74948298665787</v>
          </cell>
          <cell r="F508">
            <v>118.74948298665787</v>
          </cell>
          <cell r="G508">
            <v>118.74948298665787</v>
          </cell>
          <cell r="H508">
            <v>118.74948298665787</v>
          </cell>
          <cell r="I508">
            <v>118.74948298665787</v>
          </cell>
          <cell r="J508">
            <v>118.74948298665787</v>
          </cell>
          <cell r="K508">
            <v>118.74948298665787</v>
          </cell>
          <cell r="L508">
            <v>118.74948298665787</v>
          </cell>
          <cell r="M508">
            <v>118.74948298665787</v>
          </cell>
          <cell r="N508">
            <v>118.74948298665787</v>
          </cell>
          <cell r="O508">
            <v>118.74948298665787</v>
          </cell>
          <cell r="P508">
            <v>118.74948298665787</v>
          </cell>
          <cell r="Q508">
            <v>118.74948298665787</v>
          </cell>
        </row>
        <row r="509">
          <cell r="A509" t="str">
            <v>OOHOthAll 35 - 64</v>
          </cell>
          <cell r="B509" t="str">
            <v>OOH</v>
          </cell>
          <cell r="C509" t="str">
            <v>Oth</v>
          </cell>
          <cell r="D509" t="str">
            <v>All 35 - 64</v>
          </cell>
          <cell r="E509">
            <v>118.74948298665787</v>
          </cell>
          <cell r="F509">
            <v>118.74948298665787</v>
          </cell>
          <cell r="G509">
            <v>118.74948298665787</v>
          </cell>
          <cell r="H509">
            <v>118.74948298665787</v>
          </cell>
          <cell r="I509">
            <v>118.74948298665787</v>
          </cell>
          <cell r="J509">
            <v>118.74948298665787</v>
          </cell>
          <cell r="K509">
            <v>118.74948298665787</v>
          </cell>
          <cell r="L509">
            <v>118.74948298665787</v>
          </cell>
          <cell r="M509">
            <v>118.74948298665787</v>
          </cell>
          <cell r="N509">
            <v>118.74948298665787</v>
          </cell>
          <cell r="O509">
            <v>118.74948298665787</v>
          </cell>
          <cell r="P509">
            <v>118.74948298665787</v>
          </cell>
          <cell r="Q509">
            <v>118.74948298665787</v>
          </cell>
        </row>
        <row r="510">
          <cell r="A510" t="str">
            <v>OOHOthAll 45 - 64</v>
          </cell>
          <cell r="B510" t="str">
            <v>OOH</v>
          </cell>
          <cell r="C510" t="str">
            <v>Oth</v>
          </cell>
          <cell r="D510" t="str">
            <v>All 45 - 64</v>
          </cell>
          <cell r="E510">
            <v>118.74948298665787</v>
          </cell>
          <cell r="F510">
            <v>118.74948298665787</v>
          </cell>
          <cell r="G510">
            <v>118.74948298665787</v>
          </cell>
          <cell r="H510">
            <v>118.74948298665787</v>
          </cell>
          <cell r="I510">
            <v>118.74948298665787</v>
          </cell>
          <cell r="J510">
            <v>118.74948298665787</v>
          </cell>
          <cell r="K510">
            <v>118.74948298665787</v>
          </cell>
          <cell r="L510">
            <v>118.74948298665787</v>
          </cell>
          <cell r="M510">
            <v>118.74948298665787</v>
          </cell>
          <cell r="N510">
            <v>118.74948298665787</v>
          </cell>
          <cell r="O510">
            <v>118.74948298665787</v>
          </cell>
          <cell r="P510">
            <v>118.74948298665787</v>
          </cell>
          <cell r="Q510">
            <v>118.74948298665787</v>
          </cell>
        </row>
        <row r="511">
          <cell r="A511" t="str">
            <v>OOHOthAll 55 +</v>
          </cell>
          <cell r="B511" t="str">
            <v>OOH</v>
          </cell>
          <cell r="C511" t="str">
            <v>Oth</v>
          </cell>
          <cell r="D511" t="str">
            <v>All 55 +</v>
          </cell>
          <cell r="E511">
            <v>118.74948298665787</v>
          </cell>
          <cell r="F511">
            <v>118.74948298665787</v>
          </cell>
          <cell r="G511">
            <v>118.74948298665787</v>
          </cell>
          <cell r="H511">
            <v>118.74948298665787</v>
          </cell>
          <cell r="I511">
            <v>118.74948298665787</v>
          </cell>
          <cell r="J511">
            <v>118.74948298665787</v>
          </cell>
          <cell r="K511">
            <v>118.74948298665787</v>
          </cell>
          <cell r="L511">
            <v>118.74948298665787</v>
          </cell>
          <cell r="M511">
            <v>118.74948298665787</v>
          </cell>
          <cell r="N511">
            <v>118.74948298665787</v>
          </cell>
          <cell r="O511">
            <v>118.74948298665787</v>
          </cell>
          <cell r="P511">
            <v>118.74948298665787</v>
          </cell>
          <cell r="Q511">
            <v>118.74948298665787</v>
          </cell>
        </row>
        <row r="512">
          <cell r="A512" t="str">
            <v>OOHOthFemale 16 +</v>
          </cell>
          <cell r="B512" t="str">
            <v>OOH</v>
          </cell>
          <cell r="C512" t="str">
            <v>Oth</v>
          </cell>
          <cell r="D512" t="str">
            <v>Female 16 +</v>
          </cell>
          <cell r="E512">
            <v>118.74948298665787</v>
          </cell>
          <cell r="F512">
            <v>118.74948298665787</v>
          </cell>
          <cell r="G512">
            <v>118.74948298665787</v>
          </cell>
          <cell r="H512">
            <v>118.74948298665787</v>
          </cell>
          <cell r="I512">
            <v>118.74948298665787</v>
          </cell>
          <cell r="J512">
            <v>118.74948298665787</v>
          </cell>
          <cell r="K512">
            <v>118.74948298665787</v>
          </cell>
          <cell r="L512">
            <v>118.74948298665787</v>
          </cell>
          <cell r="M512">
            <v>118.74948298665787</v>
          </cell>
          <cell r="N512">
            <v>118.74948298665787</v>
          </cell>
          <cell r="O512">
            <v>118.74948298665787</v>
          </cell>
          <cell r="P512">
            <v>118.74948298665787</v>
          </cell>
          <cell r="Q512">
            <v>118.74948298665787</v>
          </cell>
        </row>
        <row r="513">
          <cell r="A513" t="str">
            <v>OOHOthFemale 16 - 24</v>
          </cell>
          <cell r="B513" t="str">
            <v>OOH</v>
          </cell>
          <cell r="C513" t="str">
            <v>Oth</v>
          </cell>
          <cell r="D513" t="str">
            <v>Female 16 - 24</v>
          </cell>
          <cell r="E513">
            <v>118.74948298665787</v>
          </cell>
          <cell r="F513">
            <v>118.74948298665787</v>
          </cell>
          <cell r="G513">
            <v>118.74948298665787</v>
          </cell>
          <cell r="H513">
            <v>118.74948298665787</v>
          </cell>
          <cell r="I513">
            <v>118.74948298665787</v>
          </cell>
          <cell r="J513">
            <v>118.74948298665787</v>
          </cell>
          <cell r="K513">
            <v>118.74948298665787</v>
          </cell>
          <cell r="L513">
            <v>118.74948298665787</v>
          </cell>
          <cell r="M513">
            <v>118.74948298665787</v>
          </cell>
          <cell r="N513">
            <v>118.74948298665787</v>
          </cell>
          <cell r="O513">
            <v>118.74948298665787</v>
          </cell>
          <cell r="P513">
            <v>118.74948298665787</v>
          </cell>
          <cell r="Q513">
            <v>118.74948298665787</v>
          </cell>
        </row>
        <row r="514">
          <cell r="A514" t="str">
            <v>OOHOthFemale 16 - 34</v>
          </cell>
          <cell r="B514" t="str">
            <v>OOH</v>
          </cell>
          <cell r="C514" t="str">
            <v>Oth</v>
          </cell>
          <cell r="D514" t="str">
            <v>Female 16 - 34</v>
          </cell>
          <cell r="E514">
            <v>118.74948298665787</v>
          </cell>
          <cell r="F514">
            <v>118.74948298665787</v>
          </cell>
          <cell r="G514">
            <v>118.74948298665787</v>
          </cell>
          <cell r="H514">
            <v>118.74948298665787</v>
          </cell>
          <cell r="I514">
            <v>118.74948298665787</v>
          </cell>
          <cell r="J514">
            <v>118.74948298665787</v>
          </cell>
          <cell r="K514">
            <v>118.74948298665787</v>
          </cell>
          <cell r="L514">
            <v>118.74948298665787</v>
          </cell>
          <cell r="M514">
            <v>118.74948298665787</v>
          </cell>
          <cell r="N514">
            <v>118.74948298665787</v>
          </cell>
          <cell r="O514">
            <v>118.74948298665787</v>
          </cell>
          <cell r="P514">
            <v>118.74948298665787</v>
          </cell>
          <cell r="Q514">
            <v>118.74948298665787</v>
          </cell>
        </row>
        <row r="515">
          <cell r="A515" t="str">
            <v>OOHOthFemale 16 - 44</v>
          </cell>
          <cell r="B515" t="str">
            <v>OOH</v>
          </cell>
          <cell r="C515" t="str">
            <v>Oth</v>
          </cell>
          <cell r="D515" t="str">
            <v>Female 16 - 44</v>
          </cell>
          <cell r="E515">
            <v>118.74948298665787</v>
          </cell>
          <cell r="F515">
            <v>118.74948298665787</v>
          </cell>
          <cell r="G515">
            <v>118.74948298665787</v>
          </cell>
          <cell r="H515">
            <v>118.74948298665787</v>
          </cell>
          <cell r="I515">
            <v>118.74948298665787</v>
          </cell>
          <cell r="J515">
            <v>118.74948298665787</v>
          </cell>
          <cell r="K515">
            <v>118.74948298665787</v>
          </cell>
          <cell r="L515">
            <v>118.74948298665787</v>
          </cell>
          <cell r="M515">
            <v>118.74948298665787</v>
          </cell>
          <cell r="N515">
            <v>118.74948298665787</v>
          </cell>
          <cell r="O515">
            <v>118.74948298665787</v>
          </cell>
          <cell r="P515">
            <v>118.74948298665787</v>
          </cell>
          <cell r="Q515">
            <v>118.74948298665787</v>
          </cell>
        </row>
        <row r="516">
          <cell r="A516" t="str">
            <v>OOHOthFemale 20 - 39</v>
          </cell>
          <cell r="B516" t="str">
            <v>OOH</v>
          </cell>
          <cell r="C516" t="str">
            <v>Oth</v>
          </cell>
          <cell r="D516" t="str">
            <v>Female 20 - 39</v>
          </cell>
          <cell r="E516">
            <v>118.74948298665787</v>
          </cell>
          <cell r="F516">
            <v>118.74948298665787</v>
          </cell>
          <cell r="G516">
            <v>118.74948298665787</v>
          </cell>
          <cell r="H516">
            <v>118.74948298665787</v>
          </cell>
          <cell r="I516">
            <v>118.74948298665787</v>
          </cell>
          <cell r="J516">
            <v>118.74948298665787</v>
          </cell>
          <cell r="K516">
            <v>118.74948298665787</v>
          </cell>
          <cell r="L516">
            <v>118.74948298665787</v>
          </cell>
          <cell r="M516">
            <v>118.74948298665787</v>
          </cell>
          <cell r="N516">
            <v>118.74948298665787</v>
          </cell>
          <cell r="O516">
            <v>118.74948298665787</v>
          </cell>
          <cell r="P516">
            <v>118.74948298665787</v>
          </cell>
          <cell r="Q516">
            <v>118.74948298665787</v>
          </cell>
        </row>
        <row r="517">
          <cell r="A517" t="str">
            <v>OOHOthFemale 25 - 34</v>
          </cell>
          <cell r="B517" t="str">
            <v>OOH</v>
          </cell>
          <cell r="C517" t="str">
            <v>Oth</v>
          </cell>
          <cell r="D517" t="str">
            <v>Female 25 - 34</v>
          </cell>
          <cell r="E517">
            <v>118.74948298665787</v>
          </cell>
          <cell r="F517">
            <v>118.74948298665787</v>
          </cell>
          <cell r="G517">
            <v>118.74948298665787</v>
          </cell>
          <cell r="H517">
            <v>118.74948298665787</v>
          </cell>
          <cell r="I517">
            <v>118.74948298665787</v>
          </cell>
          <cell r="J517">
            <v>118.74948298665787</v>
          </cell>
          <cell r="K517">
            <v>118.74948298665787</v>
          </cell>
          <cell r="L517">
            <v>118.74948298665787</v>
          </cell>
          <cell r="M517">
            <v>118.74948298665787</v>
          </cell>
          <cell r="N517">
            <v>118.74948298665787</v>
          </cell>
          <cell r="O517">
            <v>118.74948298665787</v>
          </cell>
          <cell r="P517">
            <v>118.74948298665787</v>
          </cell>
          <cell r="Q517">
            <v>118.74948298665787</v>
          </cell>
        </row>
        <row r="518">
          <cell r="A518" t="str">
            <v>OOHOthFemale 25 - 44</v>
          </cell>
          <cell r="B518" t="str">
            <v>OOH</v>
          </cell>
          <cell r="C518" t="str">
            <v>Oth</v>
          </cell>
          <cell r="D518" t="str">
            <v>Female 25 - 44</v>
          </cell>
          <cell r="E518">
            <v>118.74948298665787</v>
          </cell>
          <cell r="F518">
            <v>118.74948298665787</v>
          </cell>
          <cell r="G518">
            <v>118.74948298665787</v>
          </cell>
          <cell r="H518">
            <v>118.74948298665787</v>
          </cell>
          <cell r="I518">
            <v>118.74948298665787</v>
          </cell>
          <cell r="J518">
            <v>118.74948298665787</v>
          </cell>
          <cell r="K518">
            <v>118.74948298665787</v>
          </cell>
          <cell r="L518">
            <v>118.74948298665787</v>
          </cell>
          <cell r="M518">
            <v>118.74948298665787</v>
          </cell>
          <cell r="N518">
            <v>118.74948298665787</v>
          </cell>
          <cell r="O518">
            <v>118.74948298665787</v>
          </cell>
          <cell r="P518">
            <v>118.74948298665787</v>
          </cell>
          <cell r="Q518">
            <v>118.74948298665787</v>
          </cell>
        </row>
        <row r="519">
          <cell r="A519" t="str">
            <v>OOHOthFemale 25 - 54</v>
          </cell>
          <cell r="B519" t="str">
            <v>OOH</v>
          </cell>
          <cell r="C519" t="str">
            <v>Oth</v>
          </cell>
          <cell r="D519" t="str">
            <v>Female 25 - 54</v>
          </cell>
          <cell r="E519">
            <v>118.74948298665787</v>
          </cell>
          <cell r="F519">
            <v>118.74948298665787</v>
          </cell>
          <cell r="G519">
            <v>118.74948298665787</v>
          </cell>
          <cell r="H519">
            <v>118.74948298665787</v>
          </cell>
          <cell r="I519">
            <v>118.74948298665787</v>
          </cell>
          <cell r="J519">
            <v>118.74948298665787</v>
          </cell>
          <cell r="K519">
            <v>118.74948298665787</v>
          </cell>
          <cell r="L519">
            <v>118.74948298665787</v>
          </cell>
          <cell r="M519">
            <v>118.74948298665787</v>
          </cell>
          <cell r="N519">
            <v>118.74948298665787</v>
          </cell>
          <cell r="O519">
            <v>118.74948298665787</v>
          </cell>
          <cell r="P519">
            <v>118.74948298665787</v>
          </cell>
          <cell r="Q519">
            <v>118.74948298665787</v>
          </cell>
        </row>
        <row r="520">
          <cell r="A520" t="str">
            <v>OOHOthFemale 30 - 49</v>
          </cell>
          <cell r="B520" t="str">
            <v>OOH</v>
          </cell>
          <cell r="C520" t="str">
            <v>Oth</v>
          </cell>
          <cell r="D520" t="str">
            <v>Female 30 - 49</v>
          </cell>
          <cell r="E520">
            <v>118.74948298665787</v>
          </cell>
          <cell r="F520">
            <v>118.74948298665787</v>
          </cell>
          <cell r="G520">
            <v>118.74948298665787</v>
          </cell>
          <cell r="H520">
            <v>118.74948298665787</v>
          </cell>
          <cell r="I520">
            <v>118.74948298665787</v>
          </cell>
          <cell r="J520">
            <v>118.74948298665787</v>
          </cell>
          <cell r="K520">
            <v>118.74948298665787</v>
          </cell>
          <cell r="L520">
            <v>118.74948298665787</v>
          </cell>
          <cell r="M520">
            <v>118.74948298665787</v>
          </cell>
          <cell r="N520">
            <v>118.74948298665787</v>
          </cell>
          <cell r="O520">
            <v>118.74948298665787</v>
          </cell>
          <cell r="P520">
            <v>118.74948298665787</v>
          </cell>
          <cell r="Q520">
            <v>118.74948298665787</v>
          </cell>
        </row>
        <row r="521">
          <cell r="A521" t="str">
            <v>OOHOthFemale 35 - 44</v>
          </cell>
          <cell r="B521" t="str">
            <v>OOH</v>
          </cell>
          <cell r="C521" t="str">
            <v>Oth</v>
          </cell>
          <cell r="D521" t="str">
            <v>Female 35 - 44</v>
          </cell>
          <cell r="E521">
            <v>118.74948298665787</v>
          </cell>
          <cell r="F521">
            <v>118.74948298665787</v>
          </cell>
          <cell r="G521">
            <v>118.74948298665787</v>
          </cell>
          <cell r="H521">
            <v>118.74948298665787</v>
          </cell>
          <cell r="I521">
            <v>118.74948298665787</v>
          </cell>
          <cell r="J521">
            <v>118.74948298665787</v>
          </cell>
          <cell r="K521">
            <v>118.74948298665787</v>
          </cell>
          <cell r="L521">
            <v>118.74948298665787</v>
          </cell>
          <cell r="M521">
            <v>118.74948298665787</v>
          </cell>
          <cell r="N521">
            <v>118.74948298665787</v>
          </cell>
          <cell r="O521">
            <v>118.74948298665787</v>
          </cell>
          <cell r="P521">
            <v>118.74948298665787</v>
          </cell>
          <cell r="Q521">
            <v>118.74948298665787</v>
          </cell>
        </row>
        <row r="522">
          <cell r="A522" t="str">
            <v>OOHOthFemale 35 - 54</v>
          </cell>
          <cell r="B522" t="str">
            <v>OOH</v>
          </cell>
          <cell r="C522" t="str">
            <v>Oth</v>
          </cell>
          <cell r="D522" t="str">
            <v>Female 35 - 54</v>
          </cell>
          <cell r="E522">
            <v>118.74948298665787</v>
          </cell>
          <cell r="F522">
            <v>118.74948298665787</v>
          </cell>
          <cell r="G522">
            <v>118.74948298665787</v>
          </cell>
          <cell r="H522">
            <v>118.74948298665787</v>
          </cell>
          <cell r="I522">
            <v>118.74948298665787</v>
          </cell>
          <cell r="J522">
            <v>118.74948298665787</v>
          </cell>
          <cell r="K522">
            <v>118.74948298665787</v>
          </cell>
          <cell r="L522">
            <v>118.74948298665787</v>
          </cell>
          <cell r="M522">
            <v>118.74948298665787</v>
          </cell>
          <cell r="N522">
            <v>118.74948298665787</v>
          </cell>
          <cell r="O522">
            <v>118.74948298665787</v>
          </cell>
          <cell r="P522">
            <v>118.74948298665787</v>
          </cell>
          <cell r="Q522">
            <v>118.74948298665787</v>
          </cell>
        </row>
        <row r="523">
          <cell r="A523" t="str">
            <v>OOHOthFemale 35 - 64</v>
          </cell>
          <cell r="B523" t="str">
            <v>OOH</v>
          </cell>
          <cell r="C523" t="str">
            <v>Oth</v>
          </cell>
          <cell r="D523" t="str">
            <v>Female 35 - 64</v>
          </cell>
          <cell r="E523">
            <v>118.74948298665787</v>
          </cell>
          <cell r="F523">
            <v>118.74948298665787</v>
          </cell>
          <cell r="G523">
            <v>118.74948298665787</v>
          </cell>
          <cell r="H523">
            <v>118.74948298665787</v>
          </cell>
          <cell r="I523">
            <v>118.74948298665787</v>
          </cell>
          <cell r="J523">
            <v>118.74948298665787</v>
          </cell>
          <cell r="K523">
            <v>118.74948298665787</v>
          </cell>
          <cell r="L523">
            <v>118.74948298665787</v>
          </cell>
          <cell r="M523">
            <v>118.74948298665787</v>
          </cell>
          <cell r="N523">
            <v>118.74948298665787</v>
          </cell>
          <cell r="O523">
            <v>118.74948298665787</v>
          </cell>
          <cell r="P523">
            <v>118.74948298665787</v>
          </cell>
          <cell r="Q523">
            <v>118.74948298665787</v>
          </cell>
        </row>
        <row r="524">
          <cell r="A524" t="str">
            <v>OOHOthFemale 45 - 64</v>
          </cell>
          <cell r="B524" t="str">
            <v>OOH</v>
          </cell>
          <cell r="C524" t="str">
            <v>Oth</v>
          </cell>
          <cell r="D524" t="str">
            <v>Female 45 - 64</v>
          </cell>
          <cell r="E524">
            <v>118.74948298665787</v>
          </cell>
          <cell r="F524">
            <v>118.74948298665787</v>
          </cell>
          <cell r="G524">
            <v>118.74948298665787</v>
          </cell>
          <cell r="H524">
            <v>118.74948298665787</v>
          </cell>
          <cell r="I524">
            <v>118.74948298665787</v>
          </cell>
          <cell r="J524">
            <v>118.74948298665787</v>
          </cell>
          <cell r="K524">
            <v>118.74948298665787</v>
          </cell>
          <cell r="L524">
            <v>118.74948298665787</v>
          </cell>
          <cell r="M524">
            <v>118.74948298665787</v>
          </cell>
          <cell r="N524">
            <v>118.74948298665787</v>
          </cell>
          <cell r="O524">
            <v>118.74948298665787</v>
          </cell>
          <cell r="P524">
            <v>118.74948298665787</v>
          </cell>
          <cell r="Q524">
            <v>118.74948298665787</v>
          </cell>
        </row>
        <row r="525">
          <cell r="A525" t="str">
            <v>OOHOthFemale 55 +</v>
          </cell>
          <cell r="B525" t="str">
            <v>OOH</v>
          </cell>
          <cell r="C525" t="str">
            <v>Oth</v>
          </cell>
          <cell r="D525" t="str">
            <v>Female 55 +</v>
          </cell>
          <cell r="E525">
            <v>118.74948298665787</v>
          </cell>
          <cell r="F525">
            <v>118.74948298665787</v>
          </cell>
          <cell r="G525">
            <v>118.74948298665787</v>
          </cell>
          <cell r="H525">
            <v>118.74948298665787</v>
          </cell>
          <cell r="I525">
            <v>118.74948298665787</v>
          </cell>
          <cell r="J525">
            <v>118.74948298665787</v>
          </cell>
          <cell r="K525">
            <v>118.74948298665787</v>
          </cell>
          <cell r="L525">
            <v>118.74948298665787</v>
          </cell>
          <cell r="M525">
            <v>118.74948298665787</v>
          </cell>
          <cell r="N525">
            <v>118.74948298665787</v>
          </cell>
          <cell r="O525">
            <v>118.74948298665787</v>
          </cell>
          <cell r="P525">
            <v>118.74948298665787</v>
          </cell>
          <cell r="Q525">
            <v>118.74948298665787</v>
          </cell>
        </row>
        <row r="526">
          <cell r="A526" t="str">
            <v>OOHOthFemale 35 +</v>
          </cell>
          <cell r="B526" t="str">
            <v>OOH</v>
          </cell>
          <cell r="C526" t="str">
            <v>Oth</v>
          </cell>
          <cell r="D526" t="str">
            <v>Female 35 +</v>
          </cell>
          <cell r="E526">
            <v>118.74948298665787</v>
          </cell>
          <cell r="F526">
            <v>118.74948298665787</v>
          </cell>
          <cell r="G526">
            <v>118.74948298665787</v>
          </cell>
          <cell r="H526">
            <v>118.74948298665787</v>
          </cell>
          <cell r="I526">
            <v>118.74948298665787</v>
          </cell>
          <cell r="J526">
            <v>118.74948298665787</v>
          </cell>
          <cell r="K526">
            <v>118.74948298665787</v>
          </cell>
          <cell r="L526">
            <v>118.74948298665787</v>
          </cell>
          <cell r="M526">
            <v>118.74948298665787</v>
          </cell>
          <cell r="N526">
            <v>118.74948298665787</v>
          </cell>
          <cell r="O526">
            <v>118.74948298665787</v>
          </cell>
          <cell r="P526">
            <v>118.74948298665787</v>
          </cell>
          <cell r="Q526">
            <v>118.74948298665787</v>
          </cell>
        </row>
        <row r="527">
          <cell r="A527" t="str">
            <v>OOHOthMale 16 - 24</v>
          </cell>
          <cell r="B527" t="str">
            <v>OOH</v>
          </cell>
          <cell r="C527" t="str">
            <v>Oth</v>
          </cell>
          <cell r="D527" t="str">
            <v>Male 16 - 24</v>
          </cell>
          <cell r="E527">
            <v>118.74948298665787</v>
          </cell>
          <cell r="F527">
            <v>118.74948298665787</v>
          </cell>
          <cell r="G527">
            <v>118.74948298665787</v>
          </cell>
          <cell r="H527">
            <v>118.74948298665787</v>
          </cell>
          <cell r="I527">
            <v>118.74948298665787</v>
          </cell>
          <cell r="J527">
            <v>118.74948298665787</v>
          </cell>
          <cell r="K527">
            <v>118.74948298665787</v>
          </cell>
          <cell r="L527">
            <v>118.74948298665787</v>
          </cell>
          <cell r="M527">
            <v>118.74948298665787</v>
          </cell>
          <cell r="N527">
            <v>118.74948298665787</v>
          </cell>
          <cell r="O527">
            <v>118.74948298665787</v>
          </cell>
          <cell r="P527">
            <v>118.74948298665787</v>
          </cell>
          <cell r="Q527">
            <v>118.74948298665787</v>
          </cell>
        </row>
        <row r="528">
          <cell r="A528" t="str">
            <v>OOHOthMale 16 - 34</v>
          </cell>
          <cell r="B528" t="str">
            <v>OOH</v>
          </cell>
          <cell r="C528" t="str">
            <v>Oth</v>
          </cell>
          <cell r="D528" t="str">
            <v>Male 16 - 34</v>
          </cell>
          <cell r="E528">
            <v>118.74948298665787</v>
          </cell>
          <cell r="F528">
            <v>118.74948298665787</v>
          </cell>
          <cell r="G528">
            <v>118.74948298665787</v>
          </cell>
          <cell r="H528">
            <v>118.74948298665787</v>
          </cell>
          <cell r="I528">
            <v>118.74948298665787</v>
          </cell>
          <cell r="J528">
            <v>118.74948298665787</v>
          </cell>
          <cell r="K528">
            <v>118.74948298665787</v>
          </cell>
          <cell r="L528">
            <v>118.74948298665787</v>
          </cell>
          <cell r="M528">
            <v>118.74948298665787</v>
          </cell>
          <cell r="N528">
            <v>118.74948298665787</v>
          </cell>
          <cell r="O528">
            <v>118.74948298665787</v>
          </cell>
          <cell r="P528">
            <v>118.74948298665787</v>
          </cell>
          <cell r="Q528">
            <v>118.74948298665787</v>
          </cell>
        </row>
        <row r="529">
          <cell r="A529" t="str">
            <v>OOHOthMale 16 - 44</v>
          </cell>
          <cell r="B529" t="str">
            <v>OOH</v>
          </cell>
          <cell r="C529" t="str">
            <v>Oth</v>
          </cell>
          <cell r="D529" t="str">
            <v>Male 16 - 44</v>
          </cell>
          <cell r="E529">
            <v>118.74948298665787</v>
          </cell>
          <cell r="F529">
            <v>118.74948298665787</v>
          </cell>
          <cell r="G529">
            <v>118.74948298665787</v>
          </cell>
          <cell r="H529">
            <v>118.74948298665787</v>
          </cell>
          <cell r="I529">
            <v>118.74948298665787</v>
          </cell>
          <cell r="J529">
            <v>118.74948298665787</v>
          </cell>
          <cell r="K529">
            <v>118.74948298665787</v>
          </cell>
          <cell r="L529">
            <v>118.74948298665787</v>
          </cell>
          <cell r="M529">
            <v>118.74948298665787</v>
          </cell>
          <cell r="N529">
            <v>118.74948298665787</v>
          </cell>
          <cell r="O529">
            <v>118.74948298665787</v>
          </cell>
          <cell r="P529">
            <v>118.74948298665787</v>
          </cell>
          <cell r="Q529">
            <v>118.74948298665787</v>
          </cell>
        </row>
        <row r="530">
          <cell r="A530" t="str">
            <v>OOHOthMale 16 +</v>
          </cell>
          <cell r="B530" t="str">
            <v>OOH</v>
          </cell>
          <cell r="C530" t="str">
            <v>Oth</v>
          </cell>
          <cell r="D530" t="str">
            <v>Male 16 +</v>
          </cell>
          <cell r="E530">
            <v>118.74948298665787</v>
          </cell>
          <cell r="F530">
            <v>118.74948298665787</v>
          </cell>
          <cell r="G530">
            <v>118.74948298665787</v>
          </cell>
          <cell r="H530">
            <v>118.74948298665787</v>
          </cell>
          <cell r="I530">
            <v>118.74948298665787</v>
          </cell>
          <cell r="J530">
            <v>118.74948298665787</v>
          </cell>
          <cell r="K530">
            <v>118.74948298665787</v>
          </cell>
          <cell r="L530">
            <v>118.74948298665787</v>
          </cell>
          <cell r="M530">
            <v>118.74948298665787</v>
          </cell>
          <cell r="N530">
            <v>118.74948298665787</v>
          </cell>
          <cell r="O530">
            <v>118.74948298665787</v>
          </cell>
          <cell r="P530">
            <v>118.74948298665787</v>
          </cell>
          <cell r="Q530">
            <v>118.74948298665787</v>
          </cell>
        </row>
        <row r="531">
          <cell r="A531" t="str">
            <v>OOHOthMale 20 - 39</v>
          </cell>
          <cell r="B531" t="str">
            <v>OOH</v>
          </cell>
          <cell r="C531" t="str">
            <v>Oth</v>
          </cell>
          <cell r="D531" t="str">
            <v>Male 20 - 39</v>
          </cell>
          <cell r="E531">
            <v>118.74948298665787</v>
          </cell>
          <cell r="F531">
            <v>118.74948298665787</v>
          </cell>
          <cell r="G531">
            <v>118.74948298665787</v>
          </cell>
          <cell r="H531">
            <v>118.74948298665787</v>
          </cell>
          <cell r="I531">
            <v>118.74948298665787</v>
          </cell>
          <cell r="J531">
            <v>118.74948298665787</v>
          </cell>
          <cell r="K531">
            <v>118.74948298665787</v>
          </cell>
          <cell r="L531">
            <v>118.74948298665787</v>
          </cell>
          <cell r="M531">
            <v>118.74948298665787</v>
          </cell>
          <cell r="N531">
            <v>118.74948298665787</v>
          </cell>
          <cell r="O531">
            <v>118.74948298665787</v>
          </cell>
          <cell r="P531">
            <v>118.74948298665787</v>
          </cell>
          <cell r="Q531">
            <v>118.74948298665787</v>
          </cell>
        </row>
        <row r="532">
          <cell r="A532" t="str">
            <v>OOHOthMale 25 - 34</v>
          </cell>
          <cell r="B532" t="str">
            <v>OOH</v>
          </cell>
          <cell r="C532" t="str">
            <v>Oth</v>
          </cell>
          <cell r="D532" t="str">
            <v>Male 25 - 34</v>
          </cell>
          <cell r="E532">
            <v>118.74948298665787</v>
          </cell>
          <cell r="F532">
            <v>118.74948298665787</v>
          </cell>
          <cell r="G532">
            <v>118.74948298665787</v>
          </cell>
          <cell r="H532">
            <v>118.74948298665787</v>
          </cell>
          <cell r="I532">
            <v>118.74948298665787</v>
          </cell>
          <cell r="J532">
            <v>118.74948298665787</v>
          </cell>
          <cell r="K532">
            <v>118.74948298665787</v>
          </cell>
          <cell r="L532">
            <v>118.74948298665787</v>
          </cell>
          <cell r="M532">
            <v>118.74948298665787</v>
          </cell>
          <cell r="N532">
            <v>118.74948298665787</v>
          </cell>
          <cell r="O532">
            <v>118.74948298665787</v>
          </cell>
          <cell r="P532">
            <v>118.74948298665787</v>
          </cell>
          <cell r="Q532">
            <v>118.74948298665787</v>
          </cell>
        </row>
        <row r="533">
          <cell r="A533" t="str">
            <v>OOHOthMale 25 - 44</v>
          </cell>
          <cell r="B533" t="str">
            <v>OOH</v>
          </cell>
          <cell r="C533" t="str">
            <v>Oth</v>
          </cell>
          <cell r="D533" t="str">
            <v>Male 25 - 44</v>
          </cell>
          <cell r="E533">
            <v>118.74948298665787</v>
          </cell>
          <cell r="F533">
            <v>118.74948298665787</v>
          </cell>
          <cell r="G533">
            <v>118.74948298665787</v>
          </cell>
          <cell r="H533">
            <v>118.74948298665787</v>
          </cell>
          <cell r="I533">
            <v>118.74948298665787</v>
          </cell>
          <cell r="J533">
            <v>118.74948298665787</v>
          </cell>
          <cell r="K533">
            <v>118.74948298665787</v>
          </cell>
          <cell r="L533">
            <v>118.74948298665787</v>
          </cell>
          <cell r="M533">
            <v>118.74948298665787</v>
          </cell>
          <cell r="N533">
            <v>118.74948298665787</v>
          </cell>
          <cell r="O533">
            <v>118.74948298665787</v>
          </cell>
          <cell r="P533">
            <v>118.74948298665787</v>
          </cell>
          <cell r="Q533">
            <v>118.74948298665787</v>
          </cell>
        </row>
        <row r="534">
          <cell r="A534" t="str">
            <v>OOHOthMale 25 - 54</v>
          </cell>
          <cell r="B534" t="str">
            <v>OOH</v>
          </cell>
          <cell r="C534" t="str">
            <v>Oth</v>
          </cell>
          <cell r="D534" t="str">
            <v>Male 25 - 54</v>
          </cell>
          <cell r="E534">
            <v>118.74948298665787</v>
          </cell>
          <cell r="F534">
            <v>118.74948298665787</v>
          </cell>
          <cell r="G534">
            <v>118.74948298665787</v>
          </cell>
          <cell r="H534">
            <v>118.74948298665787</v>
          </cell>
          <cell r="I534">
            <v>118.74948298665787</v>
          </cell>
          <cell r="J534">
            <v>118.74948298665787</v>
          </cell>
          <cell r="K534">
            <v>118.74948298665787</v>
          </cell>
          <cell r="L534">
            <v>118.74948298665787</v>
          </cell>
          <cell r="M534">
            <v>118.74948298665787</v>
          </cell>
          <cell r="N534">
            <v>118.74948298665787</v>
          </cell>
          <cell r="O534">
            <v>118.74948298665787</v>
          </cell>
          <cell r="P534">
            <v>118.74948298665787</v>
          </cell>
          <cell r="Q534">
            <v>118.74948298665787</v>
          </cell>
        </row>
        <row r="535">
          <cell r="A535" t="str">
            <v>OOHOthMale 30 - 49</v>
          </cell>
          <cell r="B535" t="str">
            <v>OOH</v>
          </cell>
          <cell r="C535" t="str">
            <v>Oth</v>
          </cell>
          <cell r="D535" t="str">
            <v>Male 30 - 49</v>
          </cell>
          <cell r="E535">
            <v>118.74948298665787</v>
          </cell>
          <cell r="F535">
            <v>118.74948298665787</v>
          </cell>
          <cell r="G535">
            <v>118.74948298665787</v>
          </cell>
          <cell r="H535">
            <v>118.74948298665787</v>
          </cell>
          <cell r="I535">
            <v>118.74948298665787</v>
          </cell>
          <cell r="J535">
            <v>118.74948298665787</v>
          </cell>
          <cell r="K535">
            <v>118.74948298665787</v>
          </cell>
          <cell r="L535">
            <v>118.74948298665787</v>
          </cell>
          <cell r="M535">
            <v>118.74948298665787</v>
          </cell>
          <cell r="N535">
            <v>118.74948298665787</v>
          </cell>
          <cell r="O535">
            <v>118.74948298665787</v>
          </cell>
          <cell r="P535">
            <v>118.74948298665787</v>
          </cell>
          <cell r="Q535">
            <v>118.74948298665787</v>
          </cell>
        </row>
        <row r="536">
          <cell r="A536" t="str">
            <v>OOHOthMale 35 - 44</v>
          </cell>
          <cell r="B536" t="str">
            <v>OOH</v>
          </cell>
          <cell r="C536" t="str">
            <v>Oth</v>
          </cell>
          <cell r="D536" t="str">
            <v>Male 35 - 44</v>
          </cell>
          <cell r="E536">
            <v>118.74948298665787</v>
          </cell>
          <cell r="F536">
            <v>118.74948298665787</v>
          </cell>
          <cell r="G536">
            <v>118.74948298665787</v>
          </cell>
          <cell r="H536">
            <v>118.74948298665787</v>
          </cell>
          <cell r="I536">
            <v>118.74948298665787</v>
          </cell>
          <cell r="J536">
            <v>118.74948298665787</v>
          </cell>
          <cell r="K536">
            <v>118.74948298665787</v>
          </cell>
          <cell r="L536">
            <v>118.74948298665787</v>
          </cell>
          <cell r="M536">
            <v>118.74948298665787</v>
          </cell>
          <cell r="N536">
            <v>118.74948298665787</v>
          </cell>
          <cell r="O536">
            <v>118.74948298665787</v>
          </cell>
          <cell r="P536">
            <v>118.74948298665787</v>
          </cell>
          <cell r="Q536">
            <v>118.74948298665787</v>
          </cell>
        </row>
        <row r="537">
          <cell r="A537" t="str">
            <v>OOHOthMale 35 - 54</v>
          </cell>
          <cell r="B537" t="str">
            <v>OOH</v>
          </cell>
          <cell r="C537" t="str">
            <v>Oth</v>
          </cell>
          <cell r="D537" t="str">
            <v>Male 35 - 54</v>
          </cell>
          <cell r="E537">
            <v>118.74948298665787</v>
          </cell>
          <cell r="F537">
            <v>118.74948298665787</v>
          </cell>
          <cell r="G537">
            <v>118.74948298665787</v>
          </cell>
          <cell r="H537">
            <v>118.74948298665787</v>
          </cell>
          <cell r="I537">
            <v>118.74948298665787</v>
          </cell>
          <cell r="J537">
            <v>118.74948298665787</v>
          </cell>
          <cell r="K537">
            <v>118.74948298665787</v>
          </cell>
          <cell r="L537">
            <v>118.74948298665787</v>
          </cell>
          <cell r="M537">
            <v>118.74948298665787</v>
          </cell>
          <cell r="N537">
            <v>118.74948298665787</v>
          </cell>
          <cell r="O537">
            <v>118.74948298665787</v>
          </cell>
          <cell r="P537">
            <v>118.74948298665787</v>
          </cell>
          <cell r="Q537">
            <v>118.74948298665787</v>
          </cell>
        </row>
        <row r="538">
          <cell r="A538" t="str">
            <v>OOHOthMale 35 - 64</v>
          </cell>
          <cell r="B538" t="str">
            <v>OOH</v>
          </cell>
          <cell r="C538" t="str">
            <v>Oth</v>
          </cell>
          <cell r="D538" t="str">
            <v>Male 35 - 64</v>
          </cell>
          <cell r="E538">
            <v>118.74948298665787</v>
          </cell>
          <cell r="F538">
            <v>118.74948298665787</v>
          </cell>
          <cell r="G538">
            <v>118.74948298665787</v>
          </cell>
          <cell r="H538">
            <v>118.74948298665787</v>
          </cell>
          <cell r="I538">
            <v>118.74948298665787</v>
          </cell>
          <cell r="J538">
            <v>118.74948298665787</v>
          </cell>
          <cell r="K538">
            <v>118.74948298665787</v>
          </cell>
          <cell r="L538">
            <v>118.74948298665787</v>
          </cell>
          <cell r="M538">
            <v>118.74948298665787</v>
          </cell>
          <cell r="N538">
            <v>118.74948298665787</v>
          </cell>
          <cell r="O538">
            <v>118.74948298665787</v>
          </cell>
          <cell r="P538">
            <v>118.74948298665787</v>
          </cell>
          <cell r="Q538">
            <v>118.74948298665787</v>
          </cell>
        </row>
        <row r="539">
          <cell r="A539" t="str">
            <v>OOHOthMale 45 - 64</v>
          </cell>
          <cell r="B539" t="str">
            <v>OOH</v>
          </cell>
          <cell r="C539" t="str">
            <v>Oth</v>
          </cell>
          <cell r="D539" t="str">
            <v>Male 45 - 64</v>
          </cell>
          <cell r="E539">
            <v>118.74948298665787</v>
          </cell>
          <cell r="F539">
            <v>118.74948298665787</v>
          </cell>
          <cell r="G539">
            <v>118.74948298665787</v>
          </cell>
          <cell r="H539">
            <v>118.74948298665787</v>
          </cell>
          <cell r="I539">
            <v>118.74948298665787</v>
          </cell>
          <cell r="J539">
            <v>118.74948298665787</v>
          </cell>
          <cell r="K539">
            <v>118.74948298665787</v>
          </cell>
          <cell r="L539">
            <v>118.74948298665787</v>
          </cell>
          <cell r="M539">
            <v>118.74948298665787</v>
          </cell>
          <cell r="N539">
            <v>118.74948298665787</v>
          </cell>
          <cell r="O539">
            <v>118.74948298665787</v>
          </cell>
          <cell r="P539">
            <v>118.74948298665787</v>
          </cell>
          <cell r="Q539">
            <v>118.74948298665787</v>
          </cell>
        </row>
        <row r="540">
          <cell r="A540" t="str">
            <v>OOHOthMale 55 +</v>
          </cell>
          <cell r="B540" t="str">
            <v>OOH</v>
          </cell>
          <cell r="C540" t="str">
            <v>Oth</v>
          </cell>
          <cell r="D540" t="str">
            <v>Male 55 +</v>
          </cell>
          <cell r="E540">
            <v>118.74948298665787</v>
          </cell>
          <cell r="F540">
            <v>118.74948298665787</v>
          </cell>
          <cell r="G540">
            <v>118.74948298665787</v>
          </cell>
          <cell r="H540">
            <v>118.74948298665787</v>
          </cell>
          <cell r="I540">
            <v>118.74948298665787</v>
          </cell>
          <cell r="J540">
            <v>118.74948298665787</v>
          </cell>
          <cell r="K540">
            <v>118.74948298665787</v>
          </cell>
          <cell r="L540">
            <v>118.74948298665787</v>
          </cell>
          <cell r="M540">
            <v>118.74948298665787</v>
          </cell>
          <cell r="N540">
            <v>118.74948298665787</v>
          </cell>
          <cell r="O540">
            <v>118.74948298665787</v>
          </cell>
          <cell r="P540">
            <v>118.74948298665787</v>
          </cell>
          <cell r="Q540">
            <v>118.74948298665787</v>
          </cell>
        </row>
        <row r="541">
          <cell r="A541" t="str">
            <v>OOHOthMale 35 +</v>
          </cell>
          <cell r="B541" t="str">
            <v>OOH</v>
          </cell>
          <cell r="C541" t="str">
            <v>Oth</v>
          </cell>
          <cell r="D541" t="str">
            <v>Male 35 +</v>
          </cell>
          <cell r="E541">
            <v>118.74948298665787</v>
          </cell>
          <cell r="F541">
            <v>118.74948298665787</v>
          </cell>
          <cell r="G541">
            <v>118.74948298665787</v>
          </cell>
          <cell r="H541">
            <v>118.74948298665787</v>
          </cell>
          <cell r="I541">
            <v>118.74948298665787</v>
          </cell>
          <cell r="J541">
            <v>118.74948298665787</v>
          </cell>
          <cell r="K541">
            <v>118.74948298665787</v>
          </cell>
          <cell r="L541">
            <v>118.74948298665787</v>
          </cell>
          <cell r="M541">
            <v>118.74948298665787</v>
          </cell>
          <cell r="N541">
            <v>118.74948298665787</v>
          </cell>
          <cell r="O541">
            <v>118.74948298665787</v>
          </cell>
          <cell r="P541">
            <v>118.74948298665787</v>
          </cell>
          <cell r="Q541">
            <v>118.74948298665787</v>
          </cell>
        </row>
        <row r="542">
          <cell r="A542" t="str">
            <v>PRINTRusAll 16 +</v>
          </cell>
          <cell r="B542" t="str">
            <v>PRINT</v>
          </cell>
          <cell r="C542" t="str">
            <v>Rus</v>
          </cell>
          <cell r="D542" t="str">
            <v>All 16 +</v>
          </cell>
          <cell r="E542">
            <v>58792.407932011331</v>
          </cell>
          <cell r="F542">
            <v>58792.407932011331</v>
          </cell>
          <cell r="G542">
            <v>58792.407932011331</v>
          </cell>
          <cell r="H542">
            <v>58792.407932011331</v>
          </cell>
          <cell r="I542">
            <v>58792.407932011331</v>
          </cell>
          <cell r="J542">
            <v>58792.407932011331</v>
          </cell>
          <cell r="K542">
            <v>58792.407932011331</v>
          </cell>
          <cell r="L542">
            <v>58792.407932011331</v>
          </cell>
          <cell r="M542">
            <v>58792.407932011331</v>
          </cell>
          <cell r="N542">
            <v>58792.407932011331</v>
          </cell>
          <cell r="O542">
            <v>58792.407932011331</v>
          </cell>
          <cell r="P542">
            <v>58792.407932011331</v>
          </cell>
          <cell r="Q542">
            <v>58792.407932011331</v>
          </cell>
        </row>
        <row r="543">
          <cell r="A543" t="str">
            <v>PRINTRusAll 16 - 24</v>
          </cell>
          <cell r="B543" t="str">
            <v>PRINT</v>
          </cell>
          <cell r="C543" t="str">
            <v>Rus</v>
          </cell>
          <cell r="D543" t="str">
            <v>All 16 - 24</v>
          </cell>
          <cell r="E543">
            <v>64653.333333333336</v>
          </cell>
          <cell r="F543">
            <v>64653.333333333336</v>
          </cell>
          <cell r="G543">
            <v>64653.333333333336</v>
          </cell>
          <cell r="H543">
            <v>64653.333333333336</v>
          </cell>
          <cell r="I543">
            <v>64653.333333333336</v>
          </cell>
          <cell r="J543">
            <v>64653.333333333336</v>
          </cell>
          <cell r="K543">
            <v>64653.333333333336</v>
          </cell>
          <cell r="L543">
            <v>64653.333333333336</v>
          </cell>
          <cell r="M543">
            <v>64653.333333333336</v>
          </cell>
          <cell r="N543">
            <v>64653.333333333336</v>
          </cell>
          <cell r="O543">
            <v>64653.333333333336</v>
          </cell>
          <cell r="P543">
            <v>64653.333333333336</v>
          </cell>
          <cell r="Q543">
            <v>64653.333333333336</v>
          </cell>
        </row>
        <row r="544">
          <cell r="A544" t="str">
            <v>PRINTRusAll 16 - 34</v>
          </cell>
          <cell r="B544" t="str">
            <v>PRINT</v>
          </cell>
          <cell r="C544" t="str">
            <v>Rus</v>
          </cell>
          <cell r="D544" t="str">
            <v>All 16 - 34</v>
          </cell>
          <cell r="E544">
            <v>73856.654804270453</v>
          </cell>
          <cell r="F544">
            <v>73856.654804270453</v>
          </cell>
          <cell r="G544">
            <v>73856.654804270453</v>
          </cell>
          <cell r="H544">
            <v>73856.654804270453</v>
          </cell>
          <cell r="I544">
            <v>73856.654804270453</v>
          </cell>
          <cell r="J544">
            <v>73856.654804270453</v>
          </cell>
          <cell r="K544">
            <v>73856.654804270453</v>
          </cell>
          <cell r="L544">
            <v>73856.654804270453</v>
          </cell>
          <cell r="M544">
            <v>73856.654804270453</v>
          </cell>
          <cell r="N544">
            <v>73856.654804270453</v>
          </cell>
          <cell r="O544">
            <v>73856.654804270453</v>
          </cell>
          <cell r="P544">
            <v>73856.654804270453</v>
          </cell>
          <cell r="Q544">
            <v>73856.654804270453</v>
          </cell>
        </row>
        <row r="545">
          <cell r="A545" t="str">
            <v>PRINTRusAll 16 - 44</v>
          </cell>
          <cell r="B545" t="str">
            <v>PRINT</v>
          </cell>
          <cell r="C545" t="str">
            <v>Rus</v>
          </cell>
          <cell r="D545" t="str">
            <v>All 16 - 44</v>
          </cell>
          <cell r="E545">
            <v>71318.625429553256</v>
          </cell>
          <cell r="F545">
            <v>71318.625429553256</v>
          </cell>
          <cell r="G545">
            <v>71318.625429553256</v>
          </cell>
          <cell r="H545">
            <v>71318.625429553256</v>
          </cell>
          <cell r="I545">
            <v>71318.625429553256</v>
          </cell>
          <cell r="J545">
            <v>71318.625429553256</v>
          </cell>
          <cell r="K545">
            <v>71318.625429553256</v>
          </cell>
          <cell r="L545">
            <v>71318.625429553256</v>
          </cell>
          <cell r="M545">
            <v>71318.625429553256</v>
          </cell>
          <cell r="N545">
            <v>71318.625429553256</v>
          </cell>
          <cell r="O545">
            <v>71318.625429553256</v>
          </cell>
          <cell r="P545">
            <v>71318.625429553256</v>
          </cell>
          <cell r="Q545">
            <v>71318.625429553256</v>
          </cell>
        </row>
        <row r="546">
          <cell r="A546" t="str">
            <v>PRINTRusAll 20 - 39</v>
          </cell>
          <cell r="B546" t="str">
            <v>PRINT</v>
          </cell>
          <cell r="C546" t="str">
            <v>Rus</v>
          </cell>
          <cell r="D546" t="str">
            <v>All 20 - 39</v>
          </cell>
          <cell r="E546">
            <v>75468.072727272738</v>
          </cell>
          <cell r="F546">
            <v>75468.072727272738</v>
          </cell>
          <cell r="G546">
            <v>75468.072727272738</v>
          </cell>
          <cell r="H546">
            <v>75468.072727272738</v>
          </cell>
          <cell r="I546">
            <v>75468.072727272738</v>
          </cell>
          <cell r="J546">
            <v>75468.072727272738</v>
          </cell>
          <cell r="K546">
            <v>75468.072727272738</v>
          </cell>
          <cell r="L546">
            <v>75468.072727272738</v>
          </cell>
          <cell r="M546">
            <v>75468.072727272738</v>
          </cell>
          <cell r="N546">
            <v>75468.072727272738</v>
          </cell>
          <cell r="O546">
            <v>75468.072727272738</v>
          </cell>
          <cell r="P546">
            <v>75468.072727272738</v>
          </cell>
          <cell r="Q546">
            <v>75468.072727272738</v>
          </cell>
        </row>
        <row r="547">
          <cell r="A547" t="str">
            <v>PRINTRusAll 25 - 34</v>
          </cell>
          <cell r="B547" t="str">
            <v>PRINT</v>
          </cell>
          <cell r="C547" t="str">
            <v>Rus</v>
          </cell>
          <cell r="D547" t="str">
            <v>All 25 - 34</v>
          </cell>
          <cell r="E547">
            <v>83348.273092369491</v>
          </cell>
          <cell r="F547">
            <v>83348.273092369491</v>
          </cell>
          <cell r="G547">
            <v>83348.273092369491</v>
          </cell>
          <cell r="H547">
            <v>83348.273092369491</v>
          </cell>
          <cell r="I547">
            <v>83348.273092369491</v>
          </cell>
          <cell r="J547">
            <v>83348.273092369491</v>
          </cell>
          <cell r="K547">
            <v>83348.273092369491</v>
          </cell>
          <cell r="L547">
            <v>83348.273092369491</v>
          </cell>
          <cell r="M547">
            <v>83348.273092369491</v>
          </cell>
          <cell r="N547">
            <v>83348.273092369491</v>
          </cell>
          <cell r="O547">
            <v>83348.273092369491</v>
          </cell>
          <cell r="P547">
            <v>83348.273092369491</v>
          </cell>
          <cell r="Q547">
            <v>83348.273092369491</v>
          </cell>
        </row>
        <row r="548">
          <cell r="A548" t="str">
            <v>PRINTRusAll 25 - 44</v>
          </cell>
          <cell r="B548" t="str">
            <v>PRINT</v>
          </cell>
          <cell r="C548" t="str">
            <v>Rus</v>
          </cell>
          <cell r="D548" t="str">
            <v>All 25 - 44</v>
          </cell>
          <cell r="E548">
            <v>74386.093189964173</v>
          </cell>
          <cell r="F548">
            <v>74386.093189964173</v>
          </cell>
          <cell r="G548">
            <v>74386.093189964173</v>
          </cell>
          <cell r="H548">
            <v>74386.093189964173</v>
          </cell>
          <cell r="I548">
            <v>74386.093189964173</v>
          </cell>
          <cell r="J548">
            <v>74386.093189964173</v>
          </cell>
          <cell r="K548">
            <v>74386.093189964173</v>
          </cell>
          <cell r="L548">
            <v>74386.093189964173</v>
          </cell>
          <cell r="M548">
            <v>74386.093189964173</v>
          </cell>
          <cell r="N548">
            <v>74386.093189964173</v>
          </cell>
          <cell r="O548">
            <v>74386.093189964173</v>
          </cell>
          <cell r="P548">
            <v>74386.093189964173</v>
          </cell>
          <cell r="Q548">
            <v>74386.093189964173</v>
          </cell>
        </row>
        <row r="549">
          <cell r="A549" t="str">
            <v>PRINTRusAll 25 - 54</v>
          </cell>
          <cell r="B549" t="str">
            <v>PRINT</v>
          </cell>
          <cell r="C549" t="str">
            <v>Rus</v>
          </cell>
          <cell r="D549" t="str">
            <v>All 25 - 54</v>
          </cell>
          <cell r="E549">
            <v>66094.649681528652</v>
          </cell>
          <cell r="F549">
            <v>66094.649681528652</v>
          </cell>
          <cell r="G549">
            <v>66094.649681528652</v>
          </cell>
          <cell r="H549">
            <v>66094.649681528652</v>
          </cell>
          <cell r="I549">
            <v>66094.649681528652</v>
          </cell>
          <cell r="J549">
            <v>66094.649681528652</v>
          </cell>
          <cell r="K549">
            <v>66094.649681528652</v>
          </cell>
          <cell r="L549">
            <v>66094.649681528652</v>
          </cell>
          <cell r="M549">
            <v>66094.649681528652</v>
          </cell>
          <cell r="N549">
            <v>66094.649681528652</v>
          </cell>
          <cell r="O549">
            <v>66094.649681528652</v>
          </cell>
          <cell r="P549">
            <v>66094.649681528652</v>
          </cell>
          <cell r="Q549">
            <v>66094.649681528652</v>
          </cell>
        </row>
        <row r="550">
          <cell r="A550" t="str">
            <v>PRINTRusAll 30 - 49</v>
          </cell>
          <cell r="B550" t="str">
            <v>PRINT</v>
          </cell>
          <cell r="C550" t="str">
            <v>Rus</v>
          </cell>
          <cell r="D550" t="str">
            <v>All 30 - 49</v>
          </cell>
          <cell r="E550">
            <v>66305.814696485628</v>
          </cell>
          <cell r="F550">
            <v>66305.814696485628</v>
          </cell>
          <cell r="G550">
            <v>66305.814696485628</v>
          </cell>
          <cell r="H550">
            <v>66305.814696485628</v>
          </cell>
          <cell r="I550">
            <v>66305.814696485628</v>
          </cell>
          <cell r="J550">
            <v>66305.814696485628</v>
          </cell>
          <cell r="K550">
            <v>66305.814696485628</v>
          </cell>
          <cell r="L550">
            <v>66305.814696485628</v>
          </cell>
          <cell r="M550">
            <v>66305.814696485628</v>
          </cell>
          <cell r="N550">
            <v>66305.814696485628</v>
          </cell>
          <cell r="O550">
            <v>66305.814696485628</v>
          </cell>
          <cell r="P550">
            <v>66305.814696485628</v>
          </cell>
          <cell r="Q550">
            <v>66305.814696485628</v>
          </cell>
        </row>
        <row r="551">
          <cell r="A551" t="str">
            <v>PRINTRusAll 35 +</v>
          </cell>
          <cell r="B551" t="str">
            <v>PRINT</v>
          </cell>
          <cell r="C551" t="str">
            <v>Rus</v>
          </cell>
          <cell r="D551" t="str">
            <v>All 35 +</v>
          </cell>
          <cell r="E551">
            <v>52276.372795969786</v>
          </cell>
          <cell r="F551">
            <v>52276.372795969786</v>
          </cell>
          <cell r="G551">
            <v>52276.372795969786</v>
          </cell>
          <cell r="H551">
            <v>52276.372795969786</v>
          </cell>
          <cell r="I551">
            <v>52276.372795969786</v>
          </cell>
          <cell r="J551">
            <v>52276.372795969786</v>
          </cell>
          <cell r="K551">
            <v>52276.372795969786</v>
          </cell>
          <cell r="L551">
            <v>52276.372795969786</v>
          </cell>
          <cell r="M551">
            <v>52276.372795969786</v>
          </cell>
          <cell r="N551">
            <v>52276.372795969786</v>
          </cell>
          <cell r="O551">
            <v>52276.372795969786</v>
          </cell>
          <cell r="P551">
            <v>52276.372795969786</v>
          </cell>
          <cell r="Q551">
            <v>52276.372795969786</v>
          </cell>
        </row>
        <row r="552">
          <cell r="A552" t="str">
            <v>PRINTRusAll 35 - 54</v>
          </cell>
          <cell r="B552" t="str">
            <v>PRINT</v>
          </cell>
          <cell r="C552" t="str">
            <v>Rus</v>
          </cell>
          <cell r="D552" t="str">
            <v>All 35 - 54</v>
          </cell>
          <cell r="E552">
            <v>58626.327683615833</v>
          </cell>
          <cell r="F552">
            <v>58626.327683615833</v>
          </cell>
          <cell r="G552">
            <v>58626.327683615833</v>
          </cell>
          <cell r="H552">
            <v>58626.327683615833</v>
          </cell>
          <cell r="I552">
            <v>58626.327683615833</v>
          </cell>
          <cell r="J552">
            <v>58626.327683615833</v>
          </cell>
          <cell r="K552">
            <v>58626.327683615833</v>
          </cell>
          <cell r="L552">
            <v>58626.327683615833</v>
          </cell>
          <cell r="M552">
            <v>58626.327683615833</v>
          </cell>
          <cell r="N552">
            <v>58626.327683615833</v>
          </cell>
          <cell r="O552">
            <v>58626.327683615833</v>
          </cell>
          <cell r="P552">
            <v>58626.327683615833</v>
          </cell>
          <cell r="Q552">
            <v>58626.327683615833</v>
          </cell>
        </row>
        <row r="553">
          <cell r="A553" t="str">
            <v>PRINTRusAll 35 - 44</v>
          </cell>
          <cell r="B553" t="str">
            <v>PRINT</v>
          </cell>
          <cell r="C553" t="str">
            <v>Rus</v>
          </cell>
          <cell r="D553" t="str">
            <v>All 35 - 44</v>
          </cell>
          <cell r="E553">
            <v>65676.329113924061</v>
          </cell>
          <cell r="F553">
            <v>65676.329113924061</v>
          </cell>
          <cell r="G553">
            <v>65676.329113924061</v>
          </cell>
          <cell r="H553">
            <v>65676.329113924061</v>
          </cell>
          <cell r="I553">
            <v>65676.329113924061</v>
          </cell>
          <cell r="J553">
            <v>65676.329113924061</v>
          </cell>
          <cell r="K553">
            <v>65676.329113924061</v>
          </cell>
          <cell r="L553">
            <v>65676.329113924061</v>
          </cell>
          <cell r="M553">
            <v>65676.329113924061</v>
          </cell>
          <cell r="N553">
            <v>65676.329113924061</v>
          </cell>
          <cell r="O553">
            <v>65676.329113924061</v>
          </cell>
          <cell r="P553">
            <v>65676.329113924061</v>
          </cell>
          <cell r="Q553">
            <v>65676.329113924061</v>
          </cell>
        </row>
        <row r="554">
          <cell r="A554" t="str">
            <v>PRINTRusAll 35 - 64</v>
          </cell>
          <cell r="B554" t="str">
            <v>PRINT</v>
          </cell>
          <cell r="C554" t="str">
            <v>Rus</v>
          </cell>
          <cell r="D554" t="str">
            <v>All 35 - 64</v>
          </cell>
          <cell r="E554">
            <v>53627.183462532303</v>
          </cell>
          <cell r="F554">
            <v>53627.183462532303</v>
          </cell>
          <cell r="G554">
            <v>53627.183462532303</v>
          </cell>
          <cell r="H554">
            <v>53627.183462532303</v>
          </cell>
          <cell r="I554">
            <v>53627.183462532303</v>
          </cell>
          <cell r="J554">
            <v>53627.183462532303</v>
          </cell>
          <cell r="K554">
            <v>53627.183462532303</v>
          </cell>
          <cell r="L554">
            <v>53627.183462532303</v>
          </cell>
          <cell r="M554">
            <v>53627.183462532303</v>
          </cell>
          <cell r="N554">
            <v>53627.183462532303</v>
          </cell>
          <cell r="O554">
            <v>53627.183462532303</v>
          </cell>
          <cell r="P554">
            <v>53627.183462532303</v>
          </cell>
          <cell r="Q554">
            <v>53627.183462532303</v>
          </cell>
        </row>
        <row r="555">
          <cell r="A555" t="str">
            <v>PRINTRusAll 45 - 64</v>
          </cell>
          <cell r="B555" t="str">
            <v>PRINT</v>
          </cell>
          <cell r="C555" t="str">
            <v>Rus</v>
          </cell>
          <cell r="D555" t="str">
            <v>All 45 - 64</v>
          </cell>
          <cell r="E555">
            <v>49063.167848699777</v>
          </cell>
          <cell r="F555">
            <v>49063.167848699777</v>
          </cell>
          <cell r="G555">
            <v>49063.167848699777</v>
          </cell>
          <cell r="H555">
            <v>49063.167848699777</v>
          </cell>
          <cell r="I555">
            <v>49063.167848699777</v>
          </cell>
          <cell r="J555">
            <v>49063.167848699777</v>
          </cell>
          <cell r="K555">
            <v>49063.167848699777</v>
          </cell>
          <cell r="L555">
            <v>49063.167848699777</v>
          </cell>
          <cell r="M555">
            <v>49063.167848699777</v>
          </cell>
          <cell r="N555">
            <v>49063.167848699777</v>
          </cell>
          <cell r="O555">
            <v>49063.167848699777</v>
          </cell>
          <cell r="P555">
            <v>49063.167848699777</v>
          </cell>
          <cell r="Q555">
            <v>49063.167848699777</v>
          </cell>
        </row>
        <row r="556">
          <cell r="A556" t="str">
            <v>PRINTRusAll 55 +</v>
          </cell>
          <cell r="B556" t="str">
            <v>PRINT</v>
          </cell>
          <cell r="C556" t="str">
            <v>Rus</v>
          </cell>
          <cell r="D556" t="str">
            <v>All 55 +</v>
          </cell>
          <cell r="E556">
            <v>46742.612612612618</v>
          </cell>
          <cell r="F556">
            <v>46742.612612612618</v>
          </cell>
          <cell r="G556">
            <v>46742.612612612618</v>
          </cell>
          <cell r="H556">
            <v>46742.612612612618</v>
          </cell>
          <cell r="I556">
            <v>46742.612612612618</v>
          </cell>
          <cell r="J556">
            <v>46742.612612612618</v>
          </cell>
          <cell r="K556">
            <v>46742.612612612618</v>
          </cell>
          <cell r="L556">
            <v>46742.612612612618</v>
          </cell>
          <cell r="M556">
            <v>46742.612612612618</v>
          </cell>
          <cell r="N556">
            <v>46742.612612612618</v>
          </cell>
          <cell r="O556">
            <v>46742.612612612618</v>
          </cell>
          <cell r="P556">
            <v>46742.612612612618</v>
          </cell>
          <cell r="Q556">
            <v>46742.612612612618</v>
          </cell>
        </row>
        <row r="557">
          <cell r="A557" t="str">
            <v>PRINTRusFemale 16 +</v>
          </cell>
          <cell r="B557" t="str">
            <v>PRINT</v>
          </cell>
          <cell r="C557" t="str">
            <v>Rus</v>
          </cell>
          <cell r="D557" t="str">
            <v>Female 16 +</v>
          </cell>
          <cell r="E557">
            <v>55939.946091644211</v>
          </cell>
          <cell r="F557">
            <v>55939.946091644211</v>
          </cell>
          <cell r="G557">
            <v>55939.946091644211</v>
          </cell>
          <cell r="H557">
            <v>55939.946091644211</v>
          </cell>
          <cell r="I557">
            <v>55939.946091644211</v>
          </cell>
          <cell r="J557">
            <v>55939.946091644211</v>
          </cell>
          <cell r="K557">
            <v>55939.946091644211</v>
          </cell>
          <cell r="L557">
            <v>55939.946091644211</v>
          </cell>
          <cell r="M557">
            <v>55939.946091644211</v>
          </cell>
          <cell r="N557">
            <v>55939.946091644211</v>
          </cell>
          <cell r="O557">
            <v>55939.946091644211</v>
          </cell>
          <cell r="P557">
            <v>55939.946091644211</v>
          </cell>
          <cell r="Q557">
            <v>55939.946091644211</v>
          </cell>
        </row>
        <row r="558">
          <cell r="A558" t="str">
            <v>PRINTRusFemale 16 - 24</v>
          </cell>
          <cell r="B558" t="str">
            <v>PRINT</v>
          </cell>
          <cell r="C558" t="str">
            <v>Rus</v>
          </cell>
          <cell r="D558" t="str">
            <v>Female 16 - 24</v>
          </cell>
          <cell r="E558">
            <v>64054.691358024698</v>
          </cell>
          <cell r="F558">
            <v>64054.691358024698</v>
          </cell>
          <cell r="G558">
            <v>64054.691358024698</v>
          </cell>
          <cell r="H558">
            <v>64054.691358024698</v>
          </cell>
          <cell r="I558">
            <v>64054.691358024698</v>
          </cell>
          <cell r="J558">
            <v>64054.691358024698</v>
          </cell>
          <cell r="K558">
            <v>64054.691358024698</v>
          </cell>
          <cell r="L558">
            <v>64054.691358024698</v>
          </cell>
          <cell r="M558">
            <v>64054.691358024698</v>
          </cell>
          <cell r="N558">
            <v>64054.691358024698</v>
          </cell>
          <cell r="O558">
            <v>64054.691358024698</v>
          </cell>
          <cell r="P558">
            <v>64054.691358024698</v>
          </cell>
          <cell r="Q558">
            <v>64054.691358024698</v>
          </cell>
        </row>
        <row r="559">
          <cell r="A559" t="str">
            <v>PRINTRusFemale 16 - 34</v>
          </cell>
          <cell r="B559" t="str">
            <v>PRINT</v>
          </cell>
          <cell r="C559" t="str">
            <v>Rus</v>
          </cell>
          <cell r="D559" t="str">
            <v>Female 16 - 34</v>
          </cell>
          <cell r="E559">
            <v>71812.179930795857</v>
          </cell>
          <cell r="F559">
            <v>71812.179930795857</v>
          </cell>
          <cell r="G559">
            <v>71812.179930795857</v>
          </cell>
          <cell r="H559">
            <v>71812.179930795857</v>
          </cell>
          <cell r="I559">
            <v>71812.179930795857</v>
          </cell>
          <cell r="J559">
            <v>71812.179930795857</v>
          </cell>
          <cell r="K559">
            <v>71812.179930795857</v>
          </cell>
          <cell r="L559">
            <v>71812.179930795857</v>
          </cell>
          <cell r="M559">
            <v>71812.179930795857</v>
          </cell>
          <cell r="N559">
            <v>71812.179930795857</v>
          </cell>
          <cell r="O559">
            <v>71812.179930795857</v>
          </cell>
          <cell r="P559">
            <v>71812.179930795857</v>
          </cell>
          <cell r="Q559">
            <v>71812.179930795857</v>
          </cell>
        </row>
        <row r="560">
          <cell r="A560" t="str">
            <v>PRINTRusFemale 16 - 44</v>
          </cell>
          <cell r="B560" t="str">
            <v>PRINT</v>
          </cell>
          <cell r="C560" t="str">
            <v>Rus</v>
          </cell>
          <cell r="D560" t="str">
            <v>Female 16 - 44</v>
          </cell>
          <cell r="E560">
            <v>68720.927152317876</v>
          </cell>
          <cell r="F560">
            <v>68720.927152317876</v>
          </cell>
          <cell r="G560">
            <v>68720.927152317876</v>
          </cell>
          <cell r="H560">
            <v>68720.927152317876</v>
          </cell>
          <cell r="I560">
            <v>68720.927152317876</v>
          </cell>
          <cell r="J560">
            <v>68720.927152317876</v>
          </cell>
          <cell r="K560">
            <v>68720.927152317876</v>
          </cell>
          <cell r="L560">
            <v>68720.927152317876</v>
          </cell>
          <cell r="M560">
            <v>68720.927152317876</v>
          </cell>
          <cell r="N560">
            <v>68720.927152317876</v>
          </cell>
          <cell r="O560">
            <v>68720.927152317876</v>
          </cell>
          <cell r="P560">
            <v>68720.927152317876</v>
          </cell>
          <cell r="Q560">
            <v>68720.927152317876</v>
          </cell>
        </row>
        <row r="561">
          <cell r="A561" t="str">
            <v>PRINTRusFemale 20 - 39</v>
          </cell>
          <cell r="B561" t="str">
            <v>PRINT</v>
          </cell>
          <cell r="C561" t="str">
            <v>Rus</v>
          </cell>
          <cell r="D561" t="str">
            <v>Female 20 - 39</v>
          </cell>
          <cell r="E561">
            <v>72820.07017543861</v>
          </cell>
          <cell r="F561">
            <v>72820.07017543861</v>
          </cell>
          <cell r="G561">
            <v>72820.07017543861</v>
          </cell>
          <cell r="H561">
            <v>72820.07017543861</v>
          </cell>
          <cell r="I561">
            <v>72820.07017543861</v>
          </cell>
          <cell r="J561">
            <v>72820.07017543861</v>
          </cell>
          <cell r="K561">
            <v>72820.07017543861</v>
          </cell>
          <cell r="L561">
            <v>72820.07017543861</v>
          </cell>
          <cell r="M561">
            <v>72820.07017543861</v>
          </cell>
          <cell r="N561">
            <v>72820.07017543861</v>
          </cell>
          <cell r="O561">
            <v>72820.07017543861</v>
          </cell>
          <cell r="P561">
            <v>72820.07017543861</v>
          </cell>
          <cell r="Q561">
            <v>72820.07017543861</v>
          </cell>
        </row>
        <row r="562">
          <cell r="A562" t="str">
            <v>PRINTRusFemale 25 - 34</v>
          </cell>
          <cell r="B562" t="str">
            <v>PRINT</v>
          </cell>
          <cell r="C562" t="str">
            <v>Rus</v>
          </cell>
          <cell r="D562" t="str">
            <v>Female 25 - 34</v>
          </cell>
          <cell r="E562">
            <v>78021.503759398503</v>
          </cell>
          <cell r="F562">
            <v>78021.503759398503</v>
          </cell>
          <cell r="G562">
            <v>78021.503759398503</v>
          </cell>
          <cell r="H562">
            <v>78021.503759398503</v>
          </cell>
          <cell r="I562">
            <v>78021.503759398503</v>
          </cell>
          <cell r="J562">
            <v>78021.503759398503</v>
          </cell>
          <cell r="K562">
            <v>78021.503759398503</v>
          </cell>
          <cell r="L562">
            <v>78021.503759398503</v>
          </cell>
          <cell r="M562">
            <v>78021.503759398503</v>
          </cell>
          <cell r="N562">
            <v>78021.503759398503</v>
          </cell>
          <cell r="O562">
            <v>78021.503759398503</v>
          </cell>
          <cell r="P562">
            <v>78021.503759398503</v>
          </cell>
          <cell r="Q562">
            <v>78021.503759398503</v>
          </cell>
        </row>
        <row r="563">
          <cell r="A563" t="str">
            <v>PRINTRusFemale 25 - 44</v>
          </cell>
          <cell r="B563" t="str">
            <v>PRINT</v>
          </cell>
          <cell r="C563" t="str">
            <v>Rus</v>
          </cell>
          <cell r="D563" t="str">
            <v>Female 25 - 44</v>
          </cell>
          <cell r="E563">
            <v>70590.884353741509</v>
          </cell>
          <cell r="F563">
            <v>70590.884353741509</v>
          </cell>
          <cell r="G563">
            <v>70590.884353741509</v>
          </cell>
          <cell r="H563">
            <v>70590.884353741509</v>
          </cell>
          <cell r="I563">
            <v>70590.884353741509</v>
          </cell>
          <cell r="J563">
            <v>70590.884353741509</v>
          </cell>
          <cell r="K563">
            <v>70590.884353741509</v>
          </cell>
          <cell r="L563">
            <v>70590.884353741509</v>
          </cell>
          <cell r="M563">
            <v>70590.884353741509</v>
          </cell>
          <cell r="N563">
            <v>70590.884353741509</v>
          </cell>
          <cell r="O563">
            <v>70590.884353741509</v>
          </cell>
          <cell r="P563">
            <v>70590.884353741509</v>
          </cell>
          <cell r="Q563">
            <v>70590.884353741509</v>
          </cell>
        </row>
        <row r="564">
          <cell r="A564" t="str">
            <v>PRINTRusFemale 25 - 54</v>
          </cell>
          <cell r="B564" t="str">
            <v>PRINT</v>
          </cell>
          <cell r="C564" t="str">
            <v>Rus</v>
          </cell>
          <cell r="D564" t="str">
            <v>Female 25 - 54</v>
          </cell>
          <cell r="E564">
            <v>62890.060606060608</v>
          </cell>
          <cell r="F564">
            <v>62890.060606060608</v>
          </cell>
          <cell r="G564">
            <v>62890.060606060608</v>
          </cell>
          <cell r="H564">
            <v>62890.060606060608</v>
          </cell>
          <cell r="I564">
            <v>62890.060606060608</v>
          </cell>
          <cell r="J564">
            <v>62890.060606060608</v>
          </cell>
          <cell r="K564">
            <v>62890.060606060608</v>
          </cell>
          <cell r="L564">
            <v>62890.060606060608</v>
          </cell>
          <cell r="M564">
            <v>62890.060606060608</v>
          </cell>
          <cell r="N564">
            <v>62890.060606060608</v>
          </cell>
          <cell r="O564">
            <v>62890.060606060608</v>
          </cell>
          <cell r="P564">
            <v>62890.060606060608</v>
          </cell>
          <cell r="Q564">
            <v>62890.060606060608</v>
          </cell>
        </row>
        <row r="565">
          <cell r="A565" t="str">
            <v>PRINTRusFemale 30 - 49</v>
          </cell>
          <cell r="B565" t="str">
            <v>PRINT</v>
          </cell>
          <cell r="C565" t="str">
            <v>Rus</v>
          </cell>
          <cell r="D565" t="str">
            <v>Female 30 - 49</v>
          </cell>
          <cell r="E565">
            <v>63857.600000000006</v>
          </cell>
          <cell r="F565">
            <v>63857.600000000006</v>
          </cell>
          <cell r="G565">
            <v>63857.600000000006</v>
          </cell>
          <cell r="H565">
            <v>63857.600000000006</v>
          </cell>
          <cell r="I565">
            <v>63857.600000000006</v>
          </cell>
          <cell r="J565">
            <v>63857.600000000006</v>
          </cell>
          <cell r="K565">
            <v>63857.600000000006</v>
          </cell>
          <cell r="L565">
            <v>63857.600000000006</v>
          </cell>
          <cell r="M565">
            <v>63857.600000000006</v>
          </cell>
          <cell r="N565">
            <v>63857.600000000006</v>
          </cell>
          <cell r="O565">
            <v>63857.600000000006</v>
          </cell>
          <cell r="P565">
            <v>63857.600000000006</v>
          </cell>
          <cell r="Q565">
            <v>63857.600000000006</v>
          </cell>
        </row>
        <row r="566">
          <cell r="A566" t="str">
            <v>PRINTRusFemale 35 - 44</v>
          </cell>
          <cell r="B566" t="str">
            <v>PRINT</v>
          </cell>
          <cell r="C566" t="str">
            <v>Rus</v>
          </cell>
          <cell r="D566" t="str">
            <v>Female 35 - 44</v>
          </cell>
          <cell r="E566">
            <v>63081.215805471133</v>
          </cell>
          <cell r="F566">
            <v>63081.215805471133</v>
          </cell>
          <cell r="G566">
            <v>63081.215805471133</v>
          </cell>
          <cell r="H566">
            <v>63081.215805471133</v>
          </cell>
          <cell r="I566">
            <v>63081.215805471133</v>
          </cell>
          <cell r="J566">
            <v>63081.215805471133</v>
          </cell>
          <cell r="K566">
            <v>63081.215805471133</v>
          </cell>
          <cell r="L566">
            <v>63081.215805471133</v>
          </cell>
          <cell r="M566">
            <v>63081.215805471133</v>
          </cell>
          <cell r="N566">
            <v>63081.215805471133</v>
          </cell>
          <cell r="O566">
            <v>63081.215805471133</v>
          </cell>
          <cell r="P566">
            <v>63081.215805471133</v>
          </cell>
          <cell r="Q566">
            <v>63081.215805471133</v>
          </cell>
        </row>
        <row r="567">
          <cell r="A567" t="str">
            <v>PRINTRusFemale 35 - 54</v>
          </cell>
          <cell r="B567" t="str">
            <v>PRINT</v>
          </cell>
          <cell r="C567" t="str">
            <v>Rus</v>
          </cell>
          <cell r="D567" t="str">
            <v>Female 35 - 54</v>
          </cell>
          <cell r="E567">
            <v>55789.569892473126</v>
          </cell>
          <cell r="F567">
            <v>55789.569892473126</v>
          </cell>
          <cell r="G567">
            <v>55789.569892473126</v>
          </cell>
          <cell r="H567">
            <v>55789.569892473126</v>
          </cell>
          <cell r="I567">
            <v>55789.569892473126</v>
          </cell>
          <cell r="J567">
            <v>55789.569892473126</v>
          </cell>
          <cell r="K567">
            <v>55789.569892473126</v>
          </cell>
          <cell r="L567">
            <v>55789.569892473126</v>
          </cell>
          <cell r="M567">
            <v>55789.569892473126</v>
          </cell>
          <cell r="N567">
            <v>55789.569892473126</v>
          </cell>
          <cell r="O567">
            <v>55789.569892473126</v>
          </cell>
          <cell r="P567">
            <v>55789.569892473126</v>
          </cell>
          <cell r="Q567">
            <v>55789.569892473126</v>
          </cell>
        </row>
        <row r="568">
          <cell r="A568" t="str">
            <v>PRINTRusFemale 35 - 64</v>
          </cell>
          <cell r="B568" t="str">
            <v>PRINT</v>
          </cell>
          <cell r="C568" t="str">
            <v>Rus</v>
          </cell>
          <cell r="D568" t="str">
            <v>Female 35 - 64</v>
          </cell>
          <cell r="E568">
            <v>51498.06451612903</v>
          </cell>
          <cell r="F568">
            <v>51498.06451612903</v>
          </cell>
          <cell r="G568">
            <v>51498.06451612903</v>
          </cell>
          <cell r="H568">
            <v>51498.06451612903</v>
          </cell>
          <cell r="I568">
            <v>51498.06451612903</v>
          </cell>
          <cell r="J568">
            <v>51498.06451612903</v>
          </cell>
          <cell r="K568">
            <v>51498.06451612903</v>
          </cell>
          <cell r="L568">
            <v>51498.06451612903</v>
          </cell>
          <cell r="M568">
            <v>51498.06451612903</v>
          </cell>
          <cell r="N568">
            <v>51498.06451612903</v>
          </cell>
          <cell r="O568">
            <v>51498.06451612903</v>
          </cell>
          <cell r="P568">
            <v>51498.06451612903</v>
          </cell>
          <cell r="Q568">
            <v>51498.06451612903</v>
          </cell>
        </row>
        <row r="569">
          <cell r="A569" t="str">
            <v>PRINTRusFemale 45 - 64</v>
          </cell>
          <cell r="B569" t="str">
            <v>PRINT</v>
          </cell>
          <cell r="C569" t="str">
            <v>Rus</v>
          </cell>
          <cell r="D569" t="str">
            <v>Female 45 - 64</v>
          </cell>
          <cell r="E569">
            <v>47491.350114416477</v>
          </cell>
          <cell r="F569">
            <v>47491.350114416477</v>
          </cell>
          <cell r="G569">
            <v>47491.350114416477</v>
          </cell>
          <cell r="H569">
            <v>47491.350114416477</v>
          </cell>
          <cell r="I569">
            <v>47491.350114416477</v>
          </cell>
          <cell r="J569">
            <v>47491.350114416477</v>
          </cell>
          <cell r="K569">
            <v>47491.350114416477</v>
          </cell>
          <cell r="L569">
            <v>47491.350114416477</v>
          </cell>
          <cell r="M569">
            <v>47491.350114416477</v>
          </cell>
          <cell r="N569">
            <v>47491.350114416477</v>
          </cell>
          <cell r="O569">
            <v>47491.350114416477</v>
          </cell>
          <cell r="P569">
            <v>47491.350114416477</v>
          </cell>
          <cell r="Q569">
            <v>47491.350114416477</v>
          </cell>
        </row>
        <row r="570">
          <cell r="A570" t="str">
            <v>PRINTRusFemale 55 +</v>
          </cell>
          <cell r="B570" t="str">
            <v>PRINT</v>
          </cell>
          <cell r="C570" t="str">
            <v>Rus</v>
          </cell>
          <cell r="D570" t="str">
            <v>Female 55 +</v>
          </cell>
          <cell r="E570">
            <v>46325.267857142862</v>
          </cell>
          <cell r="F570">
            <v>46325.267857142862</v>
          </cell>
          <cell r="G570">
            <v>46325.267857142862</v>
          </cell>
          <cell r="H570">
            <v>46325.267857142862</v>
          </cell>
          <cell r="I570">
            <v>46325.267857142862</v>
          </cell>
          <cell r="J570">
            <v>46325.267857142862</v>
          </cell>
          <cell r="K570">
            <v>46325.267857142862</v>
          </cell>
          <cell r="L570">
            <v>46325.267857142862</v>
          </cell>
          <cell r="M570">
            <v>46325.267857142862</v>
          </cell>
          <cell r="N570">
            <v>46325.267857142862</v>
          </cell>
          <cell r="O570">
            <v>46325.267857142862</v>
          </cell>
          <cell r="P570">
            <v>46325.267857142862</v>
          </cell>
          <cell r="Q570">
            <v>46325.267857142862</v>
          </cell>
        </row>
        <row r="571">
          <cell r="A571" t="str">
            <v>PRINTRusFemale 35 +</v>
          </cell>
          <cell r="B571" t="str">
            <v>PRINT</v>
          </cell>
          <cell r="C571" t="str">
            <v>Rus</v>
          </cell>
          <cell r="D571" t="str">
            <v>Female 35 +</v>
          </cell>
          <cell r="E571">
            <v>50742.591687041575</v>
          </cell>
          <cell r="F571">
            <v>50742.591687041575</v>
          </cell>
          <cell r="G571">
            <v>50742.591687041575</v>
          </cell>
          <cell r="H571">
            <v>50742.591687041575</v>
          </cell>
          <cell r="I571">
            <v>50742.591687041575</v>
          </cell>
          <cell r="J571">
            <v>50742.591687041575</v>
          </cell>
          <cell r="K571">
            <v>50742.591687041575</v>
          </cell>
          <cell r="L571">
            <v>50742.591687041575</v>
          </cell>
          <cell r="M571">
            <v>50742.591687041575</v>
          </cell>
          <cell r="N571">
            <v>50742.591687041575</v>
          </cell>
          <cell r="O571">
            <v>50742.591687041575</v>
          </cell>
          <cell r="P571">
            <v>50742.591687041575</v>
          </cell>
          <cell r="Q571">
            <v>50742.591687041575</v>
          </cell>
        </row>
        <row r="572">
          <cell r="A572" t="str">
            <v>PRINTRusMale 16 - 24</v>
          </cell>
          <cell r="B572" t="str">
            <v>PRINT</v>
          </cell>
          <cell r="C572" t="str">
            <v>Rus</v>
          </cell>
          <cell r="D572" t="str">
            <v>Male 16 - 24</v>
          </cell>
          <cell r="E572">
            <v>64253.003095975248</v>
          </cell>
          <cell r="F572">
            <v>64253.003095975248</v>
          </cell>
          <cell r="G572">
            <v>64253.003095975248</v>
          </cell>
          <cell r="H572">
            <v>64253.003095975248</v>
          </cell>
          <cell r="I572">
            <v>64253.003095975248</v>
          </cell>
          <cell r="J572">
            <v>64253.003095975248</v>
          </cell>
          <cell r="K572">
            <v>64253.003095975248</v>
          </cell>
          <cell r="L572">
            <v>64253.003095975248</v>
          </cell>
          <cell r="M572">
            <v>64253.003095975248</v>
          </cell>
          <cell r="N572">
            <v>64253.003095975248</v>
          </cell>
          <cell r="O572">
            <v>64253.003095975248</v>
          </cell>
          <cell r="P572">
            <v>64253.003095975248</v>
          </cell>
          <cell r="Q572">
            <v>64253.003095975248</v>
          </cell>
        </row>
        <row r="573">
          <cell r="A573" t="str">
            <v>PRINTRusMale 16 - 34</v>
          </cell>
          <cell r="B573" t="str">
            <v>PRINT</v>
          </cell>
          <cell r="C573" t="str">
            <v>Rus</v>
          </cell>
          <cell r="D573" t="str">
            <v>Male 16 - 34</v>
          </cell>
          <cell r="E573">
            <v>76581.992619926197</v>
          </cell>
          <cell r="F573">
            <v>76581.992619926197</v>
          </cell>
          <cell r="G573">
            <v>76581.992619926197</v>
          </cell>
          <cell r="H573">
            <v>76581.992619926197</v>
          </cell>
          <cell r="I573">
            <v>76581.992619926197</v>
          </cell>
          <cell r="J573">
            <v>76581.992619926197</v>
          </cell>
          <cell r="K573">
            <v>76581.992619926197</v>
          </cell>
          <cell r="L573">
            <v>76581.992619926197</v>
          </cell>
          <cell r="M573">
            <v>76581.992619926197</v>
          </cell>
          <cell r="N573">
            <v>76581.992619926197</v>
          </cell>
          <cell r="O573">
            <v>76581.992619926197</v>
          </cell>
          <cell r="P573">
            <v>76581.992619926197</v>
          </cell>
          <cell r="Q573">
            <v>76581.992619926197</v>
          </cell>
        </row>
        <row r="574">
          <cell r="A574" t="str">
            <v>PRINTRusMale 16 - 44</v>
          </cell>
          <cell r="B574" t="str">
            <v>PRINT</v>
          </cell>
          <cell r="C574" t="str">
            <v>Rus</v>
          </cell>
          <cell r="D574" t="str">
            <v>Male 16 - 44</v>
          </cell>
          <cell r="E574">
            <v>74386.093189964173</v>
          </cell>
          <cell r="F574">
            <v>74386.093189964173</v>
          </cell>
          <cell r="G574">
            <v>74386.093189964173</v>
          </cell>
          <cell r="H574">
            <v>74386.093189964173</v>
          </cell>
          <cell r="I574">
            <v>74386.093189964173</v>
          </cell>
          <cell r="J574">
            <v>74386.093189964173</v>
          </cell>
          <cell r="K574">
            <v>74386.093189964173</v>
          </cell>
          <cell r="L574">
            <v>74386.093189964173</v>
          </cell>
          <cell r="M574">
            <v>74386.093189964173</v>
          </cell>
          <cell r="N574">
            <v>74386.093189964173</v>
          </cell>
          <cell r="O574">
            <v>74386.093189964173</v>
          </cell>
          <cell r="P574">
            <v>74386.093189964173</v>
          </cell>
          <cell r="Q574">
            <v>74386.093189964173</v>
          </cell>
        </row>
        <row r="575">
          <cell r="A575" t="str">
            <v>PRINTRusMale 16 +</v>
          </cell>
          <cell r="B575" t="str">
            <v>PRINT</v>
          </cell>
          <cell r="C575" t="str">
            <v>Rus</v>
          </cell>
          <cell r="D575" t="str">
            <v>Male 16 +</v>
          </cell>
          <cell r="E575">
            <v>62323.483483483491</v>
          </cell>
          <cell r="F575">
            <v>62323.483483483491</v>
          </cell>
          <cell r="G575">
            <v>62323.483483483491</v>
          </cell>
          <cell r="H575">
            <v>62323.483483483491</v>
          </cell>
          <cell r="I575">
            <v>62323.483483483491</v>
          </cell>
          <cell r="J575">
            <v>62323.483483483491</v>
          </cell>
          <cell r="K575">
            <v>62323.483483483491</v>
          </cell>
          <cell r="L575">
            <v>62323.483483483491</v>
          </cell>
          <cell r="M575">
            <v>62323.483483483491</v>
          </cell>
          <cell r="N575">
            <v>62323.483483483491</v>
          </cell>
          <cell r="O575">
            <v>62323.483483483491</v>
          </cell>
          <cell r="P575">
            <v>62323.483483483491</v>
          </cell>
          <cell r="Q575">
            <v>62323.483483483491</v>
          </cell>
        </row>
        <row r="576">
          <cell r="A576" t="str">
            <v>PRINTRusMale 20 - 39</v>
          </cell>
          <cell r="B576" t="str">
            <v>PRINT</v>
          </cell>
          <cell r="C576" t="str">
            <v>Rus</v>
          </cell>
          <cell r="D576" t="str">
            <v>Male 20 - 39</v>
          </cell>
          <cell r="E576">
            <v>78021.503759398503</v>
          </cell>
          <cell r="F576">
            <v>78021.503759398503</v>
          </cell>
          <cell r="G576">
            <v>78021.503759398503</v>
          </cell>
          <cell r="H576">
            <v>78021.503759398503</v>
          </cell>
          <cell r="I576">
            <v>78021.503759398503</v>
          </cell>
          <cell r="J576">
            <v>78021.503759398503</v>
          </cell>
          <cell r="K576">
            <v>78021.503759398503</v>
          </cell>
          <cell r="L576">
            <v>78021.503759398503</v>
          </cell>
          <cell r="M576">
            <v>78021.503759398503</v>
          </cell>
          <cell r="N576">
            <v>78021.503759398503</v>
          </cell>
          <cell r="O576">
            <v>78021.503759398503</v>
          </cell>
          <cell r="P576">
            <v>78021.503759398503</v>
          </cell>
          <cell r="Q576">
            <v>78021.503759398503</v>
          </cell>
        </row>
        <row r="577">
          <cell r="A577" t="str">
            <v>PRINTRusMale 25 - 34</v>
          </cell>
          <cell r="B577" t="str">
            <v>PRINT</v>
          </cell>
          <cell r="C577" t="str">
            <v>Rus</v>
          </cell>
          <cell r="D577" t="str">
            <v>Male 25 - 34</v>
          </cell>
          <cell r="E577">
            <v>88691.111111111124</v>
          </cell>
          <cell r="F577">
            <v>88691.111111111124</v>
          </cell>
          <cell r="G577">
            <v>88691.111111111124</v>
          </cell>
          <cell r="H577">
            <v>88691.111111111124</v>
          </cell>
          <cell r="I577">
            <v>88691.111111111124</v>
          </cell>
          <cell r="J577">
            <v>88691.111111111124</v>
          </cell>
          <cell r="K577">
            <v>88691.111111111124</v>
          </cell>
          <cell r="L577">
            <v>88691.111111111124</v>
          </cell>
          <cell r="M577">
            <v>88691.111111111124</v>
          </cell>
          <cell r="N577">
            <v>88691.111111111124</v>
          </cell>
          <cell r="O577">
            <v>88691.111111111124</v>
          </cell>
          <cell r="P577">
            <v>88691.111111111124</v>
          </cell>
          <cell r="Q577">
            <v>88691.111111111124</v>
          </cell>
        </row>
        <row r="578">
          <cell r="A578" t="str">
            <v>PRINTRusMale 25 - 44</v>
          </cell>
          <cell r="B578" t="str">
            <v>PRINT</v>
          </cell>
          <cell r="C578" t="str">
            <v>Rus</v>
          </cell>
          <cell r="D578" t="str">
            <v>Male 25 - 44</v>
          </cell>
          <cell r="E578">
            <v>78315.924528301897</v>
          </cell>
          <cell r="F578">
            <v>78315.924528301897</v>
          </cell>
          <cell r="G578">
            <v>78315.924528301897</v>
          </cell>
          <cell r="H578">
            <v>78315.924528301897</v>
          </cell>
          <cell r="I578">
            <v>78315.924528301897</v>
          </cell>
          <cell r="J578">
            <v>78315.924528301897</v>
          </cell>
          <cell r="K578">
            <v>78315.924528301897</v>
          </cell>
          <cell r="L578">
            <v>78315.924528301897</v>
          </cell>
          <cell r="M578">
            <v>78315.924528301897</v>
          </cell>
          <cell r="N578">
            <v>78315.924528301897</v>
          </cell>
          <cell r="O578">
            <v>78315.924528301897</v>
          </cell>
          <cell r="P578">
            <v>78315.924528301897</v>
          </cell>
          <cell r="Q578">
            <v>78315.924528301897</v>
          </cell>
        </row>
        <row r="579">
          <cell r="A579" t="str">
            <v>PRINTRusMale 25 - 54</v>
          </cell>
          <cell r="B579" t="str">
            <v>PRINT</v>
          </cell>
          <cell r="C579" t="str">
            <v>Rus</v>
          </cell>
          <cell r="D579" t="str">
            <v>Male 25 - 54</v>
          </cell>
          <cell r="E579">
            <v>70590.884353741509</v>
          </cell>
          <cell r="F579">
            <v>70590.884353741509</v>
          </cell>
          <cell r="G579">
            <v>70590.884353741509</v>
          </cell>
          <cell r="H579">
            <v>70590.884353741509</v>
          </cell>
          <cell r="I579">
            <v>70590.884353741509</v>
          </cell>
          <cell r="J579">
            <v>70590.884353741509</v>
          </cell>
          <cell r="K579">
            <v>70590.884353741509</v>
          </cell>
          <cell r="L579">
            <v>70590.884353741509</v>
          </cell>
          <cell r="M579">
            <v>70590.884353741509</v>
          </cell>
          <cell r="N579">
            <v>70590.884353741509</v>
          </cell>
          <cell r="O579">
            <v>70590.884353741509</v>
          </cell>
          <cell r="P579">
            <v>70590.884353741509</v>
          </cell>
          <cell r="Q579">
            <v>70590.884353741509</v>
          </cell>
        </row>
        <row r="580">
          <cell r="A580" t="str">
            <v>PRINTRusMale 30 - 49</v>
          </cell>
          <cell r="B580" t="str">
            <v>PRINT</v>
          </cell>
          <cell r="C580" t="str">
            <v>Rus</v>
          </cell>
          <cell r="D580" t="str">
            <v>Male 30 - 49</v>
          </cell>
          <cell r="E580">
            <v>69179.06666666668</v>
          </cell>
          <cell r="F580">
            <v>69179.06666666668</v>
          </cell>
          <cell r="G580">
            <v>69179.06666666668</v>
          </cell>
          <cell r="H580">
            <v>69179.06666666668</v>
          </cell>
          <cell r="I580">
            <v>69179.06666666668</v>
          </cell>
          <cell r="J580">
            <v>69179.06666666668</v>
          </cell>
          <cell r="K580">
            <v>69179.06666666668</v>
          </cell>
          <cell r="L580">
            <v>69179.06666666668</v>
          </cell>
          <cell r="M580">
            <v>69179.06666666668</v>
          </cell>
          <cell r="N580">
            <v>69179.06666666668</v>
          </cell>
          <cell r="O580">
            <v>69179.06666666668</v>
          </cell>
          <cell r="P580">
            <v>69179.06666666668</v>
          </cell>
          <cell r="Q580">
            <v>69179.06666666668</v>
          </cell>
        </row>
        <row r="581">
          <cell r="A581" t="str">
            <v>PRINTRusMale 35 - 44</v>
          </cell>
          <cell r="B581" t="str">
            <v>PRINT</v>
          </cell>
          <cell r="C581" t="str">
            <v>Rus</v>
          </cell>
          <cell r="D581" t="str">
            <v>Male 35 - 44</v>
          </cell>
          <cell r="E581">
            <v>68949.235880398701</v>
          </cell>
          <cell r="F581">
            <v>68949.235880398701</v>
          </cell>
          <cell r="G581">
            <v>68949.235880398701</v>
          </cell>
          <cell r="H581">
            <v>68949.235880398701</v>
          </cell>
          <cell r="I581">
            <v>68949.235880398701</v>
          </cell>
          <cell r="J581">
            <v>68949.235880398701</v>
          </cell>
          <cell r="K581">
            <v>68949.235880398701</v>
          </cell>
          <cell r="L581">
            <v>68949.235880398701</v>
          </cell>
          <cell r="M581">
            <v>68949.235880398701</v>
          </cell>
          <cell r="N581">
            <v>68949.235880398701</v>
          </cell>
          <cell r="O581">
            <v>68949.235880398701</v>
          </cell>
          <cell r="P581">
            <v>68949.235880398701</v>
          </cell>
          <cell r="Q581">
            <v>68949.235880398701</v>
          </cell>
        </row>
        <row r="582">
          <cell r="A582" t="str">
            <v>PRINTRusMale 35 - 54</v>
          </cell>
          <cell r="B582" t="str">
            <v>PRINT</v>
          </cell>
          <cell r="C582" t="str">
            <v>Rus</v>
          </cell>
          <cell r="D582" t="str">
            <v>Male 35 - 54</v>
          </cell>
          <cell r="E582">
            <v>62323.483483483491</v>
          </cell>
          <cell r="F582">
            <v>62323.483483483491</v>
          </cell>
          <cell r="G582">
            <v>62323.483483483491</v>
          </cell>
          <cell r="H582">
            <v>62323.483483483491</v>
          </cell>
          <cell r="I582">
            <v>62323.483483483491</v>
          </cell>
          <cell r="J582">
            <v>62323.483483483491</v>
          </cell>
          <cell r="K582">
            <v>62323.483483483491</v>
          </cell>
          <cell r="L582">
            <v>62323.483483483491</v>
          </cell>
          <cell r="M582">
            <v>62323.483483483491</v>
          </cell>
          <cell r="N582">
            <v>62323.483483483491</v>
          </cell>
          <cell r="O582">
            <v>62323.483483483491</v>
          </cell>
          <cell r="P582">
            <v>62323.483483483491</v>
          </cell>
          <cell r="Q582">
            <v>62323.483483483491</v>
          </cell>
        </row>
        <row r="583">
          <cell r="A583" t="str">
            <v>PRINTRusMale 35 - 64</v>
          </cell>
          <cell r="B583" t="str">
            <v>PRINT</v>
          </cell>
          <cell r="C583" t="str">
            <v>Rus</v>
          </cell>
          <cell r="D583" t="str">
            <v>Male 35 - 64</v>
          </cell>
          <cell r="E583">
            <v>56859.506849315076</v>
          </cell>
          <cell r="F583">
            <v>56859.506849315076</v>
          </cell>
          <cell r="G583">
            <v>56859.506849315076</v>
          </cell>
          <cell r="H583">
            <v>56859.506849315076</v>
          </cell>
          <cell r="I583">
            <v>56859.506849315076</v>
          </cell>
          <cell r="J583">
            <v>56859.506849315076</v>
          </cell>
          <cell r="K583">
            <v>56859.506849315076</v>
          </cell>
          <cell r="L583">
            <v>56859.506849315076</v>
          </cell>
          <cell r="M583">
            <v>56859.506849315076</v>
          </cell>
          <cell r="N583">
            <v>56859.506849315076</v>
          </cell>
          <cell r="O583">
            <v>56859.506849315076</v>
          </cell>
          <cell r="P583">
            <v>56859.506849315076</v>
          </cell>
          <cell r="Q583">
            <v>56859.506849315076</v>
          </cell>
        </row>
        <row r="584">
          <cell r="A584" t="str">
            <v>PRINTRusMale 45 - 64</v>
          </cell>
          <cell r="B584" t="str">
            <v>PRINT</v>
          </cell>
          <cell r="C584" t="str">
            <v>Rus</v>
          </cell>
          <cell r="D584" t="str">
            <v>Male 45 - 64</v>
          </cell>
          <cell r="E584">
            <v>51498.06451612903</v>
          </cell>
          <cell r="F584">
            <v>51498.06451612903</v>
          </cell>
          <cell r="G584">
            <v>51498.06451612903</v>
          </cell>
          <cell r="H584">
            <v>51498.06451612903</v>
          </cell>
          <cell r="I584">
            <v>51498.06451612903</v>
          </cell>
          <cell r="J584">
            <v>51498.06451612903</v>
          </cell>
          <cell r="K584">
            <v>51498.06451612903</v>
          </cell>
          <cell r="L584">
            <v>51498.06451612903</v>
          </cell>
          <cell r="M584">
            <v>51498.06451612903</v>
          </cell>
          <cell r="N584">
            <v>51498.06451612903</v>
          </cell>
          <cell r="O584">
            <v>51498.06451612903</v>
          </cell>
          <cell r="P584">
            <v>51498.06451612903</v>
          </cell>
          <cell r="Q584">
            <v>51498.06451612903</v>
          </cell>
        </row>
        <row r="585">
          <cell r="A585" t="str">
            <v>PRINTRusMale 55 +</v>
          </cell>
          <cell r="B585" t="str">
            <v>PRINT</v>
          </cell>
          <cell r="C585" t="str">
            <v>Rus</v>
          </cell>
          <cell r="D585" t="str">
            <v>Male 55 +</v>
          </cell>
          <cell r="E585">
            <v>47709.701149425302</v>
          </cell>
          <cell r="F585">
            <v>47709.701149425302</v>
          </cell>
          <cell r="G585">
            <v>47709.701149425302</v>
          </cell>
          <cell r="H585">
            <v>47709.701149425302</v>
          </cell>
          <cell r="I585">
            <v>47709.701149425302</v>
          </cell>
          <cell r="J585">
            <v>47709.701149425302</v>
          </cell>
          <cell r="K585">
            <v>47709.701149425302</v>
          </cell>
          <cell r="L585">
            <v>47709.701149425302</v>
          </cell>
          <cell r="M585">
            <v>47709.701149425302</v>
          </cell>
          <cell r="N585">
            <v>47709.701149425302</v>
          </cell>
          <cell r="O585">
            <v>47709.701149425302</v>
          </cell>
          <cell r="P585">
            <v>47709.701149425302</v>
          </cell>
          <cell r="Q585">
            <v>47709.701149425302</v>
          </cell>
        </row>
        <row r="586">
          <cell r="A586" t="str">
            <v>PRINTRusMale 35 +</v>
          </cell>
          <cell r="B586" t="str">
            <v>PRINT</v>
          </cell>
          <cell r="C586" t="str">
            <v>Rus</v>
          </cell>
          <cell r="D586" t="str">
            <v>Male 35 +</v>
          </cell>
          <cell r="E586">
            <v>55196.063829787243</v>
          </cell>
          <cell r="F586">
            <v>55196.063829787243</v>
          </cell>
          <cell r="G586">
            <v>55196.063829787243</v>
          </cell>
          <cell r="H586">
            <v>55196.063829787243</v>
          </cell>
          <cell r="I586">
            <v>55196.063829787243</v>
          </cell>
          <cell r="J586">
            <v>55196.063829787243</v>
          </cell>
          <cell r="K586">
            <v>55196.063829787243</v>
          </cell>
          <cell r="L586">
            <v>55196.063829787243</v>
          </cell>
          <cell r="M586">
            <v>55196.063829787243</v>
          </cell>
          <cell r="N586">
            <v>55196.063829787243</v>
          </cell>
          <cell r="O586">
            <v>55196.063829787243</v>
          </cell>
          <cell r="P586">
            <v>55196.063829787243</v>
          </cell>
          <cell r="Q586">
            <v>55196.063829787243</v>
          </cell>
        </row>
        <row r="587">
          <cell r="A587" t="str">
            <v>PRINTMskAll 16 +</v>
          </cell>
          <cell r="B587" t="str">
            <v>PRINT</v>
          </cell>
          <cell r="C587" t="str">
            <v>Msk</v>
          </cell>
          <cell r="D587" t="str">
            <v>All 16 +</v>
          </cell>
          <cell r="E587">
            <v>92159.177674418635</v>
          </cell>
          <cell r="F587">
            <v>92159.177674418635</v>
          </cell>
          <cell r="G587">
            <v>92159.177674418635</v>
          </cell>
          <cell r="H587">
            <v>92159.177674418635</v>
          </cell>
          <cell r="I587">
            <v>92159.177674418635</v>
          </cell>
          <cell r="J587">
            <v>92159.177674418635</v>
          </cell>
          <cell r="K587">
            <v>92159.177674418635</v>
          </cell>
          <cell r="L587">
            <v>92159.177674418635</v>
          </cell>
          <cell r="M587">
            <v>92159.177674418635</v>
          </cell>
          <cell r="N587">
            <v>92159.177674418635</v>
          </cell>
          <cell r="O587">
            <v>92159.177674418635</v>
          </cell>
          <cell r="P587">
            <v>92159.177674418635</v>
          </cell>
          <cell r="Q587">
            <v>92159.177674418635</v>
          </cell>
        </row>
        <row r="588">
          <cell r="A588" t="str">
            <v>PRINTMskAll 16 - 24</v>
          </cell>
          <cell r="B588" t="str">
            <v>PRINT</v>
          </cell>
          <cell r="C588" t="str">
            <v>Msk</v>
          </cell>
          <cell r="D588" t="str">
            <v>All 16 - 24</v>
          </cell>
          <cell r="E588">
            <v>85843.424655376104</v>
          </cell>
          <cell r="F588">
            <v>85843.424655376104</v>
          </cell>
          <cell r="G588">
            <v>85843.424655376104</v>
          </cell>
          <cell r="H588">
            <v>85843.424655376104</v>
          </cell>
          <cell r="I588">
            <v>85843.424655376104</v>
          </cell>
          <cell r="J588">
            <v>85843.424655376104</v>
          </cell>
          <cell r="K588">
            <v>85843.424655376104</v>
          </cell>
          <cell r="L588">
            <v>85843.424655376104</v>
          </cell>
          <cell r="M588">
            <v>85843.424655376104</v>
          </cell>
          <cell r="N588">
            <v>85843.424655376104</v>
          </cell>
          <cell r="O588">
            <v>85843.424655376104</v>
          </cell>
          <cell r="P588">
            <v>85843.424655376104</v>
          </cell>
          <cell r="Q588">
            <v>85843.424655376104</v>
          </cell>
        </row>
        <row r="589">
          <cell r="A589" t="str">
            <v>PRINTMskAll 16 - 34</v>
          </cell>
          <cell r="B589" t="str">
            <v>PRINT</v>
          </cell>
          <cell r="C589" t="str">
            <v>Msk</v>
          </cell>
          <cell r="D589" t="str">
            <v>All 16 - 34</v>
          </cell>
          <cell r="E589">
            <v>90176.439884153864</v>
          </cell>
          <cell r="F589">
            <v>90176.439884153864</v>
          </cell>
          <cell r="G589">
            <v>90176.439884153864</v>
          </cell>
          <cell r="H589">
            <v>90176.439884153864</v>
          </cell>
          <cell r="I589">
            <v>90176.439884153864</v>
          </cell>
          <cell r="J589">
            <v>90176.439884153864</v>
          </cell>
          <cell r="K589">
            <v>90176.439884153864</v>
          </cell>
          <cell r="L589">
            <v>90176.439884153864</v>
          </cell>
          <cell r="M589">
            <v>90176.439884153864</v>
          </cell>
          <cell r="N589">
            <v>90176.439884153864</v>
          </cell>
          <cell r="O589">
            <v>90176.439884153864</v>
          </cell>
          <cell r="P589">
            <v>90176.439884153864</v>
          </cell>
          <cell r="Q589">
            <v>90176.439884153864</v>
          </cell>
        </row>
        <row r="590">
          <cell r="A590" t="str">
            <v>PRINTMskAll 16 - 44</v>
          </cell>
          <cell r="B590" t="str">
            <v>PRINT</v>
          </cell>
          <cell r="C590" t="str">
            <v>Msk</v>
          </cell>
          <cell r="D590" t="str">
            <v>All 16 - 44</v>
          </cell>
          <cell r="E590">
            <v>90626.384698544702</v>
          </cell>
          <cell r="F590">
            <v>90626.384698544702</v>
          </cell>
          <cell r="G590">
            <v>90626.384698544702</v>
          </cell>
          <cell r="H590">
            <v>90626.384698544702</v>
          </cell>
          <cell r="I590">
            <v>90626.384698544702</v>
          </cell>
          <cell r="J590">
            <v>90626.384698544702</v>
          </cell>
          <cell r="K590">
            <v>90626.384698544702</v>
          </cell>
          <cell r="L590">
            <v>90626.384698544702</v>
          </cell>
          <cell r="M590">
            <v>90626.384698544702</v>
          </cell>
          <cell r="N590">
            <v>90626.384698544702</v>
          </cell>
          <cell r="O590">
            <v>90626.384698544702</v>
          </cell>
          <cell r="P590">
            <v>90626.384698544702</v>
          </cell>
          <cell r="Q590">
            <v>90626.384698544702</v>
          </cell>
        </row>
        <row r="591">
          <cell r="A591" t="str">
            <v>PRINTMskAll 20 - 39</v>
          </cell>
          <cell r="B591" t="str">
            <v>PRINT</v>
          </cell>
          <cell r="C591" t="str">
            <v>Msk</v>
          </cell>
          <cell r="D591" t="str">
            <v>All 20 - 39</v>
          </cell>
          <cell r="E591">
            <v>91157.028523630273</v>
          </cell>
          <cell r="F591">
            <v>91157.028523630273</v>
          </cell>
          <cell r="G591">
            <v>91157.028523630273</v>
          </cell>
          <cell r="H591">
            <v>91157.028523630273</v>
          </cell>
          <cell r="I591">
            <v>91157.028523630273</v>
          </cell>
          <cell r="J591">
            <v>91157.028523630273</v>
          </cell>
          <cell r="K591">
            <v>91157.028523630273</v>
          </cell>
          <cell r="L591">
            <v>91157.028523630273</v>
          </cell>
          <cell r="M591">
            <v>91157.028523630273</v>
          </cell>
          <cell r="N591">
            <v>91157.028523630273</v>
          </cell>
          <cell r="O591">
            <v>91157.028523630273</v>
          </cell>
          <cell r="P591">
            <v>91157.028523630273</v>
          </cell>
          <cell r="Q591">
            <v>91157.028523630273</v>
          </cell>
        </row>
        <row r="592">
          <cell r="A592" t="str">
            <v>PRINTMskAll 25 - 34</v>
          </cell>
          <cell r="B592" t="str">
            <v>PRINT</v>
          </cell>
          <cell r="C592" t="str">
            <v>Msk</v>
          </cell>
          <cell r="D592" t="str">
            <v>All 25 - 34</v>
          </cell>
          <cell r="E592">
            <v>93704.408942390291</v>
          </cell>
          <cell r="F592">
            <v>93704.408942390291</v>
          </cell>
          <cell r="G592">
            <v>93704.408942390291</v>
          </cell>
          <cell r="H592">
            <v>93704.408942390291</v>
          </cell>
          <cell r="I592">
            <v>93704.408942390291</v>
          </cell>
          <cell r="J592">
            <v>93704.408942390291</v>
          </cell>
          <cell r="K592">
            <v>93704.408942390291</v>
          </cell>
          <cell r="L592">
            <v>93704.408942390291</v>
          </cell>
          <cell r="M592">
            <v>93704.408942390291</v>
          </cell>
          <cell r="N592">
            <v>93704.408942390291</v>
          </cell>
          <cell r="O592">
            <v>93704.408942390291</v>
          </cell>
          <cell r="P592">
            <v>93704.408942390291</v>
          </cell>
          <cell r="Q592">
            <v>93704.408942390291</v>
          </cell>
        </row>
        <row r="593">
          <cell r="A593" t="str">
            <v>PRINTMskAll 25 - 44</v>
          </cell>
          <cell r="B593" t="str">
            <v>PRINT</v>
          </cell>
          <cell r="C593" t="str">
            <v>Msk</v>
          </cell>
          <cell r="D593" t="str">
            <v>All 25 - 44</v>
          </cell>
          <cell r="E593">
            <v>92747.42774468087</v>
          </cell>
          <cell r="F593">
            <v>92747.42774468087</v>
          </cell>
          <cell r="G593">
            <v>92747.42774468087</v>
          </cell>
          <cell r="H593">
            <v>92747.42774468087</v>
          </cell>
          <cell r="I593">
            <v>92747.42774468087</v>
          </cell>
          <cell r="J593">
            <v>92747.42774468087</v>
          </cell>
          <cell r="K593">
            <v>92747.42774468087</v>
          </cell>
          <cell r="L593">
            <v>92747.42774468087</v>
          </cell>
          <cell r="M593">
            <v>92747.42774468087</v>
          </cell>
          <cell r="N593">
            <v>92747.42774468087</v>
          </cell>
          <cell r="O593">
            <v>92747.42774468087</v>
          </cell>
          <cell r="P593">
            <v>92747.42774468087</v>
          </cell>
          <cell r="Q593">
            <v>92747.42774468087</v>
          </cell>
        </row>
        <row r="594">
          <cell r="A594" t="str">
            <v>PRINTMskAll 25 - 54</v>
          </cell>
          <cell r="B594" t="str">
            <v>PRINT</v>
          </cell>
          <cell r="C594" t="str">
            <v>Msk</v>
          </cell>
          <cell r="D594" t="str">
            <v>All 25 - 54</v>
          </cell>
          <cell r="E594">
            <v>89990.278777869535</v>
          </cell>
          <cell r="F594">
            <v>89990.278777869535</v>
          </cell>
          <cell r="G594">
            <v>89990.278777869535</v>
          </cell>
          <cell r="H594">
            <v>89990.278777869535</v>
          </cell>
          <cell r="I594">
            <v>89990.278777869535</v>
          </cell>
          <cell r="J594">
            <v>89990.278777869535</v>
          </cell>
          <cell r="K594">
            <v>89990.278777869535</v>
          </cell>
          <cell r="L594">
            <v>89990.278777869535</v>
          </cell>
          <cell r="M594">
            <v>89990.278777869535</v>
          </cell>
          <cell r="N594">
            <v>89990.278777869535</v>
          </cell>
          <cell r="O594">
            <v>89990.278777869535</v>
          </cell>
          <cell r="P594">
            <v>89990.278777869535</v>
          </cell>
          <cell r="Q594">
            <v>89990.278777869535</v>
          </cell>
        </row>
        <row r="595">
          <cell r="A595" t="str">
            <v>PRINTMskAll 30 - 49</v>
          </cell>
          <cell r="B595" t="str">
            <v>PRINT</v>
          </cell>
          <cell r="C595" t="str">
            <v>Msk</v>
          </cell>
          <cell r="D595" t="str">
            <v>All 30 - 49</v>
          </cell>
          <cell r="E595">
            <v>89916.029372937337</v>
          </cell>
          <cell r="F595">
            <v>89916.029372937337</v>
          </cell>
          <cell r="G595">
            <v>89916.029372937337</v>
          </cell>
          <cell r="H595">
            <v>89916.029372937337</v>
          </cell>
          <cell r="I595">
            <v>89916.029372937337</v>
          </cell>
          <cell r="J595">
            <v>89916.029372937337</v>
          </cell>
          <cell r="K595">
            <v>89916.029372937337</v>
          </cell>
          <cell r="L595">
            <v>89916.029372937337</v>
          </cell>
          <cell r="M595">
            <v>89916.029372937337</v>
          </cell>
          <cell r="N595">
            <v>89916.029372937337</v>
          </cell>
          <cell r="O595">
            <v>89916.029372937337</v>
          </cell>
          <cell r="P595">
            <v>89916.029372937337</v>
          </cell>
          <cell r="Q595">
            <v>89916.029372937337</v>
          </cell>
        </row>
        <row r="596">
          <cell r="A596" t="str">
            <v>PRINTMskAll 35 +</v>
          </cell>
          <cell r="B596" t="str">
            <v>PRINT</v>
          </cell>
          <cell r="C596" t="str">
            <v>Msk</v>
          </cell>
          <cell r="D596" t="str">
            <v>All 35 +</v>
          </cell>
          <cell r="E596">
            <v>93303.277054794511</v>
          </cell>
          <cell r="F596">
            <v>93303.277054794511</v>
          </cell>
          <cell r="G596">
            <v>93303.277054794511</v>
          </cell>
          <cell r="H596">
            <v>93303.277054794511</v>
          </cell>
          <cell r="I596">
            <v>93303.277054794511</v>
          </cell>
          <cell r="J596">
            <v>93303.277054794511</v>
          </cell>
          <cell r="K596">
            <v>93303.277054794511</v>
          </cell>
          <cell r="L596">
            <v>93303.277054794511</v>
          </cell>
          <cell r="M596">
            <v>93303.277054794511</v>
          </cell>
          <cell r="N596">
            <v>93303.277054794511</v>
          </cell>
          <cell r="O596">
            <v>93303.277054794511</v>
          </cell>
          <cell r="P596">
            <v>93303.277054794511</v>
          </cell>
          <cell r="Q596">
            <v>93303.277054794511</v>
          </cell>
        </row>
        <row r="597">
          <cell r="A597" t="str">
            <v>PRINTMskAll 35 - 54</v>
          </cell>
          <cell r="B597" t="str">
            <v>PRINT</v>
          </cell>
          <cell r="C597" t="str">
            <v>Msk</v>
          </cell>
          <cell r="D597" t="str">
            <v>All 35 - 54</v>
          </cell>
          <cell r="E597">
            <v>87462.46195826646</v>
          </cell>
          <cell r="F597">
            <v>87462.46195826646</v>
          </cell>
          <cell r="G597">
            <v>87462.46195826646</v>
          </cell>
          <cell r="H597">
            <v>87462.46195826646</v>
          </cell>
          <cell r="I597">
            <v>87462.46195826646</v>
          </cell>
          <cell r="J597">
            <v>87462.46195826646</v>
          </cell>
          <cell r="K597">
            <v>87462.46195826646</v>
          </cell>
          <cell r="L597">
            <v>87462.46195826646</v>
          </cell>
          <cell r="M597">
            <v>87462.46195826646</v>
          </cell>
          <cell r="N597">
            <v>87462.46195826646</v>
          </cell>
          <cell r="O597">
            <v>87462.46195826646</v>
          </cell>
          <cell r="P597">
            <v>87462.46195826646</v>
          </cell>
          <cell r="Q597">
            <v>87462.46195826646</v>
          </cell>
        </row>
        <row r="598">
          <cell r="A598" t="str">
            <v>PRINTMskAll 35 - 44</v>
          </cell>
          <cell r="B598" t="str">
            <v>PRINT</v>
          </cell>
          <cell r="C598" t="str">
            <v>Msk</v>
          </cell>
          <cell r="D598" t="str">
            <v>All 35 - 44</v>
          </cell>
          <cell r="E598">
            <v>91271.547403685108</v>
          </cell>
          <cell r="F598">
            <v>91271.547403685108</v>
          </cell>
          <cell r="G598">
            <v>91271.547403685108</v>
          </cell>
          <cell r="H598">
            <v>91271.547403685108</v>
          </cell>
          <cell r="I598">
            <v>91271.547403685108</v>
          </cell>
          <cell r="J598">
            <v>91271.547403685108</v>
          </cell>
          <cell r="K598">
            <v>91271.547403685108</v>
          </cell>
          <cell r="L598">
            <v>91271.547403685108</v>
          </cell>
          <cell r="M598">
            <v>91271.547403685108</v>
          </cell>
          <cell r="N598">
            <v>91271.547403685108</v>
          </cell>
          <cell r="O598">
            <v>91271.547403685108</v>
          </cell>
          <cell r="P598">
            <v>91271.547403685108</v>
          </cell>
          <cell r="Q598">
            <v>91271.547403685108</v>
          </cell>
        </row>
        <row r="599">
          <cell r="A599" t="str">
            <v>PRINTMskAll 35 - 64</v>
          </cell>
          <cell r="B599" t="str">
            <v>PRINT</v>
          </cell>
          <cell r="C599" t="str">
            <v>Msk</v>
          </cell>
          <cell r="D599" t="str">
            <v>All 35 - 64</v>
          </cell>
          <cell r="E599">
            <v>86939.152453131202</v>
          </cell>
          <cell r="F599">
            <v>86939.152453131202</v>
          </cell>
          <cell r="G599">
            <v>86939.152453131202</v>
          </cell>
          <cell r="H599">
            <v>86939.152453131202</v>
          </cell>
          <cell r="I599">
            <v>86939.152453131202</v>
          </cell>
          <cell r="J599">
            <v>86939.152453131202</v>
          </cell>
          <cell r="K599">
            <v>86939.152453131202</v>
          </cell>
          <cell r="L599">
            <v>86939.152453131202</v>
          </cell>
          <cell r="M599">
            <v>86939.152453131202</v>
          </cell>
          <cell r="N599">
            <v>86939.152453131202</v>
          </cell>
          <cell r="O599">
            <v>86939.152453131202</v>
          </cell>
          <cell r="P599">
            <v>86939.152453131202</v>
          </cell>
          <cell r="Q599">
            <v>86939.152453131202</v>
          </cell>
        </row>
        <row r="600">
          <cell r="A600" t="str">
            <v>PRINTMskAll 45 - 64</v>
          </cell>
          <cell r="B600" t="str">
            <v>PRINT</v>
          </cell>
          <cell r="C600" t="str">
            <v>Msk</v>
          </cell>
          <cell r="D600" t="str">
            <v>All 45 - 64</v>
          </cell>
          <cell r="E600">
            <v>84907.072536034335</v>
          </cell>
          <cell r="F600">
            <v>84907.072536034335</v>
          </cell>
          <cell r="G600">
            <v>84907.072536034335</v>
          </cell>
          <cell r="H600">
            <v>84907.072536034335</v>
          </cell>
          <cell r="I600">
            <v>84907.072536034335</v>
          </cell>
          <cell r="J600">
            <v>84907.072536034335</v>
          </cell>
          <cell r="K600">
            <v>84907.072536034335</v>
          </cell>
          <cell r="L600">
            <v>84907.072536034335</v>
          </cell>
          <cell r="M600">
            <v>84907.072536034335</v>
          </cell>
          <cell r="N600">
            <v>84907.072536034335</v>
          </cell>
          <cell r="O600">
            <v>84907.072536034335</v>
          </cell>
          <cell r="P600">
            <v>84907.072536034335</v>
          </cell>
          <cell r="Q600">
            <v>84907.072536034335</v>
          </cell>
        </row>
        <row r="601">
          <cell r="A601" t="str">
            <v>PRINTMskAll 55 +</v>
          </cell>
          <cell r="B601" t="str">
            <v>PRINT</v>
          </cell>
          <cell r="C601" t="str">
            <v>Msk</v>
          </cell>
          <cell r="D601" t="str">
            <v>All 55 +</v>
          </cell>
          <cell r="E601">
            <v>96435.559862069029</v>
          </cell>
          <cell r="F601">
            <v>96435.559862069029</v>
          </cell>
          <cell r="G601">
            <v>96435.559862069029</v>
          </cell>
          <cell r="H601">
            <v>96435.559862069029</v>
          </cell>
          <cell r="I601">
            <v>96435.559862069029</v>
          </cell>
          <cell r="J601">
            <v>96435.559862069029</v>
          </cell>
          <cell r="K601">
            <v>96435.559862069029</v>
          </cell>
          <cell r="L601">
            <v>96435.559862069029</v>
          </cell>
          <cell r="M601">
            <v>96435.559862069029</v>
          </cell>
          <cell r="N601">
            <v>96435.559862069029</v>
          </cell>
          <cell r="O601">
            <v>96435.559862069029</v>
          </cell>
          <cell r="P601">
            <v>96435.559862069029</v>
          </cell>
          <cell r="Q601">
            <v>96435.559862069029</v>
          </cell>
        </row>
        <row r="602">
          <cell r="A602" t="str">
            <v>PRINTMskFemale 16 +</v>
          </cell>
          <cell r="B602" t="str">
            <v>PRINT</v>
          </cell>
          <cell r="C602" t="str">
            <v>Msk</v>
          </cell>
          <cell r="D602" t="str">
            <v>Female 16 +</v>
          </cell>
          <cell r="E602">
            <v>80249.063033873361</v>
          </cell>
          <cell r="F602">
            <v>80249.063033873361</v>
          </cell>
          <cell r="G602">
            <v>80249.063033873361</v>
          </cell>
          <cell r="H602">
            <v>80249.063033873361</v>
          </cell>
          <cell r="I602">
            <v>80249.063033873361</v>
          </cell>
          <cell r="J602">
            <v>80249.063033873361</v>
          </cell>
          <cell r="K602">
            <v>80249.063033873361</v>
          </cell>
          <cell r="L602">
            <v>80249.063033873361</v>
          </cell>
          <cell r="M602">
            <v>80249.063033873361</v>
          </cell>
          <cell r="N602">
            <v>80249.063033873361</v>
          </cell>
          <cell r="O602">
            <v>80249.063033873361</v>
          </cell>
          <cell r="P602">
            <v>80249.063033873361</v>
          </cell>
          <cell r="Q602">
            <v>80249.063033873361</v>
          </cell>
        </row>
        <row r="603">
          <cell r="A603" t="str">
            <v>PRINTMskFemale 16 - 24</v>
          </cell>
          <cell r="B603" t="str">
            <v>PRINT</v>
          </cell>
          <cell r="C603" t="str">
            <v>Msk</v>
          </cell>
          <cell r="D603" t="str">
            <v>Female 16 - 24</v>
          </cell>
          <cell r="E603">
            <v>76583.434715390016</v>
          </cell>
          <cell r="F603">
            <v>76583.434715390016</v>
          </cell>
          <cell r="G603">
            <v>76583.434715390016</v>
          </cell>
          <cell r="H603">
            <v>76583.434715390016</v>
          </cell>
          <cell r="I603">
            <v>76583.434715390016</v>
          </cell>
          <cell r="J603">
            <v>76583.434715390016</v>
          </cell>
          <cell r="K603">
            <v>76583.434715390016</v>
          </cell>
          <cell r="L603">
            <v>76583.434715390016</v>
          </cell>
          <cell r="M603">
            <v>76583.434715390016</v>
          </cell>
          <cell r="N603">
            <v>76583.434715390016</v>
          </cell>
          <cell r="O603">
            <v>76583.434715390016</v>
          </cell>
          <cell r="P603">
            <v>76583.434715390016</v>
          </cell>
          <cell r="Q603">
            <v>76583.434715390016</v>
          </cell>
        </row>
        <row r="604">
          <cell r="A604" t="str">
            <v>PRINTMskFemale 16 - 34</v>
          </cell>
          <cell r="B604" t="str">
            <v>PRINT</v>
          </cell>
          <cell r="C604" t="str">
            <v>Msk</v>
          </cell>
          <cell r="D604" t="str">
            <v>Female 16 - 34</v>
          </cell>
          <cell r="E604">
            <v>79228.082588149817</v>
          </cell>
          <cell r="F604">
            <v>79228.082588149817</v>
          </cell>
          <cell r="G604">
            <v>79228.082588149817</v>
          </cell>
          <cell r="H604">
            <v>79228.082588149817</v>
          </cell>
          <cell r="I604">
            <v>79228.082588149817</v>
          </cell>
          <cell r="J604">
            <v>79228.082588149817</v>
          </cell>
          <cell r="K604">
            <v>79228.082588149817</v>
          </cell>
          <cell r="L604">
            <v>79228.082588149817</v>
          </cell>
          <cell r="M604">
            <v>79228.082588149817</v>
          </cell>
          <cell r="N604">
            <v>79228.082588149817</v>
          </cell>
          <cell r="O604">
            <v>79228.082588149817</v>
          </cell>
          <cell r="P604">
            <v>79228.082588149817</v>
          </cell>
          <cell r="Q604">
            <v>79228.082588149817</v>
          </cell>
        </row>
        <row r="605">
          <cell r="A605" t="str">
            <v>PRINTMskFemale 16 - 44</v>
          </cell>
          <cell r="B605" t="str">
            <v>PRINT</v>
          </cell>
          <cell r="C605" t="str">
            <v>Msk</v>
          </cell>
          <cell r="D605" t="str">
            <v>Female 16 - 44</v>
          </cell>
          <cell r="E605">
            <v>78204.684320057364</v>
          </cell>
          <cell r="F605">
            <v>78204.684320057364</v>
          </cell>
          <cell r="G605">
            <v>78204.684320057364</v>
          </cell>
          <cell r="H605">
            <v>78204.684320057364</v>
          </cell>
          <cell r="I605">
            <v>78204.684320057364</v>
          </cell>
          <cell r="J605">
            <v>78204.684320057364</v>
          </cell>
          <cell r="K605">
            <v>78204.684320057364</v>
          </cell>
          <cell r="L605">
            <v>78204.684320057364</v>
          </cell>
          <cell r="M605">
            <v>78204.684320057364</v>
          </cell>
          <cell r="N605">
            <v>78204.684320057364</v>
          </cell>
          <cell r="O605">
            <v>78204.684320057364</v>
          </cell>
          <cell r="P605">
            <v>78204.684320057364</v>
          </cell>
          <cell r="Q605">
            <v>78204.684320057364</v>
          </cell>
        </row>
        <row r="606">
          <cell r="A606" t="str">
            <v>PRINTMskFemale 20 - 39</v>
          </cell>
          <cell r="B606" t="str">
            <v>PRINT</v>
          </cell>
          <cell r="C606" t="str">
            <v>Msk</v>
          </cell>
          <cell r="D606" t="str">
            <v>Female 20 - 39</v>
          </cell>
          <cell r="E606">
            <v>78941.128286852574</v>
          </cell>
          <cell r="F606">
            <v>78941.128286852574</v>
          </cell>
          <cell r="G606">
            <v>78941.128286852574</v>
          </cell>
          <cell r="H606">
            <v>78941.128286852574</v>
          </cell>
          <cell r="I606">
            <v>78941.128286852574</v>
          </cell>
          <cell r="J606">
            <v>78941.128286852574</v>
          </cell>
          <cell r="K606">
            <v>78941.128286852574</v>
          </cell>
          <cell r="L606">
            <v>78941.128286852574</v>
          </cell>
          <cell r="M606">
            <v>78941.128286852574</v>
          </cell>
          <cell r="N606">
            <v>78941.128286852574</v>
          </cell>
          <cell r="O606">
            <v>78941.128286852574</v>
          </cell>
          <cell r="P606">
            <v>78941.128286852574</v>
          </cell>
          <cell r="Q606">
            <v>78941.128286852574</v>
          </cell>
        </row>
        <row r="607">
          <cell r="A607" t="str">
            <v>PRINTMskFemale 25 - 34</v>
          </cell>
          <cell r="B607" t="str">
            <v>PRINT</v>
          </cell>
          <cell r="C607" t="str">
            <v>Msk</v>
          </cell>
          <cell r="D607" t="str">
            <v>Female 25 - 34</v>
          </cell>
          <cell r="E607">
            <v>80994.595020438515</v>
          </cell>
          <cell r="F607">
            <v>80994.595020438515</v>
          </cell>
          <cell r="G607">
            <v>80994.595020438515</v>
          </cell>
          <cell r="H607">
            <v>80994.595020438515</v>
          </cell>
          <cell r="I607">
            <v>80994.595020438515</v>
          </cell>
          <cell r="J607">
            <v>80994.595020438515</v>
          </cell>
          <cell r="K607">
            <v>80994.595020438515</v>
          </cell>
          <cell r="L607">
            <v>80994.595020438515</v>
          </cell>
          <cell r="M607">
            <v>80994.595020438515</v>
          </cell>
          <cell r="N607">
            <v>80994.595020438515</v>
          </cell>
          <cell r="O607">
            <v>80994.595020438515</v>
          </cell>
          <cell r="P607">
            <v>80994.595020438515</v>
          </cell>
          <cell r="Q607">
            <v>80994.595020438515</v>
          </cell>
        </row>
        <row r="608">
          <cell r="A608" t="str">
            <v>PRINTMskFemale 25 - 44</v>
          </cell>
          <cell r="B608" t="str">
            <v>PRINT</v>
          </cell>
          <cell r="C608" t="str">
            <v>Msk</v>
          </cell>
          <cell r="D608" t="str">
            <v>Female 25 - 44</v>
          </cell>
          <cell r="E608">
            <v>78855.446888567283</v>
          </cell>
          <cell r="F608">
            <v>78855.446888567283</v>
          </cell>
          <cell r="G608">
            <v>78855.446888567283</v>
          </cell>
          <cell r="H608">
            <v>78855.446888567283</v>
          </cell>
          <cell r="I608">
            <v>78855.446888567283</v>
          </cell>
          <cell r="J608">
            <v>78855.446888567283</v>
          </cell>
          <cell r="K608">
            <v>78855.446888567283</v>
          </cell>
          <cell r="L608">
            <v>78855.446888567283</v>
          </cell>
          <cell r="M608">
            <v>78855.446888567283</v>
          </cell>
          <cell r="N608">
            <v>78855.446888567283</v>
          </cell>
          <cell r="O608">
            <v>78855.446888567283</v>
          </cell>
          <cell r="P608">
            <v>78855.446888567283</v>
          </cell>
          <cell r="Q608">
            <v>78855.446888567283</v>
          </cell>
        </row>
        <row r="609">
          <cell r="A609" t="str">
            <v>PRINTMskFemale 25 - 54</v>
          </cell>
          <cell r="B609" t="str">
            <v>PRINT</v>
          </cell>
          <cell r="C609" t="str">
            <v>Msk</v>
          </cell>
          <cell r="D609" t="str">
            <v>Female 25 - 54</v>
          </cell>
          <cell r="E609">
            <v>75784.581084840043</v>
          </cell>
          <cell r="F609">
            <v>75784.581084840043</v>
          </cell>
          <cell r="G609">
            <v>75784.581084840043</v>
          </cell>
          <cell r="H609">
            <v>75784.581084840043</v>
          </cell>
          <cell r="I609">
            <v>75784.581084840043</v>
          </cell>
          <cell r="J609">
            <v>75784.581084840043</v>
          </cell>
          <cell r="K609">
            <v>75784.581084840043</v>
          </cell>
          <cell r="L609">
            <v>75784.581084840043</v>
          </cell>
          <cell r="M609">
            <v>75784.581084840043</v>
          </cell>
          <cell r="N609">
            <v>75784.581084840043</v>
          </cell>
          <cell r="O609">
            <v>75784.581084840043</v>
          </cell>
          <cell r="P609">
            <v>75784.581084840043</v>
          </cell>
          <cell r="Q609">
            <v>75784.581084840043</v>
          </cell>
        </row>
        <row r="610">
          <cell r="A610" t="str">
            <v>PRINTMskFemale 30 - 49</v>
          </cell>
          <cell r="B610" t="str">
            <v>PRINT</v>
          </cell>
          <cell r="C610" t="str">
            <v>Msk</v>
          </cell>
          <cell r="D610" t="str">
            <v>Female 30 - 49</v>
          </cell>
          <cell r="E610">
            <v>76315.285434173638</v>
          </cell>
          <cell r="F610">
            <v>76315.285434173638</v>
          </cell>
          <cell r="G610">
            <v>76315.285434173638</v>
          </cell>
          <cell r="H610">
            <v>76315.285434173638</v>
          </cell>
          <cell r="I610">
            <v>76315.285434173638</v>
          </cell>
          <cell r="J610">
            <v>76315.285434173638</v>
          </cell>
          <cell r="K610">
            <v>76315.285434173638</v>
          </cell>
          <cell r="L610">
            <v>76315.285434173638</v>
          </cell>
          <cell r="M610">
            <v>76315.285434173638</v>
          </cell>
          <cell r="N610">
            <v>76315.285434173638</v>
          </cell>
          <cell r="O610">
            <v>76315.285434173638</v>
          </cell>
          <cell r="P610">
            <v>76315.285434173638</v>
          </cell>
          <cell r="Q610">
            <v>76315.285434173638</v>
          </cell>
        </row>
        <row r="611">
          <cell r="A611" t="str">
            <v>PRINTMskFemale 35 - 44</v>
          </cell>
          <cell r="B611" t="str">
            <v>PRINT</v>
          </cell>
          <cell r="C611" t="str">
            <v>Msk</v>
          </cell>
          <cell r="D611" t="str">
            <v>Female 35 - 44</v>
          </cell>
          <cell r="E611">
            <v>76315.285434173624</v>
          </cell>
          <cell r="F611">
            <v>76315.285434173624</v>
          </cell>
          <cell r="G611">
            <v>76315.285434173624</v>
          </cell>
          <cell r="H611">
            <v>76315.285434173624</v>
          </cell>
          <cell r="I611">
            <v>76315.285434173624</v>
          </cell>
          <cell r="J611">
            <v>76315.285434173624</v>
          </cell>
          <cell r="K611">
            <v>76315.285434173624</v>
          </cell>
          <cell r="L611">
            <v>76315.285434173624</v>
          </cell>
          <cell r="M611">
            <v>76315.285434173624</v>
          </cell>
          <cell r="N611">
            <v>76315.285434173624</v>
          </cell>
          <cell r="O611">
            <v>76315.285434173624</v>
          </cell>
          <cell r="P611">
            <v>76315.285434173624</v>
          </cell>
          <cell r="Q611">
            <v>76315.285434173624</v>
          </cell>
        </row>
        <row r="612">
          <cell r="A612" t="str">
            <v>PRINTMskFemale 35 - 54</v>
          </cell>
          <cell r="B612" t="str">
            <v>PRINT</v>
          </cell>
          <cell r="C612" t="str">
            <v>Msk</v>
          </cell>
          <cell r="D612" t="str">
            <v>Female 35 - 54</v>
          </cell>
          <cell r="E612">
            <v>72895.135518394643</v>
          </cell>
          <cell r="F612">
            <v>72895.135518394643</v>
          </cell>
          <cell r="G612">
            <v>72895.135518394643</v>
          </cell>
          <cell r="H612">
            <v>72895.135518394643</v>
          </cell>
          <cell r="I612">
            <v>72895.135518394643</v>
          </cell>
          <cell r="J612">
            <v>72895.135518394643</v>
          </cell>
          <cell r="K612">
            <v>72895.135518394643</v>
          </cell>
          <cell r="L612">
            <v>72895.135518394643</v>
          </cell>
          <cell r="M612">
            <v>72895.135518394643</v>
          </cell>
          <cell r="N612">
            <v>72895.135518394643</v>
          </cell>
          <cell r="O612">
            <v>72895.135518394643</v>
          </cell>
          <cell r="P612">
            <v>72895.135518394643</v>
          </cell>
          <cell r="Q612">
            <v>72895.135518394643</v>
          </cell>
        </row>
        <row r="613">
          <cell r="A613" t="str">
            <v>PRINTMskFemale 35 - 64</v>
          </cell>
          <cell r="B613" t="str">
            <v>PRINT</v>
          </cell>
          <cell r="C613" t="str">
            <v>Msk</v>
          </cell>
          <cell r="D613" t="str">
            <v>Female 35 - 64</v>
          </cell>
          <cell r="E613">
            <v>73238.056182795728</v>
          </cell>
          <cell r="F613">
            <v>73238.056182795728</v>
          </cell>
          <cell r="G613">
            <v>73238.056182795728</v>
          </cell>
          <cell r="H613">
            <v>73238.056182795728</v>
          </cell>
          <cell r="I613">
            <v>73238.056182795728</v>
          </cell>
          <cell r="J613">
            <v>73238.056182795728</v>
          </cell>
          <cell r="K613">
            <v>73238.056182795728</v>
          </cell>
          <cell r="L613">
            <v>73238.056182795728</v>
          </cell>
          <cell r="M613">
            <v>73238.056182795728</v>
          </cell>
          <cell r="N613">
            <v>73238.056182795728</v>
          </cell>
          <cell r="O613">
            <v>73238.056182795728</v>
          </cell>
          <cell r="P613">
            <v>73238.056182795728</v>
          </cell>
          <cell r="Q613">
            <v>73238.056182795728</v>
          </cell>
        </row>
        <row r="614">
          <cell r="A614" t="str">
            <v>PRINTMskFemale 45 - 64</v>
          </cell>
          <cell r="B614" t="str">
            <v>PRINT</v>
          </cell>
          <cell r="C614" t="str">
            <v>Msk</v>
          </cell>
          <cell r="D614" t="str">
            <v>Female 45 - 64</v>
          </cell>
          <cell r="E614">
            <v>70781.258726492961</v>
          </cell>
          <cell r="F614">
            <v>70781.258726492961</v>
          </cell>
          <cell r="G614">
            <v>70781.258726492961</v>
          </cell>
          <cell r="H614">
            <v>70781.258726492961</v>
          </cell>
          <cell r="I614">
            <v>70781.258726492961</v>
          </cell>
          <cell r="J614">
            <v>70781.258726492961</v>
          </cell>
          <cell r="K614">
            <v>70781.258726492961</v>
          </cell>
          <cell r="L614">
            <v>70781.258726492961</v>
          </cell>
          <cell r="M614">
            <v>70781.258726492961</v>
          </cell>
          <cell r="N614">
            <v>70781.258726492961</v>
          </cell>
          <cell r="O614">
            <v>70781.258726492961</v>
          </cell>
          <cell r="P614">
            <v>70781.258726492961</v>
          </cell>
          <cell r="Q614">
            <v>70781.258726492961</v>
          </cell>
        </row>
        <row r="615">
          <cell r="A615" t="str">
            <v>PRINTMskFemale 55 +</v>
          </cell>
          <cell r="B615" t="str">
            <v>PRINT</v>
          </cell>
          <cell r="C615" t="str">
            <v>Msk</v>
          </cell>
          <cell r="D615" t="str">
            <v>Female 55 +</v>
          </cell>
          <cell r="E615">
            <v>86628.264570489118</v>
          </cell>
          <cell r="F615">
            <v>86628.264570489118</v>
          </cell>
          <cell r="G615">
            <v>86628.264570489118</v>
          </cell>
          <cell r="H615">
            <v>86628.264570489118</v>
          </cell>
          <cell r="I615">
            <v>86628.264570489118</v>
          </cell>
          <cell r="J615">
            <v>86628.264570489118</v>
          </cell>
          <cell r="K615">
            <v>86628.264570489118</v>
          </cell>
          <cell r="L615">
            <v>86628.264570489118</v>
          </cell>
          <cell r="M615">
            <v>86628.264570489118</v>
          </cell>
          <cell r="N615">
            <v>86628.264570489118</v>
          </cell>
          <cell r="O615">
            <v>86628.264570489118</v>
          </cell>
          <cell r="P615">
            <v>86628.264570489118</v>
          </cell>
          <cell r="Q615">
            <v>86628.264570489118</v>
          </cell>
        </row>
        <row r="616">
          <cell r="A616" t="str">
            <v>PRINTMskFemale 35 +</v>
          </cell>
          <cell r="B616" t="str">
            <v>PRINT</v>
          </cell>
          <cell r="C616" t="str">
            <v>Msk</v>
          </cell>
          <cell r="D616" t="str">
            <v>Female 35 +</v>
          </cell>
          <cell r="E616">
            <v>80664.861287934909</v>
          </cell>
          <cell r="F616">
            <v>80664.861287934909</v>
          </cell>
          <cell r="G616">
            <v>80664.861287934909</v>
          </cell>
          <cell r="H616">
            <v>80664.861287934909</v>
          </cell>
          <cell r="I616">
            <v>80664.861287934909</v>
          </cell>
          <cell r="J616">
            <v>80664.861287934909</v>
          </cell>
          <cell r="K616">
            <v>80664.861287934909</v>
          </cell>
          <cell r="L616">
            <v>80664.861287934909</v>
          </cell>
          <cell r="M616">
            <v>80664.861287934909</v>
          </cell>
          <cell r="N616">
            <v>80664.861287934909</v>
          </cell>
          <cell r="O616">
            <v>80664.861287934909</v>
          </cell>
          <cell r="P616">
            <v>80664.861287934909</v>
          </cell>
          <cell r="Q616">
            <v>80664.861287934909</v>
          </cell>
        </row>
        <row r="617">
          <cell r="A617" t="str">
            <v>PRINTMskMale 16 - 24</v>
          </cell>
          <cell r="B617" t="str">
            <v>PRINT</v>
          </cell>
          <cell r="C617" t="str">
            <v>Msk</v>
          </cell>
          <cell r="D617" t="str">
            <v>Male 16 - 24</v>
          </cell>
          <cell r="E617">
            <v>96541.702822580744</v>
          </cell>
          <cell r="F617">
            <v>96541.702822580744</v>
          </cell>
          <cell r="G617">
            <v>96541.702822580744</v>
          </cell>
          <cell r="H617">
            <v>96541.702822580744</v>
          </cell>
          <cell r="I617">
            <v>96541.702822580744</v>
          </cell>
          <cell r="J617">
            <v>96541.702822580744</v>
          </cell>
          <cell r="K617">
            <v>96541.702822580744</v>
          </cell>
          <cell r="L617">
            <v>96541.702822580744</v>
          </cell>
          <cell r="M617">
            <v>96541.702822580744</v>
          </cell>
          <cell r="N617">
            <v>96541.702822580744</v>
          </cell>
          <cell r="O617">
            <v>96541.702822580744</v>
          </cell>
          <cell r="P617">
            <v>96541.702822580744</v>
          </cell>
          <cell r="Q617">
            <v>96541.702822580744</v>
          </cell>
        </row>
        <row r="618">
          <cell r="A618" t="str">
            <v>PRINTMskMale 16 - 34</v>
          </cell>
          <cell r="B618" t="str">
            <v>PRINT</v>
          </cell>
          <cell r="C618" t="str">
            <v>Msk</v>
          </cell>
          <cell r="D618" t="str">
            <v>Male 16 - 34</v>
          </cell>
          <cell r="E618">
            <v>105391.61123540853</v>
          </cell>
          <cell r="F618">
            <v>105391.61123540853</v>
          </cell>
          <cell r="G618">
            <v>105391.61123540853</v>
          </cell>
          <cell r="H618">
            <v>105391.61123540853</v>
          </cell>
          <cell r="I618">
            <v>105391.61123540853</v>
          </cell>
          <cell r="J618">
            <v>105391.61123540853</v>
          </cell>
          <cell r="K618">
            <v>105391.61123540853</v>
          </cell>
          <cell r="L618">
            <v>105391.61123540853</v>
          </cell>
          <cell r="M618">
            <v>105391.61123540853</v>
          </cell>
          <cell r="N618">
            <v>105391.61123540853</v>
          </cell>
          <cell r="O618">
            <v>105391.61123540853</v>
          </cell>
          <cell r="P618">
            <v>105391.61123540853</v>
          </cell>
          <cell r="Q618">
            <v>105391.61123540853</v>
          </cell>
        </row>
        <row r="619">
          <cell r="A619" t="str">
            <v>PRINTMskMale 16 - 44</v>
          </cell>
          <cell r="B619" t="str">
            <v>PRINT</v>
          </cell>
          <cell r="C619" t="str">
            <v>Msk</v>
          </cell>
          <cell r="D619" t="str">
            <v>Male 16 - 44</v>
          </cell>
          <cell r="E619">
            <v>108399.97889221566</v>
          </cell>
          <cell r="F619">
            <v>108399.97889221566</v>
          </cell>
          <cell r="G619">
            <v>108399.97889221566</v>
          </cell>
          <cell r="H619">
            <v>108399.97889221566</v>
          </cell>
          <cell r="I619">
            <v>108399.97889221566</v>
          </cell>
          <cell r="J619">
            <v>108399.97889221566</v>
          </cell>
          <cell r="K619">
            <v>108399.97889221566</v>
          </cell>
          <cell r="L619">
            <v>108399.97889221566</v>
          </cell>
          <cell r="M619">
            <v>108399.97889221566</v>
          </cell>
          <cell r="N619">
            <v>108399.97889221566</v>
          </cell>
          <cell r="O619">
            <v>108399.97889221566</v>
          </cell>
          <cell r="P619">
            <v>108399.97889221566</v>
          </cell>
          <cell r="Q619">
            <v>108399.97889221566</v>
          </cell>
        </row>
        <row r="620">
          <cell r="A620" t="str">
            <v>PRINTMskMale 16 +</v>
          </cell>
          <cell r="B620" t="str">
            <v>PRINT</v>
          </cell>
          <cell r="C620" t="str">
            <v>Msk</v>
          </cell>
          <cell r="D620" t="str">
            <v>Male 16 +</v>
          </cell>
          <cell r="E620">
            <v>113106.61920083038</v>
          </cell>
          <cell r="F620">
            <v>113106.61920083038</v>
          </cell>
          <cell r="G620">
            <v>113106.61920083038</v>
          </cell>
          <cell r="H620">
            <v>113106.61920083038</v>
          </cell>
          <cell r="I620">
            <v>113106.61920083038</v>
          </cell>
          <cell r="J620">
            <v>113106.61920083038</v>
          </cell>
          <cell r="K620">
            <v>113106.61920083038</v>
          </cell>
          <cell r="L620">
            <v>113106.61920083038</v>
          </cell>
          <cell r="M620">
            <v>113106.61920083038</v>
          </cell>
          <cell r="N620">
            <v>113106.61920083038</v>
          </cell>
          <cell r="O620">
            <v>113106.61920083038</v>
          </cell>
          <cell r="P620">
            <v>113106.61920083038</v>
          </cell>
          <cell r="Q620">
            <v>113106.61920083038</v>
          </cell>
        </row>
        <row r="621">
          <cell r="A621" t="str">
            <v>PRINTMskMale 20 - 39</v>
          </cell>
          <cell r="B621" t="str">
            <v>PRINT</v>
          </cell>
          <cell r="C621" t="str">
            <v>Msk</v>
          </cell>
          <cell r="D621" t="str">
            <v>Male 20 - 39</v>
          </cell>
          <cell r="E621">
            <v>108109.69336658352</v>
          </cell>
          <cell r="F621">
            <v>108109.69336658352</v>
          </cell>
          <cell r="G621">
            <v>108109.69336658352</v>
          </cell>
          <cell r="H621">
            <v>108109.69336658352</v>
          </cell>
          <cell r="I621">
            <v>108109.69336658352</v>
          </cell>
          <cell r="J621">
            <v>108109.69336658352</v>
          </cell>
          <cell r="K621">
            <v>108109.69336658352</v>
          </cell>
          <cell r="L621">
            <v>108109.69336658352</v>
          </cell>
          <cell r="M621">
            <v>108109.69336658352</v>
          </cell>
          <cell r="N621">
            <v>108109.69336658352</v>
          </cell>
          <cell r="O621">
            <v>108109.69336658352</v>
          </cell>
          <cell r="P621">
            <v>108109.69336658352</v>
          </cell>
          <cell r="Q621">
            <v>108109.69336658352</v>
          </cell>
        </row>
        <row r="622">
          <cell r="A622" t="str">
            <v>PRINTMskMale 25 - 34</v>
          </cell>
          <cell r="B622" t="str">
            <v>PRINT</v>
          </cell>
          <cell r="C622" t="str">
            <v>Msk</v>
          </cell>
          <cell r="D622" t="str">
            <v>Male 25 - 34</v>
          </cell>
          <cell r="E622">
            <v>111526.3377319588</v>
          </cell>
          <cell r="F622">
            <v>111526.3377319588</v>
          </cell>
          <cell r="G622">
            <v>111526.3377319588</v>
          </cell>
          <cell r="H622">
            <v>111526.3377319588</v>
          </cell>
          <cell r="I622">
            <v>111526.3377319588</v>
          </cell>
          <cell r="J622">
            <v>111526.3377319588</v>
          </cell>
          <cell r="K622">
            <v>111526.3377319588</v>
          </cell>
          <cell r="L622">
            <v>111526.3377319588</v>
          </cell>
          <cell r="M622">
            <v>111526.3377319588</v>
          </cell>
          <cell r="N622">
            <v>111526.3377319588</v>
          </cell>
          <cell r="O622">
            <v>111526.3377319588</v>
          </cell>
          <cell r="P622">
            <v>111526.3377319588</v>
          </cell>
          <cell r="Q622">
            <v>111526.3377319588</v>
          </cell>
        </row>
        <row r="623">
          <cell r="A623" t="str">
            <v>PRINTMskMale 25 - 44</v>
          </cell>
          <cell r="B623" t="str">
            <v>PRINT</v>
          </cell>
          <cell r="C623" t="str">
            <v>Msk</v>
          </cell>
          <cell r="D623" t="str">
            <v>Male 25 - 44</v>
          </cell>
          <cell r="E623">
            <v>112350.51052083338</v>
          </cell>
          <cell r="F623">
            <v>112350.51052083338</v>
          </cell>
          <cell r="G623">
            <v>112350.51052083338</v>
          </cell>
          <cell r="H623">
            <v>112350.51052083338</v>
          </cell>
          <cell r="I623">
            <v>112350.51052083338</v>
          </cell>
          <cell r="J623">
            <v>112350.51052083338</v>
          </cell>
          <cell r="K623">
            <v>112350.51052083338</v>
          </cell>
          <cell r="L623">
            <v>112350.51052083338</v>
          </cell>
          <cell r="M623">
            <v>112350.51052083338</v>
          </cell>
          <cell r="N623">
            <v>112350.51052083338</v>
          </cell>
          <cell r="O623">
            <v>112350.51052083338</v>
          </cell>
          <cell r="P623">
            <v>112350.51052083338</v>
          </cell>
          <cell r="Q623">
            <v>112350.51052083338</v>
          </cell>
        </row>
        <row r="624">
          <cell r="A624" t="str">
            <v>PRINTMskMale 25 - 54</v>
          </cell>
          <cell r="B624" t="str">
            <v>PRINT</v>
          </cell>
          <cell r="C624" t="str">
            <v>Msk</v>
          </cell>
          <cell r="D624" t="str">
            <v>Male 25 - 54</v>
          </cell>
          <cell r="E624">
            <v>112478.43695652176</v>
          </cell>
          <cell r="F624">
            <v>112478.43695652176</v>
          </cell>
          <cell r="G624">
            <v>112478.43695652176</v>
          </cell>
          <cell r="H624">
            <v>112478.43695652176</v>
          </cell>
          <cell r="I624">
            <v>112478.43695652176</v>
          </cell>
          <cell r="J624">
            <v>112478.43695652176</v>
          </cell>
          <cell r="K624">
            <v>112478.43695652176</v>
          </cell>
          <cell r="L624">
            <v>112478.43695652176</v>
          </cell>
          <cell r="M624">
            <v>112478.43695652176</v>
          </cell>
          <cell r="N624">
            <v>112478.43695652176</v>
          </cell>
          <cell r="O624">
            <v>112478.43695652176</v>
          </cell>
          <cell r="P624">
            <v>112478.43695652176</v>
          </cell>
          <cell r="Q624">
            <v>112478.43695652176</v>
          </cell>
        </row>
        <row r="625">
          <cell r="A625" t="str">
            <v>PRINTMskMale 30 - 49</v>
          </cell>
          <cell r="B625" t="str">
            <v>PRINT</v>
          </cell>
          <cell r="C625" t="str">
            <v>Msk</v>
          </cell>
          <cell r="D625" t="str">
            <v>Male 30 - 49</v>
          </cell>
          <cell r="E625">
            <v>111192.19979466124</v>
          </cell>
          <cell r="F625">
            <v>111192.19979466124</v>
          </cell>
          <cell r="G625">
            <v>111192.19979466124</v>
          </cell>
          <cell r="H625">
            <v>111192.19979466124</v>
          </cell>
          <cell r="I625">
            <v>111192.19979466124</v>
          </cell>
          <cell r="J625">
            <v>111192.19979466124</v>
          </cell>
          <cell r="K625">
            <v>111192.19979466124</v>
          </cell>
          <cell r="L625">
            <v>111192.19979466124</v>
          </cell>
          <cell r="M625">
            <v>111192.19979466124</v>
          </cell>
          <cell r="N625">
            <v>111192.19979466124</v>
          </cell>
          <cell r="O625">
            <v>111192.19979466124</v>
          </cell>
          <cell r="P625">
            <v>111192.19979466124</v>
          </cell>
          <cell r="Q625">
            <v>111192.19979466124</v>
          </cell>
        </row>
        <row r="626">
          <cell r="A626" t="str">
            <v>PRINTMskMale 35 - 44</v>
          </cell>
          <cell r="B626" t="str">
            <v>PRINT</v>
          </cell>
          <cell r="C626" t="str">
            <v>Msk</v>
          </cell>
          <cell r="D626" t="str">
            <v>Male 35 - 44</v>
          </cell>
          <cell r="E626">
            <v>113882.99399893791</v>
          </cell>
          <cell r="F626">
            <v>113882.99399893791</v>
          </cell>
          <cell r="G626">
            <v>113882.99399893791</v>
          </cell>
          <cell r="H626">
            <v>113882.99399893791</v>
          </cell>
          <cell r="I626">
            <v>113882.99399893791</v>
          </cell>
          <cell r="J626">
            <v>113882.99399893791</v>
          </cell>
          <cell r="K626">
            <v>113882.99399893791</v>
          </cell>
          <cell r="L626">
            <v>113882.99399893791</v>
          </cell>
          <cell r="M626">
            <v>113882.99399893791</v>
          </cell>
          <cell r="N626">
            <v>113882.99399893791</v>
          </cell>
          <cell r="O626">
            <v>113882.99399893791</v>
          </cell>
          <cell r="P626">
            <v>113882.99399893791</v>
          </cell>
          <cell r="Q626">
            <v>113882.99399893791</v>
          </cell>
        </row>
        <row r="627">
          <cell r="A627" t="str">
            <v>PRINTMskMale 35 - 54</v>
          </cell>
          <cell r="B627" t="str">
            <v>PRINT</v>
          </cell>
          <cell r="C627" t="str">
            <v>Msk</v>
          </cell>
          <cell r="D627" t="str">
            <v>Male 35 - 54</v>
          </cell>
          <cell r="E627">
            <v>113501.31823899374</v>
          </cell>
          <cell r="F627">
            <v>113501.31823899374</v>
          </cell>
          <cell r="G627">
            <v>113501.31823899374</v>
          </cell>
          <cell r="H627">
            <v>113501.31823899374</v>
          </cell>
          <cell r="I627">
            <v>113501.31823899374</v>
          </cell>
          <cell r="J627">
            <v>113501.31823899374</v>
          </cell>
          <cell r="K627">
            <v>113501.31823899374</v>
          </cell>
          <cell r="L627">
            <v>113501.31823899374</v>
          </cell>
          <cell r="M627">
            <v>113501.31823899374</v>
          </cell>
          <cell r="N627">
            <v>113501.31823899374</v>
          </cell>
          <cell r="O627">
            <v>113501.31823899374</v>
          </cell>
          <cell r="P627">
            <v>113501.31823899374</v>
          </cell>
          <cell r="Q627">
            <v>113501.31823899374</v>
          </cell>
        </row>
        <row r="628">
          <cell r="A628" t="str">
            <v>PRINTMskMale 35 - 64</v>
          </cell>
          <cell r="B628" t="str">
            <v>PRINT</v>
          </cell>
          <cell r="C628" t="str">
            <v>Msk</v>
          </cell>
          <cell r="D628" t="str">
            <v>Male 35 - 64</v>
          </cell>
          <cell r="E628">
            <v>111870.13682291671</v>
          </cell>
          <cell r="F628">
            <v>111870.13682291671</v>
          </cell>
          <cell r="G628">
            <v>111870.13682291671</v>
          </cell>
          <cell r="H628">
            <v>111870.13682291671</v>
          </cell>
          <cell r="I628">
            <v>111870.13682291671</v>
          </cell>
          <cell r="J628">
            <v>111870.13682291671</v>
          </cell>
          <cell r="K628">
            <v>111870.13682291671</v>
          </cell>
          <cell r="L628">
            <v>111870.13682291671</v>
          </cell>
          <cell r="M628">
            <v>111870.13682291671</v>
          </cell>
          <cell r="N628">
            <v>111870.13682291671</v>
          </cell>
          <cell r="O628">
            <v>111870.13682291671</v>
          </cell>
          <cell r="P628">
            <v>111870.13682291671</v>
          </cell>
          <cell r="Q628">
            <v>111870.13682291671</v>
          </cell>
        </row>
        <row r="629">
          <cell r="A629" t="str">
            <v>PRINTMskMale 45 - 64</v>
          </cell>
          <cell r="B629" t="str">
            <v>PRINT</v>
          </cell>
          <cell r="C629" t="str">
            <v>Msk</v>
          </cell>
          <cell r="D629" t="str">
            <v>Male 45 - 64</v>
          </cell>
          <cell r="E629">
            <v>109427.29717078198</v>
          </cell>
          <cell r="F629">
            <v>109427.29717078198</v>
          </cell>
          <cell r="G629">
            <v>109427.29717078198</v>
          </cell>
          <cell r="H629">
            <v>109427.29717078198</v>
          </cell>
          <cell r="I629">
            <v>109427.29717078198</v>
          </cell>
          <cell r="J629">
            <v>109427.29717078198</v>
          </cell>
          <cell r="K629">
            <v>109427.29717078198</v>
          </cell>
          <cell r="L629">
            <v>109427.29717078198</v>
          </cell>
          <cell r="M629">
            <v>109427.29717078198</v>
          </cell>
          <cell r="N629">
            <v>109427.29717078198</v>
          </cell>
          <cell r="O629">
            <v>109427.29717078198</v>
          </cell>
          <cell r="P629">
            <v>109427.29717078198</v>
          </cell>
          <cell r="Q629">
            <v>109427.29717078198</v>
          </cell>
        </row>
        <row r="630">
          <cell r="A630" t="str">
            <v>PRINTMskMale 55 +</v>
          </cell>
          <cell r="B630" t="str">
            <v>PRINT</v>
          </cell>
          <cell r="C630" t="str">
            <v>Msk</v>
          </cell>
          <cell r="D630" t="str">
            <v>Male 55 +</v>
          </cell>
          <cell r="E630">
            <v>121097.729258401</v>
          </cell>
          <cell r="F630">
            <v>121097.729258401</v>
          </cell>
          <cell r="G630">
            <v>121097.729258401</v>
          </cell>
          <cell r="H630">
            <v>121097.729258401</v>
          </cell>
          <cell r="I630">
            <v>121097.729258401</v>
          </cell>
          <cell r="J630">
            <v>121097.729258401</v>
          </cell>
          <cell r="K630">
            <v>121097.729258401</v>
          </cell>
          <cell r="L630">
            <v>121097.729258401</v>
          </cell>
          <cell r="M630">
            <v>121097.729258401</v>
          </cell>
          <cell r="N630">
            <v>121097.729258401</v>
          </cell>
          <cell r="O630">
            <v>121097.729258401</v>
          </cell>
          <cell r="P630">
            <v>121097.729258401</v>
          </cell>
          <cell r="Q630">
            <v>121097.729258401</v>
          </cell>
        </row>
        <row r="631">
          <cell r="A631" t="str">
            <v>PRINTMskMale 35 +</v>
          </cell>
          <cell r="B631" t="str">
            <v>PRINT</v>
          </cell>
          <cell r="C631" t="str">
            <v>Msk</v>
          </cell>
          <cell r="D631" t="str">
            <v>Male 35 +</v>
          </cell>
          <cell r="E631">
            <v>116988.37837690634</v>
          </cell>
          <cell r="F631">
            <v>116988.37837690634</v>
          </cell>
          <cell r="G631">
            <v>116988.37837690634</v>
          </cell>
          <cell r="H631">
            <v>116988.37837690634</v>
          </cell>
          <cell r="I631">
            <v>116988.37837690634</v>
          </cell>
          <cell r="J631">
            <v>116988.37837690634</v>
          </cell>
          <cell r="K631">
            <v>116988.37837690634</v>
          </cell>
          <cell r="L631">
            <v>116988.37837690634</v>
          </cell>
          <cell r="M631">
            <v>116988.37837690634</v>
          </cell>
          <cell r="N631">
            <v>116988.37837690634</v>
          </cell>
          <cell r="O631">
            <v>116988.37837690634</v>
          </cell>
          <cell r="P631">
            <v>116988.37837690634</v>
          </cell>
          <cell r="Q631">
            <v>116988.37837690634</v>
          </cell>
        </row>
        <row r="632">
          <cell r="A632" t="str">
            <v>PRINTSpbAll 16 +</v>
          </cell>
          <cell r="B632" t="str">
            <v>PRINT</v>
          </cell>
          <cell r="C632" t="str">
            <v>Spb</v>
          </cell>
          <cell r="D632" t="str">
            <v>All 16 +</v>
          </cell>
          <cell r="E632">
            <v>43141.165310622928</v>
          </cell>
          <cell r="F632">
            <v>43141.165310622928</v>
          </cell>
          <cell r="G632">
            <v>43141.165310622928</v>
          </cell>
          <cell r="H632">
            <v>43141.165310622928</v>
          </cell>
          <cell r="I632">
            <v>43141.165310622928</v>
          </cell>
          <cell r="J632">
            <v>43141.165310622928</v>
          </cell>
          <cell r="K632">
            <v>43141.165310622928</v>
          </cell>
          <cell r="L632">
            <v>43141.165310622928</v>
          </cell>
          <cell r="M632">
            <v>43141.165310622928</v>
          </cell>
          <cell r="N632">
            <v>43141.165310622928</v>
          </cell>
          <cell r="O632">
            <v>43141.165310622928</v>
          </cell>
          <cell r="P632">
            <v>43141.165310622928</v>
          </cell>
          <cell r="Q632">
            <v>43141.165310622928</v>
          </cell>
        </row>
        <row r="633">
          <cell r="A633" t="str">
            <v>PRINTSpbAll 16 - 24</v>
          </cell>
          <cell r="B633" t="str">
            <v>PRINT</v>
          </cell>
          <cell r="C633" t="str">
            <v>Spb</v>
          </cell>
          <cell r="D633" t="str">
            <v>All 16 - 24</v>
          </cell>
          <cell r="E633">
            <v>40184.661661923259</v>
          </cell>
          <cell r="F633">
            <v>40184.661661923259</v>
          </cell>
          <cell r="G633">
            <v>40184.661661923259</v>
          </cell>
          <cell r="H633">
            <v>40184.661661923259</v>
          </cell>
          <cell r="I633">
            <v>40184.661661923259</v>
          </cell>
          <cell r="J633">
            <v>40184.661661923259</v>
          </cell>
          <cell r="K633">
            <v>40184.661661923259</v>
          </cell>
          <cell r="L633">
            <v>40184.661661923259</v>
          </cell>
          <cell r="M633">
            <v>40184.661661923259</v>
          </cell>
          <cell r="N633">
            <v>40184.661661923259</v>
          </cell>
          <cell r="O633">
            <v>40184.661661923259</v>
          </cell>
          <cell r="P633">
            <v>40184.661661923259</v>
          </cell>
          <cell r="Q633">
            <v>40184.661661923259</v>
          </cell>
        </row>
        <row r="634">
          <cell r="A634" t="str">
            <v>PRINTSpbAll 16 - 34</v>
          </cell>
          <cell r="B634" t="str">
            <v>PRINT</v>
          </cell>
          <cell r="C634" t="str">
            <v>Spb</v>
          </cell>
          <cell r="D634" t="str">
            <v>All 16 - 34</v>
          </cell>
          <cell r="E634">
            <v>42213.014464055916</v>
          </cell>
          <cell r="F634">
            <v>42213.014464055916</v>
          </cell>
          <cell r="G634">
            <v>42213.014464055916</v>
          </cell>
          <cell r="H634">
            <v>42213.014464055916</v>
          </cell>
          <cell r="I634">
            <v>42213.014464055916</v>
          </cell>
          <cell r="J634">
            <v>42213.014464055916</v>
          </cell>
          <cell r="K634">
            <v>42213.014464055916</v>
          </cell>
          <cell r="L634">
            <v>42213.014464055916</v>
          </cell>
          <cell r="M634">
            <v>42213.014464055916</v>
          </cell>
          <cell r="N634">
            <v>42213.014464055916</v>
          </cell>
          <cell r="O634">
            <v>42213.014464055916</v>
          </cell>
          <cell r="P634">
            <v>42213.014464055916</v>
          </cell>
          <cell r="Q634">
            <v>42213.014464055916</v>
          </cell>
        </row>
        <row r="635">
          <cell r="A635" t="str">
            <v>PRINTSpbAll 16 - 44</v>
          </cell>
          <cell r="B635" t="str">
            <v>PRINT</v>
          </cell>
          <cell r="C635" t="str">
            <v>Spb</v>
          </cell>
          <cell r="D635" t="str">
            <v>All 16 - 44</v>
          </cell>
          <cell r="E635">
            <v>42423.640731652056</v>
          </cell>
          <cell r="F635">
            <v>42423.640731652056</v>
          </cell>
          <cell r="G635">
            <v>42423.640731652056</v>
          </cell>
          <cell r="H635">
            <v>42423.640731652056</v>
          </cell>
          <cell r="I635">
            <v>42423.640731652056</v>
          </cell>
          <cell r="J635">
            <v>42423.640731652056</v>
          </cell>
          <cell r="K635">
            <v>42423.640731652056</v>
          </cell>
          <cell r="L635">
            <v>42423.640731652056</v>
          </cell>
          <cell r="M635">
            <v>42423.640731652056</v>
          </cell>
          <cell r="N635">
            <v>42423.640731652056</v>
          </cell>
          <cell r="O635">
            <v>42423.640731652056</v>
          </cell>
          <cell r="P635">
            <v>42423.640731652056</v>
          </cell>
          <cell r="Q635">
            <v>42423.640731652056</v>
          </cell>
        </row>
        <row r="636">
          <cell r="A636" t="str">
            <v>PRINTSpbAll 20 - 39</v>
          </cell>
          <cell r="B636" t="str">
            <v>PRINT</v>
          </cell>
          <cell r="C636" t="str">
            <v>Spb</v>
          </cell>
          <cell r="D636" t="str">
            <v>All 20 - 39</v>
          </cell>
          <cell r="E636">
            <v>42672.043479558</v>
          </cell>
          <cell r="F636">
            <v>42672.043479558</v>
          </cell>
          <cell r="G636">
            <v>42672.043479558</v>
          </cell>
          <cell r="H636">
            <v>42672.043479558</v>
          </cell>
          <cell r="I636">
            <v>42672.043479558</v>
          </cell>
          <cell r="J636">
            <v>42672.043479558</v>
          </cell>
          <cell r="K636">
            <v>42672.043479558</v>
          </cell>
          <cell r="L636">
            <v>42672.043479558</v>
          </cell>
          <cell r="M636">
            <v>42672.043479558</v>
          </cell>
          <cell r="N636">
            <v>42672.043479558</v>
          </cell>
          <cell r="O636">
            <v>42672.043479558</v>
          </cell>
          <cell r="P636">
            <v>42672.043479558</v>
          </cell>
          <cell r="Q636">
            <v>42672.043479558</v>
          </cell>
        </row>
        <row r="637">
          <cell r="A637" t="str">
            <v>PRINTSpbAll 25 - 34</v>
          </cell>
          <cell r="B637" t="str">
            <v>PRINT</v>
          </cell>
          <cell r="C637" t="str">
            <v>Spb</v>
          </cell>
          <cell r="D637" t="str">
            <v>All 25 - 34</v>
          </cell>
          <cell r="E637">
            <v>43864.512450396869</v>
          </cell>
          <cell r="F637">
            <v>43864.512450396869</v>
          </cell>
          <cell r="G637">
            <v>43864.512450396869</v>
          </cell>
          <cell r="H637">
            <v>43864.512450396869</v>
          </cell>
          <cell r="I637">
            <v>43864.512450396869</v>
          </cell>
          <cell r="J637">
            <v>43864.512450396869</v>
          </cell>
          <cell r="K637">
            <v>43864.512450396869</v>
          </cell>
          <cell r="L637">
            <v>43864.512450396869</v>
          </cell>
          <cell r="M637">
            <v>43864.512450396869</v>
          </cell>
          <cell r="N637">
            <v>43864.512450396869</v>
          </cell>
          <cell r="O637">
            <v>43864.512450396869</v>
          </cell>
          <cell r="P637">
            <v>43864.512450396869</v>
          </cell>
          <cell r="Q637">
            <v>43864.512450396869</v>
          </cell>
        </row>
        <row r="638">
          <cell r="A638" t="str">
            <v>PRINTSpbAll 25 - 44</v>
          </cell>
          <cell r="B638" t="str">
            <v>PRINT</v>
          </cell>
          <cell r="C638" t="str">
            <v>Spb</v>
          </cell>
          <cell r="D638" t="str">
            <v>All 25 - 44</v>
          </cell>
          <cell r="E638">
            <v>43416.534450903499</v>
          </cell>
          <cell r="F638">
            <v>43416.534450903499</v>
          </cell>
          <cell r="G638">
            <v>43416.534450903499</v>
          </cell>
          <cell r="H638">
            <v>43416.534450903499</v>
          </cell>
          <cell r="I638">
            <v>43416.534450903499</v>
          </cell>
          <cell r="J638">
            <v>43416.534450903499</v>
          </cell>
          <cell r="K638">
            <v>43416.534450903499</v>
          </cell>
          <cell r="L638">
            <v>43416.534450903499</v>
          </cell>
          <cell r="M638">
            <v>43416.534450903499</v>
          </cell>
          <cell r="N638">
            <v>43416.534450903499</v>
          </cell>
          <cell r="O638">
            <v>43416.534450903499</v>
          </cell>
          <cell r="P638">
            <v>43416.534450903499</v>
          </cell>
          <cell r="Q638">
            <v>43416.534450903499</v>
          </cell>
        </row>
        <row r="639">
          <cell r="A639" t="str">
            <v>PRINTSpbAll 25 - 54</v>
          </cell>
          <cell r="B639" t="str">
            <v>PRINT</v>
          </cell>
          <cell r="C639" t="str">
            <v>Spb</v>
          </cell>
          <cell r="D639" t="str">
            <v>All 25 - 54</v>
          </cell>
          <cell r="E639">
            <v>42125.869512643767</v>
          </cell>
          <cell r="F639">
            <v>42125.869512643767</v>
          </cell>
          <cell r="G639">
            <v>42125.869512643767</v>
          </cell>
          <cell r="H639">
            <v>42125.869512643767</v>
          </cell>
          <cell r="I639">
            <v>42125.869512643767</v>
          </cell>
          <cell r="J639">
            <v>42125.869512643767</v>
          </cell>
          <cell r="K639">
            <v>42125.869512643767</v>
          </cell>
          <cell r="L639">
            <v>42125.869512643767</v>
          </cell>
          <cell r="M639">
            <v>42125.869512643767</v>
          </cell>
          <cell r="N639">
            <v>42125.869512643767</v>
          </cell>
          <cell r="O639">
            <v>42125.869512643767</v>
          </cell>
          <cell r="P639">
            <v>42125.869512643767</v>
          </cell>
          <cell r="Q639">
            <v>42125.869512643767</v>
          </cell>
        </row>
        <row r="640">
          <cell r="A640" t="str">
            <v>PRINTSpbAll 30 - 49</v>
          </cell>
          <cell r="B640" t="str">
            <v>PRINT</v>
          </cell>
          <cell r="C640" t="str">
            <v>Spb</v>
          </cell>
          <cell r="D640" t="str">
            <v>All 30 - 49</v>
          </cell>
          <cell r="E640">
            <v>42091.112194564041</v>
          </cell>
          <cell r="F640">
            <v>42091.112194564041</v>
          </cell>
          <cell r="G640">
            <v>42091.112194564041</v>
          </cell>
          <cell r="H640">
            <v>42091.112194564041</v>
          </cell>
          <cell r="I640">
            <v>42091.112194564041</v>
          </cell>
          <cell r="J640">
            <v>42091.112194564041</v>
          </cell>
          <cell r="K640">
            <v>42091.112194564041</v>
          </cell>
          <cell r="L640">
            <v>42091.112194564041</v>
          </cell>
          <cell r="M640">
            <v>42091.112194564041</v>
          </cell>
          <cell r="N640">
            <v>42091.112194564041</v>
          </cell>
          <cell r="O640">
            <v>42091.112194564041</v>
          </cell>
          <cell r="P640">
            <v>42091.112194564041</v>
          </cell>
          <cell r="Q640">
            <v>42091.112194564041</v>
          </cell>
        </row>
        <row r="641">
          <cell r="A641" t="str">
            <v>PRINTSpbAll 35 +</v>
          </cell>
          <cell r="B641" t="str">
            <v>PRINT</v>
          </cell>
          <cell r="C641" t="str">
            <v>Spb</v>
          </cell>
          <cell r="D641" t="str">
            <v>All 35 +</v>
          </cell>
          <cell r="E641">
            <v>43676.736284085266</v>
          </cell>
          <cell r="F641">
            <v>43676.736284085266</v>
          </cell>
          <cell r="G641">
            <v>43676.736284085266</v>
          </cell>
          <cell r="H641">
            <v>43676.736284085266</v>
          </cell>
          <cell r="I641">
            <v>43676.736284085266</v>
          </cell>
          <cell r="J641">
            <v>43676.736284085266</v>
          </cell>
          <cell r="K641">
            <v>43676.736284085266</v>
          </cell>
          <cell r="L641">
            <v>43676.736284085266</v>
          </cell>
          <cell r="M641">
            <v>43676.736284085266</v>
          </cell>
          <cell r="N641">
            <v>43676.736284085266</v>
          </cell>
          <cell r="O641">
            <v>43676.736284085266</v>
          </cell>
          <cell r="P641">
            <v>43676.736284085266</v>
          </cell>
          <cell r="Q641">
            <v>43676.736284085266</v>
          </cell>
        </row>
        <row r="642">
          <cell r="A642" t="str">
            <v>PRINTSpbAll 35 - 54</v>
          </cell>
          <cell r="B642" t="str">
            <v>PRINT</v>
          </cell>
          <cell r="C642" t="str">
            <v>Spb</v>
          </cell>
          <cell r="D642" t="str">
            <v>All 35 - 54</v>
          </cell>
          <cell r="E642">
            <v>40942.558571277368</v>
          </cell>
          <cell r="F642">
            <v>40942.558571277368</v>
          </cell>
          <cell r="G642">
            <v>40942.558571277368</v>
          </cell>
          <cell r="H642">
            <v>40942.558571277368</v>
          </cell>
          <cell r="I642">
            <v>40942.558571277368</v>
          </cell>
          <cell r="J642">
            <v>40942.558571277368</v>
          </cell>
          <cell r="K642">
            <v>40942.558571277368</v>
          </cell>
          <cell r="L642">
            <v>40942.558571277368</v>
          </cell>
          <cell r="M642">
            <v>40942.558571277368</v>
          </cell>
          <cell r="N642">
            <v>40942.558571277368</v>
          </cell>
          <cell r="O642">
            <v>40942.558571277368</v>
          </cell>
          <cell r="P642">
            <v>40942.558571277368</v>
          </cell>
          <cell r="Q642">
            <v>40942.558571277368</v>
          </cell>
        </row>
        <row r="643">
          <cell r="A643" t="str">
            <v>PRINTSpbAll 35 - 44</v>
          </cell>
          <cell r="B643" t="str">
            <v>PRINT</v>
          </cell>
          <cell r="C643" t="str">
            <v>Spb</v>
          </cell>
          <cell r="D643" t="str">
            <v>All 35 - 44</v>
          </cell>
          <cell r="E643">
            <v>42725.651574381576</v>
          </cell>
          <cell r="F643">
            <v>42725.651574381576</v>
          </cell>
          <cell r="G643">
            <v>42725.651574381576</v>
          </cell>
          <cell r="H643">
            <v>42725.651574381576</v>
          </cell>
          <cell r="I643">
            <v>42725.651574381576</v>
          </cell>
          <cell r="J643">
            <v>42725.651574381576</v>
          </cell>
          <cell r="K643">
            <v>42725.651574381576</v>
          </cell>
          <cell r="L643">
            <v>42725.651574381576</v>
          </cell>
          <cell r="M643">
            <v>42725.651574381576</v>
          </cell>
          <cell r="N643">
            <v>42725.651574381576</v>
          </cell>
          <cell r="O643">
            <v>42725.651574381576</v>
          </cell>
          <cell r="P643">
            <v>42725.651574381576</v>
          </cell>
          <cell r="Q643">
            <v>42725.651574381576</v>
          </cell>
        </row>
        <row r="644">
          <cell r="A644" t="str">
            <v>PRINTSpbAll 35 - 64</v>
          </cell>
          <cell r="B644" t="str">
            <v>PRINT</v>
          </cell>
          <cell r="C644" t="str">
            <v>Spb</v>
          </cell>
          <cell r="D644" t="str">
            <v>All 35 - 64</v>
          </cell>
          <cell r="E644">
            <v>40697.589134273301</v>
          </cell>
          <cell r="F644">
            <v>40697.589134273301</v>
          </cell>
          <cell r="G644">
            <v>40697.589134273301</v>
          </cell>
          <cell r="H644">
            <v>40697.589134273301</v>
          </cell>
          <cell r="I644">
            <v>40697.589134273301</v>
          </cell>
          <cell r="J644">
            <v>40697.589134273301</v>
          </cell>
          <cell r="K644">
            <v>40697.589134273301</v>
          </cell>
          <cell r="L644">
            <v>40697.589134273301</v>
          </cell>
          <cell r="M644">
            <v>40697.589134273301</v>
          </cell>
          <cell r="N644">
            <v>40697.589134273301</v>
          </cell>
          <cell r="O644">
            <v>40697.589134273301</v>
          </cell>
          <cell r="P644">
            <v>40697.589134273301</v>
          </cell>
          <cell r="Q644">
            <v>40697.589134273301</v>
          </cell>
        </row>
        <row r="645">
          <cell r="A645" t="str">
            <v>PRINTSpbAll 45 - 64</v>
          </cell>
          <cell r="B645" t="str">
            <v>PRINT</v>
          </cell>
          <cell r="C645" t="str">
            <v>Spb</v>
          </cell>
          <cell r="D645" t="str">
            <v>All 45 - 64</v>
          </cell>
          <cell r="E645">
            <v>39746.3404595338</v>
          </cell>
          <cell r="F645">
            <v>39746.3404595338</v>
          </cell>
          <cell r="G645">
            <v>39746.3404595338</v>
          </cell>
          <cell r="H645">
            <v>39746.3404595338</v>
          </cell>
          <cell r="I645">
            <v>39746.3404595338</v>
          </cell>
          <cell r="J645">
            <v>39746.3404595338</v>
          </cell>
          <cell r="K645">
            <v>39746.3404595338</v>
          </cell>
          <cell r="L645">
            <v>39746.3404595338</v>
          </cell>
          <cell r="M645">
            <v>39746.3404595338</v>
          </cell>
          <cell r="N645">
            <v>39746.3404595338</v>
          </cell>
          <cell r="O645">
            <v>39746.3404595338</v>
          </cell>
          <cell r="P645">
            <v>39746.3404595338</v>
          </cell>
          <cell r="Q645">
            <v>39746.3404595338</v>
          </cell>
        </row>
        <row r="646">
          <cell r="A646" t="str">
            <v>PRINTSpbAll 55 +</v>
          </cell>
          <cell r="B646" t="str">
            <v>PRINT</v>
          </cell>
          <cell r="C646" t="str">
            <v>Spb</v>
          </cell>
          <cell r="D646" t="str">
            <v>All 55 +</v>
          </cell>
          <cell r="E646">
            <v>45143.007292553273</v>
          </cell>
          <cell r="F646">
            <v>45143.007292553273</v>
          </cell>
          <cell r="G646">
            <v>45143.007292553273</v>
          </cell>
          <cell r="H646">
            <v>45143.007292553273</v>
          </cell>
          <cell r="I646">
            <v>45143.007292553273</v>
          </cell>
          <cell r="J646">
            <v>45143.007292553273</v>
          </cell>
          <cell r="K646">
            <v>45143.007292553273</v>
          </cell>
          <cell r="L646">
            <v>45143.007292553273</v>
          </cell>
          <cell r="M646">
            <v>45143.007292553273</v>
          </cell>
          <cell r="N646">
            <v>45143.007292553273</v>
          </cell>
          <cell r="O646">
            <v>45143.007292553273</v>
          </cell>
          <cell r="P646">
            <v>45143.007292553273</v>
          </cell>
          <cell r="Q646">
            <v>45143.007292553273</v>
          </cell>
        </row>
        <row r="647">
          <cell r="A647" t="str">
            <v>PRINTSpbFemale 16 +</v>
          </cell>
          <cell r="B647" t="str">
            <v>PRINT</v>
          </cell>
          <cell r="C647" t="str">
            <v>Spb</v>
          </cell>
          <cell r="D647" t="str">
            <v>Female 16 +</v>
          </cell>
          <cell r="E647">
            <v>37565.852709728722</v>
          </cell>
          <cell r="F647">
            <v>37565.852709728722</v>
          </cell>
          <cell r="G647">
            <v>37565.852709728722</v>
          </cell>
          <cell r="H647">
            <v>37565.852709728722</v>
          </cell>
          <cell r="I647">
            <v>37565.852709728722</v>
          </cell>
          <cell r="J647">
            <v>37565.852709728722</v>
          </cell>
          <cell r="K647">
            <v>37565.852709728722</v>
          </cell>
          <cell r="L647">
            <v>37565.852709728722</v>
          </cell>
          <cell r="M647">
            <v>37565.852709728722</v>
          </cell>
          <cell r="N647">
            <v>37565.852709728722</v>
          </cell>
          <cell r="O647">
            <v>37565.852709728722</v>
          </cell>
          <cell r="P647">
            <v>37565.852709728722</v>
          </cell>
          <cell r="Q647">
            <v>37565.852709728722</v>
          </cell>
        </row>
        <row r="648">
          <cell r="A648" t="str">
            <v>PRINTSpbFemale 16 - 24</v>
          </cell>
          <cell r="B648" t="str">
            <v>PRINT</v>
          </cell>
          <cell r="C648" t="str">
            <v>Spb</v>
          </cell>
          <cell r="D648" t="str">
            <v>Female 16 - 24</v>
          </cell>
          <cell r="E648">
            <v>35849.914251448768</v>
          </cell>
          <cell r="F648">
            <v>35849.914251448768</v>
          </cell>
          <cell r="G648">
            <v>35849.914251448768</v>
          </cell>
          <cell r="H648">
            <v>35849.914251448768</v>
          </cell>
          <cell r="I648">
            <v>35849.914251448768</v>
          </cell>
          <cell r="J648">
            <v>35849.914251448768</v>
          </cell>
          <cell r="K648">
            <v>35849.914251448768</v>
          </cell>
          <cell r="L648">
            <v>35849.914251448768</v>
          </cell>
          <cell r="M648">
            <v>35849.914251448768</v>
          </cell>
          <cell r="N648">
            <v>35849.914251448768</v>
          </cell>
          <cell r="O648">
            <v>35849.914251448768</v>
          </cell>
          <cell r="P648">
            <v>35849.914251448768</v>
          </cell>
          <cell r="Q648">
            <v>35849.914251448768</v>
          </cell>
        </row>
        <row r="649">
          <cell r="A649" t="str">
            <v>PRINTSpbFemale 16 - 34</v>
          </cell>
          <cell r="B649" t="str">
            <v>PRINT</v>
          </cell>
          <cell r="C649" t="str">
            <v>Spb</v>
          </cell>
          <cell r="D649" t="str">
            <v>Female 16 - 34</v>
          </cell>
          <cell r="E649">
            <v>37087.915652353055</v>
          </cell>
          <cell r="F649">
            <v>37087.915652353055</v>
          </cell>
          <cell r="G649">
            <v>37087.915652353055</v>
          </cell>
          <cell r="H649">
            <v>37087.915652353055</v>
          </cell>
          <cell r="I649">
            <v>37087.915652353055</v>
          </cell>
          <cell r="J649">
            <v>37087.915652353055</v>
          </cell>
          <cell r="K649">
            <v>37087.915652353055</v>
          </cell>
          <cell r="L649">
            <v>37087.915652353055</v>
          </cell>
          <cell r="M649">
            <v>37087.915652353055</v>
          </cell>
          <cell r="N649">
            <v>37087.915652353055</v>
          </cell>
          <cell r="O649">
            <v>37087.915652353055</v>
          </cell>
          <cell r="P649">
            <v>37087.915652353055</v>
          </cell>
          <cell r="Q649">
            <v>37087.915652353055</v>
          </cell>
        </row>
        <row r="650">
          <cell r="A650" t="str">
            <v>PRINTSpbFemale 16 - 44</v>
          </cell>
          <cell r="B650" t="str">
            <v>PRINT</v>
          </cell>
          <cell r="C650" t="str">
            <v>Spb</v>
          </cell>
          <cell r="D650" t="str">
            <v>Female 16 - 44</v>
          </cell>
          <cell r="E650">
            <v>36608.846774174068</v>
          </cell>
          <cell r="F650">
            <v>36608.846774174068</v>
          </cell>
          <cell r="G650">
            <v>36608.846774174068</v>
          </cell>
          <cell r="H650">
            <v>36608.846774174068</v>
          </cell>
          <cell r="I650">
            <v>36608.846774174068</v>
          </cell>
          <cell r="J650">
            <v>36608.846774174068</v>
          </cell>
          <cell r="K650">
            <v>36608.846774174068</v>
          </cell>
          <cell r="L650">
            <v>36608.846774174068</v>
          </cell>
          <cell r="M650">
            <v>36608.846774174068</v>
          </cell>
          <cell r="N650">
            <v>36608.846774174068</v>
          </cell>
          <cell r="O650">
            <v>36608.846774174068</v>
          </cell>
          <cell r="P650">
            <v>36608.846774174068</v>
          </cell>
          <cell r="Q650">
            <v>36608.846774174068</v>
          </cell>
        </row>
        <row r="651">
          <cell r="A651" t="str">
            <v>PRINTSpbFemale 20 - 39</v>
          </cell>
          <cell r="B651" t="str">
            <v>PRINT</v>
          </cell>
          <cell r="C651" t="str">
            <v>Spb</v>
          </cell>
          <cell r="D651" t="str">
            <v>Female 20 - 39</v>
          </cell>
          <cell r="E651">
            <v>36953.587815872212</v>
          </cell>
          <cell r="F651">
            <v>36953.587815872212</v>
          </cell>
          <cell r="G651">
            <v>36953.587815872212</v>
          </cell>
          <cell r="H651">
            <v>36953.587815872212</v>
          </cell>
          <cell r="I651">
            <v>36953.587815872212</v>
          </cell>
          <cell r="J651">
            <v>36953.587815872212</v>
          </cell>
          <cell r="K651">
            <v>36953.587815872212</v>
          </cell>
          <cell r="L651">
            <v>36953.587815872212</v>
          </cell>
          <cell r="M651">
            <v>36953.587815872212</v>
          </cell>
          <cell r="N651">
            <v>36953.587815872212</v>
          </cell>
          <cell r="O651">
            <v>36953.587815872212</v>
          </cell>
          <cell r="P651">
            <v>36953.587815872212</v>
          </cell>
          <cell r="Q651">
            <v>36953.587815872212</v>
          </cell>
        </row>
        <row r="652">
          <cell r="A652" t="str">
            <v>PRINTSpbFemale 25 - 34</v>
          </cell>
          <cell r="B652" t="str">
            <v>PRINT</v>
          </cell>
          <cell r="C652" t="str">
            <v>Spb</v>
          </cell>
          <cell r="D652" t="str">
            <v>Female 25 - 34</v>
          </cell>
          <cell r="E652">
            <v>37914.847996887111</v>
          </cell>
          <cell r="F652">
            <v>37914.847996887111</v>
          </cell>
          <cell r="G652">
            <v>37914.847996887111</v>
          </cell>
          <cell r="H652">
            <v>37914.847996887111</v>
          </cell>
          <cell r="I652">
            <v>37914.847996887111</v>
          </cell>
          <cell r="J652">
            <v>37914.847996887111</v>
          </cell>
          <cell r="K652">
            <v>37914.847996887111</v>
          </cell>
          <cell r="L652">
            <v>37914.847996887111</v>
          </cell>
          <cell r="M652">
            <v>37914.847996887111</v>
          </cell>
          <cell r="N652">
            <v>37914.847996887111</v>
          </cell>
          <cell r="O652">
            <v>37914.847996887111</v>
          </cell>
          <cell r="P652">
            <v>37914.847996887111</v>
          </cell>
          <cell r="Q652">
            <v>37914.847996887111</v>
          </cell>
        </row>
        <row r="653">
          <cell r="A653" t="str">
            <v>PRINTSpbFemale 25 - 44</v>
          </cell>
          <cell r="B653" t="str">
            <v>PRINT</v>
          </cell>
          <cell r="C653" t="str">
            <v>Spb</v>
          </cell>
          <cell r="D653" t="str">
            <v>Female 25 - 44</v>
          </cell>
          <cell r="E653">
            <v>36913.479001310843</v>
          </cell>
          <cell r="F653">
            <v>36913.479001310843</v>
          </cell>
          <cell r="G653">
            <v>36913.479001310843</v>
          </cell>
          <cell r="H653">
            <v>36913.479001310843</v>
          </cell>
          <cell r="I653">
            <v>36913.479001310843</v>
          </cell>
          <cell r="J653">
            <v>36913.479001310843</v>
          </cell>
          <cell r="K653">
            <v>36913.479001310843</v>
          </cell>
          <cell r="L653">
            <v>36913.479001310843</v>
          </cell>
          <cell r="M653">
            <v>36913.479001310843</v>
          </cell>
          <cell r="N653">
            <v>36913.479001310843</v>
          </cell>
          <cell r="O653">
            <v>36913.479001310843</v>
          </cell>
          <cell r="P653">
            <v>36913.479001310843</v>
          </cell>
          <cell r="Q653">
            <v>36913.479001310843</v>
          </cell>
        </row>
        <row r="654">
          <cell r="A654" t="str">
            <v>PRINTSpbFemale 25 - 54</v>
          </cell>
          <cell r="B654" t="str">
            <v>PRINT</v>
          </cell>
          <cell r="C654" t="str">
            <v>Spb</v>
          </cell>
          <cell r="D654" t="str">
            <v>Female 25 - 54</v>
          </cell>
          <cell r="E654">
            <v>35475.95826134325</v>
          </cell>
          <cell r="F654">
            <v>35475.95826134325</v>
          </cell>
          <cell r="G654">
            <v>35475.95826134325</v>
          </cell>
          <cell r="H654">
            <v>35475.95826134325</v>
          </cell>
          <cell r="I654">
            <v>35475.95826134325</v>
          </cell>
          <cell r="J654">
            <v>35475.95826134325</v>
          </cell>
          <cell r="K654">
            <v>35475.95826134325</v>
          </cell>
          <cell r="L654">
            <v>35475.95826134325</v>
          </cell>
          <cell r="M654">
            <v>35475.95826134325</v>
          </cell>
          <cell r="N654">
            <v>35475.95826134325</v>
          </cell>
          <cell r="O654">
            <v>35475.95826134325</v>
          </cell>
          <cell r="P654">
            <v>35475.95826134325</v>
          </cell>
          <cell r="Q654">
            <v>35475.95826134325</v>
          </cell>
        </row>
        <row r="655">
          <cell r="A655" t="str">
            <v>PRINTSpbFemale 30 - 49</v>
          </cell>
          <cell r="B655" t="str">
            <v>PRINT</v>
          </cell>
          <cell r="C655" t="str">
            <v>Spb</v>
          </cell>
          <cell r="D655" t="str">
            <v>Female 30 - 49</v>
          </cell>
          <cell r="E655">
            <v>35724.389341604743</v>
          </cell>
          <cell r="F655">
            <v>35724.389341604743</v>
          </cell>
          <cell r="G655">
            <v>35724.389341604743</v>
          </cell>
          <cell r="H655">
            <v>35724.389341604743</v>
          </cell>
          <cell r="I655">
            <v>35724.389341604743</v>
          </cell>
          <cell r="J655">
            <v>35724.389341604743</v>
          </cell>
          <cell r="K655">
            <v>35724.389341604743</v>
          </cell>
          <cell r="L655">
            <v>35724.389341604743</v>
          </cell>
          <cell r="M655">
            <v>35724.389341604743</v>
          </cell>
          <cell r="N655">
            <v>35724.389341604743</v>
          </cell>
          <cell r="O655">
            <v>35724.389341604743</v>
          </cell>
          <cell r="P655">
            <v>35724.389341604743</v>
          </cell>
          <cell r="Q655">
            <v>35724.389341604743</v>
          </cell>
        </row>
        <row r="656">
          <cell r="A656" t="str">
            <v>PRINTSpbFemale 35 - 44</v>
          </cell>
          <cell r="B656" t="str">
            <v>PRINT</v>
          </cell>
          <cell r="C656" t="str">
            <v>Spb</v>
          </cell>
          <cell r="D656" t="str">
            <v>Female 35 - 44</v>
          </cell>
          <cell r="E656">
            <v>35724.389341604736</v>
          </cell>
          <cell r="F656">
            <v>35724.389341604736</v>
          </cell>
          <cell r="G656">
            <v>35724.389341604736</v>
          </cell>
          <cell r="H656">
            <v>35724.389341604736</v>
          </cell>
          <cell r="I656">
            <v>35724.389341604736</v>
          </cell>
          <cell r="J656">
            <v>35724.389341604736</v>
          </cell>
          <cell r="K656">
            <v>35724.389341604736</v>
          </cell>
          <cell r="L656">
            <v>35724.389341604736</v>
          </cell>
          <cell r="M656">
            <v>35724.389341604736</v>
          </cell>
          <cell r="N656">
            <v>35724.389341604736</v>
          </cell>
          <cell r="O656">
            <v>35724.389341604736</v>
          </cell>
          <cell r="P656">
            <v>35724.389341604736</v>
          </cell>
          <cell r="Q656">
            <v>35724.389341604736</v>
          </cell>
        </row>
        <row r="657">
          <cell r="A657" t="str">
            <v>PRINTSpbFemale 35 - 54</v>
          </cell>
          <cell r="B657" t="str">
            <v>PRINT</v>
          </cell>
          <cell r="C657" t="str">
            <v>Spb</v>
          </cell>
          <cell r="D657" t="str">
            <v>Female 35 - 54</v>
          </cell>
          <cell r="E657">
            <v>34123.363197198392</v>
          </cell>
          <cell r="F657">
            <v>34123.363197198392</v>
          </cell>
          <cell r="G657">
            <v>34123.363197198392</v>
          </cell>
          <cell r="H657">
            <v>34123.363197198392</v>
          </cell>
          <cell r="I657">
            <v>34123.363197198392</v>
          </cell>
          <cell r="J657">
            <v>34123.363197198392</v>
          </cell>
          <cell r="K657">
            <v>34123.363197198392</v>
          </cell>
          <cell r="L657">
            <v>34123.363197198392</v>
          </cell>
          <cell r="M657">
            <v>34123.363197198392</v>
          </cell>
          <cell r="N657">
            <v>34123.363197198392</v>
          </cell>
          <cell r="O657">
            <v>34123.363197198392</v>
          </cell>
          <cell r="P657">
            <v>34123.363197198392</v>
          </cell>
          <cell r="Q657">
            <v>34123.363197198392</v>
          </cell>
        </row>
        <row r="658">
          <cell r="A658" t="str">
            <v>PRINTSpbFemale 35 - 64</v>
          </cell>
          <cell r="B658" t="str">
            <v>PRINT</v>
          </cell>
          <cell r="C658" t="str">
            <v>Spb</v>
          </cell>
          <cell r="D658" t="str">
            <v>Female 35 - 64</v>
          </cell>
          <cell r="E658">
            <v>34283.889771378774</v>
          </cell>
          <cell r="F658">
            <v>34283.889771378774</v>
          </cell>
          <cell r="G658">
            <v>34283.889771378774</v>
          </cell>
          <cell r="H658">
            <v>34283.889771378774</v>
          </cell>
          <cell r="I658">
            <v>34283.889771378774</v>
          </cell>
          <cell r="J658">
            <v>34283.889771378774</v>
          </cell>
          <cell r="K658">
            <v>34283.889771378774</v>
          </cell>
          <cell r="L658">
            <v>34283.889771378774</v>
          </cell>
          <cell r="M658">
            <v>34283.889771378774</v>
          </cell>
          <cell r="N658">
            <v>34283.889771378774</v>
          </cell>
          <cell r="O658">
            <v>34283.889771378774</v>
          </cell>
          <cell r="P658">
            <v>34283.889771378774</v>
          </cell>
          <cell r="Q658">
            <v>34283.889771378774</v>
          </cell>
        </row>
        <row r="659">
          <cell r="A659" t="str">
            <v>PRINTSpbFemale 45 - 64</v>
          </cell>
          <cell r="B659" t="str">
            <v>PRINT</v>
          </cell>
          <cell r="C659" t="str">
            <v>Spb</v>
          </cell>
          <cell r="D659" t="str">
            <v>Female 45 - 64</v>
          </cell>
          <cell r="E659">
            <v>33133.82411463523</v>
          </cell>
          <cell r="F659">
            <v>33133.82411463523</v>
          </cell>
          <cell r="G659">
            <v>33133.82411463523</v>
          </cell>
          <cell r="H659">
            <v>33133.82411463523</v>
          </cell>
          <cell r="I659">
            <v>33133.82411463523</v>
          </cell>
          <cell r="J659">
            <v>33133.82411463523</v>
          </cell>
          <cell r="K659">
            <v>33133.82411463523</v>
          </cell>
          <cell r="L659">
            <v>33133.82411463523</v>
          </cell>
          <cell r="M659">
            <v>33133.82411463523</v>
          </cell>
          <cell r="N659">
            <v>33133.82411463523</v>
          </cell>
          <cell r="O659">
            <v>33133.82411463523</v>
          </cell>
          <cell r="P659">
            <v>33133.82411463523</v>
          </cell>
          <cell r="Q659">
            <v>33133.82411463523</v>
          </cell>
        </row>
        <row r="660">
          <cell r="A660" t="str">
            <v>PRINTSpbFemale 55 +</v>
          </cell>
          <cell r="B660" t="str">
            <v>PRINT</v>
          </cell>
          <cell r="C660" t="str">
            <v>Spb</v>
          </cell>
          <cell r="D660" t="str">
            <v>Female 55 +</v>
          </cell>
          <cell r="E660">
            <v>40552.057610700962</v>
          </cell>
          <cell r="F660">
            <v>40552.057610700962</v>
          </cell>
          <cell r="G660">
            <v>40552.057610700962</v>
          </cell>
          <cell r="H660">
            <v>40552.057610700962</v>
          </cell>
          <cell r="I660">
            <v>40552.057610700962</v>
          </cell>
          <cell r="J660">
            <v>40552.057610700962</v>
          </cell>
          <cell r="K660">
            <v>40552.057610700962</v>
          </cell>
          <cell r="L660">
            <v>40552.057610700962</v>
          </cell>
          <cell r="M660">
            <v>40552.057610700962</v>
          </cell>
          <cell r="N660">
            <v>40552.057610700962</v>
          </cell>
          <cell r="O660">
            <v>40552.057610700962</v>
          </cell>
          <cell r="P660">
            <v>40552.057610700962</v>
          </cell>
          <cell r="Q660">
            <v>40552.057610700962</v>
          </cell>
        </row>
        <row r="661">
          <cell r="A661" t="str">
            <v>PRINTSpbFemale 35 +</v>
          </cell>
          <cell r="B661" t="str">
            <v>PRINT</v>
          </cell>
          <cell r="C661" t="str">
            <v>Spb</v>
          </cell>
          <cell r="D661" t="str">
            <v>Female 35 +</v>
          </cell>
          <cell r="E661">
            <v>37760.494433613341</v>
          </cell>
          <cell r="F661">
            <v>37760.494433613341</v>
          </cell>
          <cell r="G661">
            <v>37760.494433613341</v>
          </cell>
          <cell r="H661">
            <v>37760.494433613341</v>
          </cell>
          <cell r="I661">
            <v>37760.494433613341</v>
          </cell>
          <cell r="J661">
            <v>37760.494433613341</v>
          </cell>
          <cell r="K661">
            <v>37760.494433613341</v>
          </cell>
          <cell r="L661">
            <v>37760.494433613341</v>
          </cell>
          <cell r="M661">
            <v>37760.494433613341</v>
          </cell>
          <cell r="N661">
            <v>37760.494433613341</v>
          </cell>
          <cell r="O661">
            <v>37760.494433613341</v>
          </cell>
          <cell r="P661">
            <v>37760.494433613341</v>
          </cell>
          <cell r="Q661">
            <v>37760.494433613341</v>
          </cell>
        </row>
        <row r="662">
          <cell r="A662" t="str">
            <v>PRINTSpbMale 16 - 24</v>
          </cell>
          <cell r="B662" t="str">
            <v>PRINT</v>
          </cell>
          <cell r="C662" t="str">
            <v>Spb</v>
          </cell>
          <cell r="D662" t="str">
            <v>Male 16 - 24</v>
          </cell>
          <cell r="E662">
            <v>45192.694487269488</v>
          </cell>
          <cell r="F662">
            <v>45192.694487269488</v>
          </cell>
          <cell r="G662">
            <v>45192.694487269488</v>
          </cell>
          <cell r="H662">
            <v>45192.694487269488</v>
          </cell>
          <cell r="I662">
            <v>45192.694487269488</v>
          </cell>
          <cell r="J662">
            <v>45192.694487269488</v>
          </cell>
          <cell r="K662">
            <v>45192.694487269488</v>
          </cell>
          <cell r="L662">
            <v>45192.694487269488</v>
          </cell>
          <cell r="M662">
            <v>45192.694487269488</v>
          </cell>
          <cell r="N662">
            <v>45192.694487269488</v>
          </cell>
          <cell r="O662">
            <v>45192.694487269488</v>
          </cell>
          <cell r="P662">
            <v>45192.694487269488</v>
          </cell>
          <cell r="Q662">
            <v>45192.694487269488</v>
          </cell>
        </row>
        <row r="663">
          <cell r="A663" t="str">
            <v>PRINTSpbMale 16 - 34</v>
          </cell>
          <cell r="B663" t="str">
            <v>PRINT</v>
          </cell>
          <cell r="C663" t="str">
            <v>Spb</v>
          </cell>
          <cell r="D663" t="str">
            <v>Male 16 - 34</v>
          </cell>
          <cell r="E663">
            <v>49335.476263930825</v>
          </cell>
          <cell r="F663">
            <v>49335.476263930825</v>
          </cell>
          <cell r="G663">
            <v>49335.476263930825</v>
          </cell>
          <cell r="H663">
            <v>49335.476263930825</v>
          </cell>
          <cell r="I663">
            <v>49335.476263930825</v>
          </cell>
          <cell r="J663">
            <v>49335.476263930825</v>
          </cell>
          <cell r="K663">
            <v>49335.476263930825</v>
          </cell>
          <cell r="L663">
            <v>49335.476263930825</v>
          </cell>
          <cell r="M663">
            <v>49335.476263930825</v>
          </cell>
          <cell r="N663">
            <v>49335.476263930825</v>
          </cell>
          <cell r="O663">
            <v>49335.476263930825</v>
          </cell>
          <cell r="P663">
            <v>49335.476263930825</v>
          </cell>
          <cell r="Q663">
            <v>49335.476263930825</v>
          </cell>
        </row>
        <row r="664">
          <cell r="A664" t="str">
            <v>PRINTSpbMale 16 - 44</v>
          </cell>
          <cell r="B664" t="str">
            <v>PRINT</v>
          </cell>
          <cell r="C664" t="str">
            <v>Spb</v>
          </cell>
          <cell r="D664" t="str">
            <v>Male 16 - 44</v>
          </cell>
          <cell r="E664">
            <v>50743.740635125112</v>
          </cell>
          <cell r="F664">
            <v>50743.740635125112</v>
          </cell>
          <cell r="G664">
            <v>50743.740635125112</v>
          </cell>
          <cell r="H664">
            <v>50743.740635125112</v>
          </cell>
          <cell r="I664">
            <v>50743.740635125112</v>
          </cell>
          <cell r="J664">
            <v>50743.740635125112</v>
          </cell>
          <cell r="K664">
            <v>50743.740635125112</v>
          </cell>
          <cell r="L664">
            <v>50743.740635125112</v>
          </cell>
          <cell r="M664">
            <v>50743.740635125112</v>
          </cell>
          <cell r="N664">
            <v>50743.740635125112</v>
          </cell>
          <cell r="O664">
            <v>50743.740635125112</v>
          </cell>
          <cell r="P664">
            <v>50743.740635125112</v>
          </cell>
          <cell r="Q664">
            <v>50743.740635125112</v>
          </cell>
        </row>
        <row r="665">
          <cell r="A665" t="str">
            <v>PRINTSpbMale 16 +</v>
          </cell>
          <cell r="B665" t="str">
            <v>PRINT</v>
          </cell>
          <cell r="C665" t="str">
            <v>Spb</v>
          </cell>
          <cell r="D665" t="str">
            <v>Male 16 +</v>
          </cell>
          <cell r="E665">
            <v>52946.99323280916</v>
          </cell>
          <cell r="F665">
            <v>52946.99323280916</v>
          </cell>
          <cell r="G665">
            <v>52946.99323280916</v>
          </cell>
          <cell r="H665">
            <v>52946.99323280916</v>
          </cell>
          <cell r="I665">
            <v>52946.99323280916</v>
          </cell>
          <cell r="J665">
            <v>52946.99323280916</v>
          </cell>
          <cell r="K665">
            <v>52946.99323280916</v>
          </cell>
          <cell r="L665">
            <v>52946.99323280916</v>
          </cell>
          <cell r="M665">
            <v>52946.99323280916</v>
          </cell>
          <cell r="N665">
            <v>52946.99323280916</v>
          </cell>
          <cell r="O665">
            <v>52946.99323280916</v>
          </cell>
          <cell r="P665">
            <v>52946.99323280916</v>
          </cell>
          <cell r="Q665">
            <v>52946.99323280916</v>
          </cell>
        </row>
        <row r="666">
          <cell r="A666" t="str">
            <v>PRINTSpbMale 20 - 39</v>
          </cell>
          <cell r="B666" t="str">
            <v>PRINT</v>
          </cell>
          <cell r="C666" t="str">
            <v>Spb</v>
          </cell>
          <cell r="D666" t="str">
            <v>Male 20 - 39</v>
          </cell>
          <cell r="E666">
            <v>50607.853399967491</v>
          </cell>
          <cell r="F666">
            <v>50607.853399967491</v>
          </cell>
          <cell r="G666">
            <v>50607.853399967491</v>
          </cell>
          <cell r="H666">
            <v>50607.853399967491</v>
          </cell>
          <cell r="I666">
            <v>50607.853399967491</v>
          </cell>
          <cell r="J666">
            <v>50607.853399967491</v>
          </cell>
          <cell r="K666">
            <v>50607.853399967491</v>
          </cell>
          <cell r="L666">
            <v>50607.853399967491</v>
          </cell>
          <cell r="M666">
            <v>50607.853399967491</v>
          </cell>
          <cell r="N666">
            <v>50607.853399967491</v>
          </cell>
          <cell r="O666">
            <v>50607.853399967491</v>
          </cell>
          <cell r="P666">
            <v>50607.853399967491</v>
          </cell>
          <cell r="Q666">
            <v>50607.853399967491</v>
          </cell>
        </row>
        <row r="667">
          <cell r="A667" t="str">
            <v>PRINTSpbMale 25 - 34</v>
          </cell>
          <cell r="B667" t="str">
            <v>PRINT</v>
          </cell>
          <cell r="C667" t="str">
            <v>Spb</v>
          </cell>
          <cell r="D667" t="str">
            <v>Male 25 - 34</v>
          </cell>
          <cell r="E667">
            <v>52207.238540913444</v>
          </cell>
          <cell r="F667">
            <v>52207.238540913444</v>
          </cell>
          <cell r="G667">
            <v>52207.238540913444</v>
          </cell>
          <cell r="H667">
            <v>52207.238540913444</v>
          </cell>
          <cell r="I667">
            <v>52207.238540913444</v>
          </cell>
          <cell r="J667">
            <v>52207.238540913444</v>
          </cell>
          <cell r="K667">
            <v>52207.238540913444</v>
          </cell>
          <cell r="L667">
            <v>52207.238540913444</v>
          </cell>
          <cell r="M667">
            <v>52207.238540913444</v>
          </cell>
          <cell r="N667">
            <v>52207.238540913444</v>
          </cell>
          <cell r="O667">
            <v>52207.238540913444</v>
          </cell>
          <cell r="P667">
            <v>52207.238540913444</v>
          </cell>
          <cell r="Q667">
            <v>52207.238540913444</v>
          </cell>
        </row>
        <row r="668">
          <cell r="A668" t="str">
            <v>PRINTSpbMale 25 - 44</v>
          </cell>
          <cell r="B668" t="str">
            <v>PRINT</v>
          </cell>
          <cell r="C668" t="str">
            <v>Spb</v>
          </cell>
          <cell r="D668" t="str">
            <v>Male 25 - 44</v>
          </cell>
          <cell r="E668">
            <v>52593.046828558625</v>
          </cell>
          <cell r="F668">
            <v>52593.046828558625</v>
          </cell>
          <cell r="G668">
            <v>52593.046828558625</v>
          </cell>
          <cell r="H668">
            <v>52593.046828558625</v>
          </cell>
          <cell r="I668">
            <v>52593.046828558625</v>
          </cell>
          <cell r="J668">
            <v>52593.046828558625</v>
          </cell>
          <cell r="K668">
            <v>52593.046828558625</v>
          </cell>
          <cell r="L668">
            <v>52593.046828558625</v>
          </cell>
          <cell r="M668">
            <v>52593.046828558625</v>
          </cell>
          <cell r="N668">
            <v>52593.046828558625</v>
          </cell>
          <cell r="O668">
            <v>52593.046828558625</v>
          </cell>
          <cell r="P668">
            <v>52593.046828558625</v>
          </cell>
          <cell r="Q668">
            <v>52593.046828558625</v>
          </cell>
        </row>
        <row r="669">
          <cell r="A669" t="str">
            <v>PRINTSpbMale 25 - 54</v>
          </cell>
          <cell r="B669" t="str">
            <v>PRINT</v>
          </cell>
          <cell r="C669" t="str">
            <v>Spb</v>
          </cell>
          <cell r="D669" t="str">
            <v>Male 25 - 54</v>
          </cell>
          <cell r="E669">
            <v>52652.931211741037</v>
          </cell>
          <cell r="F669">
            <v>52652.931211741037</v>
          </cell>
          <cell r="G669">
            <v>52652.931211741037</v>
          </cell>
          <cell r="H669">
            <v>52652.931211741037</v>
          </cell>
          <cell r="I669">
            <v>52652.931211741037</v>
          </cell>
          <cell r="J669">
            <v>52652.931211741037</v>
          </cell>
          <cell r="K669">
            <v>52652.931211741037</v>
          </cell>
          <cell r="L669">
            <v>52652.931211741037</v>
          </cell>
          <cell r="M669">
            <v>52652.931211741037</v>
          </cell>
          <cell r="N669">
            <v>52652.931211741037</v>
          </cell>
          <cell r="O669">
            <v>52652.931211741037</v>
          </cell>
          <cell r="P669">
            <v>52652.931211741037</v>
          </cell>
          <cell r="Q669">
            <v>52652.931211741037</v>
          </cell>
        </row>
        <row r="670">
          <cell r="A670" t="str">
            <v>PRINTSpbMale 30 - 49</v>
          </cell>
          <cell r="B670" t="str">
            <v>PRINT</v>
          </cell>
          <cell r="C670" t="str">
            <v>Spb</v>
          </cell>
          <cell r="D670" t="str">
            <v>Male 30 - 49</v>
          </cell>
          <cell r="E670">
            <v>52050.823299878735</v>
          </cell>
          <cell r="F670">
            <v>52050.823299878735</v>
          </cell>
          <cell r="G670">
            <v>52050.823299878735</v>
          </cell>
          <cell r="H670">
            <v>52050.823299878735</v>
          </cell>
          <cell r="I670">
            <v>52050.823299878735</v>
          </cell>
          <cell r="J670">
            <v>52050.823299878735</v>
          </cell>
          <cell r="K670">
            <v>52050.823299878735</v>
          </cell>
          <cell r="L670">
            <v>52050.823299878735</v>
          </cell>
          <cell r="M670">
            <v>52050.823299878735</v>
          </cell>
          <cell r="N670">
            <v>52050.823299878735</v>
          </cell>
          <cell r="O670">
            <v>52050.823299878735</v>
          </cell>
          <cell r="P670">
            <v>52050.823299878735</v>
          </cell>
          <cell r="Q670">
            <v>52050.823299878735</v>
          </cell>
        </row>
        <row r="671">
          <cell r="A671" t="str">
            <v>PRINTSpbMale 35 - 44</v>
          </cell>
          <cell r="B671" t="str">
            <v>PRINT</v>
          </cell>
          <cell r="C671" t="str">
            <v>Spb</v>
          </cell>
          <cell r="D671" t="str">
            <v>Male 35 - 44</v>
          </cell>
          <cell r="E671">
            <v>53310.426526739859</v>
          </cell>
          <cell r="F671">
            <v>53310.426526739859</v>
          </cell>
          <cell r="G671">
            <v>53310.426526739859</v>
          </cell>
          <cell r="H671">
            <v>53310.426526739859</v>
          </cell>
          <cell r="I671">
            <v>53310.426526739859</v>
          </cell>
          <cell r="J671">
            <v>53310.426526739859</v>
          </cell>
          <cell r="K671">
            <v>53310.426526739859</v>
          </cell>
          <cell r="L671">
            <v>53310.426526739859</v>
          </cell>
          <cell r="M671">
            <v>53310.426526739859</v>
          </cell>
          <cell r="N671">
            <v>53310.426526739859</v>
          </cell>
          <cell r="O671">
            <v>53310.426526739859</v>
          </cell>
          <cell r="P671">
            <v>53310.426526739859</v>
          </cell>
          <cell r="Q671">
            <v>53310.426526739859</v>
          </cell>
        </row>
        <row r="672">
          <cell r="A672" t="str">
            <v>PRINTSpbMale 35 - 54</v>
          </cell>
          <cell r="B672" t="str">
            <v>PRINT</v>
          </cell>
          <cell r="C672" t="str">
            <v>Spb</v>
          </cell>
          <cell r="D672" t="str">
            <v>Male 35 - 54</v>
          </cell>
          <cell r="E672">
            <v>53131.758080793217</v>
          </cell>
          <cell r="F672">
            <v>53131.758080793217</v>
          </cell>
          <cell r="G672">
            <v>53131.758080793217</v>
          </cell>
          <cell r="H672">
            <v>53131.758080793217</v>
          </cell>
          <cell r="I672">
            <v>53131.758080793217</v>
          </cell>
          <cell r="J672">
            <v>53131.758080793217</v>
          </cell>
          <cell r="K672">
            <v>53131.758080793217</v>
          </cell>
          <cell r="L672">
            <v>53131.758080793217</v>
          </cell>
          <cell r="M672">
            <v>53131.758080793217</v>
          </cell>
          <cell r="N672">
            <v>53131.758080793217</v>
          </cell>
          <cell r="O672">
            <v>53131.758080793217</v>
          </cell>
          <cell r="P672">
            <v>53131.758080793217</v>
          </cell>
          <cell r="Q672">
            <v>53131.758080793217</v>
          </cell>
        </row>
        <row r="673">
          <cell r="A673" t="str">
            <v>PRINTSpbMale 35 - 64</v>
          </cell>
          <cell r="B673" t="str">
            <v>PRINT</v>
          </cell>
          <cell r="C673" t="str">
            <v>Spb</v>
          </cell>
          <cell r="D673" t="str">
            <v>Male 35 - 64</v>
          </cell>
          <cell r="E673">
            <v>52368.176320426355</v>
          </cell>
          <cell r="F673">
            <v>52368.176320426355</v>
          </cell>
          <cell r="G673">
            <v>52368.176320426355</v>
          </cell>
          <cell r="H673">
            <v>52368.176320426355</v>
          </cell>
          <cell r="I673">
            <v>52368.176320426355</v>
          </cell>
          <cell r="J673">
            <v>52368.176320426355</v>
          </cell>
          <cell r="K673">
            <v>52368.176320426355</v>
          </cell>
          <cell r="L673">
            <v>52368.176320426355</v>
          </cell>
          <cell r="M673">
            <v>52368.176320426355</v>
          </cell>
          <cell r="N673">
            <v>52368.176320426355</v>
          </cell>
          <cell r="O673">
            <v>52368.176320426355</v>
          </cell>
          <cell r="P673">
            <v>52368.176320426355</v>
          </cell>
          <cell r="Q673">
            <v>52368.176320426355</v>
          </cell>
        </row>
        <row r="674">
          <cell r="A674" t="str">
            <v>PRINTSpbMale 45 - 64</v>
          </cell>
          <cell r="B674" t="str">
            <v>PRINT</v>
          </cell>
          <cell r="C674" t="str">
            <v>Spb</v>
          </cell>
          <cell r="D674" t="str">
            <v>Male 45 - 64</v>
          </cell>
          <cell r="E674">
            <v>51224.644532063379</v>
          </cell>
          <cell r="F674">
            <v>51224.644532063379</v>
          </cell>
          <cell r="G674">
            <v>51224.644532063379</v>
          </cell>
          <cell r="H674">
            <v>51224.644532063379</v>
          </cell>
          <cell r="I674">
            <v>51224.644532063379</v>
          </cell>
          <cell r="J674">
            <v>51224.644532063379</v>
          </cell>
          <cell r="K674">
            <v>51224.644532063379</v>
          </cell>
          <cell r="L674">
            <v>51224.644532063379</v>
          </cell>
          <cell r="M674">
            <v>51224.644532063379</v>
          </cell>
          <cell r="N674">
            <v>51224.644532063379</v>
          </cell>
          <cell r="O674">
            <v>51224.644532063379</v>
          </cell>
          <cell r="P674">
            <v>51224.644532063379</v>
          </cell>
          <cell r="Q674">
            <v>51224.644532063379</v>
          </cell>
        </row>
        <row r="675">
          <cell r="A675" t="str">
            <v>PRINTSpbMale 55 +</v>
          </cell>
          <cell r="B675" t="str">
            <v>PRINT</v>
          </cell>
          <cell r="C675" t="str">
            <v>Spb</v>
          </cell>
          <cell r="D675" t="str">
            <v>Male 55 +</v>
          </cell>
          <cell r="E675">
            <v>56687.757947821694</v>
          </cell>
          <cell r="F675">
            <v>56687.757947821694</v>
          </cell>
          <cell r="G675">
            <v>56687.757947821694</v>
          </cell>
          <cell r="H675">
            <v>56687.757947821694</v>
          </cell>
          <cell r="I675">
            <v>56687.757947821694</v>
          </cell>
          <cell r="J675">
            <v>56687.757947821694</v>
          </cell>
          <cell r="K675">
            <v>56687.757947821694</v>
          </cell>
          <cell r="L675">
            <v>56687.757947821694</v>
          </cell>
          <cell r="M675">
            <v>56687.757947821694</v>
          </cell>
          <cell r="N675">
            <v>56687.757947821694</v>
          </cell>
          <cell r="O675">
            <v>56687.757947821694</v>
          </cell>
          <cell r="P675">
            <v>56687.757947821694</v>
          </cell>
          <cell r="Q675">
            <v>56687.757947821694</v>
          </cell>
        </row>
        <row r="676">
          <cell r="A676" t="str">
            <v>PRINTSpbMale 35 +</v>
          </cell>
          <cell r="B676" t="str">
            <v>PRINT</v>
          </cell>
          <cell r="C676" t="str">
            <v>Spb</v>
          </cell>
          <cell r="D676" t="str">
            <v>Male 35 +</v>
          </cell>
          <cell r="E676">
            <v>54764.105956001411</v>
          </cell>
          <cell r="F676">
            <v>54764.105956001411</v>
          </cell>
          <cell r="G676">
            <v>54764.105956001411</v>
          </cell>
          <cell r="H676">
            <v>54764.105956001411</v>
          </cell>
          <cell r="I676">
            <v>54764.105956001411</v>
          </cell>
          <cell r="J676">
            <v>54764.105956001411</v>
          </cell>
          <cell r="K676">
            <v>54764.105956001411</v>
          </cell>
          <cell r="L676">
            <v>54764.105956001411</v>
          </cell>
          <cell r="M676">
            <v>54764.105956001411</v>
          </cell>
          <cell r="N676">
            <v>54764.105956001411</v>
          </cell>
          <cell r="O676">
            <v>54764.105956001411</v>
          </cell>
          <cell r="P676">
            <v>54764.105956001411</v>
          </cell>
          <cell r="Q676">
            <v>54764.105956001411</v>
          </cell>
        </row>
        <row r="677">
          <cell r="A677" t="str">
            <v>PRINTMilAll 16 +</v>
          </cell>
          <cell r="B677" t="str">
            <v>PRINT</v>
          </cell>
          <cell r="C677" t="str">
            <v>Mil</v>
          </cell>
          <cell r="D677" t="str">
            <v>All 16 +</v>
          </cell>
          <cell r="E677">
            <v>7432.4957839357339</v>
          </cell>
          <cell r="F677">
            <v>7432.4957839357339</v>
          </cell>
          <cell r="G677">
            <v>7432.4957839357339</v>
          </cell>
          <cell r="H677">
            <v>7432.4957839357339</v>
          </cell>
          <cell r="I677">
            <v>7432.4957839357339</v>
          </cell>
          <cell r="J677">
            <v>7432.4957839357339</v>
          </cell>
          <cell r="K677">
            <v>7432.4957839357339</v>
          </cell>
          <cell r="L677">
            <v>7432.4957839357339</v>
          </cell>
          <cell r="M677">
            <v>7432.4957839357339</v>
          </cell>
          <cell r="N677">
            <v>7432.4957839357339</v>
          </cell>
          <cell r="O677">
            <v>7432.4957839357339</v>
          </cell>
          <cell r="P677">
            <v>7432.4957839357339</v>
          </cell>
          <cell r="Q677">
            <v>7432.4957839357339</v>
          </cell>
        </row>
        <row r="678">
          <cell r="A678" t="str">
            <v>PRINTMilAll 16 - 24</v>
          </cell>
          <cell r="B678" t="str">
            <v>PRINT</v>
          </cell>
          <cell r="C678" t="str">
            <v>Mil</v>
          </cell>
          <cell r="D678" t="str">
            <v>All 16 - 24</v>
          </cell>
          <cell r="E678">
            <v>6923.1400271792045</v>
          </cell>
          <cell r="F678">
            <v>6923.1400271792045</v>
          </cell>
          <cell r="G678">
            <v>6923.1400271792045</v>
          </cell>
          <cell r="H678">
            <v>6923.1400271792045</v>
          </cell>
          <cell r="I678">
            <v>6923.1400271792045</v>
          </cell>
          <cell r="J678">
            <v>6923.1400271792045</v>
          </cell>
          <cell r="K678">
            <v>6923.1400271792045</v>
          </cell>
          <cell r="L678">
            <v>6923.1400271792045</v>
          </cell>
          <cell r="M678">
            <v>6923.1400271792045</v>
          </cell>
          <cell r="N678">
            <v>6923.1400271792045</v>
          </cell>
          <cell r="O678">
            <v>6923.1400271792045</v>
          </cell>
          <cell r="P678">
            <v>6923.1400271792045</v>
          </cell>
          <cell r="Q678">
            <v>6923.1400271792045</v>
          </cell>
        </row>
        <row r="679">
          <cell r="A679" t="str">
            <v>PRINTMilAll 16 - 34</v>
          </cell>
          <cell r="B679" t="str">
            <v>PRINT</v>
          </cell>
          <cell r="C679" t="str">
            <v>Mil</v>
          </cell>
          <cell r="D679" t="str">
            <v>All 16 - 34</v>
          </cell>
          <cell r="E679">
            <v>7272.5910339296634</v>
          </cell>
          <cell r="F679">
            <v>7272.5910339296634</v>
          </cell>
          <cell r="G679">
            <v>7272.5910339296634</v>
          </cell>
          <cell r="H679">
            <v>7272.5910339296634</v>
          </cell>
          <cell r="I679">
            <v>7272.5910339296634</v>
          </cell>
          <cell r="J679">
            <v>7272.5910339296634</v>
          </cell>
          <cell r="K679">
            <v>7272.5910339296634</v>
          </cell>
          <cell r="L679">
            <v>7272.5910339296634</v>
          </cell>
          <cell r="M679">
            <v>7272.5910339296634</v>
          </cell>
          <cell r="N679">
            <v>7272.5910339296634</v>
          </cell>
          <cell r="O679">
            <v>7272.5910339296634</v>
          </cell>
          <cell r="P679">
            <v>7272.5910339296634</v>
          </cell>
          <cell r="Q679">
            <v>7272.5910339296634</v>
          </cell>
        </row>
        <row r="680">
          <cell r="A680" t="str">
            <v>PRINTMilAll 16 - 44</v>
          </cell>
          <cell r="B680" t="str">
            <v>PRINT</v>
          </cell>
          <cell r="C680" t="str">
            <v>Mil</v>
          </cell>
          <cell r="D680" t="str">
            <v>All 16 - 44</v>
          </cell>
          <cell r="E680">
            <v>7308.8783904399197</v>
          </cell>
          <cell r="F680">
            <v>7308.8783904399197</v>
          </cell>
          <cell r="G680">
            <v>7308.8783904399197</v>
          </cell>
          <cell r="H680">
            <v>7308.8783904399197</v>
          </cell>
          <cell r="I680">
            <v>7308.8783904399197</v>
          </cell>
          <cell r="J680">
            <v>7308.8783904399197</v>
          </cell>
          <cell r="K680">
            <v>7308.8783904399197</v>
          </cell>
          <cell r="L680">
            <v>7308.8783904399197</v>
          </cell>
          <cell r="M680">
            <v>7308.8783904399197</v>
          </cell>
          <cell r="N680">
            <v>7308.8783904399197</v>
          </cell>
          <cell r="O680">
            <v>7308.8783904399197</v>
          </cell>
          <cell r="P680">
            <v>7308.8783904399197</v>
          </cell>
          <cell r="Q680">
            <v>7308.8783904399197</v>
          </cell>
        </row>
        <row r="681">
          <cell r="A681" t="str">
            <v>PRINTMilAll 20 - 39</v>
          </cell>
          <cell r="B681" t="str">
            <v>PRINT</v>
          </cell>
          <cell r="C681" t="str">
            <v>Mil</v>
          </cell>
          <cell r="D681" t="str">
            <v>All 20 - 39</v>
          </cell>
          <cell r="E681">
            <v>7351.6739979121721</v>
          </cell>
          <cell r="F681">
            <v>7351.6739979121721</v>
          </cell>
          <cell r="G681">
            <v>7351.6739979121721</v>
          </cell>
          <cell r="H681">
            <v>7351.6739979121721</v>
          </cell>
          <cell r="I681">
            <v>7351.6739979121721</v>
          </cell>
          <cell r="J681">
            <v>7351.6739979121721</v>
          </cell>
          <cell r="K681">
            <v>7351.6739979121721</v>
          </cell>
          <cell r="L681">
            <v>7351.6739979121721</v>
          </cell>
          <cell r="M681">
            <v>7351.6739979121721</v>
          </cell>
          <cell r="N681">
            <v>7351.6739979121721</v>
          </cell>
          <cell r="O681">
            <v>7351.6739979121721</v>
          </cell>
          <cell r="P681">
            <v>7351.6739979121721</v>
          </cell>
          <cell r="Q681">
            <v>7351.6739979121721</v>
          </cell>
        </row>
        <row r="682">
          <cell r="A682" t="str">
            <v>PRINTMilAll 25 - 34</v>
          </cell>
          <cell r="B682" t="str">
            <v>PRINT</v>
          </cell>
          <cell r="C682" t="str">
            <v>Mil</v>
          </cell>
          <cell r="D682" t="str">
            <v>All 25 - 34</v>
          </cell>
          <cell r="E682">
            <v>7557.1163065382589</v>
          </cell>
          <cell r="F682">
            <v>7557.1163065382589</v>
          </cell>
          <cell r="G682">
            <v>7557.1163065382589</v>
          </cell>
          <cell r="H682">
            <v>7557.1163065382589</v>
          </cell>
          <cell r="I682">
            <v>7557.1163065382589</v>
          </cell>
          <cell r="J682">
            <v>7557.1163065382589</v>
          </cell>
          <cell r="K682">
            <v>7557.1163065382589</v>
          </cell>
          <cell r="L682">
            <v>7557.1163065382589</v>
          </cell>
          <cell r="M682">
            <v>7557.1163065382589</v>
          </cell>
          <cell r="N682">
            <v>7557.1163065382589</v>
          </cell>
          <cell r="O682">
            <v>7557.1163065382589</v>
          </cell>
          <cell r="P682">
            <v>7557.1163065382589</v>
          </cell>
          <cell r="Q682">
            <v>7557.1163065382589</v>
          </cell>
        </row>
        <row r="683">
          <cell r="A683" t="str">
            <v>PRINTMilAll 25 - 44</v>
          </cell>
          <cell r="B683" t="str">
            <v>PRINT</v>
          </cell>
          <cell r="C683" t="str">
            <v>Mil</v>
          </cell>
          <cell r="D683" t="str">
            <v>All 25 - 44</v>
          </cell>
          <cell r="E683">
            <v>7479.9372463863865</v>
          </cell>
          <cell r="F683">
            <v>7479.9372463863865</v>
          </cell>
          <cell r="G683">
            <v>7479.9372463863865</v>
          </cell>
          <cell r="H683">
            <v>7479.9372463863865</v>
          </cell>
          <cell r="I683">
            <v>7479.9372463863865</v>
          </cell>
          <cell r="J683">
            <v>7479.9372463863865</v>
          </cell>
          <cell r="K683">
            <v>7479.9372463863865</v>
          </cell>
          <cell r="L683">
            <v>7479.9372463863865</v>
          </cell>
          <cell r="M683">
            <v>7479.9372463863865</v>
          </cell>
          <cell r="N683">
            <v>7479.9372463863865</v>
          </cell>
          <cell r="O683">
            <v>7479.9372463863865</v>
          </cell>
          <cell r="P683">
            <v>7479.9372463863865</v>
          </cell>
          <cell r="Q683">
            <v>7479.9372463863865</v>
          </cell>
        </row>
        <row r="684">
          <cell r="A684" t="str">
            <v>PRINTMilAll 25 - 54</v>
          </cell>
          <cell r="B684" t="str">
            <v>PRINT</v>
          </cell>
          <cell r="C684" t="str">
            <v>Mil</v>
          </cell>
          <cell r="D684" t="str">
            <v>All 25 - 54</v>
          </cell>
          <cell r="E684">
            <v>7257.5774273360885</v>
          </cell>
          <cell r="F684">
            <v>7257.5774273360885</v>
          </cell>
          <cell r="G684">
            <v>7257.5774273360885</v>
          </cell>
          <cell r="H684">
            <v>7257.5774273360885</v>
          </cell>
          <cell r="I684">
            <v>7257.5774273360885</v>
          </cell>
          <cell r="J684">
            <v>7257.5774273360885</v>
          </cell>
          <cell r="K684">
            <v>7257.5774273360885</v>
          </cell>
          <cell r="L684">
            <v>7257.5774273360885</v>
          </cell>
          <cell r="M684">
            <v>7257.5774273360885</v>
          </cell>
          <cell r="N684">
            <v>7257.5774273360885</v>
          </cell>
          <cell r="O684">
            <v>7257.5774273360885</v>
          </cell>
          <cell r="P684">
            <v>7257.5774273360885</v>
          </cell>
          <cell r="Q684">
            <v>7257.5774273360885</v>
          </cell>
        </row>
        <row r="685">
          <cell r="A685" t="str">
            <v>PRINTMilAll 30 - 49</v>
          </cell>
          <cell r="B685" t="str">
            <v>PRINT</v>
          </cell>
          <cell r="C685" t="str">
            <v>Mil</v>
          </cell>
          <cell r="D685" t="str">
            <v>All 30 - 49</v>
          </cell>
          <cell r="E685">
            <v>7251.5893271485202</v>
          </cell>
          <cell r="F685">
            <v>7251.5893271485202</v>
          </cell>
          <cell r="G685">
            <v>7251.5893271485202</v>
          </cell>
          <cell r="H685">
            <v>7251.5893271485202</v>
          </cell>
          <cell r="I685">
            <v>7251.5893271485202</v>
          </cell>
          <cell r="J685">
            <v>7251.5893271485202</v>
          </cell>
          <cell r="K685">
            <v>7251.5893271485202</v>
          </cell>
          <cell r="L685">
            <v>7251.5893271485202</v>
          </cell>
          <cell r="M685">
            <v>7251.5893271485202</v>
          </cell>
          <cell r="N685">
            <v>7251.5893271485202</v>
          </cell>
          <cell r="O685">
            <v>7251.5893271485202</v>
          </cell>
          <cell r="P685">
            <v>7251.5893271485202</v>
          </cell>
          <cell r="Q685">
            <v>7251.5893271485202</v>
          </cell>
        </row>
        <row r="686">
          <cell r="A686" t="str">
            <v>PRINTMilAll 35 +</v>
          </cell>
          <cell r="B686" t="str">
            <v>PRINT</v>
          </cell>
          <cell r="C686" t="str">
            <v>Mil</v>
          </cell>
          <cell r="D686" t="str">
            <v>All 35 +</v>
          </cell>
          <cell r="E686">
            <v>7524.7656374178096</v>
          </cell>
          <cell r="F686">
            <v>7524.7656374178096</v>
          </cell>
          <cell r="G686">
            <v>7524.7656374178096</v>
          </cell>
          <cell r="H686">
            <v>7524.7656374178096</v>
          </cell>
          <cell r="I686">
            <v>7524.7656374178096</v>
          </cell>
          <cell r="J686">
            <v>7524.7656374178096</v>
          </cell>
          <cell r="K686">
            <v>7524.7656374178096</v>
          </cell>
          <cell r="L686">
            <v>7524.7656374178096</v>
          </cell>
          <cell r="M686">
            <v>7524.7656374178096</v>
          </cell>
          <cell r="N686">
            <v>7524.7656374178096</v>
          </cell>
          <cell r="O686">
            <v>7524.7656374178096</v>
          </cell>
          <cell r="P686">
            <v>7524.7656374178096</v>
          </cell>
          <cell r="Q686">
            <v>7524.7656374178096</v>
          </cell>
        </row>
        <row r="687">
          <cell r="A687" t="str">
            <v>PRINTMilAll 35 - 54</v>
          </cell>
          <cell r="B687" t="str">
            <v>PRINT</v>
          </cell>
          <cell r="C687" t="str">
            <v>Mil</v>
          </cell>
          <cell r="D687" t="str">
            <v>All 35 - 54</v>
          </cell>
          <cell r="E687">
            <v>7053.7128928603561</v>
          </cell>
          <cell r="F687">
            <v>7053.7128928603561</v>
          </cell>
          <cell r="G687">
            <v>7053.7128928603561</v>
          </cell>
          <cell r="H687">
            <v>7053.7128928603561</v>
          </cell>
          <cell r="I687">
            <v>7053.7128928603561</v>
          </cell>
          <cell r="J687">
            <v>7053.7128928603561</v>
          </cell>
          <cell r="K687">
            <v>7053.7128928603561</v>
          </cell>
          <cell r="L687">
            <v>7053.7128928603561</v>
          </cell>
          <cell r="M687">
            <v>7053.7128928603561</v>
          </cell>
          <cell r="N687">
            <v>7053.7128928603561</v>
          </cell>
          <cell r="O687">
            <v>7053.7128928603561</v>
          </cell>
          <cell r="P687">
            <v>7053.7128928603561</v>
          </cell>
          <cell r="Q687">
            <v>7053.7128928603561</v>
          </cell>
        </row>
        <row r="688">
          <cell r="A688" t="str">
            <v>PRINTMilAll 35 - 44</v>
          </cell>
          <cell r="B688" t="str">
            <v>PRINT</v>
          </cell>
          <cell r="C688" t="str">
            <v>Mil</v>
          </cell>
          <cell r="D688" t="str">
            <v>All 35 - 44</v>
          </cell>
          <cell r="E688">
            <v>7360.9097692663354</v>
          </cell>
          <cell r="F688">
            <v>7360.9097692663354</v>
          </cell>
          <cell r="G688">
            <v>7360.9097692663354</v>
          </cell>
          <cell r="H688">
            <v>7360.9097692663354</v>
          </cell>
          <cell r="I688">
            <v>7360.9097692663354</v>
          </cell>
          <cell r="J688">
            <v>7360.9097692663354</v>
          </cell>
          <cell r="K688">
            <v>7360.9097692663354</v>
          </cell>
          <cell r="L688">
            <v>7360.9097692663354</v>
          </cell>
          <cell r="M688">
            <v>7360.9097692663354</v>
          </cell>
          <cell r="N688">
            <v>7360.9097692663354</v>
          </cell>
          <cell r="O688">
            <v>7360.9097692663354</v>
          </cell>
          <cell r="P688">
            <v>7360.9097692663354</v>
          </cell>
          <cell r="Q688">
            <v>7360.9097692663354</v>
          </cell>
        </row>
        <row r="689">
          <cell r="A689" t="str">
            <v>PRINTMilAll 35 - 64</v>
          </cell>
          <cell r="B689" t="str">
            <v>PRINT</v>
          </cell>
          <cell r="C689" t="str">
            <v>Mil</v>
          </cell>
          <cell r="D689" t="str">
            <v>All 35 - 64</v>
          </cell>
          <cell r="E689">
            <v>7011.5087869996005</v>
          </cell>
          <cell r="F689">
            <v>7011.5087869996005</v>
          </cell>
          <cell r="G689">
            <v>7011.5087869996005</v>
          </cell>
          <cell r="H689">
            <v>7011.5087869996005</v>
          </cell>
          <cell r="I689">
            <v>7011.5087869996005</v>
          </cell>
          <cell r="J689">
            <v>7011.5087869996005</v>
          </cell>
          <cell r="K689">
            <v>7011.5087869996005</v>
          </cell>
          <cell r="L689">
            <v>7011.5087869996005</v>
          </cell>
          <cell r="M689">
            <v>7011.5087869996005</v>
          </cell>
          <cell r="N689">
            <v>7011.5087869996005</v>
          </cell>
          <cell r="O689">
            <v>7011.5087869996005</v>
          </cell>
          <cell r="P689">
            <v>7011.5087869996005</v>
          </cell>
          <cell r="Q689">
            <v>7011.5087869996005</v>
          </cell>
        </row>
        <row r="690">
          <cell r="A690" t="str">
            <v>PRINTMilAll 45 - 64</v>
          </cell>
          <cell r="B690" t="str">
            <v>PRINT</v>
          </cell>
          <cell r="C690" t="str">
            <v>Mil</v>
          </cell>
          <cell r="D690" t="str">
            <v>All 45 - 64</v>
          </cell>
          <cell r="E690">
            <v>6847.6246704355344</v>
          </cell>
          <cell r="F690">
            <v>6847.6246704355344</v>
          </cell>
          <cell r="G690">
            <v>6847.6246704355344</v>
          </cell>
          <cell r="H690">
            <v>6847.6246704355344</v>
          </cell>
          <cell r="I690">
            <v>6847.6246704355344</v>
          </cell>
          <cell r="J690">
            <v>6847.6246704355344</v>
          </cell>
          <cell r="K690">
            <v>6847.6246704355344</v>
          </cell>
          <cell r="L690">
            <v>6847.6246704355344</v>
          </cell>
          <cell r="M690">
            <v>6847.6246704355344</v>
          </cell>
          <cell r="N690">
            <v>6847.6246704355344</v>
          </cell>
          <cell r="O690">
            <v>6847.6246704355344</v>
          </cell>
          <cell r="P690">
            <v>6847.6246704355344</v>
          </cell>
          <cell r="Q690">
            <v>6847.6246704355344</v>
          </cell>
        </row>
        <row r="691">
          <cell r="A691" t="str">
            <v>PRINTMilAll 55 +</v>
          </cell>
          <cell r="B691" t="str">
            <v>PRINT</v>
          </cell>
          <cell r="C691" t="str">
            <v>Mil</v>
          </cell>
          <cell r="D691" t="str">
            <v>All 55 +</v>
          </cell>
          <cell r="E691">
            <v>7777.3794231159482</v>
          </cell>
          <cell r="F691">
            <v>7777.3794231159482</v>
          </cell>
          <cell r="G691">
            <v>7777.3794231159482</v>
          </cell>
          <cell r="H691">
            <v>7777.3794231159482</v>
          </cell>
          <cell r="I691">
            <v>7777.3794231159482</v>
          </cell>
          <cell r="J691">
            <v>7777.3794231159482</v>
          </cell>
          <cell r="K691">
            <v>7777.3794231159482</v>
          </cell>
          <cell r="L691">
            <v>7777.3794231159482</v>
          </cell>
          <cell r="M691">
            <v>7777.3794231159482</v>
          </cell>
          <cell r="N691">
            <v>7777.3794231159482</v>
          </cell>
          <cell r="O691">
            <v>7777.3794231159482</v>
          </cell>
          <cell r="P691">
            <v>7777.3794231159482</v>
          </cell>
          <cell r="Q691">
            <v>7777.3794231159482</v>
          </cell>
        </row>
        <row r="692">
          <cell r="A692" t="str">
            <v>PRINTMilFemale 16 +</v>
          </cell>
          <cell r="B692" t="str">
            <v>PRINT</v>
          </cell>
          <cell r="C692" t="str">
            <v>Mil</v>
          </cell>
          <cell r="D692" t="str">
            <v>Female 16 +</v>
          </cell>
          <cell r="E692">
            <v>6471.9633759234202</v>
          </cell>
          <cell r="F692">
            <v>6471.9633759234202</v>
          </cell>
          <cell r="G692">
            <v>6471.9633759234202</v>
          </cell>
          <cell r="H692">
            <v>6471.9633759234202</v>
          </cell>
          <cell r="I692">
            <v>6471.9633759234202</v>
          </cell>
          <cell r="J692">
            <v>6471.9633759234202</v>
          </cell>
          <cell r="K692">
            <v>6471.9633759234202</v>
          </cell>
          <cell r="L692">
            <v>6471.9633759234202</v>
          </cell>
          <cell r="M692">
            <v>6471.9633759234202</v>
          </cell>
          <cell r="N692">
            <v>6471.9633759234202</v>
          </cell>
          <cell r="O692">
            <v>6471.9633759234202</v>
          </cell>
          <cell r="P692">
            <v>6471.9633759234202</v>
          </cell>
          <cell r="Q692">
            <v>6471.9633759234202</v>
          </cell>
        </row>
        <row r="693">
          <cell r="A693" t="str">
            <v>PRINTMilFemale 16 - 24</v>
          </cell>
          <cell r="B693" t="str">
            <v>PRINT</v>
          </cell>
          <cell r="C693" t="str">
            <v>Mil</v>
          </cell>
          <cell r="D693" t="str">
            <v>Female 16 - 24</v>
          </cell>
          <cell r="E693">
            <v>6176.3360959269166</v>
          </cell>
          <cell r="F693">
            <v>6176.3360959269166</v>
          </cell>
          <cell r="G693">
            <v>6176.3360959269166</v>
          </cell>
          <cell r="H693">
            <v>6176.3360959269166</v>
          </cell>
          <cell r="I693">
            <v>6176.3360959269166</v>
          </cell>
          <cell r="J693">
            <v>6176.3360959269166</v>
          </cell>
          <cell r="K693">
            <v>6176.3360959269166</v>
          </cell>
          <cell r="L693">
            <v>6176.3360959269166</v>
          </cell>
          <cell r="M693">
            <v>6176.3360959269166</v>
          </cell>
          <cell r="N693">
            <v>6176.3360959269166</v>
          </cell>
          <cell r="O693">
            <v>6176.3360959269166</v>
          </cell>
          <cell r="P693">
            <v>6176.3360959269166</v>
          </cell>
          <cell r="Q693">
            <v>6176.3360959269166</v>
          </cell>
        </row>
        <row r="694">
          <cell r="A694" t="str">
            <v>PRINTMilFemale 16 - 34</v>
          </cell>
          <cell r="B694" t="str">
            <v>PRINT</v>
          </cell>
          <cell r="C694" t="str">
            <v>Mil</v>
          </cell>
          <cell r="D694" t="str">
            <v>Female 16 - 34</v>
          </cell>
          <cell r="E694">
            <v>6389.6228749574766</v>
          </cell>
          <cell r="F694">
            <v>6389.6228749574766</v>
          </cell>
          <cell r="G694">
            <v>6389.6228749574766</v>
          </cell>
          <cell r="H694">
            <v>6389.6228749574766</v>
          </cell>
          <cell r="I694">
            <v>6389.6228749574766</v>
          </cell>
          <cell r="J694">
            <v>6389.6228749574766</v>
          </cell>
          <cell r="K694">
            <v>6389.6228749574766</v>
          </cell>
          <cell r="L694">
            <v>6389.6228749574766</v>
          </cell>
          <cell r="M694">
            <v>6389.6228749574766</v>
          </cell>
          <cell r="N694">
            <v>6389.6228749574766</v>
          </cell>
          <cell r="O694">
            <v>6389.6228749574766</v>
          </cell>
          <cell r="P694">
            <v>6389.6228749574766</v>
          </cell>
          <cell r="Q694">
            <v>6389.6228749574766</v>
          </cell>
        </row>
        <row r="695">
          <cell r="A695" t="str">
            <v>PRINTMilFemale 16 - 44</v>
          </cell>
          <cell r="B695" t="str">
            <v>PRINT</v>
          </cell>
          <cell r="C695" t="str">
            <v>Mil</v>
          </cell>
          <cell r="D695" t="str">
            <v>Female 16 - 44</v>
          </cell>
          <cell r="E695">
            <v>6307.0873803401491</v>
          </cell>
          <cell r="F695">
            <v>6307.0873803401491</v>
          </cell>
          <cell r="G695">
            <v>6307.0873803401491</v>
          </cell>
          <cell r="H695">
            <v>6307.0873803401491</v>
          </cell>
          <cell r="I695">
            <v>6307.0873803401491</v>
          </cell>
          <cell r="J695">
            <v>6307.0873803401491</v>
          </cell>
          <cell r="K695">
            <v>6307.0873803401491</v>
          </cell>
          <cell r="L695">
            <v>6307.0873803401491</v>
          </cell>
          <cell r="M695">
            <v>6307.0873803401491</v>
          </cell>
          <cell r="N695">
            <v>6307.0873803401491</v>
          </cell>
          <cell r="O695">
            <v>6307.0873803401491</v>
          </cell>
          <cell r="P695">
            <v>6307.0873803401491</v>
          </cell>
          <cell r="Q695">
            <v>6307.0873803401491</v>
          </cell>
        </row>
        <row r="696">
          <cell r="A696" t="str">
            <v>PRINTMilFemale 20 - 39</v>
          </cell>
          <cell r="B696" t="str">
            <v>PRINT</v>
          </cell>
          <cell r="C696" t="str">
            <v>Mil</v>
          </cell>
          <cell r="D696" t="str">
            <v>Female 20 - 39</v>
          </cell>
          <cell r="E696">
            <v>6366.4804523752273</v>
          </cell>
          <cell r="F696">
            <v>6366.4804523752273</v>
          </cell>
          <cell r="G696">
            <v>6366.4804523752273</v>
          </cell>
          <cell r="H696">
            <v>6366.4804523752273</v>
          </cell>
          <cell r="I696">
            <v>6366.4804523752273</v>
          </cell>
          <cell r="J696">
            <v>6366.4804523752273</v>
          </cell>
          <cell r="K696">
            <v>6366.4804523752273</v>
          </cell>
          <cell r="L696">
            <v>6366.4804523752273</v>
          </cell>
          <cell r="M696">
            <v>6366.4804523752273</v>
          </cell>
          <cell r="N696">
            <v>6366.4804523752273</v>
          </cell>
          <cell r="O696">
            <v>6366.4804523752273</v>
          </cell>
          <cell r="P696">
            <v>6366.4804523752273</v>
          </cell>
          <cell r="Q696">
            <v>6366.4804523752273</v>
          </cell>
        </row>
        <row r="697">
          <cell r="A697" t="str">
            <v>PRINTMilFemale 25 - 34</v>
          </cell>
          <cell r="B697" t="str">
            <v>PRINT</v>
          </cell>
          <cell r="C697" t="str">
            <v>Mil</v>
          </cell>
          <cell r="D697" t="str">
            <v>Female 25 - 34</v>
          </cell>
          <cell r="E697">
            <v>6532.0893827603159</v>
          </cell>
          <cell r="F697">
            <v>6532.0893827603159</v>
          </cell>
          <cell r="G697">
            <v>6532.0893827603159</v>
          </cell>
          <cell r="H697">
            <v>6532.0893827603159</v>
          </cell>
          <cell r="I697">
            <v>6532.0893827603159</v>
          </cell>
          <cell r="J697">
            <v>6532.0893827603159</v>
          </cell>
          <cell r="K697">
            <v>6532.0893827603159</v>
          </cell>
          <cell r="L697">
            <v>6532.0893827603159</v>
          </cell>
          <cell r="M697">
            <v>6532.0893827603159</v>
          </cell>
          <cell r="N697">
            <v>6532.0893827603159</v>
          </cell>
          <cell r="O697">
            <v>6532.0893827603159</v>
          </cell>
          <cell r="P697">
            <v>6532.0893827603159</v>
          </cell>
          <cell r="Q697">
            <v>6532.0893827603159</v>
          </cell>
        </row>
        <row r="698">
          <cell r="A698" t="str">
            <v>PRINTMilFemale 25 - 44</v>
          </cell>
          <cell r="B698" t="str">
            <v>PRINT</v>
          </cell>
          <cell r="C698" t="str">
            <v>Mil</v>
          </cell>
          <cell r="D698" t="str">
            <v>Female 25 - 44</v>
          </cell>
          <cell r="E698">
            <v>6359.5703795253266</v>
          </cell>
          <cell r="F698">
            <v>6359.5703795253266</v>
          </cell>
          <cell r="G698">
            <v>6359.5703795253266</v>
          </cell>
          <cell r="H698">
            <v>6359.5703795253266</v>
          </cell>
          <cell r="I698">
            <v>6359.5703795253266</v>
          </cell>
          <cell r="J698">
            <v>6359.5703795253266</v>
          </cell>
          <cell r="K698">
            <v>6359.5703795253266</v>
          </cell>
          <cell r="L698">
            <v>6359.5703795253266</v>
          </cell>
          <cell r="M698">
            <v>6359.5703795253266</v>
          </cell>
          <cell r="N698">
            <v>6359.5703795253266</v>
          </cell>
          <cell r="O698">
            <v>6359.5703795253266</v>
          </cell>
          <cell r="P698">
            <v>6359.5703795253266</v>
          </cell>
          <cell r="Q698">
            <v>6359.5703795253266</v>
          </cell>
        </row>
        <row r="699">
          <cell r="A699" t="str">
            <v>PRINTMilFemale 25 - 54</v>
          </cell>
          <cell r="B699" t="str">
            <v>PRINT</v>
          </cell>
          <cell r="C699" t="str">
            <v>Mil</v>
          </cell>
          <cell r="D699" t="str">
            <v>Female 25 - 54</v>
          </cell>
          <cell r="E699">
            <v>6111.9097806008358</v>
          </cell>
          <cell r="F699">
            <v>6111.9097806008358</v>
          </cell>
          <cell r="G699">
            <v>6111.9097806008358</v>
          </cell>
          <cell r="H699">
            <v>6111.9097806008358</v>
          </cell>
          <cell r="I699">
            <v>6111.9097806008358</v>
          </cell>
          <cell r="J699">
            <v>6111.9097806008358</v>
          </cell>
          <cell r="K699">
            <v>6111.9097806008358</v>
          </cell>
          <cell r="L699">
            <v>6111.9097806008358</v>
          </cell>
          <cell r="M699">
            <v>6111.9097806008358</v>
          </cell>
          <cell r="N699">
            <v>6111.9097806008358</v>
          </cell>
          <cell r="O699">
            <v>6111.9097806008358</v>
          </cell>
          <cell r="P699">
            <v>6111.9097806008358</v>
          </cell>
          <cell r="Q699">
            <v>6111.9097806008358</v>
          </cell>
        </row>
        <row r="700">
          <cell r="A700" t="str">
            <v>PRINTMilFemale 30 - 49</v>
          </cell>
          <cell r="B700" t="str">
            <v>PRINT</v>
          </cell>
          <cell r="C700" t="str">
            <v>Mil</v>
          </cell>
          <cell r="D700" t="str">
            <v>Female 30 - 49</v>
          </cell>
          <cell r="E700">
            <v>6154.710269260504</v>
          </cell>
          <cell r="F700">
            <v>6154.710269260504</v>
          </cell>
          <cell r="G700">
            <v>6154.710269260504</v>
          </cell>
          <cell r="H700">
            <v>6154.710269260504</v>
          </cell>
          <cell r="I700">
            <v>6154.710269260504</v>
          </cell>
          <cell r="J700">
            <v>6154.710269260504</v>
          </cell>
          <cell r="K700">
            <v>6154.710269260504</v>
          </cell>
          <cell r="L700">
            <v>6154.710269260504</v>
          </cell>
          <cell r="M700">
            <v>6154.710269260504</v>
          </cell>
          <cell r="N700">
            <v>6154.710269260504</v>
          </cell>
          <cell r="O700">
            <v>6154.710269260504</v>
          </cell>
          <cell r="P700">
            <v>6154.710269260504</v>
          </cell>
          <cell r="Q700">
            <v>6154.710269260504</v>
          </cell>
        </row>
        <row r="701">
          <cell r="A701" t="str">
            <v>PRINTMilFemale 35 - 44</v>
          </cell>
          <cell r="B701" t="str">
            <v>PRINT</v>
          </cell>
          <cell r="C701" t="str">
            <v>Mil</v>
          </cell>
          <cell r="D701" t="str">
            <v>Female 35 - 44</v>
          </cell>
          <cell r="E701">
            <v>6154.7102692605022</v>
          </cell>
          <cell r="F701">
            <v>6154.7102692605022</v>
          </cell>
          <cell r="G701">
            <v>6154.7102692605022</v>
          </cell>
          <cell r="H701">
            <v>6154.7102692605022</v>
          </cell>
          <cell r="I701">
            <v>6154.7102692605022</v>
          </cell>
          <cell r="J701">
            <v>6154.7102692605022</v>
          </cell>
          <cell r="K701">
            <v>6154.7102692605022</v>
          </cell>
          <cell r="L701">
            <v>6154.7102692605022</v>
          </cell>
          <cell r="M701">
            <v>6154.7102692605022</v>
          </cell>
          <cell r="N701">
            <v>6154.7102692605022</v>
          </cell>
          <cell r="O701">
            <v>6154.7102692605022</v>
          </cell>
          <cell r="P701">
            <v>6154.7102692605022</v>
          </cell>
          <cell r="Q701">
            <v>6154.7102692605022</v>
          </cell>
        </row>
        <row r="702">
          <cell r="A702" t="str">
            <v>PRINTMilFemale 35 - 54</v>
          </cell>
          <cell r="B702" t="str">
            <v>PRINT</v>
          </cell>
          <cell r="C702" t="str">
            <v>Mil</v>
          </cell>
          <cell r="D702" t="str">
            <v>Female 35 - 54</v>
          </cell>
          <cell r="E702">
            <v>5878.8804444842826</v>
          </cell>
          <cell r="F702">
            <v>5878.8804444842826</v>
          </cell>
          <cell r="G702">
            <v>5878.8804444842826</v>
          </cell>
          <cell r="H702">
            <v>5878.8804444842826</v>
          </cell>
          <cell r="I702">
            <v>5878.8804444842826</v>
          </cell>
          <cell r="J702">
            <v>5878.8804444842826</v>
          </cell>
          <cell r="K702">
            <v>5878.8804444842826</v>
          </cell>
          <cell r="L702">
            <v>5878.8804444842826</v>
          </cell>
          <cell r="M702">
            <v>5878.8804444842826</v>
          </cell>
          <cell r="N702">
            <v>5878.8804444842826</v>
          </cell>
          <cell r="O702">
            <v>5878.8804444842826</v>
          </cell>
          <cell r="P702">
            <v>5878.8804444842826</v>
          </cell>
          <cell r="Q702">
            <v>5878.8804444842826</v>
          </cell>
        </row>
        <row r="703">
          <cell r="A703" t="str">
            <v>PRINTMilFemale 35 - 64</v>
          </cell>
          <cell r="B703" t="str">
            <v>PRINT</v>
          </cell>
          <cell r="C703" t="str">
            <v>Mil</v>
          </cell>
          <cell r="D703" t="str">
            <v>Female 35 - 64</v>
          </cell>
          <cell r="E703">
            <v>5906.5364680806497</v>
          </cell>
          <cell r="F703">
            <v>5906.5364680806497</v>
          </cell>
          <cell r="G703">
            <v>5906.5364680806497</v>
          </cell>
          <cell r="H703">
            <v>5906.5364680806497</v>
          </cell>
          <cell r="I703">
            <v>5906.5364680806497</v>
          </cell>
          <cell r="J703">
            <v>5906.5364680806497</v>
          </cell>
          <cell r="K703">
            <v>5906.5364680806497</v>
          </cell>
          <cell r="L703">
            <v>5906.5364680806497</v>
          </cell>
          <cell r="M703">
            <v>5906.5364680806497</v>
          </cell>
          <cell r="N703">
            <v>5906.5364680806497</v>
          </cell>
          <cell r="O703">
            <v>5906.5364680806497</v>
          </cell>
          <cell r="P703">
            <v>5906.5364680806497</v>
          </cell>
          <cell r="Q703">
            <v>5906.5364680806497</v>
          </cell>
        </row>
        <row r="704">
          <cell r="A704" t="str">
            <v>PRINTMilFemale 45 - 64</v>
          </cell>
          <cell r="B704" t="str">
            <v>PRINT</v>
          </cell>
          <cell r="C704" t="str">
            <v>Mil</v>
          </cell>
          <cell r="D704" t="str">
            <v>Female 45 - 64</v>
          </cell>
          <cell r="E704">
            <v>5708.3995359080982</v>
          </cell>
          <cell r="F704">
            <v>5708.3995359080982</v>
          </cell>
          <cell r="G704">
            <v>5708.3995359080982</v>
          </cell>
          <cell r="H704">
            <v>5708.3995359080982</v>
          </cell>
          <cell r="I704">
            <v>5708.3995359080982</v>
          </cell>
          <cell r="J704">
            <v>5708.3995359080982</v>
          </cell>
          <cell r="K704">
            <v>5708.3995359080982</v>
          </cell>
          <cell r="L704">
            <v>5708.3995359080982</v>
          </cell>
          <cell r="M704">
            <v>5708.3995359080982</v>
          </cell>
          <cell r="N704">
            <v>5708.3995359080982</v>
          </cell>
          <cell r="O704">
            <v>5708.3995359080982</v>
          </cell>
          <cell r="P704">
            <v>5708.3995359080982</v>
          </cell>
          <cell r="Q704">
            <v>5708.3995359080982</v>
          </cell>
        </row>
        <row r="705">
          <cell r="A705" t="str">
            <v>PRINTMilFemale 55 +</v>
          </cell>
          <cell r="B705" t="str">
            <v>PRINT</v>
          </cell>
          <cell r="C705" t="str">
            <v>Mil</v>
          </cell>
          <cell r="D705" t="str">
            <v>Female 55 +</v>
          </cell>
          <cell r="E705">
            <v>6986.4361579319111</v>
          </cell>
          <cell r="F705">
            <v>6986.4361579319111</v>
          </cell>
          <cell r="G705">
            <v>6986.4361579319111</v>
          </cell>
          <cell r="H705">
            <v>6986.4361579319111</v>
          </cell>
          <cell r="I705">
            <v>6986.4361579319111</v>
          </cell>
          <cell r="J705">
            <v>6986.4361579319111</v>
          </cell>
          <cell r="K705">
            <v>6986.4361579319111</v>
          </cell>
          <cell r="L705">
            <v>6986.4361579319111</v>
          </cell>
          <cell r="M705">
            <v>6986.4361579319111</v>
          </cell>
          <cell r="N705">
            <v>6986.4361579319111</v>
          </cell>
          <cell r="O705">
            <v>6986.4361579319111</v>
          </cell>
          <cell r="P705">
            <v>6986.4361579319111</v>
          </cell>
          <cell r="Q705">
            <v>6986.4361579319111</v>
          </cell>
        </row>
        <row r="706">
          <cell r="A706" t="str">
            <v>PRINTMilFemale 35 +</v>
          </cell>
          <cell r="B706" t="str">
            <v>PRINT</v>
          </cell>
          <cell r="C706" t="str">
            <v>Mil</v>
          </cell>
          <cell r="D706" t="str">
            <v>Female 35 +</v>
          </cell>
          <cell r="E706">
            <v>6505.4968649178445</v>
          </cell>
          <cell r="F706">
            <v>6505.4968649178445</v>
          </cell>
          <cell r="G706">
            <v>6505.4968649178445</v>
          </cell>
          <cell r="H706">
            <v>6505.4968649178445</v>
          </cell>
          <cell r="I706">
            <v>6505.4968649178445</v>
          </cell>
          <cell r="J706">
            <v>6505.4968649178445</v>
          </cell>
          <cell r="K706">
            <v>6505.4968649178445</v>
          </cell>
          <cell r="L706">
            <v>6505.4968649178445</v>
          </cell>
          <cell r="M706">
            <v>6505.4968649178445</v>
          </cell>
          <cell r="N706">
            <v>6505.4968649178445</v>
          </cell>
          <cell r="O706">
            <v>6505.4968649178445</v>
          </cell>
          <cell r="P706">
            <v>6505.4968649178445</v>
          </cell>
          <cell r="Q706">
            <v>6505.4968649178445</v>
          </cell>
        </row>
        <row r="707">
          <cell r="A707" t="str">
            <v>PRINTMilMale 16 - 24</v>
          </cell>
          <cell r="B707" t="str">
            <v>PRINT</v>
          </cell>
          <cell r="C707" t="str">
            <v>Mil</v>
          </cell>
          <cell r="D707" t="str">
            <v>Male 16 - 24</v>
          </cell>
          <cell r="E707">
            <v>7785.9396894551819</v>
          </cell>
          <cell r="F707">
            <v>7785.9396894551819</v>
          </cell>
          <cell r="G707">
            <v>7785.9396894551819</v>
          </cell>
          <cell r="H707">
            <v>7785.9396894551819</v>
          </cell>
          <cell r="I707">
            <v>7785.9396894551819</v>
          </cell>
          <cell r="J707">
            <v>7785.9396894551819</v>
          </cell>
          <cell r="K707">
            <v>7785.9396894551819</v>
          </cell>
          <cell r="L707">
            <v>7785.9396894551819</v>
          </cell>
          <cell r="M707">
            <v>7785.9396894551819</v>
          </cell>
          <cell r="N707">
            <v>7785.9396894551819</v>
          </cell>
          <cell r="O707">
            <v>7785.9396894551819</v>
          </cell>
          <cell r="P707">
            <v>7785.9396894551819</v>
          </cell>
          <cell r="Q707">
            <v>7785.9396894551819</v>
          </cell>
        </row>
        <row r="708">
          <cell r="A708" t="str">
            <v>PRINTMilMale 16 - 34</v>
          </cell>
          <cell r="B708" t="str">
            <v>PRINT</v>
          </cell>
          <cell r="C708" t="str">
            <v>Mil</v>
          </cell>
          <cell r="D708" t="str">
            <v>Male 16 - 34</v>
          </cell>
          <cell r="E708">
            <v>8499.6711769358717</v>
          </cell>
          <cell r="F708">
            <v>8499.6711769358717</v>
          </cell>
          <cell r="G708">
            <v>8499.6711769358717</v>
          </cell>
          <cell r="H708">
            <v>8499.6711769358717</v>
          </cell>
          <cell r="I708">
            <v>8499.6711769358717</v>
          </cell>
          <cell r="J708">
            <v>8499.6711769358717</v>
          </cell>
          <cell r="K708">
            <v>8499.6711769358717</v>
          </cell>
          <cell r="L708">
            <v>8499.6711769358717</v>
          </cell>
          <cell r="M708">
            <v>8499.6711769358717</v>
          </cell>
          <cell r="N708">
            <v>8499.6711769358717</v>
          </cell>
          <cell r="O708">
            <v>8499.6711769358717</v>
          </cell>
          <cell r="P708">
            <v>8499.6711769358717</v>
          </cell>
          <cell r="Q708">
            <v>8499.6711769358717</v>
          </cell>
        </row>
        <row r="709">
          <cell r="A709" t="str">
            <v>PRINTMilMale 16 - 44</v>
          </cell>
          <cell r="B709" t="str">
            <v>PRINT</v>
          </cell>
          <cell r="C709" t="str">
            <v>Mil</v>
          </cell>
          <cell r="D709" t="str">
            <v>Male 16 - 44</v>
          </cell>
          <cell r="E709">
            <v>8742.2913965383086</v>
          </cell>
          <cell r="F709">
            <v>8742.2913965383086</v>
          </cell>
          <cell r="G709">
            <v>8742.2913965383086</v>
          </cell>
          <cell r="H709">
            <v>8742.2913965383086</v>
          </cell>
          <cell r="I709">
            <v>8742.2913965383086</v>
          </cell>
          <cell r="J709">
            <v>8742.2913965383086</v>
          </cell>
          <cell r="K709">
            <v>8742.2913965383086</v>
          </cell>
          <cell r="L709">
            <v>8742.2913965383086</v>
          </cell>
          <cell r="M709">
            <v>8742.2913965383086</v>
          </cell>
          <cell r="N709">
            <v>8742.2913965383086</v>
          </cell>
          <cell r="O709">
            <v>8742.2913965383086</v>
          </cell>
          <cell r="P709">
            <v>8742.2913965383086</v>
          </cell>
          <cell r="Q709">
            <v>8742.2913965383086</v>
          </cell>
        </row>
        <row r="710">
          <cell r="A710" t="str">
            <v>PRINTMilMale 16 +</v>
          </cell>
          <cell r="B710" t="str">
            <v>PRINT</v>
          </cell>
          <cell r="C710" t="str">
            <v>Mil</v>
          </cell>
          <cell r="D710" t="str">
            <v>Male 16 +</v>
          </cell>
          <cell r="E710">
            <v>9121.874690715109</v>
          </cell>
          <cell r="F710">
            <v>9121.874690715109</v>
          </cell>
          <cell r="G710">
            <v>9121.874690715109</v>
          </cell>
          <cell r="H710">
            <v>9121.874690715109</v>
          </cell>
          <cell r="I710">
            <v>9121.874690715109</v>
          </cell>
          <cell r="J710">
            <v>9121.874690715109</v>
          </cell>
          <cell r="K710">
            <v>9121.874690715109</v>
          </cell>
          <cell r="L710">
            <v>9121.874690715109</v>
          </cell>
          <cell r="M710">
            <v>9121.874690715109</v>
          </cell>
          <cell r="N710">
            <v>9121.874690715109</v>
          </cell>
          <cell r="O710">
            <v>9121.874690715109</v>
          </cell>
          <cell r="P710">
            <v>9121.874690715109</v>
          </cell>
          <cell r="Q710">
            <v>9121.874690715109</v>
          </cell>
        </row>
        <row r="711">
          <cell r="A711" t="str">
            <v>PRINTMilMale 20 - 39</v>
          </cell>
          <cell r="B711" t="str">
            <v>PRINT</v>
          </cell>
          <cell r="C711" t="str">
            <v>Mil</v>
          </cell>
          <cell r="D711" t="str">
            <v>Male 20 - 39</v>
          </cell>
          <cell r="E711">
            <v>8718.8803158424653</v>
          </cell>
          <cell r="F711">
            <v>8718.8803158424653</v>
          </cell>
          <cell r="G711">
            <v>8718.8803158424653</v>
          </cell>
          <cell r="H711">
            <v>8718.8803158424653</v>
          </cell>
          <cell r="I711">
            <v>8718.8803158424653</v>
          </cell>
          <cell r="J711">
            <v>8718.8803158424653</v>
          </cell>
          <cell r="K711">
            <v>8718.8803158424653</v>
          </cell>
          <cell r="L711">
            <v>8718.8803158424653</v>
          </cell>
          <cell r="M711">
            <v>8718.8803158424653</v>
          </cell>
          <cell r="N711">
            <v>8718.8803158424653</v>
          </cell>
          <cell r="O711">
            <v>8718.8803158424653</v>
          </cell>
          <cell r="P711">
            <v>8718.8803158424653</v>
          </cell>
          <cell r="Q711">
            <v>8718.8803158424653</v>
          </cell>
        </row>
        <row r="712">
          <cell r="A712" t="str">
            <v>PRINTMilMale 25 - 34</v>
          </cell>
          <cell r="B712" t="str">
            <v>PRINT</v>
          </cell>
          <cell r="C712" t="str">
            <v>Mil</v>
          </cell>
          <cell r="D712" t="str">
            <v>Male 25 - 34</v>
          </cell>
          <cell r="E712">
            <v>8994.427423376048</v>
          </cell>
          <cell r="F712">
            <v>8994.427423376048</v>
          </cell>
          <cell r="G712">
            <v>8994.427423376048</v>
          </cell>
          <cell r="H712">
            <v>8994.427423376048</v>
          </cell>
          <cell r="I712">
            <v>8994.427423376048</v>
          </cell>
          <cell r="J712">
            <v>8994.427423376048</v>
          </cell>
          <cell r="K712">
            <v>8994.427423376048</v>
          </cell>
          <cell r="L712">
            <v>8994.427423376048</v>
          </cell>
          <cell r="M712">
            <v>8994.427423376048</v>
          </cell>
          <cell r="N712">
            <v>8994.427423376048</v>
          </cell>
          <cell r="O712">
            <v>8994.427423376048</v>
          </cell>
          <cell r="P712">
            <v>8994.427423376048</v>
          </cell>
          <cell r="Q712">
            <v>8994.427423376048</v>
          </cell>
        </row>
        <row r="713">
          <cell r="A713" t="str">
            <v>PRINTMilMale 25 - 44</v>
          </cell>
          <cell r="B713" t="str">
            <v>PRINT</v>
          </cell>
          <cell r="C713" t="str">
            <v>Mil</v>
          </cell>
          <cell r="D713" t="str">
            <v>Male 25 - 44</v>
          </cell>
          <cell r="E713">
            <v>9060.8956898376437</v>
          </cell>
          <cell r="F713">
            <v>9060.8956898376437</v>
          </cell>
          <cell r="G713">
            <v>9060.8956898376437</v>
          </cell>
          <cell r="H713">
            <v>9060.8956898376437</v>
          </cell>
          <cell r="I713">
            <v>9060.8956898376437</v>
          </cell>
          <cell r="J713">
            <v>9060.8956898376437</v>
          </cell>
          <cell r="K713">
            <v>9060.8956898376437</v>
          </cell>
          <cell r="L713">
            <v>9060.8956898376437</v>
          </cell>
          <cell r="M713">
            <v>9060.8956898376437</v>
          </cell>
          <cell r="N713">
            <v>9060.8956898376437</v>
          </cell>
          <cell r="O713">
            <v>9060.8956898376437</v>
          </cell>
          <cell r="P713">
            <v>9060.8956898376437</v>
          </cell>
          <cell r="Q713">
            <v>9060.8956898376437</v>
          </cell>
        </row>
        <row r="714">
          <cell r="A714" t="str">
            <v>PRINTMilMale 25 - 54</v>
          </cell>
          <cell r="B714" t="str">
            <v>PRINT</v>
          </cell>
          <cell r="C714" t="str">
            <v>Mil</v>
          </cell>
          <cell r="D714" t="str">
            <v>Male 25 - 54</v>
          </cell>
          <cell r="E714">
            <v>9071.2127599103278</v>
          </cell>
          <cell r="F714">
            <v>9071.2127599103278</v>
          </cell>
          <cell r="G714">
            <v>9071.2127599103278</v>
          </cell>
          <cell r="H714">
            <v>9071.2127599103278</v>
          </cell>
          <cell r="I714">
            <v>9071.2127599103278</v>
          </cell>
          <cell r="J714">
            <v>9071.2127599103278</v>
          </cell>
          <cell r="K714">
            <v>9071.2127599103278</v>
          </cell>
          <cell r="L714">
            <v>9071.2127599103278</v>
          </cell>
          <cell r="M714">
            <v>9071.2127599103278</v>
          </cell>
          <cell r="N714">
            <v>9071.2127599103278</v>
          </cell>
          <cell r="O714">
            <v>9071.2127599103278</v>
          </cell>
          <cell r="P714">
            <v>9071.2127599103278</v>
          </cell>
          <cell r="Q714">
            <v>9071.2127599103278</v>
          </cell>
        </row>
        <row r="715">
          <cell r="A715" t="str">
            <v>PRINTMilMale 30 - 49</v>
          </cell>
          <cell r="B715" t="str">
            <v>PRINT</v>
          </cell>
          <cell r="C715" t="str">
            <v>Mil</v>
          </cell>
          <cell r="D715" t="str">
            <v>Male 30 - 49</v>
          </cell>
          <cell r="E715">
            <v>8967.4797131980031</v>
          </cell>
          <cell r="F715">
            <v>8967.4797131980031</v>
          </cell>
          <cell r="G715">
            <v>8967.4797131980031</v>
          </cell>
          <cell r="H715">
            <v>8967.4797131980031</v>
          </cell>
          <cell r="I715">
            <v>8967.4797131980031</v>
          </cell>
          <cell r="J715">
            <v>8967.4797131980031</v>
          </cell>
          <cell r="K715">
            <v>8967.4797131980031</v>
          </cell>
          <cell r="L715">
            <v>8967.4797131980031</v>
          </cell>
          <cell r="M715">
            <v>8967.4797131980031</v>
          </cell>
          <cell r="N715">
            <v>8967.4797131980031</v>
          </cell>
          <cell r="O715">
            <v>8967.4797131980031</v>
          </cell>
          <cell r="P715">
            <v>8967.4797131980031</v>
          </cell>
          <cell r="Q715">
            <v>8967.4797131980031</v>
          </cell>
        </row>
        <row r="716">
          <cell r="A716" t="str">
            <v>PRINTMilMale 35 - 44</v>
          </cell>
          <cell r="B716" t="str">
            <v>PRINT</v>
          </cell>
          <cell r="C716" t="str">
            <v>Mil</v>
          </cell>
          <cell r="D716" t="str">
            <v>Male 35 - 44</v>
          </cell>
          <cell r="E716">
            <v>9184.4881228148824</v>
          </cell>
          <cell r="F716">
            <v>9184.4881228148824</v>
          </cell>
          <cell r="G716">
            <v>9184.4881228148824</v>
          </cell>
          <cell r="H716">
            <v>9184.4881228148824</v>
          </cell>
          <cell r="I716">
            <v>9184.4881228148824</v>
          </cell>
          <cell r="J716">
            <v>9184.4881228148824</v>
          </cell>
          <cell r="K716">
            <v>9184.4881228148824</v>
          </cell>
          <cell r="L716">
            <v>9184.4881228148824</v>
          </cell>
          <cell r="M716">
            <v>9184.4881228148824</v>
          </cell>
          <cell r="N716">
            <v>9184.4881228148824</v>
          </cell>
          <cell r="O716">
            <v>9184.4881228148824</v>
          </cell>
          <cell r="P716">
            <v>9184.4881228148824</v>
          </cell>
          <cell r="Q716">
            <v>9184.4881228148824</v>
          </cell>
        </row>
        <row r="717">
          <cell r="A717" t="str">
            <v>PRINTMilMale 35 - 54</v>
          </cell>
          <cell r="B717" t="str">
            <v>PRINT</v>
          </cell>
          <cell r="C717" t="str">
            <v>Mil</v>
          </cell>
          <cell r="D717" t="str">
            <v>Male 35 - 54</v>
          </cell>
          <cell r="E717">
            <v>9153.7065604333548</v>
          </cell>
          <cell r="F717">
            <v>9153.7065604333548</v>
          </cell>
          <cell r="G717">
            <v>9153.7065604333548</v>
          </cell>
          <cell r="H717">
            <v>9153.7065604333548</v>
          </cell>
          <cell r="I717">
            <v>9153.7065604333548</v>
          </cell>
          <cell r="J717">
            <v>9153.7065604333548</v>
          </cell>
          <cell r="K717">
            <v>9153.7065604333548</v>
          </cell>
          <cell r="L717">
            <v>9153.7065604333548</v>
          </cell>
          <cell r="M717">
            <v>9153.7065604333548</v>
          </cell>
          <cell r="N717">
            <v>9153.7065604333548</v>
          </cell>
          <cell r="O717">
            <v>9153.7065604333548</v>
          </cell>
          <cell r="P717">
            <v>9153.7065604333548</v>
          </cell>
          <cell r="Q717">
            <v>9153.7065604333548</v>
          </cell>
        </row>
        <row r="718">
          <cell r="A718" t="str">
            <v>PRINTMilMale 35 - 64</v>
          </cell>
          <cell r="B718" t="str">
            <v>PRINT</v>
          </cell>
          <cell r="C718" t="str">
            <v>Mil</v>
          </cell>
          <cell r="D718" t="str">
            <v>Male 35 - 64</v>
          </cell>
          <cell r="E718">
            <v>9022.1542907217281</v>
          </cell>
          <cell r="F718">
            <v>9022.1542907217281</v>
          </cell>
          <cell r="G718">
            <v>9022.1542907217281</v>
          </cell>
          <cell r="H718">
            <v>9022.1542907217281</v>
          </cell>
          <cell r="I718">
            <v>9022.1542907217281</v>
          </cell>
          <cell r="J718">
            <v>9022.1542907217281</v>
          </cell>
          <cell r="K718">
            <v>9022.1542907217281</v>
          </cell>
          <cell r="L718">
            <v>9022.1542907217281</v>
          </cell>
          <cell r="M718">
            <v>9022.1542907217281</v>
          </cell>
          <cell r="N718">
            <v>9022.1542907217281</v>
          </cell>
          <cell r="O718">
            <v>9022.1542907217281</v>
          </cell>
          <cell r="P718">
            <v>9022.1542907217281</v>
          </cell>
          <cell r="Q718">
            <v>9022.1542907217281</v>
          </cell>
        </row>
        <row r="719">
          <cell r="A719" t="str">
            <v>PRINTMilMale 45 - 64</v>
          </cell>
          <cell r="B719" t="str">
            <v>PRINT</v>
          </cell>
          <cell r="C719" t="str">
            <v>Mil</v>
          </cell>
          <cell r="D719" t="str">
            <v>Male 45 - 64</v>
          </cell>
          <cell r="E719">
            <v>8825.1430339647977</v>
          </cell>
          <cell r="F719">
            <v>8825.1430339647977</v>
          </cell>
          <cell r="G719">
            <v>8825.1430339647977</v>
          </cell>
          <cell r="H719">
            <v>8825.1430339647977</v>
          </cell>
          <cell r="I719">
            <v>8825.1430339647977</v>
          </cell>
          <cell r="J719">
            <v>8825.1430339647977</v>
          </cell>
          <cell r="K719">
            <v>8825.1430339647977</v>
          </cell>
          <cell r="L719">
            <v>8825.1430339647977</v>
          </cell>
          <cell r="M719">
            <v>8825.1430339647977</v>
          </cell>
          <cell r="N719">
            <v>8825.1430339647977</v>
          </cell>
          <cell r="O719">
            <v>8825.1430339647977</v>
          </cell>
          <cell r="P719">
            <v>8825.1430339647977</v>
          </cell>
          <cell r="Q719">
            <v>8825.1430339647977</v>
          </cell>
        </row>
        <row r="720">
          <cell r="A720" t="str">
            <v>PRINTMilMale 55 +</v>
          </cell>
          <cell r="B720" t="str">
            <v>PRINT</v>
          </cell>
          <cell r="C720" t="str">
            <v>Mil</v>
          </cell>
          <cell r="D720" t="str">
            <v>Male 55 +</v>
          </cell>
          <cell r="E720">
            <v>9766.3454131176877</v>
          </cell>
          <cell r="F720">
            <v>9766.3454131176877</v>
          </cell>
          <cell r="G720">
            <v>9766.3454131176877</v>
          </cell>
          <cell r="H720">
            <v>9766.3454131176877</v>
          </cell>
          <cell r="I720">
            <v>9766.3454131176877</v>
          </cell>
          <cell r="J720">
            <v>9766.3454131176877</v>
          </cell>
          <cell r="K720">
            <v>9766.3454131176877</v>
          </cell>
          <cell r="L720">
            <v>9766.3454131176877</v>
          </cell>
          <cell r="M720">
            <v>9766.3454131176877</v>
          </cell>
          <cell r="N720">
            <v>9766.3454131176877</v>
          </cell>
          <cell r="O720">
            <v>9766.3454131176877</v>
          </cell>
          <cell r="P720">
            <v>9766.3454131176877</v>
          </cell>
          <cell r="Q720">
            <v>9766.3454131176877</v>
          </cell>
        </row>
        <row r="721">
          <cell r="A721" t="str">
            <v>PRINTMilMale 35 +</v>
          </cell>
          <cell r="B721" t="str">
            <v>PRINT</v>
          </cell>
          <cell r="C721" t="str">
            <v>Mil</v>
          </cell>
          <cell r="D721" t="str">
            <v>Male 35 +</v>
          </cell>
          <cell r="E721">
            <v>9434.9325916044199</v>
          </cell>
          <cell r="F721">
            <v>9434.9325916044199</v>
          </cell>
          <cell r="G721">
            <v>9434.9325916044199</v>
          </cell>
          <cell r="H721">
            <v>9434.9325916044199</v>
          </cell>
          <cell r="I721">
            <v>9434.9325916044199</v>
          </cell>
          <cell r="J721">
            <v>9434.9325916044199</v>
          </cell>
          <cell r="K721">
            <v>9434.9325916044199</v>
          </cell>
          <cell r="L721">
            <v>9434.9325916044199</v>
          </cell>
          <cell r="M721">
            <v>9434.9325916044199</v>
          </cell>
          <cell r="N721">
            <v>9434.9325916044199</v>
          </cell>
          <cell r="O721">
            <v>9434.9325916044199</v>
          </cell>
          <cell r="P721">
            <v>9434.9325916044199</v>
          </cell>
          <cell r="Q721">
            <v>9434.9325916044199</v>
          </cell>
        </row>
        <row r="722">
          <cell r="A722" t="str">
            <v>PRINTFivAll 16 +</v>
          </cell>
          <cell r="B722" t="str">
            <v>PRINT</v>
          </cell>
          <cell r="C722" t="str">
            <v>Fiv</v>
          </cell>
          <cell r="D722" t="str">
            <v>All 16 +</v>
          </cell>
          <cell r="E722">
            <v>5340.7522509926348</v>
          </cell>
          <cell r="F722">
            <v>5340.7522509926348</v>
          </cell>
          <cell r="G722">
            <v>5340.7522509926348</v>
          </cell>
          <cell r="H722">
            <v>5340.7522509926348</v>
          </cell>
          <cell r="I722">
            <v>5340.7522509926348</v>
          </cell>
          <cell r="J722">
            <v>5340.7522509926348</v>
          </cell>
          <cell r="K722">
            <v>5340.7522509926348</v>
          </cell>
          <cell r="L722">
            <v>5340.7522509926348</v>
          </cell>
          <cell r="M722">
            <v>5340.7522509926348</v>
          </cell>
          <cell r="N722">
            <v>5340.7522509926348</v>
          </cell>
          <cell r="O722">
            <v>5340.7522509926348</v>
          </cell>
          <cell r="P722">
            <v>5340.7522509926348</v>
          </cell>
          <cell r="Q722">
            <v>5340.7522509926348</v>
          </cell>
        </row>
        <row r="723">
          <cell r="A723" t="str">
            <v>PRINTFivAll 16 - 24</v>
          </cell>
          <cell r="B723" t="str">
            <v>PRINT</v>
          </cell>
          <cell r="C723" t="str">
            <v>Fiv</v>
          </cell>
          <cell r="D723" t="str">
            <v>All 16 - 24</v>
          </cell>
          <cell r="E723">
            <v>4974.7455981085359</v>
          </cell>
          <cell r="F723">
            <v>4974.7455981085359</v>
          </cell>
          <cell r="G723">
            <v>4974.7455981085359</v>
          </cell>
          <cell r="H723">
            <v>4974.7455981085359</v>
          </cell>
          <cell r="I723">
            <v>4974.7455981085359</v>
          </cell>
          <cell r="J723">
            <v>4974.7455981085359</v>
          </cell>
          <cell r="K723">
            <v>4974.7455981085359</v>
          </cell>
          <cell r="L723">
            <v>4974.7455981085359</v>
          </cell>
          <cell r="M723">
            <v>4974.7455981085359</v>
          </cell>
          <cell r="N723">
            <v>4974.7455981085359</v>
          </cell>
          <cell r="O723">
            <v>4974.7455981085359</v>
          </cell>
          <cell r="P723">
            <v>4974.7455981085359</v>
          </cell>
          <cell r="Q723">
            <v>4974.7455981085359</v>
          </cell>
        </row>
        <row r="724">
          <cell r="A724" t="str">
            <v>PRINTFivAll 16 - 34</v>
          </cell>
          <cell r="B724" t="str">
            <v>PRINT</v>
          </cell>
          <cell r="C724" t="str">
            <v>Fiv</v>
          </cell>
          <cell r="D724" t="str">
            <v>All 16 - 34</v>
          </cell>
          <cell r="E724">
            <v>5225.8498442687505</v>
          </cell>
          <cell r="F724">
            <v>5225.8498442687505</v>
          </cell>
          <cell r="G724">
            <v>5225.8498442687505</v>
          </cell>
          <cell r="H724">
            <v>5225.8498442687505</v>
          </cell>
          <cell r="I724">
            <v>5225.8498442687505</v>
          </cell>
          <cell r="J724">
            <v>5225.8498442687505</v>
          </cell>
          <cell r="K724">
            <v>5225.8498442687505</v>
          </cell>
          <cell r="L724">
            <v>5225.8498442687505</v>
          </cell>
          <cell r="M724">
            <v>5225.8498442687505</v>
          </cell>
          <cell r="N724">
            <v>5225.8498442687505</v>
          </cell>
          <cell r="O724">
            <v>5225.8498442687505</v>
          </cell>
          <cell r="P724">
            <v>5225.8498442687505</v>
          </cell>
          <cell r="Q724">
            <v>5225.8498442687505</v>
          </cell>
        </row>
        <row r="725">
          <cell r="A725" t="str">
            <v>PRINTFivAll 16 - 44</v>
          </cell>
          <cell r="B725" t="str">
            <v>PRINT</v>
          </cell>
          <cell r="C725" t="str">
            <v>Fiv</v>
          </cell>
          <cell r="D725" t="str">
            <v>All 16 - 44</v>
          </cell>
          <cell r="E725">
            <v>5251.9247707266431</v>
          </cell>
          <cell r="F725">
            <v>5251.9247707266431</v>
          </cell>
          <cell r="G725">
            <v>5251.9247707266431</v>
          </cell>
          <cell r="H725">
            <v>5251.9247707266431</v>
          </cell>
          <cell r="I725">
            <v>5251.9247707266431</v>
          </cell>
          <cell r="J725">
            <v>5251.9247707266431</v>
          </cell>
          <cell r="K725">
            <v>5251.9247707266431</v>
          </cell>
          <cell r="L725">
            <v>5251.9247707266431</v>
          </cell>
          <cell r="M725">
            <v>5251.9247707266431</v>
          </cell>
          <cell r="N725">
            <v>5251.9247707266431</v>
          </cell>
          <cell r="O725">
            <v>5251.9247707266431</v>
          </cell>
          <cell r="P725">
            <v>5251.9247707266431</v>
          </cell>
          <cell r="Q725">
            <v>5251.9247707266431</v>
          </cell>
        </row>
        <row r="726">
          <cell r="A726" t="str">
            <v>PRINTFivAll 20 - 39</v>
          </cell>
          <cell r="B726" t="str">
            <v>PRINT</v>
          </cell>
          <cell r="C726" t="str">
            <v>Fiv</v>
          </cell>
          <cell r="D726" t="str">
            <v>All 20 - 39</v>
          </cell>
          <cell r="E726">
            <v>5282.6763168538582</v>
          </cell>
          <cell r="F726">
            <v>5282.6763168538582</v>
          </cell>
          <cell r="G726">
            <v>5282.6763168538582</v>
          </cell>
          <cell r="H726">
            <v>5282.6763168538582</v>
          </cell>
          <cell r="I726">
            <v>5282.6763168538582</v>
          </cell>
          <cell r="J726">
            <v>5282.6763168538582</v>
          </cell>
          <cell r="K726">
            <v>5282.6763168538582</v>
          </cell>
          <cell r="L726">
            <v>5282.6763168538582</v>
          </cell>
          <cell r="M726">
            <v>5282.6763168538582</v>
          </cell>
          <cell r="N726">
            <v>5282.6763168538582</v>
          </cell>
          <cell r="O726">
            <v>5282.6763168538582</v>
          </cell>
          <cell r="P726">
            <v>5282.6763168538582</v>
          </cell>
          <cell r="Q726">
            <v>5282.6763168538582</v>
          </cell>
        </row>
        <row r="727">
          <cell r="A727" t="str">
            <v>PRINTFivAll 25 - 34</v>
          </cell>
          <cell r="B727" t="str">
            <v>PRINT</v>
          </cell>
          <cell r="C727" t="str">
            <v>Fiv</v>
          </cell>
          <cell r="D727" t="str">
            <v>All 25 - 34</v>
          </cell>
          <cell r="E727">
            <v>5430.3005475483951</v>
          </cell>
          <cell r="F727">
            <v>5430.3005475483951</v>
          </cell>
          <cell r="G727">
            <v>5430.3005475483951</v>
          </cell>
          <cell r="H727">
            <v>5430.3005475483951</v>
          </cell>
          <cell r="I727">
            <v>5430.3005475483951</v>
          </cell>
          <cell r="J727">
            <v>5430.3005475483951</v>
          </cell>
          <cell r="K727">
            <v>5430.3005475483951</v>
          </cell>
          <cell r="L727">
            <v>5430.3005475483951</v>
          </cell>
          <cell r="M727">
            <v>5430.3005475483951</v>
          </cell>
          <cell r="N727">
            <v>5430.3005475483951</v>
          </cell>
          <cell r="O727">
            <v>5430.3005475483951</v>
          </cell>
          <cell r="P727">
            <v>5430.3005475483951</v>
          </cell>
          <cell r="Q727">
            <v>5430.3005475483951</v>
          </cell>
        </row>
        <row r="728">
          <cell r="A728" t="str">
            <v>PRINTFivAll 25 - 44</v>
          </cell>
          <cell r="B728" t="str">
            <v>PRINT</v>
          </cell>
          <cell r="C728" t="str">
            <v>Fiv</v>
          </cell>
          <cell r="D728" t="str">
            <v>All 25 - 44</v>
          </cell>
          <cell r="E728">
            <v>5374.8421589776935</v>
          </cell>
          <cell r="F728">
            <v>5374.8421589776935</v>
          </cell>
          <cell r="G728">
            <v>5374.8421589776935</v>
          </cell>
          <cell r="H728">
            <v>5374.8421589776935</v>
          </cell>
          <cell r="I728">
            <v>5374.8421589776935</v>
          </cell>
          <cell r="J728">
            <v>5374.8421589776935</v>
          </cell>
          <cell r="K728">
            <v>5374.8421589776935</v>
          </cell>
          <cell r="L728">
            <v>5374.8421589776935</v>
          </cell>
          <cell r="M728">
            <v>5374.8421589776935</v>
          </cell>
          <cell r="N728">
            <v>5374.8421589776935</v>
          </cell>
          <cell r="O728">
            <v>5374.8421589776935</v>
          </cell>
          <cell r="P728">
            <v>5374.8421589776935</v>
          </cell>
          <cell r="Q728">
            <v>5374.8421589776935</v>
          </cell>
        </row>
        <row r="729">
          <cell r="A729" t="str">
            <v>PRINTFivAll 25 - 54</v>
          </cell>
          <cell r="B729" t="str">
            <v>PRINT</v>
          </cell>
          <cell r="C729" t="str">
            <v>Fiv</v>
          </cell>
          <cell r="D729" t="str">
            <v>All 25 - 54</v>
          </cell>
          <cell r="E729">
            <v>5215.0615497925592</v>
          </cell>
          <cell r="F729">
            <v>5215.0615497925592</v>
          </cell>
          <cell r="G729">
            <v>5215.0615497925592</v>
          </cell>
          <cell r="H729">
            <v>5215.0615497925592</v>
          </cell>
          <cell r="I729">
            <v>5215.0615497925592</v>
          </cell>
          <cell r="J729">
            <v>5215.0615497925592</v>
          </cell>
          <cell r="K729">
            <v>5215.0615497925592</v>
          </cell>
          <cell r="L729">
            <v>5215.0615497925592</v>
          </cell>
          <cell r="M729">
            <v>5215.0615497925592</v>
          </cell>
          <cell r="N729">
            <v>5215.0615497925592</v>
          </cell>
          <cell r="O729">
            <v>5215.0615497925592</v>
          </cell>
          <cell r="P729">
            <v>5215.0615497925592</v>
          </cell>
          <cell r="Q729">
            <v>5215.0615497925592</v>
          </cell>
        </row>
        <row r="730">
          <cell r="A730" t="str">
            <v>PRINTFivAll 30 - 49</v>
          </cell>
          <cell r="B730" t="str">
            <v>PRINT</v>
          </cell>
          <cell r="C730" t="str">
            <v>Fiv</v>
          </cell>
          <cell r="D730" t="str">
            <v>All 30 - 49</v>
          </cell>
          <cell r="E730">
            <v>5210.7586937283759</v>
          </cell>
          <cell r="F730">
            <v>5210.7586937283759</v>
          </cell>
          <cell r="G730">
            <v>5210.7586937283759</v>
          </cell>
          <cell r="H730">
            <v>5210.7586937283759</v>
          </cell>
          <cell r="I730">
            <v>5210.7586937283759</v>
          </cell>
          <cell r="J730">
            <v>5210.7586937283759</v>
          </cell>
          <cell r="K730">
            <v>5210.7586937283759</v>
          </cell>
          <cell r="L730">
            <v>5210.7586937283759</v>
          </cell>
          <cell r="M730">
            <v>5210.7586937283759</v>
          </cell>
          <cell r="N730">
            <v>5210.7586937283759</v>
          </cell>
          <cell r="O730">
            <v>5210.7586937283759</v>
          </cell>
          <cell r="P730">
            <v>5210.7586937283759</v>
          </cell>
          <cell r="Q730">
            <v>5210.7586937283759</v>
          </cell>
        </row>
        <row r="731">
          <cell r="A731" t="str">
            <v>PRINTFivAll 35 +</v>
          </cell>
          <cell r="B731" t="str">
            <v>PRINT</v>
          </cell>
          <cell r="C731" t="str">
            <v>Fiv</v>
          </cell>
          <cell r="D731" t="str">
            <v>All 35 +</v>
          </cell>
          <cell r="E731">
            <v>5407.0543979441672</v>
          </cell>
          <cell r="F731">
            <v>5407.0543979441672</v>
          </cell>
          <cell r="G731">
            <v>5407.0543979441672</v>
          </cell>
          <cell r="H731">
            <v>5407.0543979441672</v>
          </cell>
          <cell r="I731">
            <v>5407.0543979441672</v>
          </cell>
          <cell r="J731">
            <v>5407.0543979441672</v>
          </cell>
          <cell r="K731">
            <v>5407.0543979441672</v>
          </cell>
          <cell r="L731">
            <v>5407.0543979441672</v>
          </cell>
          <cell r="M731">
            <v>5407.0543979441672</v>
          </cell>
          <cell r="N731">
            <v>5407.0543979441672</v>
          </cell>
          <cell r="O731">
            <v>5407.0543979441672</v>
          </cell>
          <cell r="P731">
            <v>5407.0543979441672</v>
          </cell>
          <cell r="Q731">
            <v>5407.0543979441672</v>
          </cell>
        </row>
        <row r="732">
          <cell r="A732" t="str">
            <v>PRINTFivAll 35 - 54</v>
          </cell>
          <cell r="B732" t="str">
            <v>PRINT</v>
          </cell>
          <cell r="C732" t="str">
            <v>Fiv</v>
          </cell>
          <cell r="D732" t="str">
            <v>All 35 - 54</v>
          </cell>
          <cell r="E732">
            <v>5068.5710568208578</v>
          </cell>
          <cell r="F732">
            <v>5068.5710568208578</v>
          </cell>
          <cell r="G732">
            <v>5068.5710568208578</v>
          </cell>
          <cell r="H732">
            <v>5068.5710568208578</v>
          </cell>
          <cell r="I732">
            <v>5068.5710568208578</v>
          </cell>
          <cell r="J732">
            <v>5068.5710568208578</v>
          </cell>
          <cell r="K732">
            <v>5068.5710568208578</v>
          </cell>
          <cell r="L732">
            <v>5068.5710568208578</v>
          </cell>
          <cell r="M732">
            <v>5068.5710568208578</v>
          </cell>
          <cell r="N732">
            <v>5068.5710568208578</v>
          </cell>
          <cell r="O732">
            <v>5068.5710568208578</v>
          </cell>
          <cell r="P732">
            <v>5068.5710568208578</v>
          </cell>
          <cell r="Q732">
            <v>5068.5710568208578</v>
          </cell>
        </row>
        <row r="733">
          <cell r="A733" t="str">
            <v>PRINTFivAll 35 - 44</v>
          </cell>
          <cell r="B733" t="str">
            <v>PRINT</v>
          </cell>
          <cell r="C733" t="str">
            <v>Fiv</v>
          </cell>
          <cell r="D733" t="str">
            <v>All 35 - 44</v>
          </cell>
          <cell r="E733">
            <v>5289.3128448901089</v>
          </cell>
          <cell r="F733">
            <v>5289.3128448901089</v>
          </cell>
          <cell r="G733">
            <v>5289.3128448901089</v>
          </cell>
          <cell r="H733">
            <v>5289.3128448901089</v>
          </cell>
          <cell r="I733">
            <v>5289.3128448901089</v>
          </cell>
          <cell r="J733">
            <v>5289.3128448901089</v>
          </cell>
          <cell r="K733">
            <v>5289.3128448901089</v>
          </cell>
          <cell r="L733">
            <v>5289.3128448901089</v>
          </cell>
          <cell r="M733">
            <v>5289.3128448901089</v>
          </cell>
          <cell r="N733">
            <v>5289.3128448901089</v>
          </cell>
          <cell r="O733">
            <v>5289.3128448901089</v>
          </cell>
          <cell r="P733">
            <v>5289.3128448901089</v>
          </cell>
          <cell r="Q733">
            <v>5289.3128448901089</v>
          </cell>
        </row>
        <row r="734">
          <cell r="A734" t="str">
            <v>PRINTFivAll 35 - 64</v>
          </cell>
          <cell r="B734" t="str">
            <v>PRINT</v>
          </cell>
          <cell r="C734" t="str">
            <v>Fiv</v>
          </cell>
          <cell r="D734" t="str">
            <v>All 35 - 64</v>
          </cell>
          <cell r="E734">
            <v>5038.2445447138307</v>
          </cell>
          <cell r="F734">
            <v>5038.2445447138307</v>
          </cell>
          <cell r="G734">
            <v>5038.2445447138307</v>
          </cell>
          <cell r="H734">
            <v>5038.2445447138307</v>
          </cell>
          <cell r="I734">
            <v>5038.2445447138307</v>
          </cell>
          <cell r="J734">
            <v>5038.2445447138307</v>
          </cell>
          <cell r="K734">
            <v>5038.2445447138307</v>
          </cell>
          <cell r="L734">
            <v>5038.2445447138307</v>
          </cell>
          <cell r="M734">
            <v>5038.2445447138307</v>
          </cell>
          <cell r="N734">
            <v>5038.2445447138307</v>
          </cell>
          <cell r="O734">
            <v>5038.2445447138307</v>
          </cell>
          <cell r="P734">
            <v>5038.2445447138307</v>
          </cell>
          <cell r="Q734">
            <v>5038.2445447138307</v>
          </cell>
        </row>
        <row r="735">
          <cell r="A735" t="str">
            <v>PRINTFivAll 45 - 64</v>
          </cell>
          <cell r="B735" t="str">
            <v>PRINT</v>
          </cell>
          <cell r="C735" t="str">
            <v>Fiv</v>
          </cell>
          <cell r="D735" t="str">
            <v>All 45 - 64</v>
          </cell>
          <cell r="E735">
            <v>4920.4826932596743</v>
          </cell>
          <cell r="F735">
            <v>4920.4826932596743</v>
          </cell>
          <cell r="G735">
            <v>4920.4826932596743</v>
          </cell>
          <cell r="H735">
            <v>4920.4826932596743</v>
          </cell>
          <cell r="I735">
            <v>4920.4826932596743</v>
          </cell>
          <cell r="J735">
            <v>4920.4826932596743</v>
          </cell>
          <cell r="K735">
            <v>4920.4826932596743</v>
          </cell>
          <cell r="L735">
            <v>4920.4826932596743</v>
          </cell>
          <cell r="M735">
            <v>4920.4826932596743</v>
          </cell>
          <cell r="N735">
            <v>4920.4826932596743</v>
          </cell>
          <cell r="O735">
            <v>4920.4826932596743</v>
          </cell>
          <cell r="P735">
            <v>4920.4826932596743</v>
          </cell>
          <cell r="Q735">
            <v>4920.4826932596743</v>
          </cell>
        </row>
        <row r="736">
          <cell r="A736" t="str">
            <v>PRINTFivAll 55 +</v>
          </cell>
          <cell r="B736" t="str">
            <v>PRINT</v>
          </cell>
          <cell r="C736" t="str">
            <v>Fiv</v>
          </cell>
          <cell r="D736" t="str">
            <v>All 55 +</v>
          </cell>
          <cell r="E736">
            <v>5588.5745338203415</v>
          </cell>
          <cell r="F736">
            <v>5588.5745338203415</v>
          </cell>
          <cell r="G736">
            <v>5588.5745338203415</v>
          </cell>
          <cell r="H736">
            <v>5588.5745338203415</v>
          </cell>
          <cell r="I736">
            <v>5588.5745338203415</v>
          </cell>
          <cell r="J736">
            <v>5588.5745338203415</v>
          </cell>
          <cell r="K736">
            <v>5588.5745338203415</v>
          </cell>
          <cell r="L736">
            <v>5588.5745338203415</v>
          </cell>
          <cell r="M736">
            <v>5588.5745338203415</v>
          </cell>
          <cell r="N736">
            <v>5588.5745338203415</v>
          </cell>
          <cell r="O736">
            <v>5588.5745338203415</v>
          </cell>
          <cell r="P736">
            <v>5588.5745338203415</v>
          </cell>
          <cell r="Q736">
            <v>5588.5745338203415</v>
          </cell>
        </row>
        <row r="737">
          <cell r="A737" t="str">
            <v>PRINTFivFemale 16 +</v>
          </cell>
          <cell r="B737" t="str">
            <v>PRINT</v>
          </cell>
          <cell r="C737" t="str">
            <v>Fiv</v>
          </cell>
          <cell r="D737" t="str">
            <v>Female 16 +</v>
          </cell>
          <cell r="E737">
            <v>4650.5445779077982</v>
          </cell>
          <cell r="F737">
            <v>4650.5445779077982</v>
          </cell>
          <cell r="G737">
            <v>4650.5445779077982</v>
          </cell>
          <cell r="H737">
            <v>4650.5445779077982</v>
          </cell>
          <cell r="I737">
            <v>4650.5445779077982</v>
          </cell>
          <cell r="J737">
            <v>4650.5445779077982</v>
          </cell>
          <cell r="K737">
            <v>4650.5445779077982</v>
          </cell>
          <cell r="L737">
            <v>4650.5445779077982</v>
          </cell>
          <cell r="M737">
            <v>4650.5445779077982</v>
          </cell>
          <cell r="N737">
            <v>4650.5445779077982</v>
          </cell>
          <cell r="O737">
            <v>4650.5445779077982</v>
          </cell>
          <cell r="P737">
            <v>4650.5445779077982</v>
          </cell>
          <cell r="Q737">
            <v>4650.5445779077982</v>
          </cell>
        </row>
        <row r="738">
          <cell r="A738" t="str">
            <v>PRINTFivFemale 16 - 24</v>
          </cell>
          <cell r="B738" t="str">
            <v>PRINT</v>
          </cell>
          <cell r="C738" t="str">
            <v>Fiv</v>
          </cell>
          <cell r="D738" t="str">
            <v>Female 16 - 24</v>
          </cell>
          <cell r="E738">
            <v>4438.116329443983</v>
          </cell>
          <cell r="F738">
            <v>4438.116329443983</v>
          </cell>
          <cell r="G738">
            <v>4438.116329443983</v>
          </cell>
          <cell r="H738">
            <v>4438.116329443983</v>
          </cell>
          <cell r="I738">
            <v>4438.116329443983</v>
          </cell>
          <cell r="J738">
            <v>4438.116329443983</v>
          </cell>
          <cell r="K738">
            <v>4438.116329443983</v>
          </cell>
          <cell r="L738">
            <v>4438.116329443983</v>
          </cell>
          <cell r="M738">
            <v>4438.116329443983</v>
          </cell>
          <cell r="N738">
            <v>4438.116329443983</v>
          </cell>
          <cell r="O738">
            <v>4438.116329443983</v>
          </cell>
          <cell r="P738">
            <v>4438.116329443983</v>
          </cell>
          <cell r="Q738">
            <v>4438.116329443983</v>
          </cell>
        </row>
        <row r="739">
          <cell r="A739" t="str">
            <v>PRINTFivFemale 16 - 34</v>
          </cell>
          <cell r="B739" t="str">
            <v>PRINT</v>
          </cell>
          <cell r="C739" t="str">
            <v>Fiv</v>
          </cell>
          <cell r="D739" t="str">
            <v>Female 16 - 34</v>
          </cell>
          <cell r="E739">
            <v>4591.3773440921796</v>
          </cell>
          <cell r="F739">
            <v>4591.3773440921796</v>
          </cell>
          <cell r="G739">
            <v>4591.3773440921796</v>
          </cell>
          <cell r="H739">
            <v>4591.3773440921796</v>
          </cell>
          <cell r="I739">
            <v>4591.3773440921796</v>
          </cell>
          <cell r="J739">
            <v>4591.3773440921796</v>
          </cell>
          <cell r="K739">
            <v>4591.3773440921796</v>
          </cell>
          <cell r="L739">
            <v>4591.3773440921796</v>
          </cell>
          <cell r="M739">
            <v>4591.3773440921796</v>
          </cell>
          <cell r="N739">
            <v>4591.3773440921796</v>
          </cell>
          <cell r="O739">
            <v>4591.3773440921796</v>
          </cell>
          <cell r="P739">
            <v>4591.3773440921796</v>
          </cell>
          <cell r="Q739">
            <v>4591.3773440921796</v>
          </cell>
        </row>
        <row r="740">
          <cell r="A740" t="str">
            <v>PRINTFivFemale 16 - 44</v>
          </cell>
          <cell r="B740" t="str">
            <v>PRINT</v>
          </cell>
          <cell r="C740" t="str">
            <v>Fiv</v>
          </cell>
          <cell r="D740" t="str">
            <v>Female 16 - 44</v>
          </cell>
          <cell r="E740">
            <v>4532.069994114664</v>
          </cell>
          <cell r="F740">
            <v>4532.069994114664</v>
          </cell>
          <cell r="G740">
            <v>4532.069994114664</v>
          </cell>
          <cell r="H740">
            <v>4532.069994114664</v>
          </cell>
          <cell r="I740">
            <v>4532.069994114664</v>
          </cell>
          <cell r="J740">
            <v>4532.069994114664</v>
          </cell>
          <cell r="K740">
            <v>4532.069994114664</v>
          </cell>
          <cell r="L740">
            <v>4532.069994114664</v>
          </cell>
          <cell r="M740">
            <v>4532.069994114664</v>
          </cell>
          <cell r="N740">
            <v>4532.069994114664</v>
          </cell>
          <cell r="O740">
            <v>4532.069994114664</v>
          </cell>
          <cell r="P740">
            <v>4532.069994114664</v>
          </cell>
          <cell r="Q740">
            <v>4532.069994114664</v>
          </cell>
        </row>
        <row r="741">
          <cell r="A741" t="str">
            <v>PRINTFivFemale 20 - 39</v>
          </cell>
          <cell r="B741" t="str">
            <v>PRINT</v>
          </cell>
          <cell r="C741" t="str">
            <v>Fiv</v>
          </cell>
          <cell r="D741" t="str">
            <v>Female 20 - 39</v>
          </cell>
          <cell r="E741">
            <v>4574.7479440773541</v>
          </cell>
          <cell r="F741">
            <v>4574.7479440773541</v>
          </cell>
          <cell r="G741">
            <v>4574.7479440773541</v>
          </cell>
          <cell r="H741">
            <v>4574.7479440773541</v>
          </cell>
          <cell r="I741">
            <v>4574.7479440773541</v>
          </cell>
          <cell r="J741">
            <v>4574.7479440773541</v>
          </cell>
          <cell r="K741">
            <v>4574.7479440773541</v>
          </cell>
          <cell r="L741">
            <v>4574.7479440773541</v>
          </cell>
          <cell r="M741">
            <v>4574.7479440773541</v>
          </cell>
          <cell r="N741">
            <v>4574.7479440773541</v>
          </cell>
          <cell r="O741">
            <v>4574.7479440773541</v>
          </cell>
          <cell r="P741">
            <v>4574.7479440773541</v>
          </cell>
          <cell r="Q741">
            <v>4574.7479440773541</v>
          </cell>
        </row>
        <row r="742">
          <cell r="A742" t="str">
            <v>PRINTFivFemale 25 - 34</v>
          </cell>
          <cell r="B742" t="str">
            <v>PRINT</v>
          </cell>
          <cell r="C742" t="str">
            <v>Fiv</v>
          </cell>
          <cell r="D742" t="str">
            <v>Female 25 - 34</v>
          </cell>
          <cell r="E742">
            <v>4693.7491912291262</v>
          </cell>
          <cell r="F742">
            <v>4693.7491912291262</v>
          </cell>
          <cell r="G742">
            <v>4693.7491912291262</v>
          </cell>
          <cell r="H742">
            <v>4693.7491912291262</v>
          </cell>
          <cell r="I742">
            <v>4693.7491912291262</v>
          </cell>
          <cell r="J742">
            <v>4693.7491912291262</v>
          </cell>
          <cell r="K742">
            <v>4693.7491912291262</v>
          </cell>
          <cell r="L742">
            <v>4693.7491912291262</v>
          </cell>
          <cell r="M742">
            <v>4693.7491912291262</v>
          </cell>
          <cell r="N742">
            <v>4693.7491912291262</v>
          </cell>
          <cell r="O742">
            <v>4693.7491912291262</v>
          </cell>
          <cell r="P742">
            <v>4693.7491912291262</v>
          </cell>
          <cell r="Q742">
            <v>4693.7491912291262</v>
          </cell>
        </row>
        <row r="743">
          <cell r="A743" t="str">
            <v>PRINTFivFemale 25 - 44</v>
          </cell>
          <cell r="B743" t="str">
            <v>PRINT</v>
          </cell>
          <cell r="C743" t="str">
            <v>Fiv</v>
          </cell>
          <cell r="D743" t="str">
            <v>Female 25 - 44</v>
          </cell>
          <cell r="E743">
            <v>4569.7825881322633</v>
          </cell>
          <cell r="F743">
            <v>4569.7825881322633</v>
          </cell>
          <cell r="G743">
            <v>4569.7825881322633</v>
          </cell>
          <cell r="H743">
            <v>4569.7825881322633</v>
          </cell>
          <cell r="I743">
            <v>4569.7825881322633</v>
          </cell>
          <cell r="J743">
            <v>4569.7825881322633</v>
          </cell>
          <cell r="K743">
            <v>4569.7825881322633</v>
          </cell>
          <cell r="L743">
            <v>4569.7825881322633</v>
          </cell>
          <cell r="M743">
            <v>4569.7825881322633</v>
          </cell>
          <cell r="N743">
            <v>4569.7825881322633</v>
          </cell>
          <cell r="O743">
            <v>4569.7825881322633</v>
          </cell>
          <cell r="P743">
            <v>4569.7825881322633</v>
          </cell>
          <cell r="Q743">
            <v>4569.7825881322633</v>
          </cell>
        </row>
        <row r="744">
          <cell r="A744" t="str">
            <v>PRINTFivFemale 25 - 54</v>
          </cell>
          <cell r="B744" t="str">
            <v>PRINT</v>
          </cell>
          <cell r="C744" t="str">
            <v>Fiv</v>
          </cell>
          <cell r="D744" t="str">
            <v>Female 25 - 54</v>
          </cell>
          <cell r="E744">
            <v>4391.821652850339</v>
          </cell>
          <cell r="F744">
            <v>4391.821652850339</v>
          </cell>
          <cell r="G744">
            <v>4391.821652850339</v>
          </cell>
          <cell r="H744">
            <v>4391.821652850339</v>
          </cell>
          <cell r="I744">
            <v>4391.821652850339</v>
          </cell>
          <cell r="J744">
            <v>4391.821652850339</v>
          </cell>
          <cell r="K744">
            <v>4391.821652850339</v>
          </cell>
          <cell r="L744">
            <v>4391.821652850339</v>
          </cell>
          <cell r="M744">
            <v>4391.821652850339</v>
          </cell>
          <cell r="N744">
            <v>4391.821652850339</v>
          </cell>
          <cell r="O744">
            <v>4391.821652850339</v>
          </cell>
          <cell r="P744">
            <v>4391.821652850339</v>
          </cell>
          <cell r="Q744">
            <v>4391.821652850339</v>
          </cell>
        </row>
        <row r="745">
          <cell r="A745" t="str">
            <v>PRINTFivFemale 30 - 49</v>
          </cell>
          <cell r="B745" t="str">
            <v>PRINT</v>
          </cell>
          <cell r="C745" t="str">
            <v>Fiv</v>
          </cell>
          <cell r="D745" t="str">
            <v>Female 30 - 49</v>
          </cell>
          <cell r="E745">
            <v>4422.5767064417269</v>
          </cell>
          <cell r="F745">
            <v>4422.5767064417269</v>
          </cell>
          <cell r="G745">
            <v>4422.5767064417269</v>
          </cell>
          <cell r="H745">
            <v>4422.5767064417269</v>
          </cell>
          <cell r="I745">
            <v>4422.5767064417269</v>
          </cell>
          <cell r="J745">
            <v>4422.5767064417269</v>
          </cell>
          <cell r="K745">
            <v>4422.5767064417269</v>
          </cell>
          <cell r="L745">
            <v>4422.5767064417269</v>
          </cell>
          <cell r="M745">
            <v>4422.5767064417269</v>
          </cell>
          <cell r="N745">
            <v>4422.5767064417269</v>
          </cell>
          <cell r="O745">
            <v>4422.5767064417269</v>
          </cell>
          <cell r="P745">
            <v>4422.5767064417269</v>
          </cell>
          <cell r="Q745">
            <v>4422.5767064417269</v>
          </cell>
        </row>
        <row r="746">
          <cell r="A746" t="str">
            <v>PRINTFivFemale 35 - 44</v>
          </cell>
          <cell r="B746" t="str">
            <v>PRINT</v>
          </cell>
          <cell r="C746" t="str">
            <v>Fiv</v>
          </cell>
          <cell r="D746" t="str">
            <v>Female 35 - 44</v>
          </cell>
          <cell r="E746">
            <v>4422.5767064417259</v>
          </cell>
          <cell r="F746">
            <v>4422.5767064417259</v>
          </cell>
          <cell r="G746">
            <v>4422.5767064417259</v>
          </cell>
          <cell r="H746">
            <v>4422.5767064417259</v>
          </cell>
          <cell r="I746">
            <v>4422.5767064417259</v>
          </cell>
          <cell r="J746">
            <v>4422.5767064417259</v>
          </cell>
          <cell r="K746">
            <v>4422.5767064417259</v>
          </cell>
          <cell r="L746">
            <v>4422.5767064417259</v>
          </cell>
          <cell r="M746">
            <v>4422.5767064417259</v>
          </cell>
          <cell r="N746">
            <v>4422.5767064417259</v>
          </cell>
          <cell r="O746">
            <v>4422.5767064417259</v>
          </cell>
          <cell r="P746">
            <v>4422.5767064417259</v>
          </cell>
          <cell r="Q746">
            <v>4422.5767064417259</v>
          </cell>
        </row>
        <row r="747">
          <cell r="A747" t="str">
            <v>PRINTFivFemale 35 - 54</v>
          </cell>
          <cell r="B747" t="str">
            <v>PRINT</v>
          </cell>
          <cell r="C747" t="str">
            <v>Fiv</v>
          </cell>
          <cell r="D747" t="str">
            <v>Female 35 - 54</v>
          </cell>
          <cell r="E747">
            <v>4224.3742721062126</v>
          </cell>
          <cell r="F747">
            <v>4224.3742721062126</v>
          </cell>
          <cell r="G747">
            <v>4224.3742721062126</v>
          </cell>
          <cell r="H747">
            <v>4224.3742721062126</v>
          </cell>
          <cell r="I747">
            <v>4224.3742721062126</v>
          </cell>
          <cell r="J747">
            <v>4224.3742721062126</v>
          </cell>
          <cell r="K747">
            <v>4224.3742721062126</v>
          </cell>
          <cell r="L747">
            <v>4224.3742721062126</v>
          </cell>
          <cell r="M747">
            <v>4224.3742721062126</v>
          </cell>
          <cell r="N747">
            <v>4224.3742721062126</v>
          </cell>
          <cell r="O747">
            <v>4224.3742721062126</v>
          </cell>
          <cell r="P747">
            <v>4224.3742721062126</v>
          </cell>
          <cell r="Q747">
            <v>4224.3742721062126</v>
          </cell>
        </row>
        <row r="748">
          <cell r="A748" t="str">
            <v>PRINTFivFemale 35 - 64</v>
          </cell>
          <cell r="B748" t="str">
            <v>PRINT</v>
          </cell>
          <cell r="C748" t="str">
            <v>Fiv</v>
          </cell>
          <cell r="D748" t="str">
            <v>Female 35 - 64</v>
          </cell>
          <cell r="E748">
            <v>4244.2470005368223</v>
          </cell>
          <cell r="F748">
            <v>4244.2470005368223</v>
          </cell>
          <cell r="G748">
            <v>4244.2470005368223</v>
          </cell>
          <cell r="H748">
            <v>4244.2470005368223</v>
          </cell>
          <cell r="I748">
            <v>4244.2470005368223</v>
          </cell>
          <cell r="J748">
            <v>4244.2470005368223</v>
          </cell>
          <cell r="K748">
            <v>4244.2470005368223</v>
          </cell>
          <cell r="L748">
            <v>4244.2470005368223</v>
          </cell>
          <cell r="M748">
            <v>4244.2470005368223</v>
          </cell>
          <cell r="N748">
            <v>4244.2470005368223</v>
          </cell>
          <cell r="O748">
            <v>4244.2470005368223</v>
          </cell>
          <cell r="P748">
            <v>4244.2470005368223</v>
          </cell>
          <cell r="Q748">
            <v>4244.2470005368223</v>
          </cell>
        </row>
        <row r="749">
          <cell r="A749" t="str">
            <v>PRINTFivFemale 45 - 64</v>
          </cell>
          <cell r="B749" t="str">
            <v>PRINT</v>
          </cell>
          <cell r="C749" t="str">
            <v>Fiv</v>
          </cell>
          <cell r="D749" t="str">
            <v>Female 45 - 64</v>
          </cell>
          <cell r="E749">
            <v>4101.8721782338653</v>
          </cell>
          <cell r="F749">
            <v>4101.8721782338653</v>
          </cell>
          <cell r="G749">
            <v>4101.8721782338653</v>
          </cell>
          <cell r="H749">
            <v>4101.8721782338653</v>
          </cell>
          <cell r="I749">
            <v>4101.8721782338653</v>
          </cell>
          <cell r="J749">
            <v>4101.8721782338653</v>
          </cell>
          <cell r="K749">
            <v>4101.8721782338653</v>
          </cell>
          <cell r="L749">
            <v>4101.8721782338653</v>
          </cell>
          <cell r="M749">
            <v>4101.8721782338653</v>
          </cell>
          <cell r="N749">
            <v>4101.8721782338653</v>
          </cell>
          <cell r="O749">
            <v>4101.8721782338653</v>
          </cell>
          <cell r="P749">
            <v>4101.8721782338653</v>
          </cell>
          <cell r="Q749">
            <v>4101.8721782338653</v>
          </cell>
        </row>
        <row r="750">
          <cell r="A750" t="str">
            <v>PRINTFivFemale 55 +</v>
          </cell>
          <cell r="B750" t="str">
            <v>PRINT</v>
          </cell>
          <cell r="C750" t="str">
            <v>Fiv</v>
          </cell>
          <cell r="D750" t="str">
            <v>Female 55 +</v>
          </cell>
          <cell r="E750">
            <v>5020.2281604434229</v>
          </cell>
          <cell r="F750">
            <v>5020.2281604434229</v>
          </cell>
          <cell r="G750">
            <v>5020.2281604434229</v>
          </cell>
          <cell r="H750">
            <v>5020.2281604434229</v>
          </cell>
          <cell r="I750">
            <v>5020.2281604434229</v>
          </cell>
          <cell r="J750">
            <v>5020.2281604434229</v>
          </cell>
          <cell r="K750">
            <v>5020.2281604434229</v>
          </cell>
          <cell r="L750">
            <v>5020.2281604434229</v>
          </cell>
          <cell r="M750">
            <v>5020.2281604434229</v>
          </cell>
          <cell r="N750">
            <v>5020.2281604434229</v>
          </cell>
          <cell r="O750">
            <v>5020.2281604434229</v>
          </cell>
          <cell r="P750">
            <v>5020.2281604434229</v>
          </cell>
          <cell r="Q750">
            <v>5020.2281604434229</v>
          </cell>
        </row>
        <row r="751">
          <cell r="A751" t="str">
            <v>PRINTFivFemale 35 +</v>
          </cell>
          <cell r="B751" t="str">
            <v>PRINT</v>
          </cell>
          <cell r="C751" t="str">
            <v>Fiv</v>
          </cell>
          <cell r="D751" t="str">
            <v>Female 35 +</v>
          </cell>
          <cell r="E751">
            <v>4674.6406638036951</v>
          </cell>
          <cell r="F751">
            <v>4674.6406638036951</v>
          </cell>
          <cell r="G751">
            <v>4674.6406638036951</v>
          </cell>
          <cell r="H751">
            <v>4674.6406638036951</v>
          </cell>
          <cell r="I751">
            <v>4674.6406638036951</v>
          </cell>
          <cell r="J751">
            <v>4674.6406638036951</v>
          </cell>
          <cell r="K751">
            <v>4674.6406638036951</v>
          </cell>
          <cell r="L751">
            <v>4674.6406638036951</v>
          </cell>
          <cell r="M751">
            <v>4674.6406638036951</v>
          </cell>
          <cell r="N751">
            <v>4674.6406638036951</v>
          </cell>
          <cell r="O751">
            <v>4674.6406638036951</v>
          </cell>
          <cell r="P751">
            <v>4674.6406638036951</v>
          </cell>
          <cell r="Q751">
            <v>4674.6406638036951</v>
          </cell>
        </row>
        <row r="752">
          <cell r="A752" t="str">
            <v>PRINTFivMale 16 - 24</v>
          </cell>
          <cell r="B752" t="str">
            <v>PRINT</v>
          </cell>
          <cell r="C752" t="str">
            <v>Fiv</v>
          </cell>
          <cell r="D752" t="str">
            <v>Male 16 - 24</v>
          </cell>
          <cell r="E752">
            <v>5594.7256656943982</v>
          </cell>
          <cell r="F752">
            <v>5594.7256656943982</v>
          </cell>
          <cell r="G752">
            <v>5594.7256656943982</v>
          </cell>
          <cell r="H752">
            <v>5594.7256656943982</v>
          </cell>
          <cell r="I752">
            <v>5594.7256656943982</v>
          </cell>
          <cell r="J752">
            <v>5594.7256656943982</v>
          </cell>
          <cell r="K752">
            <v>5594.7256656943982</v>
          </cell>
          <cell r="L752">
            <v>5594.7256656943982</v>
          </cell>
          <cell r="M752">
            <v>5594.7256656943982</v>
          </cell>
          <cell r="N752">
            <v>5594.7256656943982</v>
          </cell>
          <cell r="O752">
            <v>5594.7256656943982</v>
          </cell>
          <cell r="P752">
            <v>5594.7256656943982</v>
          </cell>
          <cell r="Q752">
            <v>5594.7256656943982</v>
          </cell>
        </row>
        <row r="753">
          <cell r="A753" t="str">
            <v>PRINTFivMale 16 - 34</v>
          </cell>
          <cell r="B753" t="str">
            <v>PRINT</v>
          </cell>
          <cell r="C753" t="str">
            <v>Fiv</v>
          </cell>
          <cell r="D753" t="str">
            <v>Male 16 - 34</v>
          </cell>
          <cell r="E753">
            <v>6107.5901407211586</v>
          </cell>
          <cell r="F753">
            <v>6107.5901407211586</v>
          </cell>
          <cell r="G753">
            <v>6107.5901407211586</v>
          </cell>
          <cell r="H753">
            <v>6107.5901407211586</v>
          </cell>
          <cell r="I753">
            <v>6107.5901407211586</v>
          </cell>
          <cell r="J753">
            <v>6107.5901407211586</v>
          </cell>
          <cell r="K753">
            <v>6107.5901407211586</v>
          </cell>
          <cell r="L753">
            <v>6107.5901407211586</v>
          </cell>
          <cell r="M753">
            <v>6107.5901407211586</v>
          </cell>
          <cell r="N753">
            <v>6107.5901407211586</v>
          </cell>
          <cell r="O753">
            <v>6107.5901407211586</v>
          </cell>
          <cell r="P753">
            <v>6107.5901407211586</v>
          </cell>
          <cell r="Q753">
            <v>6107.5901407211586</v>
          </cell>
        </row>
        <row r="754">
          <cell r="A754" t="str">
            <v>PRINTFivMale 16 - 44</v>
          </cell>
          <cell r="B754" t="str">
            <v>PRINT</v>
          </cell>
          <cell r="C754" t="str">
            <v>Fiv</v>
          </cell>
          <cell r="D754" t="str">
            <v>Male 16 - 44</v>
          </cell>
          <cell r="E754">
            <v>6281.9292216498934</v>
          </cell>
          <cell r="F754">
            <v>6281.9292216498934</v>
          </cell>
          <cell r="G754">
            <v>6281.9292216498934</v>
          </cell>
          <cell r="H754">
            <v>6281.9292216498934</v>
          </cell>
          <cell r="I754">
            <v>6281.9292216498934</v>
          </cell>
          <cell r="J754">
            <v>6281.9292216498934</v>
          </cell>
          <cell r="K754">
            <v>6281.9292216498934</v>
          </cell>
          <cell r="L754">
            <v>6281.9292216498934</v>
          </cell>
          <cell r="M754">
            <v>6281.9292216498934</v>
          </cell>
          <cell r="N754">
            <v>6281.9292216498934</v>
          </cell>
          <cell r="O754">
            <v>6281.9292216498934</v>
          </cell>
          <cell r="P754">
            <v>6281.9292216498934</v>
          </cell>
          <cell r="Q754">
            <v>6281.9292216498934</v>
          </cell>
        </row>
        <row r="755">
          <cell r="A755" t="str">
            <v>PRINTFivMale 16 +</v>
          </cell>
          <cell r="B755" t="str">
            <v>PRINT</v>
          </cell>
          <cell r="C755" t="str">
            <v>Fiv</v>
          </cell>
          <cell r="D755" t="str">
            <v>Male 16 +</v>
          </cell>
          <cell r="E755">
            <v>6554.6855597288968</v>
          </cell>
          <cell r="F755">
            <v>6554.6855597288968</v>
          </cell>
          <cell r="G755">
            <v>6554.6855597288968</v>
          </cell>
          <cell r="H755">
            <v>6554.6855597288968</v>
          </cell>
          <cell r="I755">
            <v>6554.6855597288968</v>
          </cell>
          <cell r="J755">
            <v>6554.6855597288968</v>
          </cell>
          <cell r="K755">
            <v>6554.6855597288968</v>
          </cell>
          <cell r="L755">
            <v>6554.6855597288968</v>
          </cell>
          <cell r="M755">
            <v>6554.6855597288968</v>
          </cell>
          <cell r="N755">
            <v>6554.6855597288968</v>
          </cell>
          <cell r="O755">
            <v>6554.6855597288968</v>
          </cell>
          <cell r="P755">
            <v>6554.6855597288968</v>
          </cell>
          <cell r="Q755">
            <v>6554.6855597288968</v>
          </cell>
        </row>
        <row r="756">
          <cell r="A756" t="str">
            <v>PRINTFivMale 20 - 39</v>
          </cell>
          <cell r="B756" t="str">
            <v>PRINT</v>
          </cell>
          <cell r="C756" t="str">
            <v>Fiv</v>
          </cell>
          <cell r="D756" t="str">
            <v>Male 20 - 39</v>
          </cell>
          <cell r="E756">
            <v>6265.1067725615612</v>
          </cell>
          <cell r="F756">
            <v>6265.1067725615612</v>
          </cell>
          <cell r="G756">
            <v>6265.1067725615612</v>
          </cell>
          <cell r="H756">
            <v>6265.1067725615612</v>
          </cell>
          <cell r="I756">
            <v>6265.1067725615612</v>
          </cell>
          <cell r="J756">
            <v>6265.1067725615612</v>
          </cell>
          <cell r="K756">
            <v>6265.1067725615612</v>
          </cell>
          <cell r="L756">
            <v>6265.1067725615612</v>
          </cell>
          <cell r="M756">
            <v>6265.1067725615612</v>
          </cell>
          <cell r="N756">
            <v>6265.1067725615612</v>
          </cell>
          <cell r="O756">
            <v>6265.1067725615612</v>
          </cell>
          <cell r="P756">
            <v>6265.1067725615612</v>
          </cell>
          <cell r="Q756">
            <v>6265.1067725615612</v>
          </cell>
        </row>
        <row r="757">
          <cell r="A757" t="str">
            <v>PRINTFivMale 25 - 34</v>
          </cell>
          <cell r="B757" t="str">
            <v>PRINT</v>
          </cell>
          <cell r="C757" t="str">
            <v>Fiv</v>
          </cell>
          <cell r="D757" t="str">
            <v>Male 25 - 34</v>
          </cell>
          <cell r="E757">
            <v>6463.1060553859397</v>
          </cell>
          <cell r="F757">
            <v>6463.1060553859397</v>
          </cell>
          <cell r="G757">
            <v>6463.1060553859397</v>
          </cell>
          <cell r="H757">
            <v>6463.1060553859397</v>
          </cell>
          <cell r="I757">
            <v>6463.1060553859397</v>
          </cell>
          <cell r="J757">
            <v>6463.1060553859397</v>
          </cell>
          <cell r="K757">
            <v>6463.1060553859397</v>
          </cell>
          <cell r="L757">
            <v>6463.1060553859397</v>
          </cell>
          <cell r="M757">
            <v>6463.1060553859397</v>
          </cell>
          <cell r="N757">
            <v>6463.1060553859397</v>
          </cell>
          <cell r="O757">
            <v>6463.1060553859397</v>
          </cell>
          <cell r="P757">
            <v>6463.1060553859397</v>
          </cell>
          <cell r="Q757">
            <v>6463.1060553859397</v>
          </cell>
        </row>
        <row r="758">
          <cell r="A758" t="str">
            <v>PRINTFivMale 25 - 44</v>
          </cell>
          <cell r="B758" t="str">
            <v>PRINT</v>
          </cell>
          <cell r="C758" t="str">
            <v>Fiv</v>
          </cell>
          <cell r="D758" t="str">
            <v>Male 25 - 44</v>
          </cell>
          <cell r="E758">
            <v>6510.8680123441409</v>
          </cell>
          <cell r="F758">
            <v>6510.8680123441409</v>
          </cell>
          <cell r="G758">
            <v>6510.8680123441409</v>
          </cell>
          <cell r="H758">
            <v>6510.8680123441409</v>
          </cell>
          <cell r="I758">
            <v>6510.8680123441409</v>
          </cell>
          <cell r="J758">
            <v>6510.8680123441409</v>
          </cell>
          <cell r="K758">
            <v>6510.8680123441409</v>
          </cell>
          <cell r="L758">
            <v>6510.8680123441409</v>
          </cell>
          <cell r="M758">
            <v>6510.8680123441409</v>
          </cell>
          <cell r="N758">
            <v>6510.8680123441409</v>
          </cell>
          <cell r="O758">
            <v>6510.8680123441409</v>
          </cell>
          <cell r="P758">
            <v>6510.8680123441409</v>
          </cell>
          <cell r="Q758">
            <v>6510.8680123441409</v>
          </cell>
        </row>
        <row r="759">
          <cell r="A759" t="str">
            <v>PRINTFivMale 25 - 54</v>
          </cell>
          <cell r="B759" t="str">
            <v>PRINT</v>
          </cell>
          <cell r="C759" t="str">
            <v>Fiv</v>
          </cell>
          <cell r="D759" t="str">
            <v>Male 25 - 54</v>
          </cell>
          <cell r="E759">
            <v>6518.2815268372706</v>
          </cell>
          <cell r="F759">
            <v>6518.2815268372706</v>
          </cell>
          <cell r="G759">
            <v>6518.2815268372706</v>
          </cell>
          <cell r="H759">
            <v>6518.2815268372706</v>
          </cell>
          <cell r="I759">
            <v>6518.2815268372706</v>
          </cell>
          <cell r="J759">
            <v>6518.2815268372706</v>
          </cell>
          <cell r="K759">
            <v>6518.2815268372706</v>
          </cell>
          <cell r="L759">
            <v>6518.2815268372706</v>
          </cell>
          <cell r="M759">
            <v>6518.2815268372706</v>
          </cell>
          <cell r="N759">
            <v>6518.2815268372706</v>
          </cell>
          <cell r="O759">
            <v>6518.2815268372706</v>
          </cell>
          <cell r="P759">
            <v>6518.2815268372706</v>
          </cell>
          <cell r="Q759">
            <v>6518.2815268372706</v>
          </cell>
        </row>
        <row r="760">
          <cell r="A760" t="str">
            <v>PRINTFivMale 30 - 49</v>
          </cell>
          <cell r="B760" t="str">
            <v>PRINT</v>
          </cell>
          <cell r="C760" t="str">
            <v>Fiv</v>
          </cell>
          <cell r="D760" t="str">
            <v>Male 30 - 49</v>
          </cell>
          <cell r="E760">
            <v>6443.7422981802438</v>
          </cell>
          <cell r="F760">
            <v>6443.7422981802438</v>
          </cell>
          <cell r="G760">
            <v>6443.7422981802438</v>
          </cell>
          <cell r="H760">
            <v>6443.7422981802438</v>
          </cell>
          <cell r="I760">
            <v>6443.7422981802438</v>
          </cell>
          <cell r="J760">
            <v>6443.7422981802438</v>
          </cell>
          <cell r="K760">
            <v>6443.7422981802438</v>
          </cell>
          <cell r="L760">
            <v>6443.7422981802438</v>
          </cell>
          <cell r="M760">
            <v>6443.7422981802438</v>
          </cell>
          <cell r="N760">
            <v>6443.7422981802438</v>
          </cell>
          <cell r="O760">
            <v>6443.7422981802438</v>
          </cell>
          <cell r="P760">
            <v>6443.7422981802438</v>
          </cell>
          <cell r="Q760">
            <v>6443.7422981802438</v>
          </cell>
        </row>
        <row r="761">
          <cell r="A761" t="str">
            <v>PRINTFivMale 35 - 44</v>
          </cell>
          <cell r="B761" t="str">
            <v>PRINT</v>
          </cell>
          <cell r="C761" t="str">
            <v>Fiv</v>
          </cell>
          <cell r="D761" t="str">
            <v>Male 35 - 44</v>
          </cell>
          <cell r="E761">
            <v>6599.6775567848526</v>
          </cell>
          <cell r="F761">
            <v>6599.6775567848526</v>
          </cell>
          <cell r="G761">
            <v>6599.6775567848526</v>
          </cell>
          <cell r="H761">
            <v>6599.6775567848526</v>
          </cell>
          <cell r="I761">
            <v>6599.6775567848526</v>
          </cell>
          <cell r="J761">
            <v>6599.6775567848526</v>
          </cell>
          <cell r="K761">
            <v>6599.6775567848526</v>
          </cell>
          <cell r="L761">
            <v>6599.6775567848526</v>
          </cell>
          <cell r="M761">
            <v>6599.6775567848526</v>
          </cell>
          <cell r="N761">
            <v>6599.6775567848526</v>
          </cell>
          <cell r="O761">
            <v>6599.6775567848526</v>
          </cell>
          <cell r="P761">
            <v>6599.6775567848526</v>
          </cell>
          <cell r="Q761">
            <v>6599.6775567848526</v>
          </cell>
        </row>
        <row r="762">
          <cell r="A762" t="str">
            <v>PRINTFivMale 35 - 54</v>
          </cell>
          <cell r="B762" t="str">
            <v>PRINT</v>
          </cell>
          <cell r="C762" t="str">
            <v>Fiv</v>
          </cell>
          <cell r="D762" t="str">
            <v>Male 35 - 54</v>
          </cell>
          <cell r="E762">
            <v>6577.5589167805711</v>
          </cell>
          <cell r="F762">
            <v>6577.5589167805711</v>
          </cell>
          <cell r="G762">
            <v>6577.5589167805711</v>
          </cell>
          <cell r="H762">
            <v>6577.5589167805711</v>
          </cell>
          <cell r="I762">
            <v>6577.5589167805711</v>
          </cell>
          <cell r="J762">
            <v>6577.5589167805711</v>
          </cell>
          <cell r="K762">
            <v>6577.5589167805711</v>
          </cell>
          <cell r="L762">
            <v>6577.5589167805711</v>
          </cell>
          <cell r="M762">
            <v>6577.5589167805711</v>
          </cell>
          <cell r="N762">
            <v>6577.5589167805711</v>
          </cell>
          <cell r="O762">
            <v>6577.5589167805711</v>
          </cell>
          <cell r="P762">
            <v>6577.5589167805711</v>
          </cell>
          <cell r="Q762">
            <v>6577.5589167805711</v>
          </cell>
        </row>
        <row r="763">
          <cell r="A763" t="str">
            <v>PRINTFivMale 35 - 64</v>
          </cell>
          <cell r="B763" t="str">
            <v>PRINT</v>
          </cell>
          <cell r="C763" t="str">
            <v>Fiv</v>
          </cell>
          <cell r="D763" t="str">
            <v>Male 35 - 64</v>
          </cell>
          <cell r="E763">
            <v>6483.0296898546567</v>
          </cell>
          <cell r="F763">
            <v>6483.0296898546567</v>
          </cell>
          <cell r="G763">
            <v>6483.0296898546567</v>
          </cell>
          <cell r="H763">
            <v>6483.0296898546567</v>
          </cell>
          <cell r="I763">
            <v>6483.0296898546567</v>
          </cell>
          <cell r="J763">
            <v>6483.0296898546567</v>
          </cell>
          <cell r="K763">
            <v>6483.0296898546567</v>
          </cell>
          <cell r="L763">
            <v>6483.0296898546567</v>
          </cell>
          <cell r="M763">
            <v>6483.0296898546567</v>
          </cell>
          <cell r="N763">
            <v>6483.0296898546567</v>
          </cell>
          <cell r="O763">
            <v>6483.0296898546567</v>
          </cell>
          <cell r="P763">
            <v>6483.0296898546567</v>
          </cell>
          <cell r="Q763">
            <v>6483.0296898546567</v>
          </cell>
        </row>
        <row r="764">
          <cell r="A764" t="str">
            <v>PRINTFivMale 45 - 64</v>
          </cell>
          <cell r="B764" t="str">
            <v>PRINT</v>
          </cell>
          <cell r="C764" t="str">
            <v>Fiv</v>
          </cell>
          <cell r="D764" t="str">
            <v>Male 45 - 64</v>
          </cell>
          <cell r="E764">
            <v>6341.4637416748255</v>
          </cell>
          <cell r="F764">
            <v>6341.4637416748255</v>
          </cell>
          <cell r="G764">
            <v>6341.4637416748255</v>
          </cell>
          <cell r="H764">
            <v>6341.4637416748255</v>
          </cell>
          <cell r="I764">
            <v>6341.4637416748255</v>
          </cell>
          <cell r="J764">
            <v>6341.4637416748255</v>
          </cell>
          <cell r="K764">
            <v>6341.4637416748255</v>
          </cell>
          <cell r="L764">
            <v>6341.4637416748255</v>
          </cell>
          <cell r="M764">
            <v>6341.4637416748255</v>
          </cell>
          <cell r="N764">
            <v>6341.4637416748255</v>
          </cell>
          <cell r="O764">
            <v>6341.4637416748255</v>
          </cell>
          <cell r="P764">
            <v>6341.4637416748255</v>
          </cell>
          <cell r="Q764">
            <v>6341.4637416748255</v>
          </cell>
        </row>
        <row r="765">
          <cell r="A765" t="str">
            <v>PRINTFivMale 55 +</v>
          </cell>
          <cell r="B765" t="str">
            <v>PRINT</v>
          </cell>
          <cell r="C765" t="str">
            <v>Fiv</v>
          </cell>
          <cell r="D765" t="str">
            <v>Male 55 +</v>
          </cell>
          <cell r="E765">
            <v>7017.7814781698753</v>
          </cell>
          <cell r="F765">
            <v>7017.7814781698753</v>
          </cell>
          <cell r="G765">
            <v>7017.7814781698753</v>
          </cell>
          <cell r="H765">
            <v>7017.7814781698753</v>
          </cell>
          <cell r="I765">
            <v>7017.7814781698753</v>
          </cell>
          <cell r="J765">
            <v>7017.7814781698753</v>
          </cell>
          <cell r="K765">
            <v>7017.7814781698753</v>
          </cell>
          <cell r="L765">
            <v>7017.7814781698753</v>
          </cell>
          <cell r="M765">
            <v>7017.7814781698753</v>
          </cell>
          <cell r="N765">
            <v>7017.7814781698753</v>
          </cell>
          <cell r="O765">
            <v>7017.7814781698753</v>
          </cell>
          <cell r="P765">
            <v>7017.7814781698753</v>
          </cell>
          <cell r="Q765">
            <v>7017.7814781698753</v>
          </cell>
        </row>
        <row r="766">
          <cell r="A766" t="str">
            <v>PRINTFivMale 35 +</v>
          </cell>
          <cell r="B766" t="str">
            <v>PRINT</v>
          </cell>
          <cell r="C766" t="str">
            <v>Fiv</v>
          </cell>
          <cell r="D766" t="str">
            <v>Male 35 +</v>
          </cell>
          <cell r="E766">
            <v>6779.6388913512737</v>
          </cell>
          <cell r="F766">
            <v>6779.6388913512737</v>
          </cell>
          <cell r="G766">
            <v>6779.6388913512737</v>
          </cell>
          <cell r="H766">
            <v>6779.6388913512737</v>
          </cell>
          <cell r="I766">
            <v>6779.6388913512737</v>
          </cell>
          <cell r="J766">
            <v>6779.6388913512737</v>
          </cell>
          <cell r="K766">
            <v>6779.6388913512737</v>
          </cell>
          <cell r="L766">
            <v>6779.6388913512737</v>
          </cell>
          <cell r="M766">
            <v>6779.6388913512737</v>
          </cell>
          <cell r="N766">
            <v>6779.6388913512737</v>
          </cell>
          <cell r="O766">
            <v>6779.6388913512737</v>
          </cell>
          <cell r="P766">
            <v>6779.6388913512737</v>
          </cell>
          <cell r="Q766">
            <v>6779.6388913512737</v>
          </cell>
        </row>
        <row r="767">
          <cell r="A767" t="str">
            <v>PRINTOthAll 16 +</v>
          </cell>
          <cell r="B767" t="str">
            <v>PRINT</v>
          </cell>
          <cell r="C767" t="str">
            <v>Oth</v>
          </cell>
          <cell r="D767" t="str">
            <v>All 16 +</v>
          </cell>
          <cell r="E767">
            <v>4418.2946093340679</v>
          </cell>
          <cell r="F767">
            <v>4418.2946093340679</v>
          </cell>
          <cell r="G767">
            <v>4418.2946093340679</v>
          </cell>
          <cell r="H767">
            <v>4418.2946093340679</v>
          </cell>
          <cell r="I767">
            <v>4418.2946093340679</v>
          </cell>
          <cell r="J767">
            <v>4418.2946093340679</v>
          </cell>
          <cell r="K767">
            <v>4418.2946093340679</v>
          </cell>
          <cell r="L767">
            <v>4418.2946093340679</v>
          </cell>
          <cell r="M767">
            <v>4418.2946093340679</v>
          </cell>
          <cell r="N767">
            <v>4418.2946093340679</v>
          </cell>
          <cell r="O767">
            <v>4418.2946093340679</v>
          </cell>
          <cell r="P767">
            <v>4418.2946093340679</v>
          </cell>
          <cell r="Q767">
            <v>4418.2946093340679</v>
          </cell>
        </row>
        <row r="768">
          <cell r="A768" t="str">
            <v>PRINTOthAll 16 - 24</v>
          </cell>
          <cell r="B768" t="str">
            <v>PRINT</v>
          </cell>
          <cell r="C768" t="str">
            <v>Oth</v>
          </cell>
          <cell r="D768" t="str">
            <v>All 16 - 24</v>
          </cell>
          <cell r="E768">
            <v>4115.5048251575681</v>
          </cell>
          <cell r="F768">
            <v>4115.5048251575681</v>
          </cell>
          <cell r="G768">
            <v>4115.5048251575681</v>
          </cell>
          <cell r="H768">
            <v>4115.5048251575681</v>
          </cell>
          <cell r="I768">
            <v>4115.5048251575681</v>
          </cell>
          <cell r="J768">
            <v>4115.5048251575681</v>
          </cell>
          <cell r="K768">
            <v>4115.5048251575681</v>
          </cell>
          <cell r="L768">
            <v>4115.5048251575681</v>
          </cell>
          <cell r="M768">
            <v>4115.5048251575681</v>
          </cell>
          <cell r="N768">
            <v>4115.5048251575681</v>
          </cell>
          <cell r="O768">
            <v>4115.5048251575681</v>
          </cell>
          <cell r="P768">
            <v>4115.5048251575681</v>
          </cell>
          <cell r="Q768">
            <v>4115.5048251575681</v>
          </cell>
        </row>
        <row r="769">
          <cell r="A769" t="str">
            <v>PRINTOthAll 16 - 34</v>
          </cell>
          <cell r="B769" t="str">
            <v>PRINT</v>
          </cell>
          <cell r="C769" t="str">
            <v>Oth</v>
          </cell>
          <cell r="D769" t="str">
            <v>All 16 - 34</v>
          </cell>
          <cell r="E769">
            <v>4323.2382089677549</v>
          </cell>
          <cell r="F769">
            <v>4323.2382089677549</v>
          </cell>
          <cell r="G769">
            <v>4323.2382089677549</v>
          </cell>
          <cell r="H769">
            <v>4323.2382089677549</v>
          </cell>
          <cell r="I769">
            <v>4323.2382089677549</v>
          </cell>
          <cell r="J769">
            <v>4323.2382089677549</v>
          </cell>
          <cell r="K769">
            <v>4323.2382089677549</v>
          </cell>
          <cell r="L769">
            <v>4323.2382089677549</v>
          </cell>
          <cell r="M769">
            <v>4323.2382089677549</v>
          </cell>
          <cell r="N769">
            <v>4323.2382089677549</v>
          </cell>
          <cell r="O769">
            <v>4323.2382089677549</v>
          </cell>
          <cell r="P769">
            <v>4323.2382089677549</v>
          </cell>
          <cell r="Q769">
            <v>4323.2382089677549</v>
          </cell>
        </row>
        <row r="770">
          <cell r="A770" t="str">
            <v>PRINTOthAll 16 - 44</v>
          </cell>
          <cell r="B770" t="str">
            <v>PRINT</v>
          </cell>
          <cell r="C770" t="str">
            <v>Oth</v>
          </cell>
          <cell r="D770" t="str">
            <v>All 16 - 44</v>
          </cell>
          <cell r="E770">
            <v>4344.8094599064734</v>
          </cell>
          <cell r="F770">
            <v>4344.8094599064734</v>
          </cell>
          <cell r="G770">
            <v>4344.8094599064734</v>
          </cell>
          <cell r="H770">
            <v>4344.8094599064734</v>
          </cell>
          <cell r="I770">
            <v>4344.8094599064734</v>
          </cell>
          <cell r="J770">
            <v>4344.8094599064734</v>
          </cell>
          <cell r="K770">
            <v>4344.8094599064734</v>
          </cell>
          <cell r="L770">
            <v>4344.8094599064734</v>
          </cell>
          <cell r="M770">
            <v>4344.8094599064734</v>
          </cell>
          <cell r="N770">
            <v>4344.8094599064734</v>
          </cell>
          <cell r="O770">
            <v>4344.8094599064734</v>
          </cell>
          <cell r="P770">
            <v>4344.8094599064734</v>
          </cell>
          <cell r="Q770">
            <v>4344.8094599064734</v>
          </cell>
        </row>
        <row r="771">
          <cell r="A771" t="str">
            <v>PRINTOthAll 20 - 39</v>
          </cell>
          <cell r="B771" t="str">
            <v>PRINT</v>
          </cell>
          <cell r="C771" t="str">
            <v>Oth</v>
          </cell>
          <cell r="D771" t="str">
            <v>All 20 - 39</v>
          </cell>
          <cell r="E771">
            <v>4370.2495822145829</v>
          </cell>
          <cell r="F771">
            <v>4370.2495822145829</v>
          </cell>
          <cell r="G771">
            <v>4370.2495822145829</v>
          </cell>
          <cell r="H771">
            <v>4370.2495822145829</v>
          </cell>
          <cell r="I771">
            <v>4370.2495822145829</v>
          </cell>
          <cell r="J771">
            <v>4370.2495822145829</v>
          </cell>
          <cell r="K771">
            <v>4370.2495822145829</v>
          </cell>
          <cell r="L771">
            <v>4370.2495822145829</v>
          </cell>
          <cell r="M771">
            <v>4370.2495822145829</v>
          </cell>
          <cell r="N771">
            <v>4370.2495822145829</v>
          </cell>
          <cell r="O771">
            <v>4370.2495822145829</v>
          </cell>
          <cell r="P771">
            <v>4370.2495822145829</v>
          </cell>
          <cell r="Q771">
            <v>4370.2495822145829</v>
          </cell>
        </row>
        <row r="772">
          <cell r="A772" t="str">
            <v>PRINTOthAll 25 - 34</v>
          </cell>
          <cell r="B772" t="str">
            <v>PRINT</v>
          </cell>
          <cell r="C772" t="str">
            <v>Oth</v>
          </cell>
          <cell r="D772" t="str">
            <v>All 25 - 34</v>
          </cell>
          <cell r="E772">
            <v>4492.3760752687267</v>
          </cell>
          <cell r="F772">
            <v>4492.3760752687267</v>
          </cell>
          <cell r="G772">
            <v>4492.3760752687267</v>
          </cell>
          <cell r="H772">
            <v>4492.3760752687267</v>
          </cell>
          <cell r="I772">
            <v>4492.3760752687267</v>
          </cell>
          <cell r="J772">
            <v>4492.3760752687267</v>
          </cell>
          <cell r="K772">
            <v>4492.3760752687267</v>
          </cell>
          <cell r="L772">
            <v>4492.3760752687267</v>
          </cell>
          <cell r="M772">
            <v>4492.3760752687267</v>
          </cell>
          <cell r="N772">
            <v>4492.3760752687267</v>
          </cell>
          <cell r="O772">
            <v>4492.3760752687267</v>
          </cell>
          <cell r="P772">
            <v>4492.3760752687267</v>
          </cell>
          <cell r="Q772">
            <v>4492.3760752687267</v>
          </cell>
        </row>
        <row r="773">
          <cell r="A773" t="str">
            <v>PRINTOthAll 25 - 44</v>
          </cell>
          <cell r="B773" t="str">
            <v>PRINT</v>
          </cell>
          <cell r="C773" t="str">
            <v>Oth</v>
          </cell>
          <cell r="D773" t="str">
            <v>All 25 - 44</v>
          </cell>
          <cell r="E773">
            <v>4446.4964898191784</v>
          </cell>
          <cell r="F773">
            <v>4446.4964898191784</v>
          </cell>
          <cell r="G773">
            <v>4446.4964898191784</v>
          </cell>
          <cell r="H773">
            <v>4446.4964898191784</v>
          </cell>
          <cell r="I773">
            <v>4446.4964898191784</v>
          </cell>
          <cell r="J773">
            <v>4446.4964898191784</v>
          </cell>
          <cell r="K773">
            <v>4446.4964898191784</v>
          </cell>
          <cell r="L773">
            <v>4446.4964898191784</v>
          </cell>
          <cell r="M773">
            <v>4446.4964898191784</v>
          </cell>
          <cell r="N773">
            <v>4446.4964898191784</v>
          </cell>
          <cell r="O773">
            <v>4446.4964898191784</v>
          </cell>
          <cell r="P773">
            <v>4446.4964898191784</v>
          </cell>
          <cell r="Q773">
            <v>4446.4964898191784</v>
          </cell>
        </row>
        <row r="774">
          <cell r="A774" t="str">
            <v>PRINTOthAll 25 - 54</v>
          </cell>
          <cell r="B774" t="str">
            <v>PRINT</v>
          </cell>
          <cell r="C774" t="str">
            <v>Oth</v>
          </cell>
          <cell r="D774" t="str">
            <v>All 25 - 54</v>
          </cell>
          <cell r="E774">
            <v>4314.3132745974681</v>
          </cell>
          <cell r="F774">
            <v>4314.3132745974681</v>
          </cell>
          <cell r="G774">
            <v>4314.3132745974681</v>
          </cell>
          <cell r="H774">
            <v>4314.3132745974681</v>
          </cell>
          <cell r="I774">
            <v>4314.3132745974681</v>
          </cell>
          <cell r="J774">
            <v>4314.3132745974681</v>
          </cell>
          <cell r="K774">
            <v>4314.3132745974681</v>
          </cell>
          <cell r="L774">
            <v>4314.3132745974681</v>
          </cell>
          <cell r="M774">
            <v>4314.3132745974681</v>
          </cell>
          <cell r="N774">
            <v>4314.3132745974681</v>
          </cell>
          <cell r="O774">
            <v>4314.3132745974681</v>
          </cell>
          <cell r="P774">
            <v>4314.3132745974681</v>
          </cell>
          <cell r="Q774">
            <v>4314.3132745974681</v>
          </cell>
        </row>
        <row r="775">
          <cell r="A775" t="str">
            <v>PRINTOthAll 30 - 49</v>
          </cell>
          <cell r="B775" t="str">
            <v>PRINT</v>
          </cell>
          <cell r="C775" t="str">
            <v>Oth</v>
          </cell>
          <cell r="D775" t="str">
            <v>All 30 - 49</v>
          </cell>
          <cell r="E775">
            <v>4310.7536101794858</v>
          </cell>
          <cell r="F775">
            <v>4310.7536101794858</v>
          </cell>
          <cell r="G775">
            <v>4310.7536101794858</v>
          </cell>
          <cell r="H775">
            <v>4310.7536101794858</v>
          </cell>
          <cell r="I775">
            <v>4310.7536101794858</v>
          </cell>
          <cell r="J775">
            <v>4310.7536101794858</v>
          </cell>
          <cell r="K775">
            <v>4310.7536101794858</v>
          </cell>
          <cell r="L775">
            <v>4310.7536101794858</v>
          </cell>
          <cell r="M775">
            <v>4310.7536101794858</v>
          </cell>
          <cell r="N775">
            <v>4310.7536101794858</v>
          </cell>
          <cell r="O775">
            <v>4310.7536101794858</v>
          </cell>
          <cell r="P775">
            <v>4310.7536101794858</v>
          </cell>
          <cell r="Q775">
            <v>4310.7536101794858</v>
          </cell>
        </row>
        <row r="776">
          <cell r="A776" t="str">
            <v>PRINTOthAll 35 +</v>
          </cell>
          <cell r="B776" t="str">
            <v>PRINT</v>
          </cell>
          <cell r="C776" t="str">
            <v>Oth</v>
          </cell>
          <cell r="D776" t="str">
            <v>All 35 +</v>
          </cell>
          <cell r="E776">
            <v>4473.1450133026829</v>
          </cell>
          <cell r="F776">
            <v>4473.1450133026829</v>
          </cell>
          <cell r="G776">
            <v>4473.1450133026829</v>
          </cell>
          <cell r="H776">
            <v>4473.1450133026829</v>
          </cell>
          <cell r="I776">
            <v>4473.1450133026829</v>
          </cell>
          <cell r="J776">
            <v>4473.1450133026829</v>
          </cell>
          <cell r="K776">
            <v>4473.1450133026829</v>
          </cell>
          <cell r="L776">
            <v>4473.1450133026829</v>
          </cell>
          <cell r="M776">
            <v>4473.1450133026829</v>
          </cell>
          <cell r="N776">
            <v>4473.1450133026829</v>
          </cell>
          <cell r="O776">
            <v>4473.1450133026829</v>
          </cell>
          <cell r="P776">
            <v>4473.1450133026829</v>
          </cell>
          <cell r="Q776">
            <v>4473.1450133026829</v>
          </cell>
        </row>
        <row r="777">
          <cell r="A777" t="str">
            <v>PRINTOthAll 35 - 54</v>
          </cell>
          <cell r="B777" t="str">
            <v>PRINT</v>
          </cell>
          <cell r="C777" t="str">
            <v>Oth</v>
          </cell>
          <cell r="D777" t="str">
            <v>All 35 - 54</v>
          </cell>
          <cell r="E777">
            <v>4193.1246994683261</v>
          </cell>
          <cell r="F777">
            <v>4193.1246994683261</v>
          </cell>
          <cell r="G777">
            <v>4193.1246994683261</v>
          </cell>
          <cell r="H777">
            <v>4193.1246994683261</v>
          </cell>
          <cell r="I777">
            <v>4193.1246994683261</v>
          </cell>
          <cell r="J777">
            <v>4193.1246994683261</v>
          </cell>
          <cell r="K777">
            <v>4193.1246994683261</v>
          </cell>
          <cell r="L777">
            <v>4193.1246994683261</v>
          </cell>
          <cell r="M777">
            <v>4193.1246994683261</v>
          </cell>
          <cell r="N777">
            <v>4193.1246994683261</v>
          </cell>
          <cell r="O777">
            <v>4193.1246994683261</v>
          </cell>
          <cell r="P777">
            <v>4193.1246994683261</v>
          </cell>
          <cell r="Q777">
            <v>4193.1246994683261</v>
          </cell>
        </row>
        <row r="778">
          <cell r="A778" t="str">
            <v>PRINTOthAll 35 - 44</v>
          </cell>
          <cell r="B778" t="str">
            <v>PRINT</v>
          </cell>
          <cell r="C778" t="str">
            <v>Oth</v>
          </cell>
          <cell r="D778" t="str">
            <v>All 35 - 44</v>
          </cell>
          <cell r="E778">
            <v>4375.7398455088232</v>
          </cell>
          <cell r="F778">
            <v>4375.7398455088232</v>
          </cell>
          <cell r="G778">
            <v>4375.7398455088232</v>
          </cell>
          <cell r="H778">
            <v>4375.7398455088232</v>
          </cell>
          <cell r="I778">
            <v>4375.7398455088232</v>
          </cell>
          <cell r="J778">
            <v>4375.7398455088232</v>
          </cell>
          <cell r="K778">
            <v>4375.7398455088232</v>
          </cell>
          <cell r="L778">
            <v>4375.7398455088232</v>
          </cell>
          <cell r="M778">
            <v>4375.7398455088232</v>
          </cell>
          <cell r="N778">
            <v>4375.7398455088232</v>
          </cell>
          <cell r="O778">
            <v>4375.7398455088232</v>
          </cell>
          <cell r="P778">
            <v>4375.7398455088232</v>
          </cell>
          <cell r="Q778">
            <v>4375.7398455088232</v>
          </cell>
        </row>
        <row r="779">
          <cell r="A779" t="str">
            <v>PRINTOthAll 35 - 64</v>
          </cell>
          <cell r="B779" t="str">
            <v>PRINT</v>
          </cell>
          <cell r="C779" t="str">
            <v>Oth</v>
          </cell>
          <cell r="D779" t="str">
            <v>All 35 - 64</v>
          </cell>
          <cell r="E779">
            <v>4168.0361990726224</v>
          </cell>
          <cell r="F779">
            <v>4168.0361990726224</v>
          </cell>
          <cell r="G779">
            <v>4168.0361990726224</v>
          </cell>
          <cell r="H779">
            <v>4168.0361990726224</v>
          </cell>
          <cell r="I779">
            <v>4168.0361990726224</v>
          </cell>
          <cell r="J779">
            <v>4168.0361990726224</v>
          </cell>
          <cell r="K779">
            <v>4168.0361990726224</v>
          </cell>
          <cell r="L779">
            <v>4168.0361990726224</v>
          </cell>
          <cell r="M779">
            <v>4168.0361990726224</v>
          </cell>
          <cell r="N779">
            <v>4168.0361990726224</v>
          </cell>
          <cell r="O779">
            <v>4168.0361990726224</v>
          </cell>
          <cell r="P779">
            <v>4168.0361990726224</v>
          </cell>
          <cell r="Q779">
            <v>4168.0361990726224</v>
          </cell>
        </row>
        <row r="780">
          <cell r="A780" t="str">
            <v>PRINTOthAll 45 - 64</v>
          </cell>
          <cell r="B780" t="str">
            <v>PRINT</v>
          </cell>
          <cell r="C780" t="str">
            <v>Oth</v>
          </cell>
          <cell r="D780" t="str">
            <v>All 45 - 64</v>
          </cell>
          <cell r="E780">
            <v>4070.614238829402</v>
          </cell>
          <cell r="F780">
            <v>4070.614238829402</v>
          </cell>
          <cell r="G780">
            <v>4070.614238829402</v>
          </cell>
          <cell r="H780">
            <v>4070.614238829402</v>
          </cell>
          <cell r="I780">
            <v>4070.614238829402</v>
          </cell>
          <cell r="J780">
            <v>4070.614238829402</v>
          </cell>
          <cell r="K780">
            <v>4070.614238829402</v>
          </cell>
          <cell r="L780">
            <v>4070.614238829402</v>
          </cell>
          <cell r="M780">
            <v>4070.614238829402</v>
          </cell>
          <cell r="N780">
            <v>4070.614238829402</v>
          </cell>
          <cell r="O780">
            <v>4070.614238829402</v>
          </cell>
          <cell r="P780">
            <v>4070.614238829402</v>
          </cell>
          <cell r="Q780">
            <v>4070.614238829402</v>
          </cell>
        </row>
        <row r="781">
          <cell r="A781" t="str">
            <v>PRINTOthAll 55 +</v>
          </cell>
          <cell r="B781" t="str">
            <v>PRINT</v>
          </cell>
          <cell r="C781" t="str">
            <v>Oth</v>
          </cell>
          <cell r="D781" t="str">
            <v>All 55 +</v>
          </cell>
          <cell r="E781">
            <v>4623.3128923085333</v>
          </cell>
          <cell r="F781">
            <v>4623.3128923085333</v>
          </cell>
          <cell r="G781">
            <v>4623.3128923085333</v>
          </cell>
          <cell r="H781">
            <v>4623.3128923085333</v>
          </cell>
          <cell r="I781">
            <v>4623.3128923085333</v>
          </cell>
          <cell r="J781">
            <v>4623.3128923085333</v>
          </cell>
          <cell r="K781">
            <v>4623.3128923085333</v>
          </cell>
          <cell r="L781">
            <v>4623.3128923085333</v>
          </cell>
          <cell r="M781">
            <v>4623.3128923085333</v>
          </cell>
          <cell r="N781">
            <v>4623.3128923085333</v>
          </cell>
          <cell r="O781">
            <v>4623.3128923085333</v>
          </cell>
          <cell r="P781">
            <v>4623.3128923085333</v>
          </cell>
          <cell r="Q781">
            <v>4623.3128923085333</v>
          </cell>
        </row>
        <row r="782">
          <cell r="A782" t="str">
            <v>PRINTOthFemale 16 +</v>
          </cell>
          <cell r="B782" t="str">
            <v>PRINT</v>
          </cell>
          <cell r="C782" t="str">
            <v>Oth</v>
          </cell>
          <cell r="D782" t="str">
            <v>Female 16 +</v>
          </cell>
          <cell r="E782">
            <v>3847.2999819864031</v>
          </cell>
          <cell r="F782">
            <v>3847.2999819864031</v>
          </cell>
          <cell r="G782">
            <v>3847.2999819864031</v>
          </cell>
          <cell r="H782">
            <v>3847.2999819864031</v>
          </cell>
          <cell r="I782">
            <v>3847.2999819864031</v>
          </cell>
          <cell r="J782">
            <v>3847.2999819864031</v>
          </cell>
          <cell r="K782">
            <v>3847.2999819864031</v>
          </cell>
          <cell r="L782">
            <v>3847.2999819864031</v>
          </cell>
          <cell r="M782">
            <v>3847.2999819864031</v>
          </cell>
          <cell r="N782">
            <v>3847.2999819864031</v>
          </cell>
          <cell r="O782">
            <v>3847.2999819864031</v>
          </cell>
          <cell r="P782">
            <v>3847.2999819864031</v>
          </cell>
          <cell r="Q782">
            <v>3847.2999819864031</v>
          </cell>
        </row>
        <row r="783">
          <cell r="A783" t="str">
            <v>PRINTOthFemale 16 - 24</v>
          </cell>
          <cell r="B783" t="str">
            <v>PRINT</v>
          </cell>
          <cell r="C783" t="str">
            <v>Oth</v>
          </cell>
          <cell r="D783" t="str">
            <v>Female 16 - 24</v>
          </cell>
          <cell r="E783">
            <v>3671.5624564564537</v>
          </cell>
          <cell r="F783">
            <v>3671.5624564564537</v>
          </cell>
          <cell r="G783">
            <v>3671.5624564564537</v>
          </cell>
          <cell r="H783">
            <v>3671.5624564564537</v>
          </cell>
          <cell r="I783">
            <v>3671.5624564564537</v>
          </cell>
          <cell r="J783">
            <v>3671.5624564564537</v>
          </cell>
          <cell r="K783">
            <v>3671.5624564564537</v>
          </cell>
          <cell r="L783">
            <v>3671.5624564564537</v>
          </cell>
          <cell r="M783">
            <v>3671.5624564564537</v>
          </cell>
          <cell r="N783">
            <v>3671.5624564564537</v>
          </cell>
          <cell r="O783">
            <v>3671.5624564564537</v>
          </cell>
          <cell r="P783">
            <v>3671.5624564564537</v>
          </cell>
          <cell r="Q783">
            <v>3671.5624564564537</v>
          </cell>
        </row>
        <row r="784">
          <cell r="A784" t="str">
            <v>PRINTOthFemale 16 - 34</v>
          </cell>
          <cell r="B784" t="str">
            <v>PRINT</v>
          </cell>
          <cell r="C784" t="str">
            <v>Oth</v>
          </cell>
          <cell r="D784" t="str">
            <v>Female 16 - 34</v>
          </cell>
          <cell r="E784">
            <v>3798.352145065458</v>
          </cell>
          <cell r="F784">
            <v>3798.352145065458</v>
          </cell>
          <cell r="G784">
            <v>3798.352145065458</v>
          </cell>
          <cell r="H784">
            <v>3798.352145065458</v>
          </cell>
          <cell r="I784">
            <v>3798.352145065458</v>
          </cell>
          <cell r="J784">
            <v>3798.352145065458</v>
          </cell>
          <cell r="K784">
            <v>3798.352145065458</v>
          </cell>
          <cell r="L784">
            <v>3798.352145065458</v>
          </cell>
          <cell r="M784">
            <v>3798.352145065458</v>
          </cell>
          <cell r="N784">
            <v>3798.352145065458</v>
          </cell>
          <cell r="O784">
            <v>3798.352145065458</v>
          </cell>
          <cell r="P784">
            <v>3798.352145065458</v>
          </cell>
          <cell r="Q784">
            <v>3798.352145065458</v>
          </cell>
        </row>
        <row r="785">
          <cell r="A785" t="str">
            <v>PRINTOthFemale 16 - 44</v>
          </cell>
          <cell r="B785" t="str">
            <v>PRINT</v>
          </cell>
          <cell r="C785" t="str">
            <v>Oth</v>
          </cell>
          <cell r="D785" t="str">
            <v>Female 16 - 44</v>
          </cell>
          <cell r="E785">
            <v>3749.2883929225195</v>
          </cell>
          <cell r="F785">
            <v>3749.2883929225195</v>
          </cell>
          <cell r="G785">
            <v>3749.2883929225195</v>
          </cell>
          <cell r="H785">
            <v>3749.2883929225195</v>
          </cell>
          <cell r="I785">
            <v>3749.2883929225195</v>
          </cell>
          <cell r="J785">
            <v>3749.2883929225195</v>
          </cell>
          <cell r="K785">
            <v>3749.2883929225195</v>
          </cell>
          <cell r="L785">
            <v>3749.2883929225195</v>
          </cell>
          <cell r="M785">
            <v>3749.2883929225195</v>
          </cell>
          <cell r="N785">
            <v>3749.2883929225195</v>
          </cell>
          <cell r="O785">
            <v>3749.2883929225195</v>
          </cell>
          <cell r="P785">
            <v>3749.2883929225195</v>
          </cell>
          <cell r="Q785">
            <v>3749.2883929225195</v>
          </cell>
        </row>
        <row r="786">
          <cell r="A786" t="str">
            <v>PRINTOthFemale 20 - 39</v>
          </cell>
          <cell r="B786" t="str">
            <v>PRINT</v>
          </cell>
          <cell r="C786" t="str">
            <v>Oth</v>
          </cell>
          <cell r="D786" t="str">
            <v>Female 20 - 39</v>
          </cell>
          <cell r="E786">
            <v>3784.5949840909329</v>
          </cell>
          <cell r="F786">
            <v>3784.5949840909329</v>
          </cell>
          <cell r="G786">
            <v>3784.5949840909329</v>
          </cell>
          <cell r="H786">
            <v>3784.5949840909329</v>
          </cell>
          <cell r="I786">
            <v>3784.5949840909329</v>
          </cell>
          <cell r="J786">
            <v>3784.5949840909329</v>
          </cell>
          <cell r="K786">
            <v>3784.5949840909329</v>
          </cell>
          <cell r="L786">
            <v>3784.5949840909329</v>
          </cell>
          <cell r="M786">
            <v>3784.5949840909329</v>
          </cell>
          <cell r="N786">
            <v>3784.5949840909329</v>
          </cell>
          <cell r="O786">
            <v>3784.5949840909329</v>
          </cell>
          <cell r="P786">
            <v>3784.5949840909329</v>
          </cell>
          <cell r="Q786">
            <v>3784.5949840909329</v>
          </cell>
        </row>
        <row r="787">
          <cell r="A787" t="str">
            <v>PRINTOthFemale 25 - 34</v>
          </cell>
          <cell r="B787" t="str">
            <v>PRINT</v>
          </cell>
          <cell r="C787" t="str">
            <v>Oth</v>
          </cell>
          <cell r="D787" t="str">
            <v>Female 25 - 34</v>
          </cell>
          <cell r="E787">
            <v>3883.0422709309069</v>
          </cell>
          <cell r="F787">
            <v>3883.0422709309069</v>
          </cell>
          <cell r="G787">
            <v>3883.0422709309069</v>
          </cell>
          <cell r="H787">
            <v>3883.0422709309069</v>
          </cell>
          <cell r="I787">
            <v>3883.0422709309069</v>
          </cell>
          <cell r="J787">
            <v>3883.0422709309069</v>
          </cell>
          <cell r="K787">
            <v>3883.0422709309069</v>
          </cell>
          <cell r="L787">
            <v>3883.0422709309069</v>
          </cell>
          <cell r="M787">
            <v>3883.0422709309069</v>
          </cell>
          <cell r="N787">
            <v>3883.0422709309069</v>
          </cell>
          <cell r="O787">
            <v>3883.0422709309069</v>
          </cell>
          <cell r="P787">
            <v>3883.0422709309069</v>
          </cell>
          <cell r="Q787">
            <v>3883.0422709309069</v>
          </cell>
        </row>
        <row r="788">
          <cell r="A788" t="str">
            <v>PRINTOthFemale 25 - 44</v>
          </cell>
          <cell r="B788" t="str">
            <v>PRINT</v>
          </cell>
          <cell r="C788" t="str">
            <v>Oth</v>
          </cell>
          <cell r="D788" t="str">
            <v>Female 25 - 44</v>
          </cell>
          <cell r="E788">
            <v>3780.4872471328026</v>
          </cell>
          <cell r="F788">
            <v>3780.4872471328026</v>
          </cell>
          <cell r="G788">
            <v>3780.4872471328026</v>
          </cell>
          <cell r="H788">
            <v>3780.4872471328026</v>
          </cell>
          <cell r="I788">
            <v>3780.4872471328026</v>
          </cell>
          <cell r="J788">
            <v>3780.4872471328026</v>
          </cell>
          <cell r="K788">
            <v>3780.4872471328026</v>
          </cell>
          <cell r="L788">
            <v>3780.4872471328026</v>
          </cell>
          <cell r="M788">
            <v>3780.4872471328026</v>
          </cell>
          <cell r="N788">
            <v>3780.4872471328026</v>
          </cell>
          <cell r="O788">
            <v>3780.4872471328026</v>
          </cell>
          <cell r="P788">
            <v>3780.4872471328026</v>
          </cell>
          <cell r="Q788">
            <v>3780.4872471328026</v>
          </cell>
        </row>
        <row r="789">
          <cell r="A789" t="str">
            <v>PRINTOthFemale 25 - 54</v>
          </cell>
          <cell r="B789" t="str">
            <v>PRINT</v>
          </cell>
          <cell r="C789" t="str">
            <v>Oth</v>
          </cell>
          <cell r="D789" t="str">
            <v>Female 25 - 54</v>
          </cell>
          <cell r="E789">
            <v>3633.263821653361</v>
          </cell>
          <cell r="F789">
            <v>3633.263821653361</v>
          </cell>
          <cell r="G789">
            <v>3633.263821653361</v>
          </cell>
          <cell r="H789">
            <v>3633.263821653361</v>
          </cell>
          <cell r="I789">
            <v>3633.263821653361</v>
          </cell>
          <cell r="J789">
            <v>3633.263821653361</v>
          </cell>
          <cell r="K789">
            <v>3633.263821653361</v>
          </cell>
          <cell r="L789">
            <v>3633.263821653361</v>
          </cell>
          <cell r="M789">
            <v>3633.263821653361</v>
          </cell>
          <cell r="N789">
            <v>3633.263821653361</v>
          </cell>
          <cell r="O789">
            <v>3633.263821653361</v>
          </cell>
          <cell r="P789">
            <v>3633.263821653361</v>
          </cell>
          <cell r="Q789">
            <v>3633.263821653361</v>
          </cell>
        </row>
        <row r="790">
          <cell r="A790" t="str">
            <v>PRINTOthFemale 30 - 49</v>
          </cell>
          <cell r="B790" t="str">
            <v>PRINT</v>
          </cell>
          <cell r="C790" t="str">
            <v>Oth</v>
          </cell>
          <cell r="D790" t="str">
            <v>Female 30 - 49</v>
          </cell>
          <cell r="E790">
            <v>3658.706845614518</v>
          </cell>
          <cell r="F790">
            <v>3658.706845614518</v>
          </cell>
          <cell r="G790">
            <v>3658.706845614518</v>
          </cell>
          <cell r="H790">
            <v>3658.706845614518</v>
          </cell>
          <cell r="I790">
            <v>3658.706845614518</v>
          </cell>
          <cell r="J790">
            <v>3658.706845614518</v>
          </cell>
          <cell r="K790">
            <v>3658.706845614518</v>
          </cell>
          <cell r="L790">
            <v>3658.706845614518</v>
          </cell>
          <cell r="M790">
            <v>3658.706845614518</v>
          </cell>
          <cell r="N790">
            <v>3658.706845614518</v>
          </cell>
          <cell r="O790">
            <v>3658.706845614518</v>
          </cell>
          <cell r="P790">
            <v>3658.706845614518</v>
          </cell>
          <cell r="Q790">
            <v>3658.706845614518</v>
          </cell>
        </row>
        <row r="791">
          <cell r="A791" t="str">
            <v>PRINTOthFemale 35 - 44</v>
          </cell>
          <cell r="B791" t="str">
            <v>PRINT</v>
          </cell>
          <cell r="C791" t="str">
            <v>Oth</v>
          </cell>
          <cell r="D791" t="str">
            <v>Female 35 - 44</v>
          </cell>
          <cell r="E791">
            <v>3658.7068456145175</v>
          </cell>
          <cell r="F791">
            <v>3658.7068456145175</v>
          </cell>
          <cell r="G791">
            <v>3658.7068456145175</v>
          </cell>
          <cell r="H791">
            <v>3658.7068456145175</v>
          </cell>
          <cell r="I791">
            <v>3658.7068456145175</v>
          </cell>
          <cell r="J791">
            <v>3658.7068456145175</v>
          </cell>
          <cell r="K791">
            <v>3658.7068456145175</v>
          </cell>
          <cell r="L791">
            <v>3658.7068456145175</v>
          </cell>
          <cell r="M791">
            <v>3658.7068456145175</v>
          </cell>
          <cell r="N791">
            <v>3658.7068456145175</v>
          </cell>
          <cell r="O791">
            <v>3658.7068456145175</v>
          </cell>
          <cell r="P791">
            <v>3658.7068456145175</v>
          </cell>
          <cell r="Q791">
            <v>3658.7068456145175</v>
          </cell>
        </row>
        <row r="792">
          <cell r="A792" t="str">
            <v>PRINTOthFemale 35 - 54</v>
          </cell>
          <cell r="B792" t="str">
            <v>PRINT</v>
          </cell>
          <cell r="C792" t="str">
            <v>Oth</v>
          </cell>
          <cell r="D792" t="str">
            <v>Female 35 - 54</v>
          </cell>
          <cell r="E792">
            <v>3494.738043837815</v>
          </cell>
          <cell r="F792">
            <v>3494.738043837815</v>
          </cell>
          <cell r="G792">
            <v>3494.738043837815</v>
          </cell>
          <cell r="H792">
            <v>3494.738043837815</v>
          </cell>
          <cell r="I792">
            <v>3494.738043837815</v>
          </cell>
          <cell r="J792">
            <v>3494.738043837815</v>
          </cell>
          <cell r="K792">
            <v>3494.738043837815</v>
          </cell>
          <cell r="L792">
            <v>3494.738043837815</v>
          </cell>
          <cell r="M792">
            <v>3494.738043837815</v>
          </cell>
          <cell r="N792">
            <v>3494.738043837815</v>
          </cell>
          <cell r="O792">
            <v>3494.738043837815</v>
          </cell>
          <cell r="P792">
            <v>3494.738043837815</v>
          </cell>
          <cell r="Q792">
            <v>3494.738043837815</v>
          </cell>
        </row>
        <row r="793">
          <cell r="A793" t="str">
            <v>PRINTOthFemale 35 - 64</v>
          </cell>
          <cell r="B793" t="str">
            <v>PRINT</v>
          </cell>
          <cell r="C793" t="str">
            <v>Oth</v>
          </cell>
          <cell r="D793" t="str">
            <v>Female 35 - 64</v>
          </cell>
          <cell r="E793">
            <v>3511.178343775226</v>
          </cell>
          <cell r="F793">
            <v>3511.178343775226</v>
          </cell>
          <cell r="G793">
            <v>3511.178343775226</v>
          </cell>
          <cell r="H793">
            <v>3511.178343775226</v>
          </cell>
          <cell r="I793">
            <v>3511.178343775226</v>
          </cell>
          <cell r="J793">
            <v>3511.178343775226</v>
          </cell>
          <cell r="K793">
            <v>3511.178343775226</v>
          </cell>
          <cell r="L793">
            <v>3511.178343775226</v>
          </cell>
          <cell r="M793">
            <v>3511.178343775226</v>
          </cell>
          <cell r="N793">
            <v>3511.178343775226</v>
          </cell>
          <cell r="O793">
            <v>3511.178343775226</v>
          </cell>
          <cell r="P793">
            <v>3511.178343775226</v>
          </cell>
          <cell r="Q793">
            <v>3511.178343775226</v>
          </cell>
        </row>
        <row r="794">
          <cell r="A794" t="str">
            <v>PRINTOthFemale 45 - 64</v>
          </cell>
          <cell r="B794" t="str">
            <v>PRINT</v>
          </cell>
          <cell r="C794" t="str">
            <v>Oth</v>
          </cell>
          <cell r="D794" t="str">
            <v>Female 45 - 64</v>
          </cell>
          <cell r="E794">
            <v>3393.3945784322195</v>
          </cell>
          <cell r="F794">
            <v>3393.3945784322195</v>
          </cell>
          <cell r="G794">
            <v>3393.3945784322195</v>
          </cell>
          <cell r="H794">
            <v>3393.3945784322195</v>
          </cell>
          <cell r="I794">
            <v>3393.3945784322195</v>
          </cell>
          <cell r="J794">
            <v>3393.3945784322195</v>
          </cell>
          <cell r="K794">
            <v>3393.3945784322195</v>
          </cell>
          <cell r="L794">
            <v>3393.3945784322195</v>
          </cell>
          <cell r="M794">
            <v>3393.3945784322195</v>
          </cell>
          <cell r="N794">
            <v>3393.3945784322195</v>
          </cell>
          <cell r="O794">
            <v>3393.3945784322195</v>
          </cell>
          <cell r="P794">
            <v>3393.3945784322195</v>
          </cell>
          <cell r="Q794">
            <v>3393.3945784322195</v>
          </cell>
        </row>
        <row r="795">
          <cell r="A795" t="str">
            <v>PRINTOthFemale 55 +</v>
          </cell>
          <cell r="B795" t="str">
            <v>PRINT</v>
          </cell>
          <cell r="C795" t="str">
            <v>Oth</v>
          </cell>
          <cell r="D795" t="str">
            <v>Female 55 +</v>
          </cell>
          <cell r="E795">
            <v>4153.131614519606</v>
          </cell>
          <cell r="F795">
            <v>4153.131614519606</v>
          </cell>
          <cell r="G795">
            <v>4153.131614519606</v>
          </cell>
          <cell r="H795">
            <v>4153.131614519606</v>
          </cell>
          <cell r="I795">
            <v>4153.131614519606</v>
          </cell>
          <cell r="J795">
            <v>4153.131614519606</v>
          </cell>
          <cell r="K795">
            <v>4153.131614519606</v>
          </cell>
          <cell r="L795">
            <v>4153.131614519606</v>
          </cell>
          <cell r="M795">
            <v>4153.131614519606</v>
          </cell>
          <cell r="N795">
            <v>4153.131614519606</v>
          </cell>
          <cell r="O795">
            <v>4153.131614519606</v>
          </cell>
          <cell r="P795">
            <v>4153.131614519606</v>
          </cell>
          <cell r="Q795">
            <v>4153.131614519606</v>
          </cell>
        </row>
        <row r="796">
          <cell r="A796" t="str">
            <v>PRINTOthFemale 35 +</v>
          </cell>
          <cell r="B796" t="str">
            <v>PRINT</v>
          </cell>
          <cell r="C796" t="str">
            <v>Oth</v>
          </cell>
          <cell r="D796" t="str">
            <v>Female 35 +</v>
          </cell>
          <cell r="E796">
            <v>3867.2341787842611</v>
          </cell>
          <cell r="F796">
            <v>3867.2341787842611</v>
          </cell>
          <cell r="G796">
            <v>3867.2341787842611</v>
          </cell>
          <cell r="H796">
            <v>3867.2341787842611</v>
          </cell>
          <cell r="I796">
            <v>3867.2341787842611</v>
          </cell>
          <cell r="J796">
            <v>3867.2341787842611</v>
          </cell>
          <cell r="K796">
            <v>3867.2341787842611</v>
          </cell>
          <cell r="L796">
            <v>3867.2341787842611</v>
          </cell>
          <cell r="M796">
            <v>3867.2341787842611</v>
          </cell>
          <cell r="N796">
            <v>3867.2341787842611</v>
          </cell>
          <cell r="O796">
            <v>3867.2341787842611</v>
          </cell>
          <cell r="P796">
            <v>3867.2341787842611</v>
          </cell>
          <cell r="Q796">
            <v>3867.2341787842611</v>
          </cell>
        </row>
        <row r="797">
          <cell r="A797" t="str">
            <v>PRINTOthMale 16 - 24</v>
          </cell>
          <cell r="B797" t="str">
            <v>PRINT</v>
          </cell>
          <cell r="C797" t="str">
            <v>Oth</v>
          </cell>
          <cell r="D797" t="str">
            <v>Male 16 - 24</v>
          </cell>
          <cell r="E797">
            <v>4628.4015973304513</v>
          </cell>
          <cell r="F797">
            <v>4628.4015973304513</v>
          </cell>
          <cell r="G797">
            <v>4628.4015973304513</v>
          </cell>
          <cell r="H797">
            <v>4628.4015973304513</v>
          </cell>
          <cell r="I797">
            <v>4628.4015973304513</v>
          </cell>
          <cell r="J797">
            <v>4628.4015973304513</v>
          </cell>
          <cell r="K797">
            <v>4628.4015973304513</v>
          </cell>
          <cell r="L797">
            <v>4628.4015973304513</v>
          </cell>
          <cell r="M797">
            <v>4628.4015973304513</v>
          </cell>
          <cell r="N797">
            <v>4628.4015973304513</v>
          </cell>
          <cell r="O797">
            <v>4628.4015973304513</v>
          </cell>
          <cell r="P797">
            <v>4628.4015973304513</v>
          </cell>
          <cell r="Q797">
            <v>4628.4015973304513</v>
          </cell>
        </row>
        <row r="798">
          <cell r="A798" t="str">
            <v>PRINTOthMale 16 - 34</v>
          </cell>
          <cell r="B798" t="str">
            <v>PRINT</v>
          </cell>
          <cell r="C798" t="str">
            <v>Oth</v>
          </cell>
          <cell r="D798" t="str">
            <v>Male 16 - 34</v>
          </cell>
          <cell r="E798">
            <v>5052.6838405123044</v>
          </cell>
          <cell r="F798">
            <v>5052.6838405123044</v>
          </cell>
          <cell r="G798">
            <v>5052.6838405123044</v>
          </cell>
          <cell r="H798">
            <v>5052.6838405123044</v>
          </cell>
          <cell r="I798">
            <v>5052.6838405123044</v>
          </cell>
          <cell r="J798">
            <v>5052.6838405123044</v>
          </cell>
          <cell r="K798">
            <v>5052.6838405123044</v>
          </cell>
          <cell r="L798">
            <v>5052.6838405123044</v>
          </cell>
          <cell r="M798">
            <v>5052.6838405123044</v>
          </cell>
          <cell r="N798">
            <v>5052.6838405123044</v>
          </cell>
          <cell r="O798">
            <v>5052.6838405123044</v>
          </cell>
          <cell r="P798">
            <v>5052.6838405123044</v>
          </cell>
          <cell r="Q798">
            <v>5052.6838405123044</v>
          </cell>
        </row>
        <row r="799">
          <cell r="A799" t="str">
            <v>PRINTOthMale 16 - 44</v>
          </cell>
          <cell r="B799" t="str">
            <v>PRINT</v>
          </cell>
          <cell r="C799" t="str">
            <v>Oth</v>
          </cell>
          <cell r="D799" t="str">
            <v>Male 16 - 44</v>
          </cell>
          <cell r="E799">
            <v>5196.9109802978128</v>
          </cell>
          <cell r="F799">
            <v>5196.9109802978128</v>
          </cell>
          <cell r="G799">
            <v>5196.9109802978128</v>
          </cell>
          <cell r="H799">
            <v>5196.9109802978128</v>
          </cell>
          <cell r="I799">
            <v>5196.9109802978128</v>
          </cell>
          <cell r="J799">
            <v>5196.9109802978128</v>
          </cell>
          <cell r="K799">
            <v>5196.9109802978128</v>
          </cell>
          <cell r="L799">
            <v>5196.9109802978128</v>
          </cell>
          <cell r="M799">
            <v>5196.9109802978128</v>
          </cell>
          <cell r="N799">
            <v>5196.9109802978128</v>
          </cell>
          <cell r="O799">
            <v>5196.9109802978128</v>
          </cell>
          <cell r="P799">
            <v>5196.9109802978128</v>
          </cell>
          <cell r="Q799">
            <v>5196.9109802978128</v>
          </cell>
        </row>
        <row r="800">
          <cell r="A800" t="str">
            <v>PRINTOthMale 16 +</v>
          </cell>
          <cell r="B800" t="str">
            <v>PRINT</v>
          </cell>
          <cell r="C800" t="str">
            <v>Oth</v>
          </cell>
          <cell r="D800" t="str">
            <v>Male 16 +</v>
          </cell>
          <cell r="E800">
            <v>5422.5566949014401</v>
          </cell>
          <cell r="F800">
            <v>5422.5566949014401</v>
          </cell>
          <cell r="G800">
            <v>5422.5566949014401</v>
          </cell>
          <cell r="H800">
            <v>5422.5566949014401</v>
          </cell>
          <cell r="I800">
            <v>5422.5566949014401</v>
          </cell>
          <cell r="J800">
            <v>5422.5566949014401</v>
          </cell>
          <cell r="K800">
            <v>5422.5566949014401</v>
          </cell>
          <cell r="L800">
            <v>5422.5566949014401</v>
          </cell>
          <cell r="M800">
            <v>5422.5566949014401</v>
          </cell>
          <cell r="N800">
            <v>5422.5566949014401</v>
          </cell>
          <cell r="O800">
            <v>5422.5566949014401</v>
          </cell>
          <cell r="P800">
            <v>5422.5566949014401</v>
          </cell>
          <cell r="Q800">
            <v>5422.5566949014401</v>
          </cell>
        </row>
        <row r="801">
          <cell r="A801" t="str">
            <v>PRINTOthMale 20 - 39</v>
          </cell>
          <cell r="B801" t="str">
            <v>PRINT</v>
          </cell>
          <cell r="C801" t="str">
            <v>Oth</v>
          </cell>
          <cell r="D801" t="str">
            <v>Male 20 - 39</v>
          </cell>
          <cell r="E801">
            <v>5182.9941137910473</v>
          </cell>
          <cell r="F801">
            <v>5182.9941137910473</v>
          </cell>
          <cell r="G801">
            <v>5182.9941137910473</v>
          </cell>
          <cell r="H801">
            <v>5182.9941137910473</v>
          </cell>
          <cell r="I801">
            <v>5182.9941137910473</v>
          </cell>
          <cell r="J801">
            <v>5182.9941137910473</v>
          </cell>
          <cell r="K801">
            <v>5182.9941137910473</v>
          </cell>
          <cell r="L801">
            <v>5182.9941137910473</v>
          </cell>
          <cell r="M801">
            <v>5182.9941137910473</v>
          </cell>
          <cell r="N801">
            <v>5182.9941137910473</v>
          </cell>
          <cell r="O801">
            <v>5182.9941137910473</v>
          </cell>
          <cell r="P801">
            <v>5182.9941137910473</v>
          </cell>
          <cell r="Q801">
            <v>5182.9941137910473</v>
          </cell>
        </row>
        <row r="802">
          <cell r="A802" t="str">
            <v>PRINTOthMale 25 - 34</v>
          </cell>
          <cell r="B802" t="str">
            <v>PRINT</v>
          </cell>
          <cell r="C802" t="str">
            <v>Oth</v>
          </cell>
          <cell r="D802" t="str">
            <v>Male 25 - 34</v>
          </cell>
          <cell r="E802">
            <v>5346.7948524964168</v>
          </cell>
          <cell r="F802">
            <v>5346.7948524964168</v>
          </cell>
          <cell r="G802">
            <v>5346.7948524964168</v>
          </cell>
          <cell r="H802">
            <v>5346.7948524964168</v>
          </cell>
          <cell r="I802">
            <v>5346.7948524964168</v>
          </cell>
          <cell r="J802">
            <v>5346.7948524964168</v>
          </cell>
          <cell r="K802">
            <v>5346.7948524964168</v>
          </cell>
          <cell r="L802">
            <v>5346.7948524964168</v>
          </cell>
          <cell r="M802">
            <v>5346.7948524964168</v>
          </cell>
          <cell r="N802">
            <v>5346.7948524964168</v>
          </cell>
          <cell r="O802">
            <v>5346.7948524964168</v>
          </cell>
          <cell r="P802">
            <v>5346.7948524964168</v>
          </cell>
          <cell r="Q802">
            <v>5346.7948524964168</v>
          </cell>
        </row>
        <row r="803">
          <cell r="A803" t="str">
            <v>PRINTOthMale 25 - 44</v>
          </cell>
          <cell r="B803" t="str">
            <v>PRINT</v>
          </cell>
          <cell r="C803" t="str">
            <v>Oth</v>
          </cell>
          <cell r="D803" t="str">
            <v>Male 25 - 44</v>
          </cell>
          <cell r="E803">
            <v>5386.3073381992399</v>
          </cell>
          <cell r="F803">
            <v>5386.3073381992399</v>
          </cell>
          <cell r="G803">
            <v>5386.3073381992399</v>
          </cell>
          <cell r="H803">
            <v>5386.3073381992399</v>
          </cell>
          <cell r="I803">
            <v>5386.3073381992399</v>
          </cell>
          <cell r="J803">
            <v>5386.3073381992399</v>
          </cell>
          <cell r="K803">
            <v>5386.3073381992399</v>
          </cell>
          <cell r="L803">
            <v>5386.3073381992399</v>
          </cell>
          <cell r="M803">
            <v>5386.3073381992399</v>
          </cell>
          <cell r="N803">
            <v>5386.3073381992399</v>
          </cell>
          <cell r="O803">
            <v>5386.3073381992399</v>
          </cell>
          <cell r="P803">
            <v>5386.3073381992399</v>
          </cell>
          <cell r="Q803">
            <v>5386.3073381992399</v>
          </cell>
        </row>
        <row r="804">
          <cell r="A804" t="str">
            <v>PRINTOthMale 25 - 54</v>
          </cell>
          <cell r="B804" t="str">
            <v>PRINT</v>
          </cell>
          <cell r="C804" t="str">
            <v>Oth</v>
          </cell>
          <cell r="D804" t="str">
            <v>Male 25 - 54</v>
          </cell>
          <cell r="E804">
            <v>5392.4403864257565</v>
          </cell>
          <cell r="F804">
            <v>5392.4403864257565</v>
          </cell>
          <cell r="G804">
            <v>5392.4403864257565</v>
          </cell>
          <cell r="H804">
            <v>5392.4403864257565</v>
          </cell>
          <cell r="I804">
            <v>5392.4403864257565</v>
          </cell>
          <cell r="J804">
            <v>5392.4403864257565</v>
          </cell>
          <cell r="K804">
            <v>5392.4403864257565</v>
          </cell>
          <cell r="L804">
            <v>5392.4403864257565</v>
          </cell>
          <cell r="M804">
            <v>5392.4403864257565</v>
          </cell>
          <cell r="N804">
            <v>5392.4403864257565</v>
          </cell>
          <cell r="O804">
            <v>5392.4403864257565</v>
          </cell>
          <cell r="P804">
            <v>5392.4403864257565</v>
          </cell>
          <cell r="Q804">
            <v>5392.4403864257565</v>
          </cell>
        </row>
        <row r="805">
          <cell r="A805" t="str">
            <v>PRINTOthMale 30 - 49</v>
          </cell>
          <cell r="B805" t="str">
            <v>PRINT</v>
          </cell>
          <cell r="C805" t="str">
            <v>Oth</v>
          </cell>
          <cell r="D805" t="str">
            <v>Male 30 - 49</v>
          </cell>
          <cell r="E805">
            <v>5330.7756139963576</v>
          </cell>
          <cell r="F805">
            <v>5330.7756139963576</v>
          </cell>
          <cell r="G805">
            <v>5330.7756139963576</v>
          </cell>
          <cell r="H805">
            <v>5330.7756139963576</v>
          </cell>
          <cell r="I805">
            <v>5330.7756139963576</v>
          </cell>
          <cell r="J805">
            <v>5330.7756139963576</v>
          </cell>
          <cell r="K805">
            <v>5330.7756139963576</v>
          </cell>
          <cell r="L805">
            <v>5330.7756139963576</v>
          </cell>
          <cell r="M805">
            <v>5330.7756139963576</v>
          </cell>
          <cell r="N805">
            <v>5330.7756139963576</v>
          </cell>
          <cell r="O805">
            <v>5330.7756139963576</v>
          </cell>
          <cell r="P805">
            <v>5330.7756139963576</v>
          </cell>
          <cell r="Q805">
            <v>5330.7756139963576</v>
          </cell>
        </row>
        <row r="806">
          <cell r="A806" t="str">
            <v>PRINTOthMale 35 - 44</v>
          </cell>
          <cell r="B806" t="str">
            <v>PRINT</v>
          </cell>
          <cell r="C806" t="str">
            <v>Oth</v>
          </cell>
          <cell r="D806" t="str">
            <v>Male 35 - 44</v>
          </cell>
          <cell r="E806">
            <v>5459.7776496870802</v>
          </cell>
          <cell r="F806">
            <v>5459.7776496870802</v>
          </cell>
          <cell r="G806">
            <v>5459.7776496870802</v>
          </cell>
          <cell r="H806">
            <v>5459.7776496870802</v>
          </cell>
          <cell r="I806">
            <v>5459.7776496870802</v>
          </cell>
          <cell r="J806">
            <v>5459.7776496870802</v>
          </cell>
          <cell r="K806">
            <v>5459.7776496870802</v>
          </cell>
          <cell r="L806">
            <v>5459.7776496870802</v>
          </cell>
          <cell r="M806">
            <v>5459.7776496870802</v>
          </cell>
          <cell r="N806">
            <v>5459.7776496870802</v>
          </cell>
          <cell r="O806">
            <v>5459.7776496870802</v>
          </cell>
          <cell r="P806">
            <v>5459.7776496870802</v>
          </cell>
          <cell r="Q806">
            <v>5459.7776496870802</v>
          </cell>
        </row>
        <row r="807">
          <cell r="A807" t="str">
            <v>PRINTOthMale 35 - 54</v>
          </cell>
          <cell r="B807" t="str">
            <v>PRINT</v>
          </cell>
          <cell r="C807" t="str">
            <v>Oth</v>
          </cell>
          <cell r="D807" t="str">
            <v>Male 35 - 54</v>
          </cell>
          <cell r="E807">
            <v>5441.4793532479307</v>
          </cell>
          <cell r="F807">
            <v>5441.4793532479307</v>
          </cell>
          <cell r="G807">
            <v>5441.4793532479307</v>
          </cell>
          <cell r="H807">
            <v>5441.4793532479307</v>
          </cell>
          <cell r="I807">
            <v>5441.4793532479307</v>
          </cell>
          <cell r="J807">
            <v>5441.4793532479307</v>
          </cell>
          <cell r="K807">
            <v>5441.4793532479307</v>
          </cell>
          <cell r="L807">
            <v>5441.4793532479307</v>
          </cell>
          <cell r="M807">
            <v>5441.4793532479307</v>
          </cell>
          <cell r="N807">
            <v>5441.4793532479307</v>
          </cell>
          <cell r="O807">
            <v>5441.4793532479307</v>
          </cell>
          <cell r="P807">
            <v>5441.4793532479307</v>
          </cell>
          <cell r="Q807">
            <v>5441.4793532479307</v>
          </cell>
        </row>
        <row r="808">
          <cell r="A808" t="str">
            <v>PRINTOthMale 35 - 64</v>
          </cell>
          <cell r="B808" t="str">
            <v>PRINT</v>
          </cell>
          <cell r="C808" t="str">
            <v>Oth</v>
          </cell>
          <cell r="D808" t="str">
            <v>Male 35 - 64</v>
          </cell>
          <cell r="E808">
            <v>5363.2772659532693</v>
          </cell>
          <cell r="F808">
            <v>5363.2772659532693</v>
          </cell>
          <cell r="G808">
            <v>5363.2772659532693</v>
          </cell>
          <cell r="H808">
            <v>5363.2772659532693</v>
          </cell>
          <cell r="I808">
            <v>5363.2772659532693</v>
          </cell>
          <cell r="J808">
            <v>5363.2772659532693</v>
          </cell>
          <cell r="K808">
            <v>5363.2772659532693</v>
          </cell>
          <cell r="L808">
            <v>5363.2772659532693</v>
          </cell>
          <cell r="M808">
            <v>5363.2772659532693</v>
          </cell>
          <cell r="N808">
            <v>5363.2772659532693</v>
          </cell>
          <cell r="O808">
            <v>5363.2772659532693</v>
          </cell>
          <cell r="P808">
            <v>5363.2772659532693</v>
          </cell>
          <cell r="Q808">
            <v>5363.2772659532693</v>
          </cell>
        </row>
        <row r="809">
          <cell r="A809" t="str">
            <v>PRINTOthMale 45 - 64</v>
          </cell>
          <cell r="B809" t="str">
            <v>PRINT</v>
          </cell>
          <cell r="C809" t="str">
            <v>Oth</v>
          </cell>
          <cell r="D809" t="str">
            <v>Male 45 - 64</v>
          </cell>
          <cell r="E809">
            <v>5246.1626655536793</v>
          </cell>
          <cell r="F809">
            <v>5246.1626655536793</v>
          </cell>
          <cell r="G809">
            <v>5246.1626655536793</v>
          </cell>
          <cell r="H809">
            <v>5246.1626655536793</v>
          </cell>
          <cell r="I809">
            <v>5246.1626655536793</v>
          </cell>
          <cell r="J809">
            <v>5246.1626655536793</v>
          </cell>
          <cell r="K809">
            <v>5246.1626655536793</v>
          </cell>
          <cell r="L809">
            <v>5246.1626655536793</v>
          </cell>
          <cell r="M809">
            <v>5246.1626655536793</v>
          </cell>
          <cell r="N809">
            <v>5246.1626655536793</v>
          </cell>
          <cell r="O809">
            <v>5246.1626655536793</v>
          </cell>
          <cell r="P809">
            <v>5246.1626655536793</v>
          </cell>
          <cell r="Q809">
            <v>5246.1626655536793</v>
          </cell>
        </row>
        <row r="810">
          <cell r="A810" t="str">
            <v>PRINTOthMale 55 +</v>
          </cell>
          <cell r="B810" t="str">
            <v>PRINT</v>
          </cell>
          <cell r="C810" t="str">
            <v>Oth</v>
          </cell>
          <cell r="D810" t="str">
            <v>Male 55 +</v>
          </cell>
          <cell r="E810">
            <v>5805.6664337349712</v>
          </cell>
          <cell r="F810">
            <v>5805.6664337349712</v>
          </cell>
          <cell r="G810">
            <v>5805.6664337349712</v>
          </cell>
          <cell r="H810">
            <v>5805.6664337349712</v>
          </cell>
          <cell r="I810">
            <v>5805.6664337349712</v>
          </cell>
          <cell r="J810">
            <v>5805.6664337349712</v>
          </cell>
          <cell r="K810">
            <v>5805.6664337349712</v>
          </cell>
          <cell r="L810">
            <v>5805.6664337349712</v>
          </cell>
          <cell r="M810">
            <v>5805.6664337349712</v>
          </cell>
          <cell r="N810">
            <v>5805.6664337349712</v>
          </cell>
          <cell r="O810">
            <v>5805.6664337349712</v>
          </cell>
          <cell r="P810">
            <v>5805.6664337349712</v>
          </cell>
          <cell r="Q810">
            <v>5805.6664337349712</v>
          </cell>
        </row>
        <row r="811">
          <cell r="A811" t="str">
            <v>PRINTOthMale 35 +</v>
          </cell>
          <cell r="B811" t="str">
            <v>PRINT</v>
          </cell>
          <cell r="C811" t="str">
            <v>Oth</v>
          </cell>
          <cell r="D811" t="str">
            <v>Male 35 +</v>
          </cell>
          <cell r="E811">
            <v>5608.6559643955752</v>
          </cell>
          <cell r="F811">
            <v>5608.6559643955752</v>
          </cell>
          <cell r="G811">
            <v>5608.6559643955752</v>
          </cell>
          <cell r="H811">
            <v>5608.6559643955752</v>
          </cell>
          <cell r="I811">
            <v>5608.6559643955752</v>
          </cell>
          <cell r="J811">
            <v>5608.6559643955752</v>
          </cell>
          <cell r="K811">
            <v>5608.6559643955752</v>
          </cell>
          <cell r="L811">
            <v>5608.6559643955752</v>
          </cell>
          <cell r="M811">
            <v>5608.6559643955752</v>
          </cell>
          <cell r="N811">
            <v>5608.6559643955752</v>
          </cell>
          <cell r="O811">
            <v>5608.6559643955752</v>
          </cell>
          <cell r="P811">
            <v>5608.6559643955752</v>
          </cell>
          <cell r="Q811">
            <v>5608.6559643955752</v>
          </cell>
        </row>
        <row r="812">
          <cell r="A812" t="str">
            <v>RadioRusAll 16 +</v>
          </cell>
          <cell r="B812" t="str">
            <v>Radio</v>
          </cell>
          <cell r="C812" t="str">
            <v>Rus</v>
          </cell>
          <cell r="D812" t="str">
            <v>All 16 +</v>
          </cell>
          <cell r="E812">
            <v>151625.88787878791</v>
          </cell>
          <cell r="F812">
            <v>139664.29005723912</v>
          </cell>
          <cell r="G812">
            <v>151625.88787878791</v>
          </cell>
          <cell r="H812">
            <v>158364.8162289563</v>
          </cell>
          <cell r="I812">
            <v>159375.65548148158</v>
          </cell>
          <cell r="J812">
            <v>151625.88787878791</v>
          </cell>
          <cell r="K812">
            <v>151625.88787878791</v>
          </cell>
          <cell r="L812">
            <v>142696.80781481485</v>
          </cell>
          <cell r="M812">
            <v>139664.29005723918</v>
          </cell>
          <cell r="N812">
            <v>151962.83429629635</v>
          </cell>
          <cell r="O812">
            <v>160049.54831649837</v>
          </cell>
          <cell r="P812">
            <v>165440.69099663314</v>
          </cell>
          <cell r="Q812">
            <v>165272.21778787894</v>
          </cell>
        </row>
        <row r="813">
          <cell r="A813" t="str">
            <v>RadioRusAll 16 - 24</v>
          </cell>
          <cell r="B813" t="str">
            <v>Radio</v>
          </cell>
          <cell r="C813" t="str">
            <v>Rus</v>
          </cell>
          <cell r="D813" t="str">
            <v>All 16 - 24</v>
          </cell>
          <cell r="E813">
            <v>92660.264814814815</v>
          </cell>
          <cell r="F813">
            <v>85350.399479423897</v>
          </cell>
          <cell r="G813">
            <v>92660.264814814815</v>
          </cell>
          <cell r="H813">
            <v>96778.498806584394</v>
          </cell>
          <cell r="I813">
            <v>97396.233905349829</v>
          </cell>
          <cell r="J813">
            <v>92660.264814814815</v>
          </cell>
          <cell r="K813">
            <v>92660.264814814815</v>
          </cell>
          <cell r="L813">
            <v>87203.60477572016</v>
          </cell>
          <cell r="M813">
            <v>85350.399479423912</v>
          </cell>
          <cell r="N813">
            <v>92866.176514403298</v>
          </cell>
          <cell r="O813">
            <v>97808.057304526767</v>
          </cell>
          <cell r="P813">
            <v>101102.64449794246</v>
          </cell>
          <cell r="Q813">
            <v>100999.68864814822</v>
          </cell>
        </row>
        <row r="814">
          <cell r="A814" t="str">
            <v>RadioRusAll 16 - 34</v>
          </cell>
          <cell r="B814" t="str">
            <v>Radio</v>
          </cell>
          <cell r="C814" t="str">
            <v>Rus</v>
          </cell>
          <cell r="D814" t="str">
            <v>All 16 - 34</v>
          </cell>
          <cell r="E814">
            <v>95307.700952380954</v>
          </cell>
          <cell r="F814">
            <v>87788.982321693155</v>
          </cell>
          <cell r="G814">
            <v>95307.700952380954</v>
          </cell>
          <cell r="H814">
            <v>99543.598772486803</v>
          </cell>
          <cell r="I814">
            <v>100178.98344550269</v>
          </cell>
          <cell r="J814">
            <v>95307.700952380954</v>
          </cell>
          <cell r="K814">
            <v>95307.700952380954</v>
          </cell>
          <cell r="L814">
            <v>89695.136340740748</v>
          </cell>
          <cell r="M814">
            <v>87788.982321693169</v>
          </cell>
          <cell r="N814">
            <v>95519.495843386263</v>
          </cell>
          <cell r="O814">
            <v>100602.57322751325</v>
          </cell>
          <cell r="P814">
            <v>103991.29148359795</v>
          </cell>
          <cell r="Q814">
            <v>103885.39403809531</v>
          </cell>
        </row>
        <row r="815">
          <cell r="A815" t="str">
            <v>RadioRusAll 16 - 44</v>
          </cell>
          <cell r="B815" t="str">
            <v>Radio</v>
          </cell>
          <cell r="C815" t="str">
            <v>Rus</v>
          </cell>
          <cell r="D815" t="str">
            <v>All 16 - 44</v>
          </cell>
          <cell r="E815">
            <v>104242.79791666666</v>
          </cell>
          <cell r="F815">
            <v>96019.199414351882</v>
          </cell>
          <cell r="G815">
            <v>104242.79791666666</v>
          </cell>
          <cell r="H815">
            <v>108875.81115740743</v>
          </cell>
          <cell r="I815">
            <v>109570.76314351856</v>
          </cell>
          <cell r="J815">
            <v>104242.79791666666</v>
          </cell>
          <cell r="K815">
            <v>104242.79791666666</v>
          </cell>
          <cell r="L815">
            <v>98104.055372685179</v>
          </cell>
          <cell r="M815">
            <v>96019.199414351911</v>
          </cell>
          <cell r="N815">
            <v>104474.44857870371</v>
          </cell>
          <cell r="O815">
            <v>110034.06446759262</v>
          </cell>
          <cell r="P815">
            <v>113740.47506018526</v>
          </cell>
          <cell r="Q815">
            <v>113624.64972916675</v>
          </cell>
        </row>
        <row r="816">
          <cell r="A816" t="str">
            <v>RadioRusAll 20 - 39</v>
          </cell>
          <cell r="B816" t="str">
            <v>Radio</v>
          </cell>
          <cell r="C816" t="str">
            <v>Rus</v>
          </cell>
          <cell r="D816" t="str">
            <v>All 20 - 39</v>
          </cell>
          <cell r="E816">
            <v>98110.868627450982</v>
          </cell>
          <cell r="F816">
            <v>90371.011213507663</v>
          </cell>
          <cell r="G816">
            <v>98110.868627450982</v>
          </cell>
          <cell r="H816">
            <v>102471.35167755994</v>
          </cell>
          <cell r="I816">
            <v>103125.4241350763</v>
          </cell>
          <cell r="J816">
            <v>98110.868627450982</v>
          </cell>
          <cell r="K816">
            <v>98110.868627450982</v>
          </cell>
          <cell r="L816">
            <v>92333.228586056648</v>
          </cell>
          <cell r="M816">
            <v>90371.011213507678</v>
          </cell>
          <cell r="N816">
            <v>98328.892779956441</v>
          </cell>
          <cell r="O816">
            <v>103561.47244008718</v>
          </cell>
          <cell r="P816">
            <v>107049.85888017436</v>
          </cell>
          <cell r="Q816">
            <v>106940.84680392164</v>
          </cell>
        </row>
        <row r="817">
          <cell r="A817" t="str">
            <v>RadioRusAll 25 - 34</v>
          </cell>
          <cell r="B817" t="str">
            <v>Radio</v>
          </cell>
          <cell r="C817" t="str">
            <v>Rus</v>
          </cell>
          <cell r="D817" t="str">
            <v>All 25 - 34</v>
          </cell>
          <cell r="E817">
            <v>95307.700952380954</v>
          </cell>
          <cell r="F817">
            <v>87788.982321693155</v>
          </cell>
          <cell r="G817">
            <v>95307.700952380954</v>
          </cell>
          <cell r="H817">
            <v>99543.598772486803</v>
          </cell>
          <cell r="I817">
            <v>100178.98344550269</v>
          </cell>
          <cell r="J817">
            <v>95307.700952380954</v>
          </cell>
          <cell r="K817">
            <v>95307.700952380954</v>
          </cell>
          <cell r="L817">
            <v>89695.136340740748</v>
          </cell>
          <cell r="M817">
            <v>87788.982321693169</v>
          </cell>
          <cell r="N817">
            <v>95519.495843386263</v>
          </cell>
          <cell r="O817">
            <v>100602.57322751325</v>
          </cell>
          <cell r="P817">
            <v>103991.29148359795</v>
          </cell>
          <cell r="Q817">
            <v>103885.39403809531</v>
          </cell>
        </row>
        <row r="818">
          <cell r="A818" t="str">
            <v>RadioRusAll 25 - 44</v>
          </cell>
          <cell r="B818" t="str">
            <v>Radio</v>
          </cell>
          <cell r="C818" t="str">
            <v>Rus</v>
          </cell>
          <cell r="D818" t="str">
            <v>All 25 - 44</v>
          </cell>
          <cell r="E818">
            <v>107605.4688172043</v>
          </cell>
          <cell r="F818">
            <v>99116.592943847107</v>
          </cell>
          <cell r="G818">
            <v>107605.4688172043</v>
          </cell>
          <cell r="H818">
            <v>112387.93409796896</v>
          </cell>
          <cell r="I818">
            <v>113105.30389008367</v>
          </cell>
          <cell r="J818">
            <v>107605.4688172043</v>
          </cell>
          <cell r="K818">
            <v>107605.4688172043</v>
          </cell>
          <cell r="L818">
            <v>101268.70232019115</v>
          </cell>
          <cell r="M818">
            <v>99116.592943847121</v>
          </cell>
          <cell r="N818">
            <v>107844.59208124255</v>
          </cell>
          <cell r="O818">
            <v>113583.55041816011</v>
          </cell>
          <cell r="P818">
            <v>117409.52264277187</v>
          </cell>
          <cell r="Q818">
            <v>117289.96101075276</v>
          </cell>
        </row>
        <row r="819">
          <cell r="A819" t="str">
            <v>RadioRusAll 25 - 54</v>
          </cell>
          <cell r="B819" t="str">
            <v>Radio</v>
          </cell>
          <cell r="C819" t="str">
            <v>Rus</v>
          </cell>
          <cell r="D819" t="str">
            <v>All 25 - 54</v>
          </cell>
          <cell r="E819">
            <v>123547.01975308641</v>
          </cell>
          <cell r="F819">
            <v>113800.53263923185</v>
          </cell>
          <cell r="G819">
            <v>123547.01975308641</v>
          </cell>
          <cell r="H819">
            <v>129037.99840877917</v>
          </cell>
          <cell r="I819">
            <v>129861.6452071331</v>
          </cell>
          <cell r="J819">
            <v>123547.01975308641</v>
          </cell>
          <cell r="K819">
            <v>123547.01975308641</v>
          </cell>
          <cell r="L819">
            <v>116271.47303429355</v>
          </cell>
          <cell r="M819">
            <v>113800.53263923188</v>
          </cell>
          <cell r="N819">
            <v>123821.56868587107</v>
          </cell>
          <cell r="O819">
            <v>130410.74307270235</v>
          </cell>
          <cell r="P819">
            <v>134803.5259972566</v>
          </cell>
          <cell r="Q819">
            <v>134666.25153086428</v>
          </cell>
        </row>
        <row r="820">
          <cell r="A820" t="str">
            <v>RadioRusAll 30 - 49</v>
          </cell>
          <cell r="B820" t="str">
            <v>Radio</v>
          </cell>
          <cell r="C820" t="str">
            <v>Rus</v>
          </cell>
          <cell r="D820" t="str">
            <v>All 30 - 49</v>
          </cell>
          <cell r="E820">
            <v>119134.62619047619</v>
          </cell>
          <cell r="F820">
            <v>109736.22790211644</v>
          </cell>
          <cell r="G820">
            <v>119134.62619047619</v>
          </cell>
          <cell r="H820">
            <v>124429.4984656085</v>
          </cell>
          <cell r="I820">
            <v>125223.72930687836</v>
          </cell>
          <cell r="J820">
            <v>119134.62619047619</v>
          </cell>
          <cell r="K820">
            <v>119134.62619047619</v>
          </cell>
          <cell r="L820">
            <v>112118.92042592593</v>
          </cell>
          <cell r="M820">
            <v>109736.22790211647</v>
          </cell>
          <cell r="N820">
            <v>119399.36980423282</v>
          </cell>
          <cell r="O820">
            <v>125753.21653439157</v>
          </cell>
          <cell r="P820">
            <v>129989.11435449743</v>
          </cell>
          <cell r="Q820">
            <v>129856.74254761914</v>
          </cell>
        </row>
        <row r="821">
          <cell r="A821" t="str">
            <v>RadioRusAll 35 +</v>
          </cell>
          <cell r="B821" t="str">
            <v>Radio</v>
          </cell>
          <cell r="C821" t="str">
            <v>Rus</v>
          </cell>
          <cell r="D821" t="str">
            <v>All 35 +</v>
          </cell>
          <cell r="E821">
            <v>222384.63555555552</v>
          </cell>
          <cell r="F821">
            <v>204840.95875061731</v>
          </cell>
          <cell r="G821">
            <v>222384.63555555552</v>
          </cell>
          <cell r="H821">
            <v>232268.39713580249</v>
          </cell>
          <cell r="I821">
            <v>233750.96137283958</v>
          </cell>
          <cell r="J821">
            <v>222384.63555555552</v>
          </cell>
          <cell r="K821">
            <v>222384.63555555552</v>
          </cell>
          <cell r="L821">
            <v>209288.65146172835</v>
          </cell>
          <cell r="M821">
            <v>204840.95875061737</v>
          </cell>
          <cell r="N821">
            <v>222878.8236345679</v>
          </cell>
          <cell r="O821">
            <v>234739.33753086423</v>
          </cell>
          <cell r="P821">
            <v>242646.34679506184</v>
          </cell>
          <cell r="Q821">
            <v>242399.25275555567</v>
          </cell>
        </row>
        <row r="822">
          <cell r="A822" t="str">
            <v>RadioRusAll 35 - 54</v>
          </cell>
          <cell r="B822" t="str">
            <v>Radio</v>
          </cell>
          <cell r="C822" t="str">
            <v>Rus</v>
          </cell>
          <cell r="D822" t="str">
            <v>All 35 - 54</v>
          </cell>
          <cell r="E822">
            <v>145033.45797101446</v>
          </cell>
          <cell r="F822">
            <v>133591.92961996782</v>
          </cell>
          <cell r="G822">
            <v>145033.45797101446</v>
          </cell>
          <cell r="H822">
            <v>151479.38943639293</v>
          </cell>
          <cell r="I822">
            <v>152446.27915619971</v>
          </cell>
          <cell r="J822">
            <v>145033.45797101446</v>
          </cell>
          <cell r="K822">
            <v>145033.45797101446</v>
          </cell>
          <cell r="L822">
            <v>136492.59877938806</v>
          </cell>
          <cell r="M822">
            <v>133591.92961996785</v>
          </cell>
          <cell r="N822">
            <v>145355.75454428341</v>
          </cell>
          <cell r="O822">
            <v>153090.87230273752</v>
          </cell>
          <cell r="P822">
            <v>158247.61747504032</v>
          </cell>
          <cell r="Q822">
            <v>158086.46918840587</v>
          </cell>
        </row>
        <row r="823">
          <cell r="A823" t="str">
            <v>RadioRusAll 35 - 44</v>
          </cell>
          <cell r="B823" t="str">
            <v>Radio</v>
          </cell>
          <cell r="C823" t="str">
            <v>Rus</v>
          </cell>
          <cell r="D823" t="str">
            <v>All 35 - 44</v>
          </cell>
          <cell r="E823">
            <v>123547.0197530864</v>
          </cell>
          <cell r="F823">
            <v>113800.53263923184</v>
          </cell>
          <cell r="G823">
            <v>123547.0197530864</v>
          </cell>
          <cell r="H823">
            <v>129037.99840877915</v>
          </cell>
          <cell r="I823">
            <v>129861.64520713309</v>
          </cell>
          <cell r="J823">
            <v>123547.0197530864</v>
          </cell>
          <cell r="K823">
            <v>123547.0197530864</v>
          </cell>
          <cell r="L823">
            <v>116271.47303429354</v>
          </cell>
          <cell r="M823">
            <v>113800.53263923187</v>
          </cell>
          <cell r="N823">
            <v>123821.56868587105</v>
          </cell>
          <cell r="O823">
            <v>130410.74307270233</v>
          </cell>
          <cell r="P823">
            <v>134803.52599725657</v>
          </cell>
          <cell r="Q823">
            <v>134666.25153086428</v>
          </cell>
        </row>
        <row r="824">
          <cell r="A824" t="str">
            <v>RadioRusAll 35 - 64</v>
          </cell>
          <cell r="B824" t="str">
            <v>Radio</v>
          </cell>
          <cell r="C824" t="str">
            <v>Rus</v>
          </cell>
          <cell r="D824" t="str">
            <v>All 35 - 64</v>
          </cell>
          <cell r="E824">
            <v>175566.81754385962</v>
          </cell>
          <cell r="F824">
            <v>161716.5463820663</v>
          </cell>
          <cell r="G824">
            <v>175566.81754385962</v>
          </cell>
          <cell r="H824">
            <v>183369.78721247567</v>
          </cell>
          <cell r="I824">
            <v>184540.23266276807</v>
          </cell>
          <cell r="J824">
            <v>175566.81754385962</v>
          </cell>
          <cell r="K824">
            <v>175566.81754385962</v>
          </cell>
          <cell r="L824">
            <v>165227.88273294346</v>
          </cell>
          <cell r="M824">
            <v>161716.54638206636</v>
          </cell>
          <cell r="N824">
            <v>175956.96602729044</v>
          </cell>
          <cell r="O824">
            <v>185320.52962962966</v>
          </cell>
          <cell r="P824">
            <v>191562.90536452251</v>
          </cell>
          <cell r="Q824">
            <v>191367.83112280711</v>
          </cell>
        </row>
        <row r="825">
          <cell r="A825" t="str">
            <v>RadioRusAll 45 - 64</v>
          </cell>
          <cell r="B825" t="str">
            <v>Radio</v>
          </cell>
          <cell r="C825" t="str">
            <v>Rus</v>
          </cell>
          <cell r="D825" t="str">
            <v>All 45 - 64</v>
          </cell>
          <cell r="E825">
            <v>238269.25238095236</v>
          </cell>
          <cell r="F825">
            <v>219472.45580423286</v>
          </cell>
          <cell r="G825">
            <v>238269.25238095236</v>
          </cell>
          <cell r="H825">
            <v>248858.99693121697</v>
          </cell>
          <cell r="I825">
            <v>250447.45861375669</v>
          </cell>
          <cell r="J825">
            <v>238269.25238095236</v>
          </cell>
          <cell r="K825">
            <v>238269.25238095236</v>
          </cell>
          <cell r="L825">
            <v>224237.84085185183</v>
          </cell>
          <cell r="M825">
            <v>219472.45580423292</v>
          </cell>
          <cell r="N825">
            <v>238798.73960846561</v>
          </cell>
          <cell r="O825">
            <v>251506.43306878311</v>
          </cell>
          <cell r="P825">
            <v>259978.22870899484</v>
          </cell>
          <cell r="Q825">
            <v>259713.48509523825</v>
          </cell>
        </row>
        <row r="826">
          <cell r="A826" t="str">
            <v>RadioRusAll 55 +</v>
          </cell>
          <cell r="B826" t="str">
            <v>Radio</v>
          </cell>
          <cell r="C826" t="str">
            <v>Rus</v>
          </cell>
          <cell r="D826" t="str">
            <v>All 55 +</v>
          </cell>
          <cell r="E826">
            <v>406801.16260162595</v>
          </cell>
          <cell r="F826">
            <v>374709.07088527561</v>
          </cell>
          <cell r="G826">
            <v>406801.16260162595</v>
          </cell>
          <cell r="H826">
            <v>424881.21427280945</v>
          </cell>
          <cell r="I826">
            <v>427593.22202348703</v>
          </cell>
          <cell r="J826">
            <v>406801.16260162595</v>
          </cell>
          <cell r="K826">
            <v>406801.16260162595</v>
          </cell>
          <cell r="L826">
            <v>382845.09413730801</v>
          </cell>
          <cell r="M826">
            <v>374709.07088527567</v>
          </cell>
          <cell r="N826">
            <v>407705.16518518515</v>
          </cell>
          <cell r="O826">
            <v>429401.22719060525</v>
          </cell>
          <cell r="P826">
            <v>443865.26852755214</v>
          </cell>
          <cell r="Q826">
            <v>443413.26723577257</v>
          </cell>
        </row>
        <row r="827">
          <cell r="A827" t="str">
            <v>RadioRusFemale 16 +</v>
          </cell>
          <cell r="B827" t="str">
            <v>Radio</v>
          </cell>
          <cell r="C827" t="str">
            <v>Rus</v>
          </cell>
          <cell r="D827" t="str">
            <v>Female 16 +</v>
          </cell>
          <cell r="E827">
            <v>158846.16825396824</v>
          </cell>
          <cell r="F827">
            <v>146314.97053615525</v>
          </cell>
          <cell r="G827">
            <v>158846.16825396824</v>
          </cell>
          <cell r="H827">
            <v>165905.99795414464</v>
          </cell>
          <cell r="I827">
            <v>166964.97240917114</v>
          </cell>
          <cell r="J827">
            <v>158846.16825396824</v>
          </cell>
          <cell r="K827">
            <v>158846.16825396824</v>
          </cell>
          <cell r="L827">
            <v>149491.89390123455</v>
          </cell>
          <cell r="M827">
            <v>146314.97053615528</v>
          </cell>
          <cell r="N827">
            <v>159199.15973897706</v>
          </cell>
          <cell r="O827">
            <v>167670.95537918873</v>
          </cell>
          <cell r="P827">
            <v>173318.81913932989</v>
          </cell>
          <cell r="Q827">
            <v>173142.32339682549</v>
          </cell>
        </row>
        <row r="828">
          <cell r="A828" t="str">
            <v>RadioRusFemale 16 - 24</v>
          </cell>
          <cell r="B828" t="str">
            <v>Radio</v>
          </cell>
          <cell r="C828" t="str">
            <v>Rus</v>
          </cell>
          <cell r="D828" t="str">
            <v>Female 16 - 24</v>
          </cell>
          <cell r="E828">
            <v>92660.2648148148</v>
          </cell>
          <cell r="F828">
            <v>85350.399479423882</v>
          </cell>
          <cell r="G828">
            <v>92660.2648148148</v>
          </cell>
          <cell r="H828">
            <v>96778.498806584379</v>
          </cell>
          <cell r="I828">
            <v>97396.233905349814</v>
          </cell>
          <cell r="J828">
            <v>92660.2648148148</v>
          </cell>
          <cell r="K828">
            <v>92660.2648148148</v>
          </cell>
          <cell r="L828">
            <v>87203.604775720145</v>
          </cell>
          <cell r="M828">
            <v>85350.399479423912</v>
          </cell>
          <cell r="N828">
            <v>92866.176514403283</v>
          </cell>
          <cell r="O828">
            <v>97808.057304526752</v>
          </cell>
          <cell r="P828">
            <v>101102.64449794244</v>
          </cell>
          <cell r="Q828">
            <v>100999.68864814821</v>
          </cell>
        </row>
        <row r="829">
          <cell r="A829" t="str">
            <v>RadioRusFemale 16 - 34</v>
          </cell>
          <cell r="B829" t="str">
            <v>Radio</v>
          </cell>
          <cell r="C829" t="str">
            <v>Rus</v>
          </cell>
          <cell r="D829" t="str">
            <v>Female 16 - 34</v>
          </cell>
          <cell r="E829">
            <v>95307.700952380954</v>
          </cell>
          <cell r="F829">
            <v>87788.982321693155</v>
          </cell>
          <cell r="G829">
            <v>95307.700952380954</v>
          </cell>
          <cell r="H829">
            <v>99543.598772486803</v>
          </cell>
          <cell r="I829">
            <v>100178.98344550269</v>
          </cell>
          <cell r="J829">
            <v>95307.700952380954</v>
          </cell>
          <cell r="K829">
            <v>95307.700952380954</v>
          </cell>
          <cell r="L829">
            <v>89695.136340740748</v>
          </cell>
          <cell r="M829">
            <v>87788.982321693169</v>
          </cell>
          <cell r="N829">
            <v>95519.495843386263</v>
          </cell>
          <cell r="O829">
            <v>100602.57322751325</v>
          </cell>
          <cell r="P829">
            <v>103991.29148359795</v>
          </cell>
          <cell r="Q829">
            <v>103885.39403809531</v>
          </cell>
        </row>
        <row r="830">
          <cell r="A830" t="str">
            <v>RadioRusFemale 16 - 44</v>
          </cell>
          <cell r="B830" t="str">
            <v>Radio</v>
          </cell>
          <cell r="C830" t="str">
            <v>Rus</v>
          </cell>
          <cell r="D830" t="str">
            <v>Female 16 - 44</v>
          </cell>
          <cell r="E830">
            <v>104242.79791666666</v>
          </cell>
          <cell r="F830">
            <v>96019.199414351882</v>
          </cell>
          <cell r="G830">
            <v>104242.79791666666</v>
          </cell>
          <cell r="H830">
            <v>108875.81115740743</v>
          </cell>
          <cell r="I830">
            <v>109570.76314351856</v>
          </cell>
          <cell r="J830">
            <v>104242.79791666666</v>
          </cell>
          <cell r="K830">
            <v>104242.79791666666</v>
          </cell>
          <cell r="L830">
            <v>98104.055372685179</v>
          </cell>
          <cell r="M830">
            <v>96019.199414351911</v>
          </cell>
          <cell r="N830">
            <v>104474.44857870371</v>
          </cell>
          <cell r="O830">
            <v>110034.06446759262</v>
          </cell>
          <cell r="P830">
            <v>113740.47506018526</v>
          </cell>
          <cell r="Q830">
            <v>113624.64972916675</v>
          </cell>
        </row>
        <row r="831">
          <cell r="A831" t="str">
            <v>RadioRusFemale 20 - 39</v>
          </cell>
          <cell r="B831" t="str">
            <v>Radio</v>
          </cell>
          <cell r="C831" t="str">
            <v>Rus</v>
          </cell>
          <cell r="D831" t="str">
            <v>Female 20 - 39</v>
          </cell>
          <cell r="E831">
            <v>104242.79791666666</v>
          </cell>
          <cell r="F831">
            <v>96019.199414351882</v>
          </cell>
          <cell r="G831">
            <v>104242.79791666666</v>
          </cell>
          <cell r="H831">
            <v>108875.81115740743</v>
          </cell>
          <cell r="I831">
            <v>109570.76314351856</v>
          </cell>
          <cell r="J831">
            <v>104242.79791666666</v>
          </cell>
          <cell r="K831">
            <v>104242.79791666666</v>
          </cell>
          <cell r="L831">
            <v>98104.055372685179</v>
          </cell>
          <cell r="M831">
            <v>96019.199414351911</v>
          </cell>
          <cell r="N831">
            <v>104474.44857870371</v>
          </cell>
          <cell r="O831">
            <v>110034.06446759262</v>
          </cell>
          <cell r="P831">
            <v>113740.47506018526</v>
          </cell>
          <cell r="Q831">
            <v>113624.64972916675</v>
          </cell>
        </row>
        <row r="832">
          <cell r="A832" t="str">
            <v>RadioRusFemale 25 - 34</v>
          </cell>
          <cell r="B832" t="str">
            <v>Radio</v>
          </cell>
          <cell r="C832" t="str">
            <v>Rus</v>
          </cell>
          <cell r="D832" t="str">
            <v>Female 25 - 34</v>
          </cell>
          <cell r="E832">
            <v>98110.868627450982</v>
          </cell>
          <cell r="F832">
            <v>90371.011213507663</v>
          </cell>
          <cell r="G832">
            <v>98110.868627450982</v>
          </cell>
          <cell r="H832">
            <v>102471.35167755994</v>
          </cell>
          <cell r="I832">
            <v>103125.4241350763</v>
          </cell>
          <cell r="J832">
            <v>98110.868627450982</v>
          </cell>
          <cell r="K832">
            <v>98110.868627450982</v>
          </cell>
          <cell r="L832">
            <v>92333.228586056648</v>
          </cell>
          <cell r="M832">
            <v>90371.011213507678</v>
          </cell>
          <cell r="N832">
            <v>98328.892779956441</v>
          </cell>
          <cell r="O832">
            <v>103561.47244008718</v>
          </cell>
          <cell r="P832">
            <v>107049.85888017436</v>
          </cell>
          <cell r="Q832">
            <v>106940.84680392164</v>
          </cell>
        </row>
        <row r="833">
          <cell r="A833" t="str">
            <v>RadioRusFemale 25 - 44</v>
          </cell>
          <cell r="B833" t="str">
            <v>Radio</v>
          </cell>
          <cell r="C833" t="str">
            <v>Rus</v>
          </cell>
          <cell r="D833" t="str">
            <v>Female 25 - 44</v>
          </cell>
          <cell r="E833">
            <v>119134.62619047618</v>
          </cell>
          <cell r="F833">
            <v>109736.22790211643</v>
          </cell>
          <cell r="G833">
            <v>119134.62619047618</v>
          </cell>
          <cell r="H833">
            <v>124429.49846560849</v>
          </cell>
          <cell r="I833">
            <v>125223.72930687835</v>
          </cell>
          <cell r="J833">
            <v>119134.62619047618</v>
          </cell>
          <cell r="K833">
            <v>119134.62619047618</v>
          </cell>
          <cell r="L833">
            <v>112118.92042592591</v>
          </cell>
          <cell r="M833">
            <v>109736.22790211646</v>
          </cell>
          <cell r="N833">
            <v>119399.3698042328</v>
          </cell>
          <cell r="O833">
            <v>125753.21653439155</v>
          </cell>
          <cell r="P833">
            <v>129989.11435449742</v>
          </cell>
          <cell r="Q833">
            <v>129856.74254761913</v>
          </cell>
        </row>
        <row r="834">
          <cell r="A834" t="str">
            <v>RadioRusFemale 25 - 54</v>
          </cell>
          <cell r="B834" t="str">
            <v>Radio</v>
          </cell>
          <cell r="C834" t="str">
            <v>Rus</v>
          </cell>
          <cell r="D834" t="str">
            <v>Female 25 - 54</v>
          </cell>
          <cell r="E834">
            <v>128298.8282051282</v>
          </cell>
          <cell r="F834">
            <v>118177.47620227924</v>
          </cell>
          <cell r="G834">
            <v>128298.8282051282</v>
          </cell>
          <cell r="H834">
            <v>134000.99834757837</v>
          </cell>
          <cell r="I834">
            <v>134856.32386894591</v>
          </cell>
          <cell r="J834">
            <v>128298.8282051282</v>
          </cell>
          <cell r="K834">
            <v>128298.8282051282</v>
          </cell>
          <cell r="L834">
            <v>120743.45276638176</v>
          </cell>
          <cell r="M834">
            <v>118177.47620227927</v>
          </cell>
          <cell r="N834">
            <v>128583.93671225072</v>
          </cell>
          <cell r="O834">
            <v>135426.5408831909</v>
          </cell>
          <cell r="P834">
            <v>139988.27699715109</v>
          </cell>
          <cell r="Q834">
            <v>139845.72274358984</v>
          </cell>
        </row>
        <row r="835">
          <cell r="A835" t="str">
            <v>RadioRusFemale 30 - 49</v>
          </cell>
          <cell r="B835" t="str">
            <v>Radio</v>
          </cell>
          <cell r="C835" t="str">
            <v>Rus</v>
          </cell>
          <cell r="D835" t="str">
            <v>Female 30 - 49</v>
          </cell>
          <cell r="E835">
            <v>133430.78133333332</v>
          </cell>
          <cell r="F835">
            <v>122904.5752503704</v>
          </cell>
          <cell r="G835">
            <v>133430.78133333332</v>
          </cell>
          <cell r="H835">
            <v>139361.03828148151</v>
          </cell>
          <cell r="I835">
            <v>140250.57682370374</v>
          </cell>
          <cell r="J835">
            <v>133430.78133333332</v>
          </cell>
          <cell r="K835">
            <v>133430.78133333332</v>
          </cell>
          <cell r="L835">
            <v>125573.19087703702</v>
          </cell>
          <cell r="M835">
            <v>122904.57525037043</v>
          </cell>
          <cell r="N835">
            <v>133727.29418074075</v>
          </cell>
          <cell r="O835">
            <v>140843.60251851854</v>
          </cell>
          <cell r="P835">
            <v>145587.8080770371</v>
          </cell>
          <cell r="Q835">
            <v>145439.55165333342</v>
          </cell>
        </row>
        <row r="836">
          <cell r="A836" t="str">
            <v>RadioRusFemale 35 - 44</v>
          </cell>
          <cell r="B836" t="str">
            <v>Radio</v>
          </cell>
          <cell r="C836" t="str">
            <v>Rus</v>
          </cell>
          <cell r="D836" t="str">
            <v>Female 35 - 44</v>
          </cell>
          <cell r="E836">
            <v>138990.39722222221</v>
          </cell>
          <cell r="F836">
            <v>128025.59921913584</v>
          </cell>
          <cell r="G836">
            <v>138990.39722222221</v>
          </cell>
          <cell r="H836">
            <v>145167.74820987656</v>
          </cell>
          <cell r="I836">
            <v>146094.35085802473</v>
          </cell>
          <cell r="J836">
            <v>138990.39722222221</v>
          </cell>
          <cell r="K836">
            <v>138990.39722222221</v>
          </cell>
          <cell r="L836">
            <v>130805.40716358024</v>
          </cell>
          <cell r="M836">
            <v>128025.59921913587</v>
          </cell>
          <cell r="N836">
            <v>139299.26477160494</v>
          </cell>
          <cell r="O836">
            <v>146712.08595679014</v>
          </cell>
          <cell r="P836">
            <v>151653.96674691365</v>
          </cell>
          <cell r="Q836">
            <v>151499.53297222231</v>
          </cell>
        </row>
        <row r="837">
          <cell r="A837" t="str">
            <v>RadioRusFemale 35 - 54</v>
          </cell>
          <cell r="B837" t="str">
            <v>Radio</v>
          </cell>
          <cell r="C837" t="str">
            <v>Rus</v>
          </cell>
          <cell r="D837" t="str">
            <v>Female 35 - 54</v>
          </cell>
          <cell r="E837">
            <v>166788.47666666665</v>
          </cell>
          <cell r="F837">
            <v>153630.71906296301</v>
          </cell>
          <cell r="G837">
            <v>166788.47666666665</v>
          </cell>
          <cell r="H837">
            <v>174201.29785185188</v>
          </cell>
          <cell r="I837">
            <v>175313.2210296297</v>
          </cell>
          <cell r="J837">
            <v>166788.47666666665</v>
          </cell>
          <cell r="K837">
            <v>166788.47666666665</v>
          </cell>
          <cell r="L837">
            <v>156966.48859629629</v>
          </cell>
          <cell r="M837">
            <v>153630.71906296303</v>
          </cell>
          <cell r="N837">
            <v>167159.11772592593</v>
          </cell>
          <cell r="O837">
            <v>176054.50314814819</v>
          </cell>
          <cell r="P837">
            <v>181984.76009629641</v>
          </cell>
          <cell r="Q837">
            <v>181799.43956666678</v>
          </cell>
        </row>
        <row r="838">
          <cell r="A838" t="str">
            <v>RadioRusFemale 35 - 64</v>
          </cell>
          <cell r="B838" t="str">
            <v>Radio</v>
          </cell>
          <cell r="C838" t="str">
            <v>Rus</v>
          </cell>
          <cell r="D838" t="str">
            <v>Female 35 - 64</v>
          </cell>
          <cell r="E838">
            <v>208485.59583333333</v>
          </cell>
          <cell r="F838">
            <v>192038.39882870376</v>
          </cell>
          <cell r="G838">
            <v>208485.59583333333</v>
          </cell>
          <cell r="H838">
            <v>217751.62231481486</v>
          </cell>
          <cell r="I838">
            <v>219141.52628703712</v>
          </cell>
          <cell r="J838">
            <v>208485.59583333333</v>
          </cell>
          <cell r="K838">
            <v>208485.59583333333</v>
          </cell>
          <cell r="L838">
            <v>196208.11074537036</v>
          </cell>
          <cell r="M838">
            <v>192038.39882870382</v>
          </cell>
          <cell r="N838">
            <v>208948.89715740742</v>
          </cell>
          <cell r="O838">
            <v>220068.12893518523</v>
          </cell>
          <cell r="P838">
            <v>227480.95012037051</v>
          </cell>
          <cell r="Q838">
            <v>227249.29945833349</v>
          </cell>
        </row>
        <row r="839">
          <cell r="A839" t="str">
            <v>RadioRusFemale 45 - 64</v>
          </cell>
          <cell r="B839" t="str">
            <v>Radio</v>
          </cell>
          <cell r="C839" t="str">
            <v>Rus</v>
          </cell>
          <cell r="D839" t="str">
            <v>Female 45 - 64</v>
          </cell>
          <cell r="E839">
            <v>275683.43250688701</v>
          </cell>
          <cell r="F839">
            <v>253935.0728313438</v>
          </cell>
          <cell r="G839">
            <v>275683.43250688701</v>
          </cell>
          <cell r="H839">
            <v>287936.02950719319</v>
          </cell>
          <cell r="I839">
            <v>289773.91905723914</v>
          </cell>
          <cell r="J839">
            <v>275683.43250688701</v>
          </cell>
          <cell r="K839">
            <v>275683.43250688701</v>
          </cell>
          <cell r="L839">
            <v>259448.74148148144</v>
          </cell>
          <cell r="M839">
            <v>253935.07283134386</v>
          </cell>
          <cell r="N839">
            <v>276296.06235690234</v>
          </cell>
          <cell r="O839">
            <v>290999.17875726969</v>
          </cell>
          <cell r="P839">
            <v>300801.25635751471</v>
          </cell>
          <cell r="Q839">
            <v>300494.94143250707</v>
          </cell>
        </row>
        <row r="840">
          <cell r="A840" t="str">
            <v>RadioRusFemale 55 +</v>
          </cell>
          <cell r="B840" t="str">
            <v>Radio</v>
          </cell>
          <cell r="C840" t="str">
            <v>Rus</v>
          </cell>
          <cell r="D840" t="str">
            <v>Female 55 +</v>
          </cell>
          <cell r="E840">
            <v>463301.32407407393</v>
          </cell>
          <cell r="F840">
            <v>426751.99739711935</v>
          </cell>
          <cell r="G840">
            <v>463301.32407407393</v>
          </cell>
          <cell r="H840">
            <v>483892.49403292179</v>
          </cell>
          <cell r="I840">
            <v>486981.169526749</v>
          </cell>
          <cell r="J840">
            <v>463301.32407407393</v>
          </cell>
          <cell r="K840">
            <v>463301.32407407393</v>
          </cell>
          <cell r="L840">
            <v>436018.02387860068</v>
          </cell>
          <cell r="M840">
            <v>426751.99739711947</v>
          </cell>
          <cell r="N840">
            <v>464330.88257201639</v>
          </cell>
          <cell r="O840">
            <v>489040.28652263369</v>
          </cell>
          <cell r="P840">
            <v>505513.22248971212</v>
          </cell>
          <cell r="Q840">
            <v>504998.44324074092</v>
          </cell>
        </row>
        <row r="841">
          <cell r="A841" t="str">
            <v>RadioRusFemale 35 +</v>
          </cell>
          <cell r="B841" t="str">
            <v>Radio</v>
          </cell>
          <cell r="C841" t="str">
            <v>Rus</v>
          </cell>
          <cell r="D841" t="str">
            <v>Female 35 +</v>
          </cell>
          <cell r="E841">
            <v>238269.25238095236</v>
          </cell>
          <cell r="F841">
            <v>219472.45580423286</v>
          </cell>
          <cell r="G841">
            <v>238269.25238095236</v>
          </cell>
          <cell r="H841">
            <v>248858.99693121697</v>
          </cell>
          <cell r="I841">
            <v>250447.45861375669</v>
          </cell>
          <cell r="J841">
            <v>238269.25238095236</v>
          </cell>
          <cell r="K841">
            <v>238269.25238095236</v>
          </cell>
          <cell r="L841">
            <v>224237.84085185183</v>
          </cell>
          <cell r="M841">
            <v>219472.45580423292</v>
          </cell>
          <cell r="N841">
            <v>238798.73960846561</v>
          </cell>
          <cell r="O841">
            <v>251506.43306878311</v>
          </cell>
          <cell r="P841">
            <v>259978.22870899484</v>
          </cell>
          <cell r="Q841">
            <v>259713.48509523825</v>
          </cell>
        </row>
        <row r="842">
          <cell r="A842" t="str">
            <v>RadioRusMale 16 - 24</v>
          </cell>
          <cell r="B842" t="str">
            <v>Radio</v>
          </cell>
          <cell r="C842" t="str">
            <v>Rus</v>
          </cell>
          <cell r="D842" t="str">
            <v>Male 16 - 24</v>
          </cell>
          <cell r="E842">
            <v>95307.700952380954</v>
          </cell>
          <cell r="F842">
            <v>87788.982321693155</v>
          </cell>
          <cell r="G842">
            <v>95307.700952380954</v>
          </cell>
          <cell r="H842">
            <v>99543.598772486803</v>
          </cell>
          <cell r="I842">
            <v>100178.98344550269</v>
          </cell>
          <cell r="J842">
            <v>95307.700952380954</v>
          </cell>
          <cell r="K842">
            <v>95307.700952380954</v>
          </cell>
          <cell r="L842">
            <v>89695.136340740748</v>
          </cell>
          <cell r="M842">
            <v>87788.982321693169</v>
          </cell>
          <cell r="N842">
            <v>95519.495843386263</v>
          </cell>
          <cell r="O842">
            <v>100602.57322751325</v>
          </cell>
          <cell r="P842">
            <v>103991.29148359795</v>
          </cell>
          <cell r="Q842">
            <v>103885.39403809531</v>
          </cell>
        </row>
        <row r="843">
          <cell r="A843" t="str">
            <v>RadioRusMale 16 - 34</v>
          </cell>
          <cell r="B843" t="str">
            <v>Radio</v>
          </cell>
          <cell r="C843" t="str">
            <v>Rus</v>
          </cell>
          <cell r="D843" t="str">
            <v>Male 16 - 34</v>
          </cell>
          <cell r="E843">
            <v>90155.933333333334</v>
          </cell>
          <cell r="F843">
            <v>83043.631925925962</v>
          </cell>
          <cell r="G843">
            <v>90155.933333333334</v>
          </cell>
          <cell r="H843">
            <v>94162.863703703726</v>
          </cell>
          <cell r="I843">
            <v>94763.903259259299</v>
          </cell>
          <cell r="J843">
            <v>90155.933333333334</v>
          </cell>
          <cell r="K843">
            <v>90155.933333333334</v>
          </cell>
          <cell r="L843">
            <v>84846.750592592594</v>
          </cell>
          <cell r="M843">
            <v>83043.631925925976</v>
          </cell>
          <cell r="N843">
            <v>90356.279851851868</v>
          </cell>
          <cell r="O843">
            <v>95164.596296296324</v>
          </cell>
          <cell r="P843">
            <v>98370.140592592652</v>
          </cell>
          <cell r="Q843">
            <v>98269.967333333407</v>
          </cell>
        </row>
        <row r="844">
          <cell r="A844" t="str">
            <v>RadioRusMale 16 - 44</v>
          </cell>
          <cell r="B844" t="str">
            <v>Radio</v>
          </cell>
          <cell r="C844" t="str">
            <v>Rus</v>
          </cell>
          <cell r="D844" t="str">
            <v>Male 16 - 44</v>
          </cell>
          <cell r="E844">
            <v>101083.92525252525</v>
          </cell>
          <cell r="F844">
            <v>93109.526704826072</v>
          </cell>
          <cell r="G844">
            <v>101083.92525252525</v>
          </cell>
          <cell r="H844">
            <v>105576.54415263752</v>
          </cell>
          <cell r="I844">
            <v>106250.43698765436</v>
          </cell>
          <cell r="J844">
            <v>101083.92525252525</v>
          </cell>
          <cell r="K844">
            <v>101083.92525252525</v>
          </cell>
          <cell r="L844">
            <v>95131.205209876542</v>
          </cell>
          <cell r="M844">
            <v>93109.526704826087</v>
          </cell>
          <cell r="N844">
            <v>101308.55619753088</v>
          </cell>
          <cell r="O844">
            <v>106699.69887766556</v>
          </cell>
          <cell r="P844">
            <v>110293.79399775541</v>
          </cell>
          <cell r="Q844">
            <v>110181.47852525261</v>
          </cell>
        </row>
        <row r="845">
          <cell r="A845" t="str">
            <v>RadioRusMale 16 +</v>
          </cell>
          <cell r="B845" t="str">
            <v>Radio</v>
          </cell>
          <cell r="C845" t="str">
            <v>Rus</v>
          </cell>
          <cell r="D845" t="str">
            <v>Male 16 +</v>
          </cell>
          <cell r="E845">
            <v>133430.78133333329</v>
          </cell>
          <cell r="F845">
            <v>122904.57525037037</v>
          </cell>
          <cell r="G845">
            <v>133430.78133333329</v>
          </cell>
          <cell r="H845">
            <v>139361.03828148148</v>
          </cell>
          <cell r="I845">
            <v>140250.57682370371</v>
          </cell>
          <cell r="J845">
            <v>133430.78133333329</v>
          </cell>
          <cell r="K845">
            <v>133430.78133333329</v>
          </cell>
          <cell r="L845">
            <v>125573.19087703699</v>
          </cell>
          <cell r="M845">
            <v>122904.5752503704</v>
          </cell>
          <cell r="N845">
            <v>133727.29418074072</v>
          </cell>
          <cell r="O845">
            <v>140843.60251851851</v>
          </cell>
          <cell r="P845">
            <v>145587.80807703707</v>
          </cell>
          <cell r="Q845">
            <v>145439.55165333339</v>
          </cell>
        </row>
        <row r="846">
          <cell r="A846" t="str">
            <v>RadioRusMale 20 - 39</v>
          </cell>
          <cell r="B846" t="str">
            <v>Radio</v>
          </cell>
          <cell r="C846" t="str">
            <v>Rus</v>
          </cell>
          <cell r="D846" t="str">
            <v>Male 20 - 39</v>
          </cell>
          <cell r="E846">
            <v>92660.264814814815</v>
          </cell>
          <cell r="F846">
            <v>85350.399479423897</v>
          </cell>
          <cell r="G846">
            <v>92660.264814814815</v>
          </cell>
          <cell r="H846">
            <v>96778.498806584394</v>
          </cell>
          <cell r="I846">
            <v>97396.233905349829</v>
          </cell>
          <cell r="J846">
            <v>92660.264814814815</v>
          </cell>
          <cell r="K846">
            <v>92660.264814814815</v>
          </cell>
          <cell r="L846">
            <v>87203.60477572016</v>
          </cell>
          <cell r="M846">
            <v>85350.399479423912</v>
          </cell>
          <cell r="N846">
            <v>92866.176514403298</v>
          </cell>
          <cell r="O846">
            <v>97808.057304526767</v>
          </cell>
          <cell r="P846">
            <v>101102.64449794246</v>
          </cell>
          <cell r="Q846">
            <v>100999.68864814822</v>
          </cell>
        </row>
        <row r="847">
          <cell r="A847" t="str">
            <v>RadioRusMale 25 - 34</v>
          </cell>
          <cell r="B847" t="str">
            <v>Radio</v>
          </cell>
          <cell r="C847" t="str">
            <v>Rus</v>
          </cell>
          <cell r="D847" t="str">
            <v>Male 25 - 34</v>
          </cell>
          <cell r="E847">
            <v>92660.264814814815</v>
          </cell>
          <cell r="F847">
            <v>85350.399479423897</v>
          </cell>
          <cell r="G847">
            <v>92660.264814814815</v>
          </cell>
          <cell r="H847">
            <v>96778.498806584394</v>
          </cell>
          <cell r="I847">
            <v>97396.233905349829</v>
          </cell>
          <cell r="J847">
            <v>92660.264814814815</v>
          </cell>
          <cell r="K847">
            <v>92660.264814814815</v>
          </cell>
          <cell r="L847">
            <v>87203.60477572016</v>
          </cell>
          <cell r="M847">
            <v>85350.399479423912</v>
          </cell>
          <cell r="N847">
            <v>92866.176514403298</v>
          </cell>
          <cell r="O847">
            <v>97808.057304526767</v>
          </cell>
          <cell r="P847">
            <v>101102.64449794246</v>
          </cell>
          <cell r="Q847">
            <v>100999.68864814822</v>
          </cell>
        </row>
        <row r="848">
          <cell r="A848" t="str">
            <v>RadioRusMale 25 - 44</v>
          </cell>
          <cell r="B848" t="str">
            <v>Radio</v>
          </cell>
          <cell r="C848" t="str">
            <v>Rus</v>
          </cell>
          <cell r="D848" t="str">
            <v>Male 25 - 44</v>
          </cell>
          <cell r="E848">
            <v>101083.92525252525</v>
          </cell>
          <cell r="F848">
            <v>93109.526704826072</v>
          </cell>
          <cell r="G848">
            <v>101083.92525252525</v>
          </cell>
          <cell r="H848">
            <v>105576.54415263752</v>
          </cell>
          <cell r="I848">
            <v>106250.43698765436</v>
          </cell>
          <cell r="J848">
            <v>101083.92525252525</v>
          </cell>
          <cell r="K848">
            <v>101083.92525252525</v>
          </cell>
          <cell r="L848">
            <v>95131.205209876542</v>
          </cell>
          <cell r="M848">
            <v>93109.526704826087</v>
          </cell>
          <cell r="N848">
            <v>101308.55619753088</v>
          </cell>
          <cell r="O848">
            <v>106699.69887766556</v>
          </cell>
          <cell r="P848">
            <v>110293.79399775541</v>
          </cell>
          <cell r="Q848">
            <v>110181.47852525261</v>
          </cell>
        </row>
        <row r="849">
          <cell r="A849" t="str">
            <v>RadioRusMale 25 - 54</v>
          </cell>
          <cell r="B849" t="str">
            <v>Radio</v>
          </cell>
          <cell r="C849" t="str">
            <v>Rus</v>
          </cell>
          <cell r="D849" t="str">
            <v>Male 25 - 54</v>
          </cell>
          <cell r="E849">
            <v>111192.31777777775</v>
          </cell>
          <cell r="F849">
            <v>102420.47937530864</v>
          </cell>
          <cell r="G849">
            <v>111192.31777777775</v>
          </cell>
          <cell r="H849">
            <v>116134.19856790123</v>
          </cell>
          <cell r="I849">
            <v>116875.48068641977</v>
          </cell>
          <cell r="J849">
            <v>111192.31777777775</v>
          </cell>
          <cell r="K849">
            <v>111192.31777777775</v>
          </cell>
          <cell r="L849">
            <v>104644.32573086416</v>
          </cell>
          <cell r="M849">
            <v>102420.47937530867</v>
          </cell>
          <cell r="N849">
            <v>111439.41181728394</v>
          </cell>
          <cell r="O849">
            <v>117369.66876543208</v>
          </cell>
          <cell r="P849">
            <v>121323.1733975309</v>
          </cell>
          <cell r="Q849">
            <v>121199.62637777782</v>
          </cell>
        </row>
        <row r="850">
          <cell r="A850" t="str">
            <v>RadioRusMale 30 - 49</v>
          </cell>
          <cell r="B850" t="str">
            <v>Radio</v>
          </cell>
          <cell r="C850" t="str">
            <v>Rus</v>
          </cell>
          <cell r="D850" t="str">
            <v>Male 30 - 49</v>
          </cell>
          <cell r="E850">
            <v>107605.46881720431</v>
          </cell>
          <cell r="F850">
            <v>99116.592943847121</v>
          </cell>
          <cell r="G850">
            <v>107605.46881720431</v>
          </cell>
          <cell r="H850">
            <v>112387.93409796897</v>
          </cell>
          <cell r="I850">
            <v>113105.30389008368</v>
          </cell>
          <cell r="J850">
            <v>107605.46881720431</v>
          </cell>
          <cell r="K850">
            <v>107605.46881720431</v>
          </cell>
          <cell r="L850">
            <v>101268.70232019117</v>
          </cell>
          <cell r="M850">
            <v>99116.592943847136</v>
          </cell>
          <cell r="N850">
            <v>107844.59208124256</v>
          </cell>
          <cell r="O850">
            <v>113583.55041816013</v>
          </cell>
          <cell r="P850">
            <v>117409.52264277189</v>
          </cell>
          <cell r="Q850">
            <v>117289.96101075278</v>
          </cell>
        </row>
        <row r="851">
          <cell r="A851" t="str">
            <v>RadioRusMale 35 - 44</v>
          </cell>
          <cell r="B851" t="str">
            <v>Radio</v>
          </cell>
          <cell r="C851" t="str">
            <v>Rus</v>
          </cell>
          <cell r="D851" t="str">
            <v>Male 35 - 44</v>
          </cell>
          <cell r="E851">
            <v>111192.31777777777</v>
          </cell>
          <cell r="F851">
            <v>102420.47937530867</v>
          </cell>
          <cell r="G851">
            <v>111192.31777777777</v>
          </cell>
          <cell r="H851">
            <v>116134.19856790126</v>
          </cell>
          <cell r="I851">
            <v>116875.4806864198</v>
          </cell>
          <cell r="J851">
            <v>111192.31777777777</v>
          </cell>
          <cell r="K851">
            <v>111192.31777777777</v>
          </cell>
          <cell r="L851">
            <v>104644.32573086419</v>
          </cell>
          <cell r="M851">
            <v>102420.4793753087</v>
          </cell>
          <cell r="N851">
            <v>111439.41181728397</v>
          </cell>
          <cell r="O851">
            <v>117369.66876543213</v>
          </cell>
          <cell r="P851">
            <v>121323.17339753093</v>
          </cell>
          <cell r="Q851">
            <v>121199.62637777785</v>
          </cell>
        </row>
        <row r="852">
          <cell r="A852" t="str">
            <v>RadioRusMale 35 - 54</v>
          </cell>
          <cell r="B852" t="str">
            <v>Radio</v>
          </cell>
          <cell r="C852" t="str">
            <v>Rus</v>
          </cell>
          <cell r="D852" t="str">
            <v>Male 35 - 54</v>
          </cell>
          <cell r="E852">
            <v>138990.39722222221</v>
          </cell>
          <cell r="F852">
            <v>128025.59921913584</v>
          </cell>
          <cell r="G852">
            <v>138990.39722222221</v>
          </cell>
          <cell r="H852">
            <v>145167.74820987656</v>
          </cell>
          <cell r="I852">
            <v>146094.35085802473</v>
          </cell>
          <cell r="J852">
            <v>138990.39722222221</v>
          </cell>
          <cell r="K852">
            <v>138990.39722222221</v>
          </cell>
          <cell r="L852">
            <v>130805.40716358024</v>
          </cell>
          <cell r="M852">
            <v>128025.59921913587</v>
          </cell>
          <cell r="N852">
            <v>139299.26477160494</v>
          </cell>
          <cell r="O852">
            <v>146712.08595679014</v>
          </cell>
          <cell r="P852">
            <v>151653.96674691365</v>
          </cell>
          <cell r="Q852">
            <v>151499.53297222231</v>
          </cell>
        </row>
        <row r="853">
          <cell r="A853" t="str">
            <v>RadioRusMale 35 - 64</v>
          </cell>
          <cell r="B853" t="str">
            <v>Radio</v>
          </cell>
          <cell r="C853" t="str">
            <v>Rus</v>
          </cell>
          <cell r="D853" t="str">
            <v>Male 35 - 64</v>
          </cell>
          <cell r="E853">
            <v>145033.45797101446</v>
          </cell>
          <cell r="F853">
            <v>133591.92961996782</v>
          </cell>
          <cell r="G853">
            <v>145033.45797101446</v>
          </cell>
          <cell r="H853">
            <v>151479.38943639293</v>
          </cell>
          <cell r="I853">
            <v>152446.27915619971</v>
          </cell>
          <cell r="J853">
            <v>145033.45797101446</v>
          </cell>
          <cell r="K853">
            <v>145033.45797101446</v>
          </cell>
          <cell r="L853">
            <v>136492.59877938806</v>
          </cell>
          <cell r="M853">
            <v>133591.92961996785</v>
          </cell>
          <cell r="N853">
            <v>145355.75454428341</v>
          </cell>
          <cell r="O853">
            <v>153090.87230273752</v>
          </cell>
          <cell r="P853">
            <v>158247.61747504032</v>
          </cell>
          <cell r="Q853">
            <v>158086.46918840587</v>
          </cell>
        </row>
        <row r="854">
          <cell r="A854" t="str">
            <v>RadioRusMale 45 - 64</v>
          </cell>
          <cell r="B854" t="str">
            <v>Radio</v>
          </cell>
          <cell r="C854" t="str">
            <v>Rus</v>
          </cell>
          <cell r="D854" t="str">
            <v>Male 45 - 64</v>
          </cell>
          <cell r="E854">
            <v>196221.73725490196</v>
          </cell>
          <cell r="F854">
            <v>180742.02242701533</v>
          </cell>
          <cell r="G854">
            <v>196221.73725490196</v>
          </cell>
          <cell r="H854">
            <v>204942.70335511988</v>
          </cell>
          <cell r="I854">
            <v>206250.84827015261</v>
          </cell>
          <cell r="J854">
            <v>196221.73725490196</v>
          </cell>
          <cell r="K854">
            <v>196221.73725490196</v>
          </cell>
          <cell r="L854">
            <v>184666.4571721133</v>
          </cell>
          <cell r="M854">
            <v>180742.02242701536</v>
          </cell>
          <cell r="N854">
            <v>196657.78555991288</v>
          </cell>
          <cell r="O854">
            <v>207122.94488017436</v>
          </cell>
          <cell r="P854">
            <v>214099.71776034872</v>
          </cell>
          <cell r="Q854">
            <v>213881.69360784328</v>
          </cell>
        </row>
        <row r="855">
          <cell r="A855" t="str">
            <v>RadioRusMale 55 +</v>
          </cell>
          <cell r="B855" t="str">
            <v>Radio</v>
          </cell>
          <cell r="C855" t="str">
            <v>Rus</v>
          </cell>
          <cell r="D855" t="str">
            <v>Male 55 +</v>
          </cell>
          <cell r="E855">
            <v>327036.2287581698</v>
          </cell>
          <cell r="F855">
            <v>301236.7040450254</v>
          </cell>
          <cell r="G855">
            <v>327036.2287581698</v>
          </cell>
          <cell r="H855">
            <v>341571.17225853301</v>
          </cell>
          <cell r="I855">
            <v>343751.41378358752</v>
          </cell>
          <cell r="J855">
            <v>327036.2287581698</v>
          </cell>
          <cell r="K855">
            <v>327036.2287581698</v>
          </cell>
          <cell r="L855">
            <v>307777.42862018867</v>
          </cell>
          <cell r="M855">
            <v>301236.70404502546</v>
          </cell>
          <cell r="N855">
            <v>327762.97593318799</v>
          </cell>
          <cell r="O855">
            <v>345204.90813362377</v>
          </cell>
          <cell r="P855">
            <v>356832.86293391441</v>
          </cell>
          <cell r="Q855">
            <v>356469.48934640532</v>
          </cell>
        </row>
        <row r="856">
          <cell r="A856" t="str">
            <v>RadioRusMale 35 +</v>
          </cell>
          <cell r="B856" t="str">
            <v>Radio</v>
          </cell>
          <cell r="C856" t="str">
            <v>Rus</v>
          </cell>
          <cell r="D856" t="str">
            <v>Male 35 +</v>
          </cell>
          <cell r="E856">
            <v>185320.52962962963</v>
          </cell>
          <cell r="F856">
            <v>170700.79895884779</v>
          </cell>
          <cell r="G856">
            <v>185320.52962962963</v>
          </cell>
          <cell r="H856">
            <v>193556.99761316879</v>
          </cell>
          <cell r="I856">
            <v>194792.46781069966</v>
          </cell>
          <cell r="J856">
            <v>185320.52962962963</v>
          </cell>
          <cell r="K856">
            <v>185320.52962962963</v>
          </cell>
          <cell r="L856">
            <v>174407.20955144032</v>
          </cell>
          <cell r="M856">
            <v>170700.79895884782</v>
          </cell>
          <cell r="N856">
            <v>185732.3530288066</v>
          </cell>
          <cell r="O856">
            <v>195616.11460905353</v>
          </cell>
          <cell r="P856">
            <v>202205.28899588491</v>
          </cell>
          <cell r="Q856">
            <v>201999.37729629644</v>
          </cell>
        </row>
        <row r="857">
          <cell r="A857" t="str">
            <v>RadioMskAll 16 +</v>
          </cell>
          <cell r="B857" t="str">
            <v>Radio</v>
          </cell>
          <cell r="C857" t="str">
            <v>Msk</v>
          </cell>
          <cell r="D857" t="str">
            <v>All 16 +</v>
          </cell>
          <cell r="E857">
            <v>121032.59999999999</v>
          </cell>
          <cell r="F857">
            <v>111484.4726666667</v>
          </cell>
          <cell r="G857">
            <v>121032.59999999999</v>
          </cell>
          <cell r="H857">
            <v>126411.82666666669</v>
          </cell>
          <cell r="I857">
            <v>127218.71066666671</v>
          </cell>
          <cell r="J857">
            <v>121032.59999999999</v>
          </cell>
          <cell r="K857">
            <v>121032.59999999999</v>
          </cell>
          <cell r="L857">
            <v>113905.12466666666</v>
          </cell>
          <cell r="M857">
            <v>111484.47266666673</v>
          </cell>
          <cell r="N857">
            <v>121301.56133333335</v>
          </cell>
          <cell r="O857">
            <v>127756.63333333336</v>
          </cell>
          <cell r="P857">
            <v>132060.01466666674</v>
          </cell>
          <cell r="Q857">
            <v>131925.53400000007</v>
          </cell>
        </row>
        <row r="858">
          <cell r="A858" t="str">
            <v>RadioMskAll 16 - 24</v>
          </cell>
          <cell r="B858" t="str">
            <v>Radio</v>
          </cell>
          <cell r="C858" t="str">
            <v>Msk</v>
          </cell>
          <cell r="D858" t="str">
            <v>All 16 - 24</v>
          </cell>
          <cell r="E858">
            <v>62936.951999999997</v>
          </cell>
          <cell r="F858">
            <v>57971.925786666681</v>
          </cell>
          <cell r="G858">
            <v>62936.951999999997</v>
          </cell>
          <cell r="H858">
            <v>65734.149866666688</v>
          </cell>
          <cell r="I858">
            <v>66153.729546666698</v>
          </cell>
          <cell r="J858">
            <v>62936.951999999997</v>
          </cell>
          <cell r="K858">
            <v>62936.951999999997</v>
          </cell>
          <cell r="L858">
            <v>59230.664826666667</v>
          </cell>
          <cell r="M858">
            <v>57971.925786666696</v>
          </cell>
          <cell r="N858">
            <v>63076.811893333339</v>
          </cell>
          <cell r="O858">
            <v>66433.449333333352</v>
          </cell>
          <cell r="P858">
            <v>68671.207626666714</v>
          </cell>
          <cell r="Q858">
            <v>68601.277680000043</v>
          </cell>
        </row>
        <row r="859">
          <cell r="A859" t="str">
            <v>RadioMskAll 16 - 34</v>
          </cell>
          <cell r="B859" t="str">
            <v>Radio</v>
          </cell>
          <cell r="C859" t="str">
            <v>Msk</v>
          </cell>
          <cell r="D859" t="str">
            <v>All 16 - 34</v>
          </cell>
          <cell r="E859">
            <v>65559.325000000012</v>
          </cell>
          <cell r="F859">
            <v>60387.422694444474</v>
          </cell>
          <cell r="G859">
            <v>65559.325000000012</v>
          </cell>
          <cell r="H859">
            <v>68473.072777777808</v>
          </cell>
          <cell r="I859">
            <v>68910.134944444479</v>
          </cell>
          <cell r="J859">
            <v>65559.325000000012</v>
          </cell>
          <cell r="K859">
            <v>65559.325000000012</v>
          </cell>
          <cell r="L859">
            <v>61698.609194444456</v>
          </cell>
          <cell r="M859">
            <v>60387.422694444489</v>
          </cell>
          <cell r="N859">
            <v>65705.012388888907</v>
          </cell>
          <cell r="O859">
            <v>69201.509722222254</v>
          </cell>
          <cell r="P859">
            <v>71532.5079444445</v>
          </cell>
          <cell r="Q859">
            <v>71459.66425000006</v>
          </cell>
        </row>
        <row r="860">
          <cell r="A860" t="str">
            <v>RadioMskAll 16 - 44</v>
          </cell>
          <cell r="B860" t="str">
            <v>Radio</v>
          </cell>
          <cell r="C860" t="str">
            <v>Msk</v>
          </cell>
          <cell r="D860" t="str">
            <v>All 16 - 44</v>
          </cell>
          <cell r="E860">
            <v>71519.263636363627</v>
          </cell>
          <cell r="F860">
            <v>65877.188393939403</v>
          </cell>
          <cell r="G860">
            <v>71519.263636363627</v>
          </cell>
          <cell r="H860">
            <v>74697.897575757583</v>
          </cell>
          <cell r="I860">
            <v>75174.692666666684</v>
          </cell>
          <cell r="J860">
            <v>71519.263636363627</v>
          </cell>
          <cell r="K860">
            <v>71519.263636363627</v>
          </cell>
          <cell r="L860">
            <v>67307.573666666663</v>
          </cell>
          <cell r="M860">
            <v>65877.188393939417</v>
          </cell>
          <cell r="N860">
            <v>71678.195333333337</v>
          </cell>
          <cell r="O860">
            <v>75492.556060606061</v>
          </cell>
          <cell r="P860">
            <v>78035.463212121249</v>
          </cell>
          <cell r="Q860">
            <v>77955.997363636401</v>
          </cell>
        </row>
        <row r="861">
          <cell r="A861" t="str">
            <v>RadioMskAll 20 - 39</v>
          </cell>
          <cell r="B861" t="str">
            <v>Radio</v>
          </cell>
          <cell r="C861" t="str">
            <v>Msk</v>
          </cell>
          <cell r="D861" t="str">
            <v>All 20 - 39</v>
          </cell>
          <cell r="E861">
            <v>68409.730434782614</v>
          </cell>
          <cell r="F861">
            <v>63012.962811594232</v>
          </cell>
          <cell r="G861">
            <v>68409.730434782614</v>
          </cell>
          <cell r="H861">
            <v>71450.162898550756</v>
          </cell>
          <cell r="I861">
            <v>71906.227768115976</v>
          </cell>
          <cell r="J861">
            <v>68409.730434782614</v>
          </cell>
          <cell r="K861">
            <v>68409.730434782614</v>
          </cell>
          <cell r="L861">
            <v>64381.157420289863</v>
          </cell>
          <cell r="M861">
            <v>63012.962811594247</v>
          </cell>
          <cell r="N861">
            <v>68561.752057971025</v>
          </cell>
          <cell r="O861">
            <v>72210.27101449277</v>
          </cell>
          <cell r="P861">
            <v>74642.616985507295</v>
          </cell>
          <cell r="Q861">
            <v>74566.606173913096</v>
          </cell>
        </row>
        <row r="862">
          <cell r="A862" t="str">
            <v>RadioMskAll 25 - 34</v>
          </cell>
          <cell r="B862" t="str">
            <v>Radio</v>
          </cell>
          <cell r="C862" t="str">
            <v>Msk</v>
          </cell>
          <cell r="D862" t="str">
            <v>All 25 - 34</v>
          </cell>
          <cell r="E862">
            <v>68409.730434782614</v>
          </cell>
          <cell r="F862">
            <v>63012.962811594232</v>
          </cell>
          <cell r="G862">
            <v>68409.730434782614</v>
          </cell>
          <cell r="H862">
            <v>71450.162898550756</v>
          </cell>
          <cell r="I862">
            <v>71906.227768115976</v>
          </cell>
          <cell r="J862">
            <v>68409.730434782614</v>
          </cell>
          <cell r="K862">
            <v>68409.730434782614</v>
          </cell>
          <cell r="L862">
            <v>64381.157420289863</v>
          </cell>
          <cell r="M862">
            <v>63012.962811594247</v>
          </cell>
          <cell r="N862">
            <v>68561.752057971025</v>
          </cell>
          <cell r="O862">
            <v>72210.27101449277</v>
          </cell>
          <cell r="P862">
            <v>74642.616985507295</v>
          </cell>
          <cell r="Q862">
            <v>74566.606173913096</v>
          </cell>
        </row>
        <row r="863">
          <cell r="A863" t="str">
            <v>RadioMskAll 25 - 44</v>
          </cell>
          <cell r="B863" t="str">
            <v>Radio</v>
          </cell>
          <cell r="C863" t="str">
            <v>Msk</v>
          </cell>
          <cell r="D863" t="str">
            <v>All 25 - 44</v>
          </cell>
          <cell r="E863">
            <v>78671.190000000017</v>
          </cell>
          <cell r="F863">
            <v>72464.907233333375</v>
          </cell>
          <cell r="G863">
            <v>78671.190000000017</v>
          </cell>
          <cell r="H863">
            <v>82167.687333333379</v>
          </cell>
          <cell r="I863">
            <v>82692.16193333338</v>
          </cell>
          <cell r="J863">
            <v>78671.190000000017</v>
          </cell>
          <cell r="K863">
            <v>78671.190000000017</v>
          </cell>
          <cell r="L863">
            <v>74038.33103333335</v>
          </cell>
          <cell r="M863">
            <v>72464.90723333339</v>
          </cell>
          <cell r="N863">
            <v>78846.014866666694</v>
          </cell>
          <cell r="O863">
            <v>83041.811666666705</v>
          </cell>
          <cell r="P863">
            <v>85839.009533333403</v>
          </cell>
          <cell r="Q863">
            <v>85751.597100000072</v>
          </cell>
        </row>
        <row r="864">
          <cell r="A864" t="str">
            <v>RadioMskAll 25 - 54</v>
          </cell>
          <cell r="B864" t="str">
            <v>Radio</v>
          </cell>
          <cell r="C864" t="str">
            <v>Msk</v>
          </cell>
          <cell r="D864" t="str">
            <v>All 25 - 54</v>
          </cell>
          <cell r="E864">
            <v>87412.433333333349</v>
          </cell>
          <cell r="F864">
            <v>80516.563592592633</v>
          </cell>
          <cell r="G864">
            <v>87412.433333333349</v>
          </cell>
          <cell r="H864">
            <v>91297.430370370406</v>
          </cell>
          <cell r="I864">
            <v>91880.179925925986</v>
          </cell>
          <cell r="J864">
            <v>87412.433333333349</v>
          </cell>
          <cell r="K864">
            <v>87412.433333333349</v>
          </cell>
          <cell r="L864">
            <v>82264.81225925927</v>
          </cell>
          <cell r="M864">
            <v>80516.563592592662</v>
          </cell>
          <cell r="N864">
            <v>87606.683185185218</v>
          </cell>
          <cell r="O864">
            <v>92268.679629629667</v>
          </cell>
          <cell r="P864">
            <v>95376.677259259333</v>
          </cell>
          <cell r="Q864">
            <v>95279.552333333413</v>
          </cell>
        </row>
        <row r="865">
          <cell r="A865" t="str">
            <v>RadioMskAll 30 - 49</v>
          </cell>
          <cell r="B865" t="str">
            <v>Radio</v>
          </cell>
          <cell r="C865" t="str">
            <v>Msk</v>
          </cell>
          <cell r="D865" t="str">
            <v>All 30 - 49</v>
          </cell>
          <cell r="E865">
            <v>92554.341176470596</v>
          </cell>
          <cell r="F865">
            <v>85252.832039215718</v>
          </cell>
          <cell r="G865">
            <v>92554.341176470596</v>
          </cell>
          <cell r="H865">
            <v>96667.867450980426</v>
          </cell>
          <cell r="I865">
            <v>97284.896392156908</v>
          </cell>
          <cell r="J865">
            <v>92554.341176470596</v>
          </cell>
          <cell r="K865">
            <v>92554.341176470596</v>
          </cell>
          <cell r="L865">
            <v>87103.918862745108</v>
          </cell>
          <cell r="M865">
            <v>85252.832039215747</v>
          </cell>
          <cell r="N865">
            <v>92760.0174901961</v>
          </cell>
          <cell r="O865">
            <v>97696.249019607872</v>
          </cell>
          <cell r="P865">
            <v>100987.07003921576</v>
          </cell>
          <cell r="Q865">
            <v>100884.23188235302</v>
          </cell>
        </row>
        <row r="866">
          <cell r="A866" t="str">
            <v>RadioMskAll 35 +</v>
          </cell>
          <cell r="B866" t="str">
            <v>Radio</v>
          </cell>
          <cell r="C866" t="str">
            <v>Msk</v>
          </cell>
          <cell r="D866" t="str">
            <v>All 35 +</v>
          </cell>
          <cell r="E866">
            <v>196677.97500000001</v>
          </cell>
          <cell r="F866">
            <v>181162.26808333342</v>
          </cell>
          <cell r="G866">
            <v>196677.97500000001</v>
          </cell>
          <cell r="H866">
            <v>205419.21833333338</v>
          </cell>
          <cell r="I866">
            <v>206730.40483333342</v>
          </cell>
          <cell r="J866">
            <v>196677.97500000001</v>
          </cell>
          <cell r="K866">
            <v>196677.97500000001</v>
          </cell>
          <cell r="L866">
            <v>185095.82758333333</v>
          </cell>
          <cell r="M866">
            <v>181162.26808333345</v>
          </cell>
          <cell r="N866">
            <v>197115.03716666671</v>
          </cell>
          <cell r="O866">
            <v>207604.52916666673</v>
          </cell>
          <cell r="P866">
            <v>214597.52383333349</v>
          </cell>
          <cell r="Q866">
            <v>214378.99275000015</v>
          </cell>
        </row>
        <row r="867">
          <cell r="A867" t="str">
            <v>RadioMskAll 35 - 54</v>
          </cell>
          <cell r="B867" t="str">
            <v>Radio</v>
          </cell>
          <cell r="C867" t="str">
            <v>Msk</v>
          </cell>
          <cell r="D867" t="str">
            <v>All 35 - 54</v>
          </cell>
          <cell r="E867">
            <v>121032.6</v>
          </cell>
          <cell r="F867">
            <v>111484.47266666671</v>
          </cell>
          <cell r="G867">
            <v>121032.6</v>
          </cell>
          <cell r="H867">
            <v>126411.8266666667</v>
          </cell>
          <cell r="I867">
            <v>127218.71066666672</v>
          </cell>
          <cell r="J867">
            <v>121032.6</v>
          </cell>
          <cell r="K867">
            <v>121032.6</v>
          </cell>
          <cell r="L867">
            <v>113905.12466666667</v>
          </cell>
          <cell r="M867">
            <v>111484.47266666674</v>
          </cell>
          <cell r="N867">
            <v>121301.56133333336</v>
          </cell>
          <cell r="O867">
            <v>127756.63333333338</v>
          </cell>
          <cell r="P867">
            <v>132060.01466666677</v>
          </cell>
          <cell r="Q867">
            <v>131925.5340000001</v>
          </cell>
        </row>
        <row r="868">
          <cell r="A868" t="str">
            <v>RadioMskAll 35 - 44</v>
          </cell>
          <cell r="B868" t="str">
            <v>Radio</v>
          </cell>
          <cell r="C868" t="str">
            <v>Msk</v>
          </cell>
          <cell r="D868" t="str">
            <v>All 35 - 44</v>
          </cell>
          <cell r="E868">
            <v>92554.341176470596</v>
          </cell>
          <cell r="F868">
            <v>85252.832039215718</v>
          </cell>
          <cell r="G868">
            <v>92554.341176470596</v>
          </cell>
          <cell r="H868">
            <v>96667.867450980426</v>
          </cell>
          <cell r="I868">
            <v>97284.896392156908</v>
          </cell>
          <cell r="J868">
            <v>92554.341176470596</v>
          </cell>
          <cell r="K868">
            <v>92554.341176470596</v>
          </cell>
          <cell r="L868">
            <v>87103.918862745108</v>
          </cell>
          <cell r="M868">
            <v>85252.832039215747</v>
          </cell>
          <cell r="N868">
            <v>92760.0174901961</v>
          </cell>
          <cell r="O868">
            <v>97696.249019607872</v>
          </cell>
          <cell r="P868">
            <v>100987.07003921576</v>
          </cell>
          <cell r="Q868">
            <v>100884.23188235302</v>
          </cell>
        </row>
        <row r="869">
          <cell r="A869" t="str">
            <v>RadioMskAll 35 - 64</v>
          </cell>
          <cell r="B869" t="str">
            <v>Radio</v>
          </cell>
          <cell r="C869" t="str">
            <v>Msk</v>
          </cell>
          <cell r="D869" t="str">
            <v>All 35 - 64</v>
          </cell>
          <cell r="E869">
            <v>143038.52727272728</v>
          </cell>
          <cell r="F869">
            <v>131754.37678787883</v>
          </cell>
          <cell r="G869">
            <v>143038.52727272728</v>
          </cell>
          <cell r="H869">
            <v>149395.79515151519</v>
          </cell>
          <cell r="I869">
            <v>150349.3853333334</v>
          </cell>
          <cell r="J869">
            <v>143038.52727272728</v>
          </cell>
          <cell r="K869">
            <v>143038.52727272728</v>
          </cell>
          <cell r="L869">
            <v>134615.14733333336</v>
          </cell>
          <cell r="M869">
            <v>131754.37678787886</v>
          </cell>
          <cell r="N869">
            <v>143356.3906666667</v>
          </cell>
          <cell r="O869">
            <v>150985.11212121218</v>
          </cell>
          <cell r="P869">
            <v>156070.92642424253</v>
          </cell>
          <cell r="Q869">
            <v>155911.99472727283</v>
          </cell>
        </row>
        <row r="870">
          <cell r="A870" t="str">
            <v>RadioMskAll 45 - 64</v>
          </cell>
          <cell r="B870" t="str">
            <v>Radio</v>
          </cell>
          <cell r="C870" t="str">
            <v>Msk</v>
          </cell>
          <cell r="D870" t="str">
            <v>All 45 - 64</v>
          </cell>
          <cell r="E870">
            <v>221608.98591549299</v>
          </cell>
          <cell r="F870">
            <v>204126.49924882638</v>
          </cell>
          <cell r="G870">
            <v>221608.98591549299</v>
          </cell>
          <cell r="H870">
            <v>231458.27417840384</v>
          </cell>
          <cell r="I870">
            <v>232935.66741784051</v>
          </cell>
          <cell r="J870">
            <v>221608.98591549299</v>
          </cell>
          <cell r="K870">
            <v>221608.98591549299</v>
          </cell>
          <cell r="L870">
            <v>208558.67896713619</v>
          </cell>
          <cell r="M870">
            <v>204126.49924882644</v>
          </cell>
          <cell r="N870">
            <v>222101.45032863854</v>
          </cell>
          <cell r="O870">
            <v>233920.59624413154</v>
          </cell>
          <cell r="P870">
            <v>241800.02685446027</v>
          </cell>
          <cell r="Q870">
            <v>241553.79464788752</v>
          </cell>
        </row>
        <row r="871">
          <cell r="A871" t="str">
            <v>RadioMskAll 55 +</v>
          </cell>
          <cell r="B871" t="str">
            <v>Radio</v>
          </cell>
          <cell r="C871" t="str">
            <v>Msk</v>
          </cell>
          <cell r="D871" t="str">
            <v>All 55 +</v>
          </cell>
          <cell r="E871">
            <v>684097.30434782605</v>
          </cell>
          <cell r="F871">
            <v>630129.62811594224</v>
          </cell>
          <cell r="G871">
            <v>684097.30434782605</v>
          </cell>
          <cell r="H871">
            <v>714501.62898550741</v>
          </cell>
          <cell r="I871">
            <v>719062.27768115967</v>
          </cell>
          <cell r="J871">
            <v>684097.30434782605</v>
          </cell>
          <cell r="K871">
            <v>684097.30434782605</v>
          </cell>
          <cell r="L871">
            <v>643811.57420289854</v>
          </cell>
          <cell r="M871">
            <v>630129.62811594235</v>
          </cell>
          <cell r="N871">
            <v>685617.52057971014</v>
          </cell>
          <cell r="O871">
            <v>722102.71014492773</v>
          </cell>
          <cell r="P871">
            <v>746426.16985507286</v>
          </cell>
          <cell r="Q871">
            <v>745666.06173913088</v>
          </cell>
        </row>
        <row r="872">
          <cell r="A872" t="str">
            <v>RadioMskFemale 16 +</v>
          </cell>
          <cell r="B872" t="str">
            <v>Radio</v>
          </cell>
          <cell r="C872" t="str">
            <v>Msk</v>
          </cell>
          <cell r="D872" t="str">
            <v>Female 16 +</v>
          </cell>
          <cell r="E872">
            <v>143038.52727272728</v>
          </cell>
          <cell r="F872">
            <v>131754.37678787883</v>
          </cell>
          <cell r="G872">
            <v>143038.52727272728</v>
          </cell>
          <cell r="H872">
            <v>149395.79515151519</v>
          </cell>
          <cell r="I872">
            <v>150349.3853333334</v>
          </cell>
          <cell r="J872">
            <v>143038.52727272728</v>
          </cell>
          <cell r="K872">
            <v>143038.52727272728</v>
          </cell>
          <cell r="L872">
            <v>134615.14733333336</v>
          </cell>
          <cell r="M872">
            <v>131754.37678787886</v>
          </cell>
          <cell r="N872">
            <v>143356.3906666667</v>
          </cell>
          <cell r="O872">
            <v>150985.11212121218</v>
          </cell>
          <cell r="P872">
            <v>156070.92642424253</v>
          </cell>
          <cell r="Q872">
            <v>155911.99472727283</v>
          </cell>
        </row>
        <row r="873">
          <cell r="A873" t="str">
            <v>RadioMskFemale 16 - 24</v>
          </cell>
          <cell r="B873" t="str">
            <v>Radio</v>
          </cell>
          <cell r="C873" t="str">
            <v>Msk</v>
          </cell>
          <cell r="D873" t="str">
            <v>Female 16 - 24</v>
          </cell>
          <cell r="E873">
            <v>65559.324999999997</v>
          </cell>
          <cell r="F873">
            <v>60387.42269444446</v>
          </cell>
          <cell r="G873">
            <v>65559.324999999997</v>
          </cell>
          <cell r="H873">
            <v>68473.072777777794</v>
          </cell>
          <cell r="I873">
            <v>68910.134944444464</v>
          </cell>
          <cell r="J873">
            <v>65559.324999999997</v>
          </cell>
          <cell r="K873">
            <v>65559.324999999997</v>
          </cell>
          <cell r="L873">
            <v>61698.609194444442</v>
          </cell>
          <cell r="M873">
            <v>60387.422694444474</v>
          </cell>
          <cell r="N873">
            <v>65705.012388888892</v>
          </cell>
          <cell r="O873">
            <v>69201.509722222239</v>
          </cell>
          <cell r="P873">
            <v>71532.507944444485</v>
          </cell>
          <cell r="Q873">
            <v>71459.664250000045</v>
          </cell>
        </row>
        <row r="874">
          <cell r="A874" t="str">
            <v>RadioMskFemale 16 - 34</v>
          </cell>
          <cell r="B874" t="str">
            <v>Radio</v>
          </cell>
          <cell r="C874" t="str">
            <v>Msk</v>
          </cell>
          <cell r="D874" t="str">
            <v>Female 16 - 34</v>
          </cell>
          <cell r="E874">
            <v>71519.263636363627</v>
          </cell>
          <cell r="F874">
            <v>65877.188393939403</v>
          </cell>
          <cell r="G874">
            <v>71519.263636363627</v>
          </cell>
          <cell r="H874">
            <v>74697.897575757583</v>
          </cell>
          <cell r="I874">
            <v>75174.692666666684</v>
          </cell>
          <cell r="J874">
            <v>71519.263636363627</v>
          </cell>
          <cell r="K874">
            <v>71519.263636363627</v>
          </cell>
          <cell r="L874">
            <v>67307.573666666663</v>
          </cell>
          <cell r="M874">
            <v>65877.188393939417</v>
          </cell>
          <cell r="N874">
            <v>71678.195333333337</v>
          </cell>
          <cell r="O874">
            <v>75492.556060606061</v>
          </cell>
          <cell r="P874">
            <v>78035.463212121249</v>
          </cell>
          <cell r="Q874">
            <v>77955.997363636401</v>
          </cell>
        </row>
        <row r="875">
          <cell r="A875" t="str">
            <v>RadioMskFemale 16 - 44</v>
          </cell>
          <cell r="B875" t="str">
            <v>Radio</v>
          </cell>
          <cell r="C875" t="str">
            <v>Msk</v>
          </cell>
          <cell r="D875" t="str">
            <v>Female 16 - 44</v>
          </cell>
          <cell r="E875">
            <v>74924.942857142858</v>
          </cell>
          <cell r="F875">
            <v>69014.197365079395</v>
          </cell>
          <cell r="G875">
            <v>74924.942857142858</v>
          </cell>
          <cell r="H875">
            <v>78254.940317460336</v>
          </cell>
          <cell r="I875">
            <v>78754.439936507973</v>
          </cell>
          <cell r="J875">
            <v>74924.942857142858</v>
          </cell>
          <cell r="K875">
            <v>74924.942857142858</v>
          </cell>
          <cell r="L875">
            <v>70512.696222222221</v>
          </cell>
          <cell r="M875">
            <v>69014.19736507941</v>
          </cell>
          <cell r="N875">
            <v>75091.442730158742</v>
          </cell>
          <cell r="O875">
            <v>79087.439682539698</v>
          </cell>
          <cell r="P875">
            <v>81751.437650793698</v>
          </cell>
          <cell r="Q875">
            <v>81668.18771428577</v>
          </cell>
        </row>
        <row r="876">
          <cell r="A876" t="str">
            <v>RadioMskFemale 20 - 39</v>
          </cell>
          <cell r="B876" t="str">
            <v>Radio</v>
          </cell>
          <cell r="C876" t="str">
            <v>Msk</v>
          </cell>
          <cell r="D876" t="str">
            <v>Female 20 - 39</v>
          </cell>
          <cell r="E876">
            <v>71519.263636363627</v>
          </cell>
          <cell r="F876">
            <v>65877.188393939403</v>
          </cell>
          <cell r="G876">
            <v>71519.263636363627</v>
          </cell>
          <cell r="H876">
            <v>74697.897575757583</v>
          </cell>
          <cell r="I876">
            <v>75174.692666666684</v>
          </cell>
          <cell r="J876">
            <v>71519.263636363627</v>
          </cell>
          <cell r="K876">
            <v>71519.263636363627</v>
          </cell>
          <cell r="L876">
            <v>67307.573666666663</v>
          </cell>
          <cell r="M876">
            <v>65877.188393939417</v>
          </cell>
          <cell r="N876">
            <v>71678.195333333337</v>
          </cell>
          <cell r="O876">
            <v>75492.556060606061</v>
          </cell>
          <cell r="P876">
            <v>78035.463212121249</v>
          </cell>
          <cell r="Q876">
            <v>77955.997363636401</v>
          </cell>
        </row>
        <row r="877">
          <cell r="A877" t="str">
            <v>RadioMskFemale 25 - 34</v>
          </cell>
          <cell r="B877" t="str">
            <v>Radio</v>
          </cell>
          <cell r="C877" t="str">
            <v>Msk</v>
          </cell>
          <cell r="D877" t="str">
            <v>Female 25 - 34</v>
          </cell>
          <cell r="E877">
            <v>78671.19</v>
          </cell>
          <cell r="F877">
            <v>72464.907233333361</v>
          </cell>
          <cell r="G877">
            <v>78671.19</v>
          </cell>
          <cell r="H877">
            <v>82167.687333333364</v>
          </cell>
          <cell r="I877">
            <v>82692.161933333366</v>
          </cell>
          <cell r="J877">
            <v>78671.19</v>
          </cell>
          <cell r="K877">
            <v>78671.19</v>
          </cell>
          <cell r="L877">
            <v>74038.331033333336</v>
          </cell>
          <cell r="M877">
            <v>72464.907233333375</v>
          </cell>
          <cell r="N877">
            <v>78846.014866666679</v>
          </cell>
          <cell r="O877">
            <v>83041.81166666669</v>
          </cell>
          <cell r="P877">
            <v>85839.009533333388</v>
          </cell>
          <cell r="Q877">
            <v>85751.597100000057</v>
          </cell>
        </row>
        <row r="878">
          <cell r="A878" t="str">
            <v>RadioMskFemale 25 - 44</v>
          </cell>
          <cell r="B878" t="str">
            <v>Radio</v>
          </cell>
          <cell r="C878" t="str">
            <v>Msk</v>
          </cell>
          <cell r="D878" t="str">
            <v>Female 25 - 44</v>
          </cell>
          <cell r="E878">
            <v>78671.190000000017</v>
          </cell>
          <cell r="F878">
            <v>72464.907233333375</v>
          </cell>
          <cell r="G878">
            <v>78671.190000000017</v>
          </cell>
          <cell r="H878">
            <v>82167.687333333379</v>
          </cell>
          <cell r="I878">
            <v>82692.16193333338</v>
          </cell>
          <cell r="J878">
            <v>78671.190000000017</v>
          </cell>
          <cell r="K878">
            <v>78671.190000000017</v>
          </cell>
          <cell r="L878">
            <v>74038.33103333335</v>
          </cell>
          <cell r="M878">
            <v>72464.90723333339</v>
          </cell>
          <cell r="N878">
            <v>78846.014866666694</v>
          </cell>
          <cell r="O878">
            <v>83041.811666666705</v>
          </cell>
          <cell r="P878">
            <v>85839.009533333403</v>
          </cell>
          <cell r="Q878">
            <v>85751.597100000072</v>
          </cell>
        </row>
        <row r="879">
          <cell r="A879" t="str">
            <v>RadioMskFemale 25 - 54</v>
          </cell>
          <cell r="B879" t="str">
            <v>Radio</v>
          </cell>
          <cell r="C879" t="str">
            <v>Msk</v>
          </cell>
          <cell r="D879" t="str">
            <v>Female 25 - 54</v>
          </cell>
          <cell r="E879">
            <v>87412.433333333349</v>
          </cell>
          <cell r="F879">
            <v>80516.563592592633</v>
          </cell>
          <cell r="G879">
            <v>87412.433333333349</v>
          </cell>
          <cell r="H879">
            <v>91297.430370370406</v>
          </cell>
          <cell r="I879">
            <v>91880.179925925986</v>
          </cell>
          <cell r="J879">
            <v>87412.433333333349</v>
          </cell>
          <cell r="K879">
            <v>87412.433333333349</v>
          </cell>
          <cell r="L879">
            <v>82264.81225925927</v>
          </cell>
          <cell r="M879">
            <v>80516.563592592662</v>
          </cell>
          <cell r="N879">
            <v>87606.683185185218</v>
          </cell>
          <cell r="O879">
            <v>92268.679629629667</v>
          </cell>
          <cell r="P879">
            <v>95376.677259259333</v>
          </cell>
          <cell r="Q879">
            <v>95279.552333333413</v>
          </cell>
        </row>
        <row r="880">
          <cell r="A880" t="str">
            <v>RadioMskFemale 30 - 49</v>
          </cell>
          <cell r="B880" t="str">
            <v>Radio</v>
          </cell>
          <cell r="C880" t="str">
            <v>Msk</v>
          </cell>
          <cell r="D880" t="str">
            <v>Female 30 - 49</v>
          </cell>
          <cell r="E880">
            <v>87412.433333333349</v>
          </cell>
          <cell r="F880">
            <v>80516.563592592633</v>
          </cell>
          <cell r="G880">
            <v>87412.433333333349</v>
          </cell>
          <cell r="H880">
            <v>91297.430370370406</v>
          </cell>
          <cell r="I880">
            <v>91880.179925925986</v>
          </cell>
          <cell r="J880">
            <v>87412.433333333349</v>
          </cell>
          <cell r="K880">
            <v>87412.433333333349</v>
          </cell>
          <cell r="L880">
            <v>82264.81225925927</v>
          </cell>
          <cell r="M880">
            <v>80516.563592592662</v>
          </cell>
          <cell r="N880">
            <v>87606.683185185218</v>
          </cell>
          <cell r="O880">
            <v>92268.679629629667</v>
          </cell>
          <cell r="P880">
            <v>95376.677259259333</v>
          </cell>
          <cell r="Q880">
            <v>95279.552333333413</v>
          </cell>
        </row>
        <row r="881">
          <cell r="A881" t="str">
            <v>RadioMskFemale 35 - 44</v>
          </cell>
          <cell r="B881" t="str">
            <v>Radio</v>
          </cell>
          <cell r="C881" t="str">
            <v>Msk</v>
          </cell>
          <cell r="D881" t="str">
            <v>Female 35 - 44</v>
          </cell>
          <cell r="E881">
            <v>92554.341176470596</v>
          </cell>
          <cell r="F881">
            <v>85252.832039215718</v>
          </cell>
          <cell r="G881">
            <v>92554.341176470596</v>
          </cell>
          <cell r="H881">
            <v>96667.867450980426</v>
          </cell>
          <cell r="I881">
            <v>97284.896392156908</v>
          </cell>
          <cell r="J881">
            <v>92554.341176470596</v>
          </cell>
          <cell r="K881">
            <v>92554.341176470596</v>
          </cell>
          <cell r="L881">
            <v>87103.918862745108</v>
          </cell>
          <cell r="M881">
            <v>85252.832039215747</v>
          </cell>
          <cell r="N881">
            <v>92760.0174901961</v>
          </cell>
          <cell r="O881">
            <v>97696.249019607872</v>
          </cell>
          <cell r="P881">
            <v>100987.07003921576</v>
          </cell>
          <cell r="Q881">
            <v>100884.23188235302</v>
          </cell>
        </row>
        <row r="882">
          <cell r="A882" t="str">
            <v>RadioMskFemale 35 - 54</v>
          </cell>
          <cell r="B882" t="str">
            <v>Radio</v>
          </cell>
          <cell r="C882" t="str">
            <v>Msk</v>
          </cell>
          <cell r="D882" t="str">
            <v>Female 35 - 54</v>
          </cell>
          <cell r="E882">
            <v>104894.92000000001</v>
          </cell>
          <cell r="F882">
            <v>96619.876311111162</v>
          </cell>
          <cell r="G882">
            <v>104894.92000000001</v>
          </cell>
          <cell r="H882">
            <v>109556.91644444449</v>
          </cell>
          <cell r="I882">
            <v>110256.21591111117</v>
          </cell>
          <cell r="J882">
            <v>104894.92000000001</v>
          </cell>
          <cell r="K882">
            <v>104894.92000000001</v>
          </cell>
          <cell r="L882">
            <v>98717.774711111124</v>
          </cell>
          <cell r="M882">
            <v>96619.876311111177</v>
          </cell>
          <cell r="N882">
            <v>105128.01982222225</v>
          </cell>
          <cell r="O882">
            <v>110722.41555555559</v>
          </cell>
          <cell r="P882">
            <v>114452.01271111119</v>
          </cell>
          <cell r="Q882">
            <v>114335.4628000001</v>
          </cell>
        </row>
        <row r="883">
          <cell r="A883" t="str">
            <v>RadioMskFemale 35 - 64</v>
          </cell>
          <cell r="B883" t="str">
            <v>Radio</v>
          </cell>
          <cell r="C883" t="str">
            <v>Msk</v>
          </cell>
          <cell r="D883" t="str">
            <v>Female 35 - 64</v>
          </cell>
          <cell r="E883">
            <v>157342.38</v>
          </cell>
          <cell r="F883">
            <v>144929.81446666672</v>
          </cell>
          <cell r="G883">
            <v>157342.38</v>
          </cell>
          <cell r="H883">
            <v>164335.37466666673</v>
          </cell>
          <cell r="I883">
            <v>165384.32386666673</v>
          </cell>
          <cell r="J883">
            <v>157342.38</v>
          </cell>
          <cell r="K883">
            <v>157342.38</v>
          </cell>
          <cell r="L883">
            <v>148076.66206666667</v>
          </cell>
          <cell r="M883">
            <v>144929.81446666675</v>
          </cell>
          <cell r="N883">
            <v>157692.02973333336</v>
          </cell>
          <cell r="O883">
            <v>166083.62333333338</v>
          </cell>
          <cell r="P883">
            <v>171678.01906666678</v>
          </cell>
          <cell r="Q883">
            <v>171503.19420000011</v>
          </cell>
        </row>
        <row r="884">
          <cell r="A884" t="str">
            <v>RadioMskFemale 45 - 64</v>
          </cell>
          <cell r="B884" t="str">
            <v>Radio</v>
          </cell>
          <cell r="C884" t="str">
            <v>Msk</v>
          </cell>
          <cell r="D884" t="str">
            <v>Female 45 - 64</v>
          </cell>
          <cell r="E884">
            <v>221608.98591549299</v>
          </cell>
          <cell r="F884">
            <v>204126.49924882638</v>
          </cell>
          <cell r="G884">
            <v>221608.98591549299</v>
          </cell>
          <cell r="H884">
            <v>231458.27417840384</v>
          </cell>
          <cell r="I884">
            <v>232935.66741784051</v>
          </cell>
          <cell r="J884">
            <v>221608.98591549299</v>
          </cell>
          <cell r="K884">
            <v>221608.98591549299</v>
          </cell>
          <cell r="L884">
            <v>208558.67896713619</v>
          </cell>
          <cell r="M884">
            <v>204126.49924882644</v>
          </cell>
          <cell r="N884">
            <v>222101.45032863854</v>
          </cell>
          <cell r="O884">
            <v>233920.59624413154</v>
          </cell>
          <cell r="P884">
            <v>241800.02685446027</v>
          </cell>
          <cell r="Q884">
            <v>241553.79464788752</v>
          </cell>
        </row>
        <row r="885">
          <cell r="A885" t="str">
            <v>RadioMskFemale 55 +</v>
          </cell>
          <cell r="B885" t="str">
            <v>Radio</v>
          </cell>
          <cell r="C885" t="str">
            <v>Msk</v>
          </cell>
          <cell r="D885" t="str">
            <v>Female 55 +</v>
          </cell>
          <cell r="E885">
            <v>1123874.142857143</v>
          </cell>
          <cell r="F885">
            <v>1035212.9604761909</v>
          </cell>
          <cell r="G885">
            <v>1123874.142857143</v>
          </cell>
          <cell r="H885">
            <v>1173824.1047619053</v>
          </cell>
          <cell r="I885">
            <v>1181316.5990476196</v>
          </cell>
          <cell r="J885">
            <v>1123874.142857143</v>
          </cell>
          <cell r="K885">
            <v>1123874.142857143</v>
          </cell>
          <cell r="L885">
            <v>1057690.4433333334</v>
          </cell>
          <cell r="M885">
            <v>1035212.9604761911</v>
          </cell>
          <cell r="N885">
            <v>1126371.6409523813</v>
          </cell>
          <cell r="O885">
            <v>1186311.5952380956</v>
          </cell>
          <cell r="P885">
            <v>1226271.5647619057</v>
          </cell>
          <cell r="Q885">
            <v>1225022.8157142866</v>
          </cell>
        </row>
        <row r="886">
          <cell r="A886" t="str">
            <v>RadioMskFemale 35 +</v>
          </cell>
          <cell r="B886" t="str">
            <v>Radio</v>
          </cell>
          <cell r="C886" t="str">
            <v>Msk</v>
          </cell>
          <cell r="D886" t="str">
            <v>Female 35 +</v>
          </cell>
          <cell r="E886">
            <v>221608.98591549299</v>
          </cell>
          <cell r="F886">
            <v>204126.49924882638</v>
          </cell>
          <cell r="G886">
            <v>221608.98591549299</v>
          </cell>
          <cell r="H886">
            <v>231458.27417840384</v>
          </cell>
          <cell r="I886">
            <v>232935.66741784051</v>
          </cell>
          <cell r="J886">
            <v>221608.98591549299</v>
          </cell>
          <cell r="K886">
            <v>221608.98591549299</v>
          </cell>
          <cell r="L886">
            <v>208558.67896713619</v>
          </cell>
          <cell r="M886">
            <v>204126.49924882644</v>
          </cell>
          <cell r="N886">
            <v>222101.45032863854</v>
          </cell>
          <cell r="O886">
            <v>233920.59624413154</v>
          </cell>
          <cell r="P886">
            <v>241800.02685446027</v>
          </cell>
          <cell r="Q886">
            <v>241553.79464788752</v>
          </cell>
        </row>
        <row r="887">
          <cell r="A887" t="str">
            <v>RadioMskMale 16 - 24</v>
          </cell>
          <cell r="B887" t="str">
            <v>Radio</v>
          </cell>
          <cell r="C887" t="str">
            <v>Msk</v>
          </cell>
          <cell r="D887" t="str">
            <v>Male 16 - 24</v>
          </cell>
          <cell r="E887">
            <v>56193.707142857136</v>
          </cell>
          <cell r="F887">
            <v>51760.648023809539</v>
          </cell>
          <cell r="G887">
            <v>56193.707142857136</v>
          </cell>
          <cell r="H887">
            <v>58691.205238095245</v>
          </cell>
          <cell r="I887">
            <v>59065.829952380969</v>
          </cell>
          <cell r="J887">
            <v>56193.707142857136</v>
          </cell>
          <cell r="K887">
            <v>56193.707142857136</v>
          </cell>
          <cell r="L887">
            <v>52884.522166666662</v>
          </cell>
          <cell r="M887">
            <v>51760.648023809546</v>
          </cell>
          <cell r="N887">
            <v>56318.582047619049</v>
          </cell>
          <cell r="O887">
            <v>59315.579761904766</v>
          </cell>
          <cell r="P887">
            <v>61313.578238095273</v>
          </cell>
          <cell r="Q887">
            <v>61251.14078571432</v>
          </cell>
        </row>
        <row r="888">
          <cell r="A888" t="str">
            <v>RadioMskMale 16 - 34</v>
          </cell>
          <cell r="B888" t="str">
            <v>Radio</v>
          </cell>
          <cell r="C888" t="str">
            <v>Msk</v>
          </cell>
          <cell r="D888" t="str">
            <v>Male 16 - 34</v>
          </cell>
          <cell r="E888">
            <v>60516.3</v>
          </cell>
          <cell r="F888">
            <v>55742.236333333356</v>
          </cell>
          <cell r="G888">
            <v>60516.3</v>
          </cell>
          <cell r="H888">
            <v>63205.913333333352</v>
          </cell>
          <cell r="I888">
            <v>63609.355333333362</v>
          </cell>
          <cell r="J888">
            <v>60516.3</v>
          </cell>
          <cell r="K888">
            <v>60516.3</v>
          </cell>
          <cell r="L888">
            <v>56952.562333333335</v>
          </cell>
          <cell r="M888">
            <v>55742.236333333371</v>
          </cell>
          <cell r="N888">
            <v>60650.78066666668</v>
          </cell>
          <cell r="O888">
            <v>63878.316666666688</v>
          </cell>
          <cell r="P888">
            <v>66030.007333333386</v>
          </cell>
          <cell r="Q888">
            <v>65962.767000000051</v>
          </cell>
        </row>
        <row r="889">
          <cell r="A889" t="str">
            <v>RadioMskMale 16 - 44</v>
          </cell>
          <cell r="B889" t="str">
            <v>Radio</v>
          </cell>
          <cell r="C889" t="str">
            <v>Msk</v>
          </cell>
          <cell r="D889" t="str">
            <v>Male 16 - 44</v>
          </cell>
          <cell r="E889">
            <v>68409.730434782614</v>
          </cell>
          <cell r="F889">
            <v>63012.962811594232</v>
          </cell>
          <cell r="G889">
            <v>68409.730434782614</v>
          </cell>
          <cell r="H889">
            <v>71450.162898550756</v>
          </cell>
          <cell r="I889">
            <v>71906.227768115976</v>
          </cell>
          <cell r="J889">
            <v>68409.730434782614</v>
          </cell>
          <cell r="K889">
            <v>68409.730434782614</v>
          </cell>
          <cell r="L889">
            <v>64381.157420289863</v>
          </cell>
          <cell r="M889">
            <v>63012.962811594247</v>
          </cell>
          <cell r="N889">
            <v>68561.752057971025</v>
          </cell>
          <cell r="O889">
            <v>72210.27101449277</v>
          </cell>
          <cell r="P889">
            <v>74642.616985507295</v>
          </cell>
          <cell r="Q889">
            <v>74566.606173913096</v>
          </cell>
        </row>
        <row r="890">
          <cell r="A890" t="str">
            <v>RadioMskMale 16 +</v>
          </cell>
          <cell r="B890" t="str">
            <v>Radio</v>
          </cell>
          <cell r="C890" t="str">
            <v>Msk</v>
          </cell>
          <cell r="D890" t="str">
            <v>Male 16 +</v>
          </cell>
          <cell r="E890">
            <v>112387.41428571432</v>
          </cell>
          <cell r="F890">
            <v>103521.29604761911</v>
          </cell>
          <cell r="G890">
            <v>112387.41428571432</v>
          </cell>
          <cell r="H890">
            <v>117382.41047619053</v>
          </cell>
          <cell r="I890">
            <v>118131.65990476198</v>
          </cell>
          <cell r="J890">
            <v>112387.41428571432</v>
          </cell>
          <cell r="K890">
            <v>112387.41428571432</v>
          </cell>
          <cell r="L890">
            <v>105769.04433333337</v>
          </cell>
          <cell r="M890">
            <v>103521.29604761914</v>
          </cell>
          <cell r="N890">
            <v>112637.16409523814</v>
          </cell>
          <cell r="O890">
            <v>118631.15952380959</v>
          </cell>
          <cell r="P890">
            <v>122627.15647619059</v>
          </cell>
          <cell r="Q890">
            <v>122502.28157142868</v>
          </cell>
        </row>
        <row r="891">
          <cell r="A891" t="str">
            <v>RadioMskMale 20 - 39</v>
          </cell>
          <cell r="B891" t="str">
            <v>Radio</v>
          </cell>
          <cell r="C891" t="str">
            <v>Msk</v>
          </cell>
          <cell r="D891" t="str">
            <v>Male 20 - 39</v>
          </cell>
          <cell r="E891">
            <v>62936.952000000005</v>
          </cell>
          <cell r="F891">
            <v>57971.925786666689</v>
          </cell>
          <cell r="G891">
            <v>62936.952000000005</v>
          </cell>
          <cell r="H891">
            <v>65734.149866666688</v>
          </cell>
          <cell r="I891">
            <v>66153.729546666698</v>
          </cell>
          <cell r="J891">
            <v>62936.952000000005</v>
          </cell>
          <cell r="K891">
            <v>62936.952000000005</v>
          </cell>
          <cell r="L891">
            <v>59230.664826666674</v>
          </cell>
          <cell r="M891">
            <v>57971.925786666703</v>
          </cell>
          <cell r="N891">
            <v>63076.811893333346</v>
          </cell>
          <cell r="O891">
            <v>66433.449333333352</v>
          </cell>
          <cell r="P891">
            <v>68671.207626666714</v>
          </cell>
          <cell r="Q891">
            <v>68601.277680000057</v>
          </cell>
        </row>
        <row r="892">
          <cell r="A892" t="str">
            <v>RadioMskMale 25 - 34</v>
          </cell>
          <cell r="B892" t="str">
            <v>Radio</v>
          </cell>
          <cell r="C892" t="str">
            <v>Msk</v>
          </cell>
          <cell r="D892" t="str">
            <v>Male 25 - 34</v>
          </cell>
          <cell r="E892">
            <v>60516.300000000017</v>
          </cell>
          <cell r="F892">
            <v>55742.236333333371</v>
          </cell>
          <cell r="G892">
            <v>60516.300000000017</v>
          </cell>
          <cell r="H892">
            <v>63205.913333333367</v>
          </cell>
          <cell r="I892">
            <v>63609.355333333377</v>
          </cell>
          <cell r="J892">
            <v>60516.300000000017</v>
          </cell>
          <cell r="K892">
            <v>60516.300000000017</v>
          </cell>
          <cell r="L892">
            <v>56952.56233333335</v>
          </cell>
          <cell r="M892">
            <v>55742.236333333385</v>
          </cell>
          <cell r="N892">
            <v>60650.780666666695</v>
          </cell>
          <cell r="O892">
            <v>63878.316666666702</v>
          </cell>
          <cell r="P892">
            <v>66030.0073333334</v>
          </cell>
          <cell r="Q892">
            <v>65962.767000000065</v>
          </cell>
        </row>
        <row r="893">
          <cell r="A893" t="str">
            <v>RadioMskMale 25 - 44</v>
          </cell>
          <cell r="B893" t="str">
            <v>Radio</v>
          </cell>
          <cell r="C893" t="str">
            <v>Msk</v>
          </cell>
          <cell r="D893" t="str">
            <v>Male 25 - 44</v>
          </cell>
          <cell r="E893">
            <v>71519.263636363627</v>
          </cell>
          <cell r="F893">
            <v>65877.188393939403</v>
          </cell>
          <cell r="G893">
            <v>71519.263636363627</v>
          </cell>
          <cell r="H893">
            <v>74697.897575757583</v>
          </cell>
          <cell r="I893">
            <v>75174.692666666684</v>
          </cell>
          <cell r="J893">
            <v>71519.263636363627</v>
          </cell>
          <cell r="K893">
            <v>71519.263636363627</v>
          </cell>
          <cell r="L893">
            <v>67307.573666666663</v>
          </cell>
          <cell r="M893">
            <v>65877.188393939417</v>
          </cell>
          <cell r="N893">
            <v>71678.195333333337</v>
          </cell>
          <cell r="O893">
            <v>75492.556060606061</v>
          </cell>
          <cell r="P893">
            <v>78035.463212121249</v>
          </cell>
          <cell r="Q893">
            <v>77955.997363636401</v>
          </cell>
        </row>
        <row r="894">
          <cell r="A894" t="str">
            <v>RadioMskMale 25 - 54</v>
          </cell>
          <cell r="B894" t="str">
            <v>Radio</v>
          </cell>
          <cell r="C894" t="str">
            <v>Msk</v>
          </cell>
          <cell r="D894" t="str">
            <v>Male 25 - 54</v>
          </cell>
          <cell r="E894">
            <v>82811.77894736841</v>
          </cell>
          <cell r="F894">
            <v>76278.849719298261</v>
          </cell>
          <cell r="G894">
            <v>82811.77894736841</v>
          </cell>
          <cell r="H894">
            <v>86492.302456140358</v>
          </cell>
          <cell r="I894">
            <v>87044.380982456161</v>
          </cell>
          <cell r="J894">
            <v>82811.77894736841</v>
          </cell>
          <cell r="K894">
            <v>82811.77894736841</v>
          </cell>
          <cell r="L894">
            <v>77935.085298245598</v>
          </cell>
          <cell r="M894">
            <v>76278.849719298276</v>
          </cell>
          <cell r="N894">
            <v>82995.805122807011</v>
          </cell>
          <cell r="O894">
            <v>87412.433333333349</v>
          </cell>
          <cell r="P894">
            <v>90356.852140350922</v>
          </cell>
          <cell r="Q894">
            <v>90264.839052631622</v>
          </cell>
        </row>
        <row r="895">
          <cell r="A895" t="str">
            <v>RadioMskMale 30 - 49</v>
          </cell>
          <cell r="B895" t="str">
            <v>Radio</v>
          </cell>
          <cell r="C895" t="str">
            <v>Msk</v>
          </cell>
          <cell r="D895" t="str">
            <v>Male 30 - 49</v>
          </cell>
          <cell r="E895">
            <v>92554.341176470596</v>
          </cell>
          <cell r="F895">
            <v>85252.832039215718</v>
          </cell>
          <cell r="G895">
            <v>92554.341176470596</v>
          </cell>
          <cell r="H895">
            <v>96667.867450980426</v>
          </cell>
          <cell r="I895">
            <v>97284.896392156908</v>
          </cell>
          <cell r="J895">
            <v>92554.341176470596</v>
          </cell>
          <cell r="K895">
            <v>92554.341176470596</v>
          </cell>
          <cell r="L895">
            <v>87103.918862745108</v>
          </cell>
          <cell r="M895">
            <v>85252.832039215747</v>
          </cell>
          <cell r="N895">
            <v>92760.0174901961</v>
          </cell>
          <cell r="O895">
            <v>97696.249019607872</v>
          </cell>
          <cell r="P895">
            <v>100987.07003921576</v>
          </cell>
          <cell r="Q895">
            <v>100884.23188235302</v>
          </cell>
        </row>
        <row r="896">
          <cell r="A896" t="str">
            <v>RadioMskMale 35 - 44</v>
          </cell>
          <cell r="B896" t="str">
            <v>Radio</v>
          </cell>
          <cell r="C896" t="str">
            <v>Msk</v>
          </cell>
          <cell r="D896" t="str">
            <v>Male 35 - 44</v>
          </cell>
          <cell r="E896">
            <v>98338.987500000003</v>
          </cell>
          <cell r="F896">
            <v>90581.134041666708</v>
          </cell>
          <cell r="G896">
            <v>98338.987500000003</v>
          </cell>
          <cell r="H896">
            <v>102709.60916666669</v>
          </cell>
          <cell r="I896">
            <v>103365.20241666671</v>
          </cell>
          <cell r="J896">
            <v>98338.987500000003</v>
          </cell>
          <cell r="K896">
            <v>98338.987500000003</v>
          </cell>
          <cell r="L896">
            <v>92547.913791666666</v>
          </cell>
          <cell r="M896">
            <v>90581.134041666723</v>
          </cell>
          <cell r="N896">
            <v>98557.518583333353</v>
          </cell>
          <cell r="O896">
            <v>103802.26458333337</v>
          </cell>
          <cell r="P896">
            <v>107298.76191666674</v>
          </cell>
          <cell r="Q896">
            <v>107189.49637500008</v>
          </cell>
        </row>
        <row r="897">
          <cell r="A897" t="str">
            <v>RadioMskMale 35 - 54</v>
          </cell>
          <cell r="B897" t="str">
            <v>Radio</v>
          </cell>
          <cell r="C897" t="str">
            <v>Msk</v>
          </cell>
          <cell r="D897" t="str">
            <v>Male 35 - 54</v>
          </cell>
          <cell r="E897">
            <v>121032.6</v>
          </cell>
          <cell r="F897">
            <v>111484.47266666671</v>
          </cell>
          <cell r="G897">
            <v>121032.6</v>
          </cell>
          <cell r="H897">
            <v>126411.8266666667</v>
          </cell>
          <cell r="I897">
            <v>127218.71066666672</v>
          </cell>
          <cell r="J897">
            <v>121032.6</v>
          </cell>
          <cell r="K897">
            <v>121032.6</v>
          </cell>
          <cell r="L897">
            <v>113905.12466666667</v>
          </cell>
          <cell r="M897">
            <v>111484.47266666674</v>
          </cell>
          <cell r="N897">
            <v>121301.56133333336</v>
          </cell>
          <cell r="O897">
            <v>127756.63333333338</v>
          </cell>
          <cell r="P897">
            <v>132060.01466666677</v>
          </cell>
          <cell r="Q897">
            <v>131925.5340000001</v>
          </cell>
        </row>
        <row r="898">
          <cell r="A898" t="str">
            <v>RadioMskMale 35 - 64</v>
          </cell>
          <cell r="B898" t="str">
            <v>Radio</v>
          </cell>
          <cell r="C898" t="str">
            <v>Msk</v>
          </cell>
          <cell r="D898" t="str">
            <v>Male 35 - 64</v>
          </cell>
          <cell r="E898">
            <v>157342.38000000003</v>
          </cell>
          <cell r="F898">
            <v>144929.81446666675</v>
          </cell>
          <cell r="G898">
            <v>157342.38000000003</v>
          </cell>
          <cell r="H898">
            <v>164335.37466666676</v>
          </cell>
          <cell r="I898">
            <v>165384.32386666676</v>
          </cell>
          <cell r="J898">
            <v>157342.38000000003</v>
          </cell>
          <cell r="K898">
            <v>157342.38000000003</v>
          </cell>
          <cell r="L898">
            <v>148076.6620666667</v>
          </cell>
          <cell r="M898">
            <v>144929.81446666678</v>
          </cell>
          <cell r="N898">
            <v>157692.02973333339</v>
          </cell>
          <cell r="O898">
            <v>166083.62333333341</v>
          </cell>
          <cell r="P898">
            <v>171678.01906666681</v>
          </cell>
          <cell r="Q898">
            <v>171503.19420000014</v>
          </cell>
        </row>
        <row r="899">
          <cell r="A899" t="str">
            <v>RadioMskMale 45 - 64</v>
          </cell>
          <cell r="B899" t="str">
            <v>Radio</v>
          </cell>
          <cell r="C899" t="str">
            <v>Msk</v>
          </cell>
          <cell r="D899" t="str">
            <v>Male 45 - 64</v>
          </cell>
          <cell r="E899">
            <v>257938.32786885253</v>
          </cell>
          <cell r="F899">
            <v>237589.85978142091</v>
          </cell>
          <cell r="G899">
            <v>257938.32786885253</v>
          </cell>
          <cell r="H899">
            <v>269402.25355191273</v>
          </cell>
          <cell r="I899">
            <v>271121.84240437177</v>
          </cell>
          <cell r="J899">
            <v>257938.32786885253</v>
          </cell>
          <cell r="K899">
            <v>257938.32786885253</v>
          </cell>
          <cell r="L899">
            <v>242748.62633879788</v>
          </cell>
          <cell r="M899">
            <v>237589.85978142096</v>
          </cell>
          <cell r="N899">
            <v>258511.52415300556</v>
          </cell>
          <cell r="O899">
            <v>272268.23497267772</v>
          </cell>
          <cell r="P899">
            <v>281439.37551912596</v>
          </cell>
          <cell r="Q899">
            <v>281152.77737704944</v>
          </cell>
        </row>
        <row r="900">
          <cell r="A900" t="str">
            <v>RadioMskMale 55 +</v>
          </cell>
          <cell r="B900" t="str">
            <v>Radio</v>
          </cell>
          <cell r="C900" t="str">
            <v>Msk</v>
          </cell>
          <cell r="D900" t="str">
            <v>Male 55 +</v>
          </cell>
          <cell r="E900">
            <v>684097.30434782605</v>
          </cell>
          <cell r="F900">
            <v>630129.62811594224</v>
          </cell>
          <cell r="G900">
            <v>684097.30434782605</v>
          </cell>
          <cell r="H900">
            <v>714501.62898550741</v>
          </cell>
          <cell r="I900">
            <v>719062.27768115967</v>
          </cell>
          <cell r="J900">
            <v>684097.30434782605</v>
          </cell>
          <cell r="K900">
            <v>684097.30434782605</v>
          </cell>
          <cell r="L900">
            <v>643811.57420289854</v>
          </cell>
          <cell r="M900">
            <v>630129.62811594235</v>
          </cell>
          <cell r="N900">
            <v>685617.52057971014</v>
          </cell>
          <cell r="O900">
            <v>722102.71014492773</v>
          </cell>
          <cell r="P900">
            <v>746426.16985507286</v>
          </cell>
          <cell r="Q900">
            <v>745666.06173913088</v>
          </cell>
        </row>
        <row r="901">
          <cell r="A901" t="str">
            <v>RadioMskMale 35 +</v>
          </cell>
          <cell r="B901" t="str">
            <v>Radio</v>
          </cell>
          <cell r="C901" t="str">
            <v>Msk</v>
          </cell>
          <cell r="D901" t="str">
            <v>Male 35 +</v>
          </cell>
          <cell r="E901">
            <v>196677.97500000003</v>
          </cell>
          <cell r="F901">
            <v>181162.26808333342</v>
          </cell>
          <cell r="G901">
            <v>196677.97500000003</v>
          </cell>
          <cell r="H901">
            <v>205419.21833333344</v>
          </cell>
          <cell r="I901">
            <v>206730.40483333345</v>
          </cell>
          <cell r="J901">
            <v>196677.97500000003</v>
          </cell>
          <cell r="K901">
            <v>196677.97500000003</v>
          </cell>
          <cell r="L901">
            <v>185095.82758333336</v>
          </cell>
          <cell r="M901">
            <v>181162.26808333347</v>
          </cell>
          <cell r="N901">
            <v>197115.03716666673</v>
          </cell>
          <cell r="O901">
            <v>207604.52916666676</v>
          </cell>
          <cell r="P901">
            <v>214597.52383333351</v>
          </cell>
          <cell r="Q901">
            <v>214378.99275000018</v>
          </cell>
        </row>
        <row r="902">
          <cell r="A902" t="str">
            <v>RadioSpbAll 16 +</v>
          </cell>
          <cell r="B902" t="str">
            <v>Radio</v>
          </cell>
          <cell r="C902" t="str">
            <v>Spb</v>
          </cell>
          <cell r="D902" t="str">
            <v>All 16 +</v>
          </cell>
          <cell r="E902">
            <v>11405.772727272726</v>
          </cell>
          <cell r="F902">
            <v>10505.983989898992</v>
          </cell>
          <cell r="G902">
            <v>11405.772727272726</v>
          </cell>
          <cell r="H902">
            <v>11912.695959595962</v>
          </cell>
          <cell r="I902">
            <v>11988.734444444448</v>
          </cell>
          <cell r="J902">
            <v>11405.772727272726</v>
          </cell>
          <cell r="K902">
            <v>11405.772727272726</v>
          </cell>
          <cell r="L902">
            <v>10734.099444444444</v>
          </cell>
          <cell r="M902">
            <v>10505.983989898996</v>
          </cell>
          <cell r="N902">
            <v>11431.118888888888</v>
          </cell>
          <cell r="O902">
            <v>12039.426767676769</v>
          </cell>
          <cell r="P902">
            <v>12444.965353535361</v>
          </cell>
          <cell r="Q902">
            <v>12432.29227272728</v>
          </cell>
        </row>
        <row r="903">
          <cell r="A903" t="str">
            <v>RadioSpbAll 16 - 24</v>
          </cell>
          <cell r="B903" t="str">
            <v>Radio</v>
          </cell>
          <cell r="C903" t="str">
            <v>Spb</v>
          </cell>
          <cell r="D903" t="str">
            <v>All 16 - 24</v>
          </cell>
          <cell r="E903">
            <v>11948.90476190476</v>
          </cell>
          <cell r="F903">
            <v>11006.268941798944</v>
          </cell>
          <cell r="G903">
            <v>11948.90476190476</v>
          </cell>
          <cell r="H903">
            <v>12479.967195767196</v>
          </cell>
          <cell r="I903">
            <v>12559.626560846564</v>
          </cell>
          <cell r="J903">
            <v>11948.90476190476</v>
          </cell>
          <cell r="K903">
            <v>11948.90476190476</v>
          </cell>
          <cell r="L903">
            <v>11245.247037037036</v>
          </cell>
          <cell r="M903">
            <v>11006.268941798946</v>
          </cell>
          <cell r="N903">
            <v>11975.457883597883</v>
          </cell>
          <cell r="O903">
            <v>12612.732804232804</v>
          </cell>
          <cell r="P903">
            <v>13037.582751322758</v>
          </cell>
          <cell r="Q903">
            <v>13024.306190476196</v>
          </cell>
        </row>
        <row r="904">
          <cell r="A904" t="str">
            <v>RadioSpbAll 16 - 34</v>
          </cell>
          <cell r="B904" t="str">
            <v>Radio</v>
          </cell>
          <cell r="C904" t="str">
            <v>Spb</v>
          </cell>
          <cell r="D904" t="str">
            <v>All 16 - 34</v>
          </cell>
          <cell r="E904">
            <v>10909.869565217392</v>
          </cell>
          <cell r="F904">
            <v>10049.202077294691</v>
          </cell>
          <cell r="G904">
            <v>10909.869565217392</v>
          </cell>
          <cell r="H904">
            <v>11394.752657004834</v>
          </cell>
          <cell r="I904">
            <v>11467.485120772952</v>
          </cell>
          <cell r="J904">
            <v>10909.869565217392</v>
          </cell>
          <cell r="K904">
            <v>10909.869565217392</v>
          </cell>
          <cell r="L904">
            <v>10267.399468599035</v>
          </cell>
          <cell r="M904">
            <v>10049.202077294693</v>
          </cell>
          <cell r="N904">
            <v>10934.113719806764</v>
          </cell>
          <cell r="O904">
            <v>11515.973429951695</v>
          </cell>
          <cell r="P904">
            <v>11903.87990338165</v>
          </cell>
          <cell r="Q904">
            <v>11891.757826086965</v>
          </cell>
        </row>
        <row r="905">
          <cell r="A905" t="str">
            <v>RadioSpbAll 16 - 44</v>
          </cell>
          <cell r="B905" t="str">
            <v>Radio</v>
          </cell>
          <cell r="C905" t="str">
            <v>Spb</v>
          </cell>
          <cell r="D905" t="str">
            <v>All 16 - 44</v>
          </cell>
          <cell r="E905">
            <v>10909.869565217392</v>
          </cell>
          <cell r="F905">
            <v>10049.202077294691</v>
          </cell>
          <cell r="G905">
            <v>10909.869565217392</v>
          </cell>
          <cell r="H905">
            <v>11394.752657004834</v>
          </cell>
          <cell r="I905">
            <v>11467.485120772952</v>
          </cell>
          <cell r="J905">
            <v>10909.869565217392</v>
          </cell>
          <cell r="K905">
            <v>10909.869565217392</v>
          </cell>
          <cell r="L905">
            <v>10267.399468599035</v>
          </cell>
          <cell r="M905">
            <v>10049.202077294693</v>
          </cell>
          <cell r="N905">
            <v>10934.113719806764</v>
          </cell>
          <cell r="O905">
            <v>11515.973429951695</v>
          </cell>
          <cell r="P905">
            <v>11903.87990338165</v>
          </cell>
          <cell r="Q905">
            <v>11891.757826086965</v>
          </cell>
        </row>
        <row r="906">
          <cell r="A906" t="str">
            <v>RadioSpbAll 20 - 39</v>
          </cell>
          <cell r="B906" t="str">
            <v>Radio</v>
          </cell>
          <cell r="C906" t="str">
            <v>Spb</v>
          </cell>
          <cell r="D906" t="str">
            <v>All 20 - 39</v>
          </cell>
          <cell r="E906">
            <v>10909.869565217392</v>
          </cell>
          <cell r="F906">
            <v>10049.202077294691</v>
          </cell>
          <cell r="G906">
            <v>10909.869565217392</v>
          </cell>
          <cell r="H906">
            <v>11394.752657004834</v>
          </cell>
          <cell r="I906">
            <v>11467.485120772952</v>
          </cell>
          <cell r="J906">
            <v>10909.869565217392</v>
          </cell>
          <cell r="K906">
            <v>10909.869565217392</v>
          </cell>
          <cell r="L906">
            <v>10267.399468599035</v>
          </cell>
          <cell r="M906">
            <v>10049.202077294693</v>
          </cell>
          <cell r="N906">
            <v>10934.113719806764</v>
          </cell>
          <cell r="O906">
            <v>11515.973429951695</v>
          </cell>
          <cell r="P906">
            <v>11903.87990338165</v>
          </cell>
          <cell r="Q906">
            <v>11891.757826086965</v>
          </cell>
        </row>
        <row r="907">
          <cell r="A907" t="str">
            <v>RadioSpbAll 25 - 34</v>
          </cell>
          <cell r="B907" t="str">
            <v>Radio</v>
          </cell>
          <cell r="C907" t="str">
            <v>Spb</v>
          </cell>
          <cell r="D907" t="str">
            <v>All 25 - 34</v>
          </cell>
          <cell r="E907">
            <v>10037.079999999998</v>
          </cell>
          <cell r="F907">
            <v>9245.2659111111134</v>
          </cell>
          <cell r="G907">
            <v>10037.079999999998</v>
          </cell>
          <cell r="H907">
            <v>10483.172444444446</v>
          </cell>
          <cell r="I907">
            <v>10550.086311111114</v>
          </cell>
          <cell r="J907">
            <v>10037.079999999998</v>
          </cell>
          <cell r="K907">
            <v>10037.079999999998</v>
          </cell>
          <cell r="L907">
            <v>9446.0075111111091</v>
          </cell>
          <cell r="M907">
            <v>9245.2659111111152</v>
          </cell>
          <cell r="N907">
            <v>10059.384622222222</v>
          </cell>
          <cell r="O907">
            <v>10594.695555555556</v>
          </cell>
          <cell r="P907">
            <v>10951.569511111116</v>
          </cell>
          <cell r="Q907">
            <v>10940.417200000005</v>
          </cell>
        </row>
        <row r="908">
          <cell r="A908" t="str">
            <v>RadioSpbAll 25 - 44</v>
          </cell>
          <cell r="B908" t="str">
            <v>Radio</v>
          </cell>
          <cell r="C908" t="str">
            <v>Spb</v>
          </cell>
          <cell r="D908" t="str">
            <v>All 25 - 44</v>
          </cell>
          <cell r="E908">
            <v>10909.869565217392</v>
          </cell>
          <cell r="F908">
            <v>10049.202077294691</v>
          </cell>
          <cell r="G908">
            <v>10909.869565217392</v>
          </cell>
          <cell r="H908">
            <v>11394.752657004834</v>
          </cell>
          <cell r="I908">
            <v>11467.485120772952</v>
          </cell>
          <cell r="J908">
            <v>10909.869565217392</v>
          </cell>
          <cell r="K908">
            <v>10909.869565217392</v>
          </cell>
          <cell r="L908">
            <v>10267.399468599035</v>
          </cell>
          <cell r="M908">
            <v>10049.202077294693</v>
          </cell>
          <cell r="N908">
            <v>10934.113719806764</v>
          </cell>
          <cell r="O908">
            <v>11515.973429951695</v>
          </cell>
          <cell r="P908">
            <v>11903.87990338165</v>
          </cell>
          <cell r="Q908">
            <v>11891.757826086965</v>
          </cell>
        </row>
        <row r="909">
          <cell r="A909" t="str">
            <v>RadioSpbAll 25 - 54</v>
          </cell>
          <cell r="B909" t="str">
            <v>Radio</v>
          </cell>
          <cell r="C909" t="str">
            <v>Spb</v>
          </cell>
          <cell r="D909" t="str">
            <v>All 25 - 54</v>
          </cell>
          <cell r="E909">
            <v>10455.291666666666</v>
          </cell>
          <cell r="F909">
            <v>9630.4853240740777</v>
          </cell>
          <cell r="G909">
            <v>10455.291666666666</v>
          </cell>
          <cell r="H909">
            <v>10919.971296296299</v>
          </cell>
          <cell r="I909">
            <v>10989.673240740745</v>
          </cell>
          <cell r="J909">
            <v>10455.291666666666</v>
          </cell>
          <cell r="K909">
            <v>10455.291666666666</v>
          </cell>
          <cell r="L909">
            <v>9839.5911574074071</v>
          </cell>
          <cell r="M909">
            <v>9630.4853240740795</v>
          </cell>
          <cell r="N909">
            <v>10478.525648148148</v>
          </cell>
          <cell r="O909">
            <v>11036.141203703706</v>
          </cell>
          <cell r="P909">
            <v>11407.884907407413</v>
          </cell>
          <cell r="Q909">
            <v>11396.267916666673</v>
          </cell>
        </row>
        <row r="910">
          <cell r="A910" t="str">
            <v>RadioSpbAll 30 - 49</v>
          </cell>
          <cell r="B910" t="str">
            <v>Radio</v>
          </cell>
          <cell r="C910" t="str">
            <v>Spb</v>
          </cell>
          <cell r="D910" t="str">
            <v>All 30 - 49</v>
          </cell>
          <cell r="E910">
            <v>10455.291666666666</v>
          </cell>
          <cell r="F910">
            <v>9630.4853240740777</v>
          </cell>
          <cell r="G910">
            <v>10455.291666666666</v>
          </cell>
          <cell r="H910">
            <v>10919.971296296299</v>
          </cell>
          <cell r="I910">
            <v>10989.673240740745</v>
          </cell>
          <cell r="J910">
            <v>10455.291666666666</v>
          </cell>
          <cell r="K910">
            <v>10455.291666666666</v>
          </cell>
          <cell r="L910">
            <v>9839.5911574074071</v>
          </cell>
          <cell r="M910">
            <v>9630.4853240740795</v>
          </cell>
          <cell r="N910">
            <v>10478.525648148148</v>
          </cell>
          <cell r="O910">
            <v>11036.141203703706</v>
          </cell>
          <cell r="P910">
            <v>11407.884907407413</v>
          </cell>
          <cell r="Q910">
            <v>11396.267916666673</v>
          </cell>
        </row>
        <row r="911">
          <cell r="A911" t="str">
            <v>RadioSpbAll 35 +</v>
          </cell>
          <cell r="B911" t="str">
            <v>Radio</v>
          </cell>
          <cell r="C911" t="str">
            <v>Spb</v>
          </cell>
          <cell r="D911" t="str">
            <v>All 35 +</v>
          </cell>
          <cell r="E911">
            <v>12546.349999999999</v>
          </cell>
          <cell r="F911">
            <v>11556.582388888892</v>
          </cell>
          <cell r="G911">
            <v>12546.349999999999</v>
          </cell>
          <cell r="H911">
            <v>13103.965555555558</v>
          </cell>
          <cell r="I911">
            <v>13187.607888888893</v>
          </cell>
          <cell r="J911">
            <v>12546.349999999999</v>
          </cell>
          <cell r="K911">
            <v>12546.349999999999</v>
          </cell>
          <cell r="L911">
            <v>11807.509388888888</v>
          </cell>
          <cell r="M911">
            <v>11556.582388888894</v>
          </cell>
          <cell r="N911">
            <v>12574.230777777779</v>
          </cell>
          <cell r="O911">
            <v>13243.369444444446</v>
          </cell>
          <cell r="P911">
            <v>13689.461888888896</v>
          </cell>
          <cell r="Q911">
            <v>13675.521500000008</v>
          </cell>
        </row>
        <row r="912">
          <cell r="A912" t="str">
            <v>RadioSpbAll 35 - 54</v>
          </cell>
          <cell r="B912" t="str">
            <v>Radio</v>
          </cell>
          <cell r="C912" t="str">
            <v>Spb</v>
          </cell>
          <cell r="D912" t="str">
            <v>All 35 - 54</v>
          </cell>
          <cell r="E912">
            <v>10455.291666666666</v>
          </cell>
          <cell r="F912">
            <v>9630.4853240740777</v>
          </cell>
          <cell r="G912">
            <v>10455.291666666666</v>
          </cell>
          <cell r="H912">
            <v>10919.971296296299</v>
          </cell>
          <cell r="I912">
            <v>10989.673240740745</v>
          </cell>
          <cell r="J912">
            <v>10455.291666666666</v>
          </cell>
          <cell r="K912">
            <v>10455.291666666666</v>
          </cell>
          <cell r="L912">
            <v>9839.5911574074071</v>
          </cell>
          <cell r="M912">
            <v>9630.4853240740795</v>
          </cell>
          <cell r="N912">
            <v>10478.525648148148</v>
          </cell>
          <cell r="O912">
            <v>11036.141203703706</v>
          </cell>
          <cell r="P912">
            <v>11407.884907407413</v>
          </cell>
          <cell r="Q912">
            <v>11396.267916666673</v>
          </cell>
        </row>
        <row r="913">
          <cell r="A913" t="str">
            <v>RadioSpbAll 35 - 44</v>
          </cell>
          <cell r="B913" t="str">
            <v>Radio</v>
          </cell>
          <cell r="C913" t="str">
            <v>Spb</v>
          </cell>
          <cell r="D913" t="str">
            <v>All 35 - 44</v>
          </cell>
          <cell r="E913">
            <v>11405.772727272726</v>
          </cell>
          <cell r="F913">
            <v>10505.983989898992</v>
          </cell>
          <cell r="G913">
            <v>11405.772727272726</v>
          </cell>
          <cell r="H913">
            <v>11912.695959595962</v>
          </cell>
          <cell r="I913">
            <v>11988.734444444448</v>
          </cell>
          <cell r="J913">
            <v>11405.772727272726</v>
          </cell>
          <cell r="K913">
            <v>11405.772727272726</v>
          </cell>
          <cell r="L913">
            <v>10734.099444444444</v>
          </cell>
          <cell r="M913">
            <v>10505.983989898996</v>
          </cell>
          <cell r="N913">
            <v>11431.118888888888</v>
          </cell>
          <cell r="O913">
            <v>12039.426767676769</v>
          </cell>
          <cell r="P913">
            <v>12444.965353535361</v>
          </cell>
          <cell r="Q913">
            <v>12432.29227272728</v>
          </cell>
        </row>
        <row r="914">
          <cell r="A914" t="str">
            <v>RadioSpbAll 35 - 64</v>
          </cell>
          <cell r="B914" t="str">
            <v>Radio</v>
          </cell>
          <cell r="C914" t="str">
            <v>Spb</v>
          </cell>
          <cell r="D914" t="str">
            <v>All 35 - 64</v>
          </cell>
          <cell r="E914">
            <v>10455.291666666664</v>
          </cell>
          <cell r="F914">
            <v>9630.4853240740758</v>
          </cell>
          <cell r="G914">
            <v>10455.291666666664</v>
          </cell>
          <cell r="H914">
            <v>10919.971296296297</v>
          </cell>
          <cell r="I914">
            <v>10989.673240740743</v>
          </cell>
          <cell r="J914">
            <v>10455.291666666664</v>
          </cell>
          <cell r="K914">
            <v>10455.291666666664</v>
          </cell>
          <cell r="L914">
            <v>9839.5911574074053</v>
          </cell>
          <cell r="M914">
            <v>9630.4853240740777</v>
          </cell>
          <cell r="N914">
            <v>10478.525648148147</v>
          </cell>
          <cell r="O914">
            <v>11036.141203703704</v>
          </cell>
          <cell r="P914">
            <v>11407.884907407411</v>
          </cell>
          <cell r="Q914">
            <v>11396.267916666671</v>
          </cell>
        </row>
        <row r="915">
          <cell r="A915" t="str">
            <v>RadioSpbAll 45 - 64</v>
          </cell>
          <cell r="B915" t="str">
            <v>Radio</v>
          </cell>
          <cell r="C915" t="str">
            <v>Spb</v>
          </cell>
          <cell r="D915" t="str">
            <v>All 45 - 64</v>
          </cell>
          <cell r="E915">
            <v>11354.1628959276</v>
          </cell>
          <cell r="F915">
            <v>10458.445600804427</v>
          </cell>
          <cell r="G915">
            <v>11354.1628959276</v>
          </cell>
          <cell r="H915">
            <v>11858.79235796883</v>
          </cell>
          <cell r="I915">
            <v>11934.486777275017</v>
          </cell>
          <cell r="J915">
            <v>11354.1628959276</v>
          </cell>
          <cell r="K915">
            <v>11354.1628959276</v>
          </cell>
          <cell r="L915">
            <v>10685.528858722975</v>
          </cell>
          <cell r="M915">
            <v>10458.445600804429</v>
          </cell>
          <cell r="N915">
            <v>11379.394369029664</v>
          </cell>
          <cell r="O915">
            <v>11984.949723479136</v>
          </cell>
          <cell r="P915">
            <v>12388.653293112124</v>
          </cell>
          <cell r="Q915">
            <v>12376.037556561092</v>
          </cell>
        </row>
        <row r="916">
          <cell r="A916" t="str">
            <v>RadioSpbAll 55 +</v>
          </cell>
          <cell r="B916" t="str">
            <v>Radio</v>
          </cell>
          <cell r="C916" t="str">
            <v>Spb</v>
          </cell>
          <cell r="D916" t="str">
            <v>All 55 +</v>
          </cell>
          <cell r="E916">
            <v>18866.691729323305</v>
          </cell>
          <cell r="F916">
            <v>17378.319381787805</v>
          </cell>
          <cell r="G916">
            <v>18866.691729323305</v>
          </cell>
          <cell r="H916">
            <v>19705.211361737682</v>
          </cell>
          <cell r="I916">
            <v>19830.989306599837</v>
          </cell>
          <cell r="J916">
            <v>18866.691729323305</v>
          </cell>
          <cell r="K916">
            <v>18866.691729323305</v>
          </cell>
          <cell r="L916">
            <v>17755.653216374267</v>
          </cell>
          <cell r="M916">
            <v>17378.319381787809</v>
          </cell>
          <cell r="N916">
            <v>18908.617710944025</v>
          </cell>
          <cell r="O916">
            <v>19914.841269841272</v>
          </cell>
          <cell r="P916">
            <v>20585.656975772774</v>
          </cell>
          <cell r="Q916">
            <v>20564.693984962418</v>
          </cell>
        </row>
        <row r="917">
          <cell r="A917" t="str">
            <v>RadioSpbFemale 16 +</v>
          </cell>
          <cell r="B917" t="str">
            <v>Radio</v>
          </cell>
          <cell r="C917" t="str">
            <v>Spb</v>
          </cell>
          <cell r="D917" t="str">
            <v>Female 16 +</v>
          </cell>
          <cell r="E917">
            <v>12546.350000000002</v>
          </cell>
          <cell r="F917">
            <v>11556.582388888895</v>
          </cell>
          <cell r="G917">
            <v>12546.350000000002</v>
          </cell>
          <cell r="H917">
            <v>13103.965555555562</v>
          </cell>
          <cell r="I917">
            <v>13187.607888888897</v>
          </cell>
          <cell r="J917">
            <v>12546.350000000002</v>
          </cell>
          <cell r="K917">
            <v>12546.350000000002</v>
          </cell>
          <cell r="L917">
            <v>11807.509388888891</v>
          </cell>
          <cell r="M917">
            <v>11556.582388888897</v>
          </cell>
          <cell r="N917">
            <v>12574.230777777782</v>
          </cell>
          <cell r="O917">
            <v>13243.36944444445</v>
          </cell>
          <cell r="P917">
            <v>13689.4618888889</v>
          </cell>
          <cell r="Q917">
            <v>13675.521500000012</v>
          </cell>
        </row>
        <row r="918">
          <cell r="A918" t="str">
            <v>RadioSpbFemale 16 - 24</v>
          </cell>
          <cell r="B918" t="str">
            <v>Radio</v>
          </cell>
          <cell r="C918" t="str">
            <v>Spb</v>
          </cell>
          <cell r="D918" t="str">
            <v>Female 16 - 24</v>
          </cell>
          <cell r="E918">
            <v>10455.291666666668</v>
          </cell>
          <cell r="F918">
            <v>9630.4853240740795</v>
          </cell>
          <cell r="G918">
            <v>10455.291666666668</v>
          </cell>
          <cell r="H918">
            <v>10919.9712962963</v>
          </cell>
          <cell r="I918">
            <v>10989.673240740747</v>
          </cell>
          <cell r="J918">
            <v>10455.291666666668</v>
          </cell>
          <cell r="K918">
            <v>10455.291666666668</v>
          </cell>
          <cell r="L918">
            <v>9839.5911574074089</v>
          </cell>
          <cell r="M918">
            <v>9630.4853240740813</v>
          </cell>
          <cell r="N918">
            <v>10478.52564814815</v>
          </cell>
          <cell r="O918">
            <v>11036.141203703708</v>
          </cell>
          <cell r="P918">
            <v>11407.884907407417</v>
          </cell>
          <cell r="Q918">
            <v>11396.267916666677</v>
          </cell>
        </row>
        <row r="919">
          <cell r="A919" t="str">
            <v>RadioSpbFemale 16 - 34</v>
          </cell>
          <cell r="B919" t="str">
            <v>Radio</v>
          </cell>
          <cell r="C919" t="str">
            <v>Spb</v>
          </cell>
          <cell r="D919" t="str">
            <v>Female 16 - 34</v>
          </cell>
          <cell r="E919">
            <v>11405.772727272728</v>
          </cell>
          <cell r="F919">
            <v>10505.983989898994</v>
          </cell>
          <cell r="G919">
            <v>11405.772727272728</v>
          </cell>
          <cell r="H919">
            <v>11912.695959595963</v>
          </cell>
          <cell r="I919">
            <v>11988.73444444445</v>
          </cell>
          <cell r="J919">
            <v>11405.772727272728</v>
          </cell>
          <cell r="K919">
            <v>11405.772727272728</v>
          </cell>
          <cell r="L919">
            <v>10734.099444444446</v>
          </cell>
          <cell r="M919">
            <v>10505.983989898998</v>
          </cell>
          <cell r="N919">
            <v>11431.118888888892</v>
          </cell>
          <cell r="O919">
            <v>12039.42676767677</v>
          </cell>
          <cell r="P919">
            <v>12444.965353535363</v>
          </cell>
          <cell r="Q919">
            <v>12432.292272727282</v>
          </cell>
        </row>
        <row r="920">
          <cell r="A920" t="str">
            <v>RadioSpbFemale 16 - 44</v>
          </cell>
          <cell r="B920" t="str">
            <v>Radio</v>
          </cell>
          <cell r="C920" t="str">
            <v>Spb</v>
          </cell>
          <cell r="D920" t="str">
            <v>Female 16 - 44</v>
          </cell>
          <cell r="E920">
            <v>11405.772727272726</v>
          </cell>
          <cell r="F920">
            <v>10505.983989898992</v>
          </cell>
          <cell r="G920">
            <v>11405.772727272726</v>
          </cell>
          <cell r="H920">
            <v>11912.695959595962</v>
          </cell>
          <cell r="I920">
            <v>11988.734444444448</v>
          </cell>
          <cell r="J920">
            <v>11405.772727272726</v>
          </cell>
          <cell r="K920">
            <v>11405.772727272726</v>
          </cell>
          <cell r="L920">
            <v>10734.099444444444</v>
          </cell>
          <cell r="M920">
            <v>10505.983989898996</v>
          </cell>
          <cell r="N920">
            <v>11431.118888888888</v>
          </cell>
          <cell r="O920">
            <v>12039.426767676769</v>
          </cell>
          <cell r="P920">
            <v>12444.965353535361</v>
          </cell>
          <cell r="Q920">
            <v>12432.29227272728</v>
          </cell>
        </row>
        <row r="921">
          <cell r="A921" t="str">
            <v>RadioSpbFemale 20 - 39</v>
          </cell>
          <cell r="B921" t="str">
            <v>Radio</v>
          </cell>
          <cell r="C921" t="str">
            <v>Spb</v>
          </cell>
          <cell r="D921" t="str">
            <v>Female 20 - 39</v>
          </cell>
          <cell r="E921">
            <v>11948.90476190476</v>
          </cell>
          <cell r="F921">
            <v>11006.268941798944</v>
          </cell>
          <cell r="G921">
            <v>11948.90476190476</v>
          </cell>
          <cell r="H921">
            <v>12479.967195767196</v>
          </cell>
          <cell r="I921">
            <v>12559.626560846564</v>
          </cell>
          <cell r="J921">
            <v>11948.90476190476</v>
          </cell>
          <cell r="K921">
            <v>11948.90476190476</v>
          </cell>
          <cell r="L921">
            <v>11245.247037037036</v>
          </cell>
          <cell r="M921">
            <v>11006.268941798946</v>
          </cell>
          <cell r="N921">
            <v>11975.457883597883</v>
          </cell>
          <cell r="O921">
            <v>12612.732804232804</v>
          </cell>
          <cell r="P921">
            <v>13037.582751322758</v>
          </cell>
          <cell r="Q921">
            <v>13024.306190476196</v>
          </cell>
        </row>
        <row r="922">
          <cell r="A922" t="str">
            <v>RadioSpbFemale 25 - 34</v>
          </cell>
          <cell r="B922" t="str">
            <v>Radio</v>
          </cell>
          <cell r="C922" t="str">
            <v>Spb</v>
          </cell>
          <cell r="D922" t="str">
            <v>Female 25 - 34</v>
          </cell>
          <cell r="E922">
            <v>11405.772727272728</v>
          </cell>
          <cell r="F922">
            <v>10505.983989898994</v>
          </cell>
          <cell r="G922">
            <v>11405.772727272728</v>
          </cell>
          <cell r="H922">
            <v>11912.695959595963</v>
          </cell>
          <cell r="I922">
            <v>11988.73444444445</v>
          </cell>
          <cell r="J922">
            <v>11405.772727272728</v>
          </cell>
          <cell r="K922">
            <v>11405.772727272728</v>
          </cell>
          <cell r="L922">
            <v>10734.099444444446</v>
          </cell>
          <cell r="M922">
            <v>10505.983989898998</v>
          </cell>
          <cell r="N922">
            <v>11431.118888888892</v>
          </cell>
          <cell r="O922">
            <v>12039.42676767677</v>
          </cell>
          <cell r="P922">
            <v>12444.965353535363</v>
          </cell>
          <cell r="Q922">
            <v>12432.292272727282</v>
          </cell>
        </row>
        <row r="923">
          <cell r="A923" t="str">
            <v>RadioSpbFemale 25 - 44</v>
          </cell>
          <cell r="B923" t="str">
            <v>Radio</v>
          </cell>
          <cell r="C923" t="str">
            <v>Spb</v>
          </cell>
          <cell r="D923" t="str">
            <v>Female 25 - 44</v>
          </cell>
          <cell r="E923">
            <v>11405.772727272726</v>
          </cell>
          <cell r="F923">
            <v>10505.983989898992</v>
          </cell>
          <cell r="G923">
            <v>11405.772727272726</v>
          </cell>
          <cell r="H923">
            <v>11912.695959595962</v>
          </cell>
          <cell r="I923">
            <v>11988.734444444448</v>
          </cell>
          <cell r="J923">
            <v>11405.772727272726</v>
          </cell>
          <cell r="K923">
            <v>11405.772727272726</v>
          </cell>
          <cell r="L923">
            <v>10734.099444444444</v>
          </cell>
          <cell r="M923">
            <v>10505.983989898996</v>
          </cell>
          <cell r="N923">
            <v>11431.118888888888</v>
          </cell>
          <cell r="O923">
            <v>12039.426767676769</v>
          </cell>
          <cell r="P923">
            <v>12444.965353535361</v>
          </cell>
          <cell r="Q923">
            <v>12432.29227272728</v>
          </cell>
        </row>
        <row r="924">
          <cell r="A924" t="str">
            <v>RadioSpbFemale 25 - 54</v>
          </cell>
          <cell r="B924" t="str">
            <v>Radio</v>
          </cell>
          <cell r="C924" t="str">
            <v>Spb</v>
          </cell>
          <cell r="D924" t="str">
            <v>Female 25 - 54</v>
          </cell>
          <cell r="E924">
            <v>10455.291666666666</v>
          </cell>
          <cell r="F924">
            <v>9630.4853240740777</v>
          </cell>
          <cell r="G924">
            <v>10455.291666666666</v>
          </cell>
          <cell r="H924">
            <v>10919.971296296299</v>
          </cell>
          <cell r="I924">
            <v>10989.673240740745</v>
          </cell>
          <cell r="J924">
            <v>10455.291666666666</v>
          </cell>
          <cell r="K924">
            <v>10455.291666666666</v>
          </cell>
          <cell r="L924">
            <v>9839.5911574074071</v>
          </cell>
          <cell r="M924">
            <v>9630.4853240740795</v>
          </cell>
          <cell r="N924">
            <v>10478.525648148148</v>
          </cell>
          <cell r="O924">
            <v>11036.141203703706</v>
          </cell>
          <cell r="P924">
            <v>11407.884907407413</v>
          </cell>
          <cell r="Q924">
            <v>11396.267916666673</v>
          </cell>
        </row>
        <row r="925">
          <cell r="A925" t="str">
            <v>RadioSpbFemale 30 - 49</v>
          </cell>
          <cell r="B925" t="str">
            <v>Radio</v>
          </cell>
          <cell r="C925" t="str">
            <v>Spb</v>
          </cell>
          <cell r="D925" t="str">
            <v>Female 30 - 49</v>
          </cell>
          <cell r="E925">
            <v>10455.291666666666</v>
          </cell>
          <cell r="F925">
            <v>9630.4853240740777</v>
          </cell>
          <cell r="G925">
            <v>10455.291666666666</v>
          </cell>
          <cell r="H925">
            <v>10919.971296296299</v>
          </cell>
          <cell r="I925">
            <v>10989.673240740745</v>
          </cell>
          <cell r="J925">
            <v>10455.291666666666</v>
          </cell>
          <cell r="K925">
            <v>10455.291666666666</v>
          </cell>
          <cell r="L925">
            <v>9839.5911574074071</v>
          </cell>
          <cell r="M925">
            <v>9630.4853240740795</v>
          </cell>
          <cell r="N925">
            <v>10478.525648148148</v>
          </cell>
          <cell r="O925">
            <v>11036.141203703706</v>
          </cell>
          <cell r="P925">
            <v>11407.884907407413</v>
          </cell>
          <cell r="Q925">
            <v>11396.267916666673</v>
          </cell>
        </row>
        <row r="926">
          <cell r="A926" t="str">
            <v>RadioSpbFemale 35 - 44</v>
          </cell>
          <cell r="B926" t="str">
            <v>Radio</v>
          </cell>
          <cell r="C926" t="str">
            <v>Spb</v>
          </cell>
          <cell r="D926" t="str">
            <v>Female 35 - 44</v>
          </cell>
          <cell r="E926">
            <v>11948.904761904761</v>
          </cell>
          <cell r="F926">
            <v>11006.268941798946</v>
          </cell>
          <cell r="G926">
            <v>11948.904761904761</v>
          </cell>
          <cell r="H926">
            <v>12479.967195767198</v>
          </cell>
          <cell r="I926">
            <v>12559.626560846566</v>
          </cell>
          <cell r="J926">
            <v>11948.904761904761</v>
          </cell>
          <cell r="K926">
            <v>11948.904761904761</v>
          </cell>
          <cell r="L926">
            <v>11245.247037037037</v>
          </cell>
          <cell r="M926">
            <v>11006.268941798948</v>
          </cell>
          <cell r="N926">
            <v>11975.457883597885</v>
          </cell>
          <cell r="O926">
            <v>12612.732804232806</v>
          </cell>
          <cell r="P926">
            <v>13037.58275132276</v>
          </cell>
          <cell r="Q926">
            <v>13024.306190476198</v>
          </cell>
        </row>
        <row r="927">
          <cell r="A927" t="str">
            <v>RadioSpbFemale 35 - 54</v>
          </cell>
          <cell r="B927" t="str">
            <v>Radio</v>
          </cell>
          <cell r="C927" t="str">
            <v>Spb</v>
          </cell>
          <cell r="D927" t="str">
            <v>Female 35 - 54</v>
          </cell>
          <cell r="E927">
            <v>10037.079999999996</v>
          </cell>
          <cell r="F927">
            <v>9245.2659111111116</v>
          </cell>
          <cell r="G927">
            <v>10037.079999999996</v>
          </cell>
          <cell r="H927">
            <v>10483.172444444443</v>
          </cell>
          <cell r="I927">
            <v>10550.086311111112</v>
          </cell>
          <cell r="J927">
            <v>10037.079999999996</v>
          </cell>
          <cell r="K927">
            <v>10037.079999999996</v>
          </cell>
          <cell r="L927">
            <v>9446.0075111111073</v>
          </cell>
          <cell r="M927">
            <v>9245.2659111111134</v>
          </cell>
          <cell r="N927">
            <v>10059.38462222222</v>
          </cell>
          <cell r="O927">
            <v>10594.695555555554</v>
          </cell>
          <cell r="P927">
            <v>10951.569511111114</v>
          </cell>
          <cell r="Q927">
            <v>10940.417200000004</v>
          </cell>
        </row>
        <row r="928">
          <cell r="A928" t="str">
            <v>RadioSpbFemale 35 - 64</v>
          </cell>
          <cell r="B928" t="str">
            <v>Radio</v>
          </cell>
          <cell r="C928" t="str">
            <v>Spb</v>
          </cell>
          <cell r="D928" t="str">
            <v>Female 35 - 64</v>
          </cell>
          <cell r="E928">
            <v>10455.291666666664</v>
          </cell>
          <cell r="F928">
            <v>9630.4853240740758</v>
          </cell>
          <cell r="G928">
            <v>10455.291666666664</v>
          </cell>
          <cell r="H928">
            <v>10919.971296296297</v>
          </cell>
          <cell r="I928">
            <v>10989.673240740743</v>
          </cell>
          <cell r="J928">
            <v>10455.291666666664</v>
          </cell>
          <cell r="K928">
            <v>10455.291666666664</v>
          </cell>
          <cell r="L928">
            <v>9839.5911574074053</v>
          </cell>
          <cell r="M928">
            <v>9630.4853240740777</v>
          </cell>
          <cell r="N928">
            <v>10478.525648148147</v>
          </cell>
          <cell r="O928">
            <v>11036.141203703704</v>
          </cell>
          <cell r="P928">
            <v>11407.884907407411</v>
          </cell>
          <cell r="Q928">
            <v>11396.267916666671</v>
          </cell>
        </row>
        <row r="929">
          <cell r="A929" t="str">
            <v>RadioSpbFemale 45 - 64</v>
          </cell>
          <cell r="B929" t="str">
            <v>Radio</v>
          </cell>
          <cell r="C929" t="str">
            <v>Spb</v>
          </cell>
          <cell r="D929" t="str">
            <v>Female 45 - 64</v>
          </cell>
          <cell r="E929">
            <v>10862.640692640691</v>
          </cell>
          <cell r="F929">
            <v>10005.69903799904</v>
          </cell>
          <cell r="G929">
            <v>10862.640692640691</v>
          </cell>
          <cell r="H929">
            <v>11345.424723424725</v>
          </cell>
          <cell r="I929">
            <v>11417.84232804233</v>
          </cell>
          <cell r="J929">
            <v>10862.640692640691</v>
          </cell>
          <cell r="K929">
            <v>10862.640692640691</v>
          </cell>
          <cell r="L929">
            <v>10222.951851851851</v>
          </cell>
          <cell r="M929">
            <v>10005.699037999042</v>
          </cell>
          <cell r="N929">
            <v>10886.779894179894</v>
          </cell>
          <cell r="O929">
            <v>11466.120731120733</v>
          </cell>
          <cell r="P929">
            <v>11852.34795574796</v>
          </cell>
          <cell r="Q929">
            <v>11840.278354978362</v>
          </cell>
        </row>
        <row r="930">
          <cell r="A930" t="str">
            <v>RadioSpbFemale 55 +</v>
          </cell>
          <cell r="B930" t="str">
            <v>Radio</v>
          </cell>
          <cell r="C930" t="str">
            <v>Spb</v>
          </cell>
          <cell r="D930" t="str">
            <v>Female 55 +</v>
          </cell>
          <cell r="E930">
            <v>17547.342657342659</v>
          </cell>
          <cell r="F930">
            <v>16163.052292152299</v>
          </cell>
          <cell r="G930">
            <v>17547.342657342659</v>
          </cell>
          <cell r="H930">
            <v>18327.224553224558</v>
          </cell>
          <cell r="I930">
            <v>18444.206837606846</v>
          </cell>
          <cell r="J930">
            <v>17547.342657342659</v>
          </cell>
          <cell r="K930">
            <v>17547.342657342659</v>
          </cell>
          <cell r="L930">
            <v>16513.999145299145</v>
          </cell>
          <cell r="M930">
            <v>16163.052292152302</v>
          </cell>
          <cell r="N930">
            <v>17586.336752136755</v>
          </cell>
          <cell r="O930">
            <v>18522.195027195034</v>
          </cell>
          <cell r="P930">
            <v>19146.100543900557</v>
          </cell>
          <cell r="Q930">
            <v>19126.603496503511</v>
          </cell>
        </row>
        <row r="931">
          <cell r="A931" t="str">
            <v>RadioSpbFemale 35 +</v>
          </cell>
          <cell r="B931" t="str">
            <v>Radio</v>
          </cell>
          <cell r="C931" t="str">
            <v>Spb</v>
          </cell>
          <cell r="D931" t="str">
            <v>Female 35 +</v>
          </cell>
          <cell r="E931">
            <v>13863.370165745855</v>
          </cell>
          <cell r="F931">
            <v>12769.704297114798</v>
          </cell>
          <cell r="G931">
            <v>13863.370165745855</v>
          </cell>
          <cell r="H931">
            <v>14479.519950890119</v>
          </cell>
          <cell r="I931">
            <v>14571.94241866176</v>
          </cell>
          <cell r="J931">
            <v>13863.370165745855</v>
          </cell>
          <cell r="K931">
            <v>13863.370165745855</v>
          </cell>
          <cell r="L931">
            <v>13046.971700429711</v>
          </cell>
          <cell r="M931">
            <v>12769.7042971148</v>
          </cell>
          <cell r="N931">
            <v>13894.17765500307</v>
          </cell>
          <cell r="O931">
            <v>14633.557397176184</v>
          </cell>
          <cell r="P931">
            <v>15126.477225291597</v>
          </cell>
          <cell r="Q931">
            <v>15111.073480662992</v>
          </cell>
        </row>
        <row r="932">
          <cell r="A932" t="str">
            <v>RadioSpbMale 16 - 24</v>
          </cell>
          <cell r="B932" t="str">
            <v>Radio</v>
          </cell>
          <cell r="C932" t="str">
            <v>Spb</v>
          </cell>
          <cell r="D932" t="str">
            <v>Male 16 - 24</v>
          </cell>
          <cell r="E932">
            <v>12546.350000000002</v>
          </cell>
          <cell r="F932">
            <v>11556.582388888895</v>
          </cell>
          <cell r="G932">
            <v>12546.350000000002</v>
          </cell>
          <cell r="H932">
            <v>13103.965555555562</v>
          </cell>
          <cell r="I932">
            <v>13187.607888888897</v>
          </cell>
          <cell r="J932">
            <v>12546.350000000002</v>
          </cell>
          <cell r="K932">
            <v>12546.350000000002</v>
          </cell>
          <cell r="L932">
            <v>11807.509388888891</v>
          </cell>
          <cell r="M932">
            <v>11556.582388888897</v>
          </cell>
          <cell r="N932">
            <v>12574.230777777782</v>
          </cell>
          <cell r="O932">
            <v>13243.36944444445</v>
          </cell>
          <cell r="P932">
            <v>13689.4618888889</v>
          </cell>
          <cell r="Q932">
            <v>13675.521500000012</v>
          </cell>
        </row>
        <row r="933">
          <cell r="A933" t="str">
            <v>RadioSpbMale 16 - 34</v>
          </cell>
          <cell r="B933" t="str">
            <v>Radio</v>
          </cell>
          <cell r="C933" t="str">
            <v>Spb</v>
          </cell>
          <cell r="D933" t="str">
            <v>Male 16 - 34</v>
          </cell>
          <cell r="E933">
            <v>10909.869565217392</v>
          </cell>
          <cell r="F933">
            <v>10049.202077294691</v>
          </cell>
          <cell r="G933">
            <v>10909.869565217392</v>
          </cell>
          <cell r="H933">
            <v>11394.752657004834</v>
          </cell>
          <cell r="I933">
            <v>11467.485120772952</v>
          </cell>
          <cell r="J933">
            <v>10909.869565217392</v>
          </cell>
          <cell r="K933">
            <v>10909.869565217392</v>
          </cell>
          <cell r="L933">
            <v>10267.399468599035</v>
          </cell>
          <cell r="M933">
            <v>10049.202077294693</v>
          </cell>
          <cell r="N933">
            <v>10934.113719806764</v>
          </cell>
          <cell r="O933">
            <v>11515.973429951695</v>
          </cell>
          <cell r="P933">
            <v>11903.87990338165</v>
          </cell>
          <cell r="Q933">
            <v>11891.757826086965</v>
          </cell>
        </row>
        <row r="934">
          <cell r="A934" t="str">
            <v>RadioSpbMale 16 - 44</v>
          </cell>
          <cell r="B934" t="str">
            <v>Radio</v>
          </cell>
          <cell r="C934" t="str">
            <v>Spb</v>
          </cell>
          <cell r="D934" t="str">
            <v>Male 16 - 44</v>
          </cell>
          <cell r="E934">
            <v>10455.291666666666</v>
          </cell>
          <cell r="F934">
            <v>9630.4853240740777</v>
          </cell>
          <cell r="G934">
            <v>10455.291666666666</v>
          </cell>
          <cell r="H934">
            <v>10919.971296296299</v>
          </cell>
          <cell r="I934">
            <v>10989.673240740745</v>
          </cell>
          <cell r="J934">
            <v>10455.291666666666</v>
          </cell>
          <cell r="K934">
            <v>10455.291666666666</v>
          </cell>
          <cell r="L934">
            <v>9839.5911574074071</v>
          </cell>
          <cell r="M934">
            <v>9630.4853240740795</v>
          </cell>
          <cell r="N934">
            <v>10478.525648148148</v>
          </cell>
          <cell r="O934">
            <v>11036.141203703706</v>
          </cell>
          <cell r="P934">
            <v>11407.884907407413</v>
          </cell>
          <cell r="Q934">
            <v>11396.267916666673</v>
          </cell>
        </row>
        <row r="935">
          <cell r="A935" t="str">
            <v>RadioSpbMale 16 +</v>
          </cell>
          <cell r="B935" t="str">
            <v>Radio</v>
          </cell>
          <cell r="C935" t="str">
            <v>Spb</v>
          </cell>
          <cell r="D935" t="str">
            <v>Male 16 +</v>
          </cell>
          <cell r="E935">
            <v>11405.772727272726</v>
          </cell>
          <cell r="F935">
            <v>10505.983989898992</v>
          </cell>
          <cell r="G935">
            <v>11405.772727272726</v>
          </cell>
          <cell r="H935">
            <v>11912.695959595962</v>
          </cell>
          <cell r="I935">
            <v>11988.734444444448</v>
          </cell>
          <cell r="J935">
            <v>11405.772727272726</v>
          </cell>
          <cell r="K935">
            <v>11405.772727272726</v>
          </cell>
          <cell r="L935">
            <v>10734.099444444444</v>
          </cell>
          <cell r="M935">
            <v>10505.983989898996</v>
          </cell>
          <cell r="N935">
            <v>11431.118888888888</v>
          </cell>
          <cell r="O935">
            <v>12039.426767676769</v>
          </cell>
          <cell r="P935">
            <v>12444.965353535361</v>
          </cell>
          <cell r="Q935">
            <v>12432.29227272728</v>
          </cell>
        </row>
        <row r="936">
          <cell r="A936" t="str">
            <v>RadioSpbMale 20 - 39</v>
          </cell>
          <cell r="B936" t="str">
            <v>Radio</v>
          </cell>
          <cell r="C936" t="str">
            <v>Spb</v>
          </cell>
          <cell r="D936" t="str">
            <v>Male 20 - 39</v>
          </cell>
          <cell r="E936">
            <v>10037.079999999998</v>
          </cell>
          <cell r="F936">
            <v>9245.2659111111134</v>
          </cell>
          <cell r="G936">
            <v>10037.079999999998</v>
          </cell>
          <cell r="H936">
            <v>10483.172444444446</v>
          </cell>
          <cell r="I936">
            <v>10550.086311111114</v>
          </cell>
          <cell r="J936">
            <v>10037.079999999998</v>
          </cell>
          <cell r="K936">
            <v>10037.079999999998</v>
          </cell>
          <cell r="L936">
            <v>9446.0075111111091</v>
          </cell>
          <cell r="M936">
            <v>9245.2659111111152</v>
          </cell>
          <cell r="N936">
            <v>10059.384622222222</v>
          </cell>
          <cell r="O936">
            <v>10594.695555555556</v>
          </cell>
          <cell r="P936">
            <v>10951.569511111116</v>
          </cell>
          <cell r="Q936">
            <v>10940.417200000005</v>
          </cell>
        </row>
        <row r="937">
          <cell r="A937" t="str">
            <v>RadioSpbMale 25 - 34</v>
          </cell>
          <cell r="B937" t="str">
            <v>Radio</v>
          </cell>
          <cell r="C937" t="str">
            <v>Spb</v>
          </cell>
          <cell r="D937" t="str">
            <v>Male 25 - 34</v>
          </cell>
          <cell r="E937">
            <v>9293.5925925925931</v>
          </cell>
          <cell r="F937">
            <v>8560.4313991769577</v>
          </cell>
          <cell r="G937">
            <v>9293.5925925925931</v>
          </cell>
          <cell r="H937">
            <v>9706.6411522633771</v>
          </cell>
          <cell r="I937">
            <v>9768.598436213997</v>
          </cell>
          <cell r="J937">
            <v>9293.5925925925931</v>
          </cell>
          <cell r="K937">
            <v>9293.5925925925931</v>
          </cell>
          <cell r="L937">
            <v>8746.3032510288067</v>
          </cell>
          <cell r="M937">
            <v>8560.4313991769595</v>
          </cell>
          <cell r="N937">
            <v>9314.2450205761324</v>
          </cell>
          <cell r="O937">
            <v>9809.9032921810722</v>
          </cell>
          <cell r="P937">
            <v>10140.342139917702</v>
          </cell>
          <cell r="Q937">
            <v>10130.015925925933</v>
          </cell>
        </row>
        <row r="938">
          <cell r="A938" t="str">
            <v>RadioSpbMale 25 - 44</v>
          </cell>
          <cell r="B938" t="str">
            <v>Radio</v>
          </cell>
          <cell r="C938" t="str">
            <v>Spb</v>
          </cell>
          <cell r="D938" t="str">
            <v>Male 25 - 44</v>
          </cell>
          <cell r="E938">
            <v>10455.291666666666</v>
          </cell>
          <cell r="F938">
            <v>9630.4853240740777</v>
          </cell>
          <cell r="G938">
            <v>10455.291666666666</v>
          </cell>
          <cell r="H938">
            <v>10919.971296296299</v>
          </cell>
          <cell r="I938">
            <v>10989.673240740745</v>
          </cell>
          <cell r="J938">
            <v>10455.291666666666</v>
          </cell>
          <cell r="K938">
            <v>10455.291666666666</v>
          </cell>
          <cell r="L938">
            <v>9839.5911574074071</v>
          </cell>
          <cell r="M938">
            <v>9630.4853240740795</v>
          </cell>
          <cell r="N938">
            <v>10478.525648148148</v>
          </cell>
          <cell r="O938">
            <v>11036.141203703706</v>
          </cell>
          <cell r="P938">
            <v>11407.884907407413</v>
          </cell>
          <cell r="Q938">
            <v>11396.267916666673</v>
          </cell>
        </row>
        <row r="939">
          <cell r="A939" t="str">
            <v>RadioSpbMale 25 - 54</v>
          </cell>
          <cell r="B939" t="str">
            <v>Radio</v>
          </cell>
          <cell r="C939" t="str">
            <v>Spb</v>
          </cell>
          <cell r="D939" t="str">
            <v>Male 25 - 54</v>
          </cell>
          <cell r="E939">
            <v>10037.079999999998</v>
          </cell>
          <cell r="F939">
            <v>9245.2659111111134</v>
          </cell>
          <cell r="G939">
            <v>10037.079999999998</v>
          </cell>
          <cell r="H939">
            <v>10483.172444444446</v>
          </cell>
          <cell r="I939">
            <v>10550.086311111114</v>
          </cell>
          <cell r="J939">
            <v>10037.079999999998</v>
          </cell>
          <cell r="K939">
            <v>10037.079999999998</v>
          </cell>
          <cell r="L939">
            <v>9446.0075111111091</v>
          </cell>
          <cell r="M939">
            <v>9245.2659111111152</v>
          </cell>
          <cell r="N939">
            <v>10059.384622222222</v>
          </cell>
          <cell r="O939">
            <v>10594.695555555556</v>
          </cell>
          <cell r="P939">
            <v>10951.569511111116</v>
          </cell>
          <cell r="Q939">
            <v>10940.417200000005</v>
          </cell>
        </row>
        <row r="940">
          <cell r="A940" t="str">
            <v>RadioSpbMale 30 - 49</v>
          </cell>
          <cell r="B940" t="str">
            <v>Radio</v>
          </cell>
          <cell r="C940" t="str">
            <v>Spb</v>
          </cell>
          <cell r="D940" t="str">
            <v>Male 30 - 49</v>
          </cell>
          <cell r="E940">
            <v>10455.291666666664</v>
          </cell>
          <cell r="F940">
            <v>9630.4853240740758</v>
          </cell>
          <cell r="G940">
            <v>10455.291666666664</v>
          </cell>
          <cell r="H940">
            <v>10919.971296296297</v>
          </cell>
          <cell r="I940">
            <v>10989.673240740743</v>
          </cell>
          <cell r="J940">
            <v>10455.291666666664</v>
          </cell>
          <cell r="K940">
            <v>10455.291666666664</v>
          </cell>
          <cell r="L940">
            <v>9839.5911574074053</v>
          </cell>
          <cell r="M940">
            <v>9630.4853240740777</v>
          </cell>
          <cell r="N940">
            <v>10478.525648148147</v>
          </cell>
          <cell r="O940">
            <v>11036.141203703704</v>
          </cell>
          <cell r="P940">
            <v>11407.884907407411</v>
          </cell>
          <cell r="Q940">
            <v>11396.267916666671</v>
          </cell>
        </row>
        <row r="941">
          <cell r="A941" t="str">
            <v>RadioSpbMale 35 - 44</v>
          </cell>
          <cell r="B941" t="str">
            <v>Radio</v>
          </cell>
          <cell r="C941" t="str">
            <v>Spb</v>
          </cell>
          <cell r="D941" t="str">
            <v>Male 35 - 44</v>
          </cell>
          <cell r="E941">
            <v>10455.291666666666</v>
          </cell>
          <cell r="F941">
            <v>9630.4853240740777</v>
          </cell>
          <cell r="G941">
            <v>10455.291666666666</v>
          </cell>
          <cell r="H941">
            <v>10919.971296296299</v>
          </cell>
          <cell r="I941">
            <v>10989.673240740745</v>
          </cell>
          <cell r="J941">
            <v>10455.291666666666</v>
          </cell>
          <cell r="K941">
            <v>10455.291666666666</v>
          </cell>
          <cell r="L941">
            <v>9839.5911574074071</v>
          </cell>
          <cell r="M941">
            <v>9630.4853240740795</v>
          </cell>
          <cell r="N941">
            <v>10478.525648148148</v>
          </cell>
          <cell r="O941">
            <v>11036.141203703706</v>
          </cell>
          <cell r="P941">
            <v>11407.884907407413</v>
          </cell>
          <cell r="Q941">
            <v>11396.267916666673</v>
          </cell>
        </row>
        <row r="942">
          <cell r="A942" t="str">
            <v>RadioSpbMale 35 - 54</v>
          </cell>
          <cell r="B942" t="str">
            <v>Radio</v>
          </cell>
          <cell r="C942" t="str">
            <v>Spb</v>
          </cell>
          <cell r="D942" t="str">
            <v>Male 35 - 54</v>
          </cell>
          <cell r="E942">
            <v>10455.291666666664</v>
          </cell>
          <cell r="F942">
            <v>9630.4853240740758</v>
          </cell>
          <cell r="G942">
            <v>10455.291666666664</v>
          </cell>
          <cell r="H942">
            <v>10919.971296296297</v>
          </cell>
          <cell r="I942">
            <v>10989.673240740743</v>
          </cell>
          <cell r="J942">
            <v>10455.291666666664</v>
          </cell>
          <cell r="K942">
            <v>10455.291666666664</v>
          </cell>
          <cell r="L942">
            <v>9839.5911574074053</v>
          </cell>
          <cell r="M942">
            <v>9630.4853240740777</v>
          </cell>
          <cell r="N942">
            <v>10478.525648148147</v>
          </cell>
          <cell r="O942">
            <v>11036.141203703704</v>
          </cell>
          <cell r="P942">
            <v>11407.884907407411</v>
          </cell>
          <cell r="Q942">
            <v>11396.267916666671</v>
          </cell>
        </row>
        <row r="943">
          <cell r="A943" t="str">
            <v>RadioSpbMale 35 - 64</v>
          </cell>
          <cell r="B943" t="str">
            <v>Radio</v>
          </cell>
          <cell r="C943" t="str">
            <v>Spb</v>
          </cell>
          <cell r="D943" t="str">
            <v>Male 35 - 64</v>
          </cell>
          <cell r="E943">
            <v>10909.86956521739</v>
          </cell>
          <cell r="F943">
            <v>10049.202077294689</v>
          </cell>
          <cell r="G943">
            <v>10909.86956521739</v>
          </cell>
          <cell r="H943">
            <v>11394.752657004832</v>
          </cell>
          <cell r="I943">
            <v>11467.48512077295</v>
          </cell>
          <cell r="J943">
            <v>10909.86956521739</v>
          </cell>
          <cell r="K943">
            <v>10909.86956521739</v>
          </cell>
          <cell r="L943">
            <v>10267.399468599033</v>
          </cell>
          <cell r="M943">
            <v>10049.202077294691</v>
          </cell>
          <cell r="N943">
            <v>10934.113719806763</v>
          </cell>
          <cell r="O943">
            <v>11515.973429951693</v>
          </cell>
          <cell r="P943">
            <v>11903.879903381649</v>
          </cell>
          <cell r="Q943">
            <v>11891.757826086963</v>
          </cell>
        </row>
        <row r="944">
          <cell r="A944" t="str">
            <v>RadioSpbMale 45 - 64</v>
          </cell>
          <cell r="B944" t="str">
            <v>Radio</v>
          </cell>
          <cell r="C944" t="str">
            <v>Spb</v>
          </cell>
          <cell r="D944" t="str">
            <v>Male 45 - 64</v>
          </cell>
          <cell r="E944">
            <v>11354.162895927602</v>
          </cell>
          <cell r="F944">
            <v>10458.445600804429</v>
          </cell>
          <cell r="G944">
            <v>11354.162895927602</v>
          </cell>
          <cell r="H944">
            <v>11858.792357968832</v>
          </cell>
          <cell r="I944">
            <v>11934.486777275019</v>
          </cell>
          <cell r="J944">
            <v>11354.162895927602</v>
          </cell>
          <cell r="K944">
            <v>11354.162895927602</v>
          </cell>
          <cell r="L944">
            <v>10685.528858722977</v>
          </cell>
          <cell r="M944">
            <v>10458.445600804431</v>
          </cell>
          <cell r="N944">
            <v>11379.394369029666</v>
          </cell>
          <cell r="O944">
            <v>11984.949723479138</v>
          </cell>
          <cell r="P944">
            <v>12388.653293112126</v>
          </cell>
          <cell r="Q944">
            <v>12376.037556561096</v>
          </cell>
        </row>
        <row r="945">
          <cell r="A945" t="str">
            <v>RadioSpbMale 55 +</v>
          </cell>
          <cell r="B945" t="str">
            <v>Radio</v>
          </cell>
          <cell r="C945" t="str">
            <v>Spb</v>
          </cell>
          <cell r="D945" t="str">
            <v>Male 55 +</v>
          </cell>
          <cell r="E945">
            <v>16508.35526315789</v>
          </cell>
          <cell r="F945">
            <v>15206.029459064328</v>
          </cell>
          <cell r="G945">
            <v>16508.35526315789</v>
          </cell>
          <cell r="H945">
            <v>17242.059941520467</v>
          </cell>
          <cell r="I945">
            <v>17352.115643274854</v>
          </cell>
          <cell r="J945">
            <v>16508.35526315789</v>
          </cell>
          <cell r="K945">
            <v>16508.35526315789</v>
          </cell>
          <cell r="L945">
            <v>15536.19656432748</v>
          </cell>
          <cell r="M945">
            <v>15206.029459064332</v>
          </cell>
          <cell r="N945">
            <v>16545.040497076021</v>
          </cell>
          <cell r="O945">
            <v>17425.486111111109</v>
          </cell>
          <cell r="P945">
            <v>18012.449853801176</v>
          </cell>
          <cell r="Q945">
            <v>17994.107236842112</v>
          </cell>
        </row>
        <row r="946">
          <cell r="A946" t="str">
            <v>RadioSpbMale 35 +</v>
          </cell>
          <cell r="B946" t="str">
            <v>Radio</v>
          </cell>
          <cell r="C946" t="str">
            <v>Spb</v>
          </cell>
          <cell r="D946" t="str">
            <v>Male 35 +</v>
          </cell>
          <cell r="E946">
            <v>13206.684210526315</v>
          </cell>
          <cell r="F946">
            <v>12164.823567251466</v>
          </cell>
          <cell r="G946">
            <v>13206.684210526315</v>
          </cell>
          <cell r="H946">
            <v>13793.647953216378</v>
          </cell>
          <cell r="I946">
            <v>13881.692514619888</v>
          </cell>
          <cell r="J946">
            <v>13206.684210526315</v>
          </cell>
          <cell r="K946">
            <v>13206.684210526315</v>
          </cell>
          <cell r="L946">
            <v>12428.957251461987</v>
          </cell>
          <cell r="M946">
            <v>12164.823567251469</v>
          </cell>
          <cell r="N946">
            <v>13236.03239766082</v>
          </cell>
          <cell r="O946">
            <v>13940.388888888891</v>
          </cell>
          <cell r="P946">
            <v>14409.959883040943</v>
          </cell>
          <cell r="Q946">
            <v>14395.285789473694</v>
          </cell>
        </row>
        <row r="947">
          <cell r="A947" t="str">
            <v>RadioMilAll 16 +</v>
          </cell>
          <cell r="B947" t="str">
            <v>Radio</v>
          </cell>
          <cell r="C947" t="str">
            <v>Mil</v>
          </cell>
          <cell r="D947" t="str">
            <v>All 16 +</v>
          </cell>
          <cell r="E947">
            <v>2447.5624603174606</v>
          </cell>
          <cell r="F947">
            <v>2254.4769773368616</v>
          </cell>
          <cell r="G947">
            <v>2447.5624603174606</v>
          </cell>
          <cell r="H947">
            <v>2556.3430141093486</v>
          </cell>
          <cell r="I947">
            <v>2572.6600971781318</v>
          </cell>
          <cell r="J947">
            <v>2447.5624603174606</v>
          </cell>
          <cell r="K947">
            <v>2447.5624603174606</v>
          </cell>
          <cell r="L947">
            <v>2303.4282265432103</v>
          </cell>
          <cell r="M947">
            <v>2254.4769773368621</v>
          </cell>
          <cell r="N947">
            <v>2453.0014880070553</v>
          </cell>
          <cell r="O947">
            <v>2583.5381525573202</v>
          </cell>
          <cell r="P947">
            <v>2670.5625955908308</v>
          </cell>
          <cell r="Q947">
            <v>2667.8430817460339</v>
          </cell>
        </row>
        <row r="948">
          <cell r="A948" t="str">
            <v>RadioMilAll 16 - 24</v>
          </cell>
          <cell r="B948" t="str">
            <v>Radio</v>
          </cell>
          <cell r="C948" t="str">
            <v>Mil</v>
          </cell>
          <cell r="D948" t="str">
            <v>All 16 - 24</v>
          </cell>
          <cell r="E948">
            <v>1596.2363871635609</v>
          </cell>
          <cell r="F948">
            <v>1470.3110721762139</v>
          </cell>
          <cell r="G948">
            <v>1596.2363871635609</v>
          </cell>
          <cell r="H948">
            <v>1667.180226593053</v>
          </cell>
          <cell r="I948">
            <v>1677.8218025074771</v>
          </cell>
          <cell r="J948">
            <v>1596.2363871635609</v>
          </cell>
          <cell r="K948">
            <v>1596.2363871635609</v>
          </cell>
          <cell r="L948">
            <v>1502.2357999194846</v>
          </cell>
          <cell r="M948">
            <v>1470.3110721762143</v>
          </cell>
          <cell r="N948">
            <v>1599.7835791350358</v>
          </cell>
          <cell r="O948">
            <v>1684.9161864504258</v>
          </cell>
          <cell r="P948">
            <v>1741.6712579940199</v>
          </cell>
          <cell r="Q948">
            <v>1739.8976620082826</v>
          </cell>
        </row>
        <row r="949">
          <cell r="A949" t="str">
            <v>RadioMilAll 16 - 34</v>
          </cell>
          <cell r="B949" t="str">
            <v>Radio</v>
          </cell>
          <cell r="C949" t="str">
            <v>Mil</v>
          </cell>
          <cell r="D949" t="str">
            <v>All 16 - 34</v>
          </cell>
          <cell r="E949">
            <v>1668.7925865800867</v>
          </cell>
          <cell r="F949">
            <v>1537.1433936387693</v>
          </cell>
          <cell r="G949">
            <v>1668.7925865800867</v>
          </cell>
          <cell r="H949">
            <v>1742.9611459836465</v>
          </cell>
          <cell r="I949">
            <v>1754.0864298941808</v>
          </cell>
          <cell r="J949">
            <v>1668.7925865800867</v>
          </cell>
          <cell r="K949">
            <v>1668.7925865800867</v>
          </cell>
          <cell r="L949">
            <v>1570.5192453703705</v>
          </cell>
          <cell r="M949">
            <v>1537.1433936387696</v>
          </cell>
          <cell r="N949">
            <v>1672.5010145502649</v>
          </cell>
          <cell r="O949">
            <v>1761.5032858345364</v>
          </cell>
          <cell r="P949">
            <v>1820.8381333573845</v>
          </cell>
          <cell r="Q949">
            <v>1818.9839193722958</v>
          </cell>
        </row>
        <row r="950">
          <cell r="A950" t="str">
            <v>RadioMilAll 16 - 44</v>
          </cell>
          <cell r="B950" t="str">
            <v>Radio</v>
          </cell>
          <cell r="C950" t="str">
            <v>Mil</v>
          </cell>
          <cell r="D950" t="str">
            <v>All 16 - 44</v>
          </cell>
          <cell r="E950">
            <v>1748.2589002267575</v>
          </cell>
          <cell r="F950">
            <v>1610.3406980977584</v>
          </cell>
          <cell r="G950">
            <v>1748.2589002267575</v>
          </cell>
          <cell r="H950">
            <v>1825.9592957923917</v>
          </cell>
          <cell r="I950">
            <v>1837.6143551272371</v>
          </cell>
          <cell r="J950">
            <v>1748.2589002267575</v>
          </cell>
          <cell r="K950">
            <v>1748.2589002267575</v>
          </cell>
          <cell r="L950">
            <v>1645.305876102293</v>
          </cell>
          <cell r="M950">
            <v>1610.3406980977588</v>
          </cell>
          <cell r="N950">
            <v>1752.1439200050395</v>
          </cell>
          <cell r="O950">
            <v>1845.3843946838001</v>
          </cell>
          <cell r="P950">
            <v>1907.5447111363078</v>
          </cell>
          <cell r="Q950">
            <v>1905.6022012471669</v>
          </cell>
        </row>
        <row r="951">
          <cell r="A951" t="str">
            <v>RadioMilAll 20 - 39</v>
          </cell>
          <cell r="B951" t="str">
            <v>Radio</v>
          </cell>
          <cell r="C951" t="str">
            <v>Mil</v>
          </cell>
          <cell r="D951" t="str">
            <v>All 20 - 39</v>
          </cell>
          <cell r="E951">
            <v>1668.7925865800867</v>
          </cell>
          <cell r="F951">
            <v>1537.1433936387693</v>
          </cell>
          <cell r="G951">
            <v>1668.7925865800867</v>
          </cell>
          <cell r="H951">
            <v>1742.9611459836465</v>
          </cell>
          <cell r="I951">
            <v>1754.0864298941808</v>
          </cell>
          <cell r="J951">
            <v>1668.7925865800867</v>
          </cell>
          <cell r="K951">
            <v>1668.7925865800867</v>
          </cell>
          <cell r="L951">
            <v>1570.5192453703705</v>
          </cell>
          <cell r="M951">
            <v>1537.1433936387696</v>
          </cell>
          <cell r="N951">
            <v>1672.5010145502649</v>
          </cell>
          <cell r="O951">
            <v>1761.5032858345364</v>
          </cell>
          <cell r="P951">
            <v>1820.8381333573845</v>
          </cell>
          <cell r="Q951">
            <v>1818.9839193722958</v>
          </cell>
        </row>
        <row r="952">
          <cell r="A952" t="str">
            <v>RadioMilAll 25 - 34</v>
          </cell>
          <cell r="B952" t="str">
            <v>Radio</v>
          </cell>
          <cell r="C952" t="str">
            <v>Mil</v>
          </cell>
          <cell r="D952" t="str">
            <v>All 25 - 34</v>
          </cell>
          <cell r="E952">
            <v>1668.7925865800867</v>
          </cell>
          <cell r="F952">
            <v>1537.1433936387693</v>
          </cell>
          <cell r="G952">
            <v>1668.7925865800867</v>
          </cell>
          <cell r="H952">
            <v>1742.9611459836465</v>
          </cell>
          <cell r="I952">
            <v>1754.0864298941808</v>
          </cell>
          <cell r="J952">
            <v>1668.7925865800867</v>
          </cell>
          <cell r="K952">
            <v>1668.7925865800867</v>
          </cell>
          <cell r="L952">
            <v>1570.5192453703705</v>
          </cell>
          <cell r="M952">
            <v>1537.1433936387696</v>
          </cell>
          <cell r="N952">
            <v>1672.5010145502649</v>
          </cell>
          <cell r="O952">
            <v>1761.5032858345364</v>
          </cell>
          <cell r="P952">
            <v>1820.8381333573845</v>
          </cell>
          <cell r="Q952">
            <v>1818.9839193722958</v>
          </cell>
        </row>
        <row r="953">
          <cell r="A953" t="str">
            <v>RadioMilAll 25 - 44</v>
          </cell>
          <cell r="B953" t="str">
            <v>Radio</v>
          </cell>
          <cell r="C953" t="str">
            <v>Mil</v>
          </cell>
          <cell r="D953" t="str">
            <v>All 25 - 44</v>
          </cell>
          <cell r="E953">
            <v>1748.2589002267578</v>
          </cell>
          <cell r="F953">
            <v>1610.3406980977586</v>
          </cell>
          <cell r="G953">
            <v>1748.2589002267578</v>
          </cell>
          <cell r="H953">
            <v>1825.9592957923919</v>
          </cell>
          <cell r="I953">
            <v>1837.6143551272373</v>
          </cell>
          <cell r="J953">
            <v>1748.2589002267578</v>
          </cell>
          <cell r="K953">
            <v>1748.2589002267578</v>
          </cell>
          <cell r="L953">
            <v>1645.305876102293</v>
          </cell>
          <cell r="M953">
            <v>1610.3406980977588</v>
          </cell>
          <cell r="N953">
            <v>1752.1439200050397</v>
          </cell>
          <cell r="O953">
            <v>1845.3843946838003</v>
          </cell>
          <cell r="P953">
            <v>1907.544711136308</v>
          </cell>
          <cell r="Q953">
            <v>1905.6022012471672</v>
          </cell>
        </row>
        <row r="954">
          <cell r="A954" t="str">
            <v>RadioMilAll 25 - 54</v>
          </cell>
          <cell r="B954" t="str">
            <v>Radio</v>
          </cell>
          <cell r="C954" t="str">
            <v>Mil</v>
          </cell>
          <cell r="D954" t="str">
            <v>All 25 - 54</v>
          </cell>
          <cell r="E954">
            <v>1932.2861528822054</v>
          </cell>
          <cell r="F954">
            <v>1779.8502452659432</v>
          </cell>
          <cell r="G954">
            <v>1932.2861528822054</v>
          </cell>
          <cell r="H954">
            <v>2018.1655374547483</v>
          </cell>
          <cell r="I954">
            <v>2031.0474451406301</v>
          </cell>
          <cell r="J954">
            <v>1932.2861528822054</v>
          </cell>
          <cell r="K954">
            <v>1932.2861528822054</v>
          </cell>
          <cell r="L954">
            <v>1818.4959683235868</v>
          </cell>
          <cell r="M954">
            <v>1779.8502452659436</v>
          </cell>
          <cell r="N954">
            <v>1936.5801221108329</v>
          </cell>
          <cell r="O954">
            <v>2039.6353835978839</v>
          </cell>
          <cell r="P954">
            <v>2108.338891255919</v>
          </cell>
          <cell r="Q954">
            <v>2106.1919066416053</v>
          </cell>
        </row>
        <row r="955">
          <cell r="A955" t="str">
            <v>RadioMilAll 30 - 49</v>
          </cell>
          <cell r="B955" t="str">
            <v>Radio</v>
          </cell>
          <cell r="C955" t="str">
            <v>Mil</v>
          </cell>
          <cell r="D955" t="str">
            <v>All 30 - 49</v>
          </cell>
          <cell r="E955">
            <v>1835.6718452380953</v>
          </cell>
          <cell r="F955">
            <v>1690.8577330026462</v>
          </cell>
          <cell r="G955">
            <v>1835.6718452380953</v>
          </cell>
          <cell r="H955">
            <v>1917.2572605820112</v>
          </cell>
          <cell r="I955">
            <v>1929.4950728835988</v>
          </cell>
          <cell r="J955">
            <v>1835.6718452380953</v>
          </cell>
          <cell r="K955">
            <v>1835.6718452380953</v>
          </cell>
          <cell r="L955">
            <v>1727.5711699074075</v>
          </cell>
          <cell r="M955">
            <v>1690.8577330026467</v>
          </cell>
          <cell r="N955">
            <v>1839.7511160052914</v>
          </cell>
          <cell r="O955">
            <v>1937.65361441799</v>
          </cell>
          <cell r="P955">
            <v>2002.9219466931231</v>
          </cell>
          <cell r="Q955">
            <v>2000.8823113095252</v>
          </cell>
        </row>
        <row r="956">
          <cell r="A956" t="str">
            <v>RadioMilAll 35 +</v>
          </cell>
          <cell r="B956" t="str">
            <v>Radio</v>
          </cell>
          <cell r="C956" t="str">
            <v>Mil</v>
          </cell>
          <cell r="D956" t="str">
            <v>All 35 +</v>
          </cell>
          <cell r="E956">
            <v>3059.4530753968256</v>
          </cell>
          <cell r="F956">
            <v>2818.0962216710768</v>
          </cell>
          <cell r="G956">
            <v>3059.4530753968256</v>
          </cell>
          <cell r="H956">
            <v>3195.4287676366853</v>
          </cell>
          <cell r="I956">
            <v>3215.8251214726647</v>
          </cell>
          <cell r="J956">
            <v>3059.4530753968256</v>
          </cell>
          <cell r="K956">
            <v>3059.4530753968256</v>
          </cell>
          <cell r="L956">
            <v>2879.2852831790124</v>
          </cell>
          <cell r="M956">
            <v>2818.0962216710777</v>
          </cell>
          <cell r="N956">
            <v>3066.2518600088188</v>
          </cell>
          <cell r="O956">
            <v>3229.4226906966501</v>
          </cell>
          <cell r="P956">
            <v>3338.2032444885385</v>
          </cell>
          <cell r="Q956">
            <v>3334.8038521825424</v>
          </cell>
        </row>
        <row r="957">
          <cell r="A957" t="str">
            <v>RadioMilAll 35 - 54</v>
          </cell>
          <cell r="B957" t="str">
            <v>Radio</v>
          </cell>
          <cell r="C957" t="str">
            <v>Mil</v>
          </cell>
          <cell r="D957" t="str">
            <v>All 35 - 54</v>
          </cell>
          <cell r="E957">
            <v>2159.6139355742298</v>
          </cell>
          <cell r="F957">
            <v>1989.244391767819</v>
          </cell>
          <cell r="G957">
            <v>2159.6139355742298</v>
          </cell>
          <cell r="H957">
            <v>2255.5967771553073</v>
          </cell>
          <cell r="I957">
            <v>2269.994203392469</v>
          </cell>
          <cell r="J957">
            <v>2159.6139355742298</v>
          </cell>
          <cell r="K957">
            <v>2159.6139355742298</v>
          </cell>
          <cell r="L957">
            <v>2032.4366704793028</v>
          </cell>
          <cell r="M957">
            <v>1989.2443917678195</v>
          </cell>
          <cell r="N957">
            <v>2164.4130776532838</v>
          </cell>
          <cell r="O957">
            <v>2279.5924875505766</v>
          </cell>
          <cell r="P957">
            <v>2356.3787608154389</v>
          </cell>
          <cell r="Q957">
            <v>2353.9791897759119</v>
          </cell>
        </row>
        <row r="958">
          <cell r="A958" t="str">
            <v>RadioMilAll 35 - 44</v>
          </cell>
          <cell r="B958" t="str">
            <v>Radio</v>
          </cell>
          <cell r="C958" t="str">
            <v>Mil</v>
          </cell>
          <cell r="D958" t="str">
            <v>All 35 - 44</v>
          </cell>
          <cell r="E958">
            <v>1835.6718452380953</v>
          </cell>
          <cell r="F958">
            <v>1690.8577330026462</v>
          </cell>
          <cell r="G958">
            <v>1835.6718452380953</v>
          </cell>
          <cell r="H958">
            <v>1917.2572605820112</v>
          </cell>
          <cell r="I958">
            <v>1929.4950728835988</v>
          </cell>
          <cell r="J958">
            <v>1835.6718452380953</v>
          </cell>
          <cell r="K958">
            <v>1835.6718452380953</v>
          </cell>
          <cell r="L958">
            <v>1727.5711699074075</v>
          </cell>
          <cell r="M958">
            <v>1690.8577330026467</v>
          </cell>
          <cell r="N958">
            <v>1839.7511160052914</v>
          </cell>
          <cell r="O958">
            <v>1937.65361441799</v>
          </cell>
          <cell r="P958">
            <v>2002.9219466931231</v>
          </cell>
          <cell r="Q958">
            <v>2000.8823113095252</v>
          </cell>
        </row>
        <row r="959">
          <cell r="A959" t="str">
            <v>RadioMilAll 35 - 64</v>
          </cell>
          <cell r="B959" t="str">
            <v>Radio</v>
          </cell>
          <cell r="C959" t="str">
            <v>Mil</v>
          </cell>
          <cell r="D959" t="str">
            <v>All 35 - 64</v>
          </cell>
          <cell r="E959">
            <v>2622.3883503401362</v>
          </cell>
          <cell r="F959">
            <v>2415.5110471466373</v>
          </cell>
          <cell r="G959">
            <v>2622.3883503401362</v>
          </cell>
          <cell r="H959">
            <v>2738.9389436885876</v>
          </cell>
          <cell r="I959">
            <v>2756.4215326908552</v>
          </cell>
          <cell r="J959">
            <v>2622.3883503401362</v>
          </cell>
          <cell r="K959">
            <v>2622.3883503401362</v>
          </cell>
          <cell r="L959">
            <v>2467.9588141534391</v>
          </cell>
          <cell r="M959">
            <v>2415.5110471466378</v>
          </cell>
          <cell r="N959">
            <v>2628.215880007559</v>
          </cell>
          <cell r="O959">
            <v>2768.0765920256999</v>
          </cell>
          <cell r="P959">
            <v>2861.3170667044615</v>
          </cell>
          <cell r="Q959">
            <v>2858.4033018707505</v>
          </cell>
        </row>
        <row r="960">
          <cell r="A960" t="str">
            <v>RadioMilAll 45 - 64</v>
          </cell>
          <cell r="B960" t="str">
            <v>Radio</v>
          </cell>
          <cell r="C960" t="str">
            <v>Mil</v>
          </cell>
          <cell r="D960" t="str">
            <v>All 45 - 64</v>
          </cell>
          <cell r="E960">
            <v>3337.5851731601733</v>
          </cell>
          <cell r="F960">
            <v>3074.2867872775387</v>
          </cell>
          <cell r="G960">
            <v>3337.5851731601733</v>
          </cell>
          <cell r="H960">
            <v>3485.9222919672929</v>
          </cell>
          <cell r="I960">
            <v>3508.1728597883616</v>
          </cell>
          <cell r="J960">
            <v>3337.5851731601733</v>
          </cell>
          <cell r="K960">
            <v>3337.5851731601733</v>
          </cell>
          <cell r="L960">
            <v>3141.0384907407411</v>
          </cell>
          <cell r="M960">
            <v>3074.2867872775391</v>
          </cell>
          <cell r="N960">
            <v>3345.0020291005299</v>
          </cell>
          <cell r="O960">
            <v>3523.0065716690729</v>
          </cell>
          <cell r="P960">
            <v>3641.6762667147691</v>
          </cell>
          <cell r="Q960">
            <v>3637.9678387445915</v>
          </cell>
        </row>
        <row r="961">
          <cell r="A961" t="str">
            <v>RadioMilAll 55 +</v>
          </cell>
          <cell r="B961" t="str">
            <v>Radio</v>
          </cell>
          <cell r="C961" t="str">
            <v>Mil</v>
          </cell>
          <cell r="D961" t="str">
            <v>All 55 +</v>
          </cell>
          <cell r="E961">
            <v>5244.7767006802733</v>
          </cell>
          <cell r="F961">
            <v>4831.0220942932756</v>
          </cell>
          <cell r="G961">
            <v>5244.7767006802733</v>
          </cell>
          <cell r="H961">
            <v>5477.8778873771762</v>
          </cell>
          <cell r="I961">
            <v>5512.8430653817122</v>
          </cell>
          <cell r="J961">
            <v>5244.7767006802733</v>
          </cell>
          <cell r="K961">
            <v>5244.7767006802733</v>
          </cell>
          <cell r="L961">
            <v>4935.9176283068791</v>
          </cell>
          <cell r="M961">
            <v>4831.0220942932765</v>
          </cell>
          <cell r="N961">
            <v>5256.4317600151189</v>
          </cell>
          <cell r="O961">
            <v>5536.1531840514008</v>
          </cell>
          <cell r="P961">
            <v>5722.6341334089238</v>
          </cell>
          <cell r="Q961">
            <v>5716.8066037415019</v>
          </cell>
        </row>
        <row r="962">
          <cell r="A962" t="str">
            <v>RadioMilFemale 16 +</v>
          </cell>
          <cell r="B962" t="str">
            <v>Radio</v>
          </cell>
          <cell r="C962" t="str">
            <v>Mil</v>
          </cell>
          <cell r="D962" t="str">
            <v>Female 16 +</v>
          </cell>
          <cell r="E962">
            <v>2622.3883503401366</v>
          </cell>
          <cell r="F962">
            <v>2415.5110471466378</v>
          </cell>
          <cell r="G962">
            <v>2622.3883503401366</v>
          </cell>
          <cell r="H962">
            <v>2738.9389436885881</v>
          </cell>
          <cell r="I962">
            <v>2756.4215326908561</v>
          </cell>
          <cell r="J962">
            <v>2622.3883503401366</v>
          </cell>
          <cell r="K962">
            <v>2622.3883503401366</v>
          </cell>
          <cell r="L962">
            <v>2467.9588141534396</v>
          </cell>
          <cell r="M962">
            <v>2415.5110471466382</v>
          </cell>
          <cell r="N962">
            <v>2628.2158800075595</v>
          </cell>
          <cell r="O962">
            <v>2768.0765920257004</v>
          </cell>
          <cell r="P962">
            <v>2861.3170667044619</v>
          </cell>
          <cell r="Q962">
            <v>2858.403301870751</v>
          </cell>
        </row>
        <row r="963">
          <cell r="A963" t="str">
            <v>RadioMilFemale 16 - 24</v>
          </cell>
          <cell r="B963" t="str">
            <v>Radio</v>
          </cell>
          <cell r="C963" t="str">
            <v>Mil</v>
          </cell>
          <cell r="D963" t="str">
            <v>Female 16 - 24</v>
          </cell>
          <cell r="E963">
            <v>1748.2589002267575</v>
          </cell>
          <cell r="F963">
            <v>1610.3406980977584</v>
          </cell>
          <cell r="G963">
            <v>1748.2589002267575</v>
          </cell>
          <cell r="H963">
            <v>1825.9592957923917</v>
          </cell>
          <cell r="I963">
            <v>1837.6143551272371</v>
          </cell>
          <cell r="J963">
            <v>1748.2589002267575</v>
          </cell>
          <cell r="K963">
            <v>1748.2589002267575</v>
          </cell>
          <cell r="L963">
            <v>1645.305876102293</v>
          </cell>
          <cell r="M963">
            <v>1610.3406980977588</v>
          </cell>
          <cell r="N963">
            <v>1752.1439200050395</v>
          </cell>
          <cell r="O963">
            <v>1845.3843946838001</v>
          </cell>
          <cell r="P963">
            <v>1907.5447111363078</v>
          </cell>
          <cell r="Q963">
            <v>1905.6022012471669</v>
          </cell>
        </row>
        <row r="964">
          <cell r="A964" t="str">
            <v>RadioMilFemale 16 - 34</v>
          </cell>
          <cell r="B964" t="str">
            <v>Radio</v>
          </cell>
          <cell r="C964" t="str">
            <v>Mil</v>
          </cell>
          <cell r="D964" t="str">
            <v>Female 16 - 34</v>
          </cell>
          <cell r="E964">
            <v>1748.2589002267575</v>
          </cell>
          <cell r="F964">
            <v>1610.3406980977584</v>
          </cell>
          <cell r="G964">
            <v>1748.2589002267575</v>
          </cell>
          <cell r="H964">
            <v>1825.9592957923917</v>
          </cell>
          <cell r="I964">
            <v>1837.6143551272371</v>
          </cell>
          <cell r="J964">
            <v>1748.2589002267575</v>
          </cell>
          <cell r="K964">
            <v>1748.2589002267575</v>
          </cell>
          <cell r="L964">
            <v>1645.305876102293</v>
          </cell>
          <cell r="M964">
            <v>1610.3406980977588</v>
          </cell>
          <cell r="N964">
            <v>1752.1439200050395</v>
          </cell>
          <cell r="O964">
            <v>1845.3843946838001</v>
          </cell>
          <cell r="P964">
            <v>1907.5447111363078</v>
          </cell>
          <cell r="Q964">
            <v>1905.6022012471669</v>
          </cell>
        </row>
        <row r="965">
          <cell r="A965" t="str">
            <v>RadioMilFemale 16 - 44</v>
          </cell>
          <cell r="B965" t="str">
            <v>Radio</v>
          </cell>
          <cell r="C965" t="str">
            <v>Mil</v>
          </cell>
          <cell r="D965" t="str">
            <v>Female 16 - 44</v>
          </cell>
          <cell r="E965">
            <v>1835.6718452380953</v>
          </cell>
          <cell r="F965">
            <v>1690.8577330026462</v>
          </cell>
          <cell r="G965">
            <v>1835.6718452380953</v>
          </cell>
          <cell r="H965">
            <v>1917.2572605820112</v>
          </cell>
          <cell r="I965">
            <v>1929.4950728835988</v>
          </cell>
          <cell r="J965">
            <v>1835.6718452380953</v>
          </cell>
          <cell r="K965">
            <v>1835.6718452380953</v>
          </cell>
          <cell r="L965">
            <v>1727.5711699074075</v>
          </cell>
          <cell r="M965">
            <v>1690.8577330026467</v>
          </cell>
          <cell r="N965">
            <v>1839.7511160052914</v>
          </cell>
          <cell r="O965">
            <v>1937.65361441799</v>
          </cell>
          <cell r="P965">
            <v>2002.9219466931231</v>
          </cell>
          <cell r="Q965">
            <v>2000.8823113095252</v>
          </cell>
        </row>
        <row r="966">
          <cell r="A966" t="str">
            <v>RadioMilFemale 20 - 39</v>
          </cell>
          <cell r="B966" t="str">
            <v>Radio</v>
          </cell>
          <cell r="C966" t="str">
            <v>Mil</v>
          </cell>
          <cell r="D966" t="str">
            <v>Female 20 - 39</v>
          </cell>
          <cell r="E966">
            <v>1835.6718452380953</v>
          </cell>
          <cell r="F966">
            <v>1690.8577330026462</v>
          </cell>
          <cell r="G966">
            <v>1835.6718452380953</v>
          </cell>
          <cell r="H966">
            <v>1917.2572605820112</v>
          </cell>
          <cell r="I966">
            <v>1929.4950728835988</v>
          </cell>
          <cell r="J966">
            <v>1835.6718452380953</v>
          </cell>
          <cell r="K966">
            <v>1835.6718452380953</v>
          </cell>
          <cell r="L966">
            <v>1727.5711699074075</v>
          </cell>
          <cell r="M966">
            <v>1690.8577330026467</v>
          </cell>
          <cell r="N966">
            <v>1839.7511160052914</v>
          </cell>
          <cell r="O966">
            <v>1937.65361441799</v>
          </cell>
          <cell r="P966">
            <v>2002.9219466931231</v>
          </cell>
          <cell r="Q966">
            <v>2000.8823113095252</v>
          </cell>
        </row>
        <row r="967">
          <cell r="A967" t="str">
            <v>RadioMilFemale 25 - 34</v>
          </cell>
          <cell r="B967" t="str">
            <v>Radio</v>
          </cell>
          <cell r="C967" t="str">
            <v>Mil</v>
          </cell>
          <cell r="D967" t="str">
            <v>Female 25 - 34</v>
          </cell>
          <cell r="E967">
            <v>1748.2589002267575</v>
          </cell>
          <cell r="F967">
            <v>1610.3406980977584</v>
          </cell>
          <cell r="G967">
            <v>1748.2589002267575</v>
          </cell>
          <cell r="H967">
            <v>1825.9592957923917</v>
          </cell>
          <cell r="I967">
            <v>1837.6143551272371</v>
          </cell>
          <cell r="J967">
            <v>1748.2589002267575</v>
          </cell>
          <cell r="K967">
            <v>1748.2589002267575</v>
          </cell>
          <cell r="L967">
            <v>1645.305876102293</v>
          </cell>
          <cell r="M967">
            <v>1610.3406980977588</v>
          </cell>
          <cell r="N967">
            <v>1752.1439200050395</v>
          </cell>
          <cell r="O967">
            <v>1845.3843946838001</v>
          </cell>
          <cell r="P967">
            <v>1907.5447111363078</v>
          </cell>
          <cell r="Q967">
            <v>1905.6022012471669</v>
          </cell>
        </row>
        <row r="968">
          <cell r="A968" t="str">
            <v>RadioMilFemale 25 - 44</v>
          </cell>
          <cell r="B968" t="str">
            <v>Radio</v>
          </cell>
          <cell r="C968" t="str">
            <v>Mil</v>
          </cell>
          <cell r="D968" t="str">
            <v>Female 25 - 44</v>
          </cell>
          <cell r="E968">
            <v>1932.2861528822054</v>
          </cell>
          <cell r="F968">
            <v>1779.8502452659432</v>
          </cell>
          <cell r="G968">
            <v>1932.2861528822054</v>
          </cell>
          <cell r="H968">
            <v>2018.1655374547483</v>
          </cell>
          <cell r="I968">
            <v>2031.0474451406301</v>
          </cell>
          <cell r="J968">
            <v>1932.2861528822054</v>
          </cell>
          <cell r="K968">
            <v>1932.2861528822054</v>
          </cell>
          <cell r="L968">
            <v>1818.4959683235868</v>
          </cell>
          <cell r="M968">
            <v>1779.8502452659436</v>
          </cell>
          <cell r="N968">
            <v>1936.5801221108329</v>
          </cell>
          <cell r="O968">
            <v>2039.6353835978839</v>
          </cell>
          <cell r="P968">
            <v>2108.338891255919</v>
          </cell>
          <cell r="Q968">
            <v>2106.1919066416053</v>
          </cell>
        </row>
        <row r="969">
          <cell r="A969" t="str">
            <v>RadioMilFemale 25 - 54</v>
          </cell>
          <cell r="B969" t="str">
            <v>Radio</v>
          </cell>
          <cell r="C969" t="str">
            <v>Mil</v>
          </cell>
          <cell r="D969" t="str">
            <v>Female 25 - 54</v>
          </cell>
          <cell r="E969">
            <v>2039.6353835978839</v>
          </cell>
          <cell r="F969">
            <v>1878.7308144473848</v>
          </cell>
          <cell r="G969">
            <v>2039.6353835978839</v>
          </cell>
          <cell r="H969">
            <v>2130.285845091124</v>
          </cell>
          <cell r="I969">
            <v>2143.8834143151098</v>
          </cell>
          <cell r="J969">
            <v>2039.6353835978839</v>
          </cell>
          <cell r="K969">
            <v>2039.6353835978839</v>
          </cell>
          <cell r="L969">
            <v>1919.5235221193418</v>
          </cell>
          <cell r="M969">
            <v>1878.7308144473852</v>
          </cell>
          <cell r="N969">
            <v>2044.1679066725462</v>
          </cell>
          <cell r="O969">
            <v>2152.9484604644335</v>
          </cell>
          <cell r="P969">
            <v>2225.4688296590257</v>
          </cell>
          <cell r="Q969">
            <v>2223.2025681216951</v>
          </cell>
        </row>
        <row r="970">
          <cell r="A970" t="str">
            <v>RadioMilFemale 30 - 49</v>
          </cell>
          <cell r="B970" t="str">
            <v>Radio</v>
          </cell>
          <cell r="C970" t="str">
            <v>Mil</v>
          </cell>
          <cell r="D970" t="str">
            <v>Female 30 - 49</v>
          </cell>
          <cell r="E970">
            <v>2039.6353835978839</v>
          </cell>
          <cell r="F970">
            <v>1878.7308144473848</v>
          </cell>
          <cell r="G970">
            <v>2039.6353835978839</v>
          </cell>
          <cell r="H970">
            <v>2130.285845091124</v>
          </cell>
          <cell r="I970">
            <v>2143.8834143151098</v>
          </cell>
          <cell r="J970">
            <v>2039.6353835978839</v>
          </cell>
          <cell r="K970">
            <v>2039.6353835978839</v>
          </cell>
          <cell r="L970">
            <v>1919.5235221193418</v>
          </cell>
          <cell r="M970">
            <v>1878.7308144473852</v>
          </cell>
          <cell r="N970">
            <v>2044.1679066725462</v>
          </cell>
          <cell r="O970">
            <v>2152.9484604644335</v>
          </cell>
          <cell r="P970">
            <v>2225.4688296590257</v>
          </cell>
          <cell r="Q970">
            <v>2223.2025681216951</v>
          </cell>
        </row>
        <row r="971">
          <cell r="A971" t="str">
            <v>RadioMilFemale 35 - 44</v>
          </cell>
          <cell r="B971" t="str">
            <v>Radio</v>
          </cell>
          <cell r="C971" t="str">
            <v>Mil</v>
          </cell>
          <cell r="D971" t="str">
            <v>Female 35 - 44</v>
          </cell>
          <cell r="E971">
            <v>2039.6353835978839</v>
          </cell>
          <cell r="F971">
            <v>1878.7308144473848</v>
          </cell>
          <cell r="G971">
            <v>2039.6353835978839</v>
          </cell>
          <cell r="H971">
            <v>2130.285845091124</v>
          </cell>
          <cell r="I971">
            <v>2143.8834143151098</v>
          </cell>
          <cell r="J971">
            <v>2039.6353835978839</v>
          </cell>
          <cell r="K971">
            <v>2039.6353835978839</v>
          </cell>
          <cell r="L971">
            <v>1919.5235221193418</v>
          </cell>
          <cell r="M971">
            <v>1878.7308144473852</v>
          </cell>
          <cell r="N971">
            <v>2044.1679066725462</v>
          </cell>
          <cell r="O971">
            <v>2152.9484604644335</v>
          </cell>
          <cell r="P971">
            <v>2225.4688296590257</v>
          </cell>
          <cell r="Q971">
            <v>2223.2025681216951</v>
          </cell>
        </row>
        <row r="972">
          <cell r="A972" t="str">
            <v>RadioMilFemale 35 - 54</v>
          </cell>
          <cell r="B972" t="str">
            <v>Radio</v>
          </cell>
          <cell r="C972" t="str">
            <v>Mil</v>
          </cell>
          <cell r="D972" t="str">
            <v>Female 35 - 54</v>
          </cell>
          <cell r="E972">
            <v>2447.5624603174606</v>
          </cell>
          <cell r="F972">
            <v>2254.4769773368616</v>
          </cell>
          <cell r="G972">
            <v>2447.5624603174606</v>
          </cell>
          <cell r="H972">
            <v>2556.3430141093486</v>
          </cell>
          <cell r="I972">
            <v>2572.6600971781318</v>
          </cell>
          <cell r="J972">
            <v>2447.5624603174606</v>
          </cell>
          <cell r="K972">
            <v>2447.5624603174606</v>
          </cell>
          <cell r="L972">
            <v>2303.4282265432103</v>
          </cell>
          <cell r="M972">
            <v>2254.4769773368621</v>
          </cell>
          <cell r="N972">
            <v>2453.0014880070553</v>
          </cell>
          <cell r="O972">
            <v>2583.5381525573202</v>
          </cell>
          <cell r="P972">
            <v>2670.5625955908308</v>
          </cell>
          <cell r="Q972">
            <v>2667.8430817460339</v>
          </cell>
        </row>
        <row r="973">
          <cell r="A973" t="str">
            <v>RadioMilFemale 35 - 64</v>
          </cell>
          <cell r="B973" t="str">
            <v>Radio</v>
          </cell>
          <cell r="C973" t="str">
            <v>Mil</v>
          </cell>
          <cell r="D973" t="str">
            <v>Female 35 - 64</v>
          </cell>
          <cell r="E973">
            <v>3059.4530753968256</v>
          </cell>
          <cell r="F973">
            <v>2818.0962216710768</v>
          </cell>
          <cell r="G973">
            <v>3059.4530753968256</v>
          </cell>
          <cell r="H973">
            <v>3195.4287676366853</v>
          </cell>
          <cell r="I973">
            <v>3215.8251214726647</v>
          </cell>
          <cell r="J973">
            <v>3059.4530753968256</v>
          </cell>
          <cell r="K973">
            <v>3059.4530753968256</v>
          </cell>
          <cell r="L973">
            <v>2879.2852831790124</v>
          </cell>
          <cell r="M973">
            <v>2818.0962216710777</v>
          </cell>
          <cell r="N973">
            <v>3066.2518600088188</v>
          </cell>
          <cell r="O973">
            <v>3229.4226906966501</v>
          </cell>
          <cell r="P973">
            <v>3338.2032444885385</v>
          </cell>
          <cell r="Q973">
            <v>3334.8038521825424</v>
          </cell>
        </row>
        <row r="974">
          <cell r="A974" t="str">
            <v>RadioMilFemale 45 - 64</v>
          </cell>
          <cell r="B974" t="str">
            <v>Radio</v>
          </cell>
          <cell r="C974" t="str">
            <v>Mil</v>
          </cell>
          <cell r="D974" t="str">
            <v>Female 45 - 64</v>
          </cell>
          <cell r="E974">
            <v>3671.3436904761907</v>
          </cell>
          <cell r="F974">
            <v>3381.7154660052925</v>
          </cell>
          <cell r="G974">
            <v>3671.3436904761907</v>
          </cell>
          <cell r="H974">
            <v>3834.5145211640224</v>
          </cell>
          <cell r="I974">
            <v>3858.9901457671976</v>
          </cell>
          <cell r="J974">
            <v>3671.3436904761907</v>
          </cell>
          <cell r="K974">
            <v>3671.3436904761907</v>
          </cell>
          <cell r="L974">
            <v>3455.1423398148149</v>
          </cell>
          <cell r="M974">
            <v>3381.7154660052934</v>
          </cell>
          <cell r="N974">
            <v>3679.5022320105827</v>
          </cell>
          <cell r="O974">
            <v>3875.3072288359799</v>
          </cell>
          <cell r="P974">
            <v>4005.8438933862462</v>
          </cell>
          <cell r="Q974">
            <v>4001.7646226190504</v>
          </cell>
        </row>
        <row r="975">
          <cell r="A975" t="str">
            <v>RadioMilFemale 55 +</v>
          </cell>
          <cell r="B975" t="str">
            <v>Radio</v>
          </cell>
          <cell r="C975" t="str">
            <v>Mil</v>
          </cell>
          <cell r="D975" t="str">
            <v>Female 55 +</v>
          </cell>
          <cell r="E975">
            <v>6118.9061507936503</v>
          </cell>
          <cell r="F975">
            <v>5636.1924433421536</v>
          </cell>
          <cell r="G975">
            <v>6118.9061507936503</v>
          </cell>
          <cell r="H975">
            <v>6390.8575352733696</v>
          </cell>
          <cell r="I975">
            <v>6431.6502429453285</v>
          </cell>
          <cell r="J975">
            <v>6118.9061507936503</v>
          </cell>
          <cell r="K975">
            <v>6118.9061507936503</v>
          </cell>
          <cell r="L975">
            <v>5758.5705663580247</v>
          </cell>
          <cell r="M975">
            <v>5636.1924433421545</v>
          </cell>
          <cell r="N975">
            <v>6132.5037200176366</v>
          </cell>
          <cell r="O975">
            <v>6458.8453813932992</v>
          </cell>
          <cell r="P975">
            <v>6676.4064889770762</v>
          </cell>
          <cell r="Q975">
            <v>6669.607704365083</v>
          </cell>
        </row>
        <row r="976">
          <cell r="A976" t="str">
            <v>RadioMilFemale 35 +</v>
          </cell>
          <cell r="B976" t="str">
            <v>Radio</v>
          </cell>
          <cell r="C976" t="str">
            <v>Mil</v>
          </cell>
          <cell r="D976" t="str">
            <v>Female 35 +</v>
          </cell>
          <cell r="E976">
            <v>3337.5851731601733</v>
          </cell>
          <cell r="F976">
            <v>3074.2867872775387</v>
          </cell>
          <cell r="G976">
            <v>3337.5851731601733</v>
          </cell>
          <cell r="H976">
            <v>3485.9222919672929</v>
          </cell>
          <cell r="I976">
            <v>3508.1728597883616</v>
          </cell>
          <cell r="J976">
            <v>3337.5851731601733</v>
          </cell>
          <cell r="K976">
            <v>3337.5851731601733</v>
          </cell>
          <cell r="L976">
            <v>3141.0384907407411</v>
          </cell>
          <cell r="M976">
            <v>3074.2867872775391</v>
          </cell>
          <cell r="N976">
            <v>3345.0020291005299</v>
          </cell>
          <cell r="O976">
            <v>3523.0065716690729</v>
          </cell>
          <cell r="P976">
            <v>3641.6762667147691</v>
          </cell>
          <cell r="Q976">
            <v>3637.9678387445915</v>
          </cell>
        </row>
        <row r="977">
          <cell r="A977" t="str">
            <v>RadioMilMale 16 - 24</v>
          </cell>
          <cell r="B977" t="str">
            <v>Radio</v>
          </cell>
          <cell r="C977" t="str">
            <v>Mil</v>
          </cell>
          <cell r="D977" t="str">
            <v>Male 16 - 24</v>
          </cell>
          <cell r="E977">
            <v>1529.7265376984128</v>
          </cell>
          <cell r="F977">
            <v>1409.0481108355384</v>
          </cell>
          <cell r="G977">
            <v>1529.7265376984128</v>
          </cell>
          <cell r="H977">
            <v>1597.7143838183426</v>
          </cell>
          <cell r="I977">
            <v>1607.9125607363324</v>
          </cell>
          <cell r="J977">
            <v>1529.7265376984128</v>
          </cell>
          <cell r="K977">
            <v>1529.7265376984128</v>
          </cell>
          <cell r="L977">
            <v>1439.6426415895062</v>
          </cell>
          <cell r="M977">
            <v>1409.0481108355389</v>
          </cell>
          <cell r="N977">
            <v>1533.1259300044094</v>
          </cell>
          <cell r="O977">
            <v>1614.711345348325</v>
          </cell>
          <cell r="P977">
            <v>1669.1016222442693</v>
          </cell>
          <cell r="Q977">
            <v>1667.4019260912712</v>
          </cell>
        </row>
        <row r="978">
          <cell r="A978" t="str">
            <v>RadioMilMale 16 - 34</v>
          </cell>
          <cell r="B978" t="str">
            <v>Radio</v>
          </cell>
          <cell r="C978" t="str">
            <v>Mil</v>
          </cell>
          <cell r="D978" t="str">
            <v>Male 16 - 34</v>
          </cell>
          <cell r="E978">
            <v>1529.7265376984126</v>
          </cell>
          <cell r="F978">
            <v>1409.0481108355384</v>
          </cell>
          <cell r="G978">
            <v>1529.7265376984126</v>
          </cell>
          <cell r="H978">
            <v>1597.7143838183424</v>
          </cell>
          <cell r="I978">
            <v>1607.9125607363321</v>
          </cell>
          <cell r="J978">
            <v>1529.7265376984126</v>
          </cell>
          <cell r="K978">
            <v>1529.7265376984126</v>
          </cell>
          <cell r="L978">
            <v>1439.6426415895062</v>
          </cell>
          <cell r="M978">
            <v>1409.0481108355386</v>
          </cell>
          <cell r="N978">
            <v>1533.1259300044092</v>
          </cell>
          <cell r="O978">
            <v>1614.7113453483248</v>
          </cell>
          <cell r="P978">
            <v>1669.101622244269</v>
          </cell>
          <cell r="Q978">
            <v>1667.4019260912708</v>
          </cell>
        </row>
        <row r="979">
          <cell r="A979" t="str">
            <v>RadioMilMale 16 - 44</v>
          </cell>
          <cell r="B979" t="str">
            <v>Radio</v>
          </cell>
          <cell r="C979" t="str">
            <v>Mil</v>
          </cell>
          <cell r="D979" t="str">
            <v>Male 16 - 44</v>
          </cell>
          <cell r="E979">
            <v>1596.2363871635609</v>
          </cell>
          <cell r="F979">
            <v>1470.3110721762139</v>
          </cell>
          <cell r="G979">
            <v>1596.2363871635609</v>
          </cell>
          <cell r="H979">
            <v>1667.180226593053</v>
          </cell>
          <cell r="I979">
            <v>1677.8218025074771</v>
          </cell>
          <cell r="J979">
            <v>1596.2363871635609</v>
          </cell>
          <cell r="K979">
            <v>1596.2363871635609</v>
          </cell>
          <cell r="L979">
            <v>1502.2357999194846</v>
          </cell>
          <cell r="M979">
            <v>1470.3110721762143</v>
          </cell>
          <cell r="N979">
            <v>1599.7835791350358</v>
          </cell>
          <cell r="O979">
            <v>1684.9161864504258</v>
          </cell>
          <cell r="P979">
            <v>1741.6712579940199</v>
          </cell>
          <cell r="Q979">
            <v>1739.8976620082826</v>
          </cell>
        </row>
        <row r="980">
          <cell r="A980" t="str">
            <v>RadioMilMale 16 +</v>
          </cell>
          <cell r="B980" t="str">
            <v>Radio</v>
          </cell>
          <cell r="C980" t="str">
            <v>Mil</v>
          </cell>
          <cell r="D980" t="str">
            <v>Male 16 +</v>
          </cell>
          <cell r="E980">
            <v>2039.6353835978839</v>
          </cell>
          <cell r="F980">
            <v>1878.7308144473848</v>
          </cell>
          <cell r="G980">
            <v>2039.6353835978839</v>
          </cell>
          <cell r="H980">
            <v>2130.285845091124</v>
          </cell>
          <cell r="I980">
            <v>2143.8834143151098</v>
          </cell>
          <cell r="J980">
            <v>2039.6353835978839</v>
          </cell>
          <cell r="K980">
            <v>2039.6353835978839</v>
          </cell>
          <cell r="L980">
            <v>1919.5235221193418</v>
          </cell>
          <cell r="M980">
            <v>1878.7308144473852</v>
          </cell>
          <cell r="N980">
            <v>2044.1679066725462</v>
          </cell>
          <cell r="O980">
            <v>2152.9484604644335</v>
          </cell>
          <cell r="P980">
            <v>2225.4688296590257</v>
          </cell>
          <cell r="Q980">
            <v>2223.2025681216951</v>
          </cell>
        </row>
        <row r="981">
          <cell r="A981" t="str">
            <v>RadioMilMale 20 - 39</v>
          </cell>
          <cell r="B981" t="str">
            <v>Radio</v>
          </cell>
          <cell r="C981" t="str">
            <v>Mil</v>
          </cell>
          <cell r="D981" t="str">
            <v>Male 20 - 39</v>
          </cell>
          <cell r="E981">
            <v>1529.7265376984128</v>
          </cell>
          <cell r="F981">
            <v>1409.0481108355384</v>
          </cell>
          <cell r="G981">
            <v>1529.7265376984128</v>
          </cell>
          <cell r="H981">
            <v>1597.7143838183426</v>
          </cell>
          <cell r="I981">
            <v>1607.9125607363324</v>
          </cell>
          <cell r="J981">
            <v>1529.7265376984128</v>
          </cell>
          <cell r="K981">
            <v>1529.7265376984128</v>
          </cell>
          <cell r="L981">
            <v>1439.6426415895062</v>
          </cell>
          <cell r="M981">
            <v>1409.0481108355389</v>
          </cell>
          <cell r="N981">
            <v>1533.1259300044094</v>
          </cell>
          <cell r="O981">
            <v>1614.711345348325</v>
          </cell>
          <cell r="P981">
            <v>1669.1016222442693</v>
          </cell>
          <cell r="Q981">
            <v>1667.4019260912712</v>
          </cell>
        </row>
        <row r="982">
          <cell r="A982" t="str">
            <v>RadioMilMale 25 - 34</v>
          </cell>
          <cell r="B982" t="str">
            <v>Radio</v>
          </cell>
          <cell r="C982" t="str">
            <v>Mil</v>
          </cell>
          <cell r="D982" t="str">
            <v>Male 25 - 34</v>
          </cell>
          <cell r="E982">
            <v>1596.2363871635612</v>
          </cell>
          <cell r="F982">
            <v>1470.3110721762141</v>
          </cell>
          <cell r="G982">
            <v>1596.2363871635612</v>
          </cell>
          <cell r="H982">
            <v>1667.1802265930532</v>
          </cell>
          <cell r="I982">
            <v>1677.8218025074773</v>
          </cell>
          <cell r="J982">
            <v>1596.2363871635612</v>
          </cell>
          <cell r="K982">
            <v>1596.2363871635612</v>
          </cell>
          <cell r="L982">
            <v>1502.2357999194849</v>
          </cell>
          <cell r="M982">
            <v>1470.3110721762143</v>
          </cell>
          <cell r="N982">
            <v>1599.783579135036</v>
          </cell>
          <cell r="O982">
            <v>1684.916186450426</v>
          </cell>
          <cell r="P982">
            <v>1741.6712579940202</v>
          </cell>
          <cell r="Q982">
            <v>1739.8976620082829</v>
          </cell>
        </row>
        <row r="983">
          <cell r="A983" t="str">
            <v>RadioMilMale 25 - 44</v>
          </cell>
          <cell r="B983" t="str">
            <v>Radio</v>
          </cell>
          <cell r="C983" t="str">
            <v>Mil</v>
          </cell>
          <cell r="D983" t="str">
            <v>Male 25 - 44</v>
          </cell>
          <cell r="E983">
            <v>1668.7925865800867</v>
          </cell>
          <cell r="F983">
            <v>1537.1433936387693</v>
          </cell>
          <cell r="G983">
            <v>1668.7925865800867</v>
          </cell>
          <cell r="H983">
            <v>1742.9611459836465</v>
          </cell>
          <cell r="I983">
            <v>1754.0864298941808</v>
          </cell>
          <cell r="J983">
            <v>1668.7925865800867</v>
          </cell>
          <cell r="K983">
            <v>1668.7925865800867</v>
          </cell>
          <cell r="L983">
            <v>1570.5192453703705</v>
          </cell>
          <cell r="M983">
            <v>1537.1433936387696</v>
          </cell>
          <cell r="N983">
            <v>1672.5010145502649</v>
          </cell>
          <cell r="O983">
            <v>1761.5032858345364</v>
          </cell>
          <cell r="P983">
            <v>1820.8381333573845</v>
          </cell>
          <cell r="Q983">
            <v>1818.9839193722958</v>
          </cell>
        </row>
        <row r="984">
          <cell r="A984" t="str">
            <v>RadioMilMale 25 - 54</v>
          </cell>
          <cell r="B984" t="str">
            <v>Radio</v>
          </cell>
          <cell r="C984" t="str">
            <v>Mil</v>
          </cell>
          <cell r="D984" t="str">
            <v>Male 25 - 54</v>
          </cell>
          <cell r="E984">
            <v>1748.2589002267575</v>
          </cell>
          <cell r="F984">
            <v>1610.3406980977584</v>
          </cell>
          <cell r="G984">
            <v>1748.2589002267575</v>
          </cell>
          <cell r="H984">
            <v>1825.9592957923917</v>
          </cell>
          <cell r="I984">
            <v>1837.6143551272371</v>
          </cell>
          <cell r="J984">
            <v>1748.2589002267575</v>
          </cell>
          <cell r="K984">
            <v>1748.2589002267575</v>
          </cell>
          <cell r="L984">
            <v>1645.305876102293</v>
          </cell>
          <cell r="M984">
            <v>1610.3406980977588</v>
          </cell>
          <cell r="N984">
            <v>1752.1439200050395</v>
          </cell>
          <cell r="O984">
            <v>1845.3843946838001</v>
          </cell>
          <cell r="P984">
            <v>1907.5447111363078</v>
          </cell>
          <cell r="Q984">
            <v>1905.6022012471669</v>
          </cell>
        </row>
        <row r="985">
          <cell r="A985" t="str">
            <v>RadioMilMale 30 - 49</v>
          </cell>
          <cell r="B985" t="str">
            <v>Radio</v>
          </cell>
          <cell r="C985" t="str">
            <v>Mil</v>
          </cell>
          <cell r="D985" t="str">
            <v>Male 30 - 49</v>
          </cell>
          <cell r="E985">
            <v>1668.7925865800867</v>
          </cell>
          <cell r="F985">
            <v>1537.1433936387693</v>
          </cell>
          <cell r="G985">
            <v>1668.7925865800867</v>
          </cell>
          <cell r="H985">
            <v>1742.9611459836465</v>
          </cell>
          <cell r="I985">
            <v>1754.0864298941808</v>
          </cell>
          <cell r="J985">
            <v>1668.7925865800867</v>
          </cell>
          <cell r="K985">
            <v>1668.7925865800867</v>
          </cell>
          <cell r="L985">
            <v>1570.5192453703705</v>
          </cell>
          <cell r="M985">
            <v>1537.1433936387696</v>
          </cell>
          <cell r="N985">
            <v>1672.5010145502649</v>
          </cell>
          <cell r="O985">
            <v>1761.5032858345364</v>
          </cell>
          <cell r="P985">
            <v>1820.8381333573845</v>
          </cell>
          <cell r="Q985">
            <v>1818.9839193722958</v>
          </cell>
        </row>
        <row r="986">
          <cell r="A986" t="str">
            <v>RadioMilMale 35 - 44</v>
          </cell>
          <cell r="B986" t="str">
            <v>Radio</v>
          </cell>
          <cell r="C986" t="str">
            <v>Mil</v>
          </cell>
          <cell r="D986" t="str">
            <v>Male 35 - 44</v>
          </cell>
          <cell r="E986">
            <v>1668.7925865800867</v>
          </cell>
          <cell r="F986">
            <v>1537.1433936387693</v>
          </cell>
          <cell r="G986">
            <v>1668.7925865800867</v>
          </cell>
          <cell r="H986">
            <v>1742.9611459836465</v>
          </cell>
          <cell r="I986">
            <v>1754.0864298941808</v>
          </cell>
          <cell r="J986">
            <v>1668.7925865800867</v>
          </cell>
          <cell r="K986">
            <v>1668.7925865800867</v>
          </cell>
          <cell r="L986">
            <v>1570.5192453703705</v>
          </cell>
          <cell r="M986">
            <v>1537.1433936387696</v>
          </cell>
          <cell r="N986">
            <v>1672.5010145502649</v>
          </cell>
          <cell r="O986">
            <v>1761.5032858345364</v>
          </cell>
          <cell r="P986">
            <v>1820.8381333573845</v>
          </cell>
          <cell r="Q986">
            <v>1818.9839193722958</v>
          </cell>
        </row>
        <row r="987">
          <cell r="A987" t="str">
            <v>RadioMilMale 35 - 54</v>
          </cell>
          <cell r="B987" t="str">
            <v>Radio</v>
          </cell>
          <cell r="C987" t="str">
            <v>Mil</v>
          </cell>
          <cell r="D987" t="str">
            <v>Male 35 - 54</v>
          </cell>
          <cell r="E987">
            <v>2039.6353835978839</v>
          </cell>
          <cell r="F987">
            <v>1878.7308144473848</v>
          </cell>
          <cell r="G987">
            <v>2039.6353835978839</v>
          </cell>
          <cell r="H987">
            <v>2130.285845091124</v>
          </cell>
          <cell r="I987">
            <v>2143.8834143151098</v>
          </cell>
          <cell r="J987">
            <v>2039.6353835978839</v>
          </cell>
          <cell r="K987">
            <v>2039.6353835978839</v>
          </cell>
          <cell r="L987">
            <v>1919.5235221193418</v>
          </cell>
          <cell r="M987">
            <v>1878.7308144473852</v>
          </cell>
          <cell r="N987">
            <v>2044.1679066725462</v>
          </cell>
          <cell r="O987">
            <v>2152.9484604644335</v>
          </cell>
          <cell r="P987">
            <v>2225.4688296590257</v>
          </cell>
          <cell r="Q987">
            <v>2223.2025681216951</v>
          </cell>
        </row>
        <row r="988">
          <cell r="A988" t="str">
            <v>RadioMilMale 35 - 64</v>
          </cell>
          <cell r="B988" t="str">
            <v>Radio</v>
          </cell>
          <cell r="C988" t="str">
            <v>Mil</v>
          </cell>
          <cell r="D988" t="str">
            <v>Male 35 - 64</v>
          </cell>
          <cell r="E988">
            <v>2159.6139355742298</v>
          </cell>
          <cell r="F988">
            <v>1989.244391767819</v>
          </cell>
          <cell r="G988">
            <v>2159.6139355742298</v>
          </cell>
          <cell r="H988">
            <v>2255.5967771553073</v>
          </cell>
          <cell r="I988">
            <v>2269.994203392469</v>
          </cell>
          <cell r="J988">
            <v>2159.6139355742298</v>
          </cell>
          <cell r="K988">
            <v>2159.6139355742298</v>
          </cell>
          <cell r="L988">
            <v>2032.4366704793028</v>
          </cell>
          <cell r="M988">
            <v>1989.2443917678195</v>
          </cell>
          <cell r="N988">
            <v>2164.4130776532838</v>
          </cell>
          <cell r="O988">
            <v>2279.5924875505766</v>
          </cell>
          <cell r="P988">
            <v>2356.3787608154389</v>
          </cell>
          <cell r="Q988">
            <v>2353.9791897759119</v>
          </cell>
        </row>
        <row r="989">
          <cell r="A989" t="str">
            <v>RadioMilMale 45 - 64</v>
          </cell>
          <cell r="B989" t="str">
            <v>Radio</v>
          </cell>
          <cell r="C989" t="str">
            <v>Mil</v>
          </cell>
          <cell r="D989" t="str">
            <v>Male 45 - 64</v>
          </cell>
          <cell r="E989">
            <v>2824.1105311355318</v>
          </cell>
          <cell r="F989">
            <v>2601.3195892348408</v>
          </cell>
          <cell r="G989">
            <v>2824.1105311355318</v>
          </cell>
          <cell r="H989">
            <v>2949.6265547415564</v>
          </cell>
          <cell r="I989">
            <v>2968.45395828246</v>
          </cell>
          <cell r="J989">
            <v>2824.1105311355318</v>
          </cell>
          <cell r="K989">
            <v>2824.1105311355318</v>
          </cell>
          <cell r="L989">
            <v>2657.8017998575506</v>
          </cell>
          <cell r="M989">
            <v>2601.3195892348413</v>
          </cell>
          <cell r="N989">
            <v>2830.3863323158334</v>
          </cell>
          <cell r="O989">
            <v>2981.0055606430619</v>
          </cell>
          <cell r="P989">
            <v>3081.4183795278823</v>
          </cell>
          <cell r="Q989">
            <v>3078.2804789377319</v>
          </cell>
        </row>
        <row r="990">
          <cell r="A990" t="str">
            <v>RadioMilMale 55 +</v>
          </cell>
          <cell r="B990" t="str">
            <v>Radio</v>
          </cell>
          <cell r="C990" t="str">
            <v>Mil</v>
          </cell>
          <cell r="D990" t="str">
            <v>Male 55 +</v>
          </cell>
          <cell r="E990">
            <v>4079.2707671957678</v>
          </cell>
          <cell r="F990">
            <v>3757.4616288947695</v>
          </cell>
          <cell r="G990">
            <v>4079.2707671957678</v>
          </cell>
          <cell r="H990">
            <v>4260.5716901822479</v>
          </cell>
          <cell r="I990">
            <v>4287.7668286302196</v>
          </cell>
          <cell r="J990">
            <v>4079.2707671957678</v>
          </cell>
          <cell r="K990">
            <v>4079.2707671957678</v>
          </cell>
          <cell r="L990">
            <v>3839.0470442386836</v>
          </cell>
          <cell r="M990">
            <v>3757.4616288947705</v>
          </cell>
          <cell r="N990">
            <v>4088.3358133450924</v>
          </cell>
          <cell r="O990">
            <v>4305.8969209288671</v>
          </cell>
          <cell r="P990">
            <v>4450.9376593180514</v>
          </cell>
          <cell r="Q990">
            <v>4446.4051362433902</v>
          </cell>
        </row>
        <row r="991">
          <cell r="A991" t="str">
            <v>RadioMilMale 35 +</v>
          </cell>
          <cell r="B991" t="str">
            <v>Radio</v>
          </cell>
          <cell r="C991" t="str">
            <v>Mil</v>
          </cell>
          <cell r="D991" t="str">
            <v>Male 35 +</v>
          </cell>
          <cell r="E991">
            <v>2622.3883503401366</v>
          </cell>
          <cell r="F991">
            <v>2415.5110471466378</v>
          </cell>
          <cell r="G991">
            <v>2622.3883503401366</v>
          </cell>
          <cell r="H991">
            <v>2738.9389436885881</v>
          </cell>
          <cell r="I991">
            <v>2756.4215326908561</v>
          </cell>
          <cell r="J991">
            <v>2622.3883503401366</v>
          </cell>
          <cell r="K991">
            <v>2622.3883503401366</v>
          </cell>
          <cell r="L991">
            <v>2467.9588141534396</v>
          </cell>
          <cell r="M991">
            <v>2415.5110471466382</v>
          </cell>
          <cell r="N991">
            <v>2628.2158800075595</v>
          </cell>
          <cell r="O991">
            <v>2768.0765920257004</v>
          </cell>
          <cell r="P991">
            <v>2861.3170667044619</v>
          </cell>
          <cell r="Q991">
            <v>2858.403301870751</v>
          </cell>
        </row>
        <row r="992">
          <cell r="A992" t="str">
            <v>RadioFivAll 16 +</v>
          </cell>
          <cell r="B992" t="str">
            <v>Radio</v>
          </cell>
          <cell r="C992" t="str">
            <v>Fiv</v>
          </cell>
          <cell r="D992" t="str">
            <v>All 16 +</v>
          </cell>
          <cell r="E992">
            <v>3005.0783999999994</v>
          </cell>
          <cell r="F992">
            <v>2768.0111040000006</v>
          </cell>
          <cell r="G992">
            <v>3005.0783999999994</v>
          </cell>
          <cell r="H992">
            <v>3138.6374400000004</v>
          </cell>
          <cell r="I992">
            <v>3158.6712960000009</v>
          </cell>
          <cell r="J992">
            <v>3005.0783999999994</v>
          </cell>
          <cell r="K992">
            <v>3005.0783999999994</v>
          </cell>
          <cell r="L992">
            <v>2828.1126719999993</v>
          </cell>
          <cell r="M992">
            <v>2768.0111040000011</v>
          </cell>
          <cell r="N992">
            <v>3011.7563519999999</v>
          </cell>
          <cell r="O992">
            <v>3172.0272</v>
          </cell>
          <cell r="P992">
            <v>3278.8744320000014</v>
          </cell>
          <cell r="Q992">
            <v>3275.5354560000014</v>
          </cell>
        </row>
        <row r="993">
          <cell r="A993" t="str">
            <v>RadioFivAll 16 - 24</v>
          </cell>
          <cell r="B993" t="str">
            <v>Radio</v>
          </cell>
          <cell r="C993" t="str">
            <v>Fiv</v>
          </cell>
          <cell r="D993" t="str">
            <v>All 16 - 24</v>
          </cell>
          <cell r="E993">
            <v>1959.8337391304349</v>
          </cell>
          <cell r="F993">
            <v>1805.2246330434789</v>
          </cell>
          <cell r="G993">
            <v>1959.8337391304349</v>
          </cell>
          <cell r="H993">
            <v>2046.9374608695659</v>
          </cell>
          <cell r="I993">
            <v>2060.0030191304359</v>
          </cell>
          <cell r="J993">
            <v>1959.8337391304349</v>
          </cell>
          <cell r="K993">
            <v>1959.8337391304349</v>
          </cell>
          <cell r="L993">
            <v>1844.4213078260871</v>
          </cell>
          <cell r="M993">
            <v>1805.2246330434793</v>
          </cell>
          <cell r="N993">
            <v>1964.1889252173917</v>
          </cell>
          <cell r="O993">
            <v>2068.7133913043485</v>
          </cell>
          <cell r="P993">
            <v>2138.3963686956536</v>
          </cell>
          <cell r="Q993">
            <v>2136.2187756521753</v>
          </cell>
        </row>
        <row r="994">
          <cell r="A994" t="str">
            <v>RadioFivAll 16 - 34</v>
          </cell>
          <cell r="B994" t="str">
            <v>Radio</v>
          </cell>
          <cell r="C994" t="str">
            <v>Fiv</v>
          </cell>
          <cell r="D994" t="str">
            <v>All 16 - 34</v>
          </cell>
          <cell r="E994">
            <v>2048.9170909090903</v>
          </cell>
          <cell r="F994">
            <v>1887.2802981818184</v>
          </cell>
          <cell r="G994">
            <v>2048.9170909090903</v>
          </cell>
          <cell r="H994">
            <v>2139.9800727272727</v>
          </cell>
          <cell r="I994">
            <v>2153.6395200000002</v>
          </cell>
          <cell r="J994">
            <v>2048.9170909090903</v>
          </cell>
          <cell r="K994">
            <v>2048.9170909090903</v>
          </cell>
          <cell r="L994">
            <v>1928.2586399999996</v>
          </cell>
          <cell r="M994">
            <v>1887.2802981818188</v>
          </cell>
          <cell r="N994">
            <v>2053.4702399999996</v>
          </cell>
          <cell r="O994">
            <v>2162.7458181818183</v>
          </cell>
          <cell r="P994">
            <v>2235.5962036363644</v>
          </cell>
          <cell r="Q994">
            <v>2233.31962909091</v>
          </cell>
        </row>
        <row r="995">
          <cell r="A995" t="str">
            <v>RadioFivAll 16 - 44</v>
          </cell>
          <cell r="B995" t="str">
            <v>Radio</v>
          </cell>
          <cell r="C995" t="str">
            <v>Fiv</v>
          </cell>
          <cell r="D995" t="str">
            <v>All 16 - 44</v>
          </cell>
          <cell r="E995">
            <v>2146.4845714285711</v>
          </cell>
          <cell r="F995">
            <v>1977.1507885714291</v>
          </cell>
          <cell r="G995">
            <v>2146.4845714285711</v>
          </cell>
          <cell r="H995">
            <v>2241.883885714286</v>
          </cell>
          <cell r="I995">
            <v>2256.1937828571436</v>
          </cell>
          <cell r="J995">
            <v>2146.4845714285711</v>
          </cell>
          <cell r="K995">
            <v>2146.4845714285711</v>
          </cell>
          <cell r="L995">
            <v>2020.0804799999999</v>
          </cell>
          <cell r="M995">
            <v>1977.1507885714295</v>
          </cell>
          <cell r="N995">
            <v>2151.2545371428573</v>
          </cell>
          <cell r="O995">
            <v>2265.7337142857145</v>
          </cell>
          <cell r="P995">
            <v>2342.0531657142869</v>
          </cell>
          <cell r="Q995">
            <v>2339.6681828571441</v>
          </cell>
        </row>
        <row r="996">
          <cell r="A996" t="str">
            <v>RadioFivAll 20 - 39</v>
          </cell>
          <cell r="B996" t="str">
            <v>Radio</v>
          </cell>
          <cell r="C996" t="str">
            <v>Fiv</v>
          </cell>
          <cell r="D996" t="str">
            <v>All 20 - 39</v>
          </cell>
          <cell r="E996">
            <v>2048.9170909090908</v>
          </cell>
          <cell r="F996">
            <v>1887.2802981818188</v>
          </cell>
          <cell r="G996">
            <v>2048.9170909090908</v>
          </cell>
          <cell r="H996">
            <v>2139.9800727272732</v>
          </cell>
          <cell r="I996">
            <v>2153.6395200000006</v>
          </cell>
          <cell r="J996">
            <v>2048.9170909090908</v>
          </cell>
          <cell r="K996">
            <v>2048.9170909090908</v>
          </cell>
          <cell r="L996">
            <v>1928.25864</v>
          </cell>
          <cell r="M996">
            <v>1887.2802981818193</v>
          </cell>
          <cell r="N996">
            <v>2053.4702400000001</v>
          </cell>
          <cell r="O996">
            <v>2162.7458181818188</v>
          </cell>
          <cell r="P996">
            <v>2235.5962036363649</v>
          </cell>
          <cell r="Q996">
            <v>2233.3196290909104</v>
          </cell>
        </row>
        <row r="997">
          <cell r="A997" t="str">
            <v>RadioFivAll 25 - 34</v>
          </cell>
          <cell r="B997" t="str">
            <v>Radio</v>
          </cell>
          <cell r="C997" t="str">
            <v>Fiv</v>
          </cell>
          <cell r="D997" t="str">
            <v>All 25 - 34</v>
          </cell>
          <cell r="E997">
            <v>2048.9170909090903</v>
          </cell>
          <cell r="F997">
            <v>1887.2802981818184</v>
          </cell>
          <cell r="G997">
            <v>2048.9170909090903</v>
          </cell>
          <cell r="H997">
            <v>2139.9800727272727</v>
          </cell>
          <cell r="I997">
            <v>2153.6395200000002</v>
          </cell>
          <cell r="J997">
            <v>2048.9170909090903</v>
          </cell>
          <cell r="K997">
            <v>2048.9170909090903</v>
          </cell>
          <cell r="L997">
            <v>1928.2586399999996</v>
          </cell>
          <cell r="M997">
            <v>1887.2802981818188</v>
          </cell>
          <cell r="N997">
            <v>2053.4702399999996</v>
          </cell>
          <cell r="O997">
            <v>2162.7458181818183</v>
          </cell>
          <cell r="P997">
            <v>2235.5962036363644</v>
          </cell>
          <cell r="Q997">
            <v>2233.31962909091</v>
          </cell>
        </row>
        <row r="998">
          <cell r="A998" t="str">
            <v>RadioFivAll 25 - 44</v>
          </cell>
          <cell r="B998" t="str">
            <v>Radio</v>
          </cell>
          <cell r="C998" t="str">
            <v>Fiv</v>
          </cell>
          <cell r="D998" t="str">
            <v>All 25 - 44</v>
          </cell>
          <cell r="E998">
            <v>2146.4845714285716</v>
          </cell>
          <cell r="F998">
            <v>1977.1507885714295</v>
          </cell>
          <cell r="G998">
            <v>2146.4845714285716</v>
          </cell>
          <cell r="H998">
            <v>2241.8838857142864</v>
          </cell>
          <cell r="I998">
            <v>2256.193782857144</v>
          </cell>
          <cell r="J998">
            <v>2146.4845714285716</v>
          </cell>
          <cell r="K998">
            <v>2146.4845714285716</v>
          </cell>
          <cell r="L998">
            <v>2020.0804800000001</v>
          </cell>
          <cell r="M998">
            <v>1977.15078857143</v>
          </cell>
          <cell r="N998">
            <v>2151.2545371428578</v>
          </cell>
          <cell r="O998">
            <v>2265.733714285715</v>
          </cell>
          <cell r="P998">
            <v>2342.0531657142874</v>
          </cell>
          <cell r="Q998">
            <v>2339.6681828571445</v>
          </cell>
        </row>
        <row r="999">
          <cell r="A999" t="str">
            <v>RadioFivAll 25 - 54</v>
          </cell>
          <cell r="B999" t="str">
            <v>Radio</v>
          </cell>
          <cell r="C999" t="str">
            <v>Fiv</v>
          </cell>
          <cell r="D999" t="str">
            <v>All 25 - 54</v>
          </cell>
          <cell r="E999">
            <v>2372.4303157894738</v>
          </cell>
          <cell r="F999">
            <v>2185.2719242105272</v>
          </cell>
          <cell r="G999">
            <v>2372.4303157894738</v>
          </cell>
          <cell r="H999">
            <v>2477.8716631578955</v>
          </cell>
          <cell r="I999">
            <v>2493.687865263159</v>
          </cell>
          <cell r="J999">
            <v>2372.4303157894738</v>
          </cell>
          <cell r="K999">
            <v>2372.4303157894738</v>
          </cell>
          <cell r="L999">
            <v>2232.720530526316</v>
          </cell>
          <cell r="M999">
            <v>2185.2719242105277</v>
          </cell>
          <cell r="N999">
            <v>2377.7023831578949</v>
          </cell>
          <cell r="O999">
            <v>2504.2320000000009</v>
          </cell>
          <cell r="P999">
            <v>2588.5850778947388</v>
          </cell>
          <cell r="Q999">
            <v>2585.949044210528</v>
          </cell>
        </row>
        <row r="1000">
          <cell r="A1000" t="str">
            <v>RadioFivAll 30 - 49</v>
          </cell>
          <cell r="B1000" t="str">
            <v>Radio</v>
          </cell>
          <cell r="C1000" t="str">
            <v>Fiv</v>
          </cell>
          <cell r="D1000" t="str">
            <v>All 30 - 49</v>
          </cell>
          <cell r="E1000">
            <v>2253.8087999999998</v>
          </cell>
          <cell r="F1000">
            <v>2076.0083280000003</v>
          </cell>
          <cell r="G1000">
            <v>2253.8087999999998</v>
          </cell>
          <cell r="H1000">
            <v>2353.9780800000003</v>
          </cell>
          <cell r="I1000">
            <v>2369.0034720000008</v>
          </cell>
          <cell r="J1000">
            <v>2253.8087999999998</v>
          </cell>
          <cell r="K1000">
            <v>2253.8087999999998</v>
          </cell>
          <cell r="L1000">
            <v>2121.0845039999999</v>
          </cell>
          <cell r="M1000">
            <v>2076.0083280000013</v>
          </cell>
          <cell r="N1000">
            <v>2258.8172640000003</v>
          </cell>
          <cell r="O1000">
            <v>2379.0204000000003</v>
          </cell>
          <cell r="P1000">
            <v>2459.1558240000013</v>
          </cell>
          <cell r="Q1000">
            <v>2456.6515920000015</v>
          </cell>
        </row>
        <row r="1001">
          <cell r="A1001" t="str">
            <v>RadioFivAll 35 +</v>
          </cell>
          <cell r="B1001" t="str">
            <v>Radio</v>
          </cell>
          <cell r="C1001" t="str">
            <v>Fiv</v>
          </cell>
          <cell r="D1001" t="str">
            <v>All 35 +</v>
          </cell>
          <cell r="E1001">
            <v>3756.348</v>
          </cell>
          <cell r="F1001">
            <v>3460.0138800000013</v>
          </cell>
          <cell r="G1001">
            <v>3756.348</v>
          </cell>
          <cell r="H1001">
            <v>3923.296800000001</v>
          </cell>
          <cell r="I1001">
            <v>3948.3391200000015</v>
          </cell>
          <cell r="J1001">
            <v>3756.348</v>
          </cell>
          <cell r="K1001">
            <v>3756.348</v>
          </cell>
          <cell r="L1001">
            <v>3535.14084</v>
          </cell>
          <cell r="M1001">
            <v>3460.0138800000018</v>
          </cell>
          <cell r="N1001">
            <v>3764.6954400000004</v>
          </cell>
          <cell r="O1001">
            <v>3965.034000000001</v>
          </cell>
          <cell r="P1001">
            <v>4098.5930400000025</v>
          </cell>
          <cell r="Q1001">
            <v>4094.4193200000027</v>
          </cell>
        </row>
        <row r="1002">
          <cell r="A1002" t="str">
            <v>RadioFivAll 35 - 54</v>
          </cell>
          <cell r="B1002" t="str">
            <v>Radio</v>
          </cell>
          <cell r="C1002" t="str">
            <v>Fiv</v>
          </cell>
          <cell r="D1002" t="str">
            <v>All 35 - 54</v>
          </cell>
          <cell r="E1002">
            <v>2651.5397647058821</v>
          </cell>
          <cell r="F1002">
            <v>2442.36273882353</v>
          </cell>
          <cell r="G1002">
            <v>2651.5397647058821</v>
          </cell>
          <cell r="H1002">
            <v>2769.385976470589</v>
          </cell>
          <cell r="I1002">
            <v>2787.0629082352953</v>
          </cell>
          <cell r="J1002">
            <v>2651.5397647058821</v>
          </cell>
          <cell r="K1002">
            <v>2651.5397647058821</v>
          </cell>
          <cell r="L1002">
            <v>2495.3935341176471</v>
          </cell>
          <cell r="M1002">
            <v>2442.3627388235304</v>
          </cell>
          <cell r="N1002">
            <v>2657.4320752941176</v>
          </cell>
          <cell r="O1002">
            <v>2798.8475294117652</v>
          </cell>
          <cell r="P1002">
            <v>2893.1244988235312</v>
          </cell>
          <cell r="Q1002">
            <v>2890.1783435294137</v>
          </cell>
        </row>
        <row r="1003">
          <cell r="A1003" t="str">
            <v>RadioFivAll 35 - 44</v>
          </cell>
          <cell r="B1003" t="str">
            <v>Radio</v>
          </cell>
          <cell r="C1003" t="str">
            <v>Fiv</v>
          </cell>
          <cell r="D1003" t="str">
            <v>All 35 - 44</v>
          </cell>
          <cell r="E1003">
            <v>2253.8087999999998</v>
          </cell>
          <cell r="F1003">
            <v>2076.0083280000003</v>
          </cell>
          <cell r="G1003">
            <v>2253.8087999999998</v>
          </cell>
          <cell r="H1003">
            <v>2353.9780800000003</v>
          </cell>
          <cell r="I1003">
            <v>2369.0034720000008</v>
          </cell>
          <cell r="J1003">
            <v>2253.8087999999998</v>
          </cell>
          <cell r="K1003">
            <v>2253.8087999999998</v>
          </cell>
          <cell r="L1003">
            <v>2121.0845039999999</v>
          </cell>
          <cell r="M1003">
            <v>2076.0083280000013</v>
          </cell>
          <cell r="N1003">
            <v>2258.8172640000003</v>
          </cell>
          <cell r="O1003">
            <v>2379.0204000000003</v>
          </cell>
          <cell r="P1003">
            <v>2459.1558240000013</v>
          </cell>
          <cell r="Q1003">
            <v>2456.6515920000015</v>
          </cell>
        </row>
        <row r="1004">
          <cell r="A1004" t="str">
            <v>RadioFivAll 35 - 64</v>
          </cell>
          <cell r="B1004" t="str">
            <v>Radio</v>
          </cell>
          <cell r="C1004" t="str">
            <v>Fiv</v>
          </cell>
          <cell r="D1004" t="str">
            <v>All 35 - 64</v>
          </cell>
          <cell r="E1004">
            <v>3219.7268571428572</v>
          </cell>
          <cell r="F1004">
            <v>2965.7261828571441</v>
          </cell>
          <cell r="G1004">
            <v>3219.7268571428572</v>
          </cell>
          <cell r="H1004">
            <v>3362.8258285714296</v>
          </cell>
          <cell r="I1004">
            <v>3384.2906742857158</v>
          </cell>
          <cell r="J1004">
            <v>3219.7268571428572</v>
          </cell>
          <cell r="K1004">
            <v>3219.7268571428572</v>
          </cell>
          <cell r="L1004">
            <v>3030.1207199999999</v>
          </cell>
          <cell r="M1004">
            <v>2965.7261828571445</v>
          </cell>
          <cell r="N1004">
            <v>3226.8818057142862</v>
          </cell>
          <cell r="O1004">
            <v>3398.600571428572</v>
          </cell>
          <cell r="P1004">
            <v>3513.0797485714306</v>
          </cell>
          <cell r="Q1004">
            <v>3509.5022742857168</v>
          </cell>
        </row>
        <row r="1005">
          <cell r="A1005" t="str">
            <v>RadioFivAll 45 - 64</v>
          </cell>
          <cell r="B1005" t="str">
            <v>Radio</v>
          </cell>
          <cell r="C1005" t="str">
            <v>Fiv</v>
          </cell>
          <cell r="D1005" t="str">
            <v>All 45 - 64</v>
          </cell>
          <cell r="E1005">
            <v>4097.8341818181816</v>
          </cell>
          <cell r="F1005">
            <v>3774.5605963636376</v>
          </cell>
          <cell r="G1005">
            <v>4097.8341818181816</v>
          </cell>
          <cell r="H1005">
            <v>4279.9601454545464</v>
          </cell>
          <cell r="I1005">
            <v>4307.2790400000013</v>
          </cell>
          <cell r="J1005">
            <v>4097.8341818181816</v>
          </cell>
          <cell r="K1005">
            <v>4097.8341818181816</v>
          </cell>
          <cell r="L1005">
            <v>3856.51728</v>
          </cell>
          <cell r="M1005">
            <v>3774.5605963636385</v>
          </cell>
          <cell r="N1005">
            <v>4106.9404800000002</v>
          </cell>
          <cell r="O1005">
            <v>4325.4916363636376</v>
          </cell>
          <cell r="P1005">
            <v>4471.1924072727297</v>
          </cell>
          <cell r="Q1005">
            <v>4466.6392581818209</v>
          </cell>
        </row>
        <row r="1006">
          <cell r="A1006" t="str">
            <v>RadioFivAll 55 +</v>
          </cell>
          <cell r="B1006" t="str">
            <v>Radio</v>
          </cell>
          <cell r="C1006" t="str">
            <v>Fiv</v>
          </cell>
          <cell r="D1006" t="str">
            <v>All 55 +</v>
          </cell>
          <cell r="E1006">
            <v>6439.4537142857143</v>
          </cell>
          <cell r="F1006">
            <v>5931.4523657142881</v>
          </cell>
          <cell r="G1006">
            <v>6439.4537142857143</v>
          </cell>
          <cell r="H1006">
            <v>6725.6516571428592</v>
          </cell>
          <cell r="I1006">
            <v>6768.5813485714316</v>
          </cell>
          <cell r="J1006">
            <v>6439.4537142857143</v>
          </cell>
          <cell r="K1006">
            <v>6439.4537142857143</v>
          </cell>
          <cell r="L1006">
            <v>6060.2414399999998</v>
          </cell>
          <cell r="M1006">
            <v>5931.452365714289</v>
          </cell>
          <cell r="N1006">
            <v>6453.7636114285724</v>
          </cell>
          <cell r="O1006">
            <v>6797.2011428571441</v>
          </cell>
          <cell r="P1006">
            <v>7026.1594971428613</v>
          </cell>
          <cell r="Q1006">
            <v>7019.0045485714336</v>
          </cell>
        </row>
        <row r="1007">
          <cell r="A1007" t="str">
            <v>RadioFivFemale 16 +</v>
          </cell>
          <cell r="B1007" t="str">
            <v>Radio</v>
          </cell>
          <cell r="C1007" t="str">
            <v>Fiv</v>
          </cell>
          <cell r="D1007" t="str">
            <v>Female 16 +</v>
          </cell>
          <cell r="E1007">
            <v>3219.7268571428572</v>
          </cell>
          <cell r="F1007">
            <v>2965.7261828571441</v>
          </cell>
          <cell r="G1007">
            <v>3219.7268571428572</v>
          </cell>
          <cell r="H1007">
            <v>3362.8258285714296</v>
          </cell>
          <cell r="I1007">
            <v>3384.2906742857158</v>
          </cell>
          <cell r="J1007">
            <v>3219.7268571428572</v>
          </cell>
          <cell r="K1007">
            <v>3219.7268571428572</v>
          </cell>
          <cell r="L1007">
            <v>3030.1207199999999</v>
          </cell>
          <cell r="M1007">
            <v>2965.7261828571445</v>
          </cell>
          <cell r="N1007">
            <v>3226.8818057142862</v>
          </cell>
          <cell r="O1007">
            <v>3398.600571428572</v>
          </cell>
          <cell r="P1007">
            <v>3513.0797485714306</v>
          </cell>
          <cell r="Q1007">
            <v>3509.5022742857168</v>
          </cell>
        </row>
        <row r="1008">
          <cell r="A1008" t="str">
            <v>RadioFivFemale 16 - 24</v>
          </cell>
          <cell r="B1008" t="str">
            <v>Radio</v>
          </cell>
          <cell r="C1008" t="str">
            <v>Fiv</v>
          </cell>
          <cell r="D1008" t="str">
            <v>Female 16 - 24</v>
          </cell>
          <cell r="E1008">
            <v>2146.4845714285711</v>
          </cell>
          <cell r="F1008">
            <v>1977.1507885714291</v>
          </cell>
          <cell r="G1008">
            <v>2146.4845714285711</v>
          </cell>
          <cell r="H1008">
            <v>2241.883885714286</v>
          </cell>
          <cell r="I1008">
            <v>2256.1937828571436</v>
          </cell>
          <cell r="J1008">
            <v>2146.4845714285711</v>
          </cell>
          <cell r="K1008">
            <v>2146.4845714285711</v>
          </cell>
          <cell r="L1008">
            <v>2020.0804799999999</v>
          </cell>
          <cell r="M1008">
            <v>1977.1507885714295</v>
          </cell>
          <cell r="N1008">
            <v>2151.2545371428573</v>
          </cell>
          <cell r="O1008">
            <v>2265.7337142857145</v>
          </cell>
          <cell r="P1008">
            <v>2342.0531657142869</v>
          </cell>
          <cell r="Q1008">
            <v>2339.6681828571441</v>
          </cell>
        </row>
        <row r="1009">
          <cell r="A1009" t="str">
            <v>RadioFivFemale 16 - 34</v>
          </cell>
          <cell r="B1009" t="str">
            <v>Radio</v>
          </cell>
          <cell r="C1009" t="str">
            <v>Fiv</v>
          </cell>
          <cell r="D1009" t="str">
            <v>Female 16 - 34</v>
          </cell>
          <cell r="E1009">
            <v>2146.4845714285711</v>
          </cell>
          <cell r="F1009">
            <v>1977.1507885714291</v>
          </cell>
          <cell r="G1009">
            <v>2146.4845714285711</v>
          </cell>
          <cell r="H1009">
            <v>2241.883885714286</v>
          </cell>
          <cell r="I1009">
            <v>2256.1937828571436</v>
          </cell>
          <cell r="J1009">
            <v>2146.4845714285711</v>
          </cell>
          <cell r="K1009">
            <v>2146.4845714285711</v>
          </cell>
          <cell r="L1009">
            <v>2020.0804799999999</v>
          </cell>
          <cell r="M1009">
            <v>1977.1507885714295</v>
          </cell>
          <cell r="N1009">
            <v>2151.2545371428573</v>
          </cell>
          <cell r="O1009">
            <v>2265.7337142857145</v>
          </cell>
          <cell r="P1009">
            <v>2342.0531657142869</v>
          </cell>
          <cell r="Q1009">
            <v>2339.6681828571441</v>
          </cell>
        </row>
        <row r="1010">
          <cell r="A1010" t="str">
            <v>RadioFivFemale 16 - 44</v>
          </cell>
          <cell r="B1010" t="str">
            <v>Radio</v>
          </cell>
          <cell r="C1010" t="str">
            <v>Fiv</v>
          </cell>
          <cell r="D1010" t="str">
            <v>Female 16 - 44</v>
          </cell>
          <cell r="E1010">
            <v>2253.8087999999998</v>
          </cell>
          <cell r="F1010">
            <v>2076.0083280000003</v>
          </cell>
          <cell r="G1010">
            <v>2253.8087999999998</v>
          </cell>
          <cell r="H1010">
            <v>2353.9780800000003</v>
          </cell>
          <cell r="I1010">
            <v>2369.0034720000008</v>
          </cell>
          <cell r="J1010">
            <v>2253.8087999999998</v>
          </cell>
          <cell r="K1010">
            <v>2253.8087999999998</v>
          </cell>
          <cell r="L1010">
            <v>2121.0845039999999</v>
          </cell>
          <cell r="M1010">
            <v>2076.0083280000013</v>
          </cell>
          <cell r="N1010">
            <v>2258.8172640000003</v>
          </cell>
          <cell r="O1010">
            <v>2379.0204000000003</v>
          </cell>
          <cell r="P1010">
            <v>2459.1558240000013</v>
          </cell>
          <cell r="Q1010">
            <v>2456.6515920000015</v>
          </cell>
        </row>
        <row r="1011">
          <cell r="A1011" t="str">
            <v>RadioFivFemale 20 - 39</v>
          </cell>
          <cell r="B1011" t="str">
            <v>Radio</v>
          </cell>
          <cell r="C1011" t="str">
            <v>Fiv</v>
          </cell>
          <cell r="D1011" t="str">
            <v>Female 20 - 39</v>
          </cell>
          <cell r="E1011">
            <v>2253.8087999999998</v>
          </cell>
          <cell r="F1011">
            <v>2076.0083280000003</v>
          </cell>
          <cell r="G1011">
            <v>2253.8087999999998</v>
          </cell>
          <cell r="H1011">
            <v>2353.9780800000003</v>
          </cell>
          <cell r="I1011">
            <v>2369.0034720000008</v>
          </cell>
          <cell r="J1011">
            <v>2253.8087999999998</v>
          </cell>
          <cell r="K1011">
            <v>2253.8087999999998</v>
          </cell>
          <cell r="L1011">
            <v>2121.0845039999999</v>
          </cell>
          <cell r="M1011">
            <v>2076.0083280000013</v>
          </cell>
          <cell r="N1011">
            <v>2258.8172640000003</v>
          </cell>
          <cell r="O1011">
            <v>2379.0204000000003</v>
          </cell>
          <cell r="P1011">
            <v>2459.1558240000013</v>
          </cell>
          <cell r="Q1011">
            <v>2456.6515920000015</v>
          </cell>
        </row>
        <row r="1012">
          <cell r="A1012" t="str">
            <v>RadioFivFemale 25 - 34</v>
          </cell>
          <cell r="B1012" t="str">
            <v>Radio</v>
          </cell>
          <cell r="C1012" t="str">
            <v>Fiv</v>
          </cell>
          <cell r="D1012" t="str">
            <v>Female 25 - 34</v>
          </cell>
          <cell r="E1012">
            <v>2146.4845714285711</v>
          </cell>
          <cell r="F1012">
            <v>1977.1507885714291</v>
          </cell>
          <cell r="G1012">
            <v>2146.4845714285711</v>
          </cell>
          <cell r="H1012">
            <v>2241.883885714286</v>
          </cell>
          <cell r="I1012">
            <v>2256.1937828571436</v>
          </cell>
          <cell r="J1012">
            <v>2146.4845714285711</v>
          </cell>
          <cell r="K1012">
            <v>2146.4845714285711</v>
          </cell>
          <cell r="L1012">
            <v>2020.0804799999999</v>
          </cell>
          <cell r="M1012">
            <v>1977.1507885714295</v>
          </cell>
          <cell r="N1012">
            <v>2151.2545371428573</v>
          </cell>
          <cell r="O1012">
            <v>2265.7337142857145</v>
          </cell>
          <cell r="P1012">
            <v>2342.0531657142869</v>
          </cell>
          <cell r="Q1012">
            <v>2339.6681828571441</v>
          </cell>
        </row>
        <row r="1013">
          <cell r="A1013" t="str">
            <v>RadioFivFemale 25 - 44</v>
          </cell>
          <cell r="B1013" t="str">
            <v>Radio</v>
          </cell>
          <cell r="C1013" t="str">
            <v>Fiv</v>
          </cell>
          <cell r="D1013" t="str">
            <v>Female 25 - 44</v>
          </cell>
          <cell r="E1013">
            <v>2372.4303157894738</v>
          </cell>
          <cell r="F1013">
            <v>2185.2719242105272</v>
          </cell>
          <cell r="G1013">
            <v>2372.4303157894738</v>
          </cell>
          <cell r="H1013">
            <v>2477.8716631578955</v>
          </cell>
          <cell r="I1013">
            <v>2493.687865263159</v>
          </cell>
          <cell r="J1013">
            <v>2372.4303157894738</v>
          </cell>
          <cell r="K1013">
            <v>2372.4303157894738</v>
          </cell>
          <cell r="L1013">
            <v>2232.720530526316</v>
          </cell>
          <cell r="M1013">
            <v>2185.2719242105277</v>
          </cell>
          <cell r="N1013">
            <v>2377.7023831578949</v>
          </cell>
          <cell r="O1013">
            <v>2504.2320000000009</v>
          </cell>
          <cell r="P1013">
            <v>2588.5850778947388</v>
          </cell>
          <cell r="Q1013">
            <v>2585.949044210528</v>
          </cell>
        </row>
        <row r="1014">
          <cell r="A1014" t="str">
            <v>RadioFivFemale 25 - 54</v>
          </cell>
          <cell r="B1014" t="str">
            <v>Radio</v>
          </cell>
          <cell r="C1014" t="str">
            <v>Fiv</v>
          </cell>
          <cell r="D1014" t="str">
            <v>Female 25 - 54</v>
          </cell>
          <cell r="E1014">
            <v>2504.2320000000004</v>
          </cell>
          <cell r="F1014">
            <v>2306.675920000001</v>
          </cell>
          <cell r="G1014">
            <v>2504.2320000000004</v>
          </cell>
          <cell r="H1014">
            <v>2615.5312000000013</v>
          </cell>
          <cell r="I1014">
            <v>2632.2260800000017</v>
          </cell>
          <cell r="J1014">
            <v>2504.2320000000004</v>
          </cell>
          <cell r="K1014">
            <v>2504.2320000000004</v>
          </cell>
          <cell r="L1014">
            <v>2356.7605600000006</v>
          </cell>
          <cell r="M1014">
            <v>2306.675920000002</v>
          </cell>
          <cell r="N1014">
            <v>2509.7969600000006</v>
          </cell>
          <cell r="O1014">
            <v>2643.3560000000011</v>
          </cell>
          <cell r="P1014">
            <v>2732.3953600000023</v>
          </cell>
          <cell r="Q1014">
            <v>2729.6128800000024</v>
          </cell>
        </row>
        <row r="1015">
          <cell r="A1015" t="str">
            <v>RadioFivFemale 30 - 49</v>
          </cell>
          <cell r="B1015" t="str">
            <v>Radio</v>
          </cell>
          <cell r="C1015" t="str">
            <v>Fiv</v>
          </cell>
          <cell r="D1015" t="str">
            <v>Female 30 - 49</v>
          </cell>
          <cell r="E1015">
            <v>2504.2320000000004</v>
          </cell>
          <cell r="F1015">
            <v>2306.675920000001</v>
          </cell>
          <cell r="G1015">
            <v>2504.2320000000004</v>
          </cell>
          <cell r="H1015">
            <v>2615.5312000000013</v>
          </cell>
          <cell r="I1015">
            <v>2632.2260800000017</v>
          </cell>
          <cell r="J1015">
            <v>2504.2320000000004</v>
          </cell>
          <cell r="K1015">
            <v>2504.2320000000004</v>
          </cell>
          <cell r="L1015">
            <v>2356.7605600000006</v>
          </cell>
          <cell r="M1015">
            <v>2306.675920000002</v>
          </cell>
          <cell r="N1015">
            <v>2509.7969600000006</v>
          </cell>
          <cell r="O1015">
            <v>2643.3560000000011</v>
          </cell>
          <cell r="P1015">
            <v>2732.3953600000023</v>
          </cell>
          <cell r="Q1015">
            <v>2729.6128800000024</v>
          </cell>
        </row>
        <row r="1016">
          <cell r="A1016" t="str">
            <v>RadioFivFemale 35 - 44</v>
          </cell>
          <cell r="B1016" t="str">
            <v>Radio</v>
          </cell>
          <cell r="C1016" t="str">
            <v>Fiv</v>
          </cell>
          <cell r="D1016" t="str">
            <v>Female 35 - 44</v>
          </cell>
          <cell r="E1016">
            <v>2504.232</v>
          </cell>
          <cell r="F1016">
            <v>2306.6759200000006</v>
          </cell>
          <cell r="G1016">
            <v>2504.232</v>
          </cell>
          <cell r="H1016">
            <v>2615.5312000000008</v>
          </cell>
          <cell r="I1016">
            <v>2632.2260800000013</v>
          </cell>
          <cell r="J1016">
            <v>2504.232</v>
          </cell>
          <cell r="K1016">
            <v>2504.232</v>
          </cell>
          <cell r="L1016">
            <v>2356.7605600000002</v>
          </cell>
          <cell r="M1016">
            <v>2306.6759200000015</v>
          </cell>
          <cell r="N1016">
            <v>2509.7969600000001</v>
          </cell>
          <cell r="O1016">
            <v>2643.3560000000007</v>
          </cell>
          <cell r="P1016">
            <v>2732.3953600000018</v>
          </cell>
          <cell r="Q1016">
            <v>2729.612880000002</v>
          </cell>
        </row>
        <row r="1017">
          <cell r="A1017" t="str">
            <v>RadioFivFemale 35 - 54</v>
          </cell>
          <cell r="B1017" t="str">
            <v>Radio</v>
          </cell>
          <cell r="C1017" t="str">
            <v>Fiv</v>
          </cell>
          <cell r="D1017" t="str">
            <v>Female 35 - 54</v>
          </cell>
          <cell r="E1017">
            <v>3005.0783999999994</v>
          </cell>
          <cell r="F1017">
            <v>2768.0111040000006</v>
          </cell>
          <cell r="G1017">
            <v>3005.0783999999994</v>
          </cell>
          <cell r="H1017">
            <v>3138.6374400000004</v>
          </cell>
          <cell r="I1017">
            <v>3158.6712960000009</v>
          </cell>
          <cell r="J1017">
            <v>3005.0783999999994</v>
          </cell>
          <cell r="K1017">
            <v>3005.0783999999994</v>
          </cell>
          <cell r="L1017">
            <v>2828.1126719999993</v>
          </cell>
          <cell r="M1017">
            <v>2768.0111040000011</v>
          </cell>
          <cell r="N1017">
            <v>3011.7563519999999</v>
          </cell>
          <cell r="O1017">
            <v>3172.0272</v>
          </cell>
          <cell r="P1017">
            <v>3278.8744320000014</v>
          </cell>
          <cell r="Q1017">
            <v>3275.5354560000014</v>
          </cell>
        </row>
        <row r="1018">
          <cell r="A1018" t="str">
            <v>RadioFivFemale 35 - 64</v>
          </cell>
          <cell r="B1018" t="str">
            <v>Radio</v>
          </cell>
          <cell r="C1018" t="str">
            <v>Fiv</v>
          </cell>
          <cell r="D1018" t="str">
            <v>Female 35 - 64</v>
          </cell>
          <cell r="E1018">
            <v>3756.348</v>
          </cell>
          <cell r="F1018">
            <v>3460.0138800000013</v>
          </cell>
          <cell r="G1018">
            <v>3756.348</v>
          </cell>
          <cell r="H1018">
            <v>3923.296800000001</v>
          </cell>
          <cell r="I1018">
            <v>3948.3391200000015</v>
          </cell>
          <cell r="J1018">
            <v>3756.348</v>
          </cell>
          <cell r="K1018">
            <v>3756.348</v>
          </cell>
          <cell r="L1018">
            <v>3535.14084</v>
          </cell>
          <cell r="M1018">
            <v>3460.0138800000018</v>
          </cell>
          <cell r="N1018">
            <v>3764.6954400000004</v>
          </cell>
          <cell r="O1018">
            <v>3965.034000000001</v>
          </cell>
          <cell r="P1018">
            <v>4098.5930400000025</v>
          </cell>
          <cell r="Q1018">
            <v>4094.4193200000027</v>
          </cell>
        </row>
        <row r="1019">
          <cell r="A1019" t="str">
            <v>RadioFivFemale 45 - 64</v>
          </cell>
          <cell r="B1019" t="str">
            <v>Radio</v>
          </cell>
          <cell r="C1019" t="str">
            <v>Fiv</v>
          </cell>
          <cell r="D1019" t="str">
            <v>Female 45 - 64</v>
          </cell>
          <cell r="E1019">
            <v>4507.6175999999996</v>
          </cell>
          <cell r="F1019">
            <v>4152.0166560000007</v>
          </cell>
          <cell r="G1019">
            <v>4507.6175999999996</v>
          </cell>
          <cell r="H1019">
            <v>4707.9561600000006</v>
          </cell>
          <cell r="I1019">
            <v>4738.0069440000016</v>
          </cell>
          <cell r="J1019">
            <v>4507.6175999999996</v>
          </cell>
          <cell r="K1019">
            <v>4507.6175999999996</v>
          </cell>
          <cell r="L1019">
            <v>4242.1690079999998</v>
          </cell>
          <cell r="M1019">
            <v>4152.0166560000025</v>
          </cell>
          <cell r="N1019">
            <v>4517.6345280000005</v>
          </cell>
          <cell r="O1019">
            <v>4758.0408000000007</v>
          </cell>
          <cell r="P1019">
            <v>4918.3116480000026</v>
          </cell>
          <cell r="Q1019">
            <v>4913.3031840000031</v>
          </cell>
        </row>
        <row r="1020">
          <cell r="A1020" t="str">
            <v>RadioFivFemale 55 +</v>
          </cell>
          <cell r="B1020" t="str">
            <v>Radio</v>
          </cell>
          <cell r="C1020" t="str">
            <v>Fiv</v>
          </cell>
          <cell r="D1020" t="str">
            <v>Female 55 +</v>
          </cell>
          <cell r="E1020">
            <v>7512.695999999999</v>
          </cell>
          <cell r="F1020">
            <v>6920.0277600000018</v>
          </cell>
          <cell r="G1020">
            <v>7512.695999999999</v>
          </cell>
          <cell r="H1020">
            <v>7846.5936000000011</v>
          </cell>
          <cell r="I1020">
            <v>7896.678240000002</v>
          </cell>
          <cell r="J1020">
            <v>7512.695999999999</v>
          </cell>
          <cell r="K1020">
            <v>7512.695999999999</v>
          </cell>
          <cell r="L1020">
            <v>7070.2816799999991</v>
          </cell>
          <cell r="M1020">
            <v>6920.0277600000036</v>
          </cell>
          <cell r="N1020">
            <v>7529.3908799999999</v>
          </cell>
          <cell r="O1020">
            <v>7930.0680000000011</v>
          </cell>
          <cell r="P1020">
            <v>8197.1860800000049</v>
          </cell>
          <cell r="Q1020">
            <v>8188.8386400000045</v>
          </cell>
        </row>
        <row r="1021">
          <cell r="A1021" t="str">
            <v>RadioFivFemale 35 +</v>
          </cell>
          <cell r="B1021" t="str">
            <v>Radio</v>
          </cell>
          <cell r="C1021" t="str">
            <v>Fiv</v>
          </cell>
          <cell r="D1021" t="str">
            <v>Female 35 +</v>
          </cell>
          <cell r="E1021">
            <v>4097.8341818181816</v>
          </cell>
          <cell r="F1021">
            <v>3774.5605963636376</v>
          </cell>
          <cell r="G1021">
            <v>4097.8341818181816</v>
          </cell>
          <cell r="H1021">
            <v>4279.9601454545464</v>
          </cell>
          <cell r="I1021">
            <v>4307.2790400000013</v>
          </cell>
          <cell r="J1021">
            <v>4097.8341818181816</v>
          </cell>
          <cell r="K1021">
            <v>4097.8341818181816</v>
          </cell>
          <cell r="L1021">
            <v>3856.51728</v>
          </cell>
          <cell r="M1021">
            <v>3774.5605963636385</v>
          </cell>
          <cell r="N1021">
            <v>4106.9404800000002</v>
          </cell>
          <cell r="O1021">
            <v>4325.4916363636376</v>
          </cell>
          <cell r="P1021">
            <v>4471.1924072727297</v>
          </cell>
          <cell r="Q1021">
            <v>4466.6392581818209</v>
          </cell>
        </row>
        <row r="1022">
          <cell r="A1022" t="str">
            <v>RadioFivMale 16 - 24</v>
          </cell>
          <cell r="B1022" t="str">
            <v>Radio</v>
          </cell>
          <cell r="C1022" t="str">
            <v>Fiv</v>
          </cell>
          <cell r="D1022" t="str">
            <v>Male 16 - 24</v>
          </cell>
          <cell r="E1022">
            <v>1878.1739999999998</v>
          </cell>
          <cell r="F1022">
            <v>1730.0069400000004</v>
          </cell>
          <cell r="G1022">
            <v>1878.1739999999998</v>
          </cell>
          <cell r="H1022">
            <v>1961.6484000000003</v>
          </cell>
          <cell r="I1022">
            <v>1974.1695600000005</v>
          </cell>
          <cell r="J1022">
            <v>1878.1739999999998</v>
          </cell>
          <cell r="K1022">
            <v>1878.1739999999998</v>
          </cell>
          <cell r="L1022">
            <v>1767.5704199999998</v>
          </cell>
          <cell r="M1022">
            <v>1730.0069400000009</v>
          </cell>
          <cell r="N1022">
            <v>1882.34772</v>
          </cell>
          <cell r="O1022">
            <v>1982.5170000000003</v>
          </cell>
          <cell r="P1022">
            <v>2049.2965200000012</v>
          </cell>
          <cell r="Q1022">
            <v>2047.2096600000011</v>
          </cell>
        </row>
        <row r="1023">
          <cell r="A1023" t="str">
            <v>RadioFivMale 16 - 34</v>
          </cell>
          <cell r="B1023" t="str">
            <v>Radio</v>
          </cell>
          <cell r="C1023" t="str">
            <v>Fiv</v>
          </cell>
          <cell r="D1023" t="str">
            <v>Male 16 - 34</v>
          </cell>
          <cell r="E1023">
            <v>1878.174</v>
          </cell>
          <cell r="F1023">
            <v>1730.0069400000007</v>
          </cell>
          <cell r="G1023">
            <v>1878.174</v>
          </cell>
          <cell r="H1023">
            <v>1961.6484000000005</v>
          </cell>
          <cell r="I1023">
            <v>1974.1695600000007</v>
          </cell>
          <cell r="J1023">
            <v>1878.174</v>
          </cell>
          <cell r="K1023">
            <v>1878.174</v>
          </cell>
          <cell r="L1023">
            <v>1767.57042</v>
          </cell>
          <cell r="M1023">
            <v>1730.0069400000009</v>
          </cell>
          <cell r="N1023">
            <v>1882.3477200000002</v>
          </cell>
          <cell r="O1023">
            <v>1982.5170000000005</v>
          </cell>
          <cell r="P1023">
            <v>2049.2965200000012</v>
          </cell>
          <cell r="Q1023">
            <v>2047.2096600000013</v>
          </cell>
        </row>
        <row r="1024">
          <cell r="A1024" t="str">
            <v>RadioFivMale 16 - 44</v>
          </cell>
          <cell r="B1024" t="str">
            <v>Radio</v>
          </cell>
          <cell r="C1024" t="str">
            <v>Fiv</v>
          </cell>
          <cell r="D1024" t="str">
            <v>Male 16 - 44</v>
          </cell>
          <cell r="E1024">
            <v>1959.8337391304349</v>
          </cell>
          <cell r="F1024">
            <v>1805.2246330434789</v>
          </cell>
          <cell r="G1024">
            <v>1959.8337391304349</v>
          </cell>
          <cell r="H1024">
            <v>2046.9374608695659</v>
          </cell>
          <cell r="I1024">
            <v>2060.0030191304359</v>
          </cell>
          <cell r="J1024">
            <v>1959.8337391304349</v>
          </cell>
          <cell r="K1024">
            <v>1959.8337391304349</v>
          </cell>
          <cell r="L1024">
            <v>1844.4213078260871</v>
          </cell>
          <cell r="M1024">
            <v>1805.2246330434793</v>
          </cell>
          <cell r="N1024">
            <v>1964.1889252173917</v>
          </cell>
          <cell r="O1024">
            <v>2068.7133913043485</v>
          </cell>
          <cell r="P1024">
            <v>2138.3963686956536</v>
          </cell>
          <cell r="Q1024">
            <v>2136.2187756521753</v>
          </cell>
        </row>
        <row r="1025">
          <cell r="A1025" t="str">
            <v>RadioFivMale 16 +</v>
          </cell>
          <cell r="B1025" t="str">
            <v>Radio</v>
          </cell>
          <cell r="C1025" t="str">
            <v>Fiv</v>
          </cell>
          <cell r="D1025" t="str">
            <v>Male 16 +</v>
          </cell>
          <cell r="E1025">
            <v>2504.232</v>
          </cell>
          <cell r="F1025">
            <v>2306.6759200000006</v>
          </cell>
          <cell r="G1025">
            <v>2504.232</v>
          </cell>
          <cell r="H1025">
            <v>2615.5312000000008</v>
          </cell>
          <cell r="I1025">
            <v>2632.2260800000013</v>
          </cell>
          <cell r="J1025">
            <v>2504.232</v>
          </cell>
          <cell r="K1025">
            <v>2504.232</v>
          </cell>
          <cell r="L1025">
            <v>2356.7605600000002</v>
          </cell>
          <cell r="M1025">
            <v>2306.6759200000015</v>
          </cell>
          <cell r="N1025">
            <v>2509.7969600000001</v>
          </cell>
          <cell r="O1025">
            <v>2643.3560000000007</v>
          </cell>
          <cell r="P1025">
            <v>2732.3953600000018</v>
          </cell>
          <cell r="Q1025">
            <v>2729.612880000002</v>
          </cell>
        </row>
        <row r="1026">
          <cell r="A1026" t="str">
            <v>RadioFivMale 20 - 39</v>
          </cell>
          <cell r="B1026" t="str">
            <v>Radio</v>
          </cell>
          <cell r="C1026" t="str">
            <v>Fiv</v>
          </cell>
          <cell r="D1026" t="str">
            <v>Male 20 - 39</v>
          </cell>
          <cell r="E1026">
            <v>1878.174</v>
          </cell>
          <cell r="F1026">
            <v>1730.0069400000007</v>
          </cell>
          <cell r="G1026">
            <v>1878.174</v>
          </cell>
          <cell r="H1026">
            <v>1961.6484000000005</v>
          </cell>
          <cell r="I1026">
            <v>1974.1695600000007</v>
          </cell>
          <cell r="J1026">
            <v>1878.174</v>
          </cell>
          <cell r="K1026">
            <v>1878.174</v>
          </cell>
          <cell r="L1026">
            <v>1767.57042</v>
          </cell>
          <cell r="M1026">
            <v>1730.0069400000009</v>
          </cell>
          <cell r="N1026">
            <v>1882.3477200000002</v>
          </cell>
          <cell r="O1026">
            <v>1982.5170000000005</v>
          </cell>
          <cell r="P1026">
            <v>2049.2965200000012</v>
          </cell>
          <cell r="Q1026">
            <v>2047.2096600000013</v>
          </cell>
        </row>
        <row r="1027">
          <cell r="A1027" t="str">
            <v>RadioFivMale 25 - 34</v>
          </cell>
          <cell r="B1027" t="str">
            <v>Radio</v>
          </cell>
          <cell r="C1027" t="str">
            <v>Fiv</v>
          </cell>
          <cell r="D1027" t="str">
            <v>Male 25 - 34</v>
          </cell>
          <cell r="E1027">
            <v>1959.8337391304349</v>
          </cell>
          <cell r="F1027">
            <v>1805.2246330434789</v>
          </cell>
          <cell r="G1027">
            <v>1959.8337391304349</v>
          </cell>
          <cell r="H1027">
            <v>2046.9374608695659</v>
          </cell>
          <cell r="I1027">
            <v>2060.0030191304359</v>
          </cell>
          <cell r="J1027">
            <v>1959.8337391304349</v>
          </cell>
          <cell r="K1027">
            <v>1959.8337391304349</v>
          </cell>
          <cell r="L1027">
            <v>1844.4213078260871</v>
          </cell>
          <cell r="M1027">
            <v>1805.2246330434793</v>
          </cell>
          <cell r="N1027">
            <v>1964.1889252173917</v>
          </cell>
          <cell r="O1027">
            <v>2068.7133913043485</v>
          </cell>
          <cell r="P1027">
            <v>2138.3963686956536</v>
          </cell>
          <cell r="Q1027">
            <v>2136.2187756521753</v>
          </cell>
        </row>
        <row r="1028">
          <cell r="A1028" t="str">
            <v>RadioFivMale 25 - 44</v>
          </cell>
          <cell r="B1028" t="str">
            <v>Radio</v>
          </cell>
          <cell r="C1028" t="str">
            <v>Fiv</v>
          </cell>
          <cell r="D1028" t="str">
            <v>Male 25 - 44</v>
          </cell>
          <cell r="E1028">
            <v>2048.9170909090908</v>
          </cell>
          <cell r="F1028">
            <v>1887.2802981818188</v>
          </cell>
          <cell r="G1028">
            <v>2048.9170909090908</v>
          </cell>
          <cell r="H1028">
            <v>2139.9800727272732</v>
          </cell>
          <cell r="I1028">
            <v>2153.6395200000006</v>
          </cell>
          <cell r="J1028">
            <v>2048.9170909090908</v>
          </cell>
          <cell r="K1028">
            <v>2048.9170909090908</v>
          </cell>
          <cell r="L1028">
            <v>1928.25864</v>
          </cell>
          <cell r="M1028">
            <v>1887.2802981818193</v>
          </cell>
          <cell r="N1028">
            <v>2053.4702400000001</v>
          </cell>
          <cell r="O1028">
            <v>2162.7458181818188</v>
          </cell>
          <cell r="P1028">
            <v>2235.5962036363649</v>
          </cell>
          <cell r="Q1028">
            <v>2233.3196290909104</v>
          </cell>
        </row>
        <row r="1029">
          <cell r="A1029" t="str">
            <v>RadioFivMale 25 - 54</v>
          </cell>
          <cell r="B1029" t="str">
            <v>Radio</v>
          </cell>
          <cell r="C1029" t="str">
            <v>Fiv</v>
          </cell>
          <cell r="D1029" t="str">
            <v>Male 25 - 54</v>
          </cell>
          <cell r="E1029">
            <v>2146.4845714285716</v>
          </cell>
          <cell r="F1029">
            <v>1977.1507885714295</v>
          </cell>
          <cell r="G1029">
            <v>2146.4845714285716</v>
          </cell>
          <cell r="H1029">
            <v>2241.8838857142864</v>
          </cell>
          <cell r="I1029">
            <v>2256.193782857144</v>
          </cell>
          <cell r="J1029">
            <v>2146.4845714285716</v>
          </cell>
          <cell r="K1029">
            <v>2146.4845714285716</v>
          </cell>
          <cell r="L1029">
            <v>2020.0804800000001</v>
          </cell>
          <cell r="M1029">
            <v>1977.15078857143</v>
          </cell>
          <cell r="N1029">
            <v>2151.2545371428578</v>
          </cell>
          <cell r="O1029">
            <v>2265.733714285715</v>
          </cell>
          <cell r="P1029">
            <v>2342.0531657142874</v>
          </cell>
          <cell r="Q1029">
            <v>2339.6681828571445</v>
          </cell>
        </row>
        <row r="1030">
          <cell r="A1030" t="str">
            <v>RadioFivMale 30 - 49</v>
          </cell>
          <cell r="B1030" t="str">
            <v>Radio</v>
          </cell>
          <cell r="C1030" t="str">
            <v>Fiv</v>
          </cell>
          <cell r="D1030" t="str">
            <v>Male 30 - 49</v>
          </cell>
          <cell r="E1030">
            <v>2048.9170909090908</v>
          </cell>
          <cell r="F1030">
            <v>1887.2802981818188</v>
          </cell>
          <cell r="G1030">
            <v>2048.9170909090908</v>
          </cell>
          <cell r="H1030">
            <v>2139.9800727272732</v>
          </cell>
          <cell r="I1030">
            <v>2153.6395200000006</v>
          </cell>
          <cell r="J1030">
            <v>2048.9170909090908</v>
          </cell>
          <cell r="K1030">
            <v>2048.9170909090908</v>
          </cell>
          <cell r="L1030">
            <v>1928.25864</v>
          </cell>
          <cell r="M1030">
            <v>1887.2802981818193</v>
          </cell>
          <cell r="N1030">
            <v>2053.4702400000001</v>
          </cell>
          <cell r="O1030">
            <v>2162.7458181818188</v>
          </cell>
          <cell r="P1030">
            <v>2235.5962036363649</v>
          </cell>
          <cell r="Q1030">
            <v>2233.3196290909104</v>
          </cell>
        </row>
        <row r="1031">
          <cell r="A1031" t="str">
            <v>RadioFivMale 35 - 44</v>
          </cell>
          <cell r="B1031" t="str">
            <v>Radio</v>
          </cell>
          <cell r="C1031" t="str">
            <v>Fiv</v>
          </cell>
          <cell r="D1031" t="str">
            <v>Male 35 - 44</v>
          </cell>
          <cell r="E1031">
            <v>2048.9170909090908</v>
          </cell>
          <cell r="F1031">
            <v>1887.2802981818188</v>
          </cell>
          <cell r="G1031">
            <v>2048.9170909090908</v>
          </cell>
          <cell r="H1031">
            <v>2139.9800727272732</v>
          </cell>
          <cell r="I1031">
            <v>2153.6395200000006</v>
          </cell>
          <cell r="J1031">
            <v>2048.9170909090908</v>
          </cell>
          <cell r="K1031">
            <v>2048.9170909090908</v>
          </cell>
          <cell r="L1031">
            <v>1928.25864</v>
          </cell>
          <cell r="M1031">
            <v>1887.2802981818193</v>
          </cell>
          <cell r="N1031">
            <v>2053.4702400000001</v>
          </cell>
          <cell r="O1031">
            <v>2162.7458181818188</v>
          </cell>
          <cell r="P1031">
            <v>2235.5962036363649</v>
          </cell>
          <cell r="Q1031">
            <v>2233.3196290909104</v>
          </cell>
        </row>
        <row r="1032">
          <cell r="A1032" t="str">
            <v>RadioFivMale 35 - 54</v>
          </cell>
          <cell r="B1032" t="str">
            <v>Radio</v>
          </cell>
          <cell r="C1032" t="str">
            <v>Fiv</v>
          </cell>
          <cell r="D1032" t="str">
            <v>Male 35 - 54</v>
          </cell>
          <cell r="E1032">
            <v>2504.232</v>
          </cell>
          <cell r="F1032">
            <v>2306.6759200000006</v>
          </cell>
          <cell r="G1032">
            <v>2504.232</v>
          </cell>
          <cell r="H1032">
            <v>2615.5312000000008</v>
          </cell>
          <cell r="I1032">
            <v>2632.2260800000013</v>
          </cell>
          <cell r="J1032">
            <v>2504.232</v>
          </cell>
          <cell r="K1032">
            <v>2504.232</v>
          </cell>
          <cell r="L1032">
            <v>2356.7605600000002</v>
          </cell>
          <cell r="M1032">
            <v>2306.6759200000015</v>
          </cell>
          <cell r="N1032">
            <v>2509.7969600000001</v>
          </cell>
          <cell r="O1032">
            <v>2643.3560000000007</v>
          </cell>
          <cell r="P1032">
            <v>2732.3953600000018</v>
          </cell>
          <cell r="Q1032">
            <v>2729.612880000002</v>
          </cell>
        </row>
        <row r="1033">
          <cell r="A1033" t="str">
            <v>RadioFivMale 35 - 64</v>
          </cell>
          <cell r="B1033" t="str">
            <v>Radio</v>
          </cell>
          <cell r="C1033" t="str">
            <v>Fiv</v>
          </cell>
          <cell r="D1033" t="str">
            <v>Male 35 - 64</v>
          </cell>
          <cell r="E1033">
            <v>2651.5397647058821</v>
          </cell>
          <cell r="F1033">
            <v>2442.36273882353</v>
          </cell>
          <cell r="G1033">
            <v>2651.5397647058821</v>
          </cell>
          <cell r="H1033">
            <v>2769.385976470589</v>
          </cell>
          <cell r="I1033">
            <v>2787.0629082352953</v>
          </cell>
          <cell r="J1033">
            <v>2651.5397647058821</v>
          </cell>
          <cell r="K1033">
            <v>2651.5397647058821</v>
          </cell>
          <cell r="L1033">
            <v>2495.3935341176471</v>
          </cell>
          <cell r="M1033">
            <v>2442.3627388235304</v>
          </cell>
          <cell r="N1033">
            <v>2657.4320752941176</v>
          </cell>
          <cell r="O1033">
            <v>2798.8475294117652</v>
          </cell>
          <cell r="P1033">
            <v>2893.1244988235312</v>
          </cell>
          <cell r="Q1033">
            <v>2890.1783435294137</v>
          </cell>
        </row>
        <row r="1034">
          <cell r="A1034" t="str">
            <v>RadioFivMale 45 - 64</v>
          </cell>
          <cell r="B1034" t="str">
            <v>Radio</v>
          </cell>
          <cell r="C1034" t="str">
            <v>Fiv</v>
          </cell>
          <cell r="D1034" t="str">
            <v>Male 45 - 64</v>
          </cell>
          <cell r="E1034">
            <v>3467.3981538461535</v>
          </cell>
          <cell r="F1034">
            <v>3193.8589661538472</v>
          </cell>
          <cell r="G1034">
            <v>3467.3981538461535</v>
          </cell>
          <cell r="H1034">
            <v>3621.5047384615391</v>
          </cell>
          <cell r="I1034">
            <v>3644.6207261538475</v>
          </cell>
          <cell r="J1034">
            <v>3467.3981538461535</v>
          </cell>
          <cell r="K1034">
            <v>3467.3981538461535</v>
          </cell>
          <cell r="L1034">
            <v>3263.2069292307688</v>
          </cell>
          <cell r="M1034">
            <v>3193.8589661538476</v>
          </cell>
          <cell r="N1034">
            <v>3475.1034830769231</v>
          </cell>
          <cell r="O1034">
            <v>3660.0313846153849</v>
          </cell>
          <cell r="P1034">
            <v>3783.3166523076943</v>
          </cell>
          <cell r="Q1034">
            <v>3779.4639876923097</v>
          </cell>
        </row>
        <row r="1035">
          <cell r="A1035" t="str">
            <v>RadioFivMale 55 +</v>
          </cell>
          <cell r="B1035" t="str">
            <v>Radio</v>
          </cell>
          <cell r="C1035" t="str">
            <v>Fiv</v>
          </cell>
          <cell r="D1035" t="str">
            <v>Male 55 +</v>
          </cell>
          <cell r="E1035">
            <v>5008.4639999999999</v>
          </cell>
          <cell r="F1035">
            <v>4613.3518400000012</v>
          </cell>
          <cell r="G1035">
            <v>5008.4639999999999</v>
          </cell>
          <cell r="H1035">
            <v>5231.0624000000016</v>
          </cell>
          <cell r="I1035">
            <v>5264.4521600000026</v>
          </cell>
          <cell r="J1035">
            <v>5008.4639999999999</v>
          </cell>
          <cell r="K1035">
            <v>5008.4639999999999</v>
          </cell>
          <cell r="L1035">
            <v>4713.5211200000003</v>
          </cell>
          <cell r="M1035">
            <v>4613.351840000003</v>
          </cell>
          <cell r="N1035">
            <v>5019.5939200000003</v>
          </cell>
          <cell r="O1035">
            <v>5286.7120000000014</v>
          </cell>
          <cell r="P1035">
            <v>5464.7907200000036</v>
          </cell>
          <cell r="Q1035">
            <v>5459.2257600000039</v>
          </cell>
        </row>
        <row r="1036">
          <cell r="A1036" t="str">
            <v>RadioFivMale 35 +</v>
          </cell>
          <cell r="B1036" t="str">
            <v>Radio</v>
          </cell>
          <cell r="C1036" t="str">
            <v>Fiv</v>
          </cell>
          <cell r="D1036" t="str">
            <v>Male 35 +</v>
          </cell>
          <cell r="E1036">
            <v>3219.7268571428572</v>
          </cell>
          <cell r="F1036">
            <v>2965.7261828571441</v>
          </cell>
          <cell r="G1036">
            <v>3219.7268571428572</v>
          </cell>
          <cell r="H1036">
            <v>3362.8258285714296</v>
          </cell>
          <cell r="I1036">
            <v>3384.2906742857158</v>
          </cell>
          <cell r="J1036">
            <v>3219.7268571428572</v>
          </cell>
          <cell r="K1036">
            <v>3219.7268571428572</v>
          </cell>
          <cell r="L1036">
            <v>3030.1207199999999</v>
          </cell>
          <cell r="M1036">
            <v>2965.7261828571445</v>
          </cell>
          <cell r="N1036">
            <v>3226.8818057142862</v>
          </cell>
          <cell r="O1036">
            <v>3398.600571428572</v>
          </cell>
          <cell r="P1036">
            <v>3513.0797485714306</v>
          </cell>
          <cell r="Q1036">
            <v>3509.5022742857168</v>
          </cell>
        </row>
        <row r="1037">
          <cell r="A1037" t="str">
            <v>RadioOthAll 16 +</v>
          </cell>
          <cell r="B1037" t="str">
            <v>Radio</v>
          </cell>
          <cell r="C1037" t="str">
            <v>Oth</v>
          </cell>
          <cell r="D1037" t="str">
            <v>All 16 +</v>
          </cell>
          <cell r="E1037">
            <v>1496.7329999999995</v>
          </cell>
          <cell r="F1037">
            <v>1378.6573966666667</v>
          </cell>
          <cell r="G1037">
            <v>1496.7329999999995</v>
          </cell>
          <cell r="H1037">
            <v>1563.2544666666665</v>
          </cell>
          <cell r="I1037">
            <v>1573.2326866666667</v>
          </cell>
          <cell r="J1037">
            <v>1496.7329999999995</v>
          </cell>
          <cell r="K1037">
            <v>1496.7329999999995</v>
          </cell>
          <cell r="L1037">
            <v>1408.5920566666662</v>
          </cell>
          <cell r="M1037">
            <v>1378.657396666667</v>
          </cell>
          <cell r="N1037">
            <v>1500.0590733333331</v>
          </cell>
          <cell r="O1037">
            <v>1579.8848333333331</v>
          </cell>
          <cell r="P1037">
            <v>1633.1020066666672</v>
          </cell>
          <cell r="Q1037">
            <v>1631.4389700000006</v>
          </cell>
        </row>
        <row r="1038">
          <cell r="A1038" t="str">
            <v>RadioOthAll 16 - 24</v>
          </cell>
          <cell r="B1038" t="str">
            <v>Radio</v>
          </cell>
          <cell r="C1038" t="str">
            <v>Oth</v>
          </cell>
          <cell r="D1038" t="str">
            <v>All 16 - 24</v>
          </cell>
          <cell r="E1038">
            <v>976.13021739130443</v>
          </cell>
          <cell r="F1038">
            <v>899.12438913043513</v>
          </cell>
          <cell r="G1038">
            <v>976.13021739130443</v>
          </cell>
          <cell r="H1038">
            <v>1019.513782608696</v>
          </cell>
          <cell r="I1038">
            <v>1026.0213173913048</v>
          </cell>
          <cell r="J1038">
            <v>976.13021739130443</v>
          </cell>
          <cell r="K1038">
            <v>976.13021739130443</v>
          </cell>
          <cell r="L1038">
            <v>918.64699347826092</v>
          </cell>
          <cell r="M1038">
            <v>899.12438913043536</v>
          </cell>
          <cell r="N1038">
            <v>978.2993956521741</v>
          </cell>
          <cell r="O1038">
            <v>1030.3596739130437</v>
          </cell>
          <cell r="P1038">
            <v>1065.0665260869573</v>
          </cell>
          <cell r="Q1038">
            <v>1063.9819369565225</v>
          </cell>
        </row>
        <row r="1039">
          <cell r="A1039" t="str">
            <v>RadioOthAll 16 - 34</v>
          </cell>
          <cell r="B1039" t="str">
            <v>Radio</v>
          </cell>
          <cell r="C1039" t="str">
            <v>Oth</v>
          </cell>
          <cell r="D1039" t="str">
            <v>All 16 - 34</v>
          </cell>
          <cell r="E1039">
            <v>1020.4997727272726</v>
          </cell>
          <cell r="F1039">
            <v>939.99367954545471</v>
          </cell>
          <cell r="G1039">
            <v>1020.4997727272726</v>
          </cell>
          <cell r="H1039">
            <v>1065.8553181818183</v>
          </cell>
          <cell r="I1039">
            <v>1072.6586500000003</v>
          </cell>
          <cell r="J1039">
            <v>1020.4997727272726</v>
          </cell>
          <cell r="K1039">
            <v>1020.4997727272726</v>
          </cell>
          <cell r="L1039">
            <v>960.40367499999979</v>
          </cell>
          <cell r="M1039">
            <v>939.99367954545494</v>
          </cell>
          <cell r="N1039">
            <v>1022.7675499999999</v>
          </cell>
          <cell r="O1039">
            <v>1077.1942045454546</v>
          </cell>
          <cell r="P1039">
            <v>1113.4786409090914</v>
          </cell>
          <cell r="Q1039">
            <v>1112.3447522727279</v>
          </cell>
        </row>
        <row r="1040">
          <cell r="A1040" t="str">
            <v>RadioOthAll 16 - 44</v>
          </cell>
          <cell r="B1040" t="str">
            <v>Radio</v>
          </cell>
          <cell r="C1040" t="str">
            <v>Oth</v>
          </cell>
          <cell r="D1040" t="str">
            <v>All 16 - 44</v>
          </cell>
          <cell r="E1040">
            <v>1069.095</v>
          </cell>
          <cell r="F1040">
            <v>984.75528333333375</v>
          </cell>
          <cell r="G1040">
            <v>1069.095</v>
          </cell>
          <cell r="H1040">
            <v>1116.6103333333338</v>
          </cell>
          <cell r="I1040">
            <v>1123.7376333333339</v>
          </cell>
          <cell r="J1040">
            <v>1069.095</v>
          </cell>
          <cell r="K1040">
            <v>1069.095</v>
          </cell>
          <cell r="L1040">
            <v>1006.1371833333334</v>
          </cell>
          <cell r="M1040">
            <v>984.75528333333398</v>
          </cell>
          <cell r="N1040">
            <v>1071.4707666666668</v>
          </cell>
          <cell r="O1040">
            <v>1128.489166666667</v>
          </cell>
          <cell r="P1040">
            <v>1166.501433333334</v>
          </cell>
          <cell r="Q1040">
            <v>1165.3135500000008</v>
          </cell>
        </row>
        <row r="1041">
          <cell r="A1041" t="str">
            <v>RadioOthAll 20 - 39</v>
          </cell>
          <cell r="B1041" t="str">
            <v>Radio</v>
          </cell>
          <cell r="C1041" t="str">
            <v>Oth</v>
          </cell>
          <cell r="D1041" t="str">
            <v>All 20 - 39</v>
          </cell>
          <cell r="E1041">
            <v>1020.4997727272727</v>
          </cell>
          <cell r="F1041">
            <v>939.99367954545482</v>
          </cell>
          <cell r="G1041">
            <v>1020.4997727272727</v>
          </cell>
          <cell r="H1041">
            <v>1065.8553181818183</v>
          </cell>
          <cell r="I1041">
            <v>1072.6586500000003</v>
          </cell>
          <cell r="J1041">
            <v>1020.4997727272727</v>
          </cell>
          <cell r="K1041">
            <v>1020.4997727272727</v>
          </cell>
          <cell r="L1041">
            <v>960.40367499999991</v>
          </cell>
          <cell r="M1041">
            <v>939.99367954545505</v>
          </cell>
          <cell r="N1041">
            <v>1022.76755</v>
          </cell>
          <cell r="O1041">
            <v>1077.1942045454548</v>
          </cell>
          <cell r="P1041">
            <v>1113.4786409090916</v>
          </cell>
          <cell r="Q1041">
            <v>1112.3447522727279</v>
          </cell>
        </row>
        <row r="1042">
          <cell r="A1042" t="str">
            <v>RadioOthAll 25 - 34</v>
          </cell>
          <cell r="B1042" t="str">
            <v>Radio</v>
          </cell>
          <cell r="C1042" t="str">
            <v>Oth</v>
          </cell>
          <cell r="D1042" t="str">
            <v>All 25 - 34</v>
          </cell>
          <cell r="E1042">
            <v>1020.4997727272726</v>
          </cell>
          <cell r="F1042">
            <v>939.99367954545471</v>
          </cell>
          <cell r="G1042">
            <v>1020.4997727272726</v>
          </cell>
          <cell r="H1042">
            <v>1065.8553181818183</v>
          </cell>
          <cell r="I1042">
            <v>1072.6586500000003</v>
          </cell>
          <cell r="J1042">
            <v>1020.4997727272726</v>
          </cell>
          <cell r="K1042">
            <v>1020.4997727272726</v>
          </cell>
          <cell r="L1042">
            <v>960.40367499999979</v>
          </cell>
          <cell r="M1042">
            <v>939.99367954545494</v>
          </cell>
          <cell r="N1042">
            <v>1022.7675499999999</v>
          </cell>
          <cell r="O1042">
            <v>1077.1942045454546</v>
          </cell>
          <cell r="P1042">
            <v>1113.4786409090914</v>
          </cell>
          <cell r="Q1042">
            <v>1112.3447522727279</v>
          </cell>
        </row>
        <row r="1043">
          <cell r="A1043" t="str">
            <v>RadioOthAll 25 - 44</v>
          </cell>
          <cell r="B1043" t="str">
            <v>Radio</v>
          </cell>
          <cell r="C1043" t="str">
            <v>Oth</v>
          </cell>
          <cell r="D1043" t="str">
            <v>All 25 - 44</v>
          </cell>
          <cell r="E1043">
            <v>1069.095</v>
          </cell>
          <cell r="F1043">
            <v>984.75528333333375</v>
          </cell>
          <cell r="G1043">
            <v>1069.095</v>
          </cell>
          <cell r="H1043">
            <v>1116.6103333333338</v>
          </cell>
          <cell r="I1043">
            <v>1123.7376333333339</v>
          </cell>
          <cell r="J1043">
            <v>1069.095</v>
          </cell>
          <cell r="K1043">
            <v>1069.095</v>
          </cell>
          <cell r="L1043">
            <v>1006.1371833333334</v>
          </cell>
          <cell r="M1043">
            <v>984.75528333333398</v>
          </cell>
          <cell r="N1043">
            <v>1071.4707666666668</v>
          </cell>
          <cell r="O1043">
            <v>1128.489166666667</v>
          </cell>
          <cell r="P1043">
            <v>1166.501433333334</v>
          </cell>
          <cell r="Q1043">
            <v>1165.3135500000008</v>
          </cell>
        </row>
        <row r="1044">
          <cell r="A1044" t="str">
            <v>RadioOthAll 25 - 54</v>
          </cell>
          <cell r="B1044" t="str">
            <v>Radio</v>
          </cell>
          <cell r="C1044" t="str">
            <v>Oth</v>
          </cell>
          <cell r="D1044" t="str">
            <v>All 25 - 54</v>
          </cell>
          <cell r="E1044">
            <v>1181.6313157894735</v>
          </cell>
          <cell r="F1044">
            <v>1088.4137342105266</v>
          </cell>
          <cell r="G1044">
            <v>1181.6313157894735</v>
          </cell>
          <cell r="H1044">
            <v>1234.1482631578949</v>
          </cell>
          <cell r="I1044">
            <v>1242.0258052631582</v>
          </cell>
          <cell r="J1044">
            <v>1181.6313157894735</v>
          </cell>
          <cell r="K1044">
            <v>1181.6313157894735</v>
          </cell>
          <cell r="L1044">
            <v>1112.0463605263158</v>
          </cell>
          <cell r="M1044">
            <v>1088.4137342105269</v>
          </cell>
          <cell r="N1044">
            <v>1184.2571631578946</v>
          </cell>
          <cell r="O1044">
            <v>1247.2775000000001</v>
          </cell>
          <cell r="P1044">
            <v>1289.2910578947376</v>
          </cell>
          <cell r="Q1044">
            <v>1287.9781342105271</v>
          </cell>
        </row>
        <row r="1045">
          <cell r="A1045" t="str">
            <v>RadioOthAll 30 - 49</v>
          </cell>
          <cell r="B1045" t="str">
            <v>Radio</v>
          </cell>
          <cell r="C1045" t="str">
            <v>Oth</v>
          </cell>
          <cell r="D1045" t="str">
            <v>All 30 - 49</v>
          </cell>
          <cell r="E1045">
            <v>1122.5497499999999</v>
          </cell>
          <cell r="F1045">
            <v>1033.9930475000003</v>
          </cell>
          <cell r="G1045">
            <v>1122.5497499999999</v>
          </cell>
          <cell r="H1045">
            <v>1172.4408500000002</v>
          </cell>
          <cell r="I1045">
            <v>1179.9245150000004</v>
          </cell>
          <cell r="J1045">
            <v>1122.5497499999999</v>
          </cell>
          <cell r="K1045">
            <v>1122.5497499999999</v>
          </cell>
          <cell r="L1045">
            <v>1056.4440425</v>
          </cell>
          <cell r="M1045">
            <v>1033.9930475000006</v>
          </cell>
          <cell r="N1045">
            <v>1125.0443050000001</v>
          </cell>
          <cell r="O1045">
            <v>1184.9136250000001</v>
          </cell>
          <cell r="P1045">
            <v>1224.8265050000007</v>
          </cell>
          <cell r="Q1045">
            <v>1223.5792275000008</v>
          </cell>
        </row>
        <row r="1046">
          <cell r="A1046" t="str">
            <v>RadioOthAll 35 +</v>
          </cell>
          <cell r="B1046" t="str">
            <v>Radio</v>
          </cell>
          <cell r="C1046" t="str">
            <v>Oth</v>
          </cell>
          <cell r="D1046" t="str">
            <v>All 35 +</v>
          </cell>
          <cell r="E1046">
            <v>1870.9162500000002</v>
          </cell>
          <cell r="F1046">
            <v>1723.321745833334</v>
          </cell>
          <cell r="G1046">
            <v>1870.9162500000002</v>
          </cell>
          <cell r="H1046">
            <v>1954.068083333334</v>
          </cell>
          <cell r="I1046">
            <v>1966.5408583333344</v>
          </cell>
          <cell r="J1046">
            <v>1870.9162500000002</v>
          </cell>
          <cell r="K1046">
            <v>1870.9162500000002</v>
          </cell>
          <cell r="L1046">
            <v>1760.7400708333334</v>
          </cell>
          <cell r="M1046">
            <v>1723.3217458333345</v>
          </cell>
          <cell r="N1046">
            <v>1875.073841666667</v>
          </cell>
          <cell r="O1046">
            <v>1974.8560416666674</v>
          </cell>
          <cell r="P1046">
            <v>2041.3775083333348</v>
          </cell>
          <cell r="Q1046">
            <v>2039.2987125000016</v>
          </cell>
        </row>
        <row r="1047">
          <cell r="A1047" t="str">
            <v>RadioOthAll 35 - 54</v>
          </cell>
          <cell r="B1047" t="str">
            <v>Radio</v>
          </cell>
          <cell r="C1047" t="str">
            <v>Oth</v>
          </cell>
          <cell r="D1047" t="str">
            <v>All 35 - 54</v>
          </cell>
          <cell r="E1047">
            <v>1320.6467647058823</v>
          </cell>
          <cell r="F1047">
            <v>1216.4624088235298</v>
          </cell>
          <cell r="G1047">
            <v>1320.6467647058823</v>
          </cell>
          <cell r="H1047">
            <v>1379.3421764705886</v>
          </cell>
          <cell r="I1047">
            <v>1388.1464882352948</v>
          </cell>
          <cell r="J1047">
            <v>1320.6467647058823</v>
          </cell>
          <cell r="K1047">
            <v>1320.6467647058823</v>
          </cell>
          <cell r="L1047">
            <v>1242.875344117647</v>
          </cell>
          <cell r="M1047">
            <v>1216.46240882353</v>
          </cell>
          <cell r="N1047">
            <v>1323.5815352941179</v>
          </cell>
          <cell r="O1047">
            <v>1394.016029411765</v>
          </cell>
          <cell r="P1047">
            <v>1440.9723588235304</v>
          </cell>
          <cell r="Q1047">
            <v>1439.5049735294128</v>
          </cell>
        </row>
        <row r="1048">
          <cell r="A1048" t="str">
            <v>RadioOthAll 35 - 44</v>
          </cell>
          <cell r="B1048" t="str">
            <v>Radio</v>
          </cell>
          <cell r="C1048" t="str">
            <v>Oth</v>
          </cell>
          <cell r="D1048" t="str">
            <v>All 35 - 44</v>
          </cell>
          <cell r="E1048">
            <v>1122.5497499999999</v>
          </cell>
          <cell r="F1048">
            <v>1033.9930475000003</v>
          </cell>
          <cell r="G1048">
            <v>1122.5497499999999</v>
          </cell>
          <cell r="H1048">
            <v>1172.4408500000002</v>
          </cell>
          <cell r="I1048">
            <v>1179.9245150000004</v>
          </cell>
          <cell r="J1048">
            <v>1122.5497499999999</v>
          </cell>
          <cell r="K1048">
            <v>1122.5497499999999</v>
          </cell>
          <cell r="L1048">
            <v>1056.4440425</v>
          </cell>
          <cell r="M1048">
            <v>1033.9930475000006</v>
          </cell>
          <cell r="N1048">
            <v>1125.0443050000001</v>
          </cell>
          <cell r="O1048">
            <v>1184.9136250000001</v>
          </cell>
          <cell r="P1048">
            <v>1224.8265050000007</v>
          </cell>
          <cell r="Q1048">
            <v>1223.5792275000008</v>
          </cell>
        </row>
        <row r="1049">
          <cell r="A1049" t="str">
            <v>RadioOthAll 35 - 64</v>
          </cell>
          <cell r="B1049" t="str">
            <v>Radio</v>
          </cell>
          <cell r="C1049" t="str">
            <v>Oth</v>
          </cell>
          <cell r="D1049" t="str">
            <v>All 35 - 64</v>
          </cell>
          <cell r="E1049">
            <v>1603.6424999999999</v>
          </cell>
          <cell r="F1049">
            <v>1477.1329250000003</v>
          </cell>
          <cell r="G1049">
            <v>1603.6424999999999</v>
          </cell>
          <cell r="H1049">
            <v>1674.9155000000003</v>
          </cell>
          <cell r="I1049">
            <v>1685.6064500000007</v>
          </cell>
          <cell r="J1049">
            <v>1603.6424999999999</v>
          </cell>
          <cell r="K1049">
            <v>1603.6424999999999</v>
          </cell>
          <cell r="L1049">
            <v>1509.2057749999999</v>
          </cell>
          <cell r="M1049">
            <v>1477.1329250000008</v>
          </cell>
          <cell r="N1049">
            <v>1607.2061500000002</v>
          </cell>
          <cell r="O1049">
            <v>1692.7337500000003</v>
          </cell>
          <cell r="P1049">
            <v>1749.7521500000009</v>
          </cell>
          <cell r="Q1049">
            <v>1747.9703250000011</v>
          </cell>
        </row>
        <row r="1050">
          <cell r="A1050" t="str">
            <v>RadioOthAll 45 - 64</v>
          </cell>
          <cell r="B1050" t="str">
            <v>Radio</v>
          </cell>
          <cell r="C1050" t="str">
            <v>Oth</v>
          </cell>
          <cell r="D1050" t="str">
            <v>All 45 - 64</v>
          </cell>
          <cell r="E1050">
            <v>2040.9995454545451</v>
          </cell>
          <cell r="F1050">
            <v>1879.9873590909094</v>
          </cell>
          <cell r="G1050">
            <v>2040.9995454545451</v>
          </cell>
          <cell r="H1050">
            <v>2131.7106363636367</v>
          </cell>
          <cell r="I1050">
            <v>2145.3173000000006</v>
          </cell>
          <cell r="J1050">
            <v>2040.9995454545451</v>
          </cell>
          <cell r="K1050">
            <v>2040.9995454545451</v>
          </cell>
          <cell r="L1050">
            <v>1920.8073499999996</v>
          </cell>
          <cell r="M1050">
            <v>1879.9873590909099</v>
          </cell>
          <cell r="N1050">
            <v>2045.5350999999998</v>
          </cell>
          <cell r="O1050">
            <v>2154.3884090909091</v>
          </cell>
          <cell r="P1050">
            <v>2226.9572818181828</v>
          </cell>
          <cell r="Q1050">
            <v>2224.6895045454557</v>
          </cell>
        </row>
        <row r="1051">
          <cell r="A1051" t="str">
            <v>RadioOthAll 55 +</v>
          </cell>
          <cell r="B1051" t="str">
            <v>Radio</v>
          </cell>
          <cell r="C1051" t="str">
            <v>Oth</v>
          </cell>
          <cell r="D1051" t="str">
            <v>All 55 +</v>
          </cell>
          <cell r="E1051">
            <v>3207.2849999999999</v>
          </cell>
          <cell r="F1051">
            <v>2954.2658500000007</v>
          </cell>
          <cell r="G1051">
            <v>3207.2849999999999</v>
          </cell>
          <cell r="H1051">
            <v>3349.8310000000006</v>
          </cell>
          <cell r="I1051">
            <v>3371.2129000000014</v>
          </cell>
          <cell r="J1051">
            <v>3207.2849999999999</v>
          </cell>
          <cell r="K1051">
            <v>3207.2849999999999</v>
          </cell>
          <cell r="L1051">
            <v>3018.4115499999998</v>
          </cell>
          <cell r="M1051">
            <v>2954.2658500000016</v>
          </cell>
          <cell r="N1051">
            <v>3214.4123000000004</v>
          </cell>
          <cell r="O1051">
            <v>3385.4675000000007</v>
          </cell>
          <cell r="P1051">
            <v>3499.5043000000019</v>
          </cell>
          <cell r="Q1051">
            <v>3495.9406500000023</v>
          </cell>
        </row>
        <row r="1052">
          <cell r="A1052" t="str">
            <v>RadioOthFemale 16 +</v>
          </cell>
          <cell r="B1052" t="str">
            <v>Radio</v>
          </cell>
          <cell r="C1052" t="str">
            <v>Oth</v>
          </cell>
          <cell r="D1052" t="str">
            <v>Female 16 +</v>
          </cell>
          <cell r="E1052">
            <v>1603.6424999999999</v>
          </cell>
          <cell r="F1052">
            <v>1477.1329250000003</v>
          </cell>
          <cell r="G1052">
            <v>1603.6424999999999</v>
          </cell>
          <cell r="H1052">
            <v>1674.9155000000003</v>
          </cell>
          <cell r="I1052">
            <v>1685.6064500000007</v>
          </cell>
          <cell r="J1052">
            <v>1603.6424999999999</v>
          </cell>
          <cell r="K1052">
            <v>1603.6424999999999</v>
          </cell>
          <cell r="L1052">
            <v>1509.2057749999999</v>
          </cell>
          <cell r="M1052">
            <v>1477.1329250000008</v>
          </cell>
          <cell r="N1052">
            <v>1607.2061500000002</v>
          </cell>
          <cell r="O1052">
            <v>1692.7337500000003</v>
          </cell>
          <cell r="P1052">
            <v>1749.7521500000009</v>
          </cell>
          <cell r="Q1052">
            <v>1747.9703250000011</v>
          </cell>
        </row>
        <row r="1053">
          <cell r="A1053" t="str">
            <v>RadioOthFemale 16 - 24</v>
          </cell>
          <cell r="B1053" t="str">
            <v>Radio</v>
          </cell>
          <cell r="C1053" t="str">
            <v>Oth</v>
          </cell>
          <cell r="D1053" t="str">
            <v>Female 16 - 24</v>
          </cell>
          <cell r="E1053">
            <v>1069.0949999999996</v>
          </cell>
          <cell r="F1053">
            <v>984.7552833333333</v>
          </cell>
          <cell r="G1053">
            <v>1069.0949999999996</v>
          </cell>
          <cell r="H1053">
            <v>1116.6103333333333</v>
          </cell>
          <cell r="I1053">
            <v>1123.7376333333334</v>
          </cell>
          <cell r="J1053">
            <v>1069.0949999999996</v>
          </cell>
          <cell r="K1053">
            <v>1069.0949999999996</v>
          </cell>
          <cell r="L1053">
            <v>1006.1371833333329</v>
          </cell>
          <cell r="M1053">
            <v>984.75528333333352</v>
          </cell>
          <cell r="N1053">
            <v>1071.4707666666663</v>
          </cell>
          <cell r="O1053">
            <v>1128.4891666666665</v>
          </cell>
          <cell r="P1053">
            <v>1166.5014333333336</v>
          </cell>
          <cell r="Q1053">
            <v>1165.3135500000003</v>
          </cell>
        </row>
        <row r="1054">
          <cell r="A1054" t="str">
            <v>RadioOthFemale 16 - 34</v>
          </cell>
          <cell r="B1054" t="str">
            <v>Radio</v>
          </cell>
          <cell r="C1054" t="str">
            <v>Oth</v>
          </cell>
          <cell r="D1054" t="str">
            <v>Female 16 - 34</v>
          </cell>
          <cell r="E1054">
            <v>1069.0949999999996</v>
          </cell>
          <cell r="F1054">
            <v>984.7552833333333</v>
          </cell>
          <cell r="G1054">
            <v>1069.0949999999996</v>
          </cell>
          <cell r="H1054">
            <v>1116.6103333333333</v>
          </cell>
          <cell r="I1054">
            <v>1123.7376333333334</v>
          </cell>
          <cell r="J1054">
            <v>1069.0949999999996</v>
          </cell>
          <cell r="K1054">
            <v>1069.0949999999996</v>
          </cell>
          <cell r="L1054">
            <v>1006.1371833333329</v>
          </cell>
          <cell r="M1054">
            <v>984.75528333333352</v>
          </cell>
          <cell r="N1054">
            <v>1071.4707666666663</v>
          </cell>
          <cell r="O1054">
            <v>1128.4891666666665</v>
          </cell>
          <cell r="P1054">
            <v>1166.5014333333336</v>
          </cell>
          <cell r="Q1054">
            <v>1165.3135500000003</v>
          </cell>
        </row>
        <row r="1055">
          <cell r="A1055" t="str">
            <v>RadioOthFemale 16 - 44</v>
          </cell>
          <cell r="B1055" t="str">
            <v>Radio</v>
          </cell>
          <cell r="C1055" t="str">
            <v>Oth</v>
          </cell>
          <cell r="D1055" t="str">
            <v>Female 16 - 44</v>
          </cell>
          <cell r="E1055">
            <v>1122.5497499999999</v>
          </cell>
          <cell r="F1055">
            <v>1033.9930475000003</v>
          </cell>
          <cell r="G1055">
            <v>1122.5497499999999</v>
          </cell>
          <cell r="H1055">
            <v>1172.4408500000002</v>
          </cell>
          <cell r="I1055">
            <v>1179.9245150000004</v>
          </cell>
          <cell r="J1055">
            <v>1122.5497499999999</v>
          </cell>
          <cell r="K1055">
            <v>1122.5497499999999</v>
          </cell>
          <cell r="L1055">
            <v>1056.4440425</v>
          </cell>
          <cell r="M1055">
            <v>1033.9930475000006</v>
          </cell>
          <cell r="N1055">
            <v>1125.0443050000001</v>
          </cell>
          <cell r="O1055">
            <v>1184.9136250000001</v>
          </cell>
          <cell r="P1055">
            <v>1224.8265050000007</v>
          </cell>
          <cell r="Q1055">
            <v>1223.5792275000008</v>
          </cell>
        </row>
        <row r="1056">
          <cell r="A1056" t="str">
            <v>RadioOthFemale 20 - 39</v>
          </cell>
          <cell r="B1056" t="str">
            <v>Radio</v>
          </cell>
          <cell r="C1056" t="str">
            <v>Oth</v>
          </cell>
          <cell r="D1056" t="str">
            <v>Female 20 - 39</v>
          </cell>
          <cell r="E1056">
            <v>1122.5497499999999</v>
          </cell>
          <cell r="F1056">
            <v>1033.9930475000003</v>
          </cell>
          <cell r="G1056">
            <v>1122.5497499999999</v>
          </cell>
          <cell r="H1056">
            <v>1172.4408500000002</v>
          </cell>
          <cell r="I1056">
            <v>1179.9245150000004</v>
          </cell>
          <cell r="J1056">
            <v>1122.5497499999999</v>
          </cell>
          <cell r="K1056">
            <v>1122.5497499999999</v>
          </cell>
          <cell r="L1056">
            <v>1056.4440425</v>
          </cell>
          <cell r="M1056">
            <v>1033.9930475000006</v>
          </cell>
          <cell r="N1056">
            <v>1125.0443050000001</v>
          </cell>
          <cell r="O1056">
            <v>1184.9136250000001</v>
          </cell>
          <cell r="P1056">
            <v>1224.8265050000007</v>
          </cell>
          <cell r="Q1056">
            <v>1223.5792275000008</v>
          </cell>
        </row>
        <row r="1057">
          <cell r="A1057" t="str">
            <v>RadioOthFemale 25 - 34</v>
          </cell>
          <cell r="B1057" t="str">
            <v>Radio</v>
          </cell>
          <cell r="C1057" t="str">
            <v>Oth</v>
          </cell>
          <cell r="D1057" t="str">
            <v>Female 25 - 34</v>
          </cell>
          <cell r="E1057">
            <v>1069.0949999999996</v>
          </cell>
          <cell r="F1057">
            <v>984.7552833333333</v>
          </cell>
          <cell r="G1057">
            <v>1069.0949999999996</v>
          </cell>
          <cell r="H1057">
            <v>1116.6103333333333</v>
          </cell>
          <cell r="I1057">
            <v>1123.7376333333334</v>
          </cell>
          <cell r="J1057">
            <v>1069.0949999999996</v>
          </cell>
          <cell r="K1057">
            <v>1069.0949999999996</v>
          </cell>
          <cell r="L1057">
            <v>1006.1371833333329</v>
          </cell>
          <cell r="M1057">
            <v>984.75528333333352</v>
          </cell>
          <cell r="N1057">
            <v>1071.4707666666663</v>
          </cell>
          <cell r="O1057">
            <v>1128.4891666666665</v>
          </cell>
          <cell r="P1057">
            <v>1166.5014333333336</v>
          </cell>
          <cell r="Q1057">
            <v>1165.3135500000003</v>
          </cell>
        </row>
        <row r="1058">
          <cell r="A1058" t="str">
            <v>RadioOthFemale 25 - 44</v>
          </cell>
          <cell r="B1058" t="str">
            <v>Radio</v>
          </cell>
          <cell r="C1058" t="str">
            <v>Oth</v>
          </cell>
          <cell r="D1058" t="str">
            <v>Female 25 - 44</v>
          </cell>
          <cell r="E1058">
            <v>1181.6313157894735</v>
          </cell>
          <cell r="F1058">
            <v>1088.4137342105266</v>
          </cell>
          <cell r="G1058">
            <v>1181.6313157894735</v>
          </cell>
          <cell r="H1058">
            <v>1234.1482631578949</v>
          </cell>
          <cell r="I1058">
            <v>1242.0258052631582</v>
          </cell>
          <cell r="J1058">
            <v>1181.6313157894735</v>
          </cell>
          <cell r="K1058">
            <v>1181.6313157894735</v>
          </cell>
          <cell r="L1058">
            <v>1112.0463605263158</v>
          </cell>
          <cell r="M1058">
            <v>1088.4137342105269</v>
          </cell>
          <cell r="N1058">
            <v>1184.2571631578946</v>
          </cell>
          <cell r="O1058">
            <v>1247.2775000000001</v>
          </cell>
          <cell r="P1058">
            <v>1289.2910578947376</v>
          </cell>
          <cell r="Q1058">
            <v>1287.9781342105271</v>
          </cell>
        </row>
        <row r="1059">
          <cell r="A1059" t="str">
            <v>RadioOthFemale 25 - 54</v>
          </cell>
          <cell r="B1059" t="str">
            <v>Radio</v>
          </cell>
          <cell r="C1059" t="str">
            <v>Oth</v>
          </cell>
          <cell r="D1059" t="str">
            <v>Female 25 - 54</v>
          </cell>
          <cell r="E1059">
            <v>1247.2775000000001</v>
          </cell>
          <cell r="F1059">
            <v>1148.8811638888894</v>
          </cell>
          <cell r="G1059">
            <v>1247.2775000000001</v>
          </cell>
          <cell r="H1059">
            <v>1302.7120555555562</v>
          </cell>
          <cell r="I1059">
            <v>1311.0272388888895</v>
          </cell>
          <cell r="J1059">
            <v>1247.2775000000001</v>
          </cell>
          <cell r="K1059">
            <v>1247.2775000000001</v>
          </cell>
          <cell r="L1059">
            <v>1173.8267138888891</v>
          </cell>
          <cell r="M1059">
            <v>1148.8811638888897</v>
          </cell>
          <cell r="N1059">
            <v>1250.049227777778</v>
          </cell>
          <cell r="O1059">
            <v>1316.5706944444448</v>
          </cell>
          <cell r="P1059">
            <v>1360.9183388888898</v>
          </cell>
          <cell r="Q1059">
            <v>1359.5324750000011</v>
          </cell>
        </row>
        <row r="1060">
          <cell r="A1060" t="str">
            <v>RadioOthFemale 30 - 49</v>
          </cell>
          <cell r="B1060" t="str">
            <v>Radio</v>
          </cell>
          <cell r="C1060" t="str">
            <v>Oth</v>
          </cell>
          <cell r="D1060" t="str">
            <v>Female 30 - 49</v>
          </cell>
          <cell r="E1060">
            <v>1247.2775000000001</v>
          </cell>
          <cell r="F1060">
            <v>1148.8811638888894</v>
          </cell>
          <cell r="G1060">
            <v>1247.2775000000001</v>
          </cell>
          <cell r="H1060">
            <v>1302.7120555555562</v>
          </cell>
          <cell r="I1060">
            <v>1311.0272388888895</v>
          </cell>
          <cell r="J1060">
            <v>1247.2775000000001</v>
          </cell>
          <cell r="K1060">
            <v>1247.2775000000001</v>
          </cell>
          <cell r="L1060">
            <v>1173.8267138888891</v>
          </cell>
          <cell r="M1060">
            <v>1148.8811638888897</v>
          </cell>
          <cell r="N1060">
            <v>1250.049227777778</v>
          </cell>
          <cell r="O1060">
            <v>1316.5706944444448</v>
          </cell>
          <cell r="P1060">
            <v>1360.9183388888898</v>
          </cell>
          <cell r="Q1060">
            <v>1359.5324750000011</v>
          </cell>
        </row>
        <row r="1061">
          <cell r="A1061" t="str">
            <v>RadioOthFemale 35 - 44</v>
          </cell>
          <cell r="B1061" t="str">
            <v>Radio</v>
          </cell>
          <cell r="C1061" t="str">
            <v>Oth</v>
          </cell>
          <cell r="D1061" t="str">
            <v>Female 35 - 44</v>
          </cell>
          <cell r="E1061">
            <v>1247.2774999999999</v>
          </cell>
          <cell r="F1061">
            <v>1148.8811638888892</v>
          </cell>
          <cell r="G1061">
            <v>1247.2774999999999</v>
          </cell>
          <cell r="H1061">
            <v>1302.7120555555559</v>
          </cell>
          <cell r="I1061">
            <v>1311.0272388888893</v>
          </cell>
          <cell r="J1061">
            <v>1247.2774999999999</v>
          </cell>
          <cell r="K1061">
            <v>1247.2774999999999</v>
          </cell>
          <cell r="L1061">
            <v>1173.8267138888889</v>
          </cell>
          <cell r="M1061">
            <v>1148.8811638888894</v>
          </cell>
          <cell r="N1061">
            <v>1250.0492277777778</v>
          </cell>
          <cell r="O1061">
            <v>1316.5706944444446</v>
          </cell>
          <cell r="P1061">
            <v>1360.9183388888896</v>
          </cell>
          <cell r="Q1061">
            <v>1359.5324750000009</v>
          </cell>
        </row>
        <row r="1062">
          <cell r="A1062" t="str">
            <v>RadioOthFemale 35 - 54</v>
          </cell>
          <cell r="B1062" t="str">
            <v>Radio</v>
          </cell>
          <cell r="C1062" t="str">
            <v>Oth</v>
          </cell>
          <cell r="D1062" t="str">
            <v>Female 35 - 54</v>
          </cell>
          <cell r="E1062">
            <v>1496.7329999999995</v>
          </cell>
          <cell r="F1062">
            <v>1378.6573966666667</v>
          </cell>
          <cell r="G1062">
            <v>1496.7329999999995</v>
          </cell>
          <cell r="H1062">
            <v>1563.2544666666665</v>
          </cell>
          <cell r="I1062">
            <v>1573.2326866666667</v>
          </cell>
          <cell r="J1062">
            <v>1496.7329999999995</v>
          </cell>
          <cell r="K1062">
            <v>1496.7329999999995</v>
          </cell>
          <cell r="L1062">
            <v>1408.5920566666662</v>
          </cell>
          <cell r="M1062">
            <v>1378.657396666667</v>
          </cell>
          <cell r="N1062">
            <v>1500.0590733333331</v>
          </cell>
          <cell r="O1062">
            <v>1579.8848333333331</v>
          </cell>
          <cell r="P1062">
            <v>1633.1020066666672</v>
          </cell>
          <cell r="Q1062">
            <v>1631.4389700000006</v>
          </cell>
        </row>
        <row r="1063">
          <cell r="A1063" t="str">
            <v>RadioOthFemale 35 - 64</v>
          </cell>
          <cell r="B1063" t="str">
            <v>Radio</v>
          </cell>
          <cell r="C1063" t="str">
            <v>Oth</v>
          </cell>
          <cell r="D1063" t="str">
            <v>Female 35 - 64</v>
          </cell>
          <cell r="E1063">
            <v>1870.91625</v>
          </cell>
          <cell r="F1063">
            <v>1723.321745833334</v>
          </cell>
          <cell r="G1063">
            <v>1870.91625</v>
          </cell>
          <cell r="H1063">
            <v>1954.0680833333338</v>
          </cell>
          <cell r="I1063">
            <v>1966.5408583333342</v>
          </cell>
          <cell r="J1063">
            <v>1870.91625</v>
          </cell>
          <cell r="K1063">
            <v>1870.91625</v>
          </cell>
          <cell r="L1063">
            <v>1760.7400708333334</v>
          </cell>
          <cell r="M1063">
            <v>1723.3217458333343</v>
          </cell>
          <cell r="N1063">
            <v>1875.0738416666668</v>
          </cell>
          <cell r="O1063">
            <v>1974.8560416666671</v>
          </cell>
          <cell r="P1063">
            <v>2041.3775083333346</v>
          </cell>
          <cell r="Q1063">
            <v>2039.2987125000013</v>
          </cell>
        </row>
        <row r="1064">
          <cell r="A1064" t="str">
            <v>RadioOthFemale 45 - 64</v>
          </cell>
          <cell r="B1064" t="str">
            <v>Radio</v>
          </cell>
          <cell r="C1064" t="str">
            <v>Oth</v>
          </cell>
          <cell r="D1064" t="str">
            <v>Female 45 - 64</v>
          </cell>
          <cell r="E1064">
            <v>2245.0994999999998</v>
          </cell>
          <cell r="F1064">
            <v>2067.9860950000007</v>
          </cell>
          <cell r="G1064">
            <v>2245.0994999999998</v>
          </cell>
          <cell r="H1064">
            <v>2344.8817000000004</v>
          </cell>
          <cell r="I1064">
            <v>2359.8490300000008</v>
          </cell>
          <cell r="J1064">
            <v>2245.0994999999998</v>
          </cell>
          <cell r="K1064">
            <v>2245.0994999999998</v>
          </cell>
          <cell r="L1064">
            <v>2112.888085</v>
          </cell>
          <cell r="M1064">
            <v>2067.9860950000011</v>
          </cell>
          <cell r="N1064">
            <v>2250.0886100000002</v>
          </cell>
          <cell r="O1064">
            <v>2369.8272500000003</v>
          </cell>
          <cell r="P1064">
            <v>2449.6530100000014</v>
          </cell>
          <cell r="Q1064">
            <v>2447.1584550000016</v>
          </cell>
        </row>
        <row r="1065">
          <cell r="A1065" t="str">
            <v>RadioOthFemale 55 +</v>
          </cell>
          <cell r="B1065" t="str">
            <v>Radio</v>
          </cell>
          <cell r="C1065" t="str">
            <v>Oth</v>
          </cell>
          <cell r="D1065" t="str">
            <v>Female 55 +</v>
          </cell>
          <cell r="E1065">
            <v>3741.8324999999991</v>
          </cell>
          <cell r="F1065">
            <v>3446.6434916666672</v>
          </cell>
          <cell r="G1065">
            <v>3741.8324999999991</v>
          </cell>
          <cell r="H1065">
            <v>3908.1361666666667</v>
          </cell>
          <cell r="I1065">
            <v>3933.0817166666675</v>
          </cell>
          <cell r="J1065">
            <v>3741.8324999999991</v>
          </cell>
          <cell r="K1065">
            <v>3741.8324999999991</v>
          </cell>
          <cell r="L1065">
            <v>3521.480141666666</v>
          </cell>
          <cell r="M1065">
            <v>3446.6434916666681</v>
          </cell>
          <cell r="N1065">
            <v>3750.1476833333327</v>
          </cell>
          <cell r="O1065">
            <v>3949.7120833333333</v>
          </cell>
          <cell r="P1065">
            <v>4082.7550166666683</v>
          </cell>
          <cell r="Q1065">
            <v>4078.5974250000017</v>
          </cell>
        </row>
        <row r="1066">
          <cell r="A1066" t="str">
            <v>RadioOthFemale 35 +</v>
          </cell>
          <cell r="B1066" t="str">
            <v>Radio</v>
          </cell>
          <cell r="C1066" t="str">
            <v>Oth</v>
          </cell>
          <cell r="D1066" t="str">
            <v>Female 35 +</v>
          </cell>
          <cell r="E1066">
            <v>2040.9995454545453</v>
          </cell>
          <cell r="F1066">
            <v>1879.9873590909096</v>
          </cell>
          <cell r="G1066">
            <v>2040.9995454545453</v>
          </cell>
          <cell r="H1066">
            <v>2131.7106363636367</v>
          </cell>
          <cell r="I1066">
            <v>2145.3173000000006</v>
          </cell>
          <cell r="J1066">
            <v>2040.9995454545453</v>
          </cell>
          <cell r="K1066">
            <v>2040.9995454545453</v>
          </cell>
          <cell r="L1066">
            <v>1920.8073499999998</v>
          </cell>
          <cell r="M1066">
            <v>1879.9873590909101</v>
          </cell>
          <cell r="N1066">
            <v>2045.5351000000001</v>
          </cell>
          <cell r="O1066">
            <v>2154.3884090909096</v>
          </cell>
          <cell r="P1066">
            <v>2226.9572818181832</v>
          </cell>
          <cell r="Q1066">
            <v>2224.6895045454557</v>
          </cell>
        </row>
        <row r="1067">
          <cell r="A1067" t="str">
            <v>RadioOthMale 16 - 24</v>
          </cell>
          <cell r="B1067" t="str">
            <v>Radio</v>
          </cell>
          <cell r="C1067" t="str">
            <v>Oth</v>
          </cell>
          <cell r="D1067" t="str">
            <v>Male 16 - 24</v>
          </cell>
          <cell r="E1067">
            <v>935.45812500000011</v>
          </cell>
          <cell r="F1067">
            <v>861.66087291666702</v>
          </cell>
          <cell r="G1067">
            <v>935.45812500000011</v>
          </cell>
          <cell r="H1067">
            <v>977.03404166666701</v>
          </cell>
          <cell r="I1067">
            <v>983.27042916666721</v>
          </cell>
          <cell r="J1067">
            <v>935.45812500000011</v>
          </cell>
          <cell r="K1067">
            <v>935.45812500000011</v>
          </cell>
          <cell r="L1067">
            <v>880.37003541666672</v>
          </cell>
          <cell r="M1067">
            <v>861.66087291666724</v>
          </cell>
          <cell r="N1067">
            <v>937.53692083333351</v>
          </cell>
          <cell r="O1067">
            <v>987.42802083333368</v>
          </cell>
          <cell r="P1067">
            <v>1020.6887541666674</v>
          </cell>
          <cell r="Q1067">
            <v>1019.6493562500008</v>
          </cell>
        </row>
        <row r="1068">
          <cell r="A1068" t="str">
            <v>RadioOthMale 16 - 34</v>
          </cell>
          <cell r="B1068" t="str">
            <v>Radio</v>
          </cell>
          <cell r="C1068" t="str">
            <v>Oth</v>
          </cell>
          <cell r="D1068" t="str">
            <v>Male 16 - 34</v>
          </cell>
          <cell r="E1068">
            <v>935.458125</v>
          </cell>
          <cell r="F1068">
            <v>861.66087291666702</v>
          </cell>
          <cell r="G1068">
            <v>935.458125</v>
          </cell>
          <cell r="H1068">
            <v>977.03404166666689</v>
          </cell>
          <cell r="I1068">
            <v>983.2704291666671</v>
          </cell>
          <cell r="J1068">
            <v>935.458125</v>
          </cell>
          <cell r="K1068">
            <v>935.458125</v>
          </cell>
          <cell r="L1068">
            <v>880.37003541666672</v>
          </cell>
          <cell r="M1068">
            <v>861.66087291666713</v>
          </cell>
          <cell r="N1068">
            <v>937.5369208333334</v>
          </cell>
          <cell r="O1068">
            <v>987.42802083333356</v>
          </cell>
          <cell r="P1068">
            <v>1020.6887541666673</v>
          </cell>
          <cell r="Q1068">
            <v>1019.6493562500007</v>
          </cell>
        </row>
        <row r="1069">
          <cell r="A1069" t="str">
            <v>RadioOthMale 16 - 44</v>
          </cell>
          <cell r="B1069" t="str">
            <v>Radio</v>
          </cell>
          <cell r="C1069" t="str">
            <v>Oth</v>
          </cell>
          <cell r="D1069" t="str">
            <v>Male 16 - 44</v>
          </cell>
          <cell r="E1069">
            <v>976.13021739130443</v>
          </cell>
          <cell r="F1069">
            <v>899.12438913043513</v>
          </cell>
          <cell r="G1069">
            <v>976.13021739130443</v>
          </cell>
          <cell r="H1069">
            <v>1019.513782608696</v>
          </cell>
          <cell r="I1069">
            <v>1026.0213173913048</v>
          </cell>
          <cell r="J1069">
            <v>976.13021739130443</v>
          </cell>
          <cell r="K1069">
            <v>976.13021739130443</v>
          </cell>
          <cell r="L1069">
            <v>918.64699347826092</v>
          </cell>
          <cell r="M1069">
            <v>899.12438913043536</v>
          </cell>
          <cell r="N1069">
            <v>978.2993956521741</v>
          </cell>
          <cell r="O1069">
            <v>1030.3596739130437</v>
          </cell>
          <cell r="P1069">
            <v>1065.0665260869573</v>
          </cell>
          <cell r="Q1069">
            <v>1063.9819369565225</v>
          </cell>
        </row>
        <row r="1070">
          <cell r="A1070" t="str">
            <v>RadioOthMale 16 +</v>
          </cell>
          <cell r="B1070" t="str">
            <v>Radio</v>
          </cell>
          <cell r="C1070" t="str">
            <v>Oth</v>
          </cell>
          <cell r="D1070" t="str">
            <v>Male 16 +</v>
          </cell>
          <cell r="E1070">
            <v>1247.2774999999999</v>
          </cell>
          <cell r="F1070">
            <v>1148.8811638888892</v>
          </cell>
          <cell r="G1070">
            <v>1247.2774999999999</v>
          </cell>
          <cell r="H1070">
            <v>1302.7120555555559</v>
          </cell>
          <cell r="I1070">
            <v>1311.0272388888893</v>
          </cell>
          <cell r="J1070">
            <v>1247.2774999999999</v>
          </cell>
          <cell r="K1070">
            <v>1247.2774999999999</v>
          </cell>
          <cell r="L1070">
            <v>1173.8267138888889</v>
          </cell>
          <cell r="M1070">
            <v>1148.8811638888894</v>
          </cell>
          <cell r="N1070">
            <v>1250.0492277777778</v>
          </cell>
          <cell r="O1070">
            <v>1316.5706944444446</v>
          </cell>
          <cell r="P1070">
            <v>1360.9183388888896</v>
          </cell>
          <cell r="Q1070">
            <v>1359.5324750000009</v>
          </cell>
        </row>
        <row r="1071">
          <cell r="A1071" t="str">
            <v>RadioOthMale 20 - 39</v>
          </cell>
          <cell r="B1071" t="str">
            <v>Radio</v>
          </cell>
          <cell r="C1071" t="str">
            <v>Oth</v>
          </cell>
          <cell r="D1071" t="str">
            <v>Male 20 - 39</v>
          </cell>
          <cell r="E1071">
            <v>935.45812500000011</v>
          </cell>
          <cell r="F1071">
            <v>861.66087291666702</v>
          </cell>
          <cell r="G1071">
            <v>935.45812500000011</v>
          </cell>
          <cell r="H1071">
            <v>977.03404166666701</v>
          </cell>
          <cell r="I1071">
            <v>983.27042916666721</v>
          </cell>
          <cell r="J1071">
            <v>935.45812500000011</v>
          </cell>
          <cell r="K1071">
            <v>935.45812500000011</v>
          </cell>
          <cell r="L1071">
            <v>880.37003541666672</v>
          </cell>
          <cell r="M1071">
            <v>861.66087291666724</v>
          </cell>
          <cell r="N1071">
            <v>937.53692083333351</v>
          </cell>
          <cell r="O1071">
            <v>987.42802083333368</v>
          </cell>
          <cell r="P1071">
            <v>1020.6887541666674</v>
          </cell>
          <cell r="Q1071">
            <v>1019.6493562500008</v>
          </cell>
        </row>
        <row r="1072">
          <cell r="A1072" t="str">
            <v>RadioOthMale 25 - 34</v>
          </cell>
          <cell r="B1072" t="str">
            <v>Radio</v>
          </cell>
          <cell r="C1072" t="str">
            <v>Oth</v>
          </cell>
          <cell r="D1072" t="str">
            <v>Male 25 - 34</v>
          </cell>
          <cell r="E1072">
            <v>976.13021739130443</v>
          </cell>
          <cell r="F1072">
            <v>899.12438913043513</v>
          </cell>
          <cell r="G1072">
            <v>976.13021739130443</v>
          </cell>
          <cell r="H1072">
            <v>1019.513782608696</v>
          </cell>
          <cell r="I1072">
            <v>1026.0213173913048</v>
          </cell>
          <cell r="J1072">
            <v>976.13021739130443</v>
          </cell>
          <cell r="K1072">
            <v>976.13021739130443</v>
          </cell>
          <cell r="L1072">
            <v>918.64699347826092</v>
          </cell>
          <cell r="M1072">
            <v>899.12438913043536</v>
          </cell>
          <cell r="N1072">
            <v>978.2993956521741</v>
          </cell>
          <cell r="O1072">
            <v>1030.3596739130437</v>
          </cell>
          <cell r="P1072">
            <v>1065.0665260869573</v>
          </cell>
          <cell r="Q1072">
            <v>1063.9819369565225</v>
          </cell>
        </row>
        <row r="1073">
          <cell r="A1073" t="str">
            <v>RadioOthMale 25 - 44</v>
          </cell>
          <cell r="B1073" t="str">
            <v>Radio</v>
          </cell>
          <cell r="C1073" t="str">
            <v>Oth</v>
          </cell>
          <cell r="D1073" t="str">
            <v>Male 25 - 44</v>
          </cell>
          <cell r="E1073">
            <v>1020.4997727272726</v>
          </cell>
          <cell r="F1073">
            <v>939.99367954545471</v>
          </cell>
          <cell r="G1073">
            <v>1020.4997727272726</v>
          </cell>
          <cell r="H1073">
            <v>1065.8553181818183</v>
          </cell>
          <cell r="I1073">
            <v>1072.6586500000003</v>
          </cell>
          <cell r="J1073">
            <v>1020.4997727272726</v>
          </cell>
          <cell r="K1073">
            <v>1020.4997727272726</v>
          </cell>
          <cell r="L1073">
            <v>960.40367499999979</v>
          </cell>
          <cell r="M1073">
            <v>939.99367954545494</v>
          </cell>
          <cell r="N1073">
            <v>1022.7675499999999</v>
          </cell>
          <cell r="O1073">
            <v>1077.1942045454546</v>
          </cell>
          <cell r="P1073">
            <v>1113.4786409090914</v>
          </cell>
          <cell r="Q1073">
            <v>1112.3447522727279</v>
          </cell>
        </row>
        <row r="1074">
          <cell r="A1074" t="str">
            <v>RadioOthMale 25 - 54</v>
          </cell>
          <cell r="B1074" t="str">
            <v>Radio</v>
          </cell>
          <cell r="C1074" t="str">
            <v>Oth</v>
          </cell>
          <cell r="D1074" t="str">
            <v>Male 25 - 54</v>
          </cell>
          <cell r="E1074">
            <v>1069.0949999999998</v>
          </cell>
          <cell r="F1074">
            <v>984.75528333333352</v>
          </cell>
          <cell r="G1074">
            <v>1069.0949999999998</v>
          </cell>
          <cell r="H1074">
            <v>1116.6103333333335</v>
          </cell>
          <cell r="I1074">
            <v>1123.7376333333336</v>
          </cell>
          <cell r="J1074">
            <v>1069.0949999999998</v>
          </cell>
          <cell r="K1074">
            <v>1069.0949999999998</v>
          </cell>
          <cell r="L1074">
            <v>1006.1371833333332</v>
          </cell>
          <cell r="M1074">
            <v>984.75528333333375</v>
          </cell>
          <cell r="N1074">
            <v>1071.4707666666666</v>
          </cell>
          <cell r="O1074">
            <v>1128.4891666666667</v>
          </cell>
          <cell r="P1074">
            <v>1166.5014333333338</v>
          </cell>
          <cell r="Q1074">
            <v>1165.3135500000005</v>
          </cell>
        </row>
        <row r="1075">
          <cell r="A1075" t="str">
            <v>RadioOthMale 30 - 49</v>
          </cell>
          <cell r="B1075" t="str">
            <v>Radio</v>
          </cell>
          <cell r="C1075" t="str">
            <v>Oth</v>
          </cell>
          <cell r="D1075" t="str">
            <v>Male 30 - 49</v>
          </cell>
          <cell r="E1075">
            <v>1020.4997727272727</v>
          </cell>
          <cell r="F1075">
            <v>939.99367954545482</v>
          </cell>
          <cell r="G1075">
            <v>1020.4997727272727</v>
          </cell>
          <cell r="H1075">
            <v>1065.8553181818183</v>
          </cell>
          <cell r="I1075">
            <v>1072.6586500000003</v>
          </cell>
          <cell r="J1075">
            <v>1020.4997727272727</v>
          </cell>
          <cell r="K1075">
            <v>1020.4997727272727</v>
          </cell>
          <cell r="L1075">
            <v>960.40367499999991</v>
          </cell>
          <cell r="M1075">
            <v>939.99367954545505</v>
          </cell>
          <cell r="N1075">
            <v>1022.76755</v>
          </cell>
          <cell r="O1075">
            <v>1077.1942045454548</v>
          </cell>
          <cell r="P1075">
            <v>1113.4786409090916</v>
          </cell>
          <cell r="Q1075">
            <v>1112.3447522727279</v>
          </cell>
        </row>
        <row r="1076">
          <cell r="A1076" t="str">
            <v>RadioOthMale 35 - 44</v>
          </cell>
          <cell r="B1076" t="str">
            <v>Radio</v>
          </cell>
          <cell r="C1076" t="str">
            <v>Oth</v>
          </cell>
          <cell r="D1076" t="str">
            <v>Male 35 - 44</v>
          </cell>
          <cell r="E1076">
            <v>1020.4997727272727</v>
          </cell>
          <cell r="F1076">
            <v>939.99367954545482</v>
          </cell>
          <cell r="G1076">
            <v>1020.4997727272727</v>
          </cell>
          <cell r="H1076">
            <v>1065.8553181818183</v>
          </cell>
          <cell r="I1076">
            <v>1072.6586500000003</v>
          </cell>
          <cell r="J1076">
            <v>1020.4997727272727</v>
          </cell>
          <cell r="K1076">
            <v>1020.4997727272727</v>
          </cell>
          <cell r="L1076">
            <v>960.40367499999991</v>
          </cell>
          <cell r="M1076">
            <v>939.99367954545505</v>
          </cell>
          <cell r="N1076">
            <v>1022.76755</v>
          </cell>
          <cell r="O1076">
            <v>1077.1942045454548</v>
          </cell>
          <cell r="P1076">
            <v>1113.4786409090916</v>
          </cell>
          <cell r="Q1076">
            <v>1112.3447522727279</v>
          </cell>
        </row>
        <row r="1077">
          <cell r="A1077" t="str">
            <v>RadioOthMale 35 - 54</v>
          </cell>
          <cell r="B1077" t="str">
            <v>Radio</v>
          </cell>
          <cell r="C1077" t="str">
            <v>Oth</v>
          </cell>
          <cell r="D1077" t="str">
            <v>Male 35 - 54</v>
          </cell>
          <cell r="E1077">
            <v>1247.2774999999999</v>
          </cell>
          <cell r="F1077">
            <v>1148.8811638888892</v>
          </cell>
          <cell r="G1077">
            <v>1247.2774999999999</v>
          </cell>
          <cell r="H1077">
            <v>1302.7120555555559</v>
          </cell>
          <cell r="I1077">
            <v>1311.0272388888893</v>
          </cell>
          <cell r="J1077">
            <v>1247.2774999999999</v>
          </cell>
          <cell r="K1077">
            <v>1247.2774999999999</v>
          </cell>
          <cell r="L1077">
            <v>1173.8267138888889</v>
          </cell>
          <cell r="M1077">
            <v>1148.8811638888894</v>
          </cell>
          <cell r="N1077">
            <v>1250.0492277777778</v>
          </cell>
          <cell r="O1077">
            <v>1316.5706944444446</v>
          </cell>
          <cell r="P1077">
            <v>1360.9183388888896</v>
          </cell>
          <cell r="Q1077">
            <v>1359.5324750000009</v>
          </cell>
        </row>
        <row r="1078">
          <cell r="A1078" t="str">
            <v>RadioOthMale 35 - 64</v>
          </cell>
          <cell r="B1078" t="str">
            <v>Radio</v>
          </cell>
          <cell r="C1078" t="str">
            <v>Oth</v>
          </cell>
          <cell r="D1078" t="str">
            <v>Male 35 - 64</v>
          </cell>
          <cell r="E1078">
            <v>1320.6467647058823</v>
          </cell>
          <cell r="F1078">
            <v>1216.4624088235298</v>
          </cell>
          <cell r="G1078">
            <v>1320.6467647058823</v>
          </cell>
          <cell r="H1078">
            <v>1379.3421764705886</v>
          </cell>
          <cell r="I1078">
            <v>1388.1464882352948</v>
          </cell>
          <cell r="J1078">
            <v>1320.6467647058823</v>
          </cell>
          <cell r="K1078">
            <v>1320.6467647058823</v>
          </cell>
          <cell r="L1078">
            <v>1242.875344117647</v>
          </cell>
          <cell r="M1078">
            <v>1216.46240882353</v>
          </cell>
          <cell r="N1078">
            <v>1323.5815352941179</v>
          </cell>
          <cell r="O1078">
            <v>1394.016029411765</v>
          </cell>
          <cell r="P1078">
            <v>1440.9723588235304</v>
          </cell>
          <cell r="Q1078">
            <v>1439.5049735294128</v>
          </cell>
        </row>
        <row r="1079">
          <cell r="A1079" t="str">
            <v>RadioOthMale 45 - 64</v>
          </cell>
          <cell r="B1079" t="str">
            <v>Radio</v>
          </cell>
          <cell r="C1079" t="str">
            <v>Oth</v>
          </cell>
          <cell r="D1079" t="str">
            <v>Male 45 - 64</v>
          </cell>
          <cell r="E1079">
            <v>1726.9996153846153</v>
          </cell>
          <cell r="F1079">
            <v>1590.7585346153851</v>
          </cell>
          <cell r="G1079">
            <v>1726.9996153846153</v>
          </cell>
          <cell r="H1079">
            <v>1803.7551538461541</v>
          </cell>
          <cell r="I1079">
            <v>1815.2684846153852</v>
          </cell>
          <cell r="J1079">
            <v>1726.9996153846153</v>
          </cell>
          <cell r="K1079">
            <v>1726.9996153846153</v>
          </cell>
          <cell r="L1079">
            <v>1625.2985269230769</v>
          </cell>
          <cell r="M1079">
            <v>1590.7585346153855</v>
          </cell>
          <cell r="N1079">
            <v>1730.8373923076924</v>
          </cell>
          <cell r="O1079">
            <v>1822.9440384615386</v>
          </cell>
          <cell r="P1079">
            <v>1884.3484692307702</v>
          </cell>
          <cell r="Q1079">
            <v>1882.429580769232</v>
          </cell>
        </row>
        <row r="1080">
          <cell r="A1080" t="str">
            <v>RadioOthMale 55 +</v>
          </cell>
          <cell r="B1080" t="str">
            <v>Radio</v>
          </cell>
          <cell r="C1080" t="str">
            <v>Oth</v>
          </cell>
          <cell r="D1080" t="str">
            <v>Male 55 +</v>
          </cell>
          <cell r="E1080">
            <v>2494.5549999999998</v>
          </cell>
          <cell r="F1080">
            <v>2297.7623277777784</v>
          </cell>
          <cell r="G1080">
            <v>2494.5549999999998</v>
          </cell>
          <cell r="H1080">
            <v>2605.4241111111119</v>
          </cell>
          <cell r="I1080">
            <v>2622.0544777777786</v>
          </cell>
          <cell r="J1080">
            <v>2494.5549999999998</v>
          </cell>
          <cell r="K1080">
            <v>2494.5549999999998</v>
          </cell>
          <cell r="L1080">
            <v>2347.6534277777778</v>
          </cell>
          <cell r="M1080">
            <v>2297.7623277777789</v>
          </cell>
          <cell r="N1080">
            <v>2500.0984555555556</v>
          </cell>
          <cell r="O1080">
            <v>2633.1413888888892</v>
          </cell>
          <cell r="P1080">
            <v>2721.8366777777792</v>
          </cell>
          <cell r="Q1080">
            <v>2719.0649500000018</v>
          </cell>
        </row>
        <row r="1081">
          <cell r="A1081" t="str">
            <v>RadioOthMale 35 +</v>
          </cell>
          <cell r="B1081" t="str">
            <v>Radio</v>
          </cell>
          <cell r="C1081" t="str">
            <v>Oth</v>
          </cell>
          <cell r="D1081" t="str">
            <v>Male 35 +</v>
          </cell>
          <cell r="E1081">
            <v>1603.6424999999999</v>
          </cell>
          <cell r="F1081">
            <v>1477.1329250000003</v>
          </cell>
          <cell r="G1081">
            <v>1603.6424999999999</v>
          </cell>
          <cell r="H1081">
            <v>1674.9155000000003</v>
          </cell>
          <cell r="I1081">
            <v>1685.6064500000007</v>
          </cell>
          <cell r="J1081">
            <v>1603.6424999999999</v>
          </cell>
          <cell r="K1081">
            <v>1603.6424999999999</v>
          </cell>
          <cell r="L1081">
            <v>1509.2057749999999</v>
          </cell>
          <cell r="M1081">
            <v>1477.1329250000008</v>
          </cell>
          <cell r="N1081">
            <v>1607.2061500000002</v>
          </cell>
          <cell r="O1081">
            <v>1692.7337500000003</v>
          </cell>
          <cell r="P1081">
            <v>1749.7521500000009</v>
          </cell>
          <cell r="Q1081">
            <v>1747.9703250000011</v>
          </cell>
        </row>
        <row r="1082">
          <cell r="A1082" t="str">
            <v>TVRusAll 16 +</v>
          </cell>
          <cell r="B1082" t="str">
            <v>TV</v>
          </cell>
          <cell r="C1082" t="str">
            <v>Rus</v>
          </cell>
          <cell r="D1082" t="str">
            <v>All 16 +</v>
          </cell>
          <cell r="E1082">
            <v>165657.52712885939</v>
          </cell>
          <cell r="F1082">
            <v>97445.604193446663</v>
          </cell>
          <cell r="G1082">
            <v>145472.8535953938</v>
          </cell>
          <cell r="H1082">
            <v>200737.94463850025</v>
          </cell>
          <cell r="I1082">
            <v>229623.84954914611</v>
          </cell>
          <cell r="J1082">
            <v>190993.38421915547</v>
          </cell>
          <cell r="K1082">
            <v>165657.52712885939</v>
          </cell>
          <cell r="L1082">
            <v>130577.10961921867</v>
          </cell>
          <cell r="M1082">
            <v>142270.58212243204</v>
          </cell>
          <cell r="N1082">
            <v>248555.16369351908</v>
          </cell>
          <cell r="O1082">
            <v>288091.212065214</v>
          </cell>
          <cell r="P1082">
            <v>281548.92311883089</v>
          </cell>
          <cell r="Q1082">
            <v>212431.41714171346</v>
          </cell>
        </row>
        <row r="1083">
          <cell r="A1083" t="str">
            <v>TVRusAll 16 - 24</v>
          </cell>
          <cell r="B1083" t="str">
            <v>TV</v>
          </cell>
          <cell r="C1083" t="str">
            <v>Rus</v>
          </cell>
          <cell r="D1083" t="str">
            <v>All 16 - 24</v>
          </cell>
          <cell r="E1083">
            <v>345858.82701101998</v>
          </cell>
          <cell r="F1083">
            <v>203446.36883001169</v>
          </cell>
          <cell r="G1083">
            <v>303717.38235179562</v>
          </cell>
          <cell r="H1083">
            <v>419099.51978982432</v>
          </cell>
          <cell r="I1083">
            <v>479407.34499221673</v>
          </cell>
          <cell r="J1083">
            <v>398754.88290682295</v>
          </cell>
          <cell r="K1083">
            <v>345858.82701101998</v>
          </cell>
          <cell r="L1083">
            <v>272618.13423221593</v>
          </cell>
          <cell r="M1083">
            <v>297031.69849181682</v>
          </cell>
          <cell r="N1083">
            <v>518932.03316806303</v>
          </cell>
          <cell r="O1083">
            <v>601475.16629022348</v>
          </cell>
          <cell r="P1083">
            <v>587816.21326720063</v>
          </cell>
          <cell r="Q1083">
            <v>443513.08404942491</v>
          </cell>
        </row>
        <row r="1084">
          <cell r="A1084" t="str">
            <v>TVRusAll 16 - 34</v>
          </cell>
          <cell r="B1084" t="str">
            <v>TV</v>
          </cell>
          <cell r="C1084" t="str">
            <v>Rus</v>
          </cell>
          <cell r="D1084" t="str">
            <v>All 16 - 34</v>
          </cell>
          <cell r="E1084">
            <v>273088.53046072467</v>
          </cell>
          <cell r="F1084">
            <v>160640.31203572033</v>
          </cell>
          <cell r="G1084">
            <v>239813.84063153362</v>
          </cell>
          <cell r="H1084">
            <v>330919.04279358411</v>
          </cell>
          <cell r="I1084">
            <v>378537.82269327663</v>
          </cell>
          <cell r="J1084">
            <v>314855.01159001188</v>
          </cell>
          <cell r="K1084">
            <v>273088.53046072467</v>
          </cell>
          <cell r="L1084">
            <v>215258.01812786548</v>
          </cell>
          <cell r="M1084">
            <v>234534.85557215151</v>
          </cell>
          <cell r="N1084">
            <v>409746.3337038004</v>
          </cell>
          <cell r="O1084">
            <v>474922.00991470867</v>
          </cell>
          <cell r="P1084">
            <v>464136.96377051831</v>
          </cell>
          <cell r="Q1084">
            <v>350195.88023786986</v>
          </cell>
        </row>
        <row r="1085">
          <cell r="A1085" t="str">
            <v>TVRusAll 16 - 44</v>
          </cell>
          <cell r="B1085" t="str">
            <v>TV</v>
          </cell>
          <cell r="C1085" t="str">
            <v>Rus</v>
          </cell>
          <cell r="D1085" t="str">
            <v>All 16 - 44</v>
          </cell>
          <cell r="E1085">
            <v>234872.85034507592</v>
          </cell>
          <cell r="F1085">
            <v>138160.50020298577</v>
          </cell>
          <cell r="G1085">
            <v>206254.58054317223</v>
          </cell>
          <cell r="H1085">
            <v>284610.63041815092</v>
          </cell>
          <cell r="I1085">
            <v>325565.69559839333</v>
          </cell>
          <cell r="J1085">
            <v>270794.58039785217</v>
          </cell>
          <cell r="K1085">
            <v>234872.85034507592</v>
          </cell>
          <cell r="L1085">
            <v>185135.07027200115</v>
          </cell>
          <cell r="M1085">
            <v>201714.33029635908</v>
          </cell>
          <cell r="N1085">
            <v>352406.92515754391</v>
          </cell>
          <cell r="O1085">
            <v>408461.99572018464</v>
          </cell>
          <cell r="P1085">
            <v>399186.19594669883</v>
          </cell>
          <cell r="Q1085">
            <v>301189.89044250862</v>
          </cell>
        </row>
        <row r="1086">
          <cell r="A1086" t="str">
            <v>TVRusAll 20 - 39</v>
          </cell>
          <cell r="B1086" t="str">
            <v>TV</v>
          </cell>
          <cell r="C1086" t="str">
            <v>Rus</v>
          </cell>
          <cell r="D1086" t="str">
            <v>All 20 - 39</v>
          </cell>
          <cell r="E1086">
            <v>244306.46637335388</v>
          </cell>
          <cell r="F1086">
            <v>143709.68610197282</v>
          </cell>
          <cell r="G1086">
            <v>214538.75010154882</v>
          </cell>
          <cell r="H1086">
            <v>296041.95337006421</v>
          </cell>
          <cell r="I1086">
            <v>338641.96967495076</v>
          </cell>
          <cell r="J1086">
            <v>281670.98475986673</v>
          </cell>
          <cell r="K1086">
            <v>244306.46637335388</v>
          </cell>
          <cell r="L1086">
            <v>192570.97937664378</v>
          </cell>
          <cell r="M1086">
            <v>209816.14170888017</v>
          </cell>
          <cell r="N1086">
            <v>366561.27127612691</v>
          </cell>
          <cell r="O1086">
            <v>424867.78133613424</v>
          </cell>
          <cell r="P1086">
            <v>415219.4211186053</v>
          </cell>
          <cell r="Q1086">
            <v>313287.11570230033</v>
          </cell>
        </row>
        <row r="1087">
          <cell r="A1087" t="str">
            <v>TVRusAll 25 - 34</v>
          </cell>
          <cell r="B1087" t="str">
            <v>TV</v>
          </cell>
          <cell r="C1087" t="str">
            <v>Rus</v>
          </cell>
          <cell r="D1087" t="str">
            <v>All 25 - 34</v>
          </cell>
          <cell r="E1087">
            <v>244055.12227214681</v>
          </cell>
          <cell r="F1087">
            <v>143561.83663067454</v>
          </cell>
          <cell r="G1087">
            <v>214318.03122284359</v>
          </cell>
          <cell r="H1087">
            <v>295737.38345918973</v>
          </cell>
          <cell r="I1087">
            <v>338293.57258680789</v>
          </cell>
          <cell r="J1087">
            <v>281381.19979612215</v>
          </cell>
          <cell r="K1087">
            <v>244055.12227214681</v>
          </cell>
          <cell r="L1087">
            <v>192372.86108510409</v>
          </cell>
          <cell r="M1087">
            <v>209600.28148078467</v>
          </cell>
          <cell r="N1087">
            <v>366184.15062666603</v>
          </cell>
          <cell r="O1087">
            <v>424430.67456521245</v>
          </cell>
          <cell r="P1087">
            <v>414792.24064420356</v>
          </cell>
          <cell r="Q1087">
            <v>312964.80385487009</v>
          </cell>
        </row>
        <row r="1088">
          <cell r="A1088" t="str">
            <v>TVRusAll 25 - 44</v>
          </cell>
          <cell r="B1088" t="str">
            <v>TV</v>
          </cell>
          <cell r="C1088" t="str">
            <v>Rus</v>
          </cell>
          <cell r="D1088" t="str">
            <v>All 25 - 44</v>
          </cell>
          <cell r="E1088">
            <v>213328.7579573082</v>
          </cell>
          <cell r="F1088">
            <v>125487.50468076949</v>
          </cell>
          <cell r="G1088">
            <v>187335.54527752157</v>
          </cell>
          <cell r="H1088">
            <v>258504.25964238532</v>
          </cell>
          <cell r="I1088">
            <v>295702.65517479973</v>
          </cell>
          <cell r="J1088">
            <v>245955.50917430822</v>
          </cell>
          <cell r="K1088">
            <v>213328.7579573082</v>
          </cell>
          <cell r="L1088">
            <v>168153.25627223129</v>
          </cell>
          <cell r="M1088">
            <v>183211.75683392331</v>
          </cell>
          <cell r="N1088">
            <v>320081.82950460381</v>
          </cell>
          <cell r="O1088">
            <v>370995.15798326128</v>
          </cell>
          <cell r="P1088">
            <v>362570.19595878234</v>
          </cell>
          <cell r="Q1088">
            <v>273562.76020407712</v>
          </cell>
        </row>
        <row r="1089">
          <cell r="A1089" t="str">
            <v>TVRusAll 25 - 54</v>
          </cell>
          <cell r="B1089" t="str">
            <v>TV</v>
          </cell>
          <cell r="C1089" t="str">
            <v>Rus</v>
          </cell>
          <cell r="D1089" t="str">
            <v>All 25 - 54</v>
          </cell>
          <cell r="E1089">
            <v>190386.49987843234</v>
          </cell>
          <cell r="F1089">
            <v>111992.05875201899</v>
          </cell>
          <cell r="G1089">
            <v>167188.70493467414</v>
          </cell>
          <cell r="H1089">
            <v>230703.64102915925</v>
          </cell>
          <cell r="I1089">
            <v>263901.56705808768</v>
          </cell>
          <cell r="J1089">
            <v>219504.43515395722</v>
          </cell>
          <cell r="K1089">
            <v>190386.49987843234</v>
          </cell>
          <cell r="L1089">
            <v>150069.35872770561</v>
          </cell>
          <cell r="M1089">
            <v>163508.4057779476</v>
          </cell>
          <cell r="N1089">
            <v>285658.90402016003</v>
          </cell>
          <cell r="O1089">
            <v>331096.80230929895</v>
          </cell>
          <cell r="P1089">
            <v>323577.89559082332</v>
          </cell>
          <cell r="Q1089">
            <v>244142.68807940106</v>
          </cell>
        </row>
        <row r="1090">
          <cell r="A1090" t="str">
            <v>TVRusAll 30 - 49</v>
          </cell>
          <cell r="B1090" t="str">
            <v>TV</v>
          </cell>
          <cell r="C1090" t="str">
            <v>Rus</v>
          </cell>
          <cell r="D1090" t="str">
            <v>All 30 - 49</v>
          </cell>
          <cell r="E1090">
            <v>190692.58749881576</v>
          </cell>
          <cell r="F1090">
            <v>112172.11029342099</v>
          </cell>
          <cell r="G1090">
            <v>167457.49706479427</v>
          </cell>
          <cell r="H1090">
            <v>231074.54720444739</v>
          </cell>
          <cell r="I1090">
            <v>264325.84610480501</v>
          </cell>
          <cell r="J1090">
            <v>219857.33617510516</v>
          </cell>
          <cell r="K1090">
            <v>190692.58749881576</v>
          </cell>
          <cell r="L1090">
            <v>150310.62779318428</v>
          </cell>
          <cell r="M1090">
            <v>163771.28102839453</v>
          </cell>
          <cell r="N1090">
            <v>286118.16270829545</v>
          </cell>
          <cell r="O1090">
            <v>331629.11228085746</v>
          </cell>
          <cell r="P1090">
            <v>324098.11728791485</v>
          </cell>
          <cell r="Q1090">
            <v>244535.20043965746</v>
          </cell>
        </row>
        <row r="1091">
          <cell r="A1091" t="str">
            <v>TVRusAll 35 +</v>
          </cell>
          <cell r="B1091" t="str">
            <v>TV</v>
          </cell>
          <cell r="C1091" t="str">
            <v>Rus</v>
          </cell>
          <cell r="D1091" t="str">
            <v>All 35 +</v>
          </cell>
          <cell r="E1091">
            <v>136884.92720630509</v>
          </cell>
          <cell r="F1091">
            <v>80520.545415473549</v>
          </cell>
          <cell r="G1091">
            <v>120206.07406151413</v>
          </cell>
          <cell r="H1091">
            <v>165872.32355587563</v>
          </cell>
          <cell r="I1091">
            <v>189741.11514966952</v>
          </cell>
          <cell r="J1091">
            <v>157820.26901432817</v>
          </cell>
          <cell r="K1091">
            <v>136884.92720630509</v>
          </cell>
          <cell r="L1091">
            <v>107897.53085673467</v>
          </cell>
          <cell r="M1091">
            <v>117559.9963065913</v>
          </cell>
          <cell r="N1091">
            <v>205384.30144784733</v>
          </cell>
          <cell r="O1091">
            <v>238053.44239895357</v>
          </cell>
          <cell r="P1091">
            <v>232647.46561232887</v>
          </cell>
          <cell r="Q1091">
            <v>175534.78900573211</v>
          </cell>
        </row>
        <row r="1092">
          <cell r="A1092" t="str">
            <v>TVRusAll 35 - 54</v>
          </cell>
          <cell r="B1092" t="str">
            <v>TV</v>
          </cell>
          <cell r="C1092" t="str">
            <v>Rus</v>
          </cell>
          <cell r="D1092" t="str">
            <v>All 35 - 54</v>
          </cell>
          <cell r="E1092">
            <v>166471.28340247486</v>
          </cell>
          <cell r="F1092">
            <v>97924.284354396936</v>
          </cell>
          <cell r="G1092">
            <v>146187.45708673963</v>
          </cell>
          <cell r="H1092">
            <v>201724.02577005784</v>
          </cell>
          <cell r="I1092">
            <v>230751.82635394894</v>
          </cell>
          <cell r="J1092">
            <v>191931.59733461801</v>
          </cell>
          <cell r="K1092">
            <v>166471.28340247486</v>
          </cell>
          <cell r="L1092">
            <v>131218.54103489203</v>
          </cell>
          <cell r="M1092">
            <v>142969.45515741943</v>
          </cell>
          <cell r="N1092">
            <v>249776.13642745218</v>
          </cell>
          <cell r="O1092">
            <v>289506.396966587</v>
          </cell>
          <cell r="P1092">
            <v>282931.97046046727</v>
          </cell>
          <cell r="Q1092">
            <v>213474.93989258507</v>
          </cell>
        </row>
        <row r="1093">
          <cell r="A1093" t="str">
            <v>TVRusAll 35 - 44</v>
          </cell>
          <cell r="B1093" t="str">
            <v>TV</v>
          </cell>
          <cell r="C1093" t="str">
            <v>Rus</v>
          </cell>
          <cell r="D1093" t="str">
            <v>All 35 - 44</v>
          </cell>
          <cell r="E1093">
            <v>184035.35985145599</v>
          </cell>
          <cell r="F1093">
            <v>108256.09403026818</v>
          </cell>
          <cell r="G1093">
            <v>161611.42463041429</v>
          </cell>
          <cell r="H1093">
            <v>223007.55370235263</v>
          </cell>
          <cell r="I1093">
            <v>255098.02370393899</v>
          </cell>
          <cell r="J1093">
            <v>212181.94429932567</v>
          </cell>
          <cell r="K1093">
            <v>184035.35985145599</v>
          </cell>
          <cell r="L1093">
            <v>145063.16600055952</v>
          </cell>
          <cell r="M1093">
            <v>158053.89728419145</v>
          </cell>
          <cell r="N1093">
            <v>276129.55345936347</v>
          </cell>
          <cell r="O1093">
            <v>320051.68012209976</v>
          </cell>
          <cell r="P1093">
            <v>312783.59806529561</v>
          </cell>
          <cell r="Q1093">
            <v>235998.28498598436</v>
          </cell>
        </row>
        <row r="1094">
          <cell r="A1094" t="str">
            <v>TVRusAll 35 - 64</v>
          </cell>
          <cell r="B1094" t="str">
            <v>TV</v>
          </cell>
          <cell r="C1094" t="str">
            <v>Rus</v>
          </cell>
          <cell r="D1094" t="str">
            <v>All 35 - 64</v>
          </cell>
          <cell r="E1094">
            <v>150330.53158968731</v>
          </cell>
          <cell r="F1094">
            <v>88429.724464521918</v>
          </cell>
          <cell r="G1094">
            <v>132013.38805361462</v>
          </cell>
          <cell r="H1094">
            <v>182165.23239691526</v>
          </cell>
          <cell r="I1094">
            <v>208378.55041468763</v>
          </cell>
          <cell r="J1094">
            <v>173322.25995046296</v>
          </cell>
          <cell r="K1094">
            <v>150330.53158968731</v>
          </cell>
          <cell r="L1094">
            <v>118495.83078245948</v>
          </cell>
          <cell r="M1094">
            <v>129107.3977182019</v>
          </cell>
          <cell r="N1094">
            <v>225558.29810463826</v>
          </cell>
          <cell r="O1094">
            <v>261436.38509340069</v>
          </cell>
          <cell r="P1094">
            <v>255499.402982361</v>
          </cell>
          <cell r="Q1094">
            <v>192776.79933265751</v>
          </cell>
        </row>
        <row r="1095">
          <cell r="A1095" t="str">
            <v>TVRusAll 45 - 64</v>
          </cell>
          <cell r="B1095" t="str">
            <v>TV</v>
          </cell>
          <cell r="C1095" t="str">
            <v>Rus</v>
          </cell>
          <cell r="D1095" t="str">
            <v>All 45 - 64</v>
          </cell>
          <cell r="E1095">
            <v>136177.71460879827</v>
          </cell>
          <cell r="F1095">
            <v>80104.538005175418</v>
          </cell>
          <cell r="G1095">
            <v>119585.03234707455</v>
          </cell>
          <cell r="H1095">
            <v>165015.34829066147</v>
          </cell>
          <cell r="I1095">
            <v>188760.82236186977</v>
          </cell>
          <cell r="J1095">
            <v>157004.89449014384</v>
          </cell>
          <cell r="K1095">
            <v>136177.71460879827</v>
          </cell>
          <cell r="L1095">
            <v>107340.08092693517</v>
          </cell>
          <cell r="M1095">
            <v>116952.62548755603</v>
          </cell>
          <cell r="N1095">
            <v>204323.18852417864</v>
          </cell>
          <cell r="O1095">
            <v>236823.54516497493</v>
          </cell>
          <cell r="P1095">
            <v>231445.49822397571</v>
          </cell>
          <cell r="Q1095">
            <v>174627.8928512822</v>
          </cell>
        </row>
        <row r="1096">
          <cell r="A1096" t="str">
            <v>TVRusAll 55 +</v>
          </cell>
          <cell r="B1096" t="str">
            <v>TV</v>
          </cell>
          <cell r="C1096" t="str">
            <v>Rus</v>
          </cell>
          <cell r="D1096" t="str">
            <v>All 55 +</v>
          </cell>
          <cell r="E1096">
            <v>115380.14535434177</v>
          </cell>
          <cell r="F1096">
            <v>67870.673737848076</v>
          </cell>
          <cell r="G1096">
            <v>101321.55950807586</v>
          </cell>
          <cell r="H1096">
            <v>139813.58789996713</v>
          </cell>
          <cell r="I1096">
            <v>159932.56447197337</v>
          </cell>
          <cell r="J1096">
            <v>133026.52052618226</v>
          </cell>
          <cell r="K1096">
            <v>115380.14535434177</v>
          </cell>
          <cell r="L1096">
            <v>90946.702808716524</v>
          </cell>
          <cell r="M1096">
            <v>99091.183657258123</v>
          </cell>
          <cell r="N1096">
            <v>173118.18794217869</v>
          </cell>
          <cell r="O1096">
            <v>200654.96871468215</v>
          </cell>
          <cell r="P1096">
            <v>196098.27719171491</v>
          </cell>
          <cell r="Q1096">
            <v>147958.06874850861</v>
          </cell>
        </row>
        <row r="1097">
          <cell r="A1097" t="str">
            <v>TVRusFemale 16 +</v>
          </cell>
          <cell r="B1097" t="str">
            <v>TV</v>
          </cell>
          <cell r="C1097" t="str">
            <v>Rus</v>
          </cell>
          <cell r="D1097" t="str">
            <v>Female 16 +</v>
          </cell>
          <cell r="E1097">
            <v>147159.78836757242</v>
          </cell>
          <cell r="F1097">
            <v>86564.581392689623</v>
          </cell>
          <cell r="G1097">
            <v>129228.98656861291</v>
          </cell>
          <cell r="H1097">
            <v>178323.03766894076</v>
          </cell>
          <cell r="I1097">
            <v>203983.46932653681</v>
          </cell>
          <cell r="J1097">
            <v>169666.57952967167</v>
          </cell>
          <cell r="K1097">
            <v>147159.78836757242</v>
          </cell>
          <cell r="L1097">
            <v>115996.53906620422</v>
          </cell>
          <cell r="M1097">
            <v>126384.28883332676</v>
          </cell>
          <cell r="N1097">
            <v>220800.86501806416</v>
          </cell>
          <cell r="O1097">
            <v>255922.21816215047</v>
          </cell>
          <cell r="P1097">
            <v>250110.45775816747</v>
          </cell>
          <cell r="Q1097">
            <v>188710.78743606314</v>
          </cell>
        </row>
        <row r="1098">
          <cell r="A1098" t="str">
            <v>TVRusFemale 16 - 24</v>
          </cell>
          <cell r="B1098" t="str">
            <v>TV</v>
          </cell>
          <cell r="C1098" t="str">
            <v>Rus</v>
          </cell>
          <cell r="D1098" t="str">
            <v>Female 16 - 24</v>
          </cell>
          <cell r="E1098">
            <v>290555.44753816316</v>
          </cell>
          <cell r="F1098">
            <v>170914.96914009593</v>
          </cell>
          <cell r="G1098">
            <v>255152.48726479264</v>
          </cell>
          <cell r="H1098">
            <v>352084.8364285978</v>
          </cell>
          <cell r="I1098">
            <v>402749.34394795087</v>
          </cell>
          <cell r="J1098">
            <v>334993.33951458801</v>
          </cell>
          <cell r="K1098">
            <v>290555.44753816316</v>
          </cell>
          <cell r="L1098">
            <v>229026.05864772876</v>
          </cell>
          <cell r="M1098">
            <v>249535.85494453987</v>
          </cell>
          <cell r="N1098">
            <v>435953.97128387092</v>
          </cell>
          <cell r="O1098">
            <v>505298.32543200819</v>
          </cell>
          <cell r="P1098">
            <v>493823.46083825099</v>
          </cell>
          <cell r="Q1098">
            <v>372594.63272540859</v>
          </cell>
        </row>
        <row r="1099">
          <cell r="A1099" t="str">
            <v>TVRusFemale 16 - 34</v>
          </cell>
          <cell r="B1099" t="str">
            <v>TV</v>
          </cell>
          <cell r="C1099" t="str">
            <v>Rus</v>
          </cell>
          <cell r="D1099" t="str">
            <v>Female 16 - 34</v>
          </cell>
          <cell r="E1099">
            <v>237886.78635299782</v>
          </cell>
          <cell r="F1099">
            <v>139933.4037370575</v>
          </cell>
          <cell r="G1099">
            <v>208901.2811140751</v>
          </cell>
          <cell r="H1099">
            <v>288262.8116983386</v>
          </cell>
          <cell r="I1099">
            <v>329743.42057370022</v>
          </cell>
          <cell r="J1099">
            <v>274269.4713246327</v>
          </cell>
          <cell r="K1099">
            <v>237886.78635299782</v>
          </cell>
          <cell r="L1099">
            <v>187510.76100765725</v>
          </cell>
          <cell r="M1099">
            <v>204302.76945610379</v>
          </cell>
          <cell r="N1099">
            <v>356929.08222939307</v>
          </cell>
          <cell r="O1099">
            <v>413703.4628159345</v>
          </cell>
          <cell r="P1099">
            <v>404308.63410019974</v>
          </cell>
          <cell r="Q1099">
            <v>305054.82014678494</v>
          </cell>
        </row>
        <row r="1100">
          <cell r="A1100" t="str">
            <v>TVRusFemale 16 - 44</v>
          </cell>
          <cell r="B1100" t="str">
            <v>TV</v>
          </cell>
          <cell r="C1100" t="str">
            <v>Rus</v>
          </cell>
          <cell r="D1100" t="str">
            <v>Female 16 - 44</v>
          </cell>
          <cell r="E1100">
            <v>209559.69862944042</v>
          </cell>
          <cell r="F1100">
            <v>123270.41095849432</v>
          </cell>
          <cell r="G1100">
            <v>184025.72998993273</v>
          </cell>
          <cell r="H1100">
            <v>253937.04657449847</v>
          </cell>
          <cell r="I1100">
            <v>290478.22663814231</v>
          </cell>
          <cell r="J1100">
            <v>241610.00547864888</v>
          </cell>
          <cell r="K1100">
            <v>209559.69862944042</v>
          </cell>
          <cell r="L1100">
            <v>165182.35068438255</v>
          </cell>
          <cell r="M1100">
            <v>179974.79999940158</v>
          </cell>
          <cell r="N1100">
            <v>314426.67350628902</v>
          </cell>
          <cell r="O1100">
            <v>364440.47321323876</v>
          </cell>
          <cell r="P1100">
            <v>356164.36210792017</v>
          </cell>
          <cell r="Q1100">
            <v>268729.49588951725</v>
          </cell>
        </row>
        <row r="1101">
          <cell r="A1101" t="str">
            <v>TVRusFemale 20 - 39</v>
          </cell>
          <cell r="B1101" t="str">
            <v>TV</v>
          </cell>
          <cell r="C1101" t="str">
            <v>Rus</v>
          </cell>
          <cell r="D1101" t="str">
            <v>Female 20 - 39</v>
          </cell>
          <cell r="E1101">
            <v>220876.70283847922</v>
          </cell>
          <cell r="F1101">
            <v>129927.47225792891</v>
          </cell>
          <cell r="G1101">
            <v>193963.80479385844</v>
          </cell>
          <cell r="H1101">
            <v>267650.59285133373</v>
          </cell>
          <cell r="I1101">
            <v>306165.13273219485</v>
          </cell>
          <cell r="J1101">
            <v>254657.84562554068</v>
          </cell>
          <cell r="K1101">
            <v>220876.70283847922</v>
          </cell>
          <cell r="L1101">
            <v>174102.81282562492</v>
          </cell>
          <cell r="M1101">
            <v>189694.10949657607</v>
          </cell>
          <cell r="N1101">
            <v>331406.88492469216</v>
          </cell>
          <cell r="O1101">
            <v>384121.61608695204</v>
          </cell>
          <cell r="P1101">
            <v>375398.56415844121</v>
          </cell>
          <cell r="Q1101">
            <v>283241.88952228468</v>
          </cell>
        </row>
        <row r="1102">
          <cell r="A1102" t="str">
            <v>TVRusFemale 25 - 34</v>
          </cell>
          <cell r="B1102" t="str">
            <v>TV</v>
          </cell>
          <cell r="C1102" t="str">
            <v>Rus</v>
          </cell>
          <cell r="D1102" t="str">
            <v>Female 25 - 34</v>
          </cell>
          <cell r="E1102">
            <v>214942.29194588424</v>
          </cell>
          <cell r="F1102">
            <v>126436.64232110833</v>
          </cell>
          <cell r="G1102">
            <v>188752.47693018793</v>
          </cell>
          <cell r="H1102">
            <v>260459.48318148332</v>
          </cell>
          <cell r="I1102">
            <v>297939.23260207847</v>
          </cell>
          <cell r="J1102">
            <v>247815.81894937233</v>
          </cell>
          <cell r="K1102">
            <v>214942.29194588424</v>
          </cell>
          <cell r="L1102">
            <v>169425.10071028533</v>
          </cell>
          <cell r="M1102">
            <v>184597.49778881803</v>
          </cell>
          <cell r="N1102">
            <v>322502.80132282735</v>
          </cell>
          <cell r="O1102">
            <v>373801.21799474332</v>
          </cell>
          <cell r="P1102">
            <v>365312.53290400206</v>
          </cell>
          <cell r="Q1102">
            <v>275631.88026001578</v>
          </cell>
        </row>
        <row r="1103">
          <cell r="A1103" t="str">
            <v>TVRusFemale 25 - 44</v>
          </cell>
          <cell r="B1103" t="str">
            <v>TV</v>
          </cell>
          <cell r="C1103" t="str">
            <v>Rus</v>
          </cell>
          <cell r="D1103" t="str">
            <v>Female 25 - 44</v>
          </cell>
          <cell r="E1103">
            <v>193019.99906308114</v>
          </cell>
          <cell r="F1103">
            <v>113541.17591945945</v>
          </cell>
          <cell r="G1103">
            <v>169501.32331049957</v>
          </cell>
          <cell r="H1103">
            <v>233894.82239408663</v>
          </cell>
          <cell r="I1103">
            <v>267551.95488557959</v>
          </cell>
          <cell r="J1103">
            <v>222540.70480214054</v>
          </cell>
          <cell r="K1103">
            <v>193019.99906308114</v>
          </cell>
          <cell r="L1103">
            <v>152145.17573207582</v>
          </cell>
          <cell r="M1103">
            <v>165770.11684241067</v>
          </cell>
          <cell r="N1103">
            <v>289610.24768846168</v>
          </cell>
          <cell r="O1103">
            <v>335676.66043725511</v>
          </cell>
          <cell r="P1103">
            <v>328053.7493133978</v>
          </cell>
          <cell r="Q1103">
            <v>247519.76350442128</v>
          </cell>
        </row>
        <row r="1104">
          <cell r="A1104" t="str">
            <v>TVRusFemale 25 - 54</v>
          </cell>
          <cell r="B1104" t="str">
            <v>TV</v>
          </cell>
          <cell r="C1104" t="str">
            <v>Rus</v>
          </cell>
          <cell r="D1104" t="str">
            <v>Female 25 - 54</v>
          </cell>
          <cell r="E1104">
            <v>174299.47013117315</v>
          </cell>
          <cell r="F1104">
            <v>102529.10007716063</v>
          </cell>
          <cell r="G1104">
            <v>153061.81215915058</v>
          </cell>
          <cell r="H1104">
            <v>211209.94615895106</v>
          </cell>
          <cell r="I1104">
            <v>241602.75720380398</v>
          </cell>
          <cell r="J1104">
            <v>200957.03615123488</v>
          </cell>
          <cell r="K1104">
            <v>174299.47013117315</v>
          </cell>
          <cell r="L1104">
            <v>137388.99410339541</v>
          </cell>
          <cell r="M1104">
            <v>149692.48611265441</v>
          </cell>
          <cell r="N1104">
            <v>261521.67113087384</v>
          </cell>
          <cell r="O1104">
            <v>303120.21725010022</v>
          </cell>
          <cell r="P1104">
            <v>296236.63328888011</v>
          </cell>
          <cell r="Q1104">
            <v>223513.43816820989</v>
          </cell>
        </row>
        <row r="1105">
          <cell r="A1105" t="str">
            <v>TVRusFemale 30 - 49</v>
          </cell>
          <cell r="B1105" t="str">
            <v>TV</v>
          </cell>
          <cell r="C1105" t="str">
            <v>Rus</v>
          </cell>
          <cell r="D1105" t="str">
            <v>Female 30 - 49</v>
          </cell>
          <cell r="E1105">
            <v>175589.6216495386</v>
          </cell>
          <cell r="F1105">
            <v>103288.01273502267</v>
          </cell>
          <cell r="G1105">
            <v>154194.76413664245</v>
          </cell>
          <cell r="H1105">
            <v>212773.30623414685</v>
          </cell>
          <cell r="I1105">
            <v>243391.08257170778</v>
          </cell>
          <cell r="J1105">
            <v>202444.50496064444</v>
          </cell>
          <cell r="K1105">
            <v>175589.6216495386</v>
          </cell>
          <cell r="L1105">
            <v>138405.93706493053</v>
          </cell>
          <cell r="M1105">
            <v>150800.498593133</v>
          </cell>
          <cell r="N1105">
            <v>263457.43479579518</v>
          </cell>
          <cell r="O1105">
            <v>305363.89021272125</v>
          </cell>
          <cell r="P1105">
            <v>298429.35448272823</v>
          </cell>
          <cell r="Q1105">
            <v>225167.86776234914</v>
          </cell>
        </row>
        <row r="1106">
          <cell r="A1106" t="str">
            <v>TVRusFemale 35 - 44</v>
          </cell>
          <cell r="B1106" t="str">
            <v>TV</v>
          </cell>
          <cell r="C1106" t="str">
            <v>Rus</v>
          </cell>
          <cell r="D1106" t="str">
            <v>Female 35 - 44</v>
          </cell>
          <cell r="E1106">
            <v>171775.22002065656</v>
          </cell>
          <cell r="F1106">
            <v>101044.24707097441</v>
          </cell>
          <cell r="G1106">
            <v>150845.13131687473</v>
          </cell>
          <cell r="H1106">
            <v>208151.14896620743</v>
          </cell>
          <cell r="I1106">
            <v>238103.80344270624</v>
          </cell>
          <cell r="J1106">
            <v>198046.72425910988</v>
          </cell>
          <cell r="K1106">
            <v>171775.22002065656</v>
          </cell>
          <cell r="L1106">
            <v>135399.29107510584</v>
          </cell>
          <cell r="M1106">
            <v>147524.60072362254</v>
          </cell>
          <cell r="N1106">
            <v>257734.24649465561</v>
          </cell>
          <cell r="O1106">
            <v>298730.35168529075</v>
          </cell>
          <cell r="P1106">
            <v>291946.45757144527</v>
          </cell>
          <cell r="Q1106">
            <v>220276.45861472393</v>
          </cell>
        </row>
        <row r="1107">
          <cell r="A1107" t="str">
            <v>TVRusFemale 35 - 54</v>
          </cell>
          <cell r="B1107" t="str">
            <v>TV</v>
          </cell>
          <cell r="C1107" t="str">
            <v>Rus</v>
          </cell>
          <cell r="D1107" t="str">
            <v>Female 35 - 54</v>
          </cell>
          <cell r="E1107">
            <v>156169.57132885235</v>
          </cell>
          <cell r="F1107">
            <v>91864.45372285429</v>
          </cell>
          <cell r="G1107">
            <v>137140.96533811983</v>
          </cell>
          <cell r="H1107">
            <v>189240.77466907995</v>
          </cell>
          <cell r="I1107">
            <v>216472.25316285537</v>
          </cell>
          <cell r="J1107">
            <v>180054.32929679443</v>
          </cell>
          <cell r="K1107">
            <v>156169.57132885235</v>
          </cell>
          <cell r="L1107">
            <v>123098.36798862489</v>
          </cell>
          <cell r="M1107">
            <v>134122.10243536718</v>
          </cell>
          <cell r="N1107">
            <v>234319.28532529259</v>
          </cell>
          <cell r="O1107">
            <v>271590.92539656785</v>
          </cell>
          <cell r="P1107">
            <v>265423.34292703483</v>
          </cell>
          <cell r="Q1107">
            <v>200264.50911582209</v>
          </cell>
        </row>
        <row r="1108">
          <cell r="A1108" t="str">
            <v>TVRusFemale 35 - 64</v>
          </cell>
          <cell r="B1108" t="str">
            <v>TV</v>
          </cell>
          <cell r="C1108" t="str">
            <v>Rus</v>
          </cell>
          <cell r="D1108" t="str">
            <v>Female 35 - 64</v>
          </cell>
          <cell r="E1108">
            <v>140617.41484797074</v>
          </cell>
          <cell r="F1108">
            <v>82716.126381159222</v>
          </cell>
          <cell r="G1108">
            <v>123483.77376917837</v>
          </cell>
          <cell r="H1108">
            <v>170395.22034518811</v>
          </cell>
          <cell r="I1108">
            <v>194914.85035825559</v>
          </cell>
          <cell r="J1108">
            <v>162123.60770707211</v>
          </cell>
          <cell r="K1108">
            <v>140617.41484797074</v>
          </cell>
          <cell r="L1108">
            <v>110839.60935075348</v>
          </cell>
          <cell r="M1108">
            <v>120765.54451649239</v>
          </cell>
          <cell r="N1108">
            <v>210984.58471198534</v>
          </cell>
          <cell r="O1108">
            <v>244544.52618695103</v>
          </cell>
          <cell r="P1108">
            <v>238991.14280152091</v>
          </cell>
          <cell r="Q1108">
            <v>180321.15551092688</v>
          </cell>
        </row>
        <row r="1109">
          <cell r="A1109" t="str">
            <v>TVRusFemale 45 - 64</v>
          </cell>
          <cell r="B1109" t="str">
            <v>TV</v>
          </cell>
          <cell r="C1109" t="str">
            <v>Rus</v>
          </cell>
          <cell r="D1109" t="str">
            <v>Female 45 - 64</v>
          </cell>
          <cell r="E1109">
            <v>128645.10783542665</v>
          </cell>
          <cell r="F1109">
            <v>75673.592844368599</v>
          </cell>
          <cell r="G1109">
            <v>112970.24205455749</v>
          </cell>
          <cell r="H1109">
            <v>155887.60125939941</v>
          </cell>
          <cell r="I1109">
            <v>178319.60550671222</v>
          </cell>
          <cell r="J1109">
            <v>148320.24197496244</v>
          </cell>
          <cell r="K1109">
            <v>128645.10783542665</v>
          </cell>
          <cell r="L1109">
            <v>101402.61441145402</v>
          </cell>
          <cell r="M1109">
            <v>110483.44555277807</v>
          </cell>
          <cell r="N1109">
            <v>193021.14664268951</v>
          </cell>
          <cell r="O1109">
            <v>223723.76121333329</v>
          </cell>
          <cell r="P1109">
            <v>218643.19843067569</v>
          </cell>
          <cell r="Q1109">
            <v>164968.43240072331</v>
          </cell>
        </row>
        <row r="1110">
          <cell r="A1110" t="str">
            <v>TVRusFemale 55 +</v>
          </cell>
          <cell r="B1110" t="str">
            <v>TV</v>
          </cell>
          <cell r="C1110" t="str">
            <v>Rus</v>
          </cell>
          <cell r="D1110" t="str">
            <v>Female 55 +</v>
          </cell>
          <cell r="E1110">
            <v>108024.39838275351</v>
          </cell>
          <cell r="F1110">
            <v>63543.763754560867</v>
          </cell>
          <cell r="G1110">
            <v>94862.079393717664</v>
          </cell>
          <cell r="H1110">
            <v>130900.15333439547</v>
          </cell>
          <cell r="I1110">
            <v>149736.49934170186</v>
          </cell>
          <cell r="J1110">
            <v>124545.77695893931</v>
          </cell>
          <cell r="K1110">
            <v>108024.39838275351</v>
          </cell>
          <cell r="L1110">
            <v>85148.643431111646</v>
          </cell>
          <cell r="M1110">
            <v>92773.895081658804</v>
          </cell>
          <cell r="N1110">
            <v>162081.50929377021</v>
          </cell>
          <cell r="O1110">
            <v>187862.7575944383</v>
          </cell>
          <cell r="P1110">
            <v>183596.56553104095</v>
          </cell>
          <cell r="Q1110">
            <v>138525.40498494252</v>
          </cell>
        </row>
        <row r="1111">
          <cell r="A1111" t="str">
            <v>TVRusFemale 35 +</v>
          </cell>
          <cell r="B1111" t="str">
            <v>TV</v>
          </cell>
          <cell r="C1111" t="str">
            <v>Rus</v>
          </cell>
          <cell r="D1111" t="str">
            <v>Female 35 +</v>
          </cell>
          <cell r="E1111">
            <v>126047.59768784622</v>
          </cell>
          <cell r="F1111">
            <v>74145.645698733046</v>
          </cell>
          <cell r="G1111">
            <v>110689.22760287135</v>
          </cell>
          <cell r="H1111">
            <v>152740.03013939018</v>
          </cell>
          <cell r="I1111">
            <v>174719.10337639591</v>
          </cell>
          <cell r="J1111">
            <v>145325.46556951679</v>
          </cell>
          <cell r="K1111">
            <v>126047.59768784622</v>
          </cell>
          <cell r="L1111">
            <v>99355.16523630239</v>
          </cell>
          <cell r="M1111">
            <v>108252.64272015016</v>
          </cell>
          <cell r="N1111">
            <v>189123.80149262445</v>
          </cell>
          <cell r="O1111">
            <v>219206.49079563568</v>
          </cell>
          <cell r="P1111">
            <v>214228.51110848336</v>
          </cell>
          <cell r="Q1111">
            <v>161637.50762323782</v>
          </cell>
        </row>
        <row r="1112">
          <cell r="A1112" t="str">
            <v>TVRusMale 16 - 24</v>
          </cell>
          <cell r="B1112" t="str">
            <v>TV</v>
          </cell>
          <cell r="C1112" t="str">
            <v>Rus</v>
          </cell>
          <cell r="D1112" t="str">
            <v>Male 16 - 24</v>
          </cell>
          <cell r="E1112">
            <v>425624.46639374166</v>
          </cell>
          <cell r="F1112">
            <v>250367.33317278913</v>
          </cell>
          <cell r="G1112">
            <v>373763.91377707454</v>
          </cell>
          <cell r="H1112">
            <v>515756.70633594593</v>
          </cell>
          <cell r="I1112">
            <v>589973.36329672788</v>
          </cell>
          <cell r="J1112">
            <v>490719.97301866673</v>
          </cell>
          <cell r="K1112">
            <v>425624.46639374166</v>
          </cell>
          <cell r="L1112">
            <v>335492.22645153775</v>
          </cell>
          <cell r="M1112">
            <v>365536.30643227184</v>
          </cell>
          <cell r="N1112">
            <v>638613.65523204871</v>
          </cell>
          <cell r="O1112">
            <v>740193.7632004011</v>
          </cell>
          <cell r="P1112">
            <v>723384.63722792431</v>
          </cell>
          <cell r="Q1112">
            <v>545800.78631667956</v>
          </cell>
        </row>
        <row r="1113">
          <cell r="A1113" t="str">
            <v>TVRusMale 16 - 34</v>
          </cell>
          <cell r="B1113" t="str">
            <v>TV</v>
          </cell>
          <cell r="C1113" t="str">
            <v>Rus</v>
          </cell>
          <cell r="D1113" t="str">
            <v>Male 16 - 34</v>
          </cell>
          <cell r="E1113">
            <v>319705.63187132962</v>
          </cell>
          <cell r="F1113">
            <v>188062.13639489972</v>
          </cell>
          <cell r="G1113">
            <v>280750.84413558472</v>
          </cell>
          <cell r="H1113">
            <v>387408.00097349368</v>
          </cell>
          <cell r="I1113">
            <v>443155.46166358102</v>
          </cell>
          <cell r="J1113">
            <v>368601.78733400349</v>
          </cell>
          <cell r="K1113">
            <v>319705.63187132962</v>
          </cell>
          <cell r="L1113">
            <v>252003.26276916586</v>
          </cell>
          <cell r="M1113">
            <v>274570.71913655335</v>
          </cell>
          <cell r="N1113">
            <v>479691.36712819297</v>
          </cell>
          <cell r="O1113">
            <v>555992.74350052059</v>
          </cell>
          <cell r="P1113">
            <v>543366.65486006159</v>
          </cell>
          <cell r="Q1113">
            <v>409975.45734088082</v>
          </cell>
        </row>
        <row r="1114">
          <cell r="A1114" t="str">
            <v>TVRusMale 16 - 44</v>
          </cell>
          <cell r="B1114" t="str">
            <v>TV</v>
          </cell>
          <cell r="C1114" t="str">
            <v>Rus</v>
          </cell>
          <cell r="D1114" t="str">
            <v>Male 16 - 44</v>
          </cell>
          <cell r="E1114">
            <v>266840.92108945636</v>
          </cell>
          <cell r="F1114">
            <v>156965.24769968016</v>
          </cell>
          <cell r="G1114">
            <v>234327.47620765353</v>
          </cell>
          <cell r="H1114">
            <v>323348.41026134131</v>
          </cell>
          <cell r="I1114">
            <v>369877.78690031188</v>
          </cell>
          <cell r="J1114">
            <v>307651.88549137313</v>
          </cell>
          <cell r="K1114">
            <v>266840.92108945636</v>
          </cell>
          <cell r="L1114">
            <v>210333.43191757164</v>
          </cell>
          <cell r="M1114">
            <v>229169.26164153285</v>
          </cell>
          <cell r="N1114">
            <v>400372.32216998807</v>
          </cell>
          <cell r="O1114">
            <v>464056.93552011979</v>
          </cell>
          <cell r="P1114">
            <v>453518.62531627208</v>
          </cell>
          <cell r="Q1114">
            <v>342184.23998530232</v>
          </cell>
        </row>
        <row r="1115">
          <cell r="A1115" t="str">
            <v>TVRusMale 16 +</v>
          </cell>
          <cell r="B1115" t="str">
            <v>TV</v>
          </cell>
          <cell r="C1115" t="str">
            <v>Rus</v>
          </cell>
          <cell r="D1115" t="str">
            <v>Male 16 +</v>
          </cell>
          <cell r="E1115">
            <v>197027.88940907535</v>
          </cell>
          <cell r="F1115">
            <v>115898.75847592663</v>
          </cell>
          <cell r="G1115">
            <v>173020.86906030233</v>
          </cell>
          <cell r="H1115">
            <v>238751.44246040902</v>
          </cell>
          <cell r="I1115">
            <v>273107.4356763931</v>
          </cell>
          <cell r="J1115">
            <v>227161.56661281621</v>
          </cell>
          <cell r="K1115">
            <v>197027.88940907535</v>
          </cell>
          <cell r="L1115">
            <v>155304.33635774185</v>
          </cell>
          <cell r="M1115">
            <v>169212.18737485277</v>
          </cell>
          <cell r="N1115">
            <v>295623.74950923538</v>
          </cell>
          <cell r="O1115">
            <v>342646.69076194894</v>
          </cell>
          <cell r="P1115">
            <v>334865.4965998056</v>
          </cell>
          <cell r="Q1115">
            <v>252659.29347751974</v>
          </cell>
        </row>
        <row r="1116">
          <cell r="A1116" t="str">
            <v>TVRusMale 20 - 39</v>
          </cell>
          <cell r="B1116" t="str">
            <v>TV</v>
          </cell>
          <cell r="C1116" t="str">
            <v>Rus</v>
          </cell>
          <cell r="D1116" t="str">
            <v>Male 20 - 39</v>
          </cell>
          <cell r="E1116">
            <v>272043.09500977828</v>
          </cell>
          <cell r="F1116">
            <v>160025.35000575188</v>
          </cell>
          <cell r="G1116">
            <v>238895.78709702287</v>
          </cell>
          <cell r="H1116">
            <v>329652.22101184906</v>
          </cell>
          <cell r="I1116">
            <v>377088.70705777203</v>
          </cell>
          <cell r="J1116">
            <v>313649.6860112737</v>
          </cell>
          <cell r="K1116">
            <v>272043.09500977828</v>
          </cell>
          <cell r="L1116">
            <v>214433.96900770772</v>
          </cell>
          <cell r="M1116">
            <v>233637.01100839756</v>
          </cell>
          <cell r="N1116">
            <v>408177.7458820176</v>
          </cell>
          <cell r="O1116">
            <v>473103.91706122295</v>
          </cell>
          <cell r="P1116">
            <v>462360.15814927273</v>
          </cell>
          <cell r="Q1116">
            <v>348855.26301253861</v>
          </cell>
        </row>
        <row r="1117">
          <cell r="A1117" t="str">
            <v>TVRusMale 25 - 34</v>
          </cell>
          <cell r="B1117" t="str">
            <v>TV</v>
          </cell>
          <cell r="C1117" t="str">
            <v>Rus</v>
          </cell>
          <cell r="D1117" t="str">
            <v>Male 25 - 34</v>
          </cell>
          <cell r="E1117">
            <v>280403.75750416849</v>
          </cell>
          <cell r="F1117">
            <v>164943.38676715788</v>
          </cell>
          <cell r="G1117">
            <v>246237.73800071375</v>
          </cell>
          <cell r="H1117">
            <v>339783.37674034544</v>
          </cell>
          <cell r="I1117">
            <v>388677.72169548116</v>
          </cell>
          <cell r="J1117">
            <v>323289.03806362947</v>
          </cell>
          <cell r="K1117">
            <v>280403.75750416849</v>
          </cell>
          <cell r="L1117">
            <v>221024.13826799177</v>
          </cell>
          <cell r="M1117">
            <v>240817.34468005033</v>
          </cell>
          <cell r="N1117">
            <v>420722.21561361599</v>
          </cell>
          <cell r="O1117">
            <v>487643.75375577569</v>
          </cell>
          <cell r="P1117">
            <v>476569.80839972297</v>
          </cell>
          <cell r="Q1117">
            <v>359576.58315240371</v>
          </cell>
        </row>
        <row r="1118">
          <cell r="A1118" t="str">
            <v>TVRusMale 25 - 44</v>
          </cell>
          <cell r="B1118" t="str">
            <v>TV</v>
          </cell>
          <cell r="C1118" t="str">
            <v>Rus</v>
          </cell>
          <cell r="D1118" t="str">
            <v>Male 25 - 44</v>
          </cell>
          <cell r="E1118">
            <v>238174.27595233615</v>
          </cell>
          <cell r="F1118">
            <v>140102.51526608004</v>
          </cell>
          <cell r="G1118">
            <v>209153.7413138595</v>
          </cell>
          <cell r="H1118">
            <v>288611.18144812505</v>
          </cell>
          <cell r="I1118">
            <v>330141.92023531871</v>
          </cell>
          <cell r="J1118">
            <v>274600.92992151692</v>
          </cell>
          <cell r="K1118">
            <v>238174.27595233615</v>
          </cell>
          <cell r="L1118">
            <v>187737.37045654745</v>
          </cell>
          <cell r="M1118">
            <v>204549.67228847669</v>
          </cell>
          <cell r="N1118">
            <v>357360.43615373445</v>
          </cell>
          <cell r="O1118">
            <v>414203.42939496657</v>
          </cell>
          <cell r="P1118">
            <v>404797.24689374102</v>
          </cell>
          <cell r="Q1118">
            <v>305423.48328005406</v>
          </cell>
        </row>
        <row r="1119">
          <cell r="A1119" t="str">
            <v>TVRusMale 25 - 54</v>
          </cell>
          <cell r="B1119" t="str">
            <v>TV</v>
          </cell>
          <cell r="C1119" t="str">
            <v>Rus</v>
          </cell>
          <cell r="D1119" t="str">
            <v>Male 25 - 54</v>
          </cell>
          <cell r="E1119">
            <v>212373.83961372121</v>
          </cell>
          <cell r="F1119">
            <v>124925.78800807126</v>
          </cell>
          <cell r="G1119">
            <v>186496.97972122103</v>
          </cell>
          <cell r="H1119">
            <v>257347.12329662696</v>
          </cell>
          <cell r="I1119">
            <v>294379.00855360529</v>
          </cell>
          <cell r="J1119">
            <v>244854.54449581969</v>
          </cell>
          <cell r="K1119">
            <v>212373.83961372121</v>
          </cell>
          <cell r="L1119">
            <v>167400.55593081567</v>
          </cell>
          <cell r="M1119">
            <v>182391.65049178389</v>
          </cell>
          <cell r="N1119">
            <v>318649.05497683008</v>
          </cell>
          <cell r="O1119">
            <v>369334.48135844793</v>
          </cell>
          <cell r="P1119">
            <v>360947.23178707762</v>
          </cell>
          <cell r="Q1119">
            <v>272338.21785759501</v>
          </cell>
        </row>
        <row r="1120">
          <cell r="A1120" t="str">
            <v>TVRusMale 30 - 49</v>
          </cell>
          <cell r="B1120" t="str">
            <v>TV</v>
          </cell>
          <cell r="C1120" t="str">
            <v>Rus</v>
          </cell>
          <cell r="D1120" t="str">
            <v>Male 30 - 49</v>
          </cell>
          <cell r="E1120">
            <v>211616.03822348505</v>
          </cell>
          <cell r="F1120">
            <v>124480.02248440293</v>
          </cell>
          <cell r="G1120">
            <v>185831.51324585549</v>
          </cell>
          <cell r="H1120">
            <v>256428.84631787019</v>
          </cell>
          <cell r="I1120">
            <v>293328.59282281651</v>
          </cell>
          <cell r="J1120">
            <v>243980.84406942976</v>
          </cell>
          <cell r="K1120">
            <v>211616.03822348505</v>
          </cell>
          <cell r="L1120">
            <v>166803.23012910009</v>
          </cell>
          <cell r="M1120">
            <v>181740.83282722815</v>
          </cell>
          <cell r="N1120">
            <v>317512.0378315071</v>
          </cell>
          <cell r="O1120">
            <v>368016.60631345818</v>
          </cell>
          <cell r="P1120">
            <v>359659.28448364494</v>
          </cell>
          <cell r="Q1120">
            <v>271366.44901599805</v>
          </cell>
        </row>
        <row r="1121">
          <cell r="A1121" t="str">
            <v>TVRusMale 35 - 44</v>
          </cell>
          <cell r="B1121" t="str">
            <v>TV</v>
          </cell>
          <cell r="C1121" t="str">
            <v>Rus</v>
          </cell>
          <cell r="D1121" t="str">
            <v>Male 35 - 44</v>
          </cell>
          <cell r="E1121">
            <v>200356.06321666104</v>
          </cell>
          <cell r="F1121">
            <v>117856.50777450646</v>
          </cell>
          <cell r="G1121">
            <v>175943.51887551011</v>
          </cell>
          <cell r="H1121">
            <v>242784.40601548346</v>
          </cell>
          <cell r="I1121">
            <v>277720.7369547105</v>
          </cell>
          <cell r="J1121">
            <v>230998.75523803267</v>
          </cell>
          <cell r="K1121">
            <v>200356.06321666104</v>
          </cell>
          <cell r="L1121">
            <v>157927.72041783881</v>
          </cell>
          <cell r="M1121">
            <v>172070.50135077929</v>
          </cell>
          <cell r="N1121">
            <v>300617.39392662107</v>
          </cell>
          <cell r="O1121">
            <v>348434.64161941427</v>
          </cell>
          <cell r="P1121">
            <v>340522.00836669415</v>
          </cell>
          <cell r="Q1121">
            <v>256927.18694842374</v>
          </cell>
        </row>
        <row r="1122">
          <cell r="A1122" t="str">
            <v>TVRusMale 35 - 54</v>
          </cell>
          <cell r="B1122" t="str">
            <v>TV</v>
          </cell>
          <cell r="C1122" t="str">
            <v>Rus</v>
          </cell>
          <cell r="D1122" t="str">
            <v>Male 35 - 54</v>
          </cell>
          <cell r="E1122">
            <v>180396.63790762486</v>
          </cell>
          <cell r="F1122">
            <v>106115.66935742635</v>
          </cell>
          <cell r="G1122">
            <v>158416.06566433763</v>
          </cell>
          <cell r="H1122">
            <v>218598.27887629843</v>
          </cell>
          <cell r="I1122">
            <v>250054.26049762531</v>
          </cell>
          <cell r="J1122">
            <v>207986.71194055566</v>
          </cell>
          <cell r="K1122">
            <v>180396.63790762486</v>
          </cell>
          <cell r="L1122">
            <v>142194.99693895146</v>
          </cell>
          <cell r="M1122">
            <v>154928.87726184234</v>
          </cell>
          <cell r="N1122">
            <v>270669.95772556606</v>
          </cell>
          <cell r="O1122">
            <v>313723.66211208096</v>
          </cell>
          <cell r="P1122">
            <v>306599.28357883333</v>
          </cell>
          <cell r="Q1122">
            <v>231332.15919918913</v>
          </cell>
        </row>
        <row r="1123">
          <cell r="A1123" t="str">
            <v>TVRusMale 35 - 64</v>
          </cell>
          <cell r="B1123" t="str">
            <v>TV</v>
          </cell>
          <cell r="C1123" t="str">
            <v>Rus</v>
          </cell>
          <cell r="D1123" t="str">
            <v>Male 35 - 64</v>
          </cell>
          <cell r="E1123">
            <v>164966.32743291138</v>
          </cell>
          <cell r="F1123">
            <v>97039.016137006663</v>
          </cell>
          <cell r="G1123">
            <v>144865.87367774954</v>
          </cell>
          <cell r="H1123">
            <v>199900.37324223385</v>
          </cell>
          <cell r="I1123">
            <v>228665.75281945555</v>
          </cell>
          <cell r="J1123">
            <v>190196.47162853307</v>
          </cell>
          <cell r="K1123">
            <v>164966.32743291138</v>
          </cell>
          <cell r="L1123">
            <v>130032.28162358905</v>
          </cell>
          <cell r="M1123">
            <v>141676.9635600296</v>
          </cell>
          <cell r="N1123">
            <v>247518.07677963781</v>
          </cell>
          <cell r="O1123">
            <v>286889.16250165942</v>
          </cell>
          <cell r="P1123">
            <v>280374.17100567848</v>
          </cell>
          <cell r="Q1123">
            <v>211545.05517867423</v>
          </cell>
        </row>
        <row r="1124">
          <cell r="A1124" t="str">
            <v>TVRusMale 45 - 64</v>
          </cell>
          <cell r="B1124" t="str">
            <v>TV</v>
          </cell>
          <cell r="C1124" t="str">
            <v>Rus</v>
          </cell>
          <cell r="D1124" t="str">
            <v>Male 45 - 64</v>
          </cell>
          <cell r="E1124">
            <v>147986.01300594295</v>
          </cell>
          <cell r="F1124">
            <v>87050.595885848757</v>
          </cell>
          <cell r="G1124">
            <v>129954.53920686453</v>
          </cell>
          <cell r="H1124">
            <v>179324.22752484857</v>
          </cell>
          <cell r="I1124">
            <v>205128.72897964882</v>
          </cell>
          <cell r="J1124">
            <v>170619.16793626358</v>
          </cell>
          <cell r="K1124">
            <v>147986.01300594295</v>
          </cell>
          <cell r="L1124">
            <v>116647.79848703746</v>
          </cell>
          <cell r="M1124">
            <v>127093.8699933391</v>
          </cell>
          <cell r="N1124">
            <v>222040.545482919</v>
          </cell>
          <cell r="O1124">
            <v>257359.08651115798</v>
          </cell>
          <cell r="P1124">
            <v>251514.69613609833</v>
          </cell>
          <cell r="Q1124">
            <v>189770.29903115006</v>
          </cell>
        </row>
        <row r="1125">
          <cell r="A1125" t="str">
            <v>TVRusMale 55 +</v>
          </cell>
          <cell r="B1125" t="str">
            <v>TV</v>
          </cell>
          <cell r="C1125" t="str">
            <v>Rus</v>
          </cell>
          <cell r="D1125" t="str">
            <v>Male 55 +</v>
          </cell>
          <cell r="E1125">
            <v>132009.782330844</v>
          </cell>
          <cell r="F1125">
            <v>77652.813135790566</v>
          </cell>
          <cell r="G1125">
            <v>115924.94510217248</v>
          </cell>
          <cell r="H1125">
            <v>159964.79505972867</v>
          </cell>
          <cell r="I1125">
            <v>182983.5016997091</v>
          </cell>
          <cell r="J1125">
            <v>152199.51374614952</v>
          </cell>
          <cell r="K1125">
            <v>132009.782330844</v>
          </cell>
          <cell r="L1125">
            <v>104054.76960195946</v>
          </cell>
          <cell r="M1125">
            <v>113373.10717825414</v>
          </cell>
          <cell r="N1125">
            <v>198069.55726717826</v>
          </cell>
          <cell r="O1125">
            <v>229575.18958118334</v>
          </cell>
          <cell r="P1125">
            <v>224361.74619152246</v>
          </cell>
          <cell r="Q1125">
            <v>169283.13263602319</v>
          </cell>
        </row>
        <row r="1126">
          <cell r="A1126" t="str">
            <v>TVRusMale 35 +</v>
          </cell>
          <cell r="B1126" t="str">
            <v>TV</v>
          </cell>
          <cell r="C1126" t="str">
            <v>Rus</v>
          </cell>
          <cell r="D1126" t="str">
            <v>Male 35 +</v>
          </cell>
          <cell r="E1126">
            <v>156788.88225282662</v>
          </cell>
          <cell r="F1126">
            <v>92228.75426636856</v>
          </cell>
          <cell r="G1126">
            <v>137684.81582855515</v>
          </cell>
          <cell r="H1126">
            <v>189991.23378871937</v>
          </cell>
          <cell r="I1126">
            <v>217330.70228313102</v>
          </cell>
          <cell r="J1126">
            <v>180768.35836208239</v>
          </cell>
          <cell r="K1126">
            <v>156788.88225282662</v>
          </cell>
          <cell r="L1126">
            <v>123586.53071693401</v>
          </cell>
          <cell r="M1126">
            <v>134653.98122889802</v>
          </cell>
          <cell r="N1126">
            <v>235248.50919307294</v>
          </cell>
          <cell r="O1126">
            <v>272667.95484295208</v>
          </cell>
          <cell r="P1126">
            <v>266475.91401597211</v>
          </cell>
          <cell r="Q1126">
            <v>201058.68430068321</v>
          </cell>
        </row>
        <row r="1127">
          <cell r="A1127" t="str">
            <v>TVMskAll 16 +</v>
          </cell>
          <cell r="B1127" t="str">
            <v>TV</v>
          </cell>
          <cell r="C1127" t="str">
            <v>Msk</v>
          </cell>
          <cell r="D1127" t="str">
            <v>All 16 +</v>
          </cell>
          <cell r="E1127">
            <v>26813.067826452858</v>
          </cell>
          <cell r="F1127">
            <v>15772.392839089911</v>
          </cell>
          <cell r="G1127">
            <v>23546.008189092525</v>
          </cell>
          <cell r="H1127">
            <v>32491.129248525238</v>
          </cell>
          <cell r="I1127">
            <v>37166.556565481027</v>
          </cell>
          <cell r="J1127">
            <v>30913.889964616228</v>
          </cell>
          <cell r="K1127">
            <v>26813.067826452858</v>
          </cell>
          <cell r="L1127">
            <v>21135.006404380503</v>
          </cell>
          <cell r="M1127">
            <v>23027.693545071252</v>
          </cell>
          <cell r="N1127">
            <v>40230.749415601924</v>
          </cell>
          <cell r="O1127">
            <v>46629.992268934955</v>
          </cell>
          <cell r="P1127">
            <v>45571.067629047204</v>
          </cell>
          <cell r="Q1127">
            <v>34383.816389215965</v>
          </cell>
        </row>
        <row r="1128">
          <cell r="A1128" t="str">
            <v>TVMskAll 16 - 24</v>
          </cell>
          <cell r="B1128" t="str">
            <v>TV</v>
          </cell>
          <cell r="C1128" t="str">
            <v>Msk</v>
          </cell>
          <cell r="D1128" t="str">
            <v>All 16 - 24</v>
          </cell>
          <cell r="E1128">
            <v>74907.836340335081</v>
          </cell>
          <cell r="F1128">
            <v>44063.433141373564</v>
          </cell>
          <cell r="G1128">
            <v>65780.631269527716</v>
          </cell>
          <cell r="H1128">
            <v>90770.672271229603</v>
          </cell>
          <cell r="I1128">
            <v>103832.44299237532</v>
          </cell>
          <cell r="J1128">
            <v>86364.328957092192</v>
          </cell>
          <cell r="K1128">
            <v>74907.836340335081</v>
          </cell>
          <cell r="L1128">
            <v>59045.000409440632</v>
          </cell>
          <cell r="M1128">
            <v>64332.612386405352</v>
          </cell>
          <cell r="N1128">
            <v>112392.89784288789</v>
          </cell>
          <cell r="O1128">
            <v>130270.50287719941</v>
          </cell>
          <cell r="P1128">
            <v>127312.17844618432</v>
          </cell>
          <cell r="Q1128">
            <v>96058.284248194235</v>
          </cell>
        </row>
        <row r="1129">
          <cell r="A1129" t="str">
            <v>TVMskAll 16 - 34</v>
          </cell>
          <cell r="B1129" t="str">
            <v>TV</v>
          </cell>
          <cell r="C1129" t="str">
            <v>Msk</v>
          </cell>
          <cell r="D1129" t="str">
            <v>All 16 - 34</v>
          </cell>
          <cell r="E1129">
            <v>50887.508772769215</v>
          </cell>
          <cell r="F1129">
            <v>29933.828689864233</v>
          </cell>
          <cell r="G1129">
            <v>44687.079674786066</v>
          </cell>
          <cell r="H1129">
            <v>61663.687101120362</v>
          </cell>
          <cell r="I1129">
            <v>70537.004028074472</v>
          </cell>
          <cell r="J1129">
            <v>58670.304232133902</v>
          </cell>
          <cell r="K1129">
            <v>50887.508772769215</v>
          </cell>
          <cell r="L1129">
            <v>40111.330444418112</v>
          </cell>
          <cell r="M1129">
            <v>43703.389887201745</v>
          </cell>
          <cell r="N1129">
            <v>76352.419912270649</v>
          </cell>
          <cell r="O1129">
            <v>88497.301241992973</v>
          </cell>
          <cell r="P1129">
            <v>86487.608160590797</v>
          </cell>
          <cell r="Q1129">
            <v>65255.746543903944</v>
          </cell>
        </row>
        <row r="1130">
          <cell r="A1130" t="str">
            <v>TVMskAll 16 - 44</v>
          </cell>
          <cell r="B1130" t="str">
            <v>TV</v>
          </cell>
          <cell r="C1130" t="str">
            <v>Msk</v>
          </cell>
          <cell r="D1130" t="str">
            <v>All 16 - 44</v>
          </cell>
          <cell r="E1130">
            <v>42719.125011636752</v>
          </cell>
          <cell r="F1130">
            <v>25128.897065668669</v>
          </cell>
          <cell r="G1130">
            <v>37513.97914872368</v>
          </cell>
          <cell r="H1130">
            <v>51765.527955277488</v>
          </cell>
          <cell r="I1130">
            <v>59214.513850088413</v>
          </cell>
          <cell r="J1130">
            <v>49252.638248710595</v>
          </cell>
          <cell r="K1130">
            <v>42719.125011636752</v>
          </cell>
          <cell r="L1130">
            <v>33672.722067996052</v>
          </cell>
          <cell r="M1130">
            <v>36688.189715876229</v>
          </cell>
          <cell r="N1130">
            <v>64096.448221467464</v>
          </cell>
          <cell r="O1130">
            <v>74291.852089489592</v>
          </cell>
          <cell r="P1130">
            <v>72604.751815770112</v>
          </cell>
          <cell r="Q1130">
            <v>54780.995603157629</v>
          </cell>
        </row>
        <row r="1131">
          <cell r="A1131" t="str">
            <v>TVMskAll 20 - 39</v>
          </cell>
          <cell r="B1131" t="str">
            <v>TV</v>
          </cell>
          <cell r="C1131" t="str">
            <v>Msk</v>
          </cell>
          <cell r="D1131" t="str">
            <v>All 20 - 39</v>
          </cell>
          <cell r="E1131">
            <v>44960.422231554716</v>
          </cell>
          <cell r="F1131">
            <v>26447.307195032176</v>
          </cell>
          <cell r="G1131">
            <v>39482.183721059642</v>
          </cell>
          <cell r="H1131">
            <v>54481.452821766317</v>
          </cell>
          <cell r="I1131">
            <v>62321.256444531638</v>
          </cell>
          <cell r="J1131">
            <v>51836.722102263069</v>
          </cell>
          <cell r="K1131">
            <v>44960.422231554716</v>
          </cell>
          <cell r="L1131">
            <v>35439.391641343151</v>
          </cell>
          <cell r="M1131">
            <v>38613.068504746952</v>
          </cell>
          <cell r="N1131">
            <v>67459.325882614736</v>
          </cell>
          <cell r="O1131">
            <v>78189.640761550909</v>
          </cell>
          <cell r="P1131">
            <v>76414.025258360329</v>
          </cell>
          <cell r="Q1131">
            <v>57655.129685170068</v>
          </cell>
        </row>
        <row r="1132">
          <cell r="A1132" t="str">
            <v>TVMskAll 25 - 34</v>
          </cell>
          <cell r="B1132" t="str">
            <v>TV</v>
          </cell>
          <cell r="C1132" t="str">
            <v>Msk</v>
          </cell>
          <cell r="D1132" t="str">
            <v>All 25 - 34</v>
          </cell>
          <cell r="E1132">
            <v>44126.964352905947</v>
          </cell>
          <cell r="F1132">
            <v>25957.037854650549</v>
          </cell>
          <cell r="G1132">
            <v>38750.279182461243</v>
          </cell>
          <cell r="H1132">
            <v>53471.497980580163</v>
          </cell>
          <cell r="I1132">
            <v>61165.970537218018</v>
          </cell>
          <cell r="J1132">
            <v>50875.794195115079</v>
          </cell>
          <cell r="K1132">
            <v>44126.964352905947</v>
          </cell>
          <cell r="L1132">
            <v>34782.430725231767</v>
          </cell>
          <cell r="M1132">
            <v>37897.275267789773</v>
          </cell>
          <cell r="N1132">
            <v>66208.792550084327</v>
          </cell>
          <cell r="O1132">
            <v>76740.19325000832</v>
          </cell>
          <cell r="P1132">
            <v>74997.493379214662</v>
          </cell>
          <cell r="Q1132">
            <v>56586.342523138119</v>
          </cell>
        </row>
        <row r="1133">
          <cell r="A1133" t="str">
            <v>TVMskAll 25 - 44</v>
          </cell>
          <cell r="B1133" t="str">
            <v>TV</v>
          </cell>
          <cell r="C1133" t="str">
            <v>Msk</v>
          </cell>
          <cell r="D1133" t="str">
            <v>All 25 - 44</v>
          </cell>
          <cell r="E1133">
            <v>38462.551514067913</v>
          </cell>
          <cell r="F1133">
            <v>22625.030302392883</v>
          </cell>
          <cell r="G1133">
            <v>33776.051244317634</v>
          </cell>
          <cell r="H1133">
            <v>46607.562422929368</v>
          </cell>
          <cell r="I1133">
            <v>53314.324409011373</v>
          </cell>
          <cell r="J1133">
            <v>44345.059392690055</v>
          </cell>
          <cell r="K1133">
            <v>38462.551514067913</v>
          </cell>
          <cell r="L1133">
            <v>30317.540605206494</v>
          </cell>
          <cell r="M1133">
            <v>33032.544241493582</v>
          </cell>
          <cell r="N1133">
            <v>57709.818281985506</v>
          </cell>
          <cell r="O1133">
            <v>66889.342590447079</v>
          </cell>
          <cell r="P1133">
            <v>65370.346563031788</v>
          </cell>
          <cell r="Q1133">
            <v>49322.56605921642</v>
          </cell>
        </row>
        <row r="1134">
          <cell r="A1134" t="str">
            <v>TVMskAll 25 - 54</v>
          </cell>
          <cell r="B1134" t="str">
            <v>TV</v>
          </cell>
          <cell r="C1134" t="str">
            <v>Msk</v>
          </cell>
          <cell r="D1134" t="str">
            <v>All 25 - 54</v>
          </cell>
          <cell r="E1134">
            <v>32484.672014155924</v>
          </cell>
          <cell r="F1134">
            <v>19108.6305965623</v>
          </cell>
          <cell r="G1134">
            <v>28526.551240462362</v>
          </cell>
          <cell r="H1134">
            <v>39363.779028918369</v>
          </cell>
          <cell r="I1134">
            <v>45028.170880696496</v>
          </cell>
          <cell r="J1134">
            <v>37452.915969262111</v>
          </cell>
          <cell r="K1134">
            <v>32484.672014155924</v>
          </cell>
          <cell r="L1134">
            <v>25605.564999393511</v>
          </cell>
          <cell r="M1134">
            <v>27898.600670980941</v>
          </cell>
          <cell r="N1134">
            <v>48740.513696839931</v>
          </cell>
          <cell r="O1134">
            <v>56493.349238633855</v>
          </cell>
          <cell r="P1134">
            <v>55210.436748459004</v>
          </cell>
          <cell r="Q1134">
            <v>41656.814700505762</v>
          </cell>
        </row>
        <row r="1135">
          <cell r="A1135" t="str">
            <v>TVMskAll 30 - 49</v>
          </cell>
          <cell r="B1135" t="str">
            <v>TV</v>
          </cell>
          <cell r="C1135" t="str">
            <v>Msk</v>
          </cell>
          <cell r="D1135" t="str">
            <v>All 30 - 49</v>
          </cell>
          <cell r="E1135">
            <v>34277.825909337327</v>
          </cell>
          <cell r="F1135">
            <v>20163.42700549254</v>
          </cell>
          <cell r="G1135">
            <v>30101.21686893588</v>
          </cell>
          <cell r="H1135">
            <v>41536.659631314658</v>
          </cell>
          <cell r="I1135">
            <v>47513.72591331094</v>
          </cell>
          <cell r="J1135">
            <v>39520.316930765381</v>
          </cell>
          <cell r="K1135">
            <v>34277.825909337327</v>
          </cell>
          <cell r="L1135">
            <v>27018.992187360029</v>
          </cell>
          <cell r="M1135">
            <v>29438.603428019083</v>
          </cell>
          <cell r="N1135">
            <v>51430.990052905487</v>
          </cell>
          <cell r="O1135">
            <v>59611.782116606439</v>
          </cell>
          <cell r="P1135">
            <v>58258.052856973933</v>
          </cell>
          <cell r="Q1135">
            <v>43956.270871973677</v>
          </cell>
        </row>
        <row r="1136">
          <cell r="A1136" t="str">
            <v>TVMskAll 35 +</v>
          </cell>
          <cell r="B1136" t="str">
            <v>TV</v>
          </cell>
          <cell r="C1136" t="str">
            <v>Msk</v>
          </cell>
          <cell r="D1136" t="str">
            <v>All 35 +</v>
          </cell>
          <cell r="E1136">
            <v>22063.482176452962</v>
          </cell>
          <cell r="F1136">
            <v>12978.518927325267</v>
          </cell>
          <cell r="G1136">
            <v>19375.139591230611</v>
          </cell>
          <cell r="H1136">
            <v>26735.748990290067</v>
          </cell>
          <cell r="I1136">
            <v>30582.985268608994</v>
          </cell>
          <cell r="J1136">
            <v>25437.897097557525</v>
          </cell>
          <cell r="K1136">
            <v>22063.482176452962</v>
          </cell>
          <cell r="L1136">
            <v>17391.215362615876</v>
          </cell>
          <cell r="M1136">
            <v>18948.637633894876</v>
          </cell>
          <cell r="N1136">
            <v>33104.396275042149</v>
          </cell>
          <cell r="O1136">
            <v>38370.096625004138</v>
          </cell>
          <cell r="P1136">
            <v>37498.746689607317</v>
          </cell>
          <cell r="Q1136">
            <v>28293.171261569045</v>
          </cell>
        </row>
        <row r="1137">
          <cell r="A1137" t="str">
            <v>TVMskAll 35 - 54</v>
          </cell>
          <cell r="B1137" t="str">
            <v>TV</v>
          </cell>
          <cell r="C1137" t="str">
            <v>Msk</v>
          </cell>
          <cell r="D1137" t="str">
            <v>All 35 - 54</v>
          </cell>
          <cell r="E1137">
            <v>28096.578614210935</v>
          </cell>
          <cell r="F1137">
            <v>16527.399184829956</v>
          </cell>
          <cell r="G1137">
            <v>24673.128581094996</v>
          </cell>
          <cell r="H1137">
            <v>34046.442320749731</v>
          </cell>
          <cell r="I1137">
            <v>38945.676978123738</v>
          </cell>
          <cell r="J1137">
            <v>32393.702402266717</v>
          </cell>
          <cell r="K1137">
            <v>28096.578614210935</v>
          </cell>
          <cell r="L1137">
            <v>22146.714907672165</v>
          </cell>
          <cell r="M1137">
            <v>24130.002809851718</v>
          </cell>
          <cell r="N1137">
            <v>42156.549223693044</v>
          </cell>
          <cell r="O1137">
            <v>48862.11648902169</v>
          </cell>
          <cell r="P1137">
            <v>47752.502341781932</v>
          </cell>
          <cell r="Q1137">
            <v>36029.730222929255</v>
          </cell>
        </row>
        <row r="1138">
          <cell r="A1138" t="str">
            <v>TVMskAll 35 - 44</v>
          </cell>
          <cell r="B1138" t="str">
            <v>TV</v>
          </cell>
          <cell r="C1138" t="str">
            <v>Msk</v>
          </cell>
          <cell r="D1138" t="str">
            <v>All 35 - 44</v>
          </cell>
          <cell r="E1138">
            <v>33658.509337526855</v>
          </cell>
          <cell r="F1138">
            <v>19799.123139721672</v>
          </cell>
          <cell r="G1138">
            <v>29557.361418829438</v>
          </cell>
          <cell r="H1138">
            <v>40786.193667826672</v>
          </cell>
          <cell r="I1138">
            <v>46655.268964366624</v>
          </cell>
          <cell r="J1138">
            <v>38806.28135385448</v>
          </cell>
          <cell r="K1138">
            <v>33658.509337526855</v>
          </cell>
          <cell r="L1138">
            <v>26530.825007227068</v>
          </cell>
          <cell r="M1138">
            <v>28906.71978399362</v>
          </cell>
          <cell r="N1138">
            <v>50501.757711022707</v>
          </cell>
          <cell r="O1138">
            <v>58534.742848199603</v>
          </cell>
          <cell r="P1138">
            <v>57205.472169063207</v>
          </cell>
          <cell r="Q1138">
            <v>43162.088444593188</v>
          </cell>
        </row>
        <row r="1139">
          <cell r="A1139" t="str">
            <v>TVMskAll 35 - 64</v>
          </cell>
          <cell r="B1139" t="str">
            <v>TV</v>
          </cell>
          <cell r="C1139" t="str">
            <v>Msk</v>
          </cell>
          <cell r="D1139" t="str">
            <v>All 35 - 64</v>
          </cell>
          <cell r="E1139">
            <v>25204.283756865694</v>
          </cell>
          <cell r="F1139">
            <v>14826.04926874452</v>
          </cell>
          <cell r="G1139">
            <v>22133.247697746981</v>
          </cell>
          <cell r="H1139">
            <v>30541.661493613734</v>
          </cell>
          <cell r="I1139">
            <v>34936.563171552181</v>
          </cell>
          <cell r="J1139">
            <v>29059.056566739262</v>
          </cell>
          <cell r="K1139">
            <v>25204.283756865694</v>
          </cell>
          <cell r="L1139">
            <v>19866.90602011768</v>
          </cell>
          <cell r="M1139">
            <v>21646.031932366983</v>
          </cell>
          <cell r="N1139">
            <v>37816.904450665817</v>
          </cell>
          <cell r="O1139">
            <v>43832.192732798874</v>
          </cell>
          <cell r="P1139">
            <v>42836.803571304386</v>
          </cell>
          <cell r="Q1139">
            <v>32320.787405863015</v>
          </cell>
        </row>
        <row r="1140">
          <cell r="A1140" t="str">
            <v>TVMskAll 45 - 64</v>
          </cell>
          <cell r="B1140" t="str">
            <v>TV</v>
          </cell>
          <cell r="C1140" t="str">
            <v>Msk</v>
          </cell>
          <cell r="D1140" t="str">
            <v>All 45 - 64</v>
          </cell>
          <cell r="E1140">
            <v>22040.783120715882</v>
          </cell>
          <cell r="F1140">
            <v>12965.166541597573</v>
          </cell>
          <cell r="G1140">
            <v>19355.206320046225</v>
          </cell>
          <cell r="H1140">
            <v>26708.243075691018</v>
          </cell>
          <cell r="I1140">
            <v>30551.521291995214</v>
          </cell>
          <cell r="J1140">
            <v>25411.726421531246</v>
          </cell>
          <cell r="K1140">
            <v>22040.783120715882</v>
          </cell>
          <cell r="L1140">
            <v>17373.323165740767</v>
          </cell>
          <cell r="M1140">
            <v>18929.143150732441</v>
          </cell>
          <cell r="N1140">
            <v>33070.338254183065</v>
          </cell>
          <cell r="O1140">
            <v>38330.621216953739</v>
          </cell>
          <cell r="P1140">
            <v>37460.167732107737</v>
          </cell>
          <cell r="Q1140">
            <v>28264.063060682671</v>
          </cell>
        </row>
        <row r="1141">
          <cell r="A1141" t="str">
            <v>TVMskAll 55 +</v>
          </cell>
          <cell r="B1141" t="str">
            <v>TV</v>
          </cell>
          <cell r="C1141" t="str">
            <v>Msk</v>
          </cell>
          <cell r="D1141" t="str">
            <v>All 55 +</v>
          </cell>
          <cell r="E1141">
            <v>17935.237499653271</v>
          </cell>
          <cell r="F1141">
            <v>10550.139705678392</v>
          </cell>
          <cell r="G1141">
            <v>15749.904180062727</v>
          </cell>
          <cell r="H1141">
            <v>21733.287793697498</v>
          </cell>
          <cell r="I1141">
            <v>24860.67701617358</v>
          </cell>
          <cell r="J1141">
            <v>20678.273823129646</v>
          </cell>
          <cell r="K1141">
            <v>17935.237499653271</v>
          </cell>
          <cell r="L1141">
            <v>14137.187205609058</v>
          </cell>
          <cell r="M1141">
            <v>15403.203970290439</v>
          </cell>
          <cell r="N1141">
            <v>26910.312920105429</v>
          </cell>
          <cell r="O1141">
            <v>31190.760839580602</v>
          </cell>
          <cell r="P1141">
            <v>30482.447078785026</v>
          </cell>
          <cell r="Q1141">
            <v>22999.304558378863</v>
          </cell>
        </row>
        <row r="1142">
          <cell r="A1142" t="str">
            <v>TVMskFemale 16 +</v>
          </cell>
          <cell r="B1142" t="str">
            <v>TV</v>
          </cell>
          <cell r="C1142" t="str">
            <v>Msk</v>
          </cell>
          <cell r="D1142" t="str">
            <v>Female 16 +</v>
          </cell>
          <cell r="E1142">
            <v>23185.758867246568</v>
          </cell>
          <cell r="F1142">
            <v>13638.681686615624</v>
          </cell>
          <cell r="G1142">
            <v>20360.671583425243</v>
          </cell>
          <cell r="H1142">
            <v>28095.684274428204</v>
          </cell>
          <cell r="I1142">
            <v>32138.613307163785</v>
          </cell>
          <cell r="J1142">
            <v>26731.816105766626</v>
          </cell>
          <cell r="K1142">
            <v>23185.758867246568</v>
          </cell>
          <cell r="L1142">
            <v>18275.833460064954</v>
          </cell>
          <cell r="M1142">
            <v>19912.475262458796</v>
          </cell>
          <cell r="N1142">
            <v>34788.277903751004</v>
          </cell>
          <cell r="O1142">
            <v>40321.822319133142</v>
          </cell>
          <cell r="P1142">
            <v>39406.150471437999</v>
          </cell>
          <cell r="Q1142">
            <v>29732.326076822021</v>
          </cell>
        </row>
        <row r="1143">
          <cell r="A1143" t="str">
            <v>TVMskFemale 16 - 24</v>
          </cell>
          <cell r="B1143" t="str">
            <v>TV</v>
          </cell>
          <cell r="C1143" t="str">
            <v>Msk</v>
          </cell>
          <cell r="D1143" t="str">
            <v>Female 16 - 24</v>
          </cell>
          <cell r="E1143">
            <v>55429.860784827528</v>
          </cell>
          <cell r="F1143">
            <v>32605.800461663239</v>
          </cell>
          <cell r="G1143">
            <v>48675.965182625958</v>
          </cell>
          <cell r="H1143">
            <v>67167.948951026323</v>
          </cell>
          <cell r="I1143">
            <v>76833.321334590815</v>
          </cell>
          <cell r="J1143">
            <v>63907.368904859955</v>
          </cell>
          <cell r="K1143">
            <v>55429.860784827528</v>
          </cell>
          <cell r="L1143">
            <v>43691.772618628784</v>
          </cell>
          <cell r="M1143">
            <v>47604.468674028292</v>
          </cell>
          <cell r="N1143">
            <v>83167.836437428065</v>
          </cell>
          <cell r="O1143">
            <v>96396.801611588729</v>
          </cell>
          <cell r="P1143">
            <v>94207.718074019984</v>
          </cell>
          <cell r="Q1143">
            <v>71080.645006425766</v>
          </cell>
        </row>
        <row r="1144">
          <cell r="A1144" t="str">
            <v>TVMskFemale 16 - 34</v>
          </cell>
          <cell r="B1144" t="str">
            <v>TV</v>
          </cell>
          <cell r="C1144" t="str">
            <v>Msk</v>
          </cell>
          <cell r="D1144" t="str">
            <v>Female 16 - 34</v>
          </cell>
          <cell r="E1144">
            <v>45485.437777783081</v>
          </cell>
          <cell r="F1144">
            <v>26756.139869284158</v>
          </cell>
          <cell r="G1144">
            <v>39943.22832926736</v>
          </cell>
          <cell r="H1144">
            <v>55117.6481307254</v>
          </cell>
          <cell r="I1144">
            <v>63048.999354181185</v>
          </cell>
          <cell r="J1144">
            <v>52442.034143796947</v>
          </cell>
          <cell r="K1144">
            <v>45485.437777783081</v>
          </cell>
          <cell r="L1144">
            <v>35853.227424840807</v>
          </cell>
          <cell r="M1144">
            <v>39063.964209154838</v>
          </cell>
          <cell r="N1144">
            <v>68247.067479970137</v>
          </cell>
          <cell r="O1144">
            <v>79102.683275751653</v>
          </cell>
          <cell r="P1144">
            <v>77306.333408935694</v>
          </cell>
          <cell r="Q1144">
            <v>58328.384915039387</v>
          </cell>
        </row>
        <row r="1145">
          <cell r="A1145" t="str">
            <v>TVMskFemale 16 - 44</v>
          </cell>
          <cell r="B1145" t="str">
            <v>TV</v>
          </cell>
          <cell r="C1145" t="str">
            <v>Msk</v>
          </cell>
          <cell r="D1145" t="str">
            <v>Female 16 - 44</v>
          </cell>
          <cell r="E1145">
            <v>38670.832478945551</v>
          </cell>
          <cell r="F1145">
            <v>22747.548517026786</v>
          </cell>
          <cell r="G1145">
            <v>33958.954048889769</v>
          </cell>
          <cell r="H1145">
            <v>46859.949945075212</v>
          </cell>
          <cell r="I1145">
            <v>53603.030136858026</v>
          </cell>
          <cell r="J1145">
            <v>44585.195093372502</v>
          </cell>
          <cell r="K1145">
            <v>38670.832478945551</v>
          </cell>
          <cell r="L1145">
            <v>30481.715012815926</v>
          </cell>
          <cell r="M1145">
            <v>33211.420834859084</v>
          </cell>
          <cell r="N1145">
            <v>58022.326323223715</v>
          </cell>
          <cell r="O1145">
            <v>67251.559247074067</v>
          </cell>
          <cell r="P1145">
            <v>65724.33760940202</v>
          </cell>
          <cell r="Q1145">
            <v>49589.655767118333</v>
          </cell>
        </row>
        <row r="1146">
          <cell r="A1146" t="str">
            <v>TVMskFemale 20 - 39</v>
          </cell>
          <cell r="B1146" t="str">
            <v>TV</v>
          </cell>
          <cell r="C1146" t="str">
            <v>Msk</v>
          </cell>
          <cell r="D1146" t="str">
            <v>Female 20 - 39</v>
          </cell>
          <cell r="E1146">
            <v>42423.051867991751</v>
          </cell>
          <cell r="F1146">
            <v>24954.736392936316</v>
          </cell>
          <cell r="G1146">
            <v>37253.981273435507</v>
          </cell>
          <cell r="H1146">
            <v>51406.756969448841</v>
          </cell>
          <cell r="I1146">
            <v>58804.116229345236</v>
          </cell>
          <cell r="J1146">
            <v>48911.28333015518</v>
          </cell>
          <cell r="K1146">
            <v>42423.051867991751</v>
          </cell>
          <cell r="L1146">
            <v>33439.346766534698</v>
          </cell>
          <cell r="M1146">
            <v>36433.915133686991</v>
          </cell>
          <cell r="N1146">
            <v>63652.215412011756</v>
          </cell>
          <cell r="O1146">
            <v>73776.958065106999</v>
          </cell>
          <cell r="P1146">
            <v>72101.550565561818</v>
          </cell>
          <cell r="Q1146">
            <v>54401.325336601098</v>
          </cell>
        </row>
        <row r="1147">
          <cell r="A1147" t="str">
            <v>TVMskFemale 25 - 34</v>
          </cell>
          <cell r="B1147" t="str">
            <v>TV</v>
          </cell>
          <cell r="C1147" t="str">
            <v>Msk</v>
          </cell>
          <cell r="D1147" t="str">
            <v>Female 25 - 34</v>
          </cell>
          <cell r="E1147">
            <v>41599.303288030751</v>
          </cell>
          <cell r="F1147">
            <v>24470.178404723963</v>
          </cell>
          <cell r="G1147">
            <v>36530.602996281421</v>
          </cell>
          <cell r="H1147">
            <v>50408.567513731396</v>
          </cell>
          <cell r="I1147">
            <v>57662.288729746302</v>
          </cell>
          <cell r="J1147">
            <v>47961.549673258967</v>
          </cell>
          <cell r="K1147">
            <v>41599.303288030751</v>
          </cell>
          <cell r="L1147">
            <v>32790.039062330143</v>
          </cell>
          <cell r="M1147">
            <v>35726.460470896956</v>
          </cell>
          <cell r="N1147">
            <v>62416.250064205713</v>
          </cell>
          <cell r="O1147">
            <v>72344.395772580654</v>
          </cell>
          <cell r="P1147">
            <v>70701.520457492661</v>
          </cell>
          <cell r="Q1147">
            <v>53344.988922298173</v>
          </cell>
        </row>
        <row r="1148">
          <cell r="A1148" t="str">
            <v>TVMskFemale 25 - 44</v>
          </cell>
          <cell r="B1148" t="str">
            <v>TV</v>
          </cell>
          <cell r="C1148" t="str">
            <v>Msk</v>
          </cell>
          <cell r="D1148" t="str">
            <v>Female 25 - 44</v>
          </cell>
          <cell r="E1148">
            <v>35646.65755962702</v>
          </cell>
          <cell r="F1148">
            <v>20968.622093898241</v>
          </cell>
          <cell r="G1148">
            <v>31303.262134916695</v>
          </cell>
          <cell r="H1148">
            <v>43195.361513430398</v>
          </cell>
          <cell r="I1148">
            <v>49411.112638634528</v>
          </cell>
          <cell r="J1148">
            <v>41098.499304040553</v>
          </cell>
          <cell r="K1148">
            <v>35646.65755962702</v>
          </cell>
          <cell r="L1148">
            <v>28097.95360582367</v>
          </cell>
          <cell r="M1148">
            <v>30614.188257091406</v>
          </cell>
          <cell r="N1148">
            <v>53484.806627397578</v>
          </cell>
          <cell r="O1148">
            <v>61992.285894973444</v>
          </cell>
          <cell r="P1148">
            <v>60584.497563408862</v>
          </cell>
          <cell r="Q1148">
            <v>45711.596164698101</v>
          </cell>
        </row>
        <row r="1149">
          <cell r="A1149" t="str">
            <v>TVMskFemale 25 - 54</v>
          </cell>
          <cell r="B1149" t="str">
            <v>TV</v>
          </cell>
          <cell r="C1149" t="str">
            <v>Msk</v>
          </cell>
          <cell r="D1149" t="str">
            <v>Female 25 - 54</v>
          </cell>
          <cell r="E1149">
            <v>29167.653088272073</v>
          </cell>
          <cell r="F1149">
            <v>17157.442993101213</v>
          </cell>
          <cell r="G1149">
            <v>25613.697131497524</v>
          </cell>
          <cell r="H1149">
            <v>35344.332565788522</v>
          </cell>
          <cell r="I1149">
            <v>40430.331784641727</v>
          </cell>
          <cell r="J1149">
            <v>33628.588266478379</v>
          </cell>
          <cell r="K1149">
            <v>29167.653088272073</v>
          </cell>
          <cell r="L1149">
            <v>22990.973610755649</v>
          </cell>
          <cell r="M1149">
            <v>25049.866769927754</v>
          </cell>
          <cell r="N1149">
            <v>43763.60623970857</v>
          </cell>
          <cell r="O1149">
            <v>50724.797580502433</v>
          </cell>
          <cell r="P1149">
            <v>49572.883642762048</v>
          </cell>
          <cell r="Q1149">
            <v>37403.225724960597</v>
          </cell>
        </row>
        <row r="1150">
          <cell r="A1150" t="str">
            <v>TVMskFemale 30 - 49</v>
          </cell>
          <cell r="B1150" t="str">
            <v>TV</v>
          </cell>
          <cell r="C1150" t="str">
            <v>Msk</v>
          </cell>
          <cell r="D1150" t="str">
            <v>Female 30 - 49</v>
          </cell>
          <cell r="E1150">
            <v>31048.755352660628</v>
          </cell>
          <cell r="F1150">
            <v>18263.973736859185</v>
          </cell>
          <cell r="G1150">
            <v>27265.594989978159</v>
          </cell>
          <cell r="H1150">
            <v>37623.785897929949</v>
          </cell>
          <cell r="I1150">
            <v>43037.795211332377</v>
          </cell>
          <cell r="J1150">
            <v>35797.388524244008</v>
          </cell>
          <cell r="K1150">
            <v>31048.755352660628</v>
          </cell>
          <cell r="L1150">
            <v>24473.724807391336</v>
          </cell>
          <cell r="M1150">
            <v>26665.401655814392</v>
          </cell>
          <cell r="N1150">
            <v>46586.041714588311</v>
          </cell>
          <cell r="O1150">
            <v>53996.179453447869</v>
          </cell>
          <cell r="P1150">
            <v>52769.975413925677</v>
          </cell>
          <cell r="Q1150">
            <v>39815.462746352976</v>
          </cell>
        </row>
        <row r="1151">
          <cell r="A1151" t="str">
            <v>TVMskFemale 35 - 44</v>
          </cell>
          <cell r="B1151" t="str">
            <v>TV</v>
          </cell>
          <cell r="C1151" t="str">
            <v>Msk</v>
          </cell>
          <cell r="D1151" t="str">
            <v>Female 35 - 44</v>
          </cell>
          <cell r="E1151">
            <v>30936.665983156428</v>
          </cell>
          <cell r="F1151">
            <v>18198.038813621421</v>
          </cell>
          <cell r="G1151">
            <v>27167.1632391118</v>
          </cell>
          <cell r="H1151">
            <v>37487.959956060156</v>
          </cell>
          <cell r="I1151">
            <v>42882.424109486405</v>
          </cell>
          <cell r="J1151">
            <v>35668.156074697989</v>
          </cell>
          <cell r="K1151">
            <v>30936.665983156428</v>
          </cell>
          <cell r="L1151">
            <v>24385.37201025273</v>
          </cell>
          <cell r="M1151">
            <v>26569.136667887258</v>
          </cell>
          <cell r="N1151">
            <v>46417.861058578957</v>
          </cell>
          <cell r="O1151">
            <v>53801.24739765923</v>
          </cell>
          <cell r="P1151">
            <v>52579.470087521593</v>
          </cell>
          <cell r="Q1151">
            <v>39671.724613694649</v>
          </cell>
        </row>
        <row r="1152">
          <cell r="A1152" t="str">
            <v>TVMskFemale 35 - 54</v>
          </cell>
          <cell r="B1152" t="str">
            <v>TV</v>
          </cell>
          <cell r="C1152" t="str">
            <v>Msk</v>
          </cell>
          <cell r="D1152" t="str">
            <v>Female 35 - 54</v>
          </cell>
          <cell r="E1152">
            <v>25353.421530574957</v>
          </cell>
          <cell r="F1152">
            <v>14913.77737092644</v>
          </cell>
          <cell r="G1152">
            <v>22264.213660455542</v>
          </cell>
          <cell r="H1152">
            <v>30722.381384108485</v>
          </cell>
          <cell r="I1152">
            <v>35143.288397419346</v>
          </cell>
          <cell r="J1152">
            <v>29231.003647015823</v>
          </cell>
          <cell r="K1152">
            <v>25353.421530574957</v>
          </cell>
          <cell r="L1152">
            <v>19984.46167704145</v>
          </cell>
          <cell r="M1152">
            <v>21774.114961552586</v>
          </cell>
          <cell r="N1152">
            <v>38040.673116054371</v>
          </cell>
          <cell r="O1152">
            <v>44091.554819975194</v>
          </cell>
          <cell r="P1152">
            <v>43090.275781785473</v>
          </cell>
          <cell r="Q1152">
            <v>32512.034668619595</v>
          </cell>
        </row>
        <row r="1153">
          <cell r="A1153" t="str">
            <v>TVMskFemale 35 - 64</v>
          </cell>
          <cell r="B1153" t="str">
            <v>TV</v>
          </cell>
          <cell r="C1153" t="str">
            <v>Msk</v>
          </cell>
          <cell r="D1153" t="str">
            <v>Female 35 - 64</v>
          </cell>
          <cell r="E1153">
            <v>22622.641175645014</v>
          </cell>
          <cell r="F1153">
            <v>13307.435985673534</v>
          </cell>
          <cell r="G1153">
            <v>19866.167416140364</v>
          </cell>
          <cell r="H1153">
            <v>27413.318130487496</v>
          </cell>
          <cell r="I1153">
            <v>31358.055645004577</v>
          </cell>
          <cell r="J1153">
            <v>26082.574531920127</v>
          </cell>
          <cell r="K1153">
            <v>22622.641175645014</v>
          </cell>
          <cell r="L1153">
            <v>17831.964220802554</v>
          </cell>
          <cell r="M1153">
            <v>19428.856539083343</v>
          </cell>
          <cell r="N1153">
            <v>33943.367247165712</v>
          </cell>
          <cell r="O1153">
            <v>39342.517236408683</v>
          </cell>
          <cell r="P1153">
            <v>38449.084514898321</v>
          </cell>
          <cell r="Q1153">
            <v>29010.210448768266</v>
          </cell>
        </row>
        <row r="1154">
          <cell r="A1154" t="str">
            <v>TVMskFemale 45 - 64</v>
          </cell>
          <cell r="B1154" t="str">
            <v>TV</v>
          </cell>
          <cell r="C1154" t="str">
            <v>Msk</v>
          </cell>
          <cell r="D1154" t="str">
            <v>Female 45 - 64</v>
          </cell>
          <cell r="E1154">
            <v>19975.423024089359</v>
          </cell>
          <cell r="F1154">
            <v>11750.248837699619</v>
          </cell>
          <cell r="G1154">
            <v>17541.501671874063</v>
          </cell>
          <cell r="H1154">
            <v>24205.512605661232</v>
          </cell>
          <cell r="I1154">
            <v>27688.651464633425</v>
          </cell>
          <cell r="J1154">
            <v>23030.487721891255</v>
          </cell>
          <cell r="K1154">
            <v>19975.423024089359</v>
          </cell>
          <cell r="L1154">
            <v>15745.333442517505</v>
          </cell>
          <cell r="M1154">
            <v>17155.363303041431</v>
          </cell>
          <cell r="N1154">
            <v>29971.439424770109</v>
          </cell>
          <cell r="O1154">
            <v>34738.800767253182</v>
          </cell>
          <cell r="P1154">
            <v>33949.914252315823</v>
          </cell>
          <cell r="Q1154">
            <v>25615.542466185136</v>
          </cell>
        </row>
        <row r="1155">
          <cell r="A1155" t="str">
            <v>TVMskFemale 55 +</v>
          </cell>
          <cell r="B1155" t="str">
            <v>TV</v>
          </cell>
          <cell r="C1155" t="str">
            <v>Msk</v>
          </cell>
          <cell r="D1155" t="str">
            <v>Female 55 +</v>
          </cell>
          <cell r="E1155">
            <v>16279.362608917812</v>
          </cell>
          <cell r="F1155">
            <v>9576.0956523045916</v>
          </cell>
          <cell r="G1155">
            <v>14295.790686234754</v>
          </cell>
          <cell r="H1155">
            <v>19726.757043747471</v>
          </cell>
          <cell r="I1155">
            <v>22565.409343327778</v>
          </cell>
          <cell r="J1155">
            <v>18769.147478517003</v>
          </cell>
          <cell r="K1155">
            <v>16279.362608917812</v>
          </cell>
          <cell r="L1155">
            <v>12831.968174088166</v>
          </cell>
          <cell r="M1155">
            <v>13981.099652364694</v>
          </cell>
          <cell r="N1155">
            <v>24425.81214518689</v>
          </cell>
          <cell r="O1155">
            <v>28311.066734710519</v>
          </cell>
          <cell r="P1155">
            <v>27668.148203350098</v>
          </cell>
          <cell r="Q1155">
            <v>20875.888522023983</v>
          </cell>
        </row>
        <row r="1156">
          <cell r="A1156" t="str">
            <v>TVMskFemale 35 +</v>
          </cell>
          <cell r="B1156" t="str">
            <v>TV</v>
          </cell>
          <cell r="C1156" t="str">
            <v>Msk</v>
          </cell>
          <cell r="D1156" t="str">
            <v>Female 35 +</v>
          </cell>
          <cell r="E1156">
            <v>19618.719041516328</v>
          </cell>
          <cell r="F1156">
            <v>11540.422965597836</v>
          </cell>
          <cell r="G1156">
            <v>17228.260570590592</v>
          </cell>
          <cell r="H1156">
            <v>23773.271309131556</v>
          </cell>
          <cell r="I1156">
            <v>27194.211259907817</v>
          </cell>
          <cell r="J1156">
            <v>22619.229012571759</v>
          </cell>
          <cell r="K1156">
            <v>19618.719041516328</v>
          </cell>
          <cell r="L1156">
            <v>15464.166773901115</v>
          </cell>
          <cell r="M1156">
            <v>16849.017529772827</v>
          </cell>
          <cell r="N1156">
            <v>29436.235149327775</v>
          </cell>
          <cell r="O1156">
            <v>34118.465039266506</v>
          </cell>
          <cell r="P1156">
            <v>33343.665783524462</v>
          </cell>
          <cell r="Q1156">
            <v>25158.122065003248</v>
          </cell>
        </row>
        <row r="1157">
          <cell r="A1157" t="str">
            <v>TVMskMale 16 - 24</v>
          </cell>
          <cell r="B1157" t="str">
            <v>TV</v>
          </cell>
          <cell r="C1157" t="str">
            <v>Msk</v>
          </cell>
          <cell r="D1157" t="str">
            <v>Male 16 - 24</v>
          </cell>
          <cell r="E1157">
            <v>116750.08824706179</v>
          </cell>
          <cell r="F1157">
            <v>68676.522498271617</v>
          </cell>
          <cell r="G1157">
            <v>102524.58061626667</v>
          </cell>
          <cell r="H1157">
            <v>141473.63634643963</v>
          </cell>
          <cell r="I1157">
            <v>161831.49153035067</v>
          </cell>
          <cell r="J1157">
            <v>134605.98409661237</v>
          </cell>
          <cell r="K1157">
            <v>116750.08824706179</v>
          </cell>
          <cell r="L1157">
            <v>92026.540147684063</v>
          </cell>
          <cell r="M1157">
            <v>100267.72284747649</v>
          </cell>
          <cell r="N1157">
            <v>175173.67184232123</v>
          </cell>
          <cell r="O1157">
            <v>203037.40502931358</v>
          </cell>
          <cell r="P1157">
            <v>198426.61054827643</v>
          </cell>
          <cell r="Q1157">
            <v>149714.81904623195</v>
          </cell>
        </row>
        <row r="1158">
          <cell r="A1158" t="str">
            <v>TVMskMale 16 - 34</v>
          </cell>
          <cell r="B1158" t="str">
            <v>TV</v>
          </cell>
          <cell r="C1158" t="str">
            <v>Msk</v>
          </cell>
          <cell r="D1158" t="str">
            <v>Male 16 - 34</v>
          </cell>
          <cell r="E1158">
            <v>56977.769131212321</v>
          </cell>
          <cell r="F1158">
            <v>33516.334783066057</v>
          </cell>
          <cell r="G1158">
            <v>50035.26740182162</v>
          </cell>
          <cell r="H1158">
            <v>69043.649653116125</v>
          </cell>
          <cell r="I1158">
            <v>78978.93270164718</v>
          </cell>
          <cell r="J1158">
            <v>65692.016174809483</v>
          </cell>
          <cell r="K1158">
            <v>56977.769131212321</v>
          </cell>
          <cell r="L1158">
            <v>44911.888609308568</v>
          </cell>
          <cell r="M1158">
            <v>48933.848783276408</v>
          </cell>
          <cell r="N1158">
            <v>85490.342508154077</v>
          </cell>
          <cell r="O1158">
            <v>99088.73357148678</v>
          </cell>
          <cell r="P1158">
            <v>96838.518711725308</v>
          </cell>
          <cell r="Q1158">
            <v>73065.609827083914</v>
          </cell>
        </row>
        <row r="1159">
          <cell r="A1159" t="str">
            <v>TVMskMale 16 - 44</v>
          </cell>
          <cell r="B1159" t="str">
            <v>TV</v>
          </cell>
          <cell r="C1159" t="str">
            <v>Msk</v>
          </cell>
          <cell r="D1159" t="str">
            <v>Male 16 - 44</v>
          </cell>
          <cell r="E1159">
            <v>47292.806166304261</v>
          </cell>
          <cell r="F1159">
            <v>27819.297744884851</v>
          </cell>
          <cell r="G1159">
            <v>41530.37647480116</v>
          </cell>
          <cell r="H1159">
            <v>57307.753354462824</v>
          </cell>
          <cell r="I1159">
            <v>65554.257606665211</v>
          </cell>
          <cell r="J1159">
            <v>54525.823579974312</v>
          </cell>
          <cell r="K1159">
            <v>47292.806166304261</v>
          </cell>
          <cell r="L1159">
            <v>37277.858978145734</v>
          </cell>
          <cell r="M1159">
            <v>40616.174707531849</v>
          </cell>
          <cell r="N1159">
            <v>70958.871485796757</v>
          </cell>
          <cell r="O1159">
            <v>82245.836253596077</v>
          </cell>
          <cell r="P1159">
            <v>80378.10824637684</v>
          </cell>
          <cell r="Q1159">
            <v>60646.069083848895</v>
          </cell>
        </row>
        <row r="1160">
          <cell r="A1160" t="str">
            <v>TVMskMale 16 +</v>
          </cell>
          <cell r="B1160" t="str">
            <v>TV</v>
          </cell>
          <cell r="C1160" t="str">
            <v>Msk</v>
          </cell>
          <cell r="D1160" t="str">
            <v>Male 16 +</v>
          </cell>
          <cell r="E1160">
            <v>33137.882742978873</v>
          </cell>
          <cell r="F1160">
            <v>19492.87220175227</v>
          </cell>
          <cell r="G1160">
            <v>29100.17098698366</v>
          </cell>
          <cell r="H1160">
            <v>40155.316735609704</v>
          </cell>
          <cell r="I1160">
            <v>45933.609738312996</v>
          </cell>
          <cell r="J1160">
            <v>38206.029515434457</v>
          </cell>
          <cell r="K1160">
            <v>33137.882742978873</v>
          </cell>
          <cell r="L1160">
            <v>26120.44875034807</v>
          </cell>
          <cell r="M1160">
            <v>28459.593414558294</v>
          </cell>
          <cell r="N1160">
            <v>49720.601365917937</v>
          </cell>
          <cell r="O1160">
            <v>57629.33305936434</v>
          </cell>
          <cell r="P1160">
            <v>56320.623411614426</v>
          </cell>
          <cell r="Q1160">
            <v>42494.461399819898</v>
          </cell>
        </row>
        <row r="1161">
          <cell r="A1161" t="str">
            <v>TVMskMale 20 - 39</v>
          </cell>
          <cell r="B1161" t="str">
            <v>TV</v>
          </cell>
          <cell r="C1161" t="str">
            <v>Msk</v>
          </cell>
          <cell r="D1161" t="str">
            <v>Male 20 - 39</v>
          </cell>
          <cell r="E1161">
            <v>47767.315927170202</v>
          </cell>
          <cell r="F1161">
            <v>28098.421133629523</v>
          </cell>
          <cell r="G1161">
            <v>41947.069215351017</v>
          </cell>
          <cell r="H1161">
            <v>57882.747535276852</v>
          </cell>
          <cell r="I1161">
            <v>66211.992632819049</v>
          </cell>
          <cell r="J1161">
            <v>55072.905421913863</v>
          </cell>
          <cell r="K1161">
            <v>47767.315927170202</v>
          </cell>
          <cell r="L1161">
            <v>37651.884319063596</v>
          </cell>
          <cell r="M1161">
            <v>41023.694855099071</v>
          </cell>
          <cell r="N1161">
            <v>71670.833407058948</v>
          </cell>
          <cell r="O1161">
            <v>83071.045312996735</v>
          </cell>
          <cell r="P1161">
            <v>81184.577559885656</v>
          </cell>
          <cell r="Q1161">
            <v>61254.558071312276</v>
          </cell>
        </row>
        <row r="1162">
          <cell r="A1162" t="str">
            <v>TVMskMale 25 - 34</v>
          </cell>
          <cell r="B1162" t="str">
            <v>TV</v>
          </cell>
          <cell r="C1162" t="str">
            <v>Msk</v>
          </cell>
          <cell r="D1162" t="str">
            <v>Male 25 - 34</v>
          </cell>
          <cell r="E1162">
            <v>46573.133028990953</v>
          </cell>
          <cell r="F1162">
            <v>27395.960605288787</v>
          </cell>
          <cell r="G1162">
            <v>40898.392484967248</v>
          </cell>
          <cell r="H1162">
            <v>56435.678846894938</v>
          </cell>
          <cell r="I1162">
            <v>64556.692816998584</v>
          </cell>
          <cell r="J1162">
            <v>53696.082786366023</v>
          </cell>
          <cell r="K1162">
            <v>46573.133028990953</v>
          </cell>
          <cell r="L1162">
            <v>36710.587211087011</v>
          </cell>
          <cell r="M1162">
            <v>39998.102483721595</v>
          </cell>
          <cell r="N1162">
            <v>69879.062571882489</v>
          </cell>
          <cell r="O1162">
            <v>80994.269180171832</v>
          </cell>
          <cell r="P1162">
            <v>79154.963120888526</v>
          </cell>
          <cell r="Q1162">
            <v>59723.194119529478</v>
          </cell>
        </row>
        <row r="1163">
          <cell r="A1163" t="str">
            <v>TVMskMale 25 - 44</v>
          </cell>
          <cell r="B1163" t="str">
            <v>TV</v>
          </cell>
          <cell r="C1163" t="str">
            <v>Msk</v>
          </cell>
          <cell r="D1163" t="str">
            <v>Male 25 - 44</v>
          </cell>
          <cell r="E1163">
            <v>41639.730210565242</v>
          </cell>
          <cell r="F1163">
            <v>24493.958947391311</v>
          </cell>
          <cell r="G1163">
            <v>36566.104068192253</v>
          </cell>
          <cell r="H1163">
            <v>50457.555431626133</v>
          </cell>
          <cell r="I1163">
            <v>57718.325939396149</v>
          </cell>
          <cell r="J1163">
            <v>48008.159536886968</v>
          </cell>
          <cell r="K1163">
            <v>41639.730210565242</v>
          </cell>
          <cell r="L1163">
            <v>32821.904989504386</v>
          </cell>
          <cell r="M1163">
            <v>35761.180063191285</v>
          </cell>
          <cell r="N1163">
            <v>62476.907255716054</v>
          </cell>
          <cell r="O1163">
            <v>72414.70130783091</v>
          </cell>
          <cell r="P1163">
            <v>70770.229418092684</v>
          </cell>
          <cell r="Q1163">
            <v>53396.830505312988</v>
          </cell>
        </row>
        <row r="1164">
          <cell r="A1164" t="str">
            <v>TVMskMale 25 - 54</v>
          </cell>
          <cell r="B1164" t="str">
            <v>TV</v>
          </cell>
          <cell r="C1164" t="str">
            <v>Msk</v>
          </cell>
          <cell r="D1164" t="str">
            <v>Male 25 - 54</v>
          </cell>
          <cell r="E1164">
            <v>37001.107415087812</v>
          </cell>
          <cell r="F1164">
            <v>21765.357302992823</v>
          </cell>
          <cell r="G1164">
            <v>32492.6779673315</v>
          </cell>
          <cell r="H1164">
            <v>44836.636044165243</v>
          </cell>
          <cell r="I1164">
            <v>51288.564241484208</v>
          </cell>
          <cell r="J1164">
            <v>42660.100313865936</v>
          </cell>
          <cell r="K1164">
            <v>37001.107415087812</v>
          </cell>
          <cell r="L1164">
            <v>29165.578786010414</v>
          </cell>
          <cell r="M1164">
            <v>31777.421662369499</v>
          </cell>
          <cell r="N1164">
            <v>55517.044530338433</v>
          </cell>
          <cell r="O1164">
            <v>64347.778623279875</v>
          </cell>
          <cell r="P1164">
            <v>62886.499197942539</v>
          </cell>
          <cell r="Q1164">
            <v>47448.478920524292</v>
          </cell>
        </row>
        <row r="1165">
          <cell r="A1165" t="str">
            <v>TVMskMale 30 - 49</v>
          </cell>
          <cell r="B1165" t="str">
            <v>TV</v>
          </cell>
          <cell r="C1165" t="str">
            <v>Msk</v>
          </cell>
          <cell r="D1165" t="str">
            <v>Male 30 - 49</v>
          </cell>
          <cell r="E1165">
            <v>38462.551514067898</v>
          </cell>
          <cell r="F1165">
            <v>22625.030302392872</v>
          </cell>
          <cell r="G1165">
            <v>33776.051244317627</v>
          </cell>
          <cell r="H1165">
            <v>46607.562422929346</v>
          </cell>
          <cell r="I1165">
            <v>53314.324409011351</v>
          </cell>
          <cell r="J1165">
            <v>44345.059392690033</v>
          </cell>
          <cell r="K1165">
            <v>38462.551514067898</v>
          </cell>
          <cell r="L1165">
            <v>30317.540605206483</v>
          </cell>
          <cell r="M1165">
            <v>33032.544241493568</v>
          </cell>
          <cell r="N1165">
            <v>57709.818281985485</v>
          </cell>
          <cell r="O1165">
            <v>66889.34259044705</v>
          </cell>
          <cell r="P1165">
            <v>65370.346563031759</v>
          </cell>
          <cell r="Q1165">
            <v>49322.566059216399</v>
          </cell>
        </row>
        <row r="1166">
          <cell r="A1166" t="str">
            <v>TVMskMale 35 - 44</v>
          </cell>
          <cell r="B1166" t="str">
            <v>TV</v>
          </cell>
          <cell r="C1166" t="str">
            <v>Msk</v>
          </cell>
          <cell r="D1166" t="str">
            <v>Male 35 - 44</v>
          </cell>
          <cell r="E1166">
            <v>36810.38005727806</v>
          </cell>
          <cell r="F1166">
            <v>21653.164739575321</v>
          </cell>
          <cell r="G1166">
            <v>32325.189936572038</v>
          </cell>
          <cell r="H1166">
            <v>44605.519363525193</v>
          </cell>
          <cell r="I1166">
            <v>51024.190199002303</v>
          </cell>
          <cell r="J1166">
            <v>42440.202889567634</v>
          </cell>
          <cell r="K1166">
            <v>36810.38005727806</v>
          </cell>
          <cell r="L1166">
            <v>29015.24075103096</v>
          </cell>
          <cell r="M1166">
            <v>31613.620519779946</v>
          </cell>
          <cell r="N1166">
            <v>55230.874197707788</v>
          </cell>
          <cell r="O1166">
            <v>64016.089042747466</v>
          </cell>
          <cell r="P1166">
            <v>62562.341985581981</v>
          </cell>
          <cell r="Q1166">
            <v>47203.899132274142</v>
          </cell>
        </row>
        <row r="1167">
          <cell r="A1167" t="str">
            <v>TVMskMale 35 - 54</v>
          </cell>
          <cell r="B1167" t="str">
            <v>TV</v>
          </cell>
          <cell r="C1167" t="str">
            <v>Msk</v>
          </cell>
          <cell r="D1167" t="str">
            <v>Male 35 - 54</v>
          </cell>
          <cell r="E1167">
            <v>32240.242578383495</v>
          </cell>
          <cell r="F1167">
            <v>18964.848575519696</v>
          </cell>
          <cell r="G1167">
            <v>28311.904504266258</v>
          </cell>
          <cell r="H1167">
            <v>39067.588065570599</v>
          </cell>
          <cell r="I1167">
            <v>44689.358458719849</v>
          </cell>
          <cell r="J1167">
            <v>37171.103208018605</v>
          </cell>
          <cell r="K1167">
            <v>32240.242578383495</v>
          </cell>
          <cell r="L1167">
            <v>25412.897091196421</v>
          </cell>
          <cell r="M1167">
            <v>27688.678920258735</v>
          </cell>
          <cell r="N1167">
            <v>48373.767920340004</v>
          </cell>
          <cell r="O1167">
            <v>56068.267604031644</v>
          </cell>
          <cell r="P1167">
            <v>54795.008330487151</v>
          </cell>
          <cell r="Q1167">
            <v>41343.369894632888</v>
          </cell>
        </row>
        <row r="1168">
          <cell r="A1168" t="str">
            <v>TVMskMale 35 - 64</v>
          </cell>
          <cell r="B1168" t="str">
            <v>TV</v>
          </cell>
          <cell r="C1168" t="str">
            <v>Msk</v>
          </cell>
          <cell r="D1168" t="str">
            <v>Male 35 - 64</v>
          </cell>
          <cell r="E1168">
            <v>29247.291731516492</v>
          </cell>
          <cell r="F1168">
            <v>17204.289253833223</v>
          </cell>
          <cell r="G1168">
            <v>25683.632140730275</v>
          </cell>
          <cell r="H1168">
            <v>35440.835862896463</v>
          </cell>
          <cell r="I1168">
            <v>40540.721769036638</v>
          </cell>
          <cell r="J1168">
            <v>33720.406937513122</v>
          </cell>
          <cell r="K1168">
            <v>29247.291731516492</v>
          </cell>
          <cell r="L1168">
            <v>23053.747600136543</v>
          </cell>
          <cell r="M1168">
            <v>25118.262310596489</v>
          </cell>
          <cell r="N1168">
            <v>43883.097314765779</v>
          </cell>
          <cell r="O1168">
            <v>50863.295321336554</v>
          </cell>
          <cell r="P1168">
            <v>49708.236226086978</v>
          </cell>
          <cell r="Q1168">
            <v>37505.35057335638</v>
          </cell>
        </row>
        <row r="1169">
          <cell r="A1169" t="str">
            <v>TVMskMale 45 - 64</v>
          </cell>
          <cell r="B1169" t="str">
            <v>TV</v>
          </cell>
          <cell r="C1169" t="str">
            <v>Msk</v>
          </cell>
          <cell r="D1169" t="str">
            <v>Male 45 - 64</v>
          </cell>
          <cell r="E1169">
            <v>25672.428032757143</v>
          </cell>
          <cell r="F1169">
            <v>15101.428254563019</v>
          </cell>
          <cell r="G1169">
            <v>22544.350560916635</v>
          </cell>
          <cell r="H1169">
            <v>31108.942204399842</v>
          </cell>
          <cell r="I1169">
            <v>35585.474770304791</v>
          </cell>
          <cell r="J1169">
            <v>29598.79937894352</v>
          </cell>
          <cell r="K1169">
            <v>25672.428032757143</v>
          </cell>
          <cell r="L1169">
            <v>20235.913861114466</v>
          </cell>
          <cell r="M1169">
            <v>22048.085251661993</v>
          </cell>
          <cell r="N1169">
            <v>38519.315497981952</v>
          </cell>
          <cell r="O1169">
            <v>44646.331723042582</v>
          </cell>
          <cell r="P1169">
            <v>43632.454206840885</v>
          </cell>
          <cell r="Q1169">
            <v>32921.113594947339</v>
          </cell>
        </row>
        <row r="1170">
          <cell r="A1170" t="str">
            <v>TVMskMale 55 +</v>
          </cell>
          <cell r="B1170" t="str">
            <v>TV</v>
          </cell>
          <cell r="C1170" t="str">
            <v>Msk</v>
          </cell>
          <cell r="D1170" t="str">
            <v>Male 55 +</v>
          </cell>
          <cell r="E1170">
            <v>21683.847361675937</v>
          </cell>
          <cell r="F1170">
            <v>12755.204330397606</v>
          </cell>
          <cell r="G1170">
            <v>19041.761683284334</v>
          </cell>
          <cell r="H1170">
            <v>26275.720920619086</v>
          </cell>
          <cell r="I1170">
            <v>30056.759813582317</v>
          </cell>
          <cell r="J1170">
            <v>25000.200487579306</v>
          </cell>
          <cell r="K1170">
            <v>21683.847361675937</v>
          </cell>
          <cell r="L1170">
            <v>17091.973802732809</v>
          </cell>
          <cell r="M1170">
            <v>18622.598322380491</v>
          </cell>
          <cell r="N1170">
            <v>32534.786217678062</v>
          </cell>
          <cell r="O1170">
            <v>37709.882411820865</v>
          </cell>
          <cell r="P1170">
            <v>36853.525339684922</v>
          </cell>
          <cell r="Q1170">
            <v>27806.345440266745</v>
          </cell>
        </row>
        <row r="1171">
          <cell r="A1171" t="str">
            <v>TVMskMale 35 +</v>
          </cell>
          <cell r="B1171" t="str">
            <v>TV</v>
          </cell>
          <cell r="C1171" t="str">
            <v>Msk</v>
          </cell>
          <cell r="D1171" t="str">
            <v>Male 35 +</v>
          </cell>
          <cell r="E1171">
            <v>26696.126097614742</v>
          </cell>
          <cell r="F1171">
            <v>15703.603586832196</v>
          </cell>
          <cell r="G1171">
            <v>23443.315318485889</v>
          </cell>
          <cell r="H1171">
            <v>32349.423388874344</v>
          </cell>
          <cell r="I1171">
            <v>37004.459434042787</v>
          </cell>
          <cell r="J1171">
            <v>30779.063030191108</v>
          </cell>
          <cell r="K1171">
            <v>26696.126097614742</v>
          </cell>
          <cell r="L1171">
            <v>21042.828806355163</v>
          </cell>
          <cell r="M1171">
            <v>22927.26123677499</v>
          </cell>
          <cell r="N1171">
            <v>40055.288203197422</v>
          </cell>
          <cell r="O1171">
            <v>46426.621586142086</v>
          </cell>
          <cell r="P1171">
            <v>45372.315309169731</v>
          </cell>
          <cell r="Q1171">
            <v>34233.855819294142</v>
          </cell>
        </row>
        <row r="1172">
          <cell r="A1172" t="str">
            <v>TVSpbAll 16 +</v>
          </cell>
          <cell r="B1172" t="str">
            <v>TV</v>
          </cell>
          <cell r="C1172" t="str">
            <v>Spb</v>
          </cell>
          <cell r="D1172" t="str">
            <v>All 16 +</v>
          </cell>
          <cell r="E1172">
            <v>12551.620150871153</v>
          </cell>
          <cell r="F1172">
            <v>7383.3059711006754</v>
          </cell>
          <cell r="G1172">
            <v>11022.257981506344</v>
          </cell>
          <cell r="H1172">
            <v>15209.610300467402</v>
          </cell>
          <cell r="I1172">
            <v>17398.251604225265</v>
          </cell>
          <cell r="J1172">
            <v>14471.279703357326</v>
          </cell>
          <cell r="K1172">
            <v>12551.620150871153</v>
          </cell>
          <cell r="L1172">
            <v>9893.6300012749161</v>
          </cell>
          <cell r="M1172">
            <v>10779.626717806977</v>
          </cell>
          <cell r="N1172">
            <v>18832.648629312742</v>
          </cell>
          <cell r="O1172">
            <v>21828.23518688566</v>
          </cell>
          <cell r="P1172">
            <v>21332.535853474939</v>
          </cell>
          <cell r="Q1172">
            <v>16095.607016999453</v>
          </cell>
        </row>
        <row r="1173">
          <cell r="A1173" t="str">
            <v>TVSpbAll 16 - 24</v>
          </cell>
          <cell r="B1173" t="str">
            <v>TV</v>
          </cell>
          <cell r="C1173" t="str">
            <v>Spb</v>
          </cell>
          <cell r="D1173" t="str">
            <v>All 16 - 24</v>
          </cell>
          <cell r="E1173">
            <v>41697.930405057545</v>
          </cell>
          <cell r="F1173">
            <v>24528.194355916195</v>
          </cell>
          <cell r="G1173">
            <v>36617.21281356195</v>
          </cell>
          <cell r="H1173">
            <v>50528.080373187389</v>
          </cell>
          <cell r="I1173">
            <v>57798.999319806062</v>
          </cell>
          <cell r="J1173">
            <v>48075.260937595747</v>
          </cell>
          <cell r="K1173">
            <v>41697.930405057545</v>
          </cell>
          <cell r="L1173">
            <v>32867.780436927736</v>
          </cell>
          <cell r="M1173">
            <v>35811.163759637617</v>
          </cell>
          <cell r="N1173">
            <v>62564.231744495708</v>
          </cell>
          <cell r="O1173">
            <v>72515.915933355747</v>
          </cell>
          <cell r="P1173">
            <v>70869.145551688402</v>
          </cell>
          <cell r="Q1173">
            <v>53471.463695897233</v>
          </cell>
        </row>
        <row r="1174">
          <cell r="A1174" t="str">
            <v>TVSpbAll 16 - 34</v>
          </cell>
          <cell r="B1174" t="str">
            <v>TV</v>
          </cell>
          <cell r="C1174" t="str">
            <v>Spb</v>
          </cell>
          <cell r="D1174" t="str">
            <v>All 16 - 34</v>
          </cell>
          <cell r="E1174">
            <v>31769.851737186698</v>
          </cell>
          <cell r="F1174">
            <v>18688.148080698051</v>
          </cell>
          <cell r="G1174">
            <v>27898.828810332911</v>
          </cell>
          <cell r="H1174">
            <v>38497.585046238011</v>
          </cell>
          <cell r="I1174">
            <v>44037.332815090333</v>
          </cell>
          <cell r="J1174">
            <v>36628.770238168181</v>
          </cell>
          <cell r="K1174">
            <v>31769.851737186698</v>
          </cell>
          <cell r="L1174">
            <v>25042.118428135414</v>
          </cell>
          <cell r="M1174">
            <v>27284.696197819136</v>
          </cell>
          <cell r="N1174">
            <v>47667.986091044346</v>
          </cell>
          <cell r="O1174">
            <v>55250.221663509139</v>
          </cell>
          <cell r="P1174">
            <v>53995.539467953065</v>
          </cell>
          <cell r="Q1174">
            <v>40740.1628159217</v>
          </cell>
        </row>
        <row r="1175">
          <cell r="A1175" t="str">
            <v>TVSpbAll 16 - 44</v>
          </cell>
          <cell r="B1175" t="str">
            <v>TV</v>
          </cell>
          <cell r="C1175" t="str">
            <v>Spb</v>
          </cell>
          <cell r="D1175" t="str">
            <v>All 16 - 44</v>
          </cell>
          <cell r="E1175">
            <v>22411.290760341002</v>
          </cell>
          <cell r="F1175">
            <v>13183.11221196529</v>
          </cell>
          <cell r="G1175">
            <v>19680.569160777479</v>
          </cell>
          <cell r="H1175">
            <v>27157.211156648518</v>
          </cell>
          <cell r="I1175">
            <v>31065.095241652863</v>
          </cell>
          <cell r="J1175">
            <v>25838.899935451973</v>
          </cell>
          <cell r="K1175">
            <v>22411.290760341002</v>
          </cell>
          <cell r="L1175">
            <v>17665.370364033508</v>
          </cell>
          <cell r="M1175">
            <v>19247.343829469311</v>
          </cell>
          <cell r="N1175">
            <v>33626.253754147561</v>
          </cell>
          <cell r="O1175">
            <v>38974.962568832023</v>
          </cell>
          <cell r="P1175">
            <v>38089.876678943634</v>
          </cell>
          <cell r="Q1175">
            <v>28739.184622084296</v>
          </cell>
        </row>
        <row r="1176">
          <cell r="A1176" t="str">
            <v>TVSpbAll 20 - 39</v>
          </cell>
          <cell r="B1176" t="str">
            <v>TV</v>
          </cell>
          <cell r="C1176" t="str">
            <v>Spb</v>
          </cell>
          <cell r="D1176" t="str">
            <v>All 20 - 39</v>
          </cell>
          <cell r="E1176">
            <v>25509.322130152843</v>
          </cell>
          <cell r="F1176">
            <v>15005.483605972255</v>
          </cell>
          <cell r="G1176">
            <v>22401.118427120244</v>
          </cell>
          <cell r="H1176">
            <v>30911.296228302865</v>
          </cell>
          <cell r="I1176">
            <v>35359.387819175463</v>
          </cell>
          <cell r="J1176">
            <v>29410.747867705621</v>
          </cell>
          <cell r="K1176">
            <v>25509.322130152843</v>
          </cell>
          <cell r="L1176">
            <v>20107.348032002843</v>
          </cell>
          <cell r="M1176">
            <v>21908.006064719477</v>
          </cell>
          <cell r="N1176">
            <v>38274.588831926776</v>
          </cell>
          <cell r="O1176">
            <v>44362.677982758796</v>
          </cell>
          <cell r="P1176">
            <v>43355.241984562301</v>
          </cell>
          <cell r="Q1176">
            <v>32711.954261019473</v>
          </cell>
        </row>
        <row r="1177">
          <cell r="A1177" t="str">
            <v>TVSpbAll 25 - 34</v>
          </cell>
          <cell r="B1177" t="str">
            <v>TV</v>
          </cell>
          <cell r="C1177" t="str">
            <v>Spb</v>
          </cell>
          <cell r="D1177" t="str">
            <v>All 25 - 34</v>
          </cell>
          <cell r="E1177">
            <v>28297.45358646645</v>
          </cell>
          <cell r="F1177">
            <v>16645.560933215555</v>
          </cell>
          <cell r="G1177">
            <v>24849.527782123598</v>
          </cell>
          <cell r="H1177">
            <v>34289.855522424063</v>
          </cell>
          <cell r="I1177">
            <v>39224.116993538853</v>
          </cell>
          <cell r="J1177">
            <v>32625.299429102488</v>
          </cell>
          <cell r="K1177">
            <v>28297.45358646645</v>
          </cell>
          <cell r="L1177">
            <v>22305.051650508864</v>
          </cell>
          <cell r="M1177">
            <v>24302.518962494691</v>
          </cell>
          <cell r="N1177">
            <v>42457.945196917142</v>
          </cell>
          <cell r="O1177">
            <v>49211.453553468164</v>
          </cell>
          <cell r="P1177">
            <v>48093.906279775481</v>
          </cell>
          <cell r="Q1177">
            <v>36287.322834409861</v>
          </cell>
        </row>
        <row r="1178">
          <cell r="A1178" t="str">
            <v>TVSpbAll 25 - 44</v>
          </cell>
          <cell r="B1178" t="str">
            <v>TV</v>
          </cell>
          <cell r="C1178" t="str">
            <v>Spb</v>
          </cell>
          <cell r="D1178" t="str">
            <v>All 25 - 44</v>
          </cell>
          <cell r="E1178">
            <v>19801.756904684855</v>
          </cell>
          <cell r="F1178">
            <v>11648.092296873439</v>
          </cell>
          <cell r="G1178">
            <v>17388.996039317084</v>
          </cell>
          <cell r="H1178">
            <v>23995.070131559303</v>
          </cell>
          <cell r="I1178">
            <v>27447.926617624787</v>
          </cell>
          <cell r="J1178">
            <v>22830.260901871945</v>
          </cell>
          <cell r="K1178">
            <v>19801.756904684855</v>
          </cell>
          <cell r="L1178">
            <v>15608.443677810426</v>
          </cell>
          <cell r="M1178">
            <v>17006.214753435208</v>
          </cell>
          <cell r="N1178">
            <v>29710.86804304818</v>
          </cell>
          <cell r="O1178">
            <v>34436.781995748839</v>
          </cell>
          <cell r="P1178">
            <v>33654.754051943339</v>
          </cell>
          <cell r="Q1178">
            <v>25392.841207184065</v>
          </cell>
        </row>
        <row r="1179">
          <cell r="A1179" t="str">
            <v>TVSpbAll 25 - 54</v>
          </cell>
          <cell r="B1179" t="str">
            <v>TV</v>
          </cell>
          <cell r="C1179" t="str">
            <v>Spb</v>
          </cell>
          <cell r="D1179" t="str">
            <v>All 25 - 54</v>
          </cell>
          <cell r="E1179">
            <v>16536.071542901751</v>
          </cell>
          <cell r="F1179">
            <v>9727.1009075892616</v>
          </cell>
          <cell r="G1179">
            <v>14521.220715387768</v>
          </cell>
          <cell r="H1179">
            <v>20037.827869633893</v>
          </cell>
          <cell r="I1179">
            <v>22921.2428189126</v>
          </cell>
          <cell r="J1179">
            <v>19065.117778874956</v>
          </cell>
          <cell r="K1179">
            <v>16536.071542901751</v>
          </cell>
          <cell r="L1179">
            <v>13034.315216169623</v>
          </cell>
          <cell r="M1179">
            <v>14201.567325080312</v>
          </cell>
          <cell r="N1179">
            <v>24810.982274270937</v>
          </cell>
          <cell r="O1179">
            <v>28757.503363466149</v>
          </cell>
          <cell r="P1179">
            <v>28104.446663014656</v>
          </cell>
          <cell r="Q1179">
            <v>21205.079978544563</v>
          </cell>
        </row>
        <row r="1180">
          <cell r="A1180" t="str">
            <v>TVSpbAll 30 - 49</v>
          </cell>
          <cell r="B1180" t="str">
            <v>TV</v>
          </cell>
          <cell r="C1180" t="str">
            <v>Spb</v>
          </cell>
          <cell r="D1180" t="str">
            <v>All 30 - 49</v>
          </cell>
          <cell r="E1180">
            <v>15928.685994953103</v>
          </cell>
          <cell r="F1180">
            <v>9369.8152911488814</v>
          </cell>
          <cell r="G1180">
            <v>13987.842544023657</v>
          </cell>
          <cell r="H1180">
            <v>19301.819499766705</v>
          </cell>
          <cell r="I1180">
            <v>22079.32389076153</v>
          </cell>
          <cell r="J1180">
            <v>18364.837970651806</v>
          </cell>
          <cell r="K1180">
            <v>15928.685994953103</v>
          </cell>
          <cell r="L1180">
            <v>12555.552490139513</v>
          </cell>
          <cell r="M1180">
            <v>13679.930325077356</v>
          </cell>
          <cell r="N1180">
            <v>23899.651428567679</v>
          </cell>
          <cell r="O1180">
            <v>27701.213065450847</v>
          </cell>
          <cell r="P1180">
            <v>27072.143755282239</v>
          </cell>
          <cell r="Q1180">
            <v>20426.197334704535</v>
          </cell>
        </row>
        <row r="1181">
          <cell r="A1181" t="str">
            <v>TVSpbAll 35 +</v>
          </cell>
          <cell r="B1181" t="str">
            <v>TV</v>
          </cell>
          <cell r="C1181" t="str">
            <v>Spb</v>
          </cell>
          <cell r="D1181" t="str">
            <v>All 35 +</v>
          </cell>
          <cell r="E1181">
            <v>9669.085311317689</v>
          </cell>
          <cell r="F1181">
            <v>5687.6972419515796</v>
          </cell>
          <cell r="G1181">
            <v>8490.9478987969705</v>
          </cell>
          <cell r="H1181">
            <v>11716.656318420262</v>
          </cell>
          <cell r="I1181">
            <v>13402.666508940532</v>
          </cell>
          <cell r="J1181">
            <v>11147.886594225098</v>
          </cell>
          <cell r="K1181">
            <v>9669.085311317689</v>
          </cell>
          <cell r="L1181">
            <v>7621.5143042151249</v>
          </cell>
          <cell r="M1181">
            <v>8304.0379732493002</v>
          </cell>
          <cell r="N1181">
            <v>14507.647940752624</v>
          </cell>
          <cell r="O1181">
            <v>16815.284854111473</v>
          </cell>
          <cell r="P1181">
            <v>16433.425055463973</v>
          </cell>
          <cell r="Q1181">
            <v>12399.179987454429</v>
          </cell>
        </row>
        <row r="1182">
          <cell r="A1182" t="str">
            <v>TVSpbAll 35 - 54</v>
          </cell>
          <cell r="B1182" t="str">
            <v>TV</v>
          </cell>
          <cell r="C1182" t="str">
            <v>Spb</v>
          </cell>
          <cell r="D1182" t="str">
            <v>All 35 - 54</v>
          </cell>
          <cell r="E1182">
            <v>13003.252660047929</v>
          </cell>
          <cell r="F1182">
            <v>7648.972152969367</v>
          </cell>
          <cell r="G1182">
            <v>11418.860967347653</v>
          </cell>
          <cell r="H1182">
            <v>15756.882635116906</v>
          </cell>
          <cell r="I1182">
            <v>18024.27564995451</v>
          </cell>
          <cell r="J1182">
            <v>14991.985419819961</v>
          </cell>
          <cell r="K1182">
            <v>13003.252660047929</v>
          </cell>
          <cell r="L1182">
            <v>10249.622684978962</v>
          </cell>
          <cell r="M1182">
            <v>11167.499343335268</v>
          </cell>
          <cell r="N1182">
            <v>19510.28516170181</v>
          </cell>
          <cell r="O1182">
            <v>22613.658941736125</v>
          </cell>
          <cell r="P1182">
            <v>22100.123350451555</v>
          </cell>
          <cell r="Q1182">
            <v>16674.759293473198</v>
          </cell>
        </row>
        <row r="1183">
          <cell r="A1183" t="str">
            <v>TVSpbAll 35 - 44</v>
          </cell>
          <cell r="B1183" t="str">
            <v>TV</v>
          </cell>
          <cell r="C1183" t="str">
            <v>Spb</v>
          </cell>
          <cell r="D1183" t="str">
            <v>All 35 - 44</v>
          </cell>
          <cell r="E1183">
            <v>14419.234454284237</v>
          </cell>
          <cell r="F1183">
            <v>8481.902620167195</v>
          </cell>
          <cell r="G1183">
            <v>12662.311330375534</v>
          </cell>
          <cell r="H1183">
            <v>17472.719397544432</v>
          </cell>
          <cell r="I1183">
            <v>19987.018883656958</v>
          </cell>
          <cell r="J1183">
            <v>16624.529135527704</v>
          </cell>
          <cell r="K1183">
            <v>14419.234454284237</v>
          </cell>
          <cell r="L1183">
            <v>11365.749511024052</v>
          </cell>
          <cell r="M1183">
            <v>12383.577825444096</v>
          </cell>
          <cell r="N1183">
            <v>21634.846555037584</v>
          </cell>
          <cell r="O1183">
            <v>25076.160455757265</v>
          </cell>
          <cell r="P1183">
            <v>24506.703698671965</v>
          </cell>
          <cell r="Q1183">
            <v>18490.54771196446</v>
          </cell>
        </row>
        <row r="1184">
          <cell r="A1184" t="str">
            <v>TVSpbAll 35 - 64</v>
          </cell>
          <cell r="B1184" t="str">
            <v>TV</v>
          </cell>
          <cell r="C1184" t="str">
            <v>Spb</v>
          </cell>
          <cell r="D1184" t="str">
            <v>All 35 - 64</v>
          </cell>
          <cell r="E1184">
            <v>11105.210658453223</v>
          </cell>
          <cell r="F1184">
            <v>6532.476857913658</v>
          </cell>
          <cell r="G1184">
            <v>9752.0874074531148</v>
          </cell>
          <cell r="H1184">
            <v>13456.902327302145</v>
          </cell>
          <cell r="I1184">
            <v>15393.331444967551</v>
          </cell>
          <cell r="J1184">
            <v>12803.654641510771</v>
          </cell>
          <cell r="K1184">
            <v>11105.210658453223</v>
          </cell>
          <cell r="L1184">
            <v>8753.5189896043103</v>
          </cell>
          <cell r="M1184">
            <v>9537.4162125539333</v>
          </cell>
          <cell r="N1184">
            <v>16662.433038226765</v>
          </cell>
          <cell r="O1184">
            <v>19312.817559715739</v>
          </cell>
          <cell r="P1184">
            <v>18874.24106882354</v>
          </cell>
          <cell r="Q1184">
            <v>14240.799550251757</v>
          </cell>
        </row>
        <row r="1185">
          <cell r="A1185" t="str">
            <v>TVSpbAll 45 - 64</v>
          </cell>
          <cell r="B1185" t="str">
            <v>TV</v>
          </cell>
          <cell r="C1185" t="str">
            <v>Spb</v>
          </cell>
          <cell r="D1185" t="str">
            <v>All 45 - 64</v>
          </cell>
          <cell r="E1185">
            <v>9872.7029302811279</v>
          </cell>
          <cell r="F1185">
            <v>5807.4723119300734</v>
          </cell>
          <cell r="G1185">
            <v>8669.7555665576401</v>
          </cell>
          <cell r="H1185">
            <v>11963.392962575959</v>
          </cell>
          <cell r="I1185">
            <v>13684.908205486241</v>
          </cell>
          <cell r="J1185">
            <v>11382.645731382945</v>
          </cell>
          <cell r="K1185">
            <v>9872.7029302811279</v>
          </cell>
          <cell r="L1185">
            <v>7782.0128979863057</v>
          </cell>
          <cell r="M1185">
            <v>8478.9095754178998</v>
          </cell>
          <cell r="N1185">
            <v>14813.159024308605</v>
          </cell>
          <cell r="O1185">
            <v>17169.391592644279</v>
          </cell>
          <cell r="P1185">
            <v>16779.490352590998</v>
          </cell>
          <cell r="Q1185">
            <v>12660.289640007542</v>
          </cell>
        </row>
        <row r="1186">
          <cell r="A1186" t="str">
            <v>TVSpbAll 55 +</v>
          </cell>
          <cell r="B1186" t="str">
            <v>TV</v>
          </cell>
          <cell r="C1186" t="str">
            <v>Spb</v>
          </cell>
          <cell r="D1186" t="str">
            <v>All 55 +</v>
          </cell>
          <cell r="E1186">
            <v>7719.7770576341491</v>
          </cell>
          <cell r="F1186">
            <v>4541.0453280200863</v>
          </cell>
          <cell r="G1186">
            <v>6779.1546641930418</v>
          </cell>
          <cell r="H1186">
            <v>9354.5533757213834</v>
          </cell>
          <cell r="I1186">
            <v>10700.660310208863</v>
          </cell>
          <cell r="J1186">
            <v>8900.4488429193698</v>
          </cell>
          <cell r="K1186">
            <v>7719.7770576341491</v>
          </cell>
          <cell r="L1186">
            <v>6085.000739546922</v>
          </cell>
          <cell r="M1186">
            <v>6629.9261789093207</v>
          </cell>
          <cell r="N1186">
            <v>11582.875124926661</v>
          </cell>
          <cell r="O1186">
            <v>13425.287507020908</v>
          </cell>
          <cell r="P1186">
            <v>13120.411459502611</v>
          </cell>
          <cell r="Q1186">
            <v>9899.478815083774</v>
          </cell>
        </row>
        <row r="1187">
          <cell r="A1187" t="str">
            <v>TVSpbFemale 16 +</v>
          </cell>
          <cell r="B1187" t="str">
            <v>TV</v>
          </cell>
          <cell r="C1187" t="str">
            <v>Spb</v>
          </cell>
          <cell r="D1187" t="str">
            <v>Female 16 +</v>
          </cell>
          <cell r="E1187">
            <v>10288.457324142313</v>
          </cell>
          <cell r="F1187">
            <v>6052.0337200837112</v>
          </cell>
          <cell r="G1187">
            <v>9034.8520346629721</v>
          </cell>
          <cell r="H1187">
            <v>12467.189463372453</v>
          </cell>
          <cell r="I1187">
            <v>14261.200306666266</v>
          </cell>
          <cell r="J1187">
            <v>11861.986091364075</v>
          </cell>
          <cell r="K1187">
            <v>10288.457324142313</v>
          </cell>
          <cell r="L1187">
            <v>8109.7251849121822</v>
          </cell>
          <cell r="M1187">
            <v>8835.9692313222131</v>
          </cell>
          <cell r="N1187">
            <v>15436.963467206535</v>
          </cell>
          <cell r="O1187">
            <v>17892.420538716484</v>
          </cell>
          <cell r="P1187">
            <v>17486.099970048861</v>
          </cell>
          <cell r="Q1187">
            <v>13193.433509782473</v>
          </cell>
        </row>
        <row r="1188">
          <cell r="A1188" t="str">
            <v>TVSpbFemale 16 - 24</v>
          </cell>
          <cell r="B1188" t="str">
            <v>TV</v>
          </cell>
          <cell r="C1188" t="str">
            <v>Spb</v>
          </cell>
          <cell r="D1188" t="str">
            <v>Female 16 - 24</v>
          </cell>
          <cell r="E1188">
            <v>35545.776738737579</v>
          </cell>
          <cell r="F1188">
            <v>20909.280434551511</v>
          </cell>
          <cell r="G1188">
            <v>31214.673218118383</v>
          </cell>
          <cell r="H1188">
            <v>43073.117695176137</v>
          </cell>
          <cell r="I1188">
            <v>49271.278108687133</v>
          </cell>
          <cell r="J1188">
            <v>40982.189651720961</v>
          </cell>
          <cell r="K1188">
            <v>35545.776738737579</v>
          </cell>
          <cell r="L1188">
            <v>28018.435782299053</v>
          </cell>
          <cell r="M1188">
            <v>30527.54943444518</v>
          </cell>
          <cell r="N1188">
            <v>53333.44345432421</v>
          </cell>
          <cell r="O1188">
            <v>61816.846369418017</v>
          </cell>
          <cell r="P1188">
            <v>60413.042109636015</v>
          </cell>
          <cell r="Q1188">
            <v>45582.231347322231</v>
          </cell>
        </row>
        <row r="1189">
          <cell r="A1189" t="str">
            <v>TVSpbFemale 16 - 34</v>
          </cell>
          <cell r="B1189" t="str">
            <v>TV</v>
          </cell>
          <cell r="C1189" t="str">
            <v>Spb</v>
          </cell>
          <cell r="D1189" t="str">
            <v>Female 16 - 34</v>
          </cell>
          <cell r="E1189">
            <v>26045.554126882784</v>
          </cell>
          <cell r="F1189">
            <v>15320.914192283984</v>
          </cell>
          <cell r="G1189">
            <v>22872.012808471121</v>
          </cell>
          <cell r="H1189">
            <v>31561.083236105031</v>
          </cell>
          <cell r="I1189">
            <v>36102.678253812788</v>
          </cell>
          <cell r="J1189">
            <v>30028.991816876613</v>
          </cell>
          <cell r="K1189">
            <v>26045.554126882784</v>
          </cell>
          <cell r="L1189">
            <v>20530.025017660562</v>
          </cell>
          <cell r="M1189">
            <v>22368.534720734602</v>
          </cell>
          <cell r="N1189">
            <v>39079.159768333644</v>
          </cell>
          <cell r="O1189">
            <v>45295.226769183158</v>
          </cell>
          <cell r="P1189">
            <v>44266.613437691245</v>
          </cell>
          <cell r="Q1189">
            <v>33399.592939179041</v>
          </cell>
        </row>
        <row r="1190">
          <cell r="A1190" t="str">
            <v>TVSpbFemale 16 - 44</v>
          </cell>
          <cell r="B1190" t="str">
            <v>TV</v>
          </cell>
          <cell r="C1190" t="str">
            <v>Spb</v>
          </cell>
          <cell r="D1190" t="str">
            <v>Female 16 - 44</v>
          </cell>
          <cell r="E1190">
            <v>19512.192405516245</v>
          </cell>
          <cell r="F1190">
            <v>11477.760238538964</v>
          </cell>
          <cell r="G1190">
            <v>17134.713757527305</v>
          </cell>
          <cell r="H1190">
            <v>23644.186091390282</v>
          </cell>
          <cell r="I1190">
            <v>27046.550862811389</v>
          </cell>
          <cell r="J1190">
            <v>22496.41006753637</v>
          </cell>
          <cell r="K1190">
            <v>19512.192405516245</v>
          </cell>
          <cell r="L1190">
            <v>15380.198719642227</v>
          </cell>
          <cell r="M1190">
            <v>16757.529948266874</v>
          </cell>
          <cell r="N1190">
            <v>29276.400906310708</v>
          </cell>
          <cell r="O1190">
            <v>33933.207005934753</v>
          </cell>
          <cell r="P1190">
            <v>33162.614791341264</v>
          </cell>
          <cell r="Q1190">
            <v>25021.517320014907</v>
          </cell>
        </row>
        <row r="1191">
          <cell r="A1191" t="str">
            <v>TVSpbFemale 20 - 39</v>
          </cell>
          <cell r="B1191" t="str">
            <v>TV</v>
          </cell>
          <cell r="C1191" t="str">
            <v>Spb</v>
          </cell>
          <cell r="D1191" t="str">
            <v>Female 20 - 39</v>
          </cell>
          <cell r="E1191">
            <v>21575.04856779096</v>
          </cell>
          <cell r="F1191">
            <v>12691.205039877032</v>
          </cell>
          <cell r="G1191">
            <v>18946.219565226074</v>
          </cell>
          <cell r="H1191">
            <v>26143.882382146701</v>
          </cell>
          <cell r="I1191">
            <v>29905.949896815066</v>
          </cell>
          <cell r="J1191">
            <v>24874.761878158981</v>
          </cell>
          <cell r="K1191">
            <v>21575.04856779096</v>
          </cell>
          <cell r="L1191">
            <v>17006.214753435237</v>
          </cell>
          <cell r="M1191">
            <v>18529.159358220451</v>
          </cell>
          <cell r="N1191">
            <v>32371.542793171895</v>
          </cell>
          <cell r="O1191">
            <v>37520.672920741272</v>
          </cell>
          <cell r="P1191">
            <v>36668.61262375916</v>
          </cell>
          <cell r="Q1191">
            <v>27666.82698693189</v>
          </cell>
        </row>
        <row r="1192">
          <cell r="A1192" t="str">
            <v>TVSpbFemale 25 - 34</v>
          </cell>
          <cell r="B1192" t="str">
            <v>TV</v>
          </cell>
          <cell r="C1192" t="str">
            <v>Spb</v>
          </cell>
          <cell r="D1192" t="str">
            <v>Female 25 - 34</v>
          </cell>
          <cell r="E1192">
            <v>23190.2928455935</v>
          </cell>
          <cell r="F1192">
            <v>13641.348732702054</v>
          </cell>
          <cell r="G1192">
            <v>20364.653115563862</v>
          </cell>
          <cell r="H1192">
            <v>28101.17838936625</v>
          </cell>
          <cell r="I1192">
            <v>32144.898017432246</v>
          </cell>
          <cell r="J1192">
            <v>26737.043516096026</v>
          </cell>
          <cell r="K1192">
            <v>23190.2928455935</v>
          </cell>
          <cell r="L1192">
            <v>18279.407301820771</v>
          </cell>
          <cell r="M1192">
            <v>19916.369149744984</v>
          </cell>
          <cell r="N1192">
            <v>34795.08075629708</v>
          </cell>
          <cell r="O1192">
            <v>40329.707257053466</v>
          </cell>
          <cell r="P1192">
            <v>39413.856349602109</v>
          </cell>
          <cell r="Q1192">
            <v>29738.140237290438</v>
          </cell>
        </row>
        <row r="1193">
          <cell r="A1193" t="str">
            <v>TVSpbFemale 25 - 44</v>
          </cell>
          <cell r="B1193" t="str">
            <v>TV</v>
          </cell>
          <cell r="C1193" t="str">
            <v>Spb</v>
          </cell>
          <cell r="D1193" t="str">
            <v>Female 25 - 44</v>
          </cell>
          <cell r="E1193">
            <v>17294.45568145956</v>
          </cell>
          <cell r="F1193">
            <v>10173.209224387972</v>
          </cell>
          <cell r="G1193">
            <v>15187.198933640848</v>
          </cell>
          <cell r="H1193">
            <v>20956.811002239239</v>
          </cell>
          <cell r="I1193">
            <v>23972.466318085066</v>
          </cell>
          <cell r="J1193">
            <v>19939.490079800427</v>
          </cell>
          <cell r="K1193">
            <v>17294.45568145956</v>
          </cell>
          <cell r="L1193">
            <v>13632.100360679897</v>
          </cell>
          <cell r="M1193">
            <v>14852.885467606429</v>
          </cell>
          <cell r="N1193">
            <v>25948.873784357143</v>
          </cell>
          <cell r="O1193">
            <v>30076.391852717839</v>
          </cell>
          <cell r="P1193">
            <v>29393.384396313435</v>
          </cell>
          <cell r="Q1193">
            <v>22177.596109165752</v>
          </cell>
        </row>
        <row r="1194">
          <cell r="A1194" t="str">
            <v>TVSpbFemale 25 - 54</v>
          </cell>
          <cell r="B1194" t="str">
            <v>TV</v>
          </cell>
          <cell r="C1194" t="str">
            <v>Spb</v>
          </cell>
          <cell r="D1194" t="str">
            <v>Female 25 - 54</v>
          </cell>
          <cell r="E1194">
            <v>14148.726793233227</v>
          </cell>
          <cell r="F1194">
            <v>8322.7804666077773</v>
          </cell>
          <cell r="G1194">
            <v>12424.763891061801</v>
          </cell>
          <cell r="H1194">
            <v>17144.927761212031</v>
          </cell>
          <cell r="I1194">
            <v>19612.058496769427</v>
          </cell>
          <cell r="J1194">
            <v>16312.649714551246</v>
          </cell>
          <cell r="K1194">
            <v>14148.726793233227</v>
          </cell>
          <cell r="L1194">
            <v>11152.525825254434</v>
          </cell>
          <cell r="M1194">
            <v>12151.259481247347</v>
          </cell>
          <cell r="N1194">
            <v>21228.972598458575</v>
          </cell>
          <cell r="O1194">
            <v>24605.726776734085</v>
          </cell>
          <cell r="P1194">
            <v>24046.953139887741</v>
          </cell>
          <cell r="Q1194">
            <v>18143.66141720493</v>
          </cell>
        </row>
        <row r="1195">
          <cell r="A1195" t="str">
            <v>TVSpbFemale 30 - 49</v>
          </cell>
          <cell r="B1195" t="str">
            <v>TV</v>
          </cell>
          <cell r="C1195" t="str">
            <v>Spb</v>
          </cell>
          <cell r="D1195" t="str">
            <v>Female 30 - 49</v>
          </cell>
          <cell r="E1195">
            <v>13101.464538144968</v>
          </cell>
          <cell r="F1195">
            <v>7706.7438459676259</v>
          </cell>
          <cell r="G1195">
            <v>11505.106140817046</v>
          </cell>
          <cell r="H1195">
            <v>15875.892322693318</v>
          </cell>
          <cell r="I1195">
            <v>18160.410662416405</v>
          </cell>
          <cell r="J1195">
            <v>15105.217938096548</v>
          </cell>
          <cell r="K1195">
            <v>13101.464538144968</v>
          </cell>
          <cell r="L1195">
            <v>10327.036753596629</v>
          </cell>
          <cell r="M1195">
            <v>11251.846015112726</v>
          </cell>
          <cell r="N1195">
            <v>19657.643810959376</v>
          </cell>
          <cell r="O1195">
            <v>22784.456969996972</v>
          </cell>
          <cell r="P1195">
            <v>22267.042711104514</v>
          </cell>
          <cell r="Q1195">
            <v>16800.701584209401</v>
          </cell>
        </row>
        <row r="1196">
          <cell r="A1196" t="str">
            <v>TVSpbFemale 35 - 44</v>
          </cell>
          <cell r="B1196" t="str">
            <v>TV</v>
          </cell>
          <cell r="C1196" t="str">
            <v>Spb</v>
          </cell>
          <cell r="D1196" t="str">
            <v>Female 35 - 44</v>
          </cell>
          <cell r="E1196">
            <v>12551.620150871153</v>
          </cell>
          <cell r="F1196">
            <v>7383.3059711006754</v>
          </cell>
          <cell r="G1196">
            <v>11022.257981506344</v>
          </cell>
          <cell r="H1196">
            <v>15209.610300467402</v>
          </cell>
          <cell r="I1196">
            <v>17398.251604225265</v>
          </cell>
          <cell r="J1196">
            <v>14471.279703357326</v>
          </cell>
          <cell r="K1196">
            <v>12551.620150871153</v>
          </cell>
          <cell r="L1196">
            <v>9893.6300012749161</v>
          </cell>
          <cell r="M1196">
            <v>10779.626717806977</v>
          </cell>
          <cell r="N1196">
            <v>18832.648629312742</v>
          </cell>
          <cell r="O1196">
            <v>21828.23518688566</v>
          </cell>
          <cell r="P1196">
            <v>21332.535853474939</v>
          </cell>
          <cell r="Q1196">
            <v>16095.607016999453</v>
          </cell>
        </row>
        <row r="1197">
          <cell r="A1197" t="str">
            <v>TVSpbFemale 35 - 54</v>
          </cell>
          <cell r="B1197" t="str">
            <v>TV</v>
          </cell>
          <cell r="C1197" t="str">
            <v>Spb</v>
          </cell>
          <cell r="D1197" t="str">
            <v>Female 35 - 54</v>
          </cell>
          <cell r="E1197">
            <v>11278.503932707372</v>
          </cell>
          <cell r="F1197">
            <v>6634.4140780631578</v>
          </cell>
          <cell r="G1197">
            <v>9904.2656244744921</v>
          </cell>
          <cell r="H1197">
            <v>13666.893000810114</v>
          </cell>
          <cell r="I1197">
            <v>15633.539477918934</v>
          </cell>
          <cell r="J1197">
            <v>13003.451593003791</v>
          </cell>
          <cell r="K1197">
            <v>11278.503932707372</v>
          </cell>
          <cell r="L1197">
            <v>8890.1148646046404</v>
          </cell>
          <cell r="M1197">
            <v>9686.244553972203</v>
          </cell>
          <cell r="N1197">
            <v>16922.444997210801</v>
          </cell>
          <cell r="O1197">
            <v>19614.187924756821</v>
          </cell>
          <cell r="P1197">
            <v>19168.767587452781</v>
          </cell>
          <cell r="Q1197">
            <v>14463.022690177664</v>
          </cell>
        </row>
        <row r="1198">
          <cell r="A1198" t="str">
            <v>TVSpbFemale 35 - 64</v>
          </cell>
          <cell r="B1198" t="str">
            <v>TV</v>
          </cell>
          <cell r="C1198" t="str">
            <v>Spb</v>
          </cell>
          <cell r="D1198" t="str">
            <v>Female 35 - 64</v>
          </cell>
          <cell r="E1198">
            <v>9750.6121689173306</v>
          </cell>
          <cell r="F1198">
            <v>5735.654217010192</v>
          </cell>
          <cell r="G1198">
            <v>8562.5410514006544</v>
          </cell>
          <cell r="H1198">
            <v>11815.447687041004</v>
          </cell>
          <cell r="I1198">
            <v>13515.67381508674</v>
          </cell>
          <cell r="J1198">
            <v>11241.882265339978</v>
          </cell>
          <cell r="K1198">
            <v>9750.6121689173306</v>
          </cell>
          <cell r="L1198">
            <v>7685.7766507936658</v>
          </cell>
          <cell r="M1198">
            <v>8374.0551568348747</v>
          </cell>
          <cell r="N1198">
            <v>14629.972122377854</v>
          </cell>
          <cell r="O1198">
            <v>16957.066345292849</v>
          </cell>
          <cell r="P1198">
            <v>16571.986818157595</v>
          </cell>
          <cell r="Q1198">
            <v>12503.726193082204</v>
          </cell>
        </row>
        <row r="1199">
          <cell r="A1199" t="str">
            <v>TVSpbFemale 45 - 64</v>
          </cell>
          <cell r="B1199" t="str">
            <v>TV</v>
          </cell>
          <cell r="C1199" t="str">
            <v>Spb</v>
          </cell>
          <cell r="D1199" t="str">
            <v>Female 45 - 64</v>
          </cell>
          <cell r="E1199">
            <v>8987.7404396393413</v>
          </cell>
          <cell r="F1199">
            <v>5286.9061409643164</v>
          </cell>
          <cell r="G1199">
            <v>7892.6220364983219</v>
          </cell>
          <cell r="H1199">
            <v>10891.026650386499</v>
          </cell>
          <cell r="I1199">
            <v>12458.229905201713</v>
          </cell>
          <cell r="J1199">
            <v>10362.33603629006</v>
          </cell>
          <cell r="K1199">
            <v>8987.7404396393413</v>
          </cell>
          <cell r="L1199">
            <v>7084.4542288921912</v>
          </cell>
          <cell r="M1199">
            <v>7718.8829658078967</v>
          </cell>
          <cell r="N1199">
            <v>13485.347360471605</v>
          </cell>
          <cell r="O1199">
            <v>15630.373589780298</v>
          </cell>
          <cell r="P1199">
            <v>15275.422046374279</v>
          </cell>
          <cell r="Q1199">
            <v>11525.455387302196</v>
          </cell>
        </row>
        <row r="1200">
          <cell r="A1200" t="str">
            <v>TVSpbFemale 55 +</v>
          </cell>
          <cell r="B1200" t="str">
            <v>TV</v>
          </cell>
          <cell r="C1200" t="str">
            <v>Spb</v>
          </cell>
          <cell r="D1200" t="str">
            <v>Female 55 +</v>
          </cell>
          <cell r="E1200">
            <v>6952.4405004023783</v>
          </cell>
          <cell r="F1200">
            <v>4089.670882589633</v>
          </cell>
          <cell r="G1200">
            <v>6105.3148418604278</v>
          </cell>
          <cell r="H1200">
            <v>8424.7220181346493</v>
          </cell>
          <cell r="I1200">
            <v>9637.0275418995243</v>
          </cell>
          <cell r="J1200">
            <v>8015.7549298756812</v>
          </cell>
          <cell r="K1200">
            <v>6952.4405004023783</v>
          </cell>
          <cell r="L1200">
            <v>5480.1589826701138</v>
          </cell>
          <cell r="M1200">
            <v>5970.9194885808593</v>
          </cell>
          <cell r="N1200">
            <v>10431.55126481371</v>
          </cell>
          <cell r="O1200">
            <v>12090.8300714533</v>
          </cell>
          <cell r="P1200">
            <v>11816.258336473895</v>
          </cell>
          <cell r="Q1200">
            <v>8915.4825240453883</v>
          </cell>
        </row>
        <row r="1201">
          <cell r="A1201" t="str">
            <v>TVSpbFemale 35 +</v>
          </cell>
          <cell r="B1201" t="str">
            <v>TV</v>
          </cell>
          <cell r="C1201" t="str">
            <v>Spb</v>
          </cell>
          <cell r="D1201" t="str">
            <v>Female 35 +</v>
          </cell>
          <cell r="E1201">
            <v>8283.829536057272</v>
          </cell>
          <cell r="F1201">
            <v>4872.8409035630993</v>
          </cell>
          <cell r="G1201">
            <v>7274.4797184535628</v>
          </cell>
          <cell r="H1201">
            <v>10038.052261339992</v>
          </cell>
          <cell r="I1201">
            <v>11482.513713963375</v>
          </cell>
          <cell r="J1201">
            <v>9550.7681709836761</v>
          </cell>
          <cell r="K1201">
            <v>8283.829536057272</v>
          </cell>
          <cell r="L1201">
            <v>6529.6068107745596</v>
          </cell>
          <cell r="M1201">
            <v>7114.3477192021201</v>
          </cell>
          <cell r="N1201">
            <v>12429.188350386914</v>
          </cell>
          <cell r="O1201">
            <v>14406.218256101229</v>
          </cell>
          <cell r="P1201">
            <v>14079.066164996349</v>
          </cell>
          <cell r="Q1201">
            <v>10622.793169767543</v>
          </cell>
        </row>
        <row r="1202">
          <cell r="A1202" t="str">
            <v>TVSpbMale 16 - 24</v>
          </cell>
          <cell r="B1202" t="str">
            <v>TV</v>
          </cell>
          <cell r="C1202" t="str">
            <v>Spb</v>
          </cell>
          <cell r="D1202" t="str">
            <v>Male 16 - 24</v>
          </cell>
          <cell r="E1202">
            <v>48184.275134733165</v>
          </cell>
          <cell r="F1202">
            <v>28343.691255725382</v>
          </cell>
          <cell r="G1202">
            <v>42313.223695671586</v>
          </cell>
          <cell r="H1202">
            <v>58388.00398679432</v>
          </cell>
          <cell r="I1202">
            <v>66789.954769553675</v>
          </cell>
          <cell r="J1202">
            <v>55553.634861221748</v>
          </cell>
          <cell r="K1202">
            <v>48184.275134733165</v>
          </cell>
          <cell r="L1202">
            <v>37980.546282672047</v>
          </cell>
          <cell r="M1202">
            <v>41381.789233359028</v>
          </cell>
          <cell r="N1202">
            <v>72296.445571417265</v>
          </cell>
          <cell r="O1202">
            <v>83796.169522988872</v>
          </cell>
          <cell r="P1202">
            <v>81893.234859728822</v>
          </cell>
          <cell r="Q1202">
            <v>61789.24693748125</v>
          </cell>
        </row>
        <row r="1203">
          <cell r="A1203" t="str">
            <v>TVSpbMale 16 - 34</v>
          </cell>
          <cell r="B1203" t="str">
            <v>TV</v>
          </cell>
          <cell r="C1203" t="str">
            <v>Spb</v>
          </cell>
          <cell r="D1203" t="str">
            <v>Male 16 - 34</v>
          </cell>
          <cell r="E1203">
            <v>39694.139699093677</v>
          </cell>
          <cell r="F1203">
            <v>23349.493940643333</v>
          </cell>
          <cell r="G1203">
            <v>34857.575584534941</v>
          </cell>
          <cell r="H1203">
            <v>48099.957517725292</v>
          </cell>
          <cell r="I1203">
            <v>55021.473036703246</v>
          </cell>
          <cell r="J1203">
            <v>45765.008123660933</v>
          </cell>
          <cell r="K1203">
            <v>39694.139699093677</v>
          </cell>
          <cell r="L1203">
            <v>31288.321880462096</v>
          </cell>
          <cell r="M1203">
            <v>34090.261153339241</v>
          </cell>
          <cell r="N1203">
            <v>59557.712598879203</v>
          </cell>
          <cell r="O1203">
            <v>69031.169401089224</v>
          </cell>
          <cell r="P1203">
            <v>67463.534438220537</v>
          </cell>
          <cell r="Q1203">
            <v>50901.896790602397</v>
          </cell>
        </row>
        <row r="1204">
          <cell r="A1204" t="str">
            <v>TVSpbMale 16 - 44</v>
          </cell>
          <cell r="B1204" t="str">
            <v>TV</v>
          </cell>
          <cell r="C1204" t="str">
            <v>Spb</v>
          </cell>
          <cell r="D1204" t="str">
            <v>Male 16 - 44</v>
          </cell>
          <cell r="E1204">
            <v>25698.28007185768</v>
          </cell>
          <cell r="F1204">
            <v>15116.635336386866</v>
          </cell>
          <cell r="G1204">
            <v>22567.052637691504</v>
          </cell>
          <cell r="H1204">
            <v>31140.268792956962</v>
          </cell>
          <cell r="I1204">
            <v>35621.309210428612</v>
          </cell>
          <cell r="J1204">
            <v>29628.605259318258</v>
          </cell>
          <cell r="K1204">
            <v>25698.28007185768</v>
          </cell>
          <cell r="L1204">
            <v>20256.29135075842</v>
          </cell>
          <cell r="M1204">
            <v>22070.287591124808</v>
          </cell>
          <cell r="N1204">
            <v>38558.104304755863</v>
          </cell>
          <cell r="O1204">
            <v>44691.290412260714</v>
          </cell>
          <cell r="P1204">
            <v>43676.391925188691</v>
          </cell>
          <cell r="Q1204">
            <v>32954.265033323325</v>
          </cell>
        </row>
        <row r="1205">
          <cell r="A1205" t="str">
            <v>TVSpbMale 16 +</v>
          </cell>
          <cell r="B1205" t="str">
            <v>TV</v>
          </cell>
          <cell r="C1205" t="str">
            <v>Spb</v>
          </cell>
          <cell r="D1205" t="str">
            <v>Male 16 +</v>
          </cell>
          <cell r="E1205">
            <v>17398.534652461323</v>
          </cell>
          <cell r="F1205">
            <v>10234.432148506658</v>
          </cell>
          <cell r="G1205">
            <v>15278.596319399971</v>
          </cell>
          <cell r="H1205">
            <v>21082.930225923727</v>
          </cell>
          <cell r="I1205">
            <v>24116.733918795711</v>
          </cell>
          <cell r="J1205">
            <v>20059.487011073048</v>
          </cell>
          <cell r="K1205">
            <v>17398.534652461323</v>
          </cell>
          <cell r="L1205">
            <v>13714.139078998935</v>
          </cell>
          <cell r="M1205">
            <v>14942.270936819708</v>
          </cell>
          <cell r="N1205">
            <v>26105.035512246955</v>
          </cell>
          <cell r="O1205">
            <v>30257.393207899691</v>
          </cell>
          <cell r="P1205">
            <v>29570.275375629266</v>
          </cell>
          <cell r="Q1205">
            <v>22311.062083744484</v>
          </cell>
        </row>
        <row r="1206">
          <cell r="A1206" t="str">
            <v>TVSpbMale 20 - 39</v>
          </cell>
          <cell r="B1206" t="str">
            <v>TV</v>
          </cell>
          <cell r="C1206" t="str">
            <v>Spb</v>
          </cell>
          <cell r="D1206" t="str">
            <v>Male 20 - 39</v>
          </cell>
          <cell r="E1206">
            <v>29400.574658481248</v>
          </cell>
          <cell r="F1206">
            <v>17294.455681459553</v>
          </cell>
          <cell r="G1206">
            <v>25818.238187189439</v>
          </cell>
          <cell r="H1206">
            <v>35626.578703806699</v>
          </cell>
          <cell r="I1206">
            <v>40753.192740744606</v>
          </cell>
          <cell r="J1206">
            <v>33897.133135660726</v>
          </cell>
          <cell r="K1206">
            <v>29400.574658481248</v>
          </cell>
          <cell r="L1206">
            <v>23174.570613155822</v>
          </cell>
          <cell r="M1206">
            <v>25249.905294930926</v>
          </cell>
          <cell r="N1206">
            <v>44113.085433407141</v>
          </cell>
          <cell r="O1206">
            <v>51129.86614962032</v>
          </cell>
          <cell r="P1206">
            <v>49968.753473732831</v>
          </cell>
          <cell r="Q1206">
            <v>37701.913385581771</v>
          </cell>
        </row>
        <row r="1207">
          <cell r="A1207" t="str">
            <v>TVSpbMale 25 - 34</v>
          </cell>
          <cell r="B1207" t="str">
            <v>TV</v>
          </cell>
          <cell r="C1207" t="str">
            <v>Spb</v>
          </cell>
          <cell r="D1207" t="str">
            <v>Male 25 - 34</v>
          </cell>
          <cell r="E1207">
            <v>36213.65145825455</v>
          </cell>
          <cell r="F1207">
            <v>21302.147916620317</v>
          </cell>
          <cell r="G1207">
            <v>31801.170209690528</v>
          </cell>
          <cell r="H1207">
            <v>43882.424708237879</v>
          </cell>
          <cell r="I1207">
            <v>50197.043250603987</v>
          </cell>
          <cell r="J1207">
            <v>41752.209916575819</v>
          </cell>
          <cell r="K1207">
            <v>36213.65145825455</v>
          </cell>
          <cell r="L1207">
            <v>28544.878208271253</v>
          </cell>
          <cell r="M1207">
            <v>31101.135958265637</v>
          </cell>
          <cell r="N1207">
            <v>54335.533206075575</v>
          </cell>
          <cell r="O1207">
            <v>62978.332000576149</v>
          </cell>
          <cell r="P1207">
            <v>61548.151460338959</v>
          </cell>
          <cell r="Q1207">
            <v>46438.68245823223</v>
          </cell>
        </row>
        <row r="1208">
          <cell r="A1208" t="str">
            <v>TVSpbMale 25 - 44</v>
          </cell>
          <cell r="B1208" t="str">
            <v>TV</v>
          </cell>
          <cell r="C1208" t="str">
            <v>Spb</v>
          </cell>
          <cell r="D1208" t="str">
            <v>Male 25 - 44</v>
          </cell>
          <cell r="E1208">
            <v>22586.378969406171</v>
          </cell>
          <cell r="F1208">
            <v>13286.105276121272</v>
          </cell>
          <cell r="G1208">
            <v>19834.323607346058</v>
          </cell>
          <cell r="H1208">
            <v>27369.376868809839</v>
          </cell>
          <cell r="I1208">
            <v>31307.791298228283</v>
          </cell>
          <cell r="J1208">
            <v>26040.766341197694</v>
          </cell>
          <cell r="K1208">
            <v>22586.378969406171</v>
          </cell>
          <cell r="L1208">
            <v>17803.381070002524</v>
          </cell>
          <cell r="M1208">
            <v>19397.713703137044</v>
          </cell>
          <cell r="N1208">
            <v>33888.958861601845</v>
          </cell>
          <cell r="O1208">
            <v>39279.454463901035</v>
          </cell>
          <cell r="P1208">
            <v>38387.453840497888</v>
          </cell>
          <cell r="Q1208">
            <v>28963.709501944337</v>
          </cell>
        </row>
        <row r="1209">
          <cell r="A1209" t="str">
            <v>TVSpbMale 25 - 54</v>
          </cell>
          <cell r="B1209" t="str">
            <v>TV</v>
          </cell>
          <cell r="C1209" t="str">
            <v>Spb</v>
          </cell>
          <cell r="D1209" t="str">
            <v>Male 25 - 54</v>
          </cell>
          <cell r="E1209">
            <v>19892.590651954048</v>
          </cell>
          <cell r="F1209">
            <v>11701.523912914141</v>
          </cell>
          <cell r="G1209">
            <v>17468.762076194682</v>
          </cell>
          <cell r="H1209">
            <v>24105.139260603148</v>
          </cell>
          <cell r="I1209">
            <v>27573.834537889117</v>
          </cell>
          <cell r="J1209">
            <v>22934.986869311721</v>
          </cell>
          <cell r="K1209">
            <v>19892.590651954048</v>
          </cell>
          <cell r="L1209">
            <v>15680.042043304966</v>
          </cell>
          <cell r="M1209">
            <v>17084.224912854635</v>
          </cell>
          <cell r="N1209">
            <v>29847.156428566745</v>
          </cell>
          <cell r="O1209">
            <v>34594.748885637586</v>
          </cell>
          <cell r="P1209">
            <v>33809.133657686194</v>
          </cell>
          <cell r="Q1209">
            <v>25509.322130152796</v>
          </cell>
        </row>
        <row r="1210">
          <cell r="A1210" t="str">
            <v>TVSpbMale 30 - 49</v>
          </cell>
          <cell r="B1210" t="str">
            <v>TV</v>
          </cell>
          <cell r="C1210" t="str">
            <v>Spb</v>
          </cell>
          <cell r="D1210" t="str">
            <v>Male 30 - 49</v>
          </cell>
          <cell r="E1210">
            <v>20359.552873830904</v>
          </cell>
          <cell r="F1210">
            <v>11976.207572841704</v>
          </cell>
          <cell r="G1210">
            <v>17878.826913664041</v>
          </cell>
          <cell r="H1210">
            <v>24670.987600053926</v>
          </cell>
          <cell r="I1210">
            <v>28221.107649107173</v>
          </cell>
          <cell r="J1210">
            <v>23473.366842769741</v>
          </cell>
          <cell r="K1210">
            <v>20359.552873830904</v>
          </cell>
          <cell r="L1210">
            <v>16048.1181476079</v>
          </cell>
          <cell r="M1210">
            <v>17485.263056348875</v>
          </cell>
          <cell r="N1210">
            <v>30547.793903415732</v>
          </cell>
          <cell r="O1210">
            <v>35406.83219281218</v>
          </cell>
          <cell r="P1210">
            <v>34602.775292843151</v>
          </cell>
          <cell r="Q1210">
            <v>26108.132508794883</v>
          </cell>
        </row>
        <row r="1211">
          <cell r="A1211" t="str">
            <v>TVSpbMale 35 - 44</v>
          </cell>
          <cell r="B1211" t="str">
            <v>TV</v>
          </cell>
          <cell r="C1211" t="str">
            <v>Spb</v>
          </cell>
          <cell r="D1211" t="str">
            <v>Male 35 - 44</v>
          </cell>
          <cell r="E1211">
            <v>16136.129347445525</v>
          </cell>
          <cell r="F1211">
            <v>9491.8407926150121</v>
          </cell>
          <cell r="G1211">
            <v>14170.009795759786</v>
          </cell>
          <cell r="H1211">
            <v>19553.192032786937</v>
          </cell>
          <cell r="I1211">
            <v>22366.868573990068</v>
          </cell>
          <cell r="J1211">
            <v>18604.007953525423</v>
          </cell>
          <cell r="K1211">
            <v>16136.129347445525</v>
          </cell>
          <cell r="L1211">
            <v>12719.066662104129</v>
          </cell>
          <cell r="M1211">
            <v>13858.087557217907</v>
          </cell>
          <cell r="N1211">
            <v>24210.902702986248</v>
          </cell>
          <cell r="O1211">
            <v>28061.973049559063</v>
          </cell>
          <cell r="P1211">
            <v>27424.711208839421</v>
          </cell>
          <cell r="Q1211">
            <v>20692.212927900699</v>
          </cell>
        </row>
        <row r="1212">
          <cell r="A1212" t="str">
            <v>TVSpbMale 35 - 54</v>
          </cell>
          <cell r="B1212" t="str">
            <v>TV</v>
          </cell>
          <cell r="C1212" t="str">
            <v>Spb</v>
          </cell>
          <cell r="D1212" t="str">
            <v>Male 35 - 54</v>
          </cell>
          <cell r="E1212">
            <v>15337.169804159095</v>
          </cell>
          <cell r="F1212">
            <v>9021.8645906818183</v>
          </cell>
          <cell r="G1212">
            <v>13468.400115333128</v>
          </cell>
          <cell r="H1212">
            <v>18585.041056804555</v>
          </cell>
          <cell r="I1212">
            <v>21259.402048664295</v>
          </cell>
          <cell r="J1212">
            <v>17682.854597736365</v>
          </cell>
          <cell r="K1212">
            <v>15337.169804159095</v>
          </cell>
          <cell r="L1212">
            <v>12089.298551513648</v>
          </cell>
          <cell r="M1212">
            <v>13171.922302395444</v>
          </cell>
          <cell r="N1212">
            <v>23012.131216366237</v>
          </cell>
          <cell r="O1212">
            <v>26672.520803073377</v>
          </cell>
          <cell r="P1212">
            <v>26066.812156942859</v>
          </cell>
          <cell r="Q1212">
            <v>19667.664807686338</v>
          </cell>
        </row>
        <row r="1213">
          <cell r="A1213" t="str">
            <v>TVSpbMale 35 - 64</v>
          </cell>
          <cell r="B1213" t="str">
            <v>TV</v>
          </cell>
          <cell r="C1213" t="str">
            <v>Spb</v>
          </cell>
          <cell r="D1213" t="str">
            <v>Male 35 - 64</v>
          </cell>
          <cell r="E1213">
            <v>13211.225474869712</v>
          </cell>
          <cell r="F1213">
            <v>7771.309102864534</v>
          </cell>
          <cell r="G1213">
            <v>11601.493168653285</v>
          </cell>
          <cell r="H1213">
            <v>16008.896751900951</v>
          </cell>
          <cell r="I1213">
            <v>18312.554239938549</v>
          </cell>
          <cell r="J1213">
            <v>15231.765841614488</v>
          </cell>
          <cell r="K1213">
            <v>13211.225474869712</v>
          </cell>
          <cell r="L1213">
            <v>10413.554197838486</v>
          </cell>
          <cell r="M1213">
            <v>11346.111290182211</v>
          </cell>
          <cell r="N1213">
            <v>19822.330849741207</v>
          </cell>
          <cell r="O1213">
            <v>22975.33970165726</v>
          </cell>
          <cell r="P1213">
            <v>22453.590669841862</v>
          </cell>
          <cell r="Q1213">
            <v>16941.453844244661</v>
          </cell>
        </row>
        <row r="1214">
          <cell r="A1214" t="str">
            <v>TVSpbMale 45 - 64</v>
          </cell>
          <cell r="B1214" t="str">
            <v>TV</v>
          </cell>
          <cell r="C1214" t="str">
            <v>Spb</v>
          </cell>
          <cell r="D1214" t="str">
            <v>Male 45 - 64</v>
          </cell>
          <cell r="E1214">
            <v>11533.470112037188</v>
          </cell>
          <cell r="F1214">
            <v>6784.3941835512851</v>
          </cell>
          <cell r="G1214">
            <v>10128.165246304365</v>
          </cell>
          <cell r="H1214">
            <v>13975.852018115656</v>
          </cell>
          <cell r="I1214">
            <v>15986.957258669754</v>
          </cell>
          <cell r="J1214">
            <v>13297.412599760519</v>
          </cell>
          <cell r="K1214">
            <v>11533.470112037188</v>
          </cell>
          <cell r="L1214">
            <v>9091.0882059587311</v>
          </cell>
          <cell r="M1214">
            <v>9905.215507984869</v>
          </cell>
          <cell r="N1214">
            <v>17305.000269754124</v>
          </cell>
          <cell r="O1214">
            <v>20057.593768800518</v>
          </cell>
          <cell r="P1214">
            <v>19602.104088764871</v>
          </cell>
          <cell r="Q1214">
            <v>14789.979320141781</v>
          </cell>
        </row>
        <row r="1215">
          <cell r="A1215" t="str">
            <v>TVSpbMale 55 +</v>
          </cell>
          <cell r="B1215" t="str">
            <v>TV</v>
          </cell>
          <cell r="C1215" t="str">
            <v>Spb</v>
          </cell>
          <cell r="D1215" t="str">
            <v>Male 55 +</v>
          </cell>
          <cell r="E1215">
            <v>10245.91792587356</v>
          </cell>
          <cell r="F1215">
            <v>6027.0105446315038</v>
          </cell>
          <cell r="G1215">
            <v>8997.4958833087821</v>
          </cell>
          <cell r="H1215">
            <v>12415.641721940907</v>
          </cell>
          <cell r="I1215">
            <v>14202.234918511116</v>
          </cell>
          <cell r="J1215">
            <v>11812.940667477749</v>
          </cell>
          <cell r="K1215">
            <v>10245.91792587356</v>
          </cell>
          <cell r="L1215">
            <v>8076.1941298062238</v>
          </cell>
          <cell r="M1215">
            <v>8799.4353951619887</v>
          </cell>
          <cell r="N1215">
            <v>15373.136683821744</v>
          </cell>
          <cell r="O1215">
            <v>17818.441245290011</v>
          </cell>
          <cell r="P1215">
            <v>17413.800678973643</v>
          </cell>
          <cell r="Q1215">
            <v>13138.882987296662</v>
          </cell>
        </row>
        <row r="1216">
          <cell r="A1216" t="str">
            <v>TVSpbMale 35 +</v>
          </cell>
          <cell r="B1216" t="str">
            <v>TV</v>
          </cell>
          <cell r="C1216" t="str">
            <v>Spb</v>
          </cell>
          <cell r="D1216" t="str">
            <v>Male 35 +</v>
          </cell>
          <cell r="E1216">
            <v>12896.906355765013</v>
          </cell>
          <cell r="F1216">
            <v>7586.415503391182</v>
          </cell>
          <cell r="G1216">
            <v>11325.47251333961</v>
          </cell>
          <cell r="H1216">
            <v>15628.015936985845</v>
          </cell>
          <cell r="I1216">
            <v>17876.865217129613</v>
          </cell>
          <cell r="J1216">
            <v>14869.374386646718</v>
          </cell>
          <cell r="K1216">
            <v>12896.906355765013</v>
          </cell>
          <cell r="L1216">
            <v>10165.796774544195</v>
          </cell>
          <cell r="M1216">
            <v>11076.166634951116</v>
          </cell>
          <cell r="N1216">
            <v>19350.721491234366</v>
          </cell>
          <cell r="O1216">
            <v>22428.71451916431</v>
          </cell>
          <cell r="P1216">
            <v>21919.378847213669</v>
          </cell>
          <cell r="Q1216">
            <v>16538.385797392755</v>
          </cell>
        </row>
        <row r="1217">
          <cell r="A1217" t="str">
            <v>TVMilAll 16 +</v>
          </cell>
          <cell r="B1217" t="str">
            <v>TV</v>
          </cell>
          <cell r="C1217" t="str">
            <v>Mil</v>
          </cell>
          <cell r="D1217" t="str">
            <v>All 16 +</v>
          </cell>
          <cell r="E1217">
            <v>2162.4326366988812</v>
          </cell>
          <cell r="F1217">
            <v>1272.0191980581649</v>
          </cell>
          <cell r="G1217">
            <v>1898.9493071673121</v>
          </cell>
          <cell r="H1217">
            <v>2620.3595479998216</v>
          </cell>
          <cell r="I1217">
            <v>2997.4255624573025</v>
          </cell>
          <cell r="J1217">
            <v>2493.1576281940033</v>
          </cell>
          <cell r="K1217">
            <v>2162.4326366988812</v>
          </cell>
          <cell r="L1217">
            <v>1704.5057253979428</v>
          </cell>
          <cell r="M1217">
            <v>1857.1480291649195</v>
          </cell>
          <cell r="N1217">
            <v>3244.5479979476454</v>
          </cell>
          <cell r="O1217">
            <v>3760.6370812922</v>
          </cell>
          <cell r="P1217">
            <v>3675.2364394887732</v>
          </cell>
          <cell r="Q1217">
            <v>2773.0018517667959</v>
          </cell>
        </row>
        <row r="1218">
          <cell r="A1218" t="str">
            <v>TVMilAll 16 - 24</v>
          </cell>
          <cell r="B1218" t="str">
            <v>TV</v>
          </cell>
          <cell r="C1218" t="str">
            <v>Mil</v>
          </cell>
          <cell r="D1218" t="str">
            <v>All 16 - 24</v>
          </cell>
          <cell r="E1218">
            <v>5630.0151088394678</v>
          </cell>
          <cell r="F1218">
            <v>3311.7735934349798</v>
          </cell>
          <cell r="G1218">
            <v>4944.0214269948347</v>
          </cell>
          <cell r="H1218">
            <v>6822.253602476063</v>
          </cell>
          <cell r="I1218">
            <v>7803.9661989277374</v>
          </cell>
          <cell r="J1218">
            <v>6491.0762431325611</v>
          </cell>
          <cell r="K1218">
            <v>5630.0151088394678</v>
          </cell>
          <cell r="L1218">
            <v>4437.776615202878</v>
          </cell>
          <cell r="M1218">
            <v>4835.1894464150673</v>
          </cell>
          <cell r="N1218">
            <v>8447.3633720613088</v>
          </cell>
          <cell r="O1218">
            <v>9791.0303549887212</v>
          </cell>
          <cell r="P1218">
            <v>9568.684976224984</v>
          </cell>
          <cell r="Q1218">
            <v>7219.6664336882468</v>
          </cell>
        </row>
        <row r="1219">
          <cell r="A1219" t="str">
            <v>TVMilAll 16 - 34</v>
          </cell>
          <cell r="B1219" t="str">
            <v>TV</v>
          </cell>
          <cell r="C1219" t="str">
            <v>Mil</v>
          </cell>
          <cell r="D1219" t="str">
            <v>All 16 - 34</v>
          </cell>
          <cell r="E1219">
            <v>4644.2560976486666</v>
          </cell>
          <cell r="F1219">
            <v>2731.9153515580383</v>
          </cell>
          <cell r="G1219">
            <v>4078.3730088354077</v>
          </cell>
          <cell r="H1219">
            <v>5627.7456242095623</v>
          </cell>
          <cell r="I1219">
            <v>6437.570220426147</v>
          </cell>
          <cell r="J1219">
            <v>5354.554089053755</v>
          </cell>
          <cell r="K1219">
            <v>4644.2560976486666</v>
          </cell>
          <cell r="L1219">
            <v>3660.766571087775</v>
          </cell>
          <cell r="M1219">
            <v>3988.5964132747326</v>
          </cell>
          <cell r="N1219">
            <v>6968.3150207098988</v>
          </cell>
          <cell r="O1219">
            <v>8076.7194313609671</v>
          </cell>
          <cell r="P1219">
            <v>7893.3044917658317</v>
          </cell>
          <cell r="Q1219">
            <v>5955.5754663965154</v>
          </cell>
        </row>
        <row r="1220">
          <cell r="A1220" t="str">
            <v>TVMilAll 16 - 44</v>
          </cell>
          <cell r="B1220" t="str">
            <v>TV</v>
          </cell>
          <cell r="C1220" t="str">
            <v>Mil</v>
          </cell>
          <cell r="D1220" t="str">
            <v>All 16 - 44</v>
          </cell>
          <cell r="E1220">
            <v>3663.97219524203</v>
          </cell>
          <cell r="F1220">
            <v>2155.2777619070757</v>
          </cell>
          <cell r="G1220">
            <v>3217.5325804629947</v>
          </cell>
          <cell r="H1220">
            <v>4439.8721895285789</v>
          </cell>
          <cell r="I1220">
            <v>5078.7634869018902</v>
          </cell>
          <cell r="J1220">
            <v>4224.3444133378689</v>
          </cell>
          <cell r="K1220">
            <v>3663.97219524203</v>
          </cell>
          <cell r="L1220">
            <v>2888.0722009554843</v>
          </cell>
          <cell r="M1220">
            <v>3146.7055323843283</v>
          </cell>
          <cell r="N1220">
            <v>5497.4816088404059</v>
          </cell>
          <cell r="O1220">
            <v>6371.9301440461331</v>
          </cell>
          <cell r="P1220">
            <v>6227.2294159340872</v>
          </cell>
          <cell r="Q1220">
            <v>4698.5055209574193</v>
          </cell>
        </row>
        <row r="1221">
          <cell r="A1221" t="str">
            <v>TVMilAll 20 - 39</v>
          </cell>
          <cell r="B1221" t="str">
            <v>TV</v>
          </cell>
          <cell r="C1221" t="str">
            <v>Mil</v>
          </cell>
          <cell r="D1221" t="str">
            <v>All 20 - 39</v>
          </cell>
          <cell r="E1221">
            <v>3967.5947651421607</v>
          </cell>
          <cell r="F1221">
            <v>2333.8792736130349</v>
          </cell>
          <cell r="G1221">
            <v>3484.1600161422771</v>
          </cell>
          <cell r="H1221">
            <v>4807.7913036428554</v>
          </cell>
          <cell r="I1221">
            <v>5499.6256385881261</v>
          </cell>
          <cell r="J1221">
            <v>4574.4033762815488</v>
          </cell>
          <cell r="K1221">
            <v>3967.5947651421607</v>
          </cell>
          <cell r="L1221">
            <v>3127.39822664147</v>
          </cell>
          <cell r="M1221">
            <v>3407.4637394750284</v>
          </cell>
          <cell r="N1221">
            <v>5953.0416963930275</v>
          </cell>
          <cell r="O1221">
            <v>6899.9532027559444</v>
          </cell>
          <cell r="P1221">
            <v>6743.2615520618838</v>
          </cell>
          <cell r="Q1221">
            <v>5087.8568164764092</v>
          </cell>
        </row>
        <row r="1222">
          <cell r="A1222" t="str">
            <v>TVMilAll 25 - 34</v>
          </cell>
          <cell r="B1222" t="str">
            <v>TV</v>
          </cell>
          <cell r="C1222" t="str">
            <v>Mil</v>
          </cell>
          <cell r="D1222" t="str">
            <v>All 25 - 34</v>
          </cell>
          <cell r="E1222">
            <v>4267.7098399837369</v>
          </cell>
          <cell r="F1222">
            <v>2510.417552931609</v>
          </cell>
          <cell r="G1222">
            <v>3747.7073302962467</v>
          </cell>
          <cell r="H1222">
            <v>5171.4601590391176</v>
          </cell>
          <cell r="I1222">
            <v>5915.6259253680155</v>
          </cell>
          <cell r="J1222">
            <v>4920.4184037459545</v>
          </cell>
          <cell r="K1222">
            <v>4267.7098399837369</v>
          </cell>
          <cell r="L1222">
            <v>3363.9595209283593</v>
          </cell>
          <cell r="M1222">
            <v>3665.2096272801464</v>
          </cell>
          <cell r="N1222">
            <v>6403.3390830980434</v>
          </cell>
          <cell r="O1222">
            <v>7421.8764571269776</v>
          </cell>
          <cell r="P1222">
            <v>7253.3324048499117</v>
          </cell>
          <cell r="Q1222">
            <v>5472.7102653909005</v>
          </cell>
        </row>
        <row r="1223">
          <cell r="A1223" t="str">
            <v>TVMilAll 25 - 44</v>
          </cell>
          <cell r="B1223" t="str">
            <v>TV</v>
          </cell>
          <cell r="C1223" t="str">
            <v>Mil</v>
          </cell>
          <cell r="D1223" t="str">
            <v>All 25 - 44</v>
          </cell>
          <cell r="E1223">
            <v>3276.463216186266</v>
          </cell>
          <cell r="F1223">
            <v>1927.3313036389793</v>
          </cell>
          <cell r="G1223">
            <v>2877.2399420655265</v>
          </cell>
          <cell r="H1223">
            <v>3970.3024854963001</v>
          </cell>
          <cell r="I1223">
            <v>4541.6233698915212</v>
          </cell>
          <cell r="J1223">
            <v>3777.5693551323998</v>
          </cell>
          <cell r="K1223">
            <v>3276.463216186266</v>
          </cell>
          <cell r="L1223">
            <v>2582.6239468762351</v>
          </cell>
          <cell r="M1223">
            <v>2813.9037033129075</v>
          </cell>
          <cell r="N1223">
            <v>4916.057031332426</v>
          </cell>
          <cell r="O1223">
            <v>5698.0221520749064</v>
          </cell>
          <cell r="P1223">
            <v>5568.6252604636229</v>
          </cell>
          <cell r="Q1223">
            <v>4201.5822419329697</v>
          </cell>
        </row>
        <row r="1224">
          <cell r="A1224" t="str">
            <v>TVMilAll 25 - 54</v>
          </cell>
          <cell r="B1224" t="str">
            <v>TV</v>
          </cell>
          <cell r="C1224" t="str">
            <v>Mil</v>
          </cell>
          <cell r="D1224" t="str">
            <v>All 25 - 54</v>
          </cell>
          <cell r="E1224">
            <v>2856.3768737320111</v>
          </cell>
          <cell r="F1224">
            <v>1680.2216904305942</v>
          </cell>
          <cell r="G1224">
            <v>2508.3393550989231</v>
          </cell>
          <cell r="H1224">
            <v>3461.2566822870263</v>
          </cell>
          <cell r="I1224">
            <v>3959.3265991427193</v>
          </cell>
          <cell r="J1224">
            <v>3293.2345132439646</v>
          </cell>
          <cell r="K1224">
            <v>2856.3768737320111</v>
          </cell>
          <cell r="L1224">
            <v>2251.4970651769986</v>
          </cell>
          <cell r="M1224">
            <v>2453.1236680286656</v>
          </cell>
          <cell r="N1224">
            <v>4285.7528645141656</v>
          </cell>
          <cell r="O1224">
            <v>4967.4596134010735</v>
          </cell>
          <cell r="P1224">
            <v>4854.6531314282674</v>
          </cell>
          <cell r="Q1224">
            <v>3662.8832851386906</v>
          </cell>
        </row>
        <row r="1225">
          <cell r="A1225" t="str">
            <v>TVMilAll 30 - 49</v>
          </cell>
          <cell r="B1225" t="str">
            <v>TV</v>
          </cell>
          <cell r="C1225" t="str">
            <v>Mil</v>
          </cell>
          <cell r="D1225" t="str">
            <v>All 30 - 49</v>
          </cell>
          <cell r="E1225">
            <v>2757.0484754384106</v>
          </cell>
          <cell r="F1225">
            <v>1621.7932208461234</v>
          </cell>
          <cell r="G1225">
            <v>2421.1137047269358</v>
          </cell>
          <cell r="H1225">
            <v>3340.8940349430163</v>
          </cell>
          <cell r="I1225">
            <v>3821.6439379257272</v>
          </cell>
          <cell r="J1225">
            <v>3178.714712858402</v>
          </cell>
          <cell r="K1225">
            <v>2757.0484754384106</v>
          </cell>
          <cell r="L1225">
            <v>2173.2029159338076</v>
          </cell>
          <cell r="M1225">
            <v>2367.8181024353385</v>
          </cell>
          <cell r="N1225">
            <v>4136.7189707625312</v>
          </cell>
          <cell r="O1225">
            <v>4794.7198704333996</v>
          </cell>
          <cell r="P1225">
            <v>4685.8361506403808</v>
          </cell>
          <cell r="Q1225">
            <v>3535.5092214445444</v>
          </cell>
        </row>
        <row r="1226">
          <cell r="A1226" t="str">
            <v>TVMilAll 35 +</v>
          </cell>
          <cell r="B1226" t="str">
            <v>TV</v>
          </cell>
          <cell r="C1226" t="str">
            <v>Mil</v>
          </cell>
          <cell r="D1226" t="str">
            <v>All 35 +</v>
          </cell>
          <cell r="E1226">
            <v>1671.855967766008</v>
          </cell>
          <cell r="F1226">
            <v>983.44468692118085</v>
          </cell>
          <cell r="G1226">
            <v>1468.1473437800707</v>
          </cell>
          <cell r="H1226">
            <v>2025.8960550576339</v>
          </cell>
          <cell r="I1226">
            <v>2317.4196178331372</v>
          </cell>
          <cell r="J1226">
            <v>1927.5515863655146</v>
          </cell>
          <cell r="K1226">
            <v>1671.855967766008</v>
          </cell>
          <cell r="L1226">
            <v>1317.8158804743837</v>
          </cell>
          <cell r="M1226">
            <v>1435.8292429049229</v>
          </cell>
          <cell r="N1226">
            <v>2508.4790346823529</v>
          </cell>
          <cell r="O1226">
            <v>2907.4864299858446</v>
          </cell>
          <cell r="P1226">
            <v>2841.4600621688719</v>
          </cell>
          <cell r="Q1226">
            <v>2143.9094174881716</v>
          </cell>
        </row>
        <row r="1227">
          <cell r="A1227" t="str">
            <v>TVMilAll 35 - 54</v>
          </cell>
          <cell r="B1227" t="str">
            <v>TV</v>
          </cell>
          <cell r="C1227" t="str">
            <v>Mil</v>
          </cell>
          <cell r="D1227" t="str">
            <v>All 35 - 54</v>
          </cell>
          <cell r="E1227">
            <v>2357.4898525345739</v>
          </cell>
          <cell r="F1227">
            <v>1386.7587367850429</v>
          </cell>
          <cell r="G1227">
            <v>2070.2396209477324</v>
          </cell>
          <cell r="H1227">
            <v>2856.7229977771904</v>
          </cell>
          <cell r="I1227">
            <v>3267.8013766977865</v>
          </cell>
          <cell r="J1227">
            <v>2718.0471240986844</v>
          </cell>
          <cell r="K1227">
            <v>2357.4898525345739</v>
          </cell>
          <cell r="L1227">
            <v>1858.2567072919594</v>
          </cell>
          <cell r="M1227">
            <v>2024.6677557061612</v>
          </cell>
          <cell r="N1227">
            <v>3537.2149177787605</v>
          </cell>
          <cell r="O1227">
            <v>4099.8566187688102</v>
          </cell>
          <cell r="P1227">
            <v>4006.7526103318742</v>
          </cell>
          <cell r="Q1227">
            <v>3023.1340461913896</v>
          </cell>
        </row>
        <row r="1228">
          <cell r="A1228" t="str">
            <v>TVMilAll 35 - 44</v>
          </cell>
          <cell r="B1228" t="str">
            <v>TV</v>
          </cell>
          <cell r="C1228" t="str">
            <v>Mil</v>
          </cell>
          <cell r="D1228" t="str">
            <v>All 35 - 44</v>
          </cell>
          <cell r="E1228">
            <v>2573.201830420754</v>
          </cell>
          <cell r="F1228">
            <v>1513.6481355416195</v>
          </cell>
          <cell r="G1228">
            <v>2259.6680008208637</v>
          </cell>
          <cell r="H1228">
            <v>3118.115159215738</v>
          </cell>
          <cell r="I1228">
            <v>3566.80749863244</v>
          </cell>
          <cell r="J1228">
            <v>2966.7503456615746</v>
          </cell>
          <cell r="K1228">
            <v>2573.201830420754</v>
          </cell>
          <cell r="L1228">
            <v>2028.2885016257721</v>
          </cell>
          <cell r="M1228">
            <v>2209.9262778907628</v>
          </cell>
          <cell r="N1228">
            <v>3860.8725680130656</v>
          </cell>
          <cell r="O1228">
            <v>4474.9963799574098</v>
          </cell>
          <cell r="P1228">
            <v>4373.3732893333454</v>
          </cell>
          <cell r="Q1228">
            <v>3299.7529354807261</v>
          </cell>
        </row>
        <row r="1229">
          <cell r="A1229" t="str">
            <v>TVMilAll 35 - 64</v>
          </cell>
          <cell r="B1229" t="str">
            <v>TV</v>
          </cell>
          <cell r="C1229" t="str">
            <v>Mil</v>
          </cell>
          <cell r="D1229" t="str">
            <v>All 35 - 64</v>
          </cell>
          <cell r="E1229">
            <v>1953.760205221779</v>
          </cell>
          <cell r="F1229">
            <v>1149.2707089539872</v>
          </cell>
          <cell r="G1229">
            <v>1715.7027345557924</v>
          </cell>
          <cell r="H1229">
            <v>2367.4976604452154</v>
          </cell>
          <cell r="I1229">
            <v>2708.1772086938163</v>
          </cell>
          <cell r="J1229">
            <v>2252.5705895498149</v>
          </cell>
          <cell r="K1229">
            <v>1953.760205221779</v>
          </cell>
          <cell r="L1229">
            <v>1540.0227499983444</v>
          </cell>
          <cell r="M1229">
            <v>1677.93523507282</v>
          </cell>
          <cell r="N1229">
            <v>2931.4525940559133</v>
          </cell>
          <cell r="O1229">
            <v>3397.7396340662071</v>
          </cell>
          <cell r="P1229">
            <v>3320.580062653778</v>
          </cell>
          <cell r="Q1229">
            <v>2505.4101455196887</v>
          </cell>
        </row>
        <row r="1230">
          <cell r="A1230" t="str">
            <v>TVMilAll 45 - 64</v>
          </cell>
          <cell r="B1230" t="str">
            <v>TV</v>
          </cell>
          <cell r="C1230" t="str">
            <v>Mil</v>
          </cell>
          <cell r="D1230" t="str">
            <v>All 45 - 64</v>
          </cell>
          <cell r="E1230">
            <v>1719.694525783626</v>
          </cell>
          <cell r="F1230">
            <v>1011.5850151668385</v>
          </cell>
          <cell r="G1230">
            <v>1510.1569745365309</v>
          </cell>
          <cell r="H1230">
            <v>2083.8651312436887</v>
          </cell>
          <cell r="I1230">
            <v>2383.7303616868762</v>
          </cell>
          <cell r="J1230">
            <v>1982.7066297270035</v>
          </cell>
          <cell r="K1230">
            <v>1719.694525783626</v>
          </cell>
          <cell r="L1230">
            <v>1355.5239203235649</v>
          </cell>
          <cell r="M1230">
            <v>1476.914122143583</v>
          </cell>
          <cell r="N1230">
            <v>2580.2567608443624</v>
          </cell>
          <cell r="O1230">
            <v>2990.6813707869778</v>
          </cell>
          <cell r="P1230">
            <v>2922.7657216632397</v>
          </cell>
          <cell r="Q1230">
            <v>2205.2553330637052</v>
          </cell>
        </row>
        <row r="1231">
          <cell r="A1231" t="str">
            <v>TVMilAll 55 +</v>
          </cell>
          <cell r="B1231" t="str">
            <v>TV</v>
          </cell>
          <cell r="C1231" t="str">
            <v>Mil</v>
          </cell>
          <cell r="D1231" t="str">
            <v>All 55 +</v>
          </cell>
          <cell r="E1231">
            <v>1297.7683647451295</v>
          </cell>
          <cell r="F1231">
            <v>763.3931557324288</v>
          </cell>
          <cell r="G1231">
            <v>1139.6407431486552</v>
          </cell>
          <cell r="H1231">
            <v>1572.5899008088045</v>
          </cell>
          <cell r="I1231">
            <v>1798.8833523035385</v>
          </cell>
          <cell r="J1231">
            <v>1496.2505852355607</v>
          </cell>
          <cell r="K1231">
            <v>1297.7683647451295</v>
          </cell>
          <cell r="L1231">
            <v>1022.9468286814557</v>
          </cell>
          <cell r="M1231">
            <v>1114.5540073693453</v>
          </cell>
          <cell r="N1231">
            <v>1947.192101235353</v>
          </cell>
          <cell r="O1231">
            <v>2256.9192457429949</v>
          </cell>
          <cell r="P1231">
            <v>2205.6666659490602</v>
          </cell>
          <cell r="Q1231">
            <v>1664.1970794966926</v>
          </cell>
        </row>
        <row r="1232">
          <cell r="A1232" t="str">
            <v>TVMilFemale 16 +</v>
          </cell>
          <cell r="B1232" t="str">
            <v>TV</v>
          </cell>
          <cell r="C1232" t="str">
            <v>Mil</v>
          </cell>
          <cell r="D1232" t="str">
            <v>Female 16 +</v>
          </cell>
          <cell r="E1232">
            <v>1884.8109320844542</v>
          </cell>
          <cell r="F1232">
            <v>1108.712312990855</v>
          </cell>
          <cell r="G1232">
            <v>1655.1546406028222</v>
          </cell>
          <cell r="H1232">
            <v>2283.9473647611626</v>
          </cell>
          <cell r="I1232">
            <v>2612.6041442166884</v>
          </cell>
          <cell r="J1232">
            <v>2173.0761334620761</v>
          </cell>
          <cell r="K1232">
            <v>1884.8109320844542</v>
          </cell>
          <cell r="L1232">
            <v>1485.6744994077471</v>
          </cell>
          <cell r="M1232">
            <v>1618.7199769666472</v>
          </cell>
          <cell r="N1232">
            <v>2828.0000183219649</v>
          </cell>
          <cell r="O1232">
            <v>3277.8315320112001</v>
          </cell>
          <cell r="P1232">
            <v>3203.394964348287</v>
          </cell>
          <cell r="Q1232">
            <v>2416.9928423200608</v>
          </cell>
        </row>
        <row r="1233">
          <cell r="A1233" t="str">
            <v>TVMilFemale 16 - 24</v>
          </cell>
          <cell r="B1233" t="str">
            <v>TV</v>
          </cell>
          <cell r="C1233" t="str">
            <v>Mil</v>
          </cell>
          <cell r="D1233" t="str">
            <v>Female 16 - 24</v>
          </cell>
          <cell r="E1233">
            <v>4921.944022061346</v>
          </cell>
          <cell r="F1233">
            <v>2895.2611894478496</v>
          </cell>
          <cell r="G1233">
            <v>4322.22582659401</v>
          </cell>
          <cell r="H1233">
            <v>5964.2380502625738</v>
          </cell>
          <cell r="I1233">
            <v>6822.4834283080445</v>
          </cell>
          <cell r="J1233">
            <v>5674.7119313177855</v>
          </cell>
          <cell r="K1233">
            <v>4921.944022061346</v>
          </cell>
          <cell r="L1233">
            <v>3879.6499938601223</v>
          </cell>
          <cell r="M1233">
            <v>4227.0813365938575</v>
          </cell>
          <cell r="N1233">
            <v>7384.9623575641917</v>
          </cell>
          <cell r="O1233">
            <v>8559.6401419767517</v>
          </cell>
          <cell r="P1233">
            <v>8365.2585130321113</v>
          </cell>
          <cell r="Q1233">
            <v>6311.6693929963039</v>
          </cell>
        </row>
        <row r="1234">
          <cell r="A1234" t="str">
            <v>TVMilFemale 16 - 34</v>
          </cell>
          <cell r="B1234" t="str">
            <v>TV</v>
          </cell>
          <cell r="C1234" t="str">
            <v>Mil</v>
          </cell>
          <cell r="D1234" t="str">
            <v>Female 16 - 34</v>
          </cell>
          <cell r="E1234">
            <v>4374.5596746803303</v>
          </cell>
          <cell r="F1234">
            <v>2573.2703968707815</v>
          </cell>
          <cell r="G1234">
            <v>3841.5379616530613</v>
          </cell>
          <cell r="H1234">
            <v>5300.9370175538133</v>
          </cell>
          <cell r="I1234">
            <v>6063.7343197884911</v>
          </cell>
          <cell r="J1234">
            <v>5043.6099778667322</v>
          </cell>
          <cell r="K1234">
            <v>4374.5596746803303</v>
          </cell>
          <cell r="L1234">
            <v>3448.1823318068509</v>
          </cell>
          <cell r="M1234">
            <v>3756.9747794313384</v>
          </cell>
          <cell r="N1234">
            <v>6563.6582585314582</v>
          </cell>
          <cell r="O1234">
            <v>7607.6965579109565</v>
          </cell>
          <cell r="P1234">
            <v>7434.9327004455954</v>
          </cell>
          <cell r="Q1234">
            <v>5609.7294651782968</v>
          </cell>
        </row>
        <row r="1235">
          <cell r="A1235" t="str">
            <v>TVMilFemale 16 - 44</v>
          </cell>
          <cell r="B1235" t="str">
            <v>TV</v>
          </cell>
          <cell r="C1235" t="str">
            <v>Mil</v>
          </cell>
          <cell r="D1235" t="str">
            <v>Female 16 - 44</v>
          </cell>
          <cell r="E1235">
            <v>3448.4039489111888</v>
          </cell>
          <cell r="F1235">
            <v>2028.4729111242279</v>
          </cell>
          <cell r="G1235">
            <v>3028.2304190591913</v>
          </cell>
          <cell r="H1235">
            <v>4178.6541969159125</v>
          </cell>
          <cell r="I1235">
            <v>4779.9565964396043</v>
          </cell>
          <cell r="J1235">
            <v>3975.8069058034871</v>
          </cell>
          <cell r="K1235">
            <v>3448.4039489111888</v>
          </cell>
          <cell r="L1235">
            <v>2718.1537009064682</v>
          </cell>
          <cell r="M1235">
            <v>2961.5704502413705</v>
          </cell>
          <cell r="N1235">
            <v>5174.0396156962697</v>
          </cell>
          <cell r="O1235">
            <v>5997.0403431141385</v>
          </cell>
          <cell r="P1235">
            <v>5860.8530208195316</v>
          </cell>
          <cell r="Q1235">
            <v>4422.0709462508112</v>
          </cell>
        </row>
        <row r="1236">
          <cell r="A1236" t="str">
            <v>TVMilFemale 20 - 39</v>
          </cell>
          <cell r="B1236" t="str">
            <v>TV</v>
          </cell>
          <cell r="C1236" t="str">
            <v>Mil</v>
          </cell>
          <cell r="D1236" t="str">
            <v>Female 20 - 39</v>
          </cell>
          <cell r="E1236">
            <v>3846.6317224040504</v>
          </cell>
          <cell r="F1236">
            <v>2262.7245425906171</v>
          </cell>
          <cell r="G1236">
            <v>3377.9358118354812</v>
          </cell>
          <cell r="H1236">
            <v>4661.2125577366742</v>
          </cell>
          <cell r="I1236">
            <v>5331.9544194886357</v>
          </cell>
          <cell r="J1236">
            <v>4434.9401034776101</v>
          </cell>
          <cell r="K1236">
            <v>3846.6317224040504</v>
          </cell>
          <cell r="L1236">
            <v>3032.0508870714298</v>
          </cell>
          <cell r="M1236">
            <v>3303.5778321822986</v>
          </cell>
          <cell r="N1236">
            <v>5771.5468412558394</v>
          </cell>
          <cell r="O1236">
            <v>6689.5891450430036</v>
          </cell>
          <cell r="P1236">
            <v>6537.6746704371189</v>
          </cell>
          <cell r="Q1236">
            <v>4932.7395028475385</v>
          </cell>
        </row>
        <row r="1237">
          <cell r="A1237" t="str">
            <v>TVMilFemale 25 - 34</v>
          </cell>
          <cell r="B1237" t="str">
            <v>TV</v>
          </cell>
          <cell r="C1237" t="str">
            <v>Mil</v>
          </cell>
          <cell r="D1237" t="str">
            <v>Female 25 - 34</v>
          </cell>
          <cell r="E1237">
            <v>4232.3921610900661</v>
          </cell>
          <cell r="F1237">
            <v>2489.6424477000382</v>
          </cell>
          <cell r="G1237">
            <v>3716.6929621593154</v>
          </cell>
          <cell r="H1237">
            <v>5128.6634422620818</v>
          </cell>
          <cell r="I1237">
            <v>5866.6708218767208</v>
          </cell>
          <cell r="J1237">
            <v>4879.6991974920747</v>
          </cell>
          <cell r="K1237">
            <v>4232.3921610900661</v>
          </cell>
          <cell r="L1237">
            <v>3336.1208799180545</v>
          </cell>
          <cell r="M1237">
            <v>3634.8779736420529</v>
          </cell>
          <cell r="N1237">
            <v>6350.3478812442154</v>
          </cell>
          <cell r="O1237">
            <v>7360.4562904967406</v>
          </cell>
          <cell r="P1237">
            <v>7193.3070342439933</v>
          </cell>
          <cell r="Q1237">
            <v>5427.4205359860762</v>
          </cell>
        </row>
        <row r="1238">
          <cell r="A1238" t="str">
            <v>TVMilFemale 25 - 44</v>
          </cell>
          <cell r="B1238" t="str">
            <v>TV</v>
          </cell>
          <cell r="C1238" t="str">
            <v>Mil</v>
          </cell>
          <cell r="D1238" t="str">
            <v>Female 25 - 44</v>
          </cell>
          <cell r="E1238">
            <v>3136.6510984738966</v>
          </cell>
          <cell r="F1238">
            <v>1845.0888814552327</v>
          </cell>
          <cell r="G1238">
            <v>2754.4633433600989</v>
          </cell>
          <cell r="H1238">
            <v>3800.8830957977816</v>
          </cell>
          <cell r="I1238">
            <v>4347.8247708229746</v>
          </cell>
          <cell r="J1238">
            <v>3616.3742076522562</v>
          </cell>
          <cell r="K1238">
            <v>3136.6510984738966</v>
          </cell>
          <cell r="L1238">
            <v>2472.4191011500143</v>
          </cell>
          <cell r="M1238">
            <v>2693.8297669246376</v>
          </cell>
          <cell r="N1238">
            <v>4706.2807271304209</v>
          </cell>
          <cell r="O1238">
            <v>5454.8780996961123</v>
          </cell>
          <cell r="P1238">
            <v>5331.0027879860463</v>
          </cell>
          <cell r="Q1238">
            <v>4022.2937615724018</v>
          </cell>
        </row>
        <row r="1239">
          <cell r="A1239" t="str">
            <v>TVMilFemale 25 - 54</v>
          </cell>
          <cell r="B1239" t="str">
            <v>TV</v>
          </cell>
          <cell r="C1239" t="str">
            <v>Mil</v>
          </cell>
          <cell r="D1239" t="str">
            <v>Female 25 - 54</v>
          </cell>
          <cell r="E1239">
            <v>2618.6698876895953</v>
          </cell>
          <cell r="F1239">
            <v>1540.3940515821143</v>
          </cell>
          <cell r="G1239">
            <v>2299.5959663831654</v>
          </cell>
          <cell r="H1239">
            <v>3173.2117462591577</v>
          </cell>
          <cell r="I1239">
            <v>3629.8324062387878</v>
          </cell>
          <cell r="J1239">
            <v>3019.1723411009443</v>
          </cell>
          <cell r="K1239">
            <v>2618.6698876895953</v>
          </cell>
          <cell r="L1239">
            <v>2064.1280291200355</v>
          </cell>
          <cell r="M1239">
            <v>2248.9753153098854</v>
          </cell>
          <cell r="N1239">
            <v>3929.0935575035837</v>
          </cell>
          <cell r="O1239">
            <v>4554.0688371880542</v>
          </cell>
          <cell r="P1239">
            <v>4450.6500831031199</v>
          </cell>
          <cell r="Q1239">
            <v>3358.0590324490049</v>
          </cell>
        </row>
        <row r="1240">
          <cell r="A1240" t="str">
            <v>TVMilFemale 30 - 49</v>
          </cell>
          <cell r="B1240" t="str">
            <v>TV</v>
          </cell>
          <cell r="C1240" t="str">
            <v>Mil</v>
          </cell>
          <cell r="D1240" t="str">
            <v>Female 30 - 49</v>
          </cell>
          <cell r="E1240">
            <v>2569.3057129716708</v>
          </cell>
          <cell r="F1240">
            <v>1511.3563017480412</v>
          </cell>
          <cell r="G1240">
            <v>2256.2466089101899</v>
          </cell>
          <cell r="H1240">
            <v>3113.3939816009665</v>
          </cell>
          <cell r="I1240">
            <v>3561.4069502694419</v>
          </cell>
          <cell r="J1240">
            <v>2962.258351426161</v>
          </cell>
          <cell r="K1240">
            <v>2569.3057129716708</v>
          </cell>
          <cell r="L1240">
            <v>2025.2174443423771</v>
          </cell>
          <cell r="M1240">
            <v>2206.5802005521382</v>
          </cell>
          <cell r="N1240">
            <v>3855.0267720078359</v>
          </cell>
          <cell r="O1240">
            <v>4468.2207313182653</v>
          </cell>
          <cell r="P1240">
            <v>4366.7515095015087</v>
          </cell>
          <cell r="Q1240">
            <v>3294.7567378107256</v>
          </cell>
        </row>
        <row r="1241">
          <cell r="A1241" t="str">
            <v>TVMilFemale 35 - 44</v>
          </cell>
          <cell r="B1241" t="str">
            <v>TV</v>
          </cell>
          <cell r="C1241" t="str">
            <v>Mil</v>
          </cell>
          <cell r="D1241" t="str">
            <v>Female 35 - 44</v>
          </cell>
          <cell r="E1241">
            <v>2543.2070119220175</v>
          </cell>
          <cell r="F1241">
            <v>1496.0041246600099</v>
          </cell>
          <cell r="G1241">
            <v>2233.327924908147</v>
          </cell>
          <cell r="H1241">
            <v>3081.768496799622</v>
          </cell>
          <cell r="I1241">
            <v>3525.23060315669</v>
          </cell>
          <cell r="J1241">
            <v>2932.1680843336194</v>
          </cell>
          <cell r="K1241">
            <v>2543.2070119220175</v>
          </cell>
          <cell r="L1241">
            <v>2004.6455270444151</v>
          </cell>
          <cell r="M1241">
            <v>2184.1660220036129</v>
          </cell>
          <cell r="N1241">
            <v>3815.86786975923</v>
          </cell>
          <cell r="O1241">
            <v>4422.8330779526941</v>
          </cell>
          <cell r="P1241">
            <v>4322.3945683912243</v>
          </cell>
          <cell r="Q1241">
            <v>3261.2889917588172</v>
          </cell>
        </row>
        <row r="1242">
          <cell r="A1242" t="str">
            <v>TVMilFemale 35 - 54</v>
          </cell>
          <cell r="B1242" t="str">
            <v>TV</v>
          </cell>
          <cell r="C1242" t="str">
            <v>Mil</v>
          </cell>
          <cell r="D1242" t="str">
            <v>Female 35 - 54</v>
          </cell>
          <cell r="E1242">
            <v>2177.309315521692</v>
          </cell>
          <cell r="F1242">
            <v>1280.7701856009949</v>
          </cell>
          <cell r="G1242">
            <v>1912.0133251922402</v>
          </cell>
          <cell r="H1242">
            <v>2638.3865823380511</v>
          </cell>
          <cell r="I1242">
            <v>3018.0466614137226</v>
          </cell>
          <cell r="J1242">
            <v>2510.3095637779502</v>
          </cell>
          <cell r="K1242">
            <v>2177.309315521692</v>
          </cell>
          <cell r="L1242">
            <v>1716.2320487053348</v>
          </cell>
          <cell r="M1242">
            <v>1869.9244709774512</v>
          </cell>
          <cell r="N1242">
            <v>3266.8692012404081</v>
          </cell>
          <cell r="O1242">
            <v>3786.508772774318</v>
          </cell>
          <cell r="P1242">
            <v>3700.5206084290048</v>
          </cell>
          <cell r="Q1242">
            <v>2792.0790046101652</v>
          </cell>
        </row>
        <row r="1243">
          <cell r="A1243" t="str">
            <v>TVMilFemale 35 - 64</v>
          </cell>
          <cell r="B1243" t="str">
            <v>TV</v>
          </cell>
          <cell r="C1243" t="str">
            <v>Mil</v>
          </cell>
          <cell r="D1243" t="str">
            <v>Female 35 - 64</v>
          </cell>
          <cell r="E1243">
            <v>1761.9084574480078</v>
          </cell>
          <cell r="F1243">
            <v>1036.4167396752982</v>
          </cell>
          <cell r="G1243">
            <v>1547.2273160243749</v>
          </cell>
          <cell r="H1243">
            <v>2135.0184837311158</v>
          </cell>
          <cell r="I1243">
            <v>2442.2446088894185</v>
          </cell>
          <cell r="J1243">
            <v>2031.3768097635848</v>
          </cell>
          <cell r="K1243">
            <v>1761.9084574480078</v>
          </cell>
          <cell r="L1243">
            <v>1388.7984311649011</v>
          </cell>
          <cell r="M1243">
            <v>1513.1684399259345</v>
          </cell>
          <cell r="N1243">
            <v>2643.5952090081196</v>
          </cell>
          <cell r="O1243">
            <v>3064.0946526945959</v>
          </cell>
          <cell r="P1243">
            <v>2994.5118548255041</v>
          </cell>
          <cell r="Q1243">
            <v>2259.3884924921476</v>
          </cell>
        </row>
        <row r="1244">
          <cell r="A1244" t="str">
            <v>TVMilFemale 45 - 64</v>
          </cell>
          <cell r="B1244" t="str">
            <v>TV</v>
          </cell>
          <cell r="C1244" t="str">
            <v>Mil</v>
          </cell>
          <cell r="D1244" t="str">
            <v>Female 45 - 64</v>
          </cell>
          <cell r="E1244">
            <v>1517.4868694673487</v>
          </cell>
          <cell r="F1244">
            <v>892.63933498079302</v>
          </cell>
          <cell r="G1244">
            <v>1332.5874713995922</v>
          </cell>
          <cell r="H1244">
            <v>1838.8370300604349</v>
          </cell>
          <cell r="I1244">
            <v>2103.4430650188733</v>
          </cell>
          <cell r="J1244">
            <v>1749.5730965623545</v>
          </cell>
          <cell r="K1244">
            <v>1517.4868694673487</v>
          </cell>
          <cell r="L1244">
            <v>1196.1367088742638</v>
          </cell>
          <cell r="M1244">
            <v>1303.2534290719568</v>
          </cell>
          <cell r="N1244">
            <v>2276.8612074586126</v>
          </cell>
          <cell r="O1244">
            <v>2639.026666007348</v>
          </cell>
          <cell r="P1244">
            <v>2579.0967748369021</v>
          </cell>
          <cell r="Q1244">
            <v>1945.9537502581263</v>
          </cell>
        </row>
        <row r="1245">
          <cell r="A1245" t="str">
            <v>TVMilFemale 55 +</v>
          </cell>
          <cell r="B1245" t="str">
            <v>TV</v>
          </cell>
          <cell r="C1245" t="str">
            <v>Mil</v>
          </cell>
          <cell r="D1245" t="str">
            <v>Female 55 +</v>
          </cell>
          <cell r="E1245">
            <v>1199.2567251065582</v>
          </cell>
          <cell r="F1245">
            <v>705.4451324156222</v>
          </cell>
          <cell r="G1245">
            <v>1053.1323328218691</v>
          </cell>
          <cell r="H1245">
            <v>1453.2169727761827</v>
          </cell>
          <cell r="I1245">
            <v>1662.3328296000868</v>
          </cell>
          <cell r="J1245">
            <v>1382.6724595346195</v>
          </cell>
          <cell r="K1245">
            <v>1199.2567251065582</v>
          </cell>
          <cell r="L1245">
            <v>945.29647743693477</v>
          </cell>
          <cell r="M1245">
            <v>1029.9498933268076</v>
          </cell>
          <cell r="N1245">
            <v>1799.3836850380283</v>
          </cell>
          <cell r="O1245">
            <v>2085.5999090494593</v>
          </cell>
          <cell r="P1245">
            <v>2038.2378353029569</v>
          </cell>
          <cell r="Q1245">
            <v>1537.8703886660544</v>
          </cell>
        </row>
        <row r="1246">
          <cell r="A1246" t="str">
            <v>TVMilFemale 35 +</v>
          </cell>
          <cell r="B1246" t="str">
            <v>TV</v>
          </cell>
          <cell r="C1246" t="str">
            <v>Mil</v>
          </cell>
          <cell r="D1246" t="str">
            <v>Female 35 +</v>
          </cell>
          <cell r="E1246">
            <v>1503.5266719533147</v>
          </cell>
          <cell r="F1246">
            <v>884.42745409018482</v>
          </cell>
          <cell r="G1246">
            <v>1320.3282652873211</v>
          </cell>
          <cell r="H1246">
            <v>1821.9205554257819</v>
          </cell>
          <cell r="I1246">
            <v>2084.0923337288586</v>
          </cell>
          <cell r="J1246">
            <v>1733.4778100167623</v>
          </cell>
          <cell r="K1246">
            <v>1503.5266719533147</v>
          </cell>
          <cell r="L1246">
            <v>1185.1327884808488</v>
          </cell>
          <cell r="M1246">
            <v>1291.2640829716688</v>
          </cell>
          <cell r="N1246">
            <v>2255.9151071610058</v>
          </cell>
          <cell r="O1246">
            <v>2614.7488061829686</v>
          </cell>
          <cell r="P1246">
            <v>2555.3702430896001</v>
          </cell>
          <cell r="Q1246">
            <v>1928.0518499166003</v>
          </cell>
        </row>
        <row r="1247">
          <cell r="A1247" t="str">
            <v>TVMilMale 16 - 24</v>
          </cell>
          <cell r="B1247" t="str">
            <v>TV</v>
          </cell>
          <cell r="C1247" t="str">
            <v>Mil</v>
          </cell>
          <cell r="D1247" t="str">
            <v>Male 16 - 24</v>
          </cell>
          <cell r="E1247">
            <v>6992.0089523481665</v>
          </cell>
          <cell r="F1247">
            <v>4112.9464425577435</v>
          </cell>
          <cell r="G1247">
            <v>6140.0620442162162</v>
          </cell>
          <cell r="H1247">
            <v>8472.6696716689567</v>
          </cell>
          <cell r="I1247">
            <v>9691.8747946260773</v>
          </cell>
          <cell r="J1247">
            <v>8061.375027413178</v>
          </cell>
          <cell r="K1247">
            <v>6992.0089523481665</v>
          </cell>
          <cell r="L1247">
            <v>5511.3482330273819</v>
          </cell>
          <cell r="M1247">
            <v>6004.9018061343013</v>
          </cell>
          <cell r="N1247">
            <v>10490.920393527278</v>
          </cell>
          <cell r="O1247">
            <v>12159.642660160718</v>
          </cell>
          <cell r="P1247">
            <v>11883.508253986851</v>
          </cell>
          <cell r="Q1247">
            <v>8966.2232447758688</v>
          </cell>
        </row>
        <row r="1248">
          <cell r="A1248" t="str">
            <v>TVMilMale 16 - 34</v>
          </cell>
          <cell r="B1248" t="str">
            <v>TV</v>
          </cell>
          <cell r="C1248" t="str">
            <v>Mil</v>
          </cell>
          <cell r="D1248" t="str">
            <v>Male 16 - 34</v>
          </cell>
          <cell r="E1248">
            <v>5009.0653909807397</v>
          </cell>
          <cell r="F1248">
            <v>2946.5090535180811</v>
          </cell>
          <cell r="G1248">
            <v>4398.7318228231024</v>
          </cell>
          <cell r="H1248">
            <v>6069.8086502472515</v>
          </cell>
          <cell r="I1248">
            <v>6943.2454875756639</v>
          </cell>
          <cell r="J1248">
            <v>5775.1577448954395</v>
          </cell>
          <cell r="K1248">
            <v>5009.0653909807397</v>
          </cell>
          <cell r="L1248">
            <v>3948.3221317142329</v>
          </cell>
          <cell r="M1248">
            <v>4301.9032181363955</v>
          </cell>
          <cell r="N1248">
            <v>7515.6806321169624</v>
          </cell>
          <cell r="O1248">
            <v>8711.1509196865081</v>
          </cell>
          <cell r="P1248">
            <v>8513.3286190214003</v>
          </cell>
          <cell r="Q1248">
            <v>6423.3897366694082</v>
          </cell>
        </row>
        <row r="1249">
          <cell r="A1249" t="str">
            <v>TVMilMale 16 - 44</v>
          </cell>
          <cell r="B1249" t="str">
            <v>TV</v>
          </cell>
          <cell r="C1249" t="str">
            <v>Mil</v>
          </cell>
          <cell r="D1249" t="str">
            <v>Male 16 - 44</v>
          </cell>
          <cell r="E1249">
            <v>3962.6303361205842</v>
          </cell>
          <cell r="F1249">
            <v>2330.9590212474018</v>
          </cell>
          <cell r="G1249">
            <v>3479.800481934823</v>
          </cell>
          <cell r="H1249">
            <v>4801.7755837696504</v>
          </cell>
          <cell r="I1249">
            <v>5492.7442651757292</v>
          </cell>
          <cell r="J1249">
            <v>4568.6796816449078</v>
          </cell>
          <cell r="K1249">
            <v>3962.6303361205842</v>
          </cell>
          <cell r="L1249">
            <v>3123.4850884715215</v>
          </cell>
          <cell r="M1249">
            <v>3403.2001710212039</v>
          </cell>
          <cell r="N1249">
            <v>5945.5929888728251</v>
          </cell>
          <cell r="O1249">
            <v>6891.319677924168</v>
          </cell>
          <cell r="P1249">
            <v>6734.8240867130407</v>
          </cell>
          <cell r="Q1249">
            <v>5081.4906663193287</v>
          </cell>
        </row>
        <row r="1250">
          <cell r="A1250" t="str">
            <v>TVMilMale 16 +</v>
          </cell>
          <cell r="B1250" t="str">
            <v>TV</v>
          </cell>
          <cell r="C1250" t="str">
            <v>Mil</v>
          </cell>
          <cell r="D1250" t="str">
            <v>Male 16 +</v>
          </cell>
          <cell r="E1250">
            <v>2714.0811937247217</v>
          </cell>
          <cell r="F1250">
            <v>1596.5183492498359</v>
          </cell>
          <cell r="G1250">
            <v>2383.3818057274693</v>
          </cell>
          <cell r="H1250">
            <v>3288.8277994546638</v>
          </cell>
          <cell r="I1250">
            <v>3762.0854451559712</v>
          </cell>
          <cell r="J1250">
            <v>3129.1759645296784</v>
          </cell>
          <cell r="K1250">
            <v>2714.0811937247217</v>
          </cell>
          <cell r="L1250">
            <v>2139.3345879947819</v>
          </cell>
          <cell r="M1250">
            <v>2330.9167899047584</v>
          </cell>
          <cell r="N1250">
            <v>4072.2501843155137</v>
          </cell>
          <cell r="O1250">
            <v>4719.9964547058707</v>
          </cell>
          <cell r="P1250">
            <v>4612.809635603594</v>
          </cell>
          <cell r="Q1250">
            <v>3480.4100013646375</v>
          </cell>
        </row>
        <row r="1251">
          <cell r="A1251" t="str">
            <v>TVMilMale 20 - 39</v>
          </cell>
          <cell r="B1251" t="str">
            <v>TV</v>
          </cell>
          <cell r="C1251" t="str">
            <v>Mil</v>
          </cell>
          <cell r="D1251" t="str">
            <v>Male 20 - 39</v>
          </cell>
          <cell r="E1251">
            <v>4165.7331482356431</v>
          </cell>
          <cell r="F1251">
            <v>2450.4312636680243</v>
          </cell>
          <cell r="G1251">
            <v>3658.1560698981993</v>
          </cell>
          <cell r="H1251">
            <v>5047.8884031561338</v>
          </cell>
          <cell r="I1251">
            <v>5774.2723694546203</v>
          </cell>
          <cell r="J1251">
            <v>4802.8452767893286</v>
          </cell>
          <cell r="K1251">
            <v>4165.7331482356431</v>
          </cell>
          <cell r="L1251">
            <v>3283.577893315156</v>
          </cell>
          <cell r="M1251">
            <v>3577.6296449553129</v>
          </cell>
          <cell r="N1251">
            <v>6250.3316481225438</v>
          </cell>
          <cell r="O1251">
            <v>7244.5311276554321</v>
          </cell>
          <cell r="P1251">
            <v>7080.0144262315107</v>
          </cell>
          <cell r="Q1251">
            <v>5341.9401547962862</v>
          </cell>
        </row>
        <row r="1252">
          <cell r="A1252" t="str">
            <v>TVMilMale 25 - 34</v>
          </cell>
          <cell r="B1252" t="str">
            <v>TV</v>
          </cell>
          <cell r="C1252" t="str">
            <v>Mil</v>
          </cell>
          <cell r="D1252" t="str">
            <v>Male 25 - 34</v>
          </cell>
          <cell r="E1252">
            <v>4396.1383850943303</v>
          </cell>
          <cell r="F1252">
            <v>2585.9637559378402</v>
          </cell>
          <cell r="G1252">
            <v>3860.4873968839242</v>
          </cell>
          <cell r="H1252">
            <v>5327.0853372319543</v>
          </cell>
          <cell r="I1252">
            <v>6093.6453455018864</v>
          </cell>
          <cell r="J1252">
            <v>5068.4889616381679</v>
          </cell>
          <cell r="K1252">
            <v>4396.1383850943303</v>
          </cell>
          <cell r="L1252">
            <v>3465.1914329567098</v>
          </cell>
          <cell r="M1252">
            <v>3775.5070836692444</v>
          </cell>
          <cell r="N1252">
            <v>6596.0352956163761</v>
          </cell>
          <cell r="O1252">
            <v>7645.2235990645877</v>
          </cell>
          <cell r="P1252">
            <v>7471.6075366854784</v>
          </cell>
          <cell r="Q1252">
            <v>5637.4009879444848</v>
          </cell>
        </row>
        <row r="1253">
          <cell r="A1253" t="str">
            <v>TVMilMale 25 - 44</v>
          </cell>
          <cell r="B1253" t="str">
            <v>TV</v>
          </cell>
          <cell r="C1253" t="str">
            <v>Mil</v>
          </cell>
          <cell r="D1253" t="str">
            <v>Male 25 - 44</v>
          </cell>
          <cell r="E1253">
            <v>3475.6999447464405</v>
          </cell>
          <cell r="F1253">
            <v>2044.5293792626114</v>
          </cell>
          <cell r="G1253">
            <v>3052.2005125086321</v>
          </cell>
          <cell r="H1253">
            <v>4211.7305212809824</v>
          </cell>
          <cell r="I1253">
            <v>4817.7925568671217</v>
          </cell>
          <cell r="J1253">
            <v>4007.2775833547184</v>
          </cell>
          <cell r="K1253">
            <v>3475.6999447464405</v>
          </cell>
          <cell r="L1253">
            <v>2739.6693682119021</v>
          </cell>
          <cell r="M1253">
            <v>2985.0128937234103</v>
          </cell>
          <cell r="N1253">
            <v>5214.9949579049653</v>
          </cell>
          <cell r="O1253">
            <v>6044.5101844246856</v>
          </cell>
          <cell r="P1253">
            <v>5907.244865283642</v>
          </cell>
          <cell r="Q1253">
            <v>4457.074046792487</v>
          </cell>
        </row>
        <row r="1254">
          <cell r="A1254" t="str">
            <v>TVMilMale 25 - 54</v>
          </cell>
          <cell r="B1254" t="str">
            <v>TV</v>
          </cell>
          <cell r="C1254" t="str">
            <v>Mil</v>
          </cell>
          <cell r="D1254" t="str">
            <v>Male 25 - 54</v>
          </cell>
          <cell r="E1254">
            <v>3197.976657563589</v>
          </cell>
          <cell r="F1254">
            <v>1881.1627397432869</v>
          </cell>
          <cell r="G1254">
            <v>2808.3166407847971</v>
          </cell>
          <cell r="H1254">
            <v>3875.1952438711737</v>
          </cell>
          <cell r="I1254">
            <v>4432.8303313790921</v>
          </cell>
          <cell r="J1254">
            <v>3687.0789698968429</v>
          </cell>
          <cell r="K1254">
            <v>3197.976657563589</v>
          </cell>
          <cell r="L1254">
            <v>2520.758071256007</v>
          </cell>
          <cell r="M1254">
            <v>2746.4976000251968</v>
          </cell>
          <cell r="N1254">
            <v>4798.294562193154</v>
          </cell>
          <cell r="O1254">
            <v>5561.5279752250617</v>
          </cell>
          <cell r="P1254">
            <v>5435.2307420103289</v>
          </cell>
          <cell r="Q1254">
            <v>4100.9347726403603</v>
          </cell>
        </row>
        <row r="1255">
          <cell r="A1255" t="str">
            <v>TVMilMale 30 - 49</v>
          </cell>
          <cell r="B1255" t="str">
            <v>TV</v>
          </cell>
          <cell r="C1255" t="str">
            <v>Mil</v>
          </cell>
          <cell r="D1255" t="str">
            <v>Male 30 - 49</v>
          </cell>
          <cell r="E1255">
            <v>3068.5031594691031</v>
          </cell>
          <cell r="F1255">
            <v>1805.0018585112366</v>
          </cell>
          <cell r="G1255">
            <v>2694.6189443430799</v>
          </cell>
          <cell r="H1255">
            <v>3718.3038285331495</v>
          </cell>
          <cell r="I1255">
            <v>4253.3624643746316</v>
          </cell>
          <cell r="J1255">
            <v>3537.803642682024</v>
          </cell>
          <cell r="K1255">
            <v>3068.5031594691031</v>
          </cell>
          <cell r="L1255">
            <v>2418.7024904050595</v>
          </cell>
          <cell r="M1255">
            <v>2635.3027134264034</v>
          </cell>
          <cell r="N1255">
            <v>4604.0304857542078</v>
          </cell>
          <cell r="O1255">
            <v>5336.3635794813717</v>
          </cell>
          <cell r="P1255">
            <v>5215.1796245469204</v>
          </cell>
          <cell r="Q1255">
            <v>3934.9040515544907</v>
          </cell>
        </row>
        <row r="1256">
          <cell r="A1256" t="str">
            <v>TVMilMale 35 - 44</v>
          </cell>
          <cell r="B1256" t="str">
            <v>TV</v>
          </cell>
          <cell r="C1256" t="str">
            <v>Mil</v>
          </cell>
          <cell r="D1256" t="str">
            <v>Male 35 - 44</v>
          </cell>
          <cell r="E1256">
            <v>2724.5407779075317</v>
          </cell>
          <cell r="F1256">
            <v>1602.6710458279592</v>
          </cell>
          <cell r="G1256">
            <v>2392.5669335322023</v>
          </cell>
          <cell r="H1256">
            <v>3301.5023544055985</v>
          </cell>
          <cell r="I1256">
            <v>3776.5838505491165</v>
          </cell>
          <cell r="J1256">
            <v>3141.2352498228006</v>
          </cell>
          <cell r="K1256">
            <v>2724.5407779075317</v>
          </cell>
          <cell r="L1256">
            <v>2147.5792014094677</v>
          </cell>
          <cell r="M1256">
            <v>2339.8997269088186</v>
          </cell>
          <cell r="N1256">
            <v>4087.9439092176258</v>
          </cell>
          <cell r="O1256">
            <v>4738.18647804589</v>
          </cell>
          <cell r="P1256">
            <v>4630.586580086474</v>
          </cell>
          <cell r="Q1256">
            <v>3493.8228799049466</v>
          </cell>
        </row>
        <row r="1257">
          <cell r="A1257" t="str">
            <v>TVMilMale 35 - 54</v>
          </cell>
          <cell r="B1257" t="str">
            <v>TV</v>
          </cell>
          <cell r="C1257" t="str">
            <v>Mil</v>
          </cell>
          <cell r="D1257" t="str">
            <v>Male 35 - 54</v>
          </cell>
          <cell r="E1257">
            <v>2670.1241313714208</v>
          </cell>
          <cell r="F1257">
            <v>1570.6612537478941</v>
          </cell>
          <cell r="G1257">
            <v>2344.7807266999448</v>
          </cell>
          <cell r="H1257">
            <v>3235.5621827206637</v>
          </cell>
          <cell r="I1257">
            <v>3701.1549818840826</v>
          </cell>
          <cell r="J1257">
            <v>3078.4960573458725</v>
          </cell>
          <cell r="K1257">
            <v>2670.1241313714208</v>
          </cell>
          <cell r="L1257">
            <v>2104.6860800221802</v>
          </cell>
          <cell r="M1257">
            <v>2293.1654304719236</v>
          </cell>
          <cell r="N1257">
            <v>4006.2963154024992</v>
          </cell>
          <cell r="O1257">
            <v>4643.5517341328177</v>
          </cell>
          <cell r="P1257">
            <v>4538.1009049860459</v>
          </cell>
          <cell r="Q1257">
            <v>3424.0415331704048</v>
          </cell>
        </row>
        <row r="1258">
          <cell r="A1258" t="str">
            <v>TVMilMale 35 - 64</v>
          </cell>
          <cell r="B1258" t="str">
            <v>TV</v>
          </cell>
          <cell r="C1258" t="str">
            <v>Mil</v>
          </cell>
          <cell r="D1258" t="str">
            <v>Male 35 - 64</v>
          </cell>
          <cell r="E1258">
            <v>2304.0247246769582</v>
          </cell>
          <cell r="F1258">
            <v>1355.3086615746809</v>
          </cell>
          <cell r="G1258">
            <v>2023.2889942415889</v>
          </cell>
          <cell r="H1258">
            <v>2791.9358428438441</v>
          </cell>
          <cell r="I1258">
            <v>3193.6914422560312</v>
          </cell>
          <cell r="J1258">
            <v>2656.4049766863745</v>
          </cell>
          <cell r="K1258">
            <v>2304.0247246769582</v>
          </cell>
          <cell r="L1258">
            <v>1816.1136065100741</v>
          </cell>
          <cell r="M1258">
            <v>1978.7506458990324</v>
          </cell>
          <cell r="N1258">
            <v>3456.9949975803411</v>
          </cell>
          <cell r="O1258">
            <v>4006.8766392008383</v>
          </cell>
          <cell r="P1258">
            <v>3915.8841213859237</v>
          </cell>
          <cell r="Q1258">
            <v>2954.5728822328001</v>
          </cell>
        </row>
        <row r="1259">
          <cell r="A1259" t="str">
            <v>TVMilMale 45 - 64</v>
          </cell>
          <cell r="B1259" t="str">
            <v>TV</v>
          </cell>
          <cell r="C1259" t="str">
            <v>Mil</v>
          </cell>
          <cell r="D1259" t="str">
            <v>Male 45 - 64</v>
          </cell>
          <cell r="E1259">
            <v>2177.2082623236483</v>
          </cell>
          <cell r="F1259">
            <v>1280.7107425433221</v>
          </cell>
          <cell r="G1259">
            <v>1911.9245849017195</v>
          </cell>
          <cell r="H1259">
            <v>2638.2641296392453</v>
          </cell>
          <cell r="I1259">
            <v>3017.9065879456093</v>
          </cell>
          <cell r="J1259">
            <v>2510.1930553849115</v>
          </cell>
          <cell r="K1259">
            <v>2177.2082623236483</v>
          </cell>
          <cell r="L1259">
            <v>1716.1523950080534</v>
          </cell>
          <cell r="M1259">
            <v>1869.8376841132488</v>
          </cell>
          <cell r="N1259">
            <v>3266.7175794299364</v>
          </cell>
          <cell r="O1259">
            <v>3786.3330334716011</v>
          </cell>
          <cell r="P1259">
            <v>3700.3488600057367</v>
          </cell>
          <cell r="Q1259">
            <v>2791.9494187444384</v>
          </cell>
        </row>
        <row r="1260">
          <cell r="A1260" t="str">
            <v>TVMilMale 55 +</v>
          </cell>
          <cell r="B1260" t="str">
            <v>TV</v>
          </cell>
          <cell r="C1260" t="str">
            <v>Mil</v>
          </cell>
          <cell r="D1260" t="str">
            <v>Male 55 +</v>
          </cell>
          <cell r="E1260">
            <v>1589.4953619329606</v>
          </cell>
          <cell r="F1260">
            <v>934.99727172527059</v>
          </cell>
          <cell r="G1260">
            <v>1395.8220316615393</v>
          </cell>
          <cell r="H1260">
            <v>1926.0943797540588</v>
          </cell>
          <cell r="I1260">
            <v>2203.2566233084558</v>
          </cell>
          <cell r="J1260">
            <v>1832.5946525815305</v>
          </cell>
          <cell r="K1260">
            <v>1589.4953619329606</v>
          </cell>
          <cell r="L1260">
            <v>1252.896344111864</v>
          </cell>
          <cell r="M1260">
            <v>1365.0960167188941</v>
          </cell>
          <cell r="N1260">
            <v>2384.9038840717399</v>
          </cell>
          <cell r="O1260">
            <v>2764.254986343617</v>
          </cell>
          <cell r="P1260">
            <v>2701.481274113733</v>
          </cell>
          <cell r="Q1260">
            <v>2038.2940523610873</v>
          </cell>
        </row>
        <row r="1261">
          <cell r="A1261" t="str">
            <v>TVMilMale 35 +</v>
          </cell>
          <cell r="B1261" t="str">
            <v>TV</v>
          </cell>
          <cell r="C1261" t="str">
            <v>Mil</v>
          </cell>
          <cell r="D1261" t="str">
            <v>Male 35 +</v>
          </cell>
          <cell r="E1261">
            <v>2042.0516610646334</v>
          </cell>
          <cell r="F1261">
            <v>1201.2068594497839</v>
          </cell>
          <cell r="G1261">
            <v>1793.23624753381</v>
          </cell>
          <cell r="H1261">
            <v>2474.4861304665565</v>
          </cell>
          <cell r="I1261">
            <v>2830.561167481058</v>
          </cell>
          <cell r="J1261">
            <v>2354.3654445215766</v>
          </cell>
          <cell r="K1261">
            <v>2042.0516610646334</v>
          </cell>
          <cell r="L1261">
            <v>1609.6171916627122</v>
          </cell>
          <cell r="M1261">
            <v>1753.7620147966832</v>
          </cell>
          <cell r="N1261">
            <v>3063.9264854637531</v>
          </cell>
          <cell r="O1261">
            <v>3551.2852831509267</v>
          </cell>
          <cell r="P1261">
            <v>3470.6388299430723</v>
          </cell>
          <cell r="Q1261">
            <v>2618.6309536005256</v>
          </cell>
        </row>
        <row r="1262">
          <cell r="A1262" t="str">
            <v>TVFivAll 16 +</v>
          </cell>
          <cell r="B1262" t="str">
            <v>TV</v>
          </cell>
          <cell r="C1262" t="str">
            <v>Fiv</v>
          </cell>
          <cell r="D1262" t="str">
            <v>All 16 +</v>
          </cell>
          <cell r="E1262">
            <v>1553.8544935378261</v>
          </cell>
          <cell r="F1262">
            <v>914.03205502225035</v>
          </cell>
          <cell r="G1262">
            <v>1364.5238533057495</v>
          </cell>
          <cell r="H1262">
            <v>1882.9060333458369</v>
          </cell>
          <cell r="I1262">
            <v>2153.8535352386984</v>
          </cell>
          <cell r="J1262">
            <v>1791.5028278436107</v>
          </cell>
          <cell r="K1262">
            <v>1553.8544935378261</v>
          </cell>
          <cell r="L1262">
            <v>1224.8029537298166</v>
          </cell>
          <cell r="M1262">
            <v>1334.4868003324846</v>
          </cell>
          <cell r="N1262">
            <v>2331.427763597957</v>
          </cell>
          <cell r="O1262">
            <v>2702.2727682520476</v>
          </cell>
          <cell r="P1262">
            <v>2640.9066157230855</v>
          </cell>
          <cell r="Q1262">
            <v>1992.589879948503</v>
          </cell>
        </row>
        <row r="1263">
          <cell r="A1263" t="str">
            <v>TVFivAll 16 - 24</v>
          </cell>
          <cell r="B1263" t="str">
            <v>TV</v>
          </cell>
          <cell r="C1263" t="str">
            <v>Fiv</v>
          </cell>
          <cell r="D1263" t="str">
            <v>All 16 - 24</v>
          </cell>
          <cell r="E1263">
            <v>3437.5887749447866</v>
          </cell>
          <cell r="F1263">
            <v>2022.1110440851678</v>
          </cell>
          <cell r="G1263">
            <v>3018.7330285916919</v>
          </cell>
          <cell r="H1263">
            <v>4165.5487508154483</v>
          </cell>
          <cell r="I1263">
            <v>4764.9652952729675</v>
          </cell>
          <cell r="J1263">
            <v>3963.3376464069293</v>
          </cell>
          <cell r="K1263">
            <v>3437.5887749447866</v>
          </cell>
          <cell r="L1263">
            <v>2709.6287990741275</v>
          </cell>
          <cell r="M1263">
            <v>2952.282124364343</v>
          </cell>
          <cell r="N1263">
            <v>5157.812358280421</v>
          </cell>
          <cell r="O1263">
            <v>5978.2319217240656</v>
          </cell>
          <cell r="P1263">
            <v>5842.4717215428936</v>
          </cell>
          <cell r="Q1263">
            <v>4408.2020761056601</v>
          </cell>
        </row>
        <row r="1264">
          <cell r="A1264" t="str">
            <v>TVFivAll 16 - 34</v>
          </cell>
          <cell r="B1264" t="str">
            <v>TV</v>
          </cell>
          <cell r="C1264" t="str">
            <v>Fiv</v>
          </cell>
          <cell r="D1264" t="str">
            <v>All 16 - 34</v>
          </cell>
          <cell r="E1264">
            <v>2963.5950119470085</v>
          </cell>
          <cell r="F1264">
            <v>1743.2911834982397</v>
          </cell>
          <cell r="G1264">
            <v>2602.4934137381565</v>
          </cell>
          <cell r="H1264">
            <v>3591.179838006376</v>
          </cell>
          <cell r="I1264">
            <v>4107.9455123012449</v>
          </cell>
          <cell r="J1264">
            <v>3416.8507196565502</v>
          </cell>
          <cell r="K1264">
            <v>2963.5950119470085</v>
          </cell>
          <cell r="L1264">
            <v>2336.0101858876437</v>
          </cell>
          <cell r="M1264">
            <v>2545.2051279074281</v>
          </cell>
          <cell r="N1264">
            <v>4446.6246483493378</v>
          </cell>
          <cell r="O1264">
            <v>5153.9202224001865</v>
          </cell>
          <cell r="P1264">
            <v>5036.8793898810873</v>
          </cell>
          <cell r="Q1264">
            <v>3800.3747800261576</v>
          </cell>
        </row>
        <row r="1265">
          <cell r="A1265" t="str">
            <v>TVFivAll 16 - 44</v>
          </cell>
          <cell r="B1265" t="str">
            <v>TV</v>
          </cell>
          <cell r="C1265" t="str">
            <v>Fiv</v>
          </cell>
          <cell r="D1265" t="str">
            <v>All 16 - 44</v>
          </cell>
          <cell r="E1265">
            <v>2546.3436675556836</v>
          </cell>
          <cell r="F1265">
            <v>1497.8492162092252</v>
          </cell>
          <cell r="G1265">
            <v>2236.0823922341051</v>
          </cell>
          <cell r="H1265">
            <v>3085.5693853910057</v>
          </cell>
          <cell r="I1265">
            <v>3529.5784342139059</v>
          </cell>
          <cell r="J1265">
            <v>2935.7844637700814</v>
          </cell>
          <cell r="K1265">
            <v>2546.3436675556836</v>
          </cell>
          <cell r="L1265">
            <v>2007.1179497203636</v>
          </cell>
          <cell r="M1265">
            <v>2186.859855665467</v>
          </cell>
          <cell r="N1265">
            <v>3820.5741572910342</v>
          </cell>
          <cell r="O1265">
            <v>4428.2879639394396</v>
          </cell>
          <cell r="P1265">
            <v>4327.7255788871516</v>
          </cell>
          <cell r="Q1265">
            <v>3265.3112913361065</v>
          </cell>
        </row>
        <row r="1266">
          <cell r="A1266" t="str">
            <v>TVFivAll 20 - 39</v>
          </cell>
          <cell r="B1266" t="str">
            <v>TV</v>
          </cell>
          <cell r="C1266" t="str">
            <v>Fiv</v>
          </cell>
          <cell r="D1266" t="str">
            <v>All 20 - 39</v>
          </cell>
          <cell r="E1266">
            <v>2794.9335780717688</v>
          </cell>
          <cell r="F1266">
            <v>1644.0785753363341</v>
          </cell>
          <cell r="G1266">
            <v>2454.3826668100287</v>
          </cell>
          <cell r="H1266">
            <v>3386.8018651928501</v>
          </cell>
          <cell r="I1266">
            <v>3874.1578396965133</v>
          </cell>
          <cell r="J1266">
            <v>3222.3940076592148</v>
          </cell>
          <cell r="K1266">
            <v>2794.9335780717688</v>
          </cell>
          <cell r="L1266">
            <v>2203.0652909506898</v>
          </cell>
          <cell r="M1266">
            <v>2400.3547199910458</v>
          </cell>
          <cell r="N1266">
            <v>4193.5623756460009</v>
          </cell>
          <cell r="O1266">
            <v>4860.6049848983112</v>
          </cell>
          <cell r="P1266">
            <v>4750.2250741836569</v>
          </cell>
          <cell r="Q1266">
            <v>3584.0912942332034</v>
          </cell>
        </row>
        <row r="1267">
          <cell r="A1267" t="str">
            <v>TVFivAll 25 - 34</v>
          </cell>
          <cell r="B1267" t="str">
            <v>TV</v>
          </cell>
          <cell r="C1267" t="str">
            <v>Fiv</v>
          </cell>
          <cell r="D1267" t="str">
            <v>All 25 - 34</v>
          </cell>
          <cell r="E1267">
            <v>2873.5868937188739</v>
          </cell>
          <cell r="F1267">
            <v>1690.345231599337</v>
          </cell>
          <cell r="G1267">
            <v>2523.4524064725274</v>
          </cell>
          <cell r="H1267">
            <v>3482.1111770946363</v>
          </cell>
          <cell r="I1267">
            <v>3983.182026111197</v>
          </cell>
          <cell r="J1267">
            <v>3313.0766539347005</v>
          </cell>
          <cell r="K1267">
            <v>2873.5868937188739</v>
          </cell>
          <cell r="L1267">
            <v>2265.0626103431136</v>
          </cell>
          <cell r="M1267">
            <v>2467.9040381350301</v>
          </cell>
          <cell r="N1267">
            <v>4311.5750496520377</v>
          </cell>
          <cell r="O1267">
            <v>4997.3891650707974</v>
          </cell>
          <cell r="P1267">
            <v>4883.9030102483566</v>
          </cell>
          <cell r="Q1267">
            <v>3684.95260488655</v>
          </cell>
        </row>
        <row r="1268">
          <cell r="A1268" t="str">
            <v>TVFivAll 25 - 44</v>
          </cell>
          <cell r="B1268" t="str">
            <v>TV</v>
          </cell>
          <cell r="C1268" t="str">
            <v>Fiv</v>
          </cell>
          <cell r="D1268" t="str">
            <v>All 25 - 44</v>
          </cell>
          <cell r="E1268">
            <v>2403.2052841071404</v>
          </cell>
          <cell r="F1268">
            <v>1413.6501671218468</v>
          </cell>
          <cell r="G1268">
            <v>2110.3848192943983</v>
          </cell>
          <cell r="H1268">
            <v>2912.1193442710064</v>
          </cell>
          <cell r="I1268">
            <v>3331.1691787133732</v>
          </cell>
          <cell r="J1268">
            <v>2770.75432755882</v>
          </cell>
          <cell r="K1268">
            <v>2403.2052841071404</v>
          </cell>
          <cell r="L1268">
            <v>1894.2912239432767</v>
          </cell>
          <cell r="M1268">
            <v>2063.9292439978949</v>
          </cell>
          <cell r="N1268">
            <v>3605.8070715720523</v>
          </cell>
          <cell r="O1268">
            <v>4179.3592789864797</v>
          </cell>
          <cell r="P1268">
            <v>4084.4498375707954</v>
          </cell>
          <cell r="Q1268">
            <v>3081.7573643256219</v>
          </cell>
        </row>
        <row r="1269">
          <cell r="A1269" t="str">
            <v>TVFivAll 25 - 54</v>
          </cell>
          <cell r="B1269" t="str">
            <v>TV</v>
          </cell>
          <cell r="C1269" t="str">
            <v>Fiv</v>
          </cell>
          <cell r="D1269" t="str">
            <v>All 25 - 54</v>
          </cell>
          <cell r="E1269">
            <v>2002.283794211173</v>
          </cell>
          <cell r="F1269">
            <v>1177.8139965948073</v>
          </cell>
          <cell r="G1269">
            <v>1758.3139281388424</v>
          </cell>
          <cell r="H1269">
            <v>2426.2968329853043</v>
          </cell>
          <cell r="I1269">
            <v>2775.4374985870613</v>
          </cell>
          <cell r="J1269">
            <v>2308.5154333258224</v>
          </cell>
          <cell r="K1269">
            <v>2002.283794211173</v>
          </cell>
          <cell r="L1269">
            <v>1578.2707554370434</v>
          </cell>
          <cell r="M1269">
            <v>1719.6084350284173</v>
          </cell>
          <cell r="N1269">
            <v>3004.2581514808662</v>
          </cell>
          <cell r="O1269">
            <v>3482.1258965439447</v>
          </cell>
          <cell r="P1269">
            <v>3403.0499899948859</v>
          </cell>
          <cell r="Q1269">
            <v>2567.6345125766766</v>
          </cell>
        </row>
        <row r="1270">
          <cell r="A1270" t="str">
            <v>TVFivAll 30 - 49</v>
          </cell>
          <cell r="B1270" t="str">
            <v>TV</v>
          </cell>
          <cell r="C1270" t="str">
            <v>Fiv</v>
          </cell>
          <cell r="D1270" t="str">
            <v>All 30 - 49</v>
          </cell>
          <cell r="E1270">
            <v>2043.3454235119464</v>
          </cell>
          <cell r="F1270">
            <v>1201.9678961834975</v>
          </cell>
          <cell r="G1270">
            <v>1794.3723704637314</v>
          </cell>
          <cell r="H1270">
            <v>2476.0538661380065</v>
          </cell>
          <cell r="I1270">
            <v>2832.3544980872975</v>
          </cell>
          <cell r="J1270">
            <v>2355.857076519655</v>
          </cell>
          <cell r="K1270">
            <v>2043.3454235119464</v>
          </cell>
          <cell r="L1270">
            <v>1610.6369808858883</v>
          </cell>
          <cell r="M1270">
            <v>1754.8731284279049</v>
          </cell>
          <cell r="N1270">
            <v>3065.8676670233585</v>
          </cell>
          <cell r="O1270">
            <v>3553.5352357973943</v>
          </cell>
          <cell r="P1270">
            <v>3472.8376882148682</v>
          </cell>
          <cell r="Q1270">
            <v>2620.2900136800208</v>
          </cell>
        </row>
        <row r="1271">
          <cell r="A1271" t="str">
            <v>TVFivAll 35 +</v>
          </cell>
          <cell r="B1271" t="str">
            <v>TV</v>
          </cell>
          <cell r="C1271" t="str">
            <v>Fiv</v>
          </cell>
          <cell r="D1271" t="str">
            <v>All 35 +</v>
          </cell>
          <cell r="E1271">
            <v>1202.2049097752827</v>
          </cell>
          <cell r="F1271">
            <v>707.17935869134249</v>
          </cell>
          <cell r="G1271">
            <v>1055.7212935779471</v>
          </cell>
          <cell r="H1271">
            <v>1456.7894789041666</v>
          </cell>
          <cell r="I1271">
            <v>1666.4194142820354</v>
          </cell>
          <cell r="J1271">
            <v>1386.0715430350315</v>
          </cell>
          <cell r="K1271">
            <v>1202.2049097752827</v>
          </cell>
          <cell r="L1271">
            <v>947.62034064639988</v>
          </cell>
          <cell r="M1271">
            <v>1032.4818636893592</v>
          </cell>
          <cell r="N1271">
            <v>1803.8071877646116</v>
          </cell>
          <cell r="O1271">
            <v>2090.7270294968403</v>
          </cell>
          <cell r="P1271">
            <v>2043.2485235162922</v>
          </cell>
          <cell r="Q1271">
            <v>1541.6510019471245</v>
          </cell>
        </row>
        <row r="1272">
          <cell r="A1272" t="str">
            <v>TVFivAll 35 - 54</v>
          </cell>
          <cell r="B1272" t="str">
            <v>TV</v>
          </cell>
          <cell r="C1272" t="str">
            <v>Fiv</v>
          </cell>
          <cell r="D1272" t="str">
            <v>All 35 - 54</v>
          </cell>
          <cell r="E1272">
            <v>1644.8004753355069</v>
          </cell>
          <cell r="F1272">
            <v>967.52969137382729</v>
          </cell>
          <cell r="G1272">
            <v>1444.3884494061856</v>
          </cell>
          <cell r="H1272">
            <v>1993.1111642300855</v>
          </cell>
          <cell r="I1272">
            <v>2279.9170278149554</v>
          </cell>
          <cell r="J1272">
            <v>1896.3581950927016</v>
          </cell>
          <cell r="K1272">
            <v>1644.8004753355069</v>
          </cell>
          <cell r="L1272">
            <v>1296.4897864409299</v>
          </cell>
          <cell r="M1272">
            <v>1412.5933494057867</v>
          </cell>
          <cell r="N1272">
            <v>2467.8845475713565</v>
          </cell>
          <cell r="O1272">
            <v>2860.4348426392503</v>
          </cell>
          <cell r="P1272">
            <v>2795.4769735022642</v>
          </cell>
          <cell r="Q1272">
            <v>2109.2147271949407</v>
          </cell>
        </row>
        <row r="1273">
          <cell r="A1273" t="str">
            <v>TVFivAll 35 - 44</v>
          </cell>
          <cell r="B1273" t="str">
            <v>TV</v>
          </cell>
          <cell r="C1273" t="str">
            <v>Fiv</v>
          </cell>
          <cell r="D1273" t="str">
            <v>All 35 - 44</v>
          </cell>
          <cell r="E1273">
            <v>1982.5346640042965</v>
          </cell>
          <cell r="F1273">
            <v>1166.1968611789976</v>
          </cell>
          <cell r="G1273">
            <v>1740.9711464553602</v>
          </cell>
          <cell r="H1273">
            <v>2402.3655340287364</v>
          </cell>
          <cell r="I1273">
            <v>2748.0625197258669</v>
          </cell>
          <cell r="J1273">
            <v>2285.7458479108354</v>
          </cell>
          <cell r="K1273">
            <v>1982.5346640042965</v>
          </cell>
          <cell r="L1273">
            <v>1562.7037939798583</v>
          </cell>
          <cell r="M1273">
            <v>1702.6474173213351</v>
          </cell>
          <cell r="N1273">
            <v>2974.6262453643608</v>
          </cell>
          <cell r="O1273">
            <v>3447.7806364332641</v>
          </cell>
          <cell r="P1273">
            <v>3369.4846794493865</v>
          </cell>
          <cell r="Q1273">
            <v>2542.3091573702113</v>
          </cell>
        </row>
        <row r="1274">
          <cell r="A1274" t="str">
            <v>TVFivAll 35 - 64</v>
          </cell>
          <cell r="B1274" t="str">
            <v>TV</v>
          </cell>
          <cell r="C1274" t="str">
            <v>Fiv</v>
          </cell>
          <cell r="D1274" t="str">
            <v>All 35 - 64</v>
          </cell>
          <cell r="E1274">
            <v>1403.0937142625789</v>
          </cell>
          <cell r="F1274">
            <v>825.34924368386964</v>
          </cell>
          <cell r="G1274">
            <v>1232.1326414390189</v>
          </cell>
          <cell r="H1274">
            <v>1700.2194419887726</v>
          </cell>
          <cell r="I1274">
            <v>1944.8786030505401</v>
          </cell>
          <cell r="J1274">
            <v>1617.6845176203847</v>
          </cell>
          <cell r="K1274">
            <v>1403.0937142625789</v>
          </cell>
          <cell r="L1274">
            <v>1105.9679865363864</v>
          </cell>
          <cell r="M1274">
            <v>1205.0098957784489</v>
          </cell>
          <cell r="N1274">
            <v>2105.2239150872097</v>
          </cell>
          <cell r="O1274">
            <v>2440.088149260861</v>
          </cell>
          <cell r="P1274">
            <v>2384.6759705530421</v>
          </cell>
          <cell r="Q1274">
            <v>1799.2613512308335</v>
          </cell>
        </row>
        <row r="1275">
          <cell r="A1275" t="str">
            <v>TVFivAll 45 - 64</v>
          </cell>
          <cell r="B1275" t="str">
            <v>TV</v>
          </cell>
          <cell r="C1275" t="str">
            <v>Fiv</v>
          </cell>
          <cell r="D1275" t="str">
            <v>All 45 - 64</v>
          </cell>
          <cell r="E1275">
            <v>1197.7014682127947</v>
          </cell>
          <cell r="F1275">
            <v>704.53027541929077</v>
          </cell>
          <cell r="G1275">
            <v>1051.7665774449119</v>
          </cell>
          <cell r="H1275">
            <v>1451.3323673637399</v>
          </cell>
          <cell r="I1275">
            <v>1660.1770321475144</v>
          </cell>
          <cell r="J1275">
            <v>1380.8793398218099</v>
          </cell>
          <cell r="K1275">
            <v>1197.7014682127947</v>
          </cell>
          <cell r="L1275">
            <v>944.07056906185051</v>
          </cell>
          <cell r="M1275">
            <v>1028.6142021121636</v>
          </cell>
          <cell r="N1275">
            <v>1797.0501530910365</v>
          </cell>
          <cell r="O1275">
            <v>2082.8951973990879</v>
          </cell>
          <cell r="P1275">
            <v>2035.5945451899056</v>
          </cell>
          <cell r="Q1275">
            <v>1535.8760004140518</v>
          </cell>
        </row>
        <row r="1276">
          <cell r="A1276" t="str">
            <v>TVFivAll 55 +</v>
          </cell>
          <cell r="B1276" t="str">
            <v>TV</v>
          </cell>
          <cell r="C1276" t="str">
            <v>Fiv</v>
          </cell>
          <cell r="D1276" t="str">
            <v>All 55 +</v>
          </cell>
          <cell r="E1276">
            <v>930.93189393794091</v>
          </cell>
          <cell r="F1276">
            <v>547.6069964340827</v>
          </cell>
          <cell r="G1276">
            <v>817.50175474232435</v>
          </cell>
          <cell r="H1276">
            <v>1128.0704126542112</v>
          </cell>
          <cell r="I1276">
            <v>1290.3981416300358</v>
          </cell>
          <cell r="J1276">
            <v>1073.3097130108022</v>
          </cell>
          <cell r="K1276">
            <v>930.93189393794091</v>
          </cell>
          <cell r="L1276">
            <v>733.79337522167157</v>
          </cell>
          <cell r="M1276">
            <v>799.50621479376014</v>
          </cell>
          <cell r="N1276">
            <v>1396.7848808057709</v>
          </cell>
          <cell r="O1276">
            <v>1618.9623394904847</v>
          </cell>
          <cell r="P1276">
            <v>1582.1971797956394</v>
          </cell>
          <cell r="Q1276">
            <v>1193.7832522262988</v>
          </cell>
        </row>
        <row r="1277">
          <cell r="A1277" t="str">
            <v>TVFivFemale 16 +</v>
          </cell>
          <cell r="B1277" t="str">
            <v>TV</v>
          </cell>
          <cell r="C1277" t="str">
            <v>Fiv</v>
          </cell>
          <cell r="D1277" t="str">
            <v>Female 16 +</v>
          </cell>
          <cell r="E1277">
            <v>1311.9655589811996</v>
          </cell>
          <cell r="F1277">
            <v>771.74444645952894</v>
          </cell>
          <cell r="G1277">
            <v>1152.1080689283203</v>
          </cell>
          <cell r="H1277">
            <v>1589.7935597066305</v>
          </cell>
          <cell r="I1277">
            <v>1818.5625932640023</v>
          </cell>
          <cell r="J1277">
            <v>1512.6191150606767</v>
          </cell>
          <cell r="K1277">
            <v>1311.9655589811996</v>
          </cell>
          <cell r="L1277">
            <v>1034.1375582557698</v>
          </cell>
          <cell r="M1277">
            <v>1126.7468918309114</v>
          </cell>
          <cell r="N1277">
            <v>1968.4937951486647</v>
          </cell>
          <cell r="O1277">
            <v>2281.6092611397185</v>
          </cell>
          <cell r="P1277">
            <v>2229.7959935911731</v>
          </cell>
          <cell r="Q1277">
            <v>1682.4028932817707</v>
          </cell>
        </row>
        <row r="1278">
          <cell r="A1278" t="str">
            <v>TVFivFemale 16 - 24</v>
          </cell>
          <cell r="B1278" t="str">
            <v>TV</v>
          </cell>
          <cell r="C1278" t="str">
            <v>Fiv</v>
          </cell>
          <cell r="D1278" t="str">
            <v>Female 16 - 24</v>
          </cell>
          <cell r="E1278">
            <v>3580.6377366513257</v>
          </cell>
          <cell r="F1278">
            <v>2106.2574921478381</v>
          </cell>
          <cell r="G1278">
            <v>3144.3520754528786</v>
          </cell>
          <cell r="H1278">
            <v>4338.8904338245493</v>
          </cell>
          <cell r="I1278">
            <v>4963.2506000844596</v>
          </cell>
          <cell r="J1278">
            <v>4128.2646846097623</v>
          </cell>
          <cell r="K1278">
            <v>3580.6377366513257</v>
          </cell>
          <cell r="L1278">
            <v>2822.3850394781057</v>
          </cell>
          <cell r="M1278">
            <v>3075.135938535841</v>
          </cell>
          <cell r="N1278">
            <v>5372.4452742088315</v>
          </cell>
          <cell r="O1278">
            <v>6227.0050953731597</v>
          </cell>
          <cell r="P1278">
            <v>6085.5954830754081</v>
          </cell>
          <cell r="Q1278">
            <v>4591.6413328822809</v>
          </cell>
        </row>
        <row r="1279">
          <cell r="A1279" t="str">
            <v>TVFivFemale 16 - 34</v>
          </cell>
          <cell r="B1279" t="str">
            <v>TV</v>
          </cell>
          <cell r="C1279" t="str">
            <v>Fiv</v>
          </cell>
          <cell r="D1279" t="str">
            <v>Female 16 - 34</v>
          </cell>
          <cell r="E1279">
            <v>2580.3088490897012</v>
          </cell>
          <cell r="F1279">
            <v>1517.8287347586472</v>
          </cell>
          <cell r="G1279">
            <v>2265.9090591310201</v>
          </cell>
          <cell r="H1279">
            <v>3126.7271936028155</v>
          </cell>
          <cell r="I1279">
            <v>3576.6587925269328</v>
          </cell>
          <cell r="J1279">
            <v>2974.9443201269487</v>
          </cell>
          <cell r="K1279">
            <v>2580.3088490897012</v>
          </cell>
          <cell r="L1279">
            <v>2033.8905045765894</v>
          </cell>
          <cell r="M1279">
            <v>2216.0299527476232</v>
          </cell>
          <cell r="N1279">
            <v>3871.5360507973942</v>
          </cell>
          <cell r="O1279">
            <v>4487.3560333821197</v>
          </cell>
          <cell r="P1279">
            <v>4385.4522662896479</v>
          </cell>
          <cell r="Q1279">
            <v>3308.8666417738468</v>
          </cell>
        </row>
        <row r="1280">
          <cell r="A1280" t="str">
            <v>TVFivFemale 16 - 44</v>
          </cell>
          <cell r="B1280" t="str">
            <v>TV</v>
          </cell>
          <cell r="C1280" t="str">
            <v>Fiv</v>
          </cell>
          <cell r="D1280" t="str">
            <v>Female 16 - 44</v>
          </cell>
          <cell r="E1280">
            <v>2210.1001914696194</v>
          </cell>
          <cell r="F1280">
            <v>1300.0589361585992</v>
          </cell>
          <cell r="G1280">
            <v>1940.8087707039133</v>
          </cell>
          <cell r="H1280">
            <v>2678.1214084867161</v>
          </cell>
          <cell r="I1280">
            <v>3063.4992725673023</v>
          </cell>
          <cell r="J1280">
            <v>2548.1155148708544</v>
          </cell>
          <cell r="K1280">
            <v>2210.1001914696194</v>
          </cell>
          <cell r="L1280">
            <v>1742.0789744525248</v>
          </cell>
          <cell r="M1280">
            <v>1898.0860467915534</v>
          </cell>
          <cell r="N1280">
            <v>3316.0691481438234</v>
          </cell>
          <cell r="O1280">
            <v>3843.5346342624603</v>
          </cell>
          <cell r="P1280">
            <v>3756.2514645589572</v>
          </cell>
          <cell r="Q1280">
            <v>2834.1284808257424</v>
          </cell>
        </row>
        <row r="1281">
          <cell r="A1281" t="str">
            <v>TVFivFemale 20 - 39</v>
          </cell>
          <cell r="B1281" t="str">
            <v>TV</v>
          </cell>
          <cell r="C1281" t="str">
            <v>Fiv</v>
          </cell>
          <cell r="D1281" t="str">
            <v>Female 20 - 39</v>
          </cell>
          <cell r="E1281">
            <v>2353.1933079871674</v>
          </cell>
          <cell r="F1281">
            <v>1384.2313576395097</v>
          </cell>
          <cell r="G1281">
            <v>2066.4665922979402</v>
          </cell>
          <cell r="H1281">
            <v>2851.5165967373919</v>
          </cell>
          <cell r="I1281">
            <v>3261.8457819485816</v>
          </cell>
          <cell r="J1281">
            <v>2713.0934609734391</v>
          </cell>
          <cell r="K1281">
            <v>2353.1933079871674</v>
          </cell>
          <cell r="L1281">
            <v>1854.8700192369449</v>
          </cell>
          <cell r="M1281">
            <v>2020.9777821536827</v>
          </cell>
          <cell r="N1281">
            <v>3530.7683146463446</v>
          </cell>
          <cell r="O1281">
            <v>4092.3845965322857</v>
          </cell>
          <cell r="P1281">
            <v>3999.4502709125891</v>
          </cell>
          <cell r="Q1281">
            <v>3017.6243596541271</v>
          </cell>
        </row>
        <row r="1282">
          <cell r="A1282" t="str">
            <v>TVFivFemale 25 - 34</v>
          </cell>
          <cell r="B1282" t="str">
            <v>TV</v>
          </cell>
          <cell r="C1282" t="str">
            <v>Fiv</v>
          </cell>
          <cell r="D1282" t="str">
            <v>Female 25 - 34</v>
          </cell>
          <cell r="E1282">
            <v>2359.6167632854063</v>
          </cell>
          <cell r="F1282">
            <v>1388.0098607561208</v>
          </cell>
          <cell r="G1282">
            <v>2072.1073765615515</v>
          </cell>
          <cell r="H1282">
            <v>2859.3003131576106</v>
          </cell>
          <cell r="I1282">
            <v>3270.749564098131</v>
          </cell>
          <cell r="J1282">
            <v>2720.4993270819969</v>
          </cell>
          <cell r="K1282">
            <v>2359.6167632854063</v>
          </cell>
          <cell r="L1282">
            <v>1859.9332134132039</v>
          </cell>
          <cell r="M1282">
            <v>2026.4943967039349</v>
          </cell>
          <cell r="N1282">
            <v>3540.4061681794947</v>
          </cell>
          <cell r="O1282">
            <v>4103.5554805518022</v>
          </cell>
          <cell r="P1282">
            <v>4010.3674743338033</v>
          </cell>
          <cell r="Q1282">
            <v>3025.8614964483395</v>
          </cell>
        </row>
        <row r="1283">
          <cell r="A1283" t="str">
            <v>TVFivFemale 25 - 44</v>
          </cell>
          <cell r="B1283" t="str">
            <v>TV</v>
          </cell>
          <cell r="C1283" t="str">
            <v>Fiv</v>
          </cell>
          <cell r="D1283" t="str">
            <v>Female 25 - 44</v>
          </cell>
          <cell r="E1283">
            <v>2038.7162969588946</v>
          </cell>
          <cell r="F1283">
            <v>1199.2448805640552</v>
          </cell>
          <cell r="G1283">
            <v>1790.3072835280632</v>
          </cell>
          <cell r="H1283">
            <v>2470.4444539619553</v>
          </cell>
          <cell r="I1283">
            <v>2825.9378994721615</v>
          </cell>
          <cell r="J1283">
            <v>2350.5199659055484</v>
          </cell>
          <cell r="K1283">
            <v>2038.7162969588946</v>
          </cell>
          <cell r="L1283">
            <v>1606.9881399558358</v>
          </cell>
          <cell r="M1283">
            <v>1750.8975256235194</v>
          </cell>
          <cell r="N1283">
            <v>3058.9220526097329</v>
          </cell>
          <cell r="O1283">
            <v>3545.4848278105928</v>
          </cell>
          <cell r="P1283">
            <v>3464.9700976587283</v>
          </cell>
          <cell r="Q1283">
            <v>2614.3538396296372</v>
          </cell>
        </row>
        <row r="1284">
          <cell r="A1284" t="str">
            <v>TVFivFemale 25 - 54</v>
          </cell>
          <cell r="B1284" t="str">
            <v>TV</v>
          </cell>
          <cell r="C1284" t="str">
            <v>Fiv</v>
          </cell>
          <cell r="D1284" t="str">
            <v>Female 25 - 54</v>
          </cell>
          <cell r="E1284">
            <v>1731.3401644138596</v>
          </cell>
          <cell r="F1284">
            <v>1018.4353908316817</v>
          </cell>
          <cell r="G1284">
            <v>1520.3836410384583</v>
          </cell>
          <cell r="H1284">
            <v>2097.9769051132657</v>
          </cell>
          <cell r="I1284">
            <v>2399.8727997582373</v>
          </cell>
          <cell r="J1284">
            <v>1996.1333660300963</v>
          </cell>
          <cell r="K1284">
            <v>1731.3401644138596</v>
          </cell>
          <cell r="L1284">
            <v>1364.7034237144549</v>
          </cell>
          <cell r="M1284">
            <v>1486.9156706142542</v>
          </cell>
          <cell r="N1284">
            <v>2597.7300605260707</v>
          </cell>
          <cell r="O1284">
            <v>3010.9340342572455</v>
          </cell>
          <cell r="P1284">
            <v>2942.5584655982789</v>
          </cell>
          <cell r="Q1284">
            <v>2220.1891520130634</v>
          </cell>
        </row>
        <row r="1285">
          <cell r="A1285" t="str">
            <v>TVFivFemale 30 - 49</v>
          </cell>
          <cell r="B1285" t="str">
            <v>TV</v>
          </cell>
          <cell r="C1285" t="str">
            <v>Fiv</v>
          </cell>
          <cell r="D1285" t="str">
            <v>Female 30 - 49</v>
          </cell>
          <cell r="E1285">
            <v>1755.3335496424506</v>
          </cell>
          <cell r="F1285">
            <v>1032.5491468485</v>
          </cell>
          <cell r="G1285">
            <v>1541.4535331050088</v>
          </cell>
          <cell r="H1285">
            <v>2127.0512425079114</v>
          </cell>
          <cell r="I1285">
            <v>2433.1308929785901</v>
          </cell>
          <cell r="J1285">
            <v>2023.7963278230602</v>
          </cell>
          <cell r="K1285">
            <v>1755.3335496424506</v>
          </cell>
          <cell r="L1285">
            <v>1383.6158567769914</v>
          </cell>
          <cell r="M1285">
            <v>1507.521754398809</v>
          </cell>
          <cell r="N1285">
            <v>2633.7301137468044</v>
          </cell>
          <cell r="O1285">
            <v>3052.6603810876886</v>
          </cell>
          <cell r="P1285">
            <v>2983.3372451090363</v>
          </cell>
          <cell r="Q1285">
            <v>2250.9571401297271</v>
          </cell>
        </row>
        <row r="1286">
          <cell r="A1286" t="str">
            <v>TVFivFemale 35 - 44</v>
          </cell>
          <cell r="B1286" t="str">
            <v>TV</v>
          </cell>
          <cell r="C1286" t="str">
            <v>Fiv</v>
          </cell>
          <cell r="D1286" t="str">
            <v>Female 35 - 44</v>
          </cell>
          <cell r="E1286">
            <v>1790.0043211418076</v>
          </cell>
          <cell r="F1286">
            <v>1052.9437183187099</v>
          </cell>
          <cell r="G1286">
            <v>1571.8998167951065</v>
          </cell>
          <cell r="H1286">
            <v>2169.0640597365441</v>
          </cell>
          <cell r="I1286">
            <v>2481.189294890677</v>
          </cell>
          <cell r="J1286">
            <v>2063.7696879046716</v>
          </cell>
          <cell r="K1286">
            <v>1790.0043211418076</v>
          </cell>
          <cell r="L1286">
            <v>1410.9445825470727</v>
          </cell>
          <cell r="M1286">
            <v>1537.2978287453154</v>
          </cell>
          <cell r="N1286">
            <v>2685.7506855539636</v>
          </cell>
          <cell r="O1286">
            <v>3112.9555258819018</v>
          </cell>
          <cell r="P1286">
            <v>3042.2631420998191</v>
          </cell>
          <cell r="Q1286">
            <v>2295.417305934785</v>
          </cell>
        </row>
        <row r="1287">
          <cell r="A1287" t="str">
            <v>TVFivFemale 35 - 54</v>
          </cell>
          <cell r="B1287" t="str">
            <v>TV</v>
          </cell>
          <cell r="C1287" t="str">
            <v>Fiv</v>
          </cell>
          <cell r="D1287" t="str">
            <v>Female 35 - 54</v>
          </cell>
          <cell r="E1287">
            <v>1519.1686167397909</v>
          </cell>
          <cell r="F1287">
            <v>893.62859808222959</v>
          </cell>
          <cell r="G1287">
            <v>1334.0643048341401</v>
          </cell>
          <cell r="H1287">
            <v>1840.8749120493942</v>
          </cell>
          <cell r="I1287">
            <v>2105.7741953294603</v>
          </cell>
          <cell r="J1287">
            <v>1751.5120522411701</v>
          </cell>
          <cell r="K1287">
            <v>1519.1686167397909</v>
          </cell>
          <cell r="L1287">
            <v>1197.4623214301889</v>
          </cell>
          <cell r="M1287">
            <v>1304.6977532000542</v>
          </cell>
          <cell r="N1287">
            <v>2279.3845275626718</v>
          </cell>
          <cell r="O1287">
            <v>2641.9513541787969</v>
          </cell>
          <cell r="P1287">
            <v>2581.955046004658</v>
          </cell>
          <cell r="Q1287">
            <v>1948.1103438192581</v>
          </cell>
        </row>
        <row r="1288">
          <cell r="A1288" t="str">
            <v>TVFivFemale 35 - 64</v>
          </cell>
          <cell r="B1288" t="str">
            <v>TV</v>
          </cell>
          <cell r="C1288" t="str">
            <v>Fiv</v>
          </cell>
          <cell r="D1288" t="str">
            <v>Female 35 - 64</v>
          </cell>
          <cell r="E1288">
            <v>1285.1567383828219</v>
          </cell>
          <cell r="F1288">
            <v>755.97455198989496</v>
          </cell>
          <cell r="G1288">
            <v>1128.5657904604104</v>
          </cell>
          <cell r="H1288">
            <v>1557.3075770991848</v>
          </cell>
          <cell r="I1288">
            <v>1781.4019239339366</v>
          </cell>
          <cell r="J1288">
            <v>1481.7101219001943</v>
          </cell>
          <cell r="K1288">
            <v>1285.1567383828219</v>
          </cell>
          <cell r="L1288">
            <v>1013.0058996664603</v>
          </cell>
          <cell r="M1288">
            <v>1103.7228459052458</v>
          </cell>
          <cell r="N1288">
            <v>1928.2694183409833</v>
          </cell>
          <cell r="O1288">
            <v>2234.9866551278728</v>
          </cell>
          <cell r="P1288">
            <v>2184.2321444840459</v>
          </cell>
          <cell r="Q1288">
            <v>1648.024523337969</v>
          </cell>
        </row>
        <row r="1289">
          <cell r="A1289" t="str">
            <v>TVFivFemale 45 - 64</v>
          </cell>
          <cell r="B1289" t="str">
            <v>TV</v>
          </cell>
          <cell r="C1289" t="str">
            <v>Fiv</v>
          </cell>
          <cell r="D1289" t="str">
            <v>Female 45 - 64</v>
          </cell>
          <cell r="E1289">
            <v>1115.5940012131639</v>
          </cell>
          <cell r="F1289">
            <v>656.23176541950795</v>
          </cell>
          <cell r="G1289">
            <v>979.66356025671757</v>
          </cell>
          <cell r="H1289">
            <v>1351.8374367641873</v>
          </cell>
          <cell r="I1289">
            <v>1546.3649224537669</v>
          </cell>
          <cell r="J1289">
            <v>1286.2142602222357</v>
          </cell>
          <cell r="K1289">
            <v>1115.5940012131639</v>
          </cell>
          <cell r="L1289">
            <v>879.35056566214155</v>
          </cell>
          <cell r="M1289">
            <v>958.09837751248085</v>
          </cell>
          <cell r="N1289">
            <v>1673.8548159743682</v>
          </cell>
          <cell r="O1289">
            <v>1940.1039817054709</v>
          </cell>
          <cell r="P1289">
            <v>1896.0459879077553</v>
          </cell>
          <cell r="Q1289">
            <v>1430.5852486145254</v>
          </cell>
        </row>
        <row r="1290">
          <cell r="A1290" t="str">
            <v>TVFivFemale 55 +</v>
          </cell>
          <cell r="B1290" t="str">
            <v>TV</v>
          </cell>
          <cell r="C1290" t="str">
            <v>Fiv</v>
          </cell>
          <cell r="D1290" t="str">
            <v>Female 55 +</v>
          </cell>
          <cell r="E1290">
            <v>838.20551087036756</v>
          </cell>
          <cell r="F1290">
            <v>493.06206521786311</v>
          </cell>
          <cell r="G1290">
            <v>736.07369178490296</v>
          </cell>
          <cell r="H1290">
            <v>1015.7078543487986</v>
          </cell>
          <cell r="I1290">
            <v>1161.8667708932114</v>
          </cell>
          <cell r="J1290">
            <v>966.40164782701174</v>
          </cell>
          <cell r="K1290">
            <v>838.20551087036756</v>
          </cell>
          <cell r="L1290">
            <v>660.7031673919372</v>
          </cell>
          <cell r="M1290">
            <v>719.87061521807959</v>
          </cell>
          <cell r="N1290">
            <v>1257.656754716211</v>
          </cell>
          <cell r="O1290">
            <v>1457.7040100239287</v>
          </cell>
          <cell r="P1290">
            <v>1424.6008800689647</v>
          </cell>
          <cell r="Q1290">
            <v>1074.8753021749401</v>
          </cell>
        </row>
        <row r="1291">
          <cell r="A1291" t="str">
            <v>TVFivFemale 35 +</v>
          </cell>
          <cell r="B1291" t="str">
            <v>TV</v>
          </cell>
          <cell r="C1291" t="str">
            <v>Fiv</v>
          </cell>
          <cell r="D1291" t="str">
            <v>Female 35 +</v>
          </cell>
          <cell r="E1291">
            <v>1074.3734802386209</v>
          </cell>
          <cell r="F1291">
            <v>631.98440014036498</v>
          </cell>
          <cell r="G1291">
            <v>943.46558654079274</v>
          </cell>
          <cell r="H1291">
            <v>1301.8878642891527</v>
          </cell>
          <cell r="I1291">
            <v>1489.2276774963846</v>
          </cell>
          <cell r="J1291">
            <v>1238.6894242751155</v>
          </cell>
          <cell r="K1291">
            <v>1074.3734802386209</v>
          </cell>
          <cell r="L1291">
            <v>846.85909618809001</v>
          </cell>
          <cell r="M1291">
            <v>922.69722420493224</v>
          </cell>
          <cell r="N1291">
            <v>1612.0068968611608</v>
          </cell>
          <cell r="O1291">
            <v>1868.4183175806027</v>
          </cell>
          <cell r="P1291">
            <v>1825.9882399024252</v>
          </cell>
          <cell r="Q1291">
            <v>1377.7259923059939</v>
          </cell>
        </row>
        <row r="1292">
          <cell r="A1292" t="str">
            <v>TVFivMale 16 - 24</v>
          </cell>
          <cell r="B1292" t="str">
            <v>TV</v>
          </cell>
          <cell r="C1292" t="str">
            <v>Fiv</v>
          </cell>
          <cell r="D1292" t="str">
            <v>Male 16 - 24</v>
          </cell>
          <cell r="E1292">
            <v>4348.9106322777234</v>
          </cell>
          <cell r="F1292">
            <v>2558.182724869248</v>
          </cell>
          <cell r="G1292">
            <v>3819.0141472815353</v>
          </cell>
          <cell r="H1292">
            <v>5269.8564132306547</v>
          </cell>
          <cell r="I1292">
            <v>6028.1812606802587</v>
          </cell>
          <cell r="J1292">
            <v>5014.0381407437271</v>
          </cell>
          <cell r="K1292">
            <v>4348.9106322777234</v>
          </cell>
          <cell r="L1292">
            <v>3427.9648513247962</v>
          </cell>
          <cell r="M1292">
            <v>3734.9467783090995</v>
          </cell>
          <cell r="N1292">
            <v>6525.1740312014017</v>
          </cell>
          <cell r="O1292">
            <v>7563.0908956018047</v>
          </cell>
          <cell r="P1292">
            <v>7391.3399920873098</v>
          </cell>
          <cell r="Q1292">
            <v>5576.8383402149539</v>
          </cell>
        </row>
        <row r="1293">
          <cell r="A1293" t="str">
            <v>TVFivMale 16 - 34</v>
          </cell>
          <cell r="B1293" t="str">
            <v>TV</v>
          </cell>
          <cell r="C1293" t="str">
            <v>Fiv</v>
          </cell>
          <cell r="D1293" t="str">
            <v>Male 16 - 34</v>
          </cell>
          <cell r="E1293">
            <v>3571.3201491375744</v>
          </cell>
          <cell r="F1293">
            <v>2100.7765583162195</v>
          </cell>
          <cell r="G1293">
            <v>3136.1697968221233</v>
          </cell>
          <cell r="H1293">
            <v>4327.5997101314151</v>
          </cell>
          <cell r="I1293">
            <v>4950.3351573001764</v>
          </cell>
          <cell r="J1293">
            <v>4117.5220542997904</v>
          </cell>
          <cell r="K1293">
            <v>3571.3201491375744</v>
          </cell>
          <cell r="L1293">
            <v>2815.0405881437368</v>
          </cell>
          <cell r="M1293">
            <v>3067.1337751416781</v>
          </cell>
          <cell r="N1293">
            <v>5358.4650191015116</v>
          </cell>
          <cell r="O1293">
            <v>6210.8010922899057</v>
          </cell>
          <cell r="P1293">
            <v>6069.7594581387239</v>
          </cell>
          <cell r="Q1293">
            <v>4579.6928971293528</v>
          </cell>
        </row>
        <row r="1294">
          <cell r="A1294" t="str">
            <v>TVFivMale 16 - 44</v>
          </cell>
          <cell r="B1294" t="str">
            <v>TV</v>
          </cell>
          <cell r="C1294" t="str">
            <v>Fiv</v>
          </cell>
          <cell r="D1294" t="str">
            <v>Male 16 - 44</v>
          </cell>
          <cell r="E1294">
            <v>3168.2055718657102</v>
          </cell>
          <cell r="F1294">
            <v>1863.6503363915936</v>
          </cell>
          <cell r="G1294">
            <v>2782.1730367713521</v>
          </cell>
          <cell r="H1294">
            <v>3839.1196929666853</v>
          </cell>
          <cell r="I1294">
            <v>4391.5635599761426</v>
          </cell>
          <cell r="J1294">
            <v>3652.7546593275238</v>
          </cell>
          <cell r="K1294">
            <v>3168.2055718657102</v>
          </cell>
          <cell r="L1294">
            <v>2497.2914507647379</v>
          </cell>
          <cell r="M1294">
            <v>2720.9294911317247</v>
          </cell>
          <cell r="N1294">
            <v>4753.6255561587095</v>
          </cell>
          <cell r="O1294">
            <v>5509.7537618110964</v>
          </cell>
          <cell r="P1294">
            <v>5384.6322738115605</v>
          </cell>
          <cell r="Q1294">
            <v>4062.757733333669</v>
          </cell>
        </row>
        <row r="1295">
          <cell r="A1295" t="str">
            <v>TVFivMale 16 +</v>
          </cell>
          <cell r="B1295" t="str">
            <v>TV</v>
          </cell>
          <cell r="C1295" t="str">
            <v>Fiv</v>
          </cell>
          <cell r="D1295" t="str">
            <v>Male 16 +</v>
          </cell>
          <cell r="E1295">
            <v>2072.9169790528094</v>
          </cell>
          <cell r="F1295">
            <v>1219.3629288545933</v>
          </cell>
          <cell r="G1295">
            <v>1820.3407562313021</v>
          </cell>
          <cell r="H1295">
            <v>2511.887633440464</v>
          </cell>
          <cell r="I1295">
            <v>2873.3446935715469</v>
          </cell>
          <cell r="J1295">
            <v>2389.9513405550033</v>
          </cell>
          <cell r="K1295">
            <v>2072.9169790528094</v>
          </cell>
          <cell r="L1295">
            <v>1633.9463246651567</v>
          </cell>
          <cell r="M1295">
            <v>1780.2698761277049</v>
          </cell>
          <cell r="N1295">
            <v>3110.237294866552</v>
          </cell>
          <cell r="O1295">
            <v>3604.9624508843017</v>
          </cell>
          <cell r="P1295">
            <v>3523.0970381024367</v>
          </cell>
          <cell r="Q1295">
            <v>2658.2111849030102</v>
          </cell>
        </row>
        <row r="1296">
          <cell r="A1296" t="str">
            <v>TVFivMale 20 - 39</v>
          </cell>
          <cell r="B1296" t="str">
            <v>TV</v>
          </cell>
          <cell r="C1296" t="str">
            <v>Fiv</v>
          </cell>
          <cell r="D1296" t="str">
            <v>Male 20 - 39</v>
          </cell>
          <cell r="E1296">
            <v>3591.511011353477</v>
          </cell>
          <cell r="F1296">
            <v>2112.6535360902799</v>
          </cell>
          <cell r="G1296">
            <v>3153.900487325634</v>
          </cell>
          <cell r="H1296">
            <v>4352.0662843459795</v>
          </cell>
          <cell r="I1296">
            <v>4978.3224367681687</v>
          </cell>
          <cell r="J1296">
            <v>4140.8009307369484</v>
          </cell>
          <cell r="K1296">
            <v>3591.511011353477</v>
          </cell>
          <cell r="L1296">
            <v>2830.9557383609781</v>
          </cell>
          <cell r="M1296">
            <v>3084.4741626918062</v>
          </cell>
          <cell r="N1296">
            <v>5388.7597068839941</v>
          </cell>
          <cell r="O1296">
            <v>6245.9145584223343</v>
          </cell>
          <cell r="P1296">
            <v>6104.0755294471292</v>
          </cell>
          <cell r="Q1296">
            <v>4605.5847086768044</v>
          </cell>
        </row>
        <row r="1297">
          <cell r="A1297" t="str">
            <v>TVFivMale 25 - 34</v>
          </cell>
          <cell r="B1297" t="str">
            <v>TV</v>
          </cell>
          <cell r="C1297" t="str">
            <v>Fiv</v>
          </cell>
          <cell r="D1297" t="str">
            <v>Male 25 - 34</v>
          </cell>
          <cell r="E1297">
            <v>3752.2626808178543</v>
          </cell>
          <cell r="F1297">
            <v>2207.2133416575607</v>
          </cell>
          <cell r="G1297">
            <v>3295.0652413969424</v>
          </cell>
          <cell r="H1297">
            <v>4546.8594838145773</v>
          </cell>
          <cell r="I1297">
            <v>5201.1461007671451</v>
          </cell>
          <cell r="J1297">
            <v>4326.1381496488193</v>
          </cell>
          <cell r="K1297">
            <v>3752.2626808178543</v>
          </cell>
          <cell r="L1297">
            <v>2957.665877821134</v>
          </cell>
          <cell r="M1297">
            <v>3222.5314788200362</v>
          </cell>
          <cell r="N1297">
            <v>5629.9540444443073</v>
          </cell>
          <cell r="O1297">
            <v>6525.4741057616784</v>
          </cell>
          <cell r="P1297">
            <v>6377.2865341728238</v>
          </cell>
          <cell r="Q1297">
            <v>4811.7250848134754</v>
          </cell>
        </row>
        <row r="1298">
          <cell r="A1298" t="str">
            <v>TVFivMale 25 - 44</v>
          </cell>
          <cell r="B1298" t="str">
            <v>TV</v>
          </cell>
          <cell r="C1298" t="str">
            <v>Fiv</v>
          </cell>
          <cell r="D1298" t="str">
            <v>Male 25 - 44</v>
          </cell>
          <cell r="E1298">
            <v>3138.3362403697224</v>
          </cell>
          <cell r="F1298">
            <v>1846.0801413939537</v>
          </cell>
          <cell r="G1298">
            <v>2755.9431577974365</v>
          </cell>
          <cell r="H1298">
            <v>3802.925091271547</v>
          </cell>
          <cell r="I1298">
            <v>4350.1606065429851</v>
          </cell>
          <cell r="J1298">
            <v>3618.3170771321497</v>
          </cell>
          <cell r="K1298">
            <v>3138.3362403697224</v>
          </cell>
          <cell r="L1298">
            <v>2473.7473894679006</v>
          </cell>
          <cell r="M1298">
            <v>2695.2770064351703</v>
          </cell>
          <cell r="N1298">
            <v>4708.8091405808882</v>
          </cell>
          <cell r="O1298">
            <v>5457.808691379355</v>
          </cell>
          <cell r="P1298">
            <v>5333.8668286022212</v>
          </cell>
          <cell r="Q1298">
            <v>4024.454708238814</v>
          </cell>
        </row>
        <row r="1299">
          <cell r="A1299" t="str">
            <v>TVFivMale 25 - 54</v>
          </cell>
          <cell r="B1299" t="str">
            <v>TV</v>
          </cell>
          <cell r="C1299" t="str">
            <v>Fiv</v>
          </cell>
          <cell r="D1299" t="str">
            <v>Male 25 - 54</v>
          </cell>
          <cell r="E1299">
            <v>2503.4783710843676</v>
          </cell>
          <cell r="F1299">
            <v>1472.6343359319803</v>
          </cell>
          <cell r="G1299">
            <v>2198.4400520038039</v>
          </cell>
          <cell r="H1299">
            <v>3033.6267320198817</v>
          </cell>
          <cell r="I1299">
            <v>3470.1613068523911</v>
          </cell>
          <cell r="J1299">
            <v>2886.3632984266819</v>
          </cell>
          <cell r="K1299">
            <v>2503.4783710843676</v>
          </cell>
          <cell r="L1299">
            <v>1973.3300101488558</v>
          </cell>
          <cell r="M1299">
            <v>2150.0461304606897</v>
          </cell>
          <cell r="N1299">
            <v>3756.2583911084844</v>
          </cell>
          <cell r="O1299">
            <v>4353.7419084115782</v>
          </cell>
          <cell r="P1299">
            <v>4254.8723963614902</v>
          </cell>
          <cell r="Q1299">
            <v>3210.3428523317129</v>
          </cell>
        </row>
        <row r="1300">
          <cell r="A1300" t="str">
            <v>TVFivMale 30 - 49</v>
          </cell>
          <cell r="B1300" t="str">
            <v>TV</v>
          </cell>
          <cell r="C1300" t="str">
            <v>Fiv</v>
          </cell>
          <cell r="D1300" t="str">
            <v>Male 30 - 49</v>
          </cell>
          <cell r="E1300">
            <v>2693.915415944271</v>
          </cell>
          <cell r="F1300">
            <v>1584.6561270260413</v>
          </cell>
          <cell r="G1300">
            <v>2365.6731432263632</v>
          </cell>
          <cell r="H1300">
            <v>3264.391621673647</v>
          </cell>
          <cell r="I1300">
            <v>3734.1329361251087</v>
          </cell>
          <cell r="J1300">
            <v>3105.926008971041</v>
          </cell>
          <cell r="K1300">
            <v>2693.915415944271</v>
          </cell>
          <cell r="L1300">
            <v>2123.4392102148972</v>
          </cell>
          <cell r="M1300">
            <v>2313.5979454580183</v>
          </cell>
          <cell r="N1300">
            <v>4041.9931336151963</v>
          </cell>
          <cell r="O1300">
            <v>4684.9266123407315</v>
          </cell>
          <cell r="P1300">
            <v>4578.536197406469</v>
          </cell>
          <cell r="Q1300">
            <v>3454.5503569167654</v>
          </cell>
        </row>
        <row r="1301">
          <cell r="A1301" t="str">
            <v>TVFivMale 35 - 44</v>
          </cell>
          <cell r="B1301" t="str">
            <v>TV</v>
          </cell>
          <cell r="C1301" t="str">
            <v>Fiv</v>
          </cell>
          <cell r="D1301" t="str">
            <v>Male 35 - 44</v>
          </cell>
          <cell r="E1301">
            <v>2534.9017381180711</v>
          </cell>
          <cell r="F1301">
            <v>1491.1186694812177</v>
          </cell>
          <cell r="G1301">
            <v>2226.0346138157306</v>
          </cell>
          <cell r="H1301">
            <v>3071.7044591313106</v>
          </cell>
          <cell r="I1301">
            <v>3513.718364772627</v>
          </cell>
          <cell r="J1301">
            <v>2922.5925921831872</v>
          </cell>
          <cell r="K1301">
            <v>2534.9017381180711</v>
          </cell>
          <cell r="L1301">
            <v>1998.0990171048338</v>
          </cell>
          <cell r="M1301">
            <v>2177.0332574425761</v>
          </cell>
          <cell r="N1301">
            <v>3803.4065060914409</v>
          </cell>
          <cell r="O1301">
            <v>4408.3895664613556</v>
          </cell>
          <cell r="P1301">
            <v>4308.2790558863853</v>
          </cell>
          <cell r="Q1301">
            <v>3250.6386994690506</v>
          </cell>
        </row>
        <row r="1302">
          <cell r="A1302" t="str">
            <v>TVFivMale 35 - 54</v>
          </cell>
          <cell r="B1302" t="str">
            <v>TV</v>
          </cell>
          <cell r="C1302" t="str">
            <v>Fiv</v>
          </cell>
          <cell r="D1302" t="str">
            <v>Male 35 - 54</v>
          </cell>
          <cell r="E1302">
            <v>1916.2415069243561</v>
          </cell>
          <cell r="F1302">
            <v>1127.2008864260915</v>
          </cell>
          <cell r="G1302">
            <v>1682.755531980052</v>
          </cell>
          <cell r="H1302">
            <v>2322.0338260377498</v>
          </cell>
          <cell r="I1302">
            <v>2656.1711931360337</v>
          </cell>
          <cell r="J1302">
            <v>2209.3137373951395</v>
          </cell>
          <cell r="K1302">
            <v>1916.2415069243561</v>
          </cell>
          <cell r="L1302">
            <v>1510.4491878109641</v>
          </cell>
          <cell r="M1302">
            <v>1645.7132941820923</v>
          </cell>
          <cell r="N1302">
            <v>2875.1589480109028</v>
          </cell>
          <cell r="O1302">
            <v>3332.4917249916875</v>
          </cell>
          <cell r="P1302">
            <v>3256.8138741470352</v>
          </cell>
          <cell r="Q1302">
            <v>2457.297932408876</v>
          </cell>
        </row>
        <row r="1303">
          <cell r="A1303" t="str">
            <v>TVFivMale 35 - 64</v>
          </cell>
          <cell r="B1303" t="str">
            <v>TV</v>
          </cell>
          <cell r="C1303" t="str">
            <v>Fiv</v>
          </cell>
          <cell r="D1303" t="str">
            <v>Male 35 - 64</v>
          </cell>
          <cell r="E1303">
            <v>1657.1624415517365</v>
          </cell>
          <cell r="F1303">
            <v>974.80143620690353</v>
          </cell>
          <cell r="G1303">
            <v>1455.2441619879985</v>
          </cell>
          <cell r="H1303">
            <v>2008.0909585862225</v>
          </cell>
          <cell r="I1303">
            <v>2297.0523932871142</v>
          </cell>
          <cell r="J1303">
            <v>1910.6108149655311</v>
          </cell>
          <cell r="K1303">
            <v>1657.1624415517365</v>
          </cell>
          <cell r="L1303">
            <v>1306.233924517252</v>
          </cell>
          <cell r="M1303">
            <v>1423.210096862078</v>
          </cell>
          <cell r="N1303">
            <v>2486.4326364490726</v>
          </cell>
          <cell r="O1303">
            <v>2881.9332550112554</v>
          </cell>
          <cell r="P1303">
            <v>2816.487176516483</v>
          </cell>
          <cell r="Q1303">
            <v>2125.0671309310469</v>
          </cell>
        </row>
        <row r="1304">
          <cell r="A1304" t="str">
            <v>TVFivMale 45 - 64</v>
          </cell>
          <cell r="B1304" t="str">
            <v>TV</v>
          </cell>
          <cell r="C1304" t="str">
            <v>Fiv</v>
          </cell>
          <cell r="D1304" t="str">
            <v>Male 45 - 64</v>
          </cell>
          <cell r="E1304">
            <v>1409.6701184437009</v>
          </cell>
          <cell r="F1304">
            <v>829.21771673158844</v>
          </cell>
          <cell r="G1304">
            <v>1237.9077384068755</v>
          </cell>
          <cell r="H1304">
            <v>1708.1884964670733</v>
          </cell>
          <cell r="I1304">
            <v>1953.9943931412956</v>
          </cell>
          <cell r="J1304">
            <v>1625.2667247939135</v>
          </cell>
          <cell r="K1304">
            <v>1409.6701184437009</v>
          </cell>
          <cell r="L1304">
            <v>1111.1517404203296</v>
          </cell>
          <cell r="M1304">
            <v>1210.6578664281183</v>
          </cell>
          <cell r="N1304">
            <v>2115.0912555339978</v>
          </cell>
          <cell r="O1304">
            <v>2451.5250231802479</v>
          </cell>
          <cell r="P1304">
            <v>2395.8531234858442</v>
          </cell>
          <cell r="Q1304">
            <v>1807.6946224748606</v>
          </cell>
        </row>
        <row r="1305">
          <cell r="A1305" t="str">
            <v>TVFivMale 55 +</v>
          </cell>
          <cell r="B1305" t="str">
            <v>TV</v>
          </cell>
          <cell r="C1305" t="str">
            <v>Fiv</v>
          </cell>
          <cell r="D1305" t="str">
            <v>Male 55 +</v>
          </cell>
          <cell r="E1305">
            <v>1235.625014836718</v>
          </cell>
          <cell r="F1305">
            <v>726.8382440215986</v>
          </cell>
          <cell r="G1305">
            <v>1085.069299279874</v>
          </cell>
          <cell r="H1305">
            <v>1497.286782684494</v>
          </cell>
          <cell r="I1305">
            <v>1712.7442225147113</v>
          </cell>
          <cell r="J1305">
            <v>1424.6029582823332</v>
          </cell>
          <cell r="K1305">
            <v>1235.625014836718</v>
          </cell>
          <cell r="L1305">
            <v>973.96324698894307</v>
          </cell>
          <cell r="M1305">
            <v>1061.1838362715332</v>
          </cell>
          <cell r="N1305">
            <v>1853.951239943648</v>
          </cell>
          <cell r="O1305">
            <v>2148.8471689276694</v>
          </cell>
          <cell r="P1305">
            <v>2100.048807533849</v>
          </cell>
          <cell r="Q1305">
            <v>1584.5073719670829</v>
          </cell>
        </row>
        <row r="1306">
          <cell r="A1306" t="str">
            <v>TVFivMale 35 +</v>
          </cell>
          <cell r="B1306" t="str">
            <v>TV</v>
          </cell>
          <cell r="C1306" t="str">
            <v>Fiv</v>
          </cell>
          <cell r="D1306" t="str">
            <v>Male 35 +</v>
          </cell>
          <cell r="E1306">
            <v>1521.7344432081152</v>
          </cell>
          <cell r="F1306">
            <v>895.13790776947917</v>
          </cell>
          <cell r="G1306">
            <v>1336.3174961297423</v>
          </cell>
          <cell r="H1306">
            <v>1843.9840900051283</v>
          </cell>
          <cell r="I1306">
            <v>2109.3307795737333</v>
          </cell>
          <cell r="J1306">
            <v>1754.4702992281793</v>
          </cell>
          <cell r="K1306">
            <v>1521.7344432081152</v>
          </cell>
          <cell r="L1306">
            <v>1199.4847964111034</v>
          </cell>
          <cell r="M1306">
            <v>1306.9013453434386</v>
          </cell>
          <cell r="N1306">
            <v>2283.2343340211942</v>
          </cell>
          <cell r="O1306">
            <v>2646.4135242354196</v>
          </cell>
          <cell r="P1306">
            <v>2586.3158842447733</v>
          </cell>
          <cell r="Q1306">
            <v>1951.4006389374622</v>
          </cell>
        </row>
        <row r="1307">
          <cell r="A1307" t="str">
            <v>TVOthAll 16 +</v>
          </cell>
          <cell r="B1307" t="str">
            <v>TV</v>
          </cell>
          <cell r="C1307" t="str">
            <v>Oth</v>
          </cell>
          <cell r="D1307" t="str">
            <v>All 16 +</v>
          </cell>
          <cell r="E1307">
            <v>1285.4718979356685</v>
          </cell>
          <cell r="F1307">
            <v>756.15993996215764</v>
          </cell>
          <cell r="G1307">
            <v>1128.8425491461462</v>
          </cell>
          <cell r="H1307">
            <v>1557.6894763220457</v>
          </cell>
          <cell r="I1307">
            <v>1781.8387779121474</v>
          </cell>
          <cell r="J1307">
            <v>1482.0734823258292</v>
          </cell>
          <cell r="K1307">
            <v>1285.4718979356685</v>
          </cell>
          <cell r="L1307">
            <v>1013.2543195492923</v>
          </cell>
          <cell r="M1307">
            <v>1103.9935123447494</v>
          </cell>
          <cell r="N1307">
            <v>1928.7422886995178</v>
          </cell>
          <cell r="O1307">
            <v>2235.5347418894412</v>
          </cell>
          <cell r="P1307">
            <v>2184.7677846946203</v>
          </cell>
          <cell r="Q1307">
            <v>1648.4286691175016</v>
          </cell>
        </row>
        <row r="1308">
          <cell r="A1308" t="str">
            <v>TVOthAll 16 - 24</v>
          </cell>
          <cell r="B1308" t="str">
            <v>TV</v>
          </cell>
          <cell r="C1308" t="str">
            <v>Oth</v>
          </cell>
          <cell r="D1308" t="str">
            <v>All 16 - 24</v>
          </cell>
          <cell r="E1308">
            <v>4162.874507510327</v>
          </cell>
          <cell r="F1308">
            <v>2448.7497103001915</v>
          </cell>
          <cell r="G1308">
            <v>3655.6457425323188</v>
          </cell>
          <cell r="H1308">
            <v>5044.4244032183979</v>
          </cell>
          <cell r="I1308">
            <v>5770.3099048494687</v>
          </cell>
          <cell r="J1308">
            <v>4799.5494321883752</v>
          </cell>
          <cell r="K1308">
            <v>4162.874507510327</v>
          </cell>
          <cell r="L1308">
            <v>3281.3246118022598</v>
          </cell>
          <cell r="M1308">
            <v>3575.1745770382768</v>
          </cell>
          <cell r="N1308">
            <v>6246.0424985394457</v>
          </cell>
          <cell r="O1308">
            <v>7239.5597310295807</v>
          </cell>
          <cell r="P1308">
            <v>7075.1559254935983</v>
          </cell>
          <cell r="Q1308">
            <v>5338.2743684544103</v>
          </cell>
        </row>
        <row r="1309">
          <cell r="A1309" t="str">
            <v>TVOthAll 16 - 34</v>
          </cell>
          <cell r="B1309" t="str">
            <v>TV</v>
          </cell>
          <cell r="C1309" t="str">
            <v>Oth</v>
          </cell>
          <cell r="D1309" t="str">
            <v>All 16 - 34</v>
          </cell>
          <cell r="E1309">
            <v>3590.006215523345</v>
          </cell>
          <cell r="F1309">
            <v>2111.7683620725552</v>
          </cell>
          <cell r="G1309">
            <v>3152.5790445437588</v>
          </cell>
          <cell r="H1309">
            <v>4350.2428258694663</v>
          </cell>
          <cell r="I1309">
            <v>4976.2365852086941</v>
          </cell>
          <cell r="J1309">
            <v>4139.0659896622083</v>
          </cell>
          <cell r="K1309">
            <v>3590.006215523345</v>
          </cell>
          <cell r="L1309">
            <v>2829.7696051772268</v>
          </cell>
          <cell r="M1309">
            <v>3083.1818086259282</v>
          </cell>
          <cell r="N1309">
            <v>5386.5018875119058</v>
          </cell>
          <cell r="O1309">
            <v>6243.297602452225</v>
          </cell>
          <cell r="P1309">
            <v>6101.5180021627948</v>
          </cell>
          <cell r="Q1309">
            <v>4603.6550293181645</v>
          </cell>
        </row>
        <row r="1310">
          <cell r="A1310" t="str">
            <v>TVOthAll 16 - 44</v>
          </cell>
          <cell r="B1310" t="str">
            <v>TV</v>
          </cell>
          <cell r="C1310" t="str">
            <v>Oth</v>
          </cell>
          <cell r="D1310" t="str">
            <v>All 16 - 44</v>
          </cell>
          <cell r="E1310">
            <v>2339.7427403656452</v>
          </cell>
          <cell r="F1310">
            <v>1376.3192590386143</v>
          </cell>
          <cell r="G1310">
            <v>2054.6549198174098</v>
          </cell>
          <cell r="H1310">
            <v>2835.2176736195474</v>
          </cell>
          <cell r="I1310">
            <v>3243.2014669608748</v>
          </cell>
          <cell r="J1310">
            <v>2697.5857477156842</v>
          </cell>
          <cell r="K1310">
            <v>2339.7427403656452</v>
          </cell>
          <cell r="L1310">
            <v>1844.267807111745</v>
          </cell>
          <cell r="M1310">
            <v>2009.4261181963755</v>
          </cell>
          <cell r="N1310">
            <v>3510.586871068851</v>
          </cell>
          <cell r="O1310">
            <v>4068.993022384042</v>
          </cell>
          <cell r="P1310">
            <v>3976.5898981012119</v>
          </cell>
          <cell r="Q1310">
            <v>3000.3759847041752</v>
          </cell>
        </row>
        <row r="1311">
          <cell r="A1311" t="str">
            <v>TVOthAll 20 - 39</v>
          </cell>
          <cell r="B1311" t="str">
            <v>TV</v>
          </cell>
          <cell r="C1311" t="str">
            <v>Oth</v>
          </cell>
          <cell r="D1311" t="str">
            <v>All 20 - 39</v>
          </cell>
          <cell r="E1311">
            <v>2609.6792064343467</v>
          </cell>
          <cell r="F1311">
            <v>1535.1054155496151</v>
          </cell>
          <cell r="G1311">
            <v>2291.7007618570815</v>
          </cell>
          <cell r="H1311">
            <v>3162.3171560322094</v>
          </cell>
          <cell r="I1311">
            <v>3617.370099963422</v>
          </cell>
          <cell r="J1311">
            <v>3008.8066144772461</v>
          </cell>
          <cell r="K1311">
            <v>2609.6792064343467</v>
          </cell>
          <cell r="L1311">
            <v>2057.0412568364864</v>
          </cell>
          <cell r="M1311">
            <v>2241.2539067024363</v>
          </cell>
          <cell r="N1311">
            <v>3915.6037976970383</v>
          </cell>
          <cell r="O1311">
            <v>4538.4333492931892</v>
          </cell>
          <cell r="P1311">
            <v>4435.3696628928692</v>
          </cell>
          <cell r="Q1311">
            <v>3346.5298058981566</v>
          </cell>
        </row>
        <row r="1312">
          <cell r="A1312" t="str">
            <v>TVOthAll 25 - 34</v>
          </cell>
          <cell r="B1312" t="str">
            <v>TV</v>
          </cell>
          <cell r="C1312" t="str">
            <v>Oth</v>
          </cell>
          <cell r="D1312" t="str">
            <v>All 25 - 34</v>
          </cell>
          <cell r="E1312">
            <v>3329.0142071626524</v>
          </cell>
          <cell r="F1312">
            <v>1958.2436512721479</v>
          </cell>
          <cell r="G1312">
            <v>2923.3878156279161</v>
          </cell>
          <cell r="H1312">
            <v>4033.981921620627</v>
          </cell>
          <cell r="I1312">
            <v>4614.4661863621168</v>
          </cell>
          <cell r="J1312">
            <v>3838.1575564934101</v>
          </cell>
          <cell r="K1312">
            <v>3329.0142071626524</v>
          </cell>
          <cell r="L1312">
            <v>2624.0464927046805</v>
          </cell>
          <cell r="M1312">
            <v>2859.0357308573334</v>
          </cell>
          <cell r="N1312">
            <v>4994.9053661517182</v>
          </cell>
          <cell r="O1312">
            <v>5789.4123771254035</v>
          </cell>
          <cell r="P1312">
            <v>5657.940096768767</v>
          </cell>
          <cell r="Q1312">
            <v>4268.9711597732767</v>
          </cell>
        </row>
        <row r="1313">
          <cell r="A1313" t="str">
            <v>TVOthAll 25 - 44</v>
          </cell>
          <cell r="B1313" t="str">
            <v>TV</v>
          </cell>
          <cell r="C1313" t="str">
            <v>Oth</v>
          </cell>
          <cell r="D1313" t="str">
            <v>All 25 - 44</v>
          </cell>
          <cell r="E1313">
            <v>1975.7647188309891</v>
          </cell>
          <cell r="F1313">
            <v>1162.2145404888167</v>
          </cell>
          <cell r="G1313">
            <v>1735.0260906518934</v>
          </cell>
          <cell r="H1313">
            <v>2394.1619534069641</v>
          </cell>
          <cell r="I1313">
            <v>2738.678455512942</v>
          </cell>
          <cell r="J1313">
            <v>2277.9404993580811</v>
          </cell>
          <cell r="K1313">
            <v>1975.7647188309891</v>
          </cell>
          <cell r="L1313">
            <v>1557.3674842550161</v>
          </cell>
          <cell r="M1313">
            <v>1696.833229113671</v>
          </cell>
          <cell r="N1313">
            <v>2964.468512963595</v>
          </cell>
          <cell r="O1313">
            <v>3436.0071798062309</v>
          </cell>
          <cell r="P1313">
            <v>3357.978587295569</v>
          </cell>
          <cell r="Q1313">
            <v>2533.6276982656173</v>
          </cell>
        </row>
        <row r="1314">
          <cell r="A1314" t="str">
            <v>TVOthAll 25 - 54</v>
          </cell>
          <cell r="B1314" t="str">
            <v>TV</v>
          </cell>
          <cell r="C1314" t="str">
            <v>Oth</v>
          </cell>
          <cell r="D1314" t="str">
            <v>All 25 - 54</v>
          </cell>
          <cell r="E1314">
            <v>1600.0967775524568</v>
          </cell>
          <cell r="F1314">
            <v>941.23339856026837</v>
          </cell>
          <cell r="G1314">
            <v>1405.1317093384205</v>
          </cell>
          <cell r="H1314">
            <v>1938.9408010341542</v>
          </cell>
          <cell r="I1314">
            <v>2217.9516263512428</v>
          </cell>
          <cell r="J1314">
            <v>1844.8174611781262</v>
          </cell>
          <cell r="K1314">
            <v>1600.0967775524568</v>
          </cell>
          <cell r="L1314">
            <v>1261.2527540707611</v>
          </cell>
          <cell r="M1314">
            <v>1374.2007618979908</v>
          </cell>
          <cell r="N1314">
            <v>2400.8104150960571</v>
          </cell>
          <cell r="O1314">
            <v>2782.691665487403</v>
          </cell>
          <cell r="P1314">
            <v>2719.4992730718036</v>
          </cell>
          <cell r="Q1314">
            <v>2051.8888088613826</v>
          </cell>
        </row>
        <row r="1315">
          <cell r="A1315" t="str">
            <v>TVOthAll 30 - 49</v>
          </cell>
          <cell r="B1315" t="str">
            <v>TV</v>
          </cell>
          <cell r="C1315" t="str">
            <v>Oth</v>
          </cell>
          <cell r="D1315" t="str">
            <v>All 30 - 49</v>
          </cell>
          <cell r="E1315">
            <v>1466.2329892552279</v>
          </cell>
          <cell r="F1315">
            <v>862.48999367954559</v>
          </cell>
          <cell r="G1315">
            <v>1287.5786611057267</v>
          </cell>
          <cell r="H1315">
            <v>1776.729386979865</v>
          </cell>
          <cell r="I1315">
            <v>2032.3982203769322</v>
          </cell>
          <cell r="J1315">
            <v>1690.4803876119095</v>
          </cell>
          <cell r="K1315">
            <v>1466.2329892552279</v>
          </cell>
          <cell r="L1315">
            <v>1155.7365915305922</v>
          </cell>
          <cell r="M1315">
            <v>1259.2353907721356</v>
          </cell>
          <cell r="N1315">
            <v>2199.9590780664353</v>
          </cell>
          <cell r="O1315">
            <v>2549.8922165846584</v>
          </cell>
          <cell r="P1315">
            <v>2491.9864875502931</v>
          </cell>
          <cell r="Q1315">
            <v>1880.2281862214068</v>
          </cell>
        </row>
        <row r="1316">
          <cell r="A1316" t="str">
            <v>TVOthAll 35 +</v>
          </cell>
          <cell r="B1316" t="str">
            <v>TV</v>
          </cell>
          <cell r="C1316" t="str">
            <v>Oth</v>
          </cell>
          <cell r="D1316" t="str">
            <v>All 35 +</v>
          </cell>
          <cell r="E1316">
            <v>980.18929371343393</v>
          </cell>
          <cell r="F1316">
            <v>576.58193747849032</v>
          </cell>
          <cell r="G1316">
            <v>860.75734735090043</v>
          </cell>
          <cell r="H1316">
            <v>1187.7587912056908</v>
          </cell>
          <cell r="I1316">
            <v>1358.6755930158199</v>
          </cell>
          <cell r="J1316">
            <v>1130.1005974578411</v>
          </cell>
          <cell r="K1316">
            <v>980.18929371343393</v>
          </cell>
          <cell r="L1316">
            <v>772.61979622117781</v>
          </cell>
          <cell r="M1316">
            <v>841.80962871859526</v>
          </cell>
          <cell r="N1316">
            <v>1470.6914594956195</v>
          </cell>
          <cell r="O1316">
            <v>1704.6247555029136</v>
          </cell>
          <cell r="P1316">
            <v>1665.9142803873683</v>
          </cell>
          <cell r="Q1316">
            <v>1256.9486237031074</v>
          </cell>
        </row>
        <row r="1317">
          <cell r="A1317" t="str">
            <v>TVOthAll 35 - 54</v>
          </cell>
          <cell r="B1317" t="str">
            <v>TV</v>
          </cell>
          <cell r="C1317" t="str">
            <v>Oth</v>
          </cell>
          <cell r="D1317" t="str">
            <v>All 35 - 54</v>
          </cell>
          <cell r="E1317">
            <v>1276.0175087362429</v>
          </cell>
          <cell r="F1317">
            <v>750.59853455073085</v>
          </cell>
          <cell r="G1317">
            <v>1120.5401375402307</v>
          </cell>
          <cell r="H1317">
            <v>1546.2329811745067</v>
          </cell>
          <cell r="I1317">
            <v>1768.7337093967924</v>
          </cell>
          <cell r="J1317">
            <v>1471.1731277194326</v>
          </cell>
          <cell r="K1317">
            <v>1276.0175087362429</v>
          </cell>
          <cell r="L1317">
            <v>1005.8020362979804</v>
          </cell>
          <cell r="M1317">
            <v>1095.8738604440662</v>
          </cell>
          <cell r="N1317">
            <v>1914.5567741876566</v>
          </cell>
          <cell r="O1317">
            <v>2219.0928301272302</v>
          </cell>
          <cell r="P1317">
            <v>2168.69925376832</v>
          </cell>
          <cell r="Q1317">
            <v>1636.3048053205912</v>
          </cell>
        </row>
        <row r="1318">
          <cell r="A1318" t="str">
            <v>TVOthAll 35 - 44</v>
          </cell>
          <cell r="B1318" t="str">
            <v>TV</v>
          </cell>
          <cell r="C1318" t="str">
            <v>Oth</v>
          </cell>
          <cell r="D1318" t="str">
            <v>All 35 - 44</v>
          </cell>
          <cell r="E1318">
            <v>1389.5922107140632</v>
          </cell>
          <cell r="F1318">
            <v>817.4071827729781</v>
          </cell>
          <cell r="G1318">
            <v>1220.2762393601497</v>
          </cell>
          <cell r="H1318">
            <v>1683.8587965123359</v>
          </cell>
          <cell r="I1318">
            <v>1926.16368394457</v>
          </cell>
          <cell r="J1318">
            <v>1602.118078235037</v>
          </cell>
          <cell r="K1318">
            <v>1389.5922107140632</v>
          </cell>
          <cell r="L1318">
            <v>1095.3256249157916</v>
          </cell>
          <cell r="M1318">
            <v>1193.4144868485471</v>
          </cell>
          <cell r="N1318">
            <v>2084.9660464423423</v>
          </cell>
          <cell r="O1318">
            <v>2416.6079936083561</v>
          </cell>
          <cell r="P1318">
            <v>2361.729027842659</v>
          </cell>
          <cell r="Q1318">
            <v>1781.9476584450899</v>
          </cell>
        </row>
        <row r="1319">
          <cell r="A1319" t="str">
            <v>TVOthAll 35 - 64</v>
          </cell>
          <cell r="B1319" t="str">
            <v>TV</v>
          </cell>
          <cell r="C1319" t="str">
            <v>Oth</v>
          </cell>
          <cell r="D1319" t="str">
            <v>All 35 - 64</v>
          </cell>
          <cell r="E1319">
            <v>1106.6012802801899</v>
          </cell>
          <cell r="F1319">
            <v>650.94192957658208</v>
          </cell>
          <cell r="G1319">
            <v>971.76656457906779</v>
          </cell>
          <cell r="H1319">
            <v>1340.9403749277599</v>
          </cell>
          <cell r="I1319">
            <v>1533.8997889078314</v>
          </cell>
          <cell r="J1319">
            <v>1275.846181970101</v>
          </cell>
          <cell r="K1319">
            <v>1106.6012802801899</v>
          </cell>
          <cell r="L1319">
            <v>872.26218563262091</v>
          </cell>
          <cell r="M1319">
            <v>950.37521718180915</v>
          </cell>
          <cell r="N1319">
            <v>1660.3619958032282</v>
          </cell>
          <cell r="O1319">
            <v>1924.4649466537799</v>
          </cell>
          <cell r="P1319">
            <v>1880.762101093379</v>
          </cell>
          <cell r="Q1319">
            <v>1419.0534064769472</v>
          </cell>
        </row>
        <row r="1320">
          <cell r="A1320" t="str">
            <v>TVOthAll 45 - 64</v>
          </cell>
          <cell r="B1320" t="str">
            <v>TV</v>
          </cell>
          <cell r="C1320" t="str">
            <v>Oth</v>
          </cell>
          <cell r="D1320" t="str">
            <v>All 45 - 64</v>
          </cell>
          <cell r="E1320">
            <v>1024.3256047133739</v>
          </cell>
          <cell r="F1320">
            <v>602.54447336080796</v>
          </cell>
          <cell r="G1320">
            <v>899.51583433073222</v>
          </cell>
          <cell r="H1320">
            <v>1241.2416151232651</v>
          </cell>
          <cell r="I1320">
            <v>1419.8545192762672</v>
          </cell>
          <cell r="J1320">
            <v>1180.9871677871836</v>
          </cell>
          <cell r="K1320">
            <v>1024.3256047133739</v>
          </cell>
          <cell r="L1320">
            <v>807.40959430348346</v>
          </cell>
          <cell r="M1320">
            <v>879.71493110677898</v>
          </cell>
          <cell r="N1320">
            <v>1536.9142759021731</v>
          </cell>
          <cell r="O1320">
            <v>1781.3812032927513</v>
          </cell>
          <cell r="P1320">
            <v>1740.9276591806224</v>
          </cell>
          <cell r="Q1320">
            <v>1313.5469519265596</v>
          </cell>
        </row>
        <row r="1321">
          <cell r="A1321" t="str">
            <v>TVOthAll 55 +</v>
          </cell>
          <cell r="B1321" t="str">
            <v>TV</v>
          </cell>
          <cell r="C1321" t="str">
            <v>Oth</v>
          </cell>
          <cell r="D1321" t="str">
            <v>All 55 +</v>
          </cell>
          <cell r="E1321">
            <v>804.05318497701137</v>
          </cell>
          <cell r="F1321">
            <v>472.972461751183</v>
          </cell>
          <cell r="G1321">
            <v>706.08268328239308</v>
          </cell>
          <cell r="H1321">
            <v>974.32327120743764</v>
          </cell>
          <cell r="I1321">
            <v>1114.5270050606014</v>
          </cell>
          <cell r="J1321">
            <v>927.02602503231878</v>
          </cell>
          <cell r="K1321">
            <v>804.05318497701137</v>
          </cell>
          <cell r="L1321">
            <v>633.78309874658589</v>
          </cell>
          <cell r="M1321">
            <v>690.53979415672666</v>
          </cell>
          <cell r="N1321">
            <v>1206.414066864578</v>
          </cell>
          <cell r="O1321">
            <v>1398.3104821113106</v>
          </cell>
          <cell r="P1321">
            <v>1366.5561250618578</v>
          </cell>
          <cell r="Q1321">
            <v>1031.0799666175776</v>
          </cell>
        </row>
        <row r="1322">
          <cell r="A1322" t="str">
            <v>TVOthFemale 16 +</v>
          </cell>
          <cell r="B1322" t="str">
            <v>TV</v>
          </cell>
          <cell r="C1322" t="str">
            <v>Oth</v>
          </cell>
          <cell r="D1322" t="str">
            <v>Female 16 +</v>
          </cell>
          <cell r="E1322">
            <v>1068.327683027838</v>
          </cell>
          <cell r="F1322">
            <v>628.42804883990448</v>
          </cell>
          <cell r="G1322">
            <v>938.1564443137238</v>
          </cell>
          <cell r="H1322">
            <v>1294.5617806102041</v>
          </cell>
          <cell r="I1322">
            <v>1480.8473807891085</v>
          </cell>
          <cell r="J1322">
            <v>1231.7189757262129</v>
          </cell>
          <cell r="K1322">
            <v>1068.327683027838</v>
          </cell>
          <cell r="L1322">
            <v>842.09358544547285</v>
          </cell>
          <cell r="M1322">
            <v>917.50495130625984</v>
          </cell>
          <cell r="N1322">
            <v>1602.9356874725584</v>
          </cell>
          <cell r="O1322">
            <v>1857.9042100930506</v>
          </cell>
          <cell r="P1322">
            <v>1815.7128982165225</v>
          </cell>
          <cell r="Q1322">
            <v>1369.9731464709901</v>
          </cell>
        </row>
        <row r="1323">
          <cell r="A1323" t="str">
            <v>TVOthFemale 16 - 24</v>
          </cell>
          <cell r="B1323" t="str">
            <v>TV</v>
          </cell>
          <cell r="C1323" t="str">
            <v>Oth</v>
          </cell>
          <cell r="D1323" t="str">
            <v>Female 16 - 24</v>
          </cell>
          <cell r="E1323">
            <v>3786.6022867312945</v>
          </cell>
          <cell r="F1323">
            <v>2227.4131098419371</v>
          </cell>
          <cell r="G1323">
            <v>3325.2207106361011</v>
          </cell>
          <cell r="H1323">
            <v>4588.4710062743934</v>
          </cell>
          <cell r="I1323">
            <v>5248.7454621635707</v>
          </cell>
          <cell r="J1323">
            <v>4365.729695290197</v>
          </cell>
          <cell r="K1323">
            <v>3786.6022867312945</v>
          </cell>
          <cell r="L1323">
            <v>2984.7335671881988</v>
          </cell>
          <cell r="M1323">
            <v>3252.023140369226</v>
          </cell>
          <cell r="N1323">
            <v>5681.4777301887334</v>
          </cell>
          <cell r="O1323">
            <v>6585.1933280687299</v>
          </cell>
          <cell r="P1323">
            <v>6435.6495873514068</v>
          </cell>
          <cell r="Q1323">
            <v>4855.7605794554165</v>
          </cell>
        </row>
        <row r="1324">
          <cell r="A1324" t="str">
            <v>TVOthFemale 16 - 34</v>
          </cell>
          <cell r="B1324" t="str">
            <v>TV</v>
          </cell>
          <cell r="C1324" t="str">
            <v>Oth</v>
          </cell>
          <cell r="D1324" t="str">
            <v>Female 16 - 34</v>
          </cell>
          <cell r="E1324">
            <v>2910.3831560380727</v>
          </cell>
          <cell r="F1324">
            <v>1711.9900917871009</v>
          </cell>
          <cell r="G1324">
            <v>2555.7651988580778</v>
          </cell>
          <cell r="H1324">
            <v>3526.6995890814301</v>
          </cell>
          <cell r="I1324">
            <v>4034.1866472062725</v>
          </cell>
          <cell r="J1324">
            <v>3355.5005799027181</v>
          </cell>
          <cell r="K1324">
            <v>2910.3831560380727</v>
          </cell>
          <cell r="L1324">
            <v>2294.0667229947176</v>
          </cell>
          <cell r="M1324">
            <v>2499.5055340091658</v>
          </cell>
          <cell r="N1324">
            <v>4366.7847413731015</v>
          </cell>
          <cell r="O1324">
            <v>5061.3807022785313</v>
          </cell>
          <cell r="P1324">
            <v>4946.4413579487291</v>
          </cell>
          <cell r="Q1324">
            <v>3732.1384000958751</v>
          </cell>
        </row>
        <row r="1325">
          <cell r="A1325" t="str">
            <v>TVOthFemale 16 - 44</v>
          </cell>
          <cell r="B1325" t="str">
            <v>TV</v>
          </cell>
          <cell r="C1325" t="str">
            <v>Oth</v>
          </cell>
          <cell r="D1325" t="str">
            <v>Female 16 - 44</v>
          </cell>
          <cell r="E1325">
            <v>1836.1398945024782</v>
          </cell>
          <cell r="F1325">
            <v>1080.0822908838104</v>
          </cell>
          <cell r="G1325">
            <v>1612.4139644185691</v>
          </cell>
          <cell r="H1325">
            <v>2224.9695192206509</v>
          </cell>
          <cell r="I1325">
            <v>2545.13947053222</v>
          </cell>
          <cell r="J1325">
            <v>2116.9612901322685</v>
          </cell>
          <cell r="K1325">
            <v>1836.1398945024782</v>
          </cell>
          <cell r="L1325">
            <v>1447.3102697843074</v>
          </cell>
          <cell r="M1325">
            <v>1576.9201446903619</v>
          </cell>
          <cell r="N1325">
            <v>2754.9732267056006</v>
          </cell>
          <cell r="O1325">
            <v>3193.1888450625047</v>
          </cell>
          <cell r="P1325">
            <v>3120.6744357023285</v>
          </cell>
          <cell r="Q1325">
            <v>2354.5793941267034</v>
          </cell>
        </row>
        <row r="1326">
          <cell r="A1326" t="str">
            <v>TVOthFemale 20 - 39</v>
          </cell>
          <cell r="B1326" t="str">
            <v>TV</v>
          </cell>
          <cell r="C1326" t="str">
            <v>Oth</v>
          </cell>
          <cell r="D1326" t="str">
            <v>Female 20 - 39</v>
          </cell>
          <cell r="E1326">
            <v>2076.3124102803977</v>
          </cell>
          <cell r="F1326">
            <v>1221.3602413414101</v>
          </cell>
          <cell r="G1326">
            <v>1823.3224684325228</v>
          </cell>
          <cell r="H1326">
            <v>2516.0020971633062</v>
          </cell>
          <cell r="I1326">
            <v>2878.0512227759323</v>
          </cell>
          <cell r="J1326">
            <v>2393.8660730291635</v>
          </cell>
          <cell r="K1326">
            <v>2076.3124102803977</v>
          </cell>
          <cell r="L1326">
            <v>1636.622723397491</v>
          </cell>
          <cell r="M1326">
            <v>1783.1859523584571</v>
          </cell>
          <cell r="N1326">
            <v>3115.3318533765723</v>
          </cell>
          <cell r="O1326">
            <v>3610.8673675807768</v>
          </cell>
          <cell r="P1326">
            <v>3528.8678595206984</v>
          </cell>
          <cell r="Q1326">
            <v>2662.5653261242701</v>
          </cell>
        </row>
        <row r="1327">
          <cell r="A1327" t="str">
            <v>TVOthFemale 25 - 34</v>
          </cell>
          <cell r="B1327" t="str">
            <v>TV</v>
          </cell>
          <cell r="C1327" t="str">
            <v>Oth</v>
          </cell>
          <cell r="D1327" t="str">
            <v>Female 25 - 34</v>
          </cell>
          <cell r="E1327">
            <v>2462.9045332988371</v>
          </cell>
          <cell r="F1327">
            <v>1448.7673725287273</v>
          </cell>
          <cell r="G1327">
            <v>2162.809965847885</v>
          </cell>
          <cell r="H1327">
            <v>2984.4607874091798</v>
          </cell>
          <cell r="I1327">
            <v>3413.9204526951939</v>
          </cell>
          <cell r="J1327">
            <v>2839.5840501563057</v>
          </cell>
          <cell r="K1327">
            <v>2462.9045332988371</v>
          </cell>
          <cell r="L1327">
            <v>1941.3482791884965</v>
          </cell>
          <cell r="M1327">
            <v>2115.20036389194</v>
          </cell>
          <cell r="N1327">
            <v>3695.3807656407798</v>
          </cell>
          <cell r="O1327">
            <v>4283.1808762124283</v>
          </cell>
          <cell r="P1327">
            <v>4185.9137409154973</v>
          </cell>
          <cell r="Q1327">
            <v>3158.3128721126213</v>
          </cell>
        </row>
        <row r="1328">
          <cell r="A1328" t="str">
            <v>TVOthFemale 25 - 44</v>
          </cell>
          <cell r="B1328" t="str">
            <v>TV</v>
          </cell>
          <cell r="C1328" t="str">
            <v>Oth</v>
          </cell>
          <cell r="D1328" t="str">
            <v>Female 25 - 44</v>
          </cell>
          <cell r="E1328">
            <v>1494.802599233617</v>
          </cell>
          <cell r="F1328">
            <v>879.29564660800975</v>
          </cell>
          <cell r="G1328">
            <v>1312.6671841671075</v>
          </cell>
          <cell r="H1328">
            <v>1811.3490320125011</v>
          </cell>
          <cell r="I1328">
            <v>2071.9995831224501</v>
          </cell>
          <cell r="J1328">
            <v>1723.419467351699</v>
          </cell>
          <cell r="K1328">
            <v>1494.802599233617</v>
          </cell>
          <cell r="L1328">
            <v>1178.2561664547343</v>
          </cell>
          <cell r="M1328">
            <v>1283.7716440476931</v>
          </cell>
          <cell r="N1328">
            <v>2242.8253710017075</v>
          </cell>
          <cell r="O1328">
            <v>2599.5769710872546</v>
          </cell>
          <cell r="P1328">
            <v>2540.542946545866</v>
          </cell>
          <cell r="Q1328">
            <v>1916.8645096054586</v>
          </cell>
        </row>
        <row r="1329">
          <cell r="A1329" t="str">
            <v>TVOthFemale 25 - 54</v>
          </cell>
          <cell r="B1329" t="str">
            <v>TV</v>
          </cell>
          <cell r="C1329" t="str">
            <v>Oth</v>
          </cell>
          <cell r="D1329" t="str">
            <v>Female 25 - 54</v>
          </cell>
          <cell r="E1329">
            <v>1304.6233839383503</v>
          </cell>
          <cell r="F1329">
            <v>767.42551996373527</v>
          </cell>
          <cell r="G1329">
            <v>1145.6605070602182</v>
          </cell>
          <cell r="H1329">
            <v>1580.8965711252956</v>
          </cell>
          <cell r="I1329">
            <v>1808.3853406717233</v>
          </cell>
          <cell r="J1329">
            <v>1504.1540191289212</v>
          </cell>
          <cell r="K1329">
            <v>1304.6233839383503</v>
          </cell>
          <cell r="L1329">
            <v>1028.3501967514062</v>
          </cell>
          <cell r="M1329">
            <v>1120.4412591470525</v>
          </cell>
          <cell r="N1329">
            <v>1957.4774800359664</v>
          </cell>
          <cell r="O1329">
            <v>2268.8406526499634</v>
          </cell>
          <cell r="P1329">
            <v>2217.3173485667535</v>
          </cell>
          <cell r="Q1329">
            <v>1672.9876335209406</v>
          </cell>
        </row>
        <row r="1330">
          <cell r="A1330" t="str">
            <v>TVOthFemale 30 - 49</v>
          </cell>
          <cell r="B1330" t="str">
            <v>TV</v>
          </cell>
          <cell r="C1330" t="str">
            <v>Oth</v>
          </cell>
          <cell r="D1330" t="str">
            <v>Female 30 - 49</v>
          </cell>
          <cell r="E1330">
            <v>1263.1449979941324</v>
          </cell>
          <cell r="F1330">
            <v>743.02646940831289</v>
          </cell>
          <cell r="G1330">
            <v>1109.23608813754</v>
          </cell>
          <cell r="H1330">
            <v>1530.6345269811256</v>
          </cell>
          <cell r="I1330">
            <v>1750.8906598161543</v>
          </cell>
          <cell r="J1330">
            <v>1456.3318800402933</v>
          </cell>
          <cell r="K1330">
            <v>1263.1449979941324</v>
          </cell>
          <cell r="L1330">
            <v>995.65546900714037</v>
          </cell>
          <cell r="M1330">
            <v>1084.8186453361361</v>
          </cell>
          <cell r="N1330">
            <v>1895.2426562595106</v>
          </cell>
          <cell r="O1330">
            <v>2196.7065414611411</v>
          </cell>
          <cell r="P1330">
            <v>2146.8213373217122</v>
          </cell>
          <cell r="Q1330">
            <v>1619.7977033101201</v>
          </cell>
        </row>
        <row r="1331">
          <cell r="A1331" t="str">
            <v>TVOthFemale 35 - 44</v>
          </cell>
          <cell r="B1331" t="str">
            <v>TV</v>
          </cell>
          <cell r="C1331" t="str">
            <v>Oth</v>
          </cell>
          <cell r="D1331" t="str">
            <v>Female 35 - 44</v>
          </cell>
          <cell r="E1331">
            <v>1093.7971749686471</v>
          </cell>
          <cell r="F1331">
            <v>643.41010292273336</v>
          </cell>
          <cell r="G1331">
            <v>960.52258569269236</v>
          </cell>
          <cell r="H1331">
            <v>1325.4248120208317</v>
          </cell>
          <cell r="I1331">
            <v>1516.1515585519473</v>
          </cell>
          <cell r="J1331">
            <v>1261.0838017285575</v>
          </cell>
          <cell r="K1331">
            <v>1093.7971749686471</v>
          </cell>
          <cell r="L1331">
            <v>862.16953791646358</v>
          </cell>
          <cell r="M1331">
            <v>939.37875026719007</v>
          </cell>
          <cell r="N1331">
            <v>1641.1505144608561</v>
          </cell>
          <cell r="O1331">
            <v>1902.1976203055865</v>
          </cell>
          <cell r="P1331">
            <v>1859.000445438814</v>
          </cell>
          <cell r="Q1331">
            <v>1402.634024371557</v>
          </cell>
        </row>
        <row r="1332">
          <cell r="A1332" t="str">
            <v>TVOthFemale 35 - 54</v>
          </cell>
          <cell r="B1332" t="str">
            <v>TV</v>
          </cell>
          <cell r="C1332" t="str">
            <v>Oth</v>
          </cell>
          <cell r="D1332" t="str">
            <v>Female 35 - 54</v>
          </cell>
          <cell r="E1332">
            <v>1081.4720047489322</v>
          </cell>
          <cell r="F1332">
            <v>636.1600027934893</v>
          </cell>
          <cell r="G1332">
            <v>949.69918566984768</v>
          </cell>
          <cell r="H1332">
            <v>1310.4896057545889</v>
          </cell>
          <cell r="I1332">
            <v>1499.067197332442</v>
          </cell>
          <cell r="J1332">
            <v>1246.8736054752392</v>
          </cell>
          <cell r="K1332">
            <v>1081.4720047489322</v>
          </cell>
          <cell r="L1332">
            <v>852.45440374327654</v>
          </cell>
          <cell r="M1332">
            <v>928.79360407849379</v>
          </cell>
          <cell r="N1332">
            <v>1622.6576348760441</v>
          </cell>
          <cell r="O1332">
            <v>1880.7631990085349</v>
          </cell>
          <cell r="P1332">
            <v>1838.0527803205384</v>
          </cell>
          <cell r="Q1332">
            <v>1386.8288060898049</v>
          </cell>
        </row>
        <row r="1333">
          <cell r="A1333" t="str">
            <v>TVOthFemale 35 - 64</v>
          </cell>
          <cell r="B1333" t="str">
            <v>TV</v>
          </cell>
          <cell r="C1333" t="str">
            <v>Oth</v>
          </cell>
          <cell r="D1333" t="str">
            <v>Female 35 - 64</v>
          </cell>
          <cell r="E1333">
            <v>932.05199169287755</v>
          </cell>
          <cell r="F1333">
            <v>548.26587746639836</v>
          </cell>
          <cell r="G1333">
            <v>818.48537329283954</v>
          </cell>
          <cell r="H1333">
            <v>1129.4277075807813</v>
          </cell>
          <cell r="I1333">
            <v>1291.9507493673216</v>
          </cell>
          <cell r="J1333">
            <v>1074.6011198341409</v>
          </cell>
          <cell r="K1333">
            <v>932.05199169287755</v>
          </cell>
          <cell r="L1333">
            <v>734.67627580497458</v>
          </cell>
          <cell r="M1333">
            <v>800.46818110094102</v>
          </cell>
          <cell r="N1333">
            <v>1398.4654931247901</v>
          </cell>
          <cell r="O1333">
            <v>1620.9102758471599</v>
          </cell>
          <cell r="P1333">
            <v>1584.1008802924173</v>
          </cell>
          <cell r="Q1333">
            <v>1195.2196128767469</v>
          </cell>
        </row>
        <row r="1334">
          <cell r="A1334" t="str">
            <v>TVOthFemale 45 - 64</v>
          </cell>
          <cell r="B1334" t="str">
            <v>TV</v>
          </cell>
          <cell r="C1334" t="str">
            <v>Oth</v>
          </cell>
          <cell r="D1334" t="str">
            <v>Female 45 - 64</v>
          </cell>
          <cell r="E1334">
            <v>889.27034175110032</v>
          </cell>
          <cell r="F1334">
            <v>523.10020103005888</v>
          </cell>
          <cell r="G1334">
            <v>780.91648761396277</v>
          </cell>
          <cell r="H1334">
            <v>1077.586414121922</v>
          </cell>
          <cell r="I1334">
            <v>1232.6495674653763</v>
          </cell>
          <cell r="J1334">
            <v>1025.2763940189154</v>
          </cell>
          <cell r="K1334">
            <v>889.27034175110032</v>
          </cell>
          <cell r="L1334">
            <v>700.95426938027958</v>
          </cell>
          <cell r="M1334">
            <v>763.72629350388536</v>
          </cell>
          <cell r="N1334">
            <v>1334.275231513039</v>
          </cell>
          <cell r="O1334">
            <v>1546.5096880834112</v>
          </cell>
          <cell r="P1334">
            <v>1511.3898620904815</v>
          </cell>
          <cell r="Q1334">
            <v>1140.3584382455267</v>
          </cell>
        </row>
        <row r="1335">
          <cell r="A1335" t="str">
            <v>TVOthFemale 55 +</v>
          </cell>
          <cell r="B1335" t="str">
            <v>TV</v>
          </cell>
          <cell r="C1335" t="str">
            <v>Oth</v>
          </cell>
          <cell r="D1335" t="str">
            <v>Female 55 +</v>
          </cell>
          <cell r="E1335">
            <v>749.8142391917155</v>
          </cell>
          <cell r="F1335">
            <v>441.06719952453835</v>
          </cell>
          <cell r="G1335">
            <v>658.45252511122078</v>
          </cell>
          <cell r="H1335">
            <v>908.5984310205497</v>
          </cell>
          <cell r="I1335">
            <v>1039.3444537901173</v>
          </cell>
          <cell r="J1335">
            <v>864.49171106809524</v>
          </cell>
          <cell r="K1335">
            <v>749.8142391917155</v>
          </cell>
          <cell r="L1335">
            <v>591.03004736288199</v>
          </cell>
          <cell r="M1335">
            <v>643.95811130582558</v>
          </cell>
          <cell r="N1335">
            <v>1125.0330980557087</v>
          </cell>
          <cell r="O1335">
            <v>1303.9847735048399</v>
          </cell>
          <cell r="P1335">
            <v>1274.3724673577804</v>
          </cell>
          <cell r="Q1335">
            <v>961.52649496349238</v>
          </cell>
        </row>
        <row r="1336">
          <cell r="A1336" t="str">
            <v>TVOthFemale 35 +</v>
          </cell>
          <cell r="B1336" t="str">
            <v>TV</v>
          </cell>
          <cell r="C1336" t="str">
            <v>Oth</v>
          </cell>
          <cell r="D1336" t="str">
            <v>Female 35 +</v>
          </cell>
          <cell r="E1336">
            <v>853.05309792351056</v>
          </cell>
          <cell r="F1336">
            <v>501.79593995500602</v>
          </cell>
          <cell r="G1336">
            <v>749.11216275004426</v>
          </cell>
          <cell r="H1336">
            <v>1033.6996363073131</v>
          </cell>
          <cell r="I1336">
            <v>1182.4475447025823</v>
          </cell>
          <cell r="J1336">
            <v>983.52004231181195</v>
          </cell>
          <cell r="K1336">
            <v>853.05309792351056</v>
          </cell>
          <cell r="L1336">
            <v>672.40655953970872</v>
          </cell>
          <cell r="M1336">
            <v>732.62207233430831</v>
          </cell>
          <cell r="N1336">
            <v>1279.9343082594137</v>
          </cell>
          <cell r="O1336">
            <v>1483.5251086755852</v>
          </cell>
          <cell r="P1336">
            <v>1449.8356050958193</v>
          </cell>
          <cell r="Q1336">
            <v>1093.9151491019118</v>
          </cell>
        </row>
        <row r="1337">
          <cell r="A1337" t="str">
            <v>TVOthMale 16 - 24</v>
          </cell>
          <cell r="B1337" t="str">
            <v>TV</v>
          </cell>
          <cell r="C1337" t="str">
            <v>Oth</v>
          </cell>
          <cell r="D1337" t="str">
            <v>Male 16 - 24</v>
          </cell>
          <cell r="E1337">
            <v>4590.9424722656122</v>
          </cell>
          <cell r="F1337">
            <v>2700.5543954503592</v>
          </cell>
          <cell r="G1337">
            <v>4031.5554246639631</v>
          </cell>
          <cell r="H1337">
            <v>5563.1420546277432</v>
          </cell>
          <cell r="I1337">
            <v>6363.670289007061</v>
          </cell>
          <cell r="J1337">
            <v>5293.0866150827042</v>
          </cell>
          <cell r="K1337">
            <v>4590.9424722656122</v>
          </cell>
          <cell r="L1337">
            <v>3618.7428899034849</v>
          </cell>
          <cell r="M1337">
            <v>3942.8094173575214</v>
          </cell>
          <cell r="N1337">
            <v>6888.3224172112823</v>
          </cell>
          <cell r="O1337">
            <v>7984.0029262772741</v>
          </cell>
          <cell r="P1337">
            <v>7802.6934940386727</v>
          </cell>
          <cell r="Q1337">
            <v>5887.2085820817756</v>
          </cell>
        </row>
        <row r="1338">
          <cell r="A1338" t="str">
            <v>TVOthMale 16 - 34</v>
          </cell>
          <cell r="B1338" t="str">
            <v>TV</v>
          </cell>
          <cell r="C1338" t="str">
            <v>Oth</v>
          </cell>
          <cell r="D1338" t="str">
            <v>Male 16 - 34</v>
          </cell>
          <cell r="E1338">
            <v>4392.1404832660637</v>
          </cell>
          <cell r="F1338">
            <v>2583.6120489800364</v>
          </cell>
          <cell r="G1338">
            <v>3856.9766225929393</v>
          </cell>
          <cell r="H1338">
            <v>5322.2408208988791</v>
          </cell>
          <cell r="I1338">
            <v>6088.1037101543297</v>
          </cell>
          <cell r="J1338">
            <v>5063.8796160008724</v>
          </cell>
          <cell r="K1338">
            <v>4392.1404832660637</v>
          </cell>
          <cell r="L1338">
            <v>3462.0401456332525</v>
          </cell>
          <cell r="M1338">
            <v>3772.0735915108507</v>
          </cell>
          <cell r="N1338">
            <v>6590.0367807249731</v>
          </cell>
          <cell r="O1338">
            <v>7638.270939542349</v>
          </cell>
          <cell r="P1338">
            <v>7464.8127657264276</v>
          </cell>
          <cell r="Q1338">
            <v>5632.2742667764724</v>
          </cell>
        </row>
        <row r="1339">
          <cell r="A1339" t="str">
            <v>TVOthMale 16 - 44</v>
          </cell>
          <cell r="B1339" t="str">
            <v>TV</v>
          </cell>
          <cell r="C1339" t="str">
            <v>Oth</v>
          </cell>
          <cell r="D1339" t="str">
            <v>Male 16 - 44</v>
          </cell>
          <cell r="E1339">
            <v>3069.8307636966006</v>
          </cell>
          <cell r="F1339">
            <v>1805.7828021744704</v>
          </cell>
          <cell r="G1339">
            <v>2695.7847855744844</v>
          </cell>
          <cell r="H1339">
            <v>3719.9125724794112</v>
          </cell>
          <cell r="I1339">
            <v>4255.20270428814</v>
          </cell>
          <cell r="J1339">
            <v>3539.3342922619622</v>
          </cell>
          <cell r="K1339">
            <v>3069.8307636966006</v>
          </cell>
          <cell r="L1339">
            <v>2419.7489549137927</v>
          </cell>
          <cell r="M1339">
            <v>2636.4428911747245</v>
          </cell>
          <cell r="N1339">
            <v>4606.0224440539905</v>
          </cell>
          <cell r="O1339">
            <v>5338.6723855928203</v>
          </cell>
          <cell r="P1339">
            <v>5217.4359997751289</v>
          </cell>
          <cell r="Q1339">
            <v>3936.6065087403399</v>
          </cell>
        </row>
        <row r="1340">
          <cell r="A1340" t="str">
            <v>TVOthMale 16 +</v>
          </cell>
          <cell r="B1340" t="str">
            <v>TV</v>
          </cell>
          <cell r="C1340" t="str">
            <v>Oth</v>
          </cell>
          <cell r="D1340" t="str">
            <v>Male 16 +</v>
          </cell>
          <cell r="E1340">
            <v>1736.4941367639378</v>
          </cell>
          <cell r="F1340">
            <v>1021.4671392729042</v>
          </cell>
          <cell r="G1340">
            <v>1524.9096235163595</v>
          </cell>
          <cell r="H1340">
            <v>2104.2223069021843</v>
          </cell>
          <cell r="I1340">
            <v>2407.0169059875561</v>
          </cell>
          <cell r="J1340">
            <v>2002.0755929748925</v>
          </cell>
          <cell r="K1340">
            <v>1736.4941367639378</v>
          </cell>
          <cell r="L1340">
            <v>1368.7659666256932</v>
          </cell>
          <cell r="M1340">
            <v>1491.342023338439</v>
          </cell>
          <cell r="N1340">
            <v>2605.4631618426747</v>
          </cell>
          <cell r="O1340">
            <v>3019.8971895512977</v>
          </cell>
          <cell r="P1340">
            <v>2951.3180758019253</v>
          </cell>
          <cell r="Q1340">
            <v>2226.7983636149283</v>
          </cell>
        </row>
        <row r="1341">
          <cell r="A1341" t="str">
            <v>TVOthMale 20 - 39</v>
          </cell>
          <cell r="B1341" t="str">
            <v>TV</v>
          </cell>
          <cell r="C1341" t="str">
            <v>Oth</v>
          </cell>
          <cell r="D1341" t="str">
            <v>Male 20 - 39</v>
          </cell>
          <cell r="E1341">
            <v>3566.3236911894346</v>
          </cell>
          <cell r="F1341">
            <v>2097.8374654055492</v>
          </cell>
          <cell r="G1341">
            <v>3131.7821362782115</v>
          </cell>
          <cell r="H1341">
            <v>4321.5451787354341</v>
          </cell>
          <cell r="I1341">
            <v>4943.4093874420414</v>
          </cell>
          <cell r="J1341">
            <v>4111.7614321948768</v>
          </cell>
          <cell r="K1341">
            <v>3566.3236911894346</v>
          </cell>
          <cell r="L1341">
            <v>2811.1022036434388</v>
          </cell>
          <cell r="M1341">
            <v>3062.8426994920992</v>
          </cell>
          <cell r="N1341">
            <v>5350.968254875268</v>
          </cell>
          <cell r="O1341">
            <v>6202.1118666853681</v>
          </cell>
          <cell r="P1341">
            <v>6061.2675569309204</v>
          </cell>
          <cell r="Q1341">
            <v>4573.2856745840909</v>
          </cell>
        </row>
        <row r="1342">
          <cell r="A1342" t="str">
            <v>TVOthMale 25 - 34</v>
          </cell>
          <cell r="B1342" t="str">
            <v>TV</v>
          </cell>
          <cell r="C1342" t="str">
            <v>Oth</v>
          </cell>
          <cell r="D1342" t="str">
            <v>Male 25 - 34</v>
          </cell>
          <cell r="E1342">
            <v>4428.5216269402399</v>
          </cell>
          <cell r="F1342">
            <v>2605.0127217295521</v>
          </cell>
          <cell r="G1342">
            <v>3888.9248767958984</v>
          </cell>
          <cell r="H1342">
            <v>5366.3262067628802</v>
          </cell>
          <cell r="I1342">
            <v>6138.5329203825295</v>
          </cell>
          <cell r="J1342">
            <v>5105.8249345899221</v>
          </cell>
          <cell r="K1342">
            <v>4428.5216269402399</v>
          </cell>
          <cell r="L1342">
            <v>3490.7170471176032</v>
          </cell>
          <cell r="M1342">
            <v>3803.3185737251429</v>
          </cell>
          <cell r="N1342">
            <v>6644.6236218907125</v>
          </cell>
          <cell r="O1342">
            <v>7701.5405534202573</v>
          </cell>
          <cell r="P1342">
            <v>7526.645584318052</v>
          </cell>
          <cell r="Q1342">
            <v>5678.9277333704158</v>
          </cell>
        </row>
        <row r="1343">
          <cell r="A1343" t="str">
            <v>TVOthMale 25 - 44</v>
          </cell>
          <cell r="B1343" t="str">
            <v>TV</v>
          </cell>
          <cell r="C1343" t="str">
            <v>Oth</v>
          </cell>
          <cell r="D1343" t="str">
            <v>Male 25 - 44</v>
          </cell>
          <cell r="E1343">
            <v>2722.5339609041152</v>
          </cell>
          <cell r="F1343">
            <v>1601.4905652377142</v>
          </cell>
          <cell r="G1343">
            <v>2390.8046387473496</v>
          </cell>
          <cell r="H1343">
            <v>3299.0705643896936</v>
          </cell>
          <cell r="I1343">
            <v>3773.802129406396</v>
          </cell>
          <cell r="J1343">
            <v>3138.9215078659204</v>
          </cell>
          <cell r="K1343">
            <v>2722.5339609041152</v>
          </cell>
          <cell r="L1343">
            <v>2145.9973574185392</v>
          </cell>
          <cell r="M1343">
            <v>2338.1762252470612</v>
          </cell>
          <cell r="N1343">
            <v>4084.9328493676308</v>
          </cell>
          <cell r="O1343">
            <v>4734.6964685490229</v>
          </cell>
          <cell r="P1343">
            <v>4627.1758255255363</v>
          </cell>
          <cell r="Q1343">
            <v>3491.2494322182124</v>
          </cell>
        </row>
        <row r="1344">
          <cell r="A1344" t="str">
            <v>TVOthMale 25 - 54</v>
          </cell>
          <cell r="B1344" t="str">
            <v>TV</v>
          </cell>
          <cell r="C1344" t="str">
            <v>Oth</v>
          </cell>
          <cell r="D1344" t="str">
            <v>Male 25 - 54</v>
          </cell>
          <cell r="E1344">
            <v>2019.6150975842054</v>
          </cell>
          <cell r="F1344">
            <v>1188.0088809318852</v>
          </cell>
          <cell r="G1344">
            <v>1773.5334850276838</v>
          </cell>
          <cell r="H1344">
            <v>2447.2982947196847</v>
          </cell>
          <cell r="I1344">
            <v>2799.4610408141775</v>
          </cell>
          <cell r="J1344">
            <v>2328.4974066264949</v>
          </cell>
          <cell r="K1344">
            <v>2019.6150975842054</v>
          </cell>
          <cell r="L1344">
            <v>1591.9319004487277</v>
          </cell>
          <cell r="M1344">
            <v>1734.4929661605508</v>
          </cell>
          <cell r="N1344">
            <v>3030.2623121222068</v>
          </cell>
          <cell r="O1344">
            <v>3512.2663693733075</v>
          </cell>
          <cell r="P1344">
            <v>3432.5060001472489</v>
          </cell>
          <cell r="Q1344">
            <v>2589.859360431506</v>
          </cell>
        </row>
        <row r="1345">
          <cell r="A1345" t="str">
            <v>TVOthMale 30 - 49</v>
          </cell>
          <cell r="B1345" t="str">
            <v>TV</v>
          </cell>
          <cell r="C1345" t="str">
            <v>Oth</v>
          </cell>
          <cell r="D1345" t="str">
            <v>Male 30 - 49</v>
          </cell>
          <cell r="E1345">
            <v>1803.594181860688</v>
          </cell>
          <cell r="F1345">
            <v>1060.9377540356984</v>
          </cell>
          <cell r="G1345">
            <v>1583.833810094437</v>
          </cell>
          <cell r="H1345">
            <v>2185.5317733135403</v>
          </cell>
          <cell r="I1345">
            <v>2500.0266890446937</v>
          </cell>
          <cell r="J1345">
            <v>2079.437997909969</v>
          </cell>
          <cell r="K1345">
            <v>1803.594181860688</v>
          </cell>
          <cell r="L1345">
            <v>1421.6565904078373</v>
          </cell>
          <cell r="M1345">
            <v>1548.9691208921186</v>
          </cell>
          <cell r="N1345">
            <v>2706.1411266893429</v>
          </cell>
          <cell r="O1345">
            <v>3136.5893414661114</v>
          </cell>
          <cell r="P1345">
            <v>3065.3602552648576</v>
          </cell>
          <cell r="Q1345">
            <v>2312.8443037978195</v>
          </cell>
        </row>
        <row r="1346">
          <cell r="A1346" t="str">
            <v>TVOthMale 35 - 44</v>
          </cell>
          <cell r="B1346" t="str">
            <v>TV</v>
          </cell>
          <cell r="C1346" t="str">
            <v>Oth</v>
          </cell>
          <cell r="D1346" t="str">
            <v>Male 35 - 44</v>
          </cell>
          <cell r="E1346">
            <v>1864.3700786832724</v>
          </cell>
          <cell r="F1346">
            <v>1096.6882815783952</v>
          </cell>
          <cell r="G1346">
            <v>1637.2044192894136</v>
          </cell>
          <cell r="H1346">
            <v>2259.1778600514954</v>
          </cell>
          <cell r="I1346">
            <v>2584.2703429859234</v>
          </cell>
          <cell r="J1346">
            <v>2149.5090318936545</v>
          </cell>
          <cell r="K1346">
            <v>1864.3700786832724</v>
          </cell>
          <cell r="L1346">
            <v>1469.562297315051</v>
          </cell>
          <cell r="M1346">
            <v>1601.1648911044556</v>
          </cell>
          <cell r="N1346">
            <v>2797.330239826395</v>
          </cell>
          <cell r="O1346">
            <v>3242.2833119329594</v>
          </cell>
          <cell r="P1346">
            <v>3168.654011960075</v>
          </cell>
          <cell r="Q1346">
            <v>2390.7804538408982</v>
          </cell>
        </row>
        <row r="1347">
          <cell r="A1347" t="str">
            <v>TVOthMale 35 - 54</v>
          </cell>
          <cell r="B1347" t="str">
            <v>TV</v>
          </cell>
          <cell r="C1347" t="str">
            <v>Oth</v>
          </cell>
          <cell r="D1347" t="str">
            <v>Male 35 - 54</v>
          </cell>
          <cell r="E1347">
            <v>1538.780635232127</v>
          </cell>
          <cell r="F1347">
            <v>905.16507954830968</v>
          </cell>
          <cell r="G1347">
            <v>1351.2866812893103</v>
          </cell>
          <cell r="H1347">
            <v>1864.6400638695191</v>
          </cell>
          <cell r="I1347">
            <v>2132.9591187174342</v>
          </cell>
          <cell r="J1347">
            <v>1774.1235559146871</v>
          </cell>
          <cell r="K1347">
            <v>1538.780635232127</v>
          </cell>
          <cell r="L1347">
            <v>1212.9212065947363</v>
          </cell>
          <cell r="M1347">
            <v>1321.5410161405312</v>
          </cell>
          <cell r="N1347">
            <v>2308.8107091024403</v>
          </cell>
          <cell r="O1347">
            <v>2676.0581664464189</v>
          </cell>
          <cell r="P1347">
            <v>2615.2873236403652</v>
          </cell>
          <cell r="Q1347">
            <v>1973.2598734153125</v>
          </cell>
        </row>
        <row r="1348">
          <cell r="A1348" t="str">
            <v>TVOthMale 35 - 64</v>
          </cell>
          <cell r="B1348" t="str">
            <v>TV</v>
          </cell>
          <cell r="C1348" t="str">
            <v>Oth</v>
          </cell>
          <cell r="D1348" t="str">
            <v>Male 35 - 64</v>
          </cell>
          <cell r="E1348">
            <v>1410.8322290696749</v>
          </cell>
          <cell r="F1348">
            <v>829.90131121745549</v>
          </cell>
          <cell r="G1348">
            <v>1238.928250736644</v>
          </cell>
          <cell r="H1348">
            <v>1709.5967011079595</v>
          </cell>
          <cell r="I1348">
            <v>1955.605236428426</v>
          </cell>
          <cell r="J1348">
            <v>1626.6065699862129</v>
          </cell>
          <cell r="K1348">
            <v>1410.8322290696749</v>
          </cell>
          <cell r="L1348">
            <v>1112.0677570313915</v>
          </cell>
          <cell r="M1348">
            <v>1211.6559143774841</v>
          </cell>
          <cell r="N1348">
            <v>2116.834904626648</v>
          </cell>
          <cell r="O1348">
            <v>2453.5460231588982</v>
          </cell>
          <cell r="P1348">
            <v>2397.8282283963108</v>
          </cell>
          <cell r="Q1348">
            <v>1809.1848584540508</v>
          </cell>
        </row>
        <row r="1349">
          <cell r="A1349" t="str">
            <v>TVOthMale 45 - 64</v>
          </cell>
          <cell r="B1349" t="str">
            <v>TV</v>
          </cell>
          <cell r="C1349" t="str">
            <v>Oth</v>
          </cell>
          <cell r="D1349" t="str">
            <v>Male 45 - 64</v>
          </cell>
          <cell r="E1349">
            <v>1259.2971998042467</v>
          </cell>
          <cell r="F1349">
            <v>740.76305870838019</v>
          </cell>
          <cell r="G1349">
            <v>1105.8571279873838</v>
          </cell>
          <cell r="H1349">
            <v>1525.9719009392641</v>
          </cell>
          <cell r="I1349">
            <v>1745.5570885141844</v>
          </cell>
          <cell r="J1349">
            <v>1451.8955950684251</v>
          </cell>
          <cell r="K1349">
            <v>1259.2971998042467</v>
          </cell>
          <cell r="L1349">
            <v>992.62249866923037</v>
          </cell>
          <cell r="M1349">
            <v>1081.5140657142342</v>
          </cell>
          <cell r="N1349">
            <v>1889.4693592320671</v>
          </cell>
          <cell r="O1349">
            <v>2190.0149237392116</v>
          </cell>
          <cell r="P1349">
            <v>2140.2816801415215</v>
          </cell>
          <cell r="Q1349">
            <v>1614.8634679842667</v>
          </cell>
        </row>
        <row r="1350">
          <cell r="A1350" t="str">
            <v>TVOthMale 55 +</v>
          </cell>
          <cell r="B1350" t="str">
            <v>TV</v>
          </cell>
          <cell r="C1350" t="str">
            <v>Oth</v>
          </cell>
          <cell r="D1350" t="str">
            <v>Male 55 +</v>
          </cell>
          <cell r="E1350">
            <v>960.72006976408341</v>
          </cell>
          <cell r="F1350">
            <v>565.12945280240183</v>
          </cell>
          <cell r="G1350">
            <v>843.66036652372259</v>
          </cell>
          <cell r="H1350">
            <v>1164.1666727729485</v>
          </cell>
          <cell r="I1350">
            <v>1331.6886022737285</v>
          </cell>
          <cell r="J1350">
            <v>1107.6537274927077</v>
          </cell>
          <cell r="K1350">
            <v>960.72006976408341</v>
          </cell>
          <cell r="L1350">
            <v>757.27346675521915</v>
          </cell>
          <cell r="M1350">
            <v>825.08900109150602</v>
          </cell>
          <cell r="N1350">
            <v>1441.4795291379221</v>
          </cell>
          <cell r="O1350">
            <v>1670.766273955169</v>
          </cell>
          <cell r="P1350">
            <v>1632.8246941071441</v>
          </cell>
          <cell r="Q1350">
            <v>1231.9822071092344</v>
          </cell>
        </row>
        <row r="1351">
          <cell r="A1351" t="str">
            <v>TVOthMale 35 +</v>
          </cell>
          <cell r="B1351" t="str">
            <v>TV</v>
          </cell>
          <cell r="C1351" t="str">
            <v>Oth</v>
          </cell>
          <cell r="D1351" t="str">
            <v>Male 35 +</v>
          </cell>
          <cell r="E1351">
            <v>1251.7243261165288</v>
          </cell>
          <cell r="F1351">
            <v>736.30842712736967</v>
          </cell>
          <cell r="G1351">
            <v>1099.2069771348188</v>
          </cell>
          <cell r="H1351">
            <v>1516.7953598823824</v>
          </cell>
          <cell r="I1351">
            <v>1735.060056242475</v>
          </cell>
          <cell r="J1351">
            <v>1443.1645171696446</v>
          </cell>
          <cell r="K1351">
            <v>1251.7243261165288</v>
          </cell>
          <cell r="L1351">
            <v>986.65329235067634</v>
          </cell>
          <cell r="M1351">
            <v>1075.0103036059588</v>
          </cell>
          <cell r="N1351">
            <v>1878.1069002378742</v>
          </cell>
          <cell r="O1351">
            <v>2176.8451125188958</v>
          </cell>
          <cell r="P1351">
            <v>2127.4109433350172</v>
          </cell>
          <cell r="Q1351">
            <v>1605.1523711376637</v>
          </cell>
        </row>
      </sheetData>
      <sheetData sheetId="2">
        <row r="6">
          <cell r="Y6" t="str">
            <v>Россия</v>
          </cell>
          <cell r="Z6" t="str">
            <v>Москва</v>
          </cell>
          <cell r="AA6" t="str">
            <v>СПб</v>
          </cell>
          <cell r="AB6" t="str">
            <v>Милионники</v>
          </cell>
          <cell r="AC6" t="str">
            <v>500 000 +</v>
          </cell>
          <cell r="AD6" t="str">
            <v>Другие</v>
          </cell>
        </row>
        <row r="7">
          <cell r="X7" t="str">
            <v>All 55 +</v>
          </cell>
          <cell r="Y7">
            <v>19229.759999999998</v>
          </cell>
          <cell r="Z7">
            <v>4138.4399999999996</v>
          </cell>
          <cell r="AA7">
            <v>1503.6</v>
          </cell>
          <cell r="AB7">
            <v>316.87916666666661</v>
          </cell>
          <cell r="AC7">
            <v>171.89454545454547</v>
          </cell>
          <cell r="AD7">
            <v>123.375</v>
          </cell>
        </row>
        <row r="8">
          <cell r="X8" t="str">
            <v>All 35 +</v>
          </cell>
          <cell r="Y8">
            <v>39678.25</v>
          </cell>
          <cell r="Z8">
            <v>8567.86</v>
          </cell>
          <cell r="AA8">
            <v>2989.9</v>
          </cell>
          <cell r="AB8">
            <v>641.3125</v>
          </cell>
          <cell r="AC8">
            <v>361.7827272727273</v>
          </cell>
          <cell r="AD8">
            <v>248.47499999999999</v>
          </cell>
        </row>
        <row r="9">
          <cell r="X9" t="str">
            <v>All 16 - 24</v>
          </cell>
          <cell r="Y9">
            <v>7592.55</v>
          </cell>
          <cell r="Z9">
            <v>1254.3</v>
          </cell>
          <cell r="AA9">
            <v>501.95</v>
          </cell>
          <cell r="AB9">
            <v>142.54083333333332</v>
          </cell>
          <cell r="AC9">
            <v>77.737272727272725</v>
          </cell>
          <cell r="AD9">
            <v>59.974999999999994</v>
          </cell>
        </row>
        <row r="10">
          <cell r="X10" t="str">
            <v>All 25 - 34</v>
          </cell>
          <cell r="Y10">
            <v>13352.55</v>
          </cell>
          <cell r="Z10">
            <v>2648.39</v>
          </cell>
          <cell r="AA10">
            <v>970.01</v>
          </cell>
          <cell r="AB10">
            <v>218.46416666666667</v>
          </cell>
          <cell r="AC10">
            <v>142.20363636363638</v>
          </cell>
          <cell r="AD10">
            <v>95.865000000000009</v>
          </cell>
        </row>
        <row r="11">
          <cell r="X11" t="str">
            <v>All 35 - 44</v>
          </cell>
          <cell r="Y11">
            <v>10795.61</v>
          </cell>
          <cell r="Z11">
            <v>2324.6</v>
          </cell>
          <cell r="AA11">
            <v>773.67</v>
          </cell>
          <cell r="AB11">
            <v>175.13166666666666</v>
          </cell>
          <cell r="AC11">
            <v>101.55727272727273</v>
          </cell>
          <cell r="AD11">
            <v>63.732500000000002</v>
          </cell>
        </row>
        <row r="12">
          <cell r="X12" t="str">
            <v>All 20 - 39</v>
          </cell>
          <cell r="Y12">
            <v>23960.720000000001</v>
          </cell>
          <cell r="Z12">
            <v>4682.2</v>
          </cell>
          <cell r="AA12">
            <v>1783.21</v>
          </cell>
          <cell r="AB12">
            <v>381.78000000000003</v>
          </cell>
          <cell r="AC12">
            <v>243.32909090909089</v>
          </cell>
          <cell r="AD12">
            <v>166.08250000000001</v>
          </cell>
        </row>
        <row r="13">
          <cell r="X13" t="str">
            <v>All 30 - 49</v>
          </cell>
          <cell r="Y13">
            <v>22644.63</v>
          </cell>
          <cell r="Z13">
            <v>4586.96</v>
          </cell>
          <cell r="AA13">
            <v>1638.48</v>
          </cell>
          <cell r="AB13">
            <v>363.13499999999999</v>
          </cell>
          <cell r="AC13">
            <v>222.46909090909085</v>
          </cell>
          <cell r="AD13">
            <v>136.78</v>
          </cell>
        </row>
        <row r="14">
          <cell r="X14" t="str">
            <v>All 25 - 44</v>
          </cell>
          <cell r="Y14">
            <v>24148.16</v>
          </cell>
          <cell r="Z14">
            <v>4972.9799999999996</v>
          </cell>
          <cell r="AA14">
            <v>1743.68</v>
          </cell>
          <cell r="AB14">
            <v>393.59833333333336</v>
          </cell>
          <cell r="AC14">
            <v>243.76090909090908</v>
          </cell>
          <cell r="AD14">
            <v>159.59749999999997</v>
          </cell>
        </row>
        <row r="15">
          <cell r="X15" t="str">
            <v>All 45 - 64</v>
          </cell>
          <cell r="Y15">
            <v>19128.32</v>
          </cell>
          <cell r="Z15">
            <v>4034.5</v>
          </cell>
          <cell r="AA15">
            <v>1409.17</v>
          </cell>
          <cell r="AB15">
            <v>304.21499999999997</v>
          </cell>
          <cell r="AC15">
            <v>172.88363636363638</v>
          </cell>
          <cell r="AD15">
            <v>121.5275</v>
          </cell>
        </row>
        <row r="16">
          <cell r="X16" t="str">
            <v>All 16 - 34</v>
          </cell>
          <cell r="Y16">
            <v>20945.099999999999</v>
          </cell>
          <cell r="Z16">
            <v>3902.68</v>
          </cell>
          <cell r="AA16">
            <v>1471.96</v>
          </cell>
          <cell r="AB16">
            <v>361.00583333333333</v>
          </cell>
          <cell r="AC16">
            <v>219.94272727272727</v>
          </cell>
          <cell r="AD16">
            <v>155.83750000000001</v>
          </cell>
        </row>
        <row r="17">
          <cell r="X17" t="str">
            <v>All 35 - 54</v>
          </cell>
          <cell r="Y17">
            <v>20448.490000000002</v>
          </cell>
          <cell r="Z17">
            <v>4429.42</v>
          </cell>
          <cell r="AA17">
            <v>1486.3</v>
          </cell>
          <cell r="AB17">
            <v>324.4325</v>
          </cell>
          <cell r="AC17">
            <v>189.88636363636363</v>
          </cell>
          <cell r="AD17">
            <v>125.1</v>
          </cell>
        </row>
        <row r="18">
          <cell r="X18" t="str">
            <v>All 16 - 44</v>
          </cell>
          <cell r="Y18">
            <v>31740.71</v>
          </cell>
          <cell r="Z18">
            <v>6227.28</v>
          </cell>
          <cell r="AA18">
            <v>2245.64</v>
          </cell>
          <cell r="AB18">
            <v>536.13749999999993</v>
          </cell>
          <cell r="AC18">
            <v>321.49818181818182</v>
          </cell>
          <cell r="AD18">
            <v>219.57249999999999</v>
          </cell>
        </row>
        <row r="19">
          <cell r="X19" t="str">
            <v>All 35 - 64</v>
          </cell>
          <cell r="Y19">
            <v>29923.93</v>
          </cell>
          <cell r="Z19">
            <v>6359.1</v>
          </cell>
          <cell r="AA19">
            <v>2182.84</v>
          </cell>
          <cell r="AB19">
            <v>479.34750000000003</v>
          </cell>
          <cell r="AC19">
            <v>274.44181818181823</v>
          </cell>
          <cell r="AD19">
            <v>185.25749999999999</v>
          </cell>
        </row>
        <row r="20">
          <cell r="X20" t="str">
            <v>All 16 +</v>
          </cell>
          <cell r="Y20">
            <v>60623.35</v>
          </cell>
          <cell r="Z20">
            <v>12470.54</v>
          </cell>
          <cell r="AA20">
            <v>4461.8599999999997</v>
          </cell>
          <cell r="AB20">
            <v>1002.3175000000001</v>
          </cell>
          <cell r="AC20">
            <v>581.72454545454536</v>
          </cell>
          <cell r="AD20">
            <v>404.31250000000006</v>
          </cell>
        </row>
        <row r="21">
          <cell r="X21" t="str">
            <v>All 25 - 54</v>
          </cell>
          <cell r="Y21">
            <v>33801.03</v>
          </cell>
          <cell r="Z21">
            <v>7077.81</v>
          </cell>
          <cell r="AA21">
            <v>2456.31</v>
          </cell>
          <cell r="AB21">
            <v>542.89666666666676</v>
          </cell>
          <cell r="AC21">
            <v>332.09090909090907</v>
          </cell>
          <cell r="AD21">
            <v>220.965</v>
          </cell>
        </row>
        <row r="22">
          <cell r="X22" t="str">
            <v>Female 55 +</v>
          </cell>
          <cell r="Y22">
            <v>12703.49</v>
          </cell>
          <cell r="Z22">
            <v>2608.04</v>
          </cell>
          <cell r="AA22">
            <v>1043.24</v>
          </cell>
          <cell r="AB22">
            <v>211.69833333333335</v>
          </cell>
          <cell r="AC22">
            <v>116.56181818181817</v>
          </cell>
          <cell r="AD22">
            <v>84.025000000000006</v>
          </cell>
        </row>
        <row r="23">
          <cell r="X23" t="str">
            <v>Female 35 +</v>
          </cell>
          <cell r="Y23">
            <v>23722.68</v>
          </cell>
          <cell r="Z23">
            <v>5040.05</v>
          </cell>
          <cell r="AA23">
            <v>1801.12</v>
          </cell>
          <cell r="AB23">
            <v>386.11750000000001</v>
          </cell>
          <cell r="AC23">
            <v>228.26545454545456</v>
          </cell>
          <cell r="AD23">
            <v>149.63</v>
          </cell>
        </row>
        <row r="24">
          <cell r="X24" t="str">
            <v>Female 16 - 24</v>
          </cell>
          <cell r="Y24">
            <v>3753.01</v>
          </cell>
          <cell r="Z24">
            <v>617.51</v>
          </cell>
          <cell r="AA24">
            <v>223.21</v>
          </cell>
          <cell r="AB24">
            <v>73.844999999999999</v>
          </cell>
          <cell r="AC24">
            <v>39.329999999999991</v>
          </cell>
          <cell r="AD24">
            <v>31.592500000000001</v>
          </cell>
        </row>
        <row r="25">
          <cell r="X25" t="str">
            <v>Female 25 - 34</v>
          </cell>
          <cell r="Y25">
            <v>6519.97</v>
          </cell>
          <cell r="Z25">
            <v>1225.24</v>
          </cell>
          <cell r="AA25">
            <v>476.24</v>
          </cell>
          <cell r="AB25">
            <v>104.81916666666667</v>
          </cell>
          <cell r="AC25">
            <v>66.127272727272739</v>
          </cell>
          <cell r="AD25">
            <v>46.172499999999999</v>
          </cell>
        </row>
        <row r="26">
          <cell r="X26" t="str">
            <v>Female 35 - 44</v>
          </cell>
          <cell r="Y26">
            <v>5613.14</v>
          </cell>
          <cell r="Z26">
            <v>1172.42</v>
          </cell>
          <cell r="AA26">
            <v>326.58</v>
          </cell>
          <cell r="AB26">
            <v>91.314999999999998</v>
          </cell>
          <cell r="AC26">
            <v>59.827272727272728</v>
          </cell>
          <cell r="AD26">
            <v>32.297499999999999</v>
          </cell>
        </row>
        <row r="27">
          <cell r="X27" t="str">
            <v>Female 20 - 39</v>
          </cell>
          <cell r="Y27">
            <v>11760.06</v>
          </cell>
          <cell r="Z27">
            <v>2272.37</v>
          </cell>
          <cell r="AA27">
            <v>778.39</v>
          </cell>
          <cell r="AB27">
            <v>188.80083333333332</v>
          </cell>
          <cell r="AC27">
            <v>120.04818181818182</v>
          </cell>
          <cell r="AD27">
            <v>87.509999999999991</v>
          </cell>
        </row>
        <row r="28">
          <cell r="X28" t="str">
            <v>Female 30 - 49</v>
          </cell>
          <cell r="Y28">
            <v>11816.99</v>
          </cell>
          <cell r="Z28">
            <v>2367.96</v>
          </cell>
          <cell r="AA28">
            <v>815.08</v>
          </cell>
          <cell r="AB28">
            <v>187.1258333333333</v>
          </cell>
          <cell r="AC28">
            <v>123.9009090909091</v>
          </cell>
          <cell r="AD28">
            <v>72.907499999999999</v>
          </cell>
        </row>
        <row r="29">
          <cell r="X29" t="str">
            <v>Female 25 - 44</v>
          </cell>
          <cell r="Y29">
            <v>12133.11</v>
          </cell>
          <cell r="Z29">
            <v>2397.66</v>
          </cell>
          <cell r="AA29">
            <v>802.83</v>
          </cell>
          <cell r="AB29">
            <v>196.13416666666663</v>
          </cell>
          <cell r="AC29">
            <v>125.95272727272727</v>
          </cell>
          <cell r="AD29">
            <v>78.47</v>
          </cell>
        </row>
        <row r="30">
          <cell r="X30" t="str">
            <v>Female 45 - 64</v>
          </cell>
          <cell r="Y30">
            <v>11101.25</v>
          </cell>
          <cell r="Z30">
            <v>2333.15</v>
          </cell>
          <cell r="AA30">
            <v>850.82</v>
          </cell>
          <cell r="AB30">
            <v>178.00916666666669</v>
          </cell>
          <cell r="AC30">
            <v>104.74272727272728</v>
          </cell>
          <cell r="AD30">
            <v>70.09</v>
          </cell>
        </row>
        <row r="31">
          <cell r="X31" t="str">
            <v>Female 16 - 34</v>
          </cell>
          <cell r="Y31">
            <v>10272.98</v>
          </cell>
          <cell r="Z31">
            <v>1842.75</v>
          </cell>
          <cell r="AA31">
            <v>699.46</v>
          </cell>
          <cell r="AB31">
            <v>178.66416666666666</v>
          </cell>
          <cell r="AC31">
            <v>105.45636363636363</v>
          </cell>
          <cell r="AD31">
            <v>77.764999999999986</v>
          </cell>
        </row>
        <row r="32">
          <cell r="X32" t="str">
            <v>Female 35 - 54</v>
          </cell>
          <cell r="Y32">
            <v>11019.19</v>
          </cell>
          <cell r="Z32">
            <v>2432.0100000000002</v>
          </cell>
          <cell r="AA32">
            <v>757.88</v>
          </cell>
          <cell r="AB32">
            <v>174.41833333333332</v>
          </cell>
          <cell r="AC32">
            <v>111.70363636363639</v>
          </cell>
          <cell r="AD32">
            <v>65.602500000000006</v>
          </cell>
        </row>
        <row r="33">
          <cell r="X33" t="str">
            <v>Female 16 - 44</v>
          </cell>
          <cell r="Y33">
            <v>15886.12</v>
          </cell>
          <cell r="Z33">
            <v>3015.17</v>
          </cell>
          <cell r="AA33">
            <v>1026.04</v>
          </cell>
          <cell r="AB33">
            <v>269.97916666666669</v>
          </cell>
          <cell r="AC33">
            <v>165.28181818181818</v>
          </cell>
          <cell r="AD33">
            <v>110.065</v>
          </cell>
        </row>
        <row r="34">
          <cell r="X34" t="str">
            <v>Female 35 - 64</v>
          </cell>
          <cell r="Y34">
            <v>16714.39</v>
          </cell>
          <cell r="Z34">
            <v>3505.57</v>
          </cell>
          <cell r="AA34">
            <v>1177.4100000000001</v>
          </cell>
          <cell r="AB34">
            <v>269.32499999999999</v>
          </cell>
          <cell r="AC34">
            <v>164.57090909090908</v>
          </cell>
          <cell r="AD34">
            <v>102.39</v>
          </cell>
        </row>
        <row r="35">
          <cell r="X35" t="str">
            <v>Female 16 +</v>
          </cell>
          <cell r="Y35">
            <v>33995.660000000003</v>
          </cell>
          <cell r="Z35">
            <v>6882.8</v>
          </cell>
          <cell r="AA35">
            <v>2500.58</v>
          </cell>
          <cell r="AB35">
            <v>564.78000000000009</v>
          </cell>
          <cell r="AC35">
            <v>333.71999999999991</v>
          </cell>
          <cell r="AD35">
            <v>227.39249999999998</v>
          </cell>
        </row>
        <row r="36">
          <cell r="X36" t="str">
            <v>Female 25 - 54</v>
          </cell>
          <cell r="Y36">
            <v>17539.16</v>
          </cell>
          <cell r="Z36">
            <v>3657.25</v>
          </cell>
          <cell r="AA36">
            <v>1234.1199999999999</v>
          </cell>
          <cell r="AB36">
            <v>279.23583333333329</v>
          </cell>
          <cell r="AC36">
            <v>177.8309090909091</v>
          </cell>
          <cell r="AD36">
            <v>111.77500000000001</v>
          </cell>
        </row>
        <row r="37">
          <cell r="X37" t="str">
            <v>Male 55 +</v>
          </cell>
          <cell r="Y37">
            <v>6526.27</v>
          </cell>
          <cell r="Z37">
            <v>1530.4</v>
          </cell>
          <cell r="AA37">
            <v>460.36</v>
          </cell>
          <cell r="AB37">
            <v>105.17999999999999</v>
          </cell>
          <cell r="AC37">
            <v>55.332727272727283</v>
          </cell>
          <cell r="AD37">
            <v>39.35</v>
          </cell>
        </row>
        <row r="38">
          <cell r="X38" t="str">
            <v>Male 35 +</v>
          </cell>
          <cell r="Y38">
            <v>15955.56</v>
          </cell>
          <cell r="Z38">
            <v>3527.81</v>
          </cell>
          <cell r="AA38">
            <v>1188.78</v>
          </cell>
          <cell r="AB38">
            <v>255.19583333333335</v>
          </cell>
          <cell r="AC38">
            <v>133.51818181818183</v>
          </cell>
          <cell r="AD38">
            <v>98.847499999999997</v>
          </cell>
        </row>
        <row r="39">
          <cell r="X39" t="str">
            <v>Male 16 - 24</v>
          </cell>
          <cell r="Y39">
            <v>3839.54</v>
          </cell>
          <cell r="Z39">
            <v>636.79</v>
          </cell>
          <cell r="AA39">
            <v>278.74</v>
          </cell>
          <cell r="AB39">
            <v>68.69583333333334</v>
          </cell>
          <cell r="AC39">
            <v>38.409999999999997</v>
          </cell>
          <cell r="AD39">
            <v>28.3825</v>
          </cell>
        </row>
        <row r="40">
          <cell r="X40" t="str">
            <v>Male 25 - 34</v>
          </cell>
          <cell r="Y40">
            <v>6832.58</v>
          </cell>
          <cell r="Z40">
            <v>1423.15</v>
          </cell>
          <cell r="AA40">
            <v>493.77</v>
          </cell>
          <cell r="AB40">
            <v>113.64499999999998</v>
          </cell>
          <cell r="AC40">
            <v>76.076363636363624</v>
          </cell>
          <cell r="AD40">
            <v>49.692500000000003</v>
          </cell>
        </row>
        <row r="41">
          <cell r="X41" t="str">
            <v>Male 35 - 44</v>
          </cell>
          <cell r="Y41">
            <v>5182.47</v>
          </cell>
          <cell r="Z41">
            <v>1152.18</v>
          </cell>
          <cell r="AA41">
            <v>447.09</v>
          </cell>
          <cell r="AB41">
            <v>83.818333333333328</v>
          </cell>
          <cell r="AC41">
            <v>41.732727272727274</v>
          </cell>
          <cell r="AD41">
            <v>31.435000000000002</v>
          </cell>
        </row>
        <row r="42">
          <cell r="X42" t="str">
            <v>Male 20 - 39</v>
          </cell>
          <cell r="Y42">
            <v>12200.66</v>
          </cell>
          <cell r="Z42">
            <v>2409.83</v>
          </cell>
          <cell r="AA42">
            <v>1004.82</v>
          </cell>
          <cell r="AB42">
            <v>192.97916666666666</v>
          </cell>
          <cell r="AC42">
            <v>123.28090909090908</v>
          </cell>
          <cell r="AD42">
            <v>78.569999999999993</v>
          </cell>
        </row>
        <row r="43">
          <cell r="X43" t="str">
            <v>Male 30 - 49</v>
          </cell>
          <cell r="Y43">
            <v>10827.64</v>
          </cell>
          <cell r="Z43">
            <v>2219.0100000000002</v>
          </cell>
          <cell r="AA43">
            <v>823.4</v>
          </cell>
          <cell r="AB43">
            <v>176.00916666666669</v>
          </cell>
          <cell r="AC43">
            <v>98.569090909090903</v>
          </cell>
          <cell r="AD43">
            <v>63.872500000000002</v>
          </cell>
        </row>
        <row r="44">
          <cell r="X44" t="str">
            <v>Male 25 - 44</v>
          </cell>
          <cell r="Y44">
            <v>12015.05</v>
          </cell>
          <cell r="Z44">
            <v>2575.33</v>
          </cell>
          <cell r="AA44">
            <v>940.86</v>
          </cell>
          <cell r="AB44">
            <v>197.46416666666667</v>
          </cell>
          <cell r="AC44">
            <v>117.80818181818181</v>
          </cell>
          <cell r="AD44">
            <v>81.125</v>
          </cell>
        </row>
        <row r="45">
          <cell r="X45" t="str">
            <v>Male 45 - 64</v>
          </cell>
          <cell r="Y45">
            <v>8027.07</v>
          </cell>
          <cell r="Z45">
            <v>1701.35</v>
          </cell>
          <cell r="AA45">
            <v>558.35</v>
          </cell>
          <cell r="AB45">
            <v>126.20666666666666</v>
          </cell>
          <cell r="AC45">
            <v>68.140909090909091</v>
          </cell>
          <cell r="AD45">
            <v>51.432499999999997</v>
          </cell>
        </row>
        <row r="46">
          <cell r="X46" t="str">
            <v>Male 16 - 34</v>
          </cell>
          <cell r="Y46">
            <v>10672.12</v>
          </cell>
          <cell r="Z46">
            <v>2059.94</v>
          </cell>
          <cell r="AA46">
            <v>772.51</v>
          </cell>
          <cell r="AB46">
            <v>182.34166666666667</v>
          </cell>
          <cell r="AC46">
            <v>114.48545454545454</v>
          </cell>
          <cell r="AD46">
            <v>78.077500000000001</v>
          </cell>
        </row>
        <row r="47">
          <cell r="X47" t="str">
            <v>Male 35 - 54</v>
          </cell>
          <cell r="Y47">
            <v>9429.2999999999993</v>
          </cell>
          <cell r="Z47">
            <v>1997.41</v>
          </cell>
          <cell r="AA47">
            <v>728.42</v>
          </cell>
          <cell r="AB47">
            <v>150.01416666666668</v>
          </cell>
          <cell r="AC47">
            <v>78.185454545454562</v>
          </cell>
          <cell r="AD47">
            <v>59.494999999999997</v>
          </cell>
        </row>
        <row r="48">
          <cell r="X48" t="str">
            <v>Male 16 - 44</v>
          </cell>
          <cell r="Y48">
            <v>15854.59</v>
          </cell>
          <cell r="Z48">
            <v>3212.11</v>
          </cell>
          <cell r="AA48">
            <v>1219.5899999999999</v>
          </cell>
          <cell r="AB48">
            <v>266.15916666666664</v>
          </cell>
          <cell r="AC48">
            <v>156.21636363636364</v>
          </cell>
          <cell r="AD48">
            <v>109.50999999999999</v>
          </cell>
        </row>
        <row r="49">
          <cell r="X49" t="str">
            <v>Male 35 - 64</v>
          </cell>
          <cell r="Y49">
            <v>13209.54</v>
          </cell>
          <cell r="Z49">
            <v>2853.53</v>
          </cell>
          <cell r="AA49">
            <v>1005.44</v>
          </cell>
          <cell r="AB49">
            <v>210.02333333333334</v>
          </cell>
          <cell r="AC49">
            <v>109.87181818181817</v>
          </cell>
          <cell r="AD49">
            <v>82.87</v>
          </cell>
        </row>
        <row r="50">
          <cell r="X50" t="str">
            <v>Male 16 +</v>
          </cell>
          <cell r="Y50">
            <v>26627.68</v>
          </cell>
          <cell r="Z50">
            <v>5587.75</v>
          </cell>
          <cell r="AA50">
            <v>1961.29</v>
          </cell>
          <cell r="AB50">
            <v>437.5358333333333</v>
          </cell>
          <cell r="AC50">
            <v>248.00454545454548</v>
          </cell>
          <cell r="AD50">
            <v>176.92500000000001</v>
          </cell>
        </row>
        <row r="51">
          <cell r="X51" t="str">
            <v>Male 25 - 54</v>
          </cell>
          <cell r="Y51">
            <v>16261.87</v>
          </cell>
          <cell r="Z51">
            <v>3420.56</v>
          </cell>
          <cell r="AA51">
            <v>1222.19</v>
          </cell>
          <cell r="AB51">
            <v>263.6608333333333</v>
          </cell>
          <cell r="AC51">
            <v>154.26181818181814</v>
          </cell>
          <cell r="AD51">
            <v>109.19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ЦФО"/>
      <sheetName val="ПРАЙС лидер"/>
      <sheetName val="Справочник Поставщиков"/>
      <sheetName val="Списки"/>
      <sheetName val="Справочник СиМ"/>
      <sheetName val="SapIbpChartFeeder"/>
      <sheetName val="сводная отклонения"/>
      <sheetName val="Водопад пицца+МУ "/>
      <sheetName val="Лист1"/>
      <sheetName val="Список"/>
      <sheetName val="справочник"/>
      <sheetName val="Лист2"/>
      <sheetName val="Справочник_сети с кодами"/>
      <sheetName val="Неделя Исходный_new"/>
      <sheetName val="клиенты"/>
      <sheetName val="сети"/>
      <sheetName val="антиприоритет"/>
      <sheetName val="Справочник продуктов из DAX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ЦФО"/>
      <sheetName val="ПРАЙС лидер"/>
      <sheetName val="Справочник Поставщиков"/>
      <sheetName val="Списки"/>
      <sheetName val="Справочник СиМ"/>
      <sheetName val="SapIbpChartFeeder"/>
      <sheetName val="сводная отклонения"/>
      <sheetName val="Водопад пицца+МУ "/>
      <sheetName val="Лист1"/>
      <sheetName val="Список"/>
      <sheetName val="справочник"/>
      <sheetName val="Лист2"/>
      <sheetName val="Справочник_сети с кодами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ан"/>
      <sheetName val="ИсхДанДляДинамики-Группы"/>
      <sheetName val="ИсхДанДляДинамики-Марки"/>
      <sheetName val="Динамика"/>
      <sheetName val="ИсхДанДляДинамики-Область"/>
      <sheetName val="Динамика по областям"/>
      <sheetName val="ПРАЙС лидер"/>
      <sheetName val="ЦФО"/>
      <sheetName val="Справочник Поставщиков"/>
      <sheetName val="Списки"/>
      <sheetName val="Справочник СиМ"/>
      <sheetName val="SapIbpChartFeeder"/>
      <sheetName val="Водопад пицца+МУ "/>
      <sheetName val="сводная отклонения"/>
      <sheetName val="Лист1"/>
      <sheetName val="Список"/>
      <sheetName val="справочник"/>
      <sheetName val="Лист2"/>
      <sheetName val="Справочник_сети с кодами"/>
    </sheetNames>
    <sheetDataSet>
      <sheetData sheetId="0" refreshError="1"/>
      <sheetData sheetId="1" refreshError="1"/>
      <sheetData sheetId="2" refreshError="1"/>
      <sheetData sheetId="3">
        <row r="349">
          <cell r="CH34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  <sheetName val="ПГП"/>
      <sheetName val="ЗПФ"/>
      <sheetName val="Справочник ПГ"/>
      <sheetName val="Лист1"/>
      <sheetName val="не трогать"/>
      <sheetName val="Лист4"/>
      <sheetName val="Лист5"/>
      <sheetName val="Лист3"/>
      <sheetName val="мм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кт"/>
      <sheetName val="по среднему"/>
      <sheetName val="уходимость Benchmark"/>
      <sheetName val="Уходимость"/>
      <sheetName val="Справочник НСИ от 2008"/>
      <sheetName val="Справочник продуктов из DAX (2"/>
      <sheetName val="Полотно"/>
      <sheetName val="формула"/>
      <sheetName val="для эффективности"/>
      <sheetName val="связи"/>
      <sheetName val="Лист1"/>
      <sheetName val="не НСИ"/>
      <sheetName val="механики"/>
      <sheetName val="Список SKU"/>
      <sheetName val="Количество скю в матрице"/>
      <sheetName val="СКЮ, по которых нет в НСИ"/>
      <sheetName val="Приросты вв_расш"/>
      <sheetName val="свод по объемам"/>
      <sheetName val="СКЮ ТТ"/>
      <sheetName val="свод по объемам (2)"/>
      <sheetName val="свод по месяцам"/>
      <sheetName val="АКБ + прогноз кг"/>
      <sheetName val="обновить для АКБ"/>
      <sheetName val="вывод"/>
      <sheetName val="вывод2"/>
      <sheetName val="ПГ по сетям с приоритетом"/>
      <sheetName val="ПГ по приоритету"/>
      <sheetName val="КИ"/>
      <sheetName val="ЗПФ и ПГП"/>
      <sheetName val="тип SKU_"/>
      <sheetName val="Общий свод по сетям"/>
      <sheetName val="акб"/>
      <sheetName val="_Пятерочка"/>
      <sheetName val="Перекресток"/>
      <sheetName val="Карусель"/>
      <sheetName val="Тандер"/>
      <sheetName val="Дикси"/>
      <sheetName val="Лента"/>
      <sheetName val="Метро"/>
      <sheetName val="Окей"/>
      <sheetName val="Ашан"/>
      <sheetName val="Атак"/>
      <sheetName val="ДА! и КБ"/>
      <sheetName val="_КБ"/>
      <sheetName val="Третичные продажи"/>
      <sheetName val="Третичные продажи (2)"/>
      <sheetName val="Третичные продажи (3)"/>
      <sheetName val="Третичные продажи (4)"/>
      <sheetName val="Третичные продажи (5)"/>
      <sheetName val="Третичные продажи (6)"/>
      <sheetName val="Третичные продажи (7)"/>
      <sheetName val="Третичные продажи (8)"/>
      <sheetName val="Третичные продажи (11)"/>
      <sheetName val="Третичные продажи (9)"/>
      <sheetName val="Третичные продажи (10)"/>
      <sheetName val="Третичные продажи (1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Вареники замороженные постные с картофелем и грибами Вареники до 0,6 Классическая форма Стародворье</v>
          </cell>
        </row>
        <row r="4">
          <cell r="B4" t="str">
            <v>Вареники замороженные постные с картофелем и зеленью Вареники до 0,6 Классическая форма Стародворье</v>
          </cell>
        </row>
        <row r="5">
          <cell r="B5" t="str">
            <v>Вареники с картофелем и грибами Остальное Весовые Классическая форма Стародворские пельмени</v>
          </cell>
        </row>
        <row r="6">
          <cell r="B6" t="str">
            <v>Однокомпонентные продукты Бельмеши Базовый ассортимент Фикс.вес Лоток Горячая штучка</v>
          </cell>
        </row>
        <row r="7">
          <cell r="B7" t="str">
            <v>Однокомпонентные продукты Бельмеши сочные с мясом Базовый ассортимент Весовые Пакет Горячая штучка</v>
          </cell>
        </row>
        <row r="8">
          <cell r="B8" t="str">
            <v>Однокомпонентные продукты Бельмеши сочные с мясом Базовый ассортимент Фикс.вес Лоток Горячая штучка</v>
          </cell>
        </row>
        <row r="9">
          <cell r="B9" t="str">
            <v>Однокомпонентные продукты Горячий микс Чебупели сочные с мясом/Чебупели с ветчиной и сыром Базовый ассортимент Фикс.вес Лоток Горячая штучка</v>
          </cell>
        </row>
        <row r="10">
          <cell r="B10" t="str">
            <v>Однокомпонентные продукты готовые жареные пельмени Жареные пельмени до 0,6 Классическая форма Стародворские пельмени</v>
          </cell>
        </row>
        <row r="11">
          <cell r="B11" t="str">
            <v>Однокомпонентные продукты Грилья Куриные крылья Фикс.вес Лоток Горячая штучка</v>
          </cell>
        </row>
        <row r="12">
          <cell r="B12" t="str">
            <v>Однокомпонентные продукты Круггетсы с соусом Барбекю Круггетсы Фикс.вес Лоток Горячая штучка</v>
          </cell>
        </row>
        <row r="13">
          <cell r="B13" t="str">
            <v>Однокомпонентные продукты Круггетсы с соусом Карри Круггетсы Фикс.вес Лоток Горячая штучка</v>
          </cell>
        </row>
        <row r="14">
          <cell r="B14" t="str">
            <v>Однокомпонентные продукты Круггетсы с сырным соусом Круггетсы Весовые Пакет Горячая штучка</v>
          </cell>
        </row>
        <row r="15">
          <cell r="B15" t="str">
            <v>Однокомпонентные продукты Круггетсы с сырным соусом Круггетсы Фикс.вес Лоток Горячая штучка</v>
          </cell>
        </row>
        <row r="16">
          <cell r="B16" t="str">
            <v>Однокомпонентные продукты Круггетсы с сырным соусом Круггетсы Фикс.вес Пакет Горячая штучка</v>
          </cell>
        </row>
        <row r="17">
          <cell r="B17" t="str">
            <v>Однокомпонентные продукты Круггетсы с чесночным соусом Круггетсы Фикс.вес Лоток Горячая штучка</v>
          </cell>
        </row>
        <row r="18">
          <cell r="B18" t="str">
            <v>Однокомпонентные продукты Круггетсы со сливочно-горчичным соусом Круггетсы Фикс.вес Лоток Горячая штучка</v>
          </cell>
        </row>
        <row r="19">
          <cell r="B19" t="str">
            <v>Однокомпонентные продукты Круггетсы сочные Круггетсы Весовые Пакет Горячая штучка</v>
          </cell>
        </row>
        <row r="20">
          <cell r="B20" t="str">
            <v>Однокомпонентные продукты Круггетсы Сочные Круггетсы Фикс.вес Лоток Горячая штучка</v>
          </cell>
        </row>
        <row r="21">
          <cell r="B21" t="str">
            <v>Однокомпонентные продукты Круггетсы сочные Круггетсы Фикс.вес Пакет Горячая штучка</v>
          </cell>
        </row>
        <row r="22">
          <cell r="B22" t="str">
            <v>Однокомпонентные продукты Крылышки Классические Базовый ассортимент Фикс.вес Лоток Горячая штучка</v>
          </cell>
        </row>
        <row r="23">
          <cell r="B23" t="str">
            <v>Однокомпонентные продукты Крылышки острые к пиву Базовый ассортимент Весовые Пакет Горячая штучка</v>
          </cell>
        </row>
        <row r="24">
          <cell r="B24" t="str">
            <v>Однокомпонентные продукты Крылышки острые к пиву Базовый ассортимент Фикс.вес Лоток Горячая штучка</v>
          </cell>
        </row>
        <row r="25">
          <cell r="B25" t="str">
            <v>Однокомпонентные продукты Пекерсы с мясом Пекерсы Фикс.вес Лоток Горячая штучка</v>
          </cell>
        </row>
        <row r="26">
          <cell r="B26" t="str">
            <v>Однокомпонентные продукты Хотстеры Хотстеры Весовые Пакет Горячая штучка</v>
          </cell>
        </row>
        <row r="27">
          <cell r="B27" t="str">
            <v>Однокомпонентные продукты Хотстеры Хотстеры Фикс.вес Лоток Горячая штучка</v>
          </cell>
        </row>
        <row r="28">
          <cell r="B28" t="str">
            <v>Однокомпонентные продукты Хрустящие крылышки Базовый ассортимент Весовые Пакет Горячая штучка</v>
          </cell>
        </row>
        <row r="29">
          <cell r="B29" t="str">
            <v>Однокомпонентные продукты Хрустящие крылышки Базовый ассортимент Фикс.вес Лоток Горячая штучка</v>
          </cell>
        </row>
        <row r="30">
          <cell r="B30" t="str">
            <v>Однокомпонентные продукты Чебупели острые Базовый ассортимент Весовые Пакет Горячая штучка</v>
          </cell>
        </row>
        <row r="31">
          <cell r="B31" t="str">
            <v>Однокомпонентные продукты Чебупели острые Базовый ассортимент Фикс.вес Лоток Горячая штучка</v>
          </cell>
        </row>
        <row r="32">
          <cell r="B32" t="str">
            <v>Однокомпонентные продукты Чебупели с ветчиной и сыром Базовый ассортимент Весовые Пакет Горячая штучка</v>
          </cell>
        </row>
        <row r="33">
          <cell r="B33" t="str">
            <v>Однокомпонентные продукты Чебупели с ветчиной и сыром Базовый ассортимент Фикс.вес Лоток Горячая штучка</v>
          </cell>
        </row>
        <row r="34">
          <cell r="B34" t="str">
            <v>Однокомпонентные продукты Чебупели с мясом Базовый ассортимент Весовые Пакет Горячая штучка</v>
          </cell>
        </row>
        <row r="35">
          <cell r="B35" t="str">
            <v>Однокомпонентные продукты Чебупели с мясом Базовый ассортимент Фикс.вес Лоток Горячая штучка</v>
          </cell>
        </row>
        <row r="36">
          <cell r="B36" t="str">
            <v>Однокомпонентные продукты Чебупели с мясом Базовый ассортимент Фикс.вес Пакет Горячая штучка</v>
          </cell>
        </row>
        <row r="37">
          <cell r="B37" t="str">
            <v>Однокомпонентные продукты Чебупели с мясом без свинины Базовый ассортимент Фикс.вес Лоток Горячая штучка</v>
          </cell>
        </row>
        <row r="38">
          <cell r="B38" t="str">
            <v>Однокомпонентные продукты Чебупели Чили Чикен Базовый ассортимент Фикс.вес Стакан Горячая штучка</v>
          </cell>
        </row>
        <row r="39">
          <cell r="B39" t="str">
            <v>Однокомпонентные продукты Чебупицца курочка по-итальянски Чебупицца Весовые Пакет Горячая штучка</v>
          </cell>
        </row>
        <row r="40">
          <cell r="B40" t="str">
            <v>Однокомпонентные продукты Чебупицца курочка По-итальянски Чебупицца Фикс.вес Лоток Горячая штучка</v>
          </cell>
        </row>
        <row r="41">
          <cell r="B41" t="str">
            <v>Однокомпонентные продукты Чебупицца Пепперони Чебупицца Весовые Пакет Горячая штучка</v>
          </cell>
        </row>
        <row r="42">
          <cell r="B42" t="str">
            <v>Однокомпонентные продукты Чебупицца Пепперони Чебупицца Фикс.вес Лоток Горячая штучка</v>
          </cell>
        </row>
        <row r="43">
          <cell r="B43" t="str">
            <v>Однокомпонентные продукты Чебупицца Пепперони Чебупицца Фикс.вес Пакет Горячая штучка</v>
          </cell>
        </row>
        <row r="44">
          <cell r="B44" t="str">
            <v>Однокомпонентные продукты Чебуреки Мясо-Томато Базовый ассортимент Фикс.вес Лоток Горячая штучка</v>
          </cell>
        </row>
        <row r="45">
          <cell r="B45" t="str">
            <v>Однокомпонентные продукты Чебуреки Мясо-Томато Базовый ассортимент Штучка Пленка Горячая штучка</v>
          </cell>
        </row>
        <row r="46">
          <cell r="B46" t="str">
            <v>Однокомпонентные продукты Чебуреки с курицей и грибами Базовый ассортимент Штучка Горячая штучка</v>
          </cell>
        </row>
        <row r="47">
          <cell r="B47" t="str">
            <v>Однокомпонентные продукты Чебуреки с мясом Базовый ассортимент Бокс Горячая штучка</v>
          </cell>
        </row>
        <row r="48">
          <cell r="B48" t="str">
            <v>Однокомпонентные продукты Чебуреки с мясом Базовый ассортимент Весовые Пакет Горячая штучка</v>
          </cell>
        </row>
        <row r="49">
          <cell r="B49" t="str">
            <v>Однокомпонентные продукты Чебуреки с мясом Базовый ассортимент Штучка Пленка Горячая штучка</v>
          </cell>
        </row>
        <row r="50">
          <cell r="B50" t="str">
            <v>Однокомпонентные продукты Чебуреки с мясом без свинины Базовый ассортимент Фикс.вес Лоток Горячая штучка</v>
          </cell>
        </row>
        <row r="51">
          <cell r="B51" t="str">
            <v>Однокомпонентные продукты Чебуреки со свининой и говядиной Базовый ассортимент Фикс.вес Лоток Горячая штучка</v>
          </cell>
        </row>
        <row r="52">
          <cell r="B52" t="str">
            <v>Однокомпонентные продукты Чебуреки со свининой и говядиной Базовый ассортимент Штучка Горячая штучка</v>
          </cell>
        </row>
        <row r="53">
          <cell r="B53" t="str">
            <v>Однокомпонентные продукты Чебуреки Сочные с мясом Базовый ассортимент Штучка Пленка Горячая штучка</v>
          </cell>
        </row>
        <row r="54">
          <cell r="B54" t="str">
            <v>Однокомпонентные продукты Чебуречище Базовый ассортимент Штучка пленка Горячая штучка</v>
          </cell>
        </row>
        <row r="55">
          <cell r="B55" t="str">
            <v>Однокомпонентные продукты Чизипицца С ветчиной и грибами Чизипицца фикс.вес коробка Горячая штучка</v>
          </cell>
        </row>
        <row r="56">
          <cell r="B56" t="str">
            <v>Однокомпонентные продукты Чизипицца Четыре сыра Чизипицца фикс.вес коробка Горячая штучка</v>
          </cell>
        </row>
        <row r="57">
          <cell r="B57" t="str">
            <v>Однокомпонентные продукты Чикенсы. Сметана и зелень Чикенсы Фикс.вес Лоток Горячая штучка</v>
          </cell>
        </row>
        <row r="58">
          <cell r="B58" t="str">
            <v>Пельмени Ароматные Ароматные до 0,6 Сфера Стародворье</v>
          </cell>
        </row>
        <row r="59">
          <cell r="B59" t="str">
            <v>Пельмени Ароматные Ароматные свыше 0,6 Сфера Стародворье</v>
          </cell>
        </row>
        <row r="60">
          <cell r="B60" t="str">
            <v>Пельмени Бабушкины Премиум пельмени свыше 0,6 сфера Вязанка</v>
          </cell>
        </row>
        <row r="61">
          <cell r="B61" t="str">
            <v>Пельмени Бульмени с говядиной и свининой большие Бульмени ГШ до 0,6 Сфера Горячая штучка БУЛЬМЕНИ</v>
          </cell>
        </row>
        <row r="62">
          <cell r="B62" t="str">
            <v>Пельмени Бульмени с говядиной и свининой большие Бульмени ГШ свыше 0,6 Сфера Горячая штучка БУЛЬМЕНИ</v>
          </cell>
        </row>
        <row r="63">
          <cell r="B63" t="str">
            <v>Пельмени Бульмени с говядиной и свининой большие. Сибирские Бульмени ГШ до 0,6 Сфера Горячая штучка БУЛЬМЕНИ</v>
          </cell>
        </row>
        <row r="64">
          <cell r="B64" t="str">
            <v>Пельмени Бульмени с говядиной и свининой большие. Сибирские Бульмени ГШ свыше 0,6 Сфера Горячая штучка БУЛЬМЕНИ</v>
          </cell>
        </row>
        <row r="65">
          <cell r="B65" t="str">
            <v>Пельмени Бульмени с говядиной и свининой Бульмени ГШ до 0,6 Классическая форма Горячая штучка БУЛЬМЕНИ</v>
          </cell>
        </row>
        <row r="66">
          <cell r="B66" t="str">
            <v>Пельмени Бульмени с говядиной и свининой Бульмени ГШ до 0,6 Сфера Горячая штучка БУЛЬМЕНИ</v>
          </cell>
        </row>
        <row r="67">
          <cell r="B67" t="str">
            <v>Пельмени Бульмени с говядиной и свининой Бульмени ГШ свыше 0,6 Сфера Горячая штучка БУЛЬМЕНИ</v>
          </cell>
        </row>
        <row r="68">
          <cell r="B68" t="str">
            <v>Пельмени Бульмени с говядиной и свининой. Сибирские Бульмени ГШ до 0,6 Сфера Горячая штучка БУЛЬМЕНИ</v>
          </cell>
        </row>
        <row r="69">
          <cell r="B69" t="str">
            <v>Пельмени Бульмени с говядиной и свининой. Сибирские Бульмени ГШ свыше 0,6 Сфера Горячая штучка БУЛЬМЕНИ</v>
          </cell>
        </row>
        <row r="70">
          <cell r="B70" t="str">
            <v>Пельмени Бульмени со сливочным маслом Бульмени ГШ до 0,6 Сфера Горячая штучка БУЛЬМЕНИ</v>
          </cell>
        </row>
        <row r="71">
          <cell r="B71" t="str">
            <v>Пельмени Бульмени со сливочным маслом Бульмени ГШ свыше 0,6 Сфера Горячая штучка БУЛЬМЕНИ</v>
          </cell>
        </row>
        <row r="72">
          <cell r="B72" t="str">
            <v>Пельмени Бульмени со сливочным маслом. Сибирские Бульмени ГШ до 0,6 Сфера Горячая штучка БУЛЬМЕНИ</v>
          </cell>
        </row>
        <row r="73">
          <cell r="B73" t="str">
            <v>Пельмени Бульмени со сливочным маслом. Сибирские Бульмени ГШ свыше 0,6 Сфера Горячая штучка БУЛЬМЕНИ</v>
          </cell>
        </row>
        <row r="74">
          <cell r="B74" t="str">
            <v>Пельмени Восточные без свинины Восточные до 0,6 Сфера Стародворье</v>
          </cell>
        </row>
        <row r="75">
          <cell r="B75" t="str">
            <v>Пельмени Восточные без свинины Восточные свыше 0,6 Сфера Стародворье</v>
          </cell>
        </row>
        <row r="76">
          <cell r="B76" t="str">
            <v>Пельмени Восточные Остальное свыше 0,6 Хинкали Стародворские пельмени</v>
          </cell>
        </row>
        <row r="77">
          <cell r="B77" t="str">
            <v>Пельмени Восточные Славница (брендированная) Весовые Хинкали Стародворье</v>
          </cell>
        </row>
        <row r="78">
          <cell r="B78" t="str">
            <v>Пельмени Восточные Славница свыше 0,6 Хинкали Славница</v>
          </cell>
        </row>
        <row r="79">
          <cell r="B79" t="str">
            <v>Пельмени Восточные Хинкали Весовые Хинкали Славница</v>
          </cell>
        </row>
        <row r="80">
          <cell r="B80" t="str">
            <v>Пельмени Восточные Хинкали свыше 0,6 Хинкали Славница</v>
          </cell>
        </row>
        <row r="81">
          <cell r="B81" t="str">
            <v>Пельмени Домашние Премиум пельмени свыше 0,6 Сфера Вязанка</v>
          </cell>
        </row>
        <row r="82">
          <cell r="B82" t="str">
            <v>Пельмени Жемчужные Бульмени ГШ до 0,6 Сфера Горячая штучка БУЛЬМЕНИ</v>
          </cell>
        </row>
        <row r="83">
          <cell r="B83" t="str">
            <v>Пельмени Жемчужные со сливочным маслом Жемчужные до 0,6 Сфера Стародворские пельмени</v>
          </cell>
        </row>
        <row r="84">
          <cell r="B84" t="str">
            <v>Пельмени Жемчужные со сливочным маслом Жемчужные свыше 0,6 Сфера Стародворские пельмени</v>
          </cell>
        </row>
        <row r="85">
          <cell r="B85" t="str">
            <v>Пельмени Жюльен Бульмени ГШ до 0,6 Сфера Горячая штучка БУЛЬМЕНИ</v>
          </cell>
        </row>
        <row r="86">
          <cell r="B86" t="str">
            <v>Пельмени Жюльен Бульмени ГШ свыше 0,6 Сфера Горячая штучка БУЛЬМЕНИ</v>
          </cell>
        </row>
        <row r="87">
          <cell r="B87" t="str">
            <v>Пельмени из отборной свинины и говядины Медвежье ушко Весовые Равиоли Стародворские пельмени</v>
          </cell>
        </row>
        <row r="88">
          <cell r="B88" t="str">
            <v>Пельмени из телятины Жемчужные до 0,6 Сфера Стародворские пельмени</v>
          </cell>
        </row>
        <row r="89">
          <cell r="B89" t="str">
            <v>Пельмени из телятины и свинины Жемчужные до 0,6 Сфера Стародворье</v>
          </cell>
        </row>
        <row r="90">
          <cell r="B90" t="str">
            <v>Пельмени из телятины и свинины Жемчужные свыше 0,6 Сфера Стародворские пельмени</v>
          </cell>
        </row>
        <row r="91">
          <cell r="B91" t="str">
            <v>Пельмени Кавказские Хинкали свыше 0,6 Хинкали Стародворье</v>
          </cell>
        </row>
        <row r="92">
          <cell r="B92" t="str">
            <v>Пельмени Классические Медвежье ушко до 0,6 Классическая форма Стародворские пельмени</v>
          </cell>
        </row>
        <row r="93">
          <cell r="B93" t="str">
            <v>Пельмени Классические Медвежье ушко свыше 0,6 Классическая форма Стародворье</v>
          </cell>
        </row>
        <row r="94">
          <cell r="B94" t="str">
            <v>Пельмени Наваристые Наваристые свыше 0,6 мини хинкали Стародворье</v>
          </cell>
        </row>
        <row r="95">
          <cell r="B95" t="str">
            <v>Пельмени Отборные из говядины Отборные до 0,6 Равиоли Стародворье</v>
          </cell>
        </row>
        <row r="96">
          <cell r="B96" t="str">
            <v>Пельмени Отборные из говядины Отборные свыше 0,6 Равиоли Стародворье</v>
          </cell>
        </row>
        <row r="97">
          <cell r="B97" t="str">
            <v>Пельмени Отборные из свинины и говядины Отборные до 0,6 Равиоли Стародворье</v>
          </cell>
        </row>
        <row r="98">
          <cell r="B98" t="str">
            <v>Пельмени Отборные из свинины и говядины Отборные свыше 0,6 Равиоли Стародворье</v>
          </cell>
        </row>
        <row r="99">
          <cell r="B99" t="str">
            <v>Пельмени Печорские люкс Славница до 0,6 Классическая форма Славница</v>
          </cell>
        </row>
        <row r="100">
          <cell r="B100" t="str">
            <v>Пельмени Пикантные с чесночком Чесночные до 0,6 Сфера Стародворье</v>
          </cell>
        </row>
        <row r="101">
          <cell r="B101" t="str">
            <v>Пельмени Пикантные с чесночком Чесночные свыше 0,6 Сфера Стародворье</v>
          </cell>
        </row>
        <row r="102">
          <cell r="B102" t="str">
            <v>Пельмени Подмосковные No Name Весовые Равиоли No Name</v>
          </cell>
        </row>
        <row r="103">
          <cell r="B103" t="str">
            <v>Пельмени Пуговки с говядиной и свининой No Name Весовые Сфера No Name</v>
          </cell>
        </row>
        <row r="104">
          <cell r="B104" t="str">
            <v>Пельмени Пуговки с говядиной и свининой Славница до 0,6 Сфера Славница</v>
          </cell>
        </row>
        <row r="105">
          <cell r="B105" t="str">
            <v>Пельмени Пуговки с говядиной и свининой Славница свыше 0,6 Сфера Славница</v>
          </cell>
        </row>
        <row r="106">
          <cell r="B106" t="str">
            <v>Пельмени Сливочные из нежной говядины и свинины Сливочные свыше 0,6 Псевдозащип Стародворье</v>
          </cell>
        </row>
        <row r="107">
          <cell r="B107" t="str">
            <v>Пельмени со сливочным маслом Бульмени ГШ до 0,6 Классическая форма Горячая штучка БУЛЬМЕНИ</v>
          </cell>
        </row>
        <row r="108">
          <cell r="B108" t="str">
            <v>Пельмени со сливочным маслом Жемчужные до 0,6 Сфера Стародворские пельмени</v>
          </cell>
        </row>
        <row r="109">
          <cell r="B109" t="str">
            <v>Пельмени со сливочным маслом Жемчужные свыше 0,6 Сфера Стародворские пельмени</v>
          </cell>
        </row>
        <row r="110">
          <cell r="B110" t="str">
            <v>Пельмени Сочные Сочные до 0,6 Сфера Стародворье</v>
          </cell>
        </row>
        <row r="111">
          <cell r="B111" t="str">
            <v>Пельмени Сочные Сочные свыше 0,6 Сфера Стародворье</v>
          </cell>
        </row>
        <row r="112">
          <cell r="B112" t="str">
            <v>Пельмени Столовые Особые Зареченские пельмени Весовые Классическая форма Славница</v>
          </cell>
        </row>
        <row r="113">
          <cell r="B113" t="str">
            <v>Пельмени 2мин вкус1 тм Горячая Штучка</v>
          </cell>
        </row>
        <row r="114">
          <cell r="B114" t="str">
            <v>Пельмени 2мин вкус2 тм Горячая Штучка</v>
          </cell>
        </row>
        <row r="115">
          <cell r="B115" t="str">
            <v>В/к колбасы Австрийский в/у Бордо Весовые Фиброуз Стародворье</v>
          </cell>
        </row>
        <row r="116">
          <cell r="B116" t="str">
            <v>В/к колбасы Австрийский в/у Бордо Фикс.вес Фиброуз Стародворье</v>
          </cell>
        </row>
        <row r="117">
          <cell r="B117" t="str">
            <v>В/к колбасы Австрийский терм/п Бордо Весовые Фиброуз Стародворье</v>
          </cell>
        </row>
        <row r="118">
          <cell r="B118" t="str">
            <v>В/к колбасы Австрийский терм/п Бордо Фикс.вес Фиброуз Стародворские колбасы</v>
          </cell>
        </row>
        <row r="119">
          <cell r="B119" t="str">
            <v>В/к колбасы Балыковая в/у Вязанка Весовые Фиброуз Вязанка</v>
          </cell>
        </row>
        <row r="120">
          <cell r="B120" t="str">
            <v>В/к колбасы Балыковая в/у Вязанка Фикс.вес Фиброуз Вязанка</v>
          </cell>
        </row>
        <row r="121">
          <cell r="B121" t="str">
            <v>В/к колбасы Балыковая со срезом в/у Вязанка Фикс.вес Фиброуз Стародворские колбасы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ичные продажи"/>
      <sheetName val="ОбработаннаяВыгрузка"/>
      <sheetName val="Вторичные  продажи"/>
      <sheetName val="Список"/>
      <sheetName val="исх фреш"/>
      <sheetName val="факт"/>
      <sheetName val="факт (2)"/>
      <sheetName val="Справочник продуктов из DAX12_"/>
      <sheetName val="РМКК"/>
      <sheetName val="ЛККух"/>
      <sheetName val="Список (ОС)"/>
      <sheetName val="ЛКК "/>
      <sheetName val="выручка"/>
      <sheetName val="ДА!"/>
      <sheetName val="SKU"/>
      <sheetName val="мех"/>
      <sheetName val="Верный"/>
      <sheetName val="Бристоль"/>
      <sheetName val="Монетка"/>
      <sheetName val="Спар НН"/>
      <sheetName val="Спар СПб"/>
      <sheetName val="Спар Тула"/>
      <sheetName val="Высшая лига"/>
      <sheetName val="Гулливер, Гурман, Победа!"/>
      <sheetName val="Магнолия"/>
      <sheetName val="Billa"/>
      <sheetName val="Дионис"/>
      <sheetName val="Центрторг"/>
      <sheetName val="Европа"/>
      <sheetName val="Линия"/>
      <sheetName val="Десяточка"/>
      <sheetName val="Glob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Блины</v>
          </cell>
        </row>
        <row r="3">
          <cell r="A3" t="str">
            <v>Блины</v>
          </cell>
        </row>
        <row r="4">
          <cell r="A4" t="str">
            <v>Блины</v>
          </cell>
        </row>
        <row r="5">
          <cell r="A5" t="str">
            <v>Блины</v>
          </cell>
        </row>
        <row r="6">
          <cell r="A6" t="str">
            <v>Блины</v>
          </cell>
        </row>
        <row r="7">
          <cell r="A7" t="str">
            <v>Блины</v>
          </cell>
        </row>
        <row r="8">
          <cell r="A8" t="str">
            <v>Блины</v>
          </cell>
        </row>
        <row r="9">
          <cell r="A9" t="str">
            <v>Блины</v>
          </cell>
        </row>
        <row r="10">
          <cell r="A10" t="str">
            <v>В/к колбасы</v>
          </cell>
        </row>
        <row r="11">
          <cell r="A11" t="str">
            <v>В/к колбасы</v>
          </cell>
        </row>
        <row r="12">
          <cell r="A12" t="str">
            <v>В/к колбасы</v>
          </cell>
        </row>
        <row r="13">
          <cell r="A13" t="str">
            <v>В/к колбасы</v>
          </cell>
        </row>
        <row r="14">
          <cell r="A14" t="str">
            <v>В/к колбасы</v>
          </cell>
        </row>
        <row r="15">
          <cell r="A15" t="str">
            <v>В/к колбасы</v>
          </cell>
        </row>
        <row r="16">
          <cell r="A16" t="str">
            <v>В/к колбасы</v>
          </cell>
        </row>
        <row r="17">
          <cell r="A17" t="str">
            <v>В/к колбасы</v>
          </cell>
        </row>
        <row r="18">
          <cell r="A18" t="str">
            <v>В/к колбасы</v>
          </cell>
        </row>
        <row r="19">
          <cell r="A19" t="str">
            <v>В/к колбасы</v>
          </cell>
        </row>
        <row r="20">
          <cell r="A20" t="str">
            <v>В/к колбасы</v>
          </cell>
        </row>
        <row r="21">
          <cell r="A21" t="str">
            <v>В/к колбасы</v>
          </cell>
        </row>
        <row r="22">
          <cell r="A22" t="str">
            <v>В/к колбасы</v>
          </cell>
        </row>
        <row r="23">
          <cell r="A23" t="str">
            <v>В/к колбасы</v>
          </cell>
        </row>
        <row r="24">
          <cell r="A24" t="str">
            <v>В/к колбасы</v>
          </cell>
        </row>
        <row r="25">
          <cell r="A25" t="str">
            <v>В/к колбасы</v>
          </cell>
        </row>
        <row r="26">
          <cell r="A26" t="str">
            <v>В/к колбасы</v>
          </cell>
        </row>
        <row r="27">
          <cell r="A27" t="str">
            <v>В/к колбасы</v>
          </cell>
        </row>
        <row r="28">
          <cell r="A28" t="str">
            <v>В/к колбасы</v>
          </cell>
        </row>
        <row r="29">
          <cell r="A29" t="str">
            <v>В/к колбасы</v>
          </cell>
        </row>
        <row r="30">
          <cell r="A30" t="str">
            <v>В/к колбасы</v>
          </cell>
        </row>
        <row r="31">
          <cell r="A31" t="str">
            <v>В/к колбасы</v>
          </cell>
        </row>
        <row r="32">
          <cell r="A32" t="str">
            <v>В/к колбасы</v>
          </cell>
        </row>
        <row r="33">
          <cell r="A33" t="str">
            <v>В/к колбасы</v>
          </cell>
        </row>
        <row r="34">
          <cell r="A34" t="str">
            <v>В/к колбасы</v>
          </cell>
        </row>
        <row r="35">
          <cell r="A35" t="str">
            <v>В/к колбасы</v>
          </cell>
        </row>
        <row r="36">
          <cell r="A36" t="str">
            <v>В/к колбасы</v>
          </cell>
        </row>
        <row r="37">
          <cell r="A37" t="str">
            <v>В/к колбасы</v>
          </cell>
        </row>
        <row r="38">
          <cell r="A38" t="str">
            <v>В/к колбасы</v>
          </cell>
        </row>
        <row r="39">
          <cell r="A39" t="str">
            <v>В/к колбасы</v>
          </cell>
        </row>
        <row r="40">
          <cell r="A40" t="str">
            <v>В/к колбасы</v>
          </cell>
        </row>
        <row r="41">
          <cell r="A41" t="str">
            <v>В/к колбасы</v>
          </cell>
        </row>
        <row r="42">
          <cell r="A42" t="str">
            <v>В/к колбасы</v>
          </cell>
        </row>
        <row r="43">
          <cell r="A43" t="str">
            <v>В/к колбасы</v>
          </cell>
        </row>
        <row r="44">
          <cell r="A44" t="str">
            <v>В/к колбасы</v>
          </cell>
        </row>
        <row r="45">
          <cell r="A45" t="str">
            <v>В/к колбасы</v>
          </cell>
        </row>
        <row r="46">
          <cell r="A46" t="str">
            <v>В/к колбасы</v>
          </cell>
        </row>
        <row r="47">
          <cell r="A47" t="str">
            <v>Вареники</v>
          </cell>
        </row>
        <row r="48">
          <cell r="A48" t="str">
            <v>Вареники</v>
          </cell>
        </row>
        <row r="49">
          <cell r="A49" t="str">
            <v>Вареные колбасы</v>
          </cell>
        </row>
        <row r="50">
          <cell r="A50" t="str">
            <v>Вареные колбасы</v>
          </cell>
        </row>
        <row r="51">
          <cell r="A51" t="str">
            <v>Вареные колбасы</v>
          </cell>
        </row>
        <row r="52">
          <cell r="A52" t="str">
            <v>Вареные колбасы</v>
          </cell>
        </row>
        <row r="53">
          <cell r="A53" t="str">
            <v>Вареные колбасы</v>
          </cell>
        </row>
        <row r="54">
          <cell r="A54" t="str">
            <v>Вареные колбасы</v>
          </cell>
        </row>
        <row r="55">
          <cell r="A55" t="str">
            <v>Вареные колбасы</v>
          </cell>
        </row>
        <row r="56">
          <cell r="A56" t="str">
            <v>Вареные колбасы</v>
          </cell>
        </row>
        <row r="57">
          <cell r="A57" t="str">
            <v>Вареные колбасы</v>
          </cell>
        </row>
        <row r="58">
          <cell r="A58" t="str">
            <v>Вареные колбасы</v>
          </cell>
        </row>
        <row r="59">
          <cell r="A59" t="str">
            <v>Вареные колбасы</v>
          </cell>
        </row>
        <row r="60">
          <cell r="A60" t="str">
            <v>Вареные колбасы</v>
          </cell>
        </row>
        <row r="61">
          <cell r="A61" t="str">
            <v>Вареные колбасы</v>
          </cell>
        </row>
        <row r="62">
          <cell r="A62" t="str">
            <v>Вареные колбасы</v>
          </cell>
        </row>
        <row r="63">
          <cell r="A63" t="str">
            <v>Вареные колбасы</v>
          </cell>
        </row>
        <row r="64">
          <cell r="A64" t="str">
            <v>Вареные колбасы</v>
          </cell>
        </row>
        <row r="65">
          <cell r="A65" t="str">
            <v>Вареные колбасы</v>
          </cell>
        </row>
        <row r="66">
          <cell r="A66" t="str">
            <v>Вареные колбасы</v>
          </cell>
        </row>
        <row r="67">
          <cell r="A67" t="str">
            <v>Вареные колбасы</v>
          </cell>
        </row>
        <row r="68">
          <cell r="A68" t="str">
            <v>Вареные колбасы</v>
          </cell>
        </row>
        <row r="69">
          <cell r="A69" t="str">
            <v>Вареные колбасы</v>
          </cell>
        </row>
        <row r="70">
          <cell r="A70" t="str">
            <v>Вареные колбасы</v>
          </cell>
        </row>
        <row r="71">
          <cell r="A71" t="str">
            <v>Вареные колбасы</v>
          </cell>
        </row>
        <row r="72">
          <cell r="A72" t="str">
            <v>Вареные колбасы</v>
          </cell>
        </row>
        <row r="73">
          <cell r="A73" t="str">
            <v>Вареные колбасы</v>
          </cell>
        </row>
        <row r="74">
          <cell r="A74" t="str">
            <v>Вареные колбасы</v>
          </cell>
        </row>
        <row r="75">
          <cell r="A75" t="str">
            <v>Вареные колбасы</v>
          </cell>
        </row>
        <row r="76">
          <cell r="A76" t="str">
            <v>Вареные колбасы</v>
          </cell>
        </row>
        <row r="77">
          <cell r="A77" t="str">
            <v>Вареные колбасы</v>
          </cell>
        </row>
        <row r="78">
          <cell r="A78" t="str">
            <v>Вареные колбасы</v>
          </cell>
        </row>
        <row r="79">
          <cell r="A79" t="str">
            <v>Вареные колбасы</v>
          </cell>
        </row>
        <row r="80">
          <cell r="A80" t="str">
            <v>Вареные колбасы</v>
          </cell>
        </row>
        <row r="81">
          <cell r="A81" t="str">
            <v>Вареные колбасы</v>
          </cell>
        </row>
        <row r="82">
          <cell r="A82" t="str">
            <v>Вареные колбасы</v>
          </cell>
        </row>
        <row r="83">
          <cell r="A83" t="str">
            <v>Вареные колбасы</v>
          </cell>
        </row>
        <row r="84">
          <cell r="A84" t="str">
            <v>Вареные колбасы</v>
          </cell>
        </row>
        <row r="85">
          <cell r="A85" t="str">
            <v>Вареные колбасы</v>
          </cell>
        </row>
        <row r="86">
          <cell r="A86" t="str">
            <v>Вареные колбасы</v>
          </cell>
        </row>
        <row r="87">
          <cell r="A87" t="str">
            <v>Вареные колбасы</v>
          </cell>
        </row>
        <row r="88">
          <cell r="A88" t="str">
            <v>Вареные колбасы</v>
          </cell>
        </row>
        <row r="89">
          <cell r="A89" t="str">
            <v>Вареные колбасы</v>
          </cell>
        </row>
        <row r="90">
          <cell r="A90" t="str">
            <v>Вареные колбасы</v>
          </cell>
        </row>
        <row r="91">
          <cell r="A91" t="str">
            <v>Вареные колбасы</v>
          </cell>
        </row>
        <row r="92">
          <cell r="A92" t="str">
            <v>Вареные колбасы</v>
          </cell>
        </row>
        <row r="93">
          <cell r="A93" t="str">
            <v>Вареные колбасы</v>
          </cell>
        </row>
        <row r="94">
          <cell r="A94" t="str">
            <v>Вареные колбасы</v>
          </cell>
        </row>
        <row r="95">
          <cell r="A95" t="str">
            <v>Вареные колбасы</v>
          </cell>
        </row>
        <row r="96">
          <cell r="A96" t="str">
            <v>Вареные колбасы</v>
          </cell>
        </row>
        <row r="97">
          <cell r="A97" t="str">
            <v>Вареные колбасы</v>
          </cell>
        </row>
        <row r="98">
          <cell r="A98" t="str">
            <v>Вареные колбасы</v>
          </cell>
        </row>
        <row r="99">
          <cell r="A99" t="str">
            <v>Вареные колбасы</v>
          </cell>
        </row>
        <row r="100">
          <cell r="A100" t="str">
            <v>Вареные колбасы</v>
          </cell>
        </row>
        <row r="101">
          <cell r="A101" t="str">
            <v>Вареные колбасы</v>
          </cell>
        </row>
        <row r="102">
          <cell r="A102" t="str">
            <v>Вареные колбасы</v>
          </cell>
        </row>
        <row r="103">
          <cell r="A103" t="str">
            <v>Вареные колбасы</v>
          </cell>
        </row>
        <row r="104">
          <cell r="A104" t="str">
            <v>Ветчины</v>
          </cell>
        </row>
        <row r="105">
          <cell r="A105" t="str">
            <v>Ветчины</v>
          </cell>
        </row>
        <row r="106">
          <cell r="A106" t="str">
            <v>Ветчины</v>
          </cell>
        </row>
        <row r="107">
          <cell r="A107" t="str">
            <v>Ветчины</v>
          </cell>
        </row>
        <row r="108">
          <cell r="A108" t="str">
            <v>Ветчины</v>
          </cell>
        </row>
        <row r="109">
          <cell r="A109" t="str">
            <v>Ветчины</v>
          </cell>
        </row>
        <row r="110">
          <cell r="A110" t="str">
            <v>Ветчины</v>
          </cell>
        </row>
        <row r="111">
          <cell r="A111" t="str">
            <v>Ветчины</v>
          </cell>
        </row>
        <row r="112">
          <cell r="A112" t="str">
            <v>Ветчины</v>
          </cell>
        </row>
        <row r="113">
          <cell r="A113" t="str">
            <v>Ветчины</v>
          </cell>
        </row>
        <row r="114">
          <cell r="A114" t="str">
            <v>Ветчины</v>
          </cell>
        </row>
        <row r="115">
          <cell r="A115" t="str">
            <v>Наггетсы</v>
          </cell>
        </row>
        <row r="116">
          <cell r="A116" t="str">
            <v>Наггетсы</v>
          </cell>
        </row>
        <row r="117">
          <cell r="A117" t="str">
            <v>Наггетсы</v>
          </cell>
        </row>
        <row r="118">
          <cell r="A118" t="str">
            <v>Наггетсы</v>
          </cell>
        </row>
        <row r="119">
          <cell r="A119" t="str">
            <v>Наггетсы</v>
          </cell>
        </row>
        <row r="120">
          <cell r="A120" t="str">
            <v>Наггетсы</v>
          </cell>
        </row>
        <row r="121">
          <cell r="A121" t="str">
            <v>Наггетсы</v>
          </cell>
        </row>
        <row r="122">
          <cell r="A122" t="str">
            <v>Однокомпонентные готовые продукты</v>
          </cell>
        </row>
        <row r="123">
          <cell r="A123" t="str">
            <v>Однокомпонентные готовые продукты</v>
          </cell>
        </row>
        <row r="124">
          <cell r="A124" t="str">
            <v>Однокомпонентные готовые продукты</v>
          </cell>
        </row>
        <row r="125">
          <cell r="A125" t="str">
            <v>Однокомпонентные готовые продукты</v>
          </cell>
        </row>
        <row r="126">
          <cell r="A126" t="str">
            <v>Однокомпонентные готовые продукты</v>
          </cell>
        </row>
        <row r="127">
          <cell r="A127" t="str">
            <v>Однокомпонентные готовые продукты</v>
          </cell>
        </row>
        <row r="128">
          <cell r="A128" t="str">
            <v>Однокомпонентные готовые продукты</v>
          </cell>
        </row>
        <row r="129">
          <cell r="A129" t="str">
            <v>Однокомпонентные готовые продукты</v>
          </cell>
        </row>
        <row r="130">
          <cell r="A130" t="str">
            <v>Однокомпонентные готовые продукты</v>
          </cell>
        </row>
        <row r="131">
          <cell r="A131" t="str">
            <v>Однокомпонентные готовые продукты</v>
          </cell>
        </row>
        <row r="132">
          <cell r="A132" t="str">
            <v>Однокомпонентные готовые продукты</v>
          </cell>
        </row>
        <row r="133">
          <cell r="A133" t="str">
            <v>Однокомпонентные готовые продукты</v>
          </cell>
        </row>
        <row r="134">
          <cell r="A134" t="str">
            <v>Однокомпонентные готовые продукты</v>
          </cell>
        </row>
        <row r="135">
          <cell r="A135" t="str">
            <v>Однокомпонентные готовые продукты</v>
          </cell>
        </row>
        <row r="136">
          <cell r="A136" t="str">
            <v>Однокомпонентные готовые продукты</v>
          </cell>
        </row>
        <row r="137">
          <cell r="A137" t="str">
            <v>Однокомпонентные готовые продукты</v>
          </cell>
        </row>
        <row r="138">
          <cell r="A138" t="str">
            <v>Однокомпонентные готовые продукты</v>
          </cell>
        </row>
        <row r="139">
          <cell r="A139" t="str">
            <v>Однокомпонентные готовые продукты</v>
          </cell>
        </row>
        <row r="140">
          <cell r="A140" t="str">
            <v>Однокомпонентные готовые продукты</v>
          </cell>
        </row>
        <row r="141">
          <cell r="A141" t="str">
            <v>Однокомпонентные готовые продукты</v>
          </cell>
        </row>
        <row r="142">
          <cell r="A142" t="str">
            <v>Однокомпонентные готовые продукты</v>
          </cell>
        </row>
        <row r="143">
          <cell r="A143" t="str">
            <v>Однокомпонентные готовые продукты</v>
          </cell>
        </row>
        <row r="144">
          <cell r="A144" t="str">
            <v>Однокомпонентные готовые продукты</v>
          </cell>
        </row>
        <row r="145">
          <cell r="A145" t="str">
            <v>Однокомпонентные готовые продукты</v>
          </cell>
        </row>
        <row r="146">
          <cell r="A146" t="str">
            <v>Однокомпонентные готовые продукты</v>
          </cell>
        </row>
        <row r="147">
          <cell r="A147" t="str">
            <v>Однокомпонентные готовые продукты</v>
          </cell>
        </row>
        <row r="148">
          <cell r="A148" t="str">
            <v>Однокомпонентные готовые продукты</v>
          </cell>
        </row>
        <row r="149">
          <cell r="A149" t="str">
            <v>Однокомпонентные готовые продукты</v>
          </cell>
        </row>
        <row r="150">
          <cell r="A150" t="str">
            <v>Однокомпонентные готовые продукты</v>
          </cell>
        </row>
        <row r="151">
          <cell r="A151" t="str">
            <v>Однокомпонентные готовые продукты</v>
          </cell>
        </row>
        <row r="152">
          <cell r="A152" t="str">
            <v>Однокомпонентные готовые продукты</v>
          </cell>
        </row>
        <row r="153">
          <cell r="A153" t="str">
            <v>Однокомпонентные готовые продукты</v>
          </cell>
        </row>
        <row r="154">
          <cell r="A154" t="str">
            <v>Однокомпонентные готовые продукты</v>
          </cell>
        </row>
        <row r="155">
          <cell r="A155" t="str">
            <v>Однокомпонентные готовые продукты</v>
          </cell>
        </row>
        <row r="156">
          <cell r="A156" t="str">
            <v>Однокомпонентные готовые продукты</v>
          </cell>
        </row>
        <row r="157">
          <cell r="A157" t="str">
            <v>Однокомпонентные готовые продукты</v>
          </cell>
        </row>
        <row r="158">
          <cell r="A158" t="str">
            <v>Пельмени</v>
          </cell>
        </row>
        <row r="159">
          <cell r="A159" t="str">
            <v>Пельмени</v>
          </cell>
        </row>
        <row r="160">
          <cell r="A160" t="str">
            <v>Пельмени</v>
          </cell>
        </row>
        <row r="161">
          <cell r="A161" t="str">
            <v>Пельмени</v>
          </cell>
        </row>
        <row r="162">
          <cell r="A162" t="str">
            <v>Пельмени</v>
          </cell>
        </row>
        <row r="163">
          <cell r="A163" t="str">
            <v>Пельмени</v>
          </cell>
        </row>
        <row r="164">
          <cell r="A164" t="str">
            <v>Пельмени</v>
          </cell>
        </row>
        <row r="165">
          <cell r="A165" t="str">
            <v>Пельмени</v>
          </cell>
        </row>
        <row r="166">
          <cell r="A166" t="str">
            <v>Пельмени</v>
          </cell>
        </row>
        <row r="167">
          <cell r="A167" t="str">
            <v>Пельмени</v>
          </cell>
        </row>
        <row r="168">
          <cell r="A168" t="str">
            <v>Пельмени</v>
          </cell>
        </row>
        <row r="169">
          <cell r="A169" t="str">
            <v>Пельмени</v>
          </cell>
        </row>
        <row r="170">
          <cell r="A170" t="str">
            <v>Пельмени</v>
          </cell>
        </row>
        <row r="171">
          <cell r="A171" t="str">
            <v>Пельмени</v>
          </cell>
        </row>
        <row r="172">
          <cell r="A172" t="str">
            <v>Пельмени</v>
          </cell>
        </row>
        <row r="173">
          <cell r="A173" t="str">
            <v>Пельмени</v>
          </cell>
        </row>
        <row r="174">
          <cell r="A174" t="str">
            <v>Пельмени</v>
          </cell>
        </row>
        <row r="175">
          <cell r="A175" t="str">
            <v>Пельмени</v>
          </cell>
        </row>
        <row r="176">
          <cell r="A176" t="str">
            <v>Пельмени</v>
          </cell>
        </row>
        <row r="177">
          <cell r="A177" t="str">
            <v>Пельмени</v>
          </cell>
        </row>
        <row r="178">
          <cell r="A178" t="str">
            <v>Пельмени</v>
          </cell>
        </row>
        <row r="179">
          <cell r="A179" t="str">
            <v>Пельмени</v>
          </cell>
        </row>
        <row r="180">
          <cell r="A180" t="str">
            <v>Пельмени</v>
          </cell>
        </row>
        <row r="181">
          <cell r="A181" t="str">
            <v>Пельмени</v>
          </cell>
        </row>
        <row r="182">
          <cell r="A182" t="str">
            <v>Пельмени</v>
          </cell>
        </row>
        <row r="183">
          <cell r="A183" t="str">
            <v>Пельмени</v>
          </cell>
        </row>
        <row r="184">
          <cell r="A184" t="str">
            <v>Пельмени</v>
          </cell>
        </row>
        <row r="185">
          <cell r="A185" t="str">
            <v>Пельмени</v>
          </cell>
        </row>
        <row r="186">
          <cell r="A186" t="str">
            <v>Пельмени</v>
          </cell>
        </row>
        <row r="187">
          <cell r="A187" t="str">
            <v>Пельмени</v>
          </cell>
        </row>
        <row r="188">
          <cell r="A188" t="str">
            <v>Пельмени</v>
          </cell>
        </row>
        <row r="189">
          <cell r="A189" t="str">
            <v>Пельмени</v>
          </cell>
        </row>
        <row r="190">
          <cell r="A190" t="str">
            <v>Пельмени</v>
          </cell>
        </row>
        <row r="191">
          <cell r="A191" t="str">
            <v>Пельмени</v>
          </cell>
        </row>
        <row r="192">
          <cell r="A192" t="str">
            <v>Пельмени</v>
          </cell>
        </row>
        <row r="193">
          <cell r="A193" t="str">
            <v>Пельмени</v>
          </cell>
        </row>
        <row r="194">
          <cell r="A194" t="str">
            <v>Полукопченые колбасы</v>
          </cell>
        </row>
        <row r="195">
          <cell r="A195" t="str">
            <v>Полукопченые колбасы</v>
          </cell>
        </row>
        <row r="196">
          <cell r="A196" t="str">
            <v>Продукты из мяса птицы копчено-вареные</v>
          </cell>
        </row>
        <row r="197">
          <cell r="A197" t="str">
            <v>Сардельки</v>
          </cell>
        </row>
        <row r="198">
          <cell r="A198" t="str">
            <v>Сардельки</v>
          </cell>
        </row>
        <row r="199">
          <cell r="A199" t="str">
            <v>Сардельки</v>
          </cell>
        </row>
        <row r="200">
          <cell r="A200" t="str">
            <v>Сардельки</v>
          </cell>
        </row>
        <row r="201">
          <cell r="A201" t="str">
            <v>Сардельки</v>
          </cell>
        </row>
        <row r="202">
          <cell r="A202" t="str">
            <v>Сардельки</v>
          </cell>
        </row>
        <row r="203">
          <cell r="A203" t="str">
            <v>Сардельки</v>
          </cell>
        </row>
        <row r="204">
          <cell r="A204" t="str">
            <v>Сардельки</v>
          </cell>
        </row>
        <row r="205">
          <cell r="A205" t="str">
            <v>Сардельки</v>
          </cell>
        </row>
        <row r="206">
          <cell r="A206" t="str">
            <v>Сардельки</v>
          </cell>
        </row>
        <row r="207">
          <cell r="A207" t="str">
            <v>Сардельки</v>
          </cell>
        </row>
        <row r="208">
          <cell r="A208" t="str">
            <v>Сардельки</v>
          </cell>
        </row>
        <row r="209">
          <cell r="A209" t="str">
            <v>Сосиски</v>
          </cell>
        </row>
        <row r="210">
          <cell r="A210" t="str">
            <v>Сосиски</v>
          </cell>
        </row>
        <row r="211">
          <cell r="A211" t="str">
            <v>Сосиски</v>
          </cell>
        </row>
        <row r="212">
          <cell r="A212" t="str">
            <v>Сосиски</v>
          </cell>
        </row>
        <row r="213">
          <cell r="A213" t="str">
            <v>Сосиски</v>
          </cell>
        </row>
        <row r="214">
          <cell r="A214" t="str">
            <v>Сосиски</v>
          </cell>
        </row>
        <row r="215">
          <cell r="A215" t="str">
            <v>Сосиски</v>
          </cell>
        </row>
        <row r="216">
          <cell r="A216" t="str">
            <v>Сосиски</v>
          </cell>
        </row>
        <row r="217">
          <cell r="A217" t="str">
            <v>Сосиски</v>
          </cell>
        </row>
        <row r="218">
          <cell r="A218" t="str">
            <v>Сосиски</v>
          </cell>
        </row>
        <row r="219">
          <cell r="A219" t="str">
            <v>Сосиски</v>
          </cell>
        </row>
        <row r="220">
          <cell r="A220" t="str">
            <v>Сосиски</v>
          </cell>
        </row>
        <row r="221">
          <cell r="A221" t="str">
            <v>Сосиски</v>
          </cell>
        </row>
        <row r="222">
          <cell r="A222" t="str">
            <v>Сосиски</v>
          </cell>
        </row>
        <row r="223">
          <cell r="A223" t="str">
            <v>Сосиски</v>
          </cell>
        </row>
        <row r="224">
          <cell r="A224" t="str">
            <v>Сосиски</v>
          </cell>
        </row>
        <row r="225">
          <cell r="A225" t="str">
            <v>Сосиски</v>
          </cell>
        </row>
        <row r="226">
          <cell r="A226" t="str">
            <v>Сосиски</v>
          </cell>
        </row>
        <row r="227">
          <cell r="A227" t="str">
            <v>Сосиски</v>
          </cell>
        </row>
        <row r="228">
          <cell r="A228" t="str">
            <v>Сосиски</v>
          </cell>
        </row>
        <row r="229">
          <cell r="A229" t="str">
            <v>Сосиски</v>
          </cell>
        </row>
        <row r="230">
          <cell r="A230" t="str">
            <v>Сосиски</v>
          </cell>
        </row>
        <row r="231">
          <cell r="A231" t="str">
            <v>Сосиски</v>
          </cell>
        </row>
        <row r="232">
          <cell r="A232" t="str">
            <v>Сосиски</v>
          </cell>
        </row>
        <row r="233">
          <cell r="A233" t="str">
            <v>Сосиски</v>
          </cell>
        </row>
        <row r="234">
          <cell r="A234" t="str">
            <v>Сосиски</v>
          </cell>
        </row>
        <row r="235">
          <cell r="A235" t="str">
            <v>Сосиски</v>
          </cell>
        </row>
        <row r="236">
          <cell r="A236" t="str">
            <v>Сосиски</v>
          </cell>
        </row>
        <row r="237">
          <cell r="A237" t="str">
            <v>Сосиски</v>
          </cell>
        </row>
        <row r="238">
          <cell r="A238" t="str">
            <v>Сосиски</v>
          </cell>
        </row>
        <row r="239">
          <cell r="A239" t="str">
            <v>Сосиски</v>
          </cell>
        </row>
        <row r="240">
          <cell r="A240" t="str">
            <v>Сосиски</v>
          </cell>
        </row>
        <row r="241">
          <cell r="A241" t="str">
            <v>Сосиски</v>
          </cell>
        </row>
        <row r="242">
          <cell r="A242" t="str">
            <v>Сосиски</v>
          </cell>
        </row>
        <row r="243">
          <cell r="A243" t="str">
            <v>Сосиски</v>
          </cell>
        </row>
        <row r="244">
          <cell r="A244" t="str">
            <v>Сосиски</v>
          </cell>
        </row>
        <row r="245">
          <cell r="A245" t="str">
            <v>Сосиски</v>
          </cell>
        </row>
        <row r="246">
          <cell r="A246" t="str">
            <v>Сосиски</v>
          </cell>
        </row>
        <row r="247">
          <cell r="A247" t="str">
            <v>Сосиски</v>
          </cell>
        </row>
        <row r="248">
          <cell r="A248" t="str">
            <v>Сосиски</v>
          </cell>
        </row>
        <row r="249">
          <cell r="A249" t="str">
            <v>Сосиски</v>
          </cell>
        </row>
        <row r="250">
          <cell r="A250" t="str">
            <v>Сосиски</v>
          </cell>
        </row>
        <row r="251">
          <cell r="A251" t="str">
            <v>Сосиски</v>
          </cell>
        </row>
        <row r="252">
          <cell r="A252" t="str">
            <v>Сосиски</v>
          </cell>
        </row>
        <row r="253">
          <cell r="A253" t="str">
            <v>Сосиски</v>
          </cell>
        </row>
        <row r="254">
          <cell r="A254" t="str">
            <v>Сосиски</v>
          </cell>
        </row>
        <row r="255">
          <cell r="A255" t="str">
            <v>Сосиски</v>
          </cell>
        </row>
        <row r="256">
          <cell r="A256" t="str">
            <v>Сырокопченые колбасы</v>
          </cell>
        </row>
        <row r="257">
          <cell r="A257" t="str">
            <v>Сырокопченые колбасы</v>
          </cell>
        </row>
        <row r="258">
          <cell r="A258" t="str">
            <v>Сырокопченые колбасы</v>
          </cell>
        </row>
        <row r="259">
          <cell r="A259" t="str">
            <v>Сырокопченые колбасы</v>
          </cell>
        </row>
        <row r="260">
          <cell r="A260" t="str">
            <v>Сырокопченые колбасы</v>
          </cell>
        </row>
        <row r="261">
          <cell r="A261" t="str">
            <v>Сырокопченые колбасы</v>
          </cell>
        </row>
        <row r="262">
          <cell r="A262" t="str">
            <v>Сырокопченые колбасы</v>
          </cell>
        </row>
        <row r="263">
          <cell r="A263" t="str">
            <v>Сырокопченые колбасы</v>
          </cell>
        </row>
        <row r="264">
          <cell r="A264" t="str">
            <v>Сырокопченые колбасы</v>
          </cell>
        </row>
        <row r="265">
          <cell r="A265" t="str">
            <v>Сырокопченые колбасы</v>
          </cell>
        </row>
        <row r="266">
          <cell r="A266" t="str">
            <v>Сырокопченые колбасы</v>
          </cell>
        </row>
        <row r="267">
          <cell r="A267" t="str">
            <v>Сырокопченые колбасы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Методика "/>
      <sheetName val="Структура рынка ЗПФ"/>
      <sheetName val="Сезонность ЗПФ"/>
      <sheetName val="Темпы прироста рынка ЗПФ"/>
      <sheetName val="Ценовые диапазоны АБИ"/>
      <sheetName val="Анализ рынков ЗПФ АБИ"/>
      <sheetName val="Емкость рынка 2013 ЗПФ"/>
      <sheetName val="комкон выгрузка"/>
      <sheetName val="группы ПГП"/>
      <sheetName val="Исходные данные"/>
      <sheetName val="Исходник (2)"/>
      <sheetName val="РРЦ"/>
      <sheetName val="РРЦ (2)"/>
      <sheetName val="обл"/>
      <sheetName val="нильсен и гфк"/>
      <sheetName val="Шаблон прогноза 14-15 по ЗП"/>
      <sheetName val="Шаблон прогноза 14-15 по ЦД"/>
      <sheetName val="Шаблон прогноза 14-15 по СП"/>
      <sheetName val="Шаблон прогноза 14-15 по ГШ"/>
      <sheetName val="Сводная таблица по 2013 году"/>
      <sheetName val="Лист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 t="str">
            <v>Старый</v>
          </cell>
        </row>
        <row r="2">
          <cell r="A2" t="str">
            <v>Новый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57808101855" backgroundQuery="1" createdVersion="6" refreshedVersion="6" minRefreshableVersion="3" recordCount="0" supportSubquery="1" supportAdvancedDrill="1" xr:uid="{00000000-000A-0000-FFFF-FFFF00000000}">
  <cacheSource type="external" connectionId="2"/>
  <cacheFields count="142">
    <cacheField name="[SalesPlaces].[Category TT].[Category TT]" caption="Категория ТТ" numFmtId="0" hierarchy="209" level="1">
      <sharedItems containsSemiMixedTypes="0" containsString="0"/>
    </cacheField>
    <cacheField name="[Calendar].[Y-M-D].[Calendar Year]" caption="Год" numFmtId="0" hierarchy="9" level="1">
      <sharedItems count="3">
        <s v="[Calendar].[Y-M-D].[Calendar Year].&amp;[2025]" c="2025"/>
        <s v="[Calendar].[Y-M-D].[Calendar Year].&amp;[2021]" u="1" c="2021"/>
        <s v="[Calendar].[Y-M-D].[Calendar Year].&amp;[2020]" u="1" c="2020"/>
      </sharedItems>
    </cacheField>
    <cacheField name="[Calendar].[Y-M-D].[Month Number Of Year]" caption="Месяц" numFmtId="0" hierarchy="9" level="2">
      <sharedItems containsSemiMixedTypes="0" containsString="0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/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Calendar].[Quarter Name].[Quarter Name]" caption="Квартал" numFmtId="0" hierarchy="8" level="1">
      <sharedItems containsSemiMixedTypes="0" containsString="0"/>
    </cacheField>
    <cacheField name="[SalesPlaces].[Buyer Name].[Buyer Name]" caption="Владелец ТТ" numFmtId="0" hierarchy="208" level="1">
      <sharedItems containsSemiMixedTypes="0" containsString="0"/>
    </cacheField>
    <cacheField name="[SalesPlaces].[Retail Chain Name].[Retail Chain Name]" caption="Сеть" numFmtId="0" hierarchy="268" level="1">
      <sharedItems containsSemiMixedTypes="0" containsString="0"/>
    </cacheField>
    <cacheField name="[Contragents].[Settlement Name].[Settlement Name]" caption="Населенный пункт" numFmtId="0" hierarchy="40" level="1">
      <sharedItems containsSemiMixedTypes="0" containsString="0"/>
    </cacheField>
    <cacheField name="[SalesPlaces].[SalesPlaces].[SalesPlaces]" caption="ТТ название" numFmtId="0" hierarchy="222" level="1">
      <sharedItems containsSemiMixedTypes="0" containsString="0"/>
    </cacheField>
    <cacheField name="[SalesPlaces].[SalesPlaces].[SalesPlaces].[Address Format Name]" caption="Формат ТТ" propertyName="Address Format Name" numFmtId="0" hierarchy="222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2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2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2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2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2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2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2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2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2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2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2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2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2" level="1" memberPropertyField="1">
      <sharedItems containsSemiMixedTypes="0" containsString="0"/>
    </cacheField>
    <cacheField name="[SalesPlaces].[Region Name].[Region Name]" caption="Регион ТТ" numFmtId="0" hierarchy="217" level="1">
      <sharedItems containsSemiMixedTypes="0" containsString="0"/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Products].[Marking].[Marking]" caption="Код Аксапты" numFmtId="0" hierarchy="69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3">
        <s v="[Products].[Product Categories Name].&amp;[ЗПФ]" c="ЗПФ" cp="1">
          <x/>
        </s>
        <s v="[Products].[Product Categories Name].&amp;[КИ]" c="КИ" cp="1">
          <x v="1"/>
        </s>
        <s v="[Products].[Product Categories Name].&amp;[ПГП]" c="ПГП" cp="1">
          <x/>
        </s>
      </sharedItems>
      <mpMap v="68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2">
        <s v="Заморозка"/>
        <s v="Колбасная продукция"/>
      </sharedItems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Node].[State Name].[State Name]" caption="Статус внедрения" numFmtId="0" hierarchy="58" level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Region].[NodeRegion]" caption="Регион Дистрибутора" numFmtId="0" hierarchy="248" level="1">
      <sharedItems containsSemiMixedTypes="0" containsString="0"/>
    </cacheField>
    <cacheField name="[SalesPlaces].[Distr Channe Name].[Distr Channe Name]" caption="Канал сбыта" numFmtId="0" hierarchy="264" level="1">
      <sharedItems containsSemiMixedTypes="0" containsString="0"/>
    </cacheField>
    <cacheField name="[SalesPlaces].[Sales Place NSI Code].[Sales Place NSI Code]" caption="Код ТТ в НСИ" numFmtId="0" hierarchy="220" level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Measures].[SSIL-Weight With Return]" caption="Продано, кг (ВП)" numFmtId="0" hierarchy="274" level="32767"/>
    <cacheField name="[SalesPlaces].[SalesPlaces].[SalesPlaces].[Chicago Source Code]" caption="Код ТТ Чикаго" propertyName="Chicago Source Code" numFmtId="0" hierarchy="222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2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2" level="1" memberPropertyField="1">
      <sharedItems containsSemiMixedTypes="0" containsString="0"/>
    </cacheField>
    <cacheField name="[Calendar].[Calendar Year].[Calendar Year]" caption="Год" numFmtId="0" hierarchy="1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2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2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2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Calendar].[Month Name].[Month Name]" caption="Месяц" numFmtId="0" hierarchy="4" level="1">
      <sharedItems count="2">
        <s v="[Calendar].[Month Name].&amp;[01]" c="Январь"/>
        <s v="[Calendar].[Month Name].&amp;[02]" c="Февраль"/>
      </sharedItems>
    </cacheField>
    <cacheField name="[Products].[SAPSKUNSI Code].[SAPSKUNSI Code]" caption="SAPSKU Код НСИ" numFmtId="0" hierarchy="109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2" level="1" memberPropertyField="1">
      <sharedItems containsSemiMixedTypes="0" containsString="0"/>
    </cacheField>
    <cacheField name="[Products].[Sales Unit Name].[Sales Unit Name]" caption="Единица продаж" numFmtId="0" hierarchy="92" level="1">
      <sharedItems count="189">
        <s v="[Products].[Sales Unit Name].&amp;[Вареники С картофелем и луком вес 5 кг МГ]" c="Вареники С картофелем и луком вес 5 кг МГ"/>
        <s v="[Products].[Sales Unit Name].&amp;[Ветчина Дугушка ТМ Стародворье ТС Дугушка диплекс вес СК]" c="Ветчина Дугушка ТМ Стародворье ТС Дугушка диплекс вес СК"/>
        <s v="[Products].[Sales Unit Name].&amp;[Ветчина Дугушка ТМ Стародворье ТС Дугушка полиамид ф/в 0,6 кг СК]" c="Ветчина Дугушка ТМ Стародворье ТС Дугушка полиамид ф/в 0,6 кг СК"/>
        <s v="[Products].[Sales Unit Name].&amp;[Ветчина Мясорубская с окороком ТМ Стародворье фиброуз в/у Фикс.вес 0,33 кг срез СК]" c="Ветчина Мясорубская с окороком ТМ Стародворье фиброуз в/у Фикс.вес 0,33 кг срез СК"/>
        <s v="[Products].[Sales Unit Name].&amp;[Ветчина Нежная особая ТМ Славница ТС Особая полиамид вес большой батон ВЗ]" c="Ветчина Нежная особая ТМ Славница ТС Особая полиамид вес большой батон ВЗ"/>
        <s v="[Products].[Sales Unit Name].&amp;[Ветчина Сливушка с индейкой ТМ Вязанка полиамид 0,4 кг СК]" c="Ветчина Сливушка с индейкой ТМ Вязанка полиамид 0,4 кг СК"/>
        <s v="[Products].[Sales Unit Name].&amp;[Ветчина Сливушка с индейкой ТМ Вязанка полиамид вес СК]" c="Ветчина Сливушка с индейкой ТМ Вязанка полиамид вес СК"/>
        <s v="[Products].[Sales Unit Name].&amp;[Ветчина Сочинка ТМ Стародворье полиамид ф/в 0,35 кг СК]" c="Ветчина Сочинка ТМ Стародворье полиамид ф/в 0,35 кг СК"/>
        <s v="[Products].[Sales Unit Name].&amp;[Ветчина Стародворская ТМ Стародворье полиамид ф/в 0,33 кг СК]" c="Ветчина Стародворская ТМ Стародворье полиамид ф/в 0,33 кг СК"/>
        <s v="[Products].[Sales Unit Name].&amp;[Ветчина Филейская ТМ Вязанка ТС Столичная полиамид вес СК]" c="Ветчина Филейская ТМ Вязанка ТС Столичная полиамид вес СК"/>
        <s v="[Products].[Sales Unit Name].&amp;[Готовые бельмеши сочные с мясом ТМ Горячая штучка ф/в 0,3 кг НД1 МГ]" c="Готовые бельмеши сочные с мясом ТМ Горячая штучка ф/в 0,3 кг НД1 МГ"/>
        <s v="[Products].[Sales Unit Name].&amp;[Готовые чебупели острые с мясом ТМ Горячая штучка ф/в 0,3 кг НД МГ]" c="Готовые чебупели острые с мясом ТМ Горячая штучка ф/в 0,3 кг НД МГ"/>
        <s v="[Products].[Sales Unit Name].&amp;[Готовые чебупели острые с мясом ТМ Горячая штучка ф/п ф/в 0,3 кг НД МГ]" c="Готовые чебупели острые с мясом ТМ Горячая штучка ф/п ф/в 0,3 кг НД МГ"/>
        <s v="[Products].[Sales Unit Name].&amp;[Готовые чебупели с ветчиной и сыром ТМ Горячая штучка ф/п ф/в 0,3 кг МГ]" c="Готовые чебупели с ветчиной и сыром ТМ Горячая штучка ф/п ф/в 0,3 кг МГ"/>
        <s v="[Products].[Sales Unit Name].&amp;[Готовые чебупели с мясом ТМ Горячая штучка ф/в 0,3 кг НТУ НД МГ]" c="Готовые чебупели с мясом ТМ Горячая штучка ф/в 0,3 кг НТУ НД МГ"/>
        <s v="[Products].[Sales Unit Name].&amp;[Готовые чебупели с мясом ТМ Горячая штучка ф/в 0,48 кг XXL НД МГ]" c="Готовые чебупели с мясом ТМ Горячая штучка ф/в 0,48 кг XXL НД МГ"/>
        <s v="[Products].[Sales Unit Name].&amp;[Готовые чебупели с мясом ТМ Горячая штучка ф/п ф/в 0,3 кг НТУ НД МГ]" c="Готовые чебупели с мясом ТМ Горячая штучка ф/п ф/в 0,3 кг НТУ НД МГ"/>
        <s v="[Products].[Sales Unit Name].&amp;[Готовые чебупели сочные с мясом ТМ Горячая штучка ф/п ф/в 0,3 кг НД МГ]" c="Готовые чебупели сочные с мясом ТМ Горячая штучка ф/п ф/в 0,3 кг НД МГ"/>
        <s v="[Products].[Sales Unit Name].&amp;[Готовые чебуреки с мясом ТМ Горячая штучка шт 0,09 кг НД МГ]" c="Готовые чебуреки с мясом ТМ Горячая штучка шт 0,09 кг НД МГ"/>
        <s v="[Products].[Sales Unit Name].&amp;[Готовые чебуреки со свининой и говядиной ТМ Горячая штучка ф/в 0,36 кг НД1 МГ]" c="Готовые чебуреки со свининой и говядиной ТМ Горячая штучка ф/в 0,36 кг НД1 МГ"/>
        <s v="[Products].[Sales Unit Name].&amp;[Деликатесы Бекон Балыкбургский ТМ Баварушка с натуральным копчением в/у ф/в 0,15 кг нарезка ДК]" c="Деликатесы Бекон Балыкбургский ТМ Баварушка с натуральным копчением в/у ф/в 0,15 кг нарезка ДК"/>
        <s v="[Products].[Sales Unit Name].&amp;[ЖАР-ладушки с клубникой и вишней ТМ Стародворье ф/в 0,2 кг МГ]" c="ЖАР-ладушки с клубникой и вишней ТМ Стародворье ф/в 0,2 кг МГ"/>
        <s v="[Products].[Sales Unit Name].&amp;[ЖАР-ладушки с мясом ТМ Стародворье ф/в 0,2 кг МГ]" c="ЖАР-ладушки с мясом ТМ Стародворье ф/в 0,2 кг МГ"/>
        <s v="[Products].[Sales Unit Name].&amp;[ЖАР-ладушки с яблоком и грушей ТМ Стародворье ф/в 0,2 кг МГ]" c="ЖАР-ладушки с яблоком и грушей ТМ Стародворье ф/в 0,2 кг МГ"/>
        <s v="[Products].[Sales Unit Name].&amp;[Колбаса вареная Докторская ГОСТ ТМ Вязанка п/а ф/в 0,37 кг СК]" c="Колбаса вареная Докторская ГОСТ ТМ Вязанка п/а ф/в 0,37 кг СК"/>
        <s v="[Products].[Sales Unit Name].&amp;[Колбаса вареная Докторская ГОСТ ТМ Стародворские колбасы ТС Вязанка вектор вес СК]" c="Колбаса вареная Докторская ГОСТ ТМ Стародворские колбасы ТС Вязанка вектор вес СК"/>
        <s v="[Products].[Sales Unit Name].&amp;[Колбаса вареная Докторская ТМ Стародворье ТС Дугушка полиамид вес СК]" c="Колбаса вареная Докторская ТМ Стародворье ТС Дугушка полиамид вес СК"/>
        <s v="[Products].[Sales Unit Name].&amp;[Колбаса вареная Докторская ТМ Стародворье ТС Дугушка полиамид ф/в 0,6 кг СК]" c="Колбаса вареная Докторская ТМ Стародворье ТС Дугушка полиамид ф/в 0,6 кг СК"/>
        <s v="[Products].[Sales Unit Name].&amp;[Колбаса вареная Дугушка со шпиком Дугушка ТМ Стародворье ТС Дугушка полиамид вес СК]" c="Колбаса вареная Дугушка со шпиком Дугушка ТМ Стародворье ТС Дугушка полиамид вес СК"/>
        <s v="[Products].[Sales Unit Name].&amp;[Колбаса вареная Дугушка Стародворская ТМ Стародворье ТС Дугушка полиамид вес СК]" c="Колбаса вареная Дугушка Стародворская ТМ Стародворье ТС Дугушка полиамид вес СК"/>
        <s v="[Products].[Sales Unit Name].&amp;[Колбаса вареная Любительская ГОСТ ТМ Вязанка полиамид вес СК]" c="Колбаса вареная Любительская ГОСТ ТМ Вязанка полиамид вес СК"/>
        <s v="[Products].[Sales Unit Name].&amp;[Колбаса вареная Молокуша ТМ Вязанка полиамид вес СК]" c="Колбаса вареная Молокуша ТМ Вязанка полиамид вес СК"/>
        <s v="[Products].[Sales Unit Name].&amp;[Колбаса вареная Молокуша ТМ Вязанка полиамид ф/в 0,4 кг СК]" c="Колбаса вареная Молокуша ТМ Вязанка полиамид ф/в 0,4 кг СК"/>
        <s v="[Products].[Sales Unit Name].&amp;[Колбаса вареная Молокуша ТМ Вязанка полиамид ф/в 0,45 кг СК]" c="Колбаса вареная Молокуша ТМ Вязанка полиамид ф/в 0,45 кг СК"/>
        <s v="[Products].[Sales Unit Name].&amp;[Колбаса вареная Молочная Дугушка ТМ Стародворье ТС Дугушка полиамид вес СК]" c="Колбаса вареная Молочная Дугушка ТМ Стародворье ТС Дугушка полиамид вес СК"/>
        <s v="[Products].[Sales Unit Name].&amp;[Колбаса вареная Молочная ТМ Особый рецепт полиамид вес большой батон СК/ВЗ]" c="Колбаса вареная Молочная ТМ Особый рецепт полиамид вес большой батон СК/ВЗ"/>
        <s v="[Products].[Sales Unit Name].&amp;[Колбаса вареная Молочная ТМ Стародворье с молоком полиамид вес СК]" c="Колбаса вареная Молочная ТМ Стародворье с молоком полиамид вес СК"/>
        <s v="[Products].[Sales Unit Name].&amp;[Колбаса вареная Молочная ТМ Стародворье с молоком полиамид ф/в 0,4 кг СК]" c="Колбаса вареная Молочная ТМ Стародворье с молоком полиамид ф/в 0,4 кг СК"/>
        <s v="[Products].[Sales Unit Name].&amp;[Колбаса вареная Молочная Традиционная ТМ Стародворье полиамид вес СК]" c="Колбаса вареная Молочная Традиционная ТМ Стародворье полиамид вес СК"/>
        <s v="[Products].[Sales Unit Name].&amp;[Колбаса вареная Сливушка ТМ Вязанка полиамид 0,45 кг СК]" c="Колбаса вареная Сливушка ТМ Вязанка полиамид 0,45 кг СК"/>
        <s v="[Products].[Sales Unit Name].&amp;[Колбаса вареная Сливушка ТМ Вязанка полиамид вес СК]" c="Колбаса вареная Сливушка ТМ Вязанка полиамид вес СК"/>
        <s v="[Products].[Sales Unit Name].&amp;[Колбаса вареная Со шпиком ТМ Особый рецепт полиамид вес большой батон СК/ВЗ]" c="Колбаса вареная Со шпиком ТМ Особый рецепт полиамид вес большой батон СК/ВЗ"/>
        <s v="[Products].[Sales Unit Name].&amp;[Колбаса вареная Стародворская Традиционная со шпиком ТМ Стародворье полиамид вес СК]" c="Колбаса вареная Стародворская Традиционная со шпиком ТМ Стародворье полиамид вес СК"/>
        <s v="[Products].[Sales Unit Name].&amp;[Колбаса вареная Стародворская Традиционная ТМ Стародворье полиамид вес СК]" c="Колбаса вареная Стародворская Традиционная ТМ Стародворье полиамид вес СК"/>
        <s v="[Products].[Sales Unit Name].&amp;[Колбаса вареная Филедворская ТМ Стародворье п/а вес СК]" c="Колбаса вареная Филедворская ТМ Стародворье п/а вес СК"/>
        <s v="[Products].[Sales Unit Name].&amp;[Колбаса вареная Филедворская ТМ Стародворье п/а ф/в 0,4 кг СК]" c="Колбаса вареная Филедворская ТМ Стародворье п/а ф/в 0,4 кг СК"/>
        <s v="[Products].[Sales Unit Name].&amp;[Колбаса вареная Филейная Оригинальная ТМ Особый рецепт полиамид вес СК]" c="Колбаса вареная Филейная Оригинальная ТМ Особый рецепт полиамид вес СК"/>
        <s v="[Products].[Sales Unit Name].&amp;[Колбаса вареная Филейная ТМ Особый рецепт полиамид вес большой батон СК/ВЗ]" c="Колбаса вареная Филейная ТМ Особый рецепт полиамид вес большой батон СК/ВЗ"/>
        <s v="[Products].[Sales Unit Name].&amp;[Колбаса вареная Филейская ТМ Вязанка ТС Классическая полиамид вес СК]" c="Колбаса вареная Филейская ТМ Вязанка ТС Классическая полиамид вес СК"/>
        <s v="[Products].[Sales Unit Name].&amp;[Колбаса вареная Филейская ТМ Вязанка ТС Классическая полиамид ф/в 0,4 кг СК]" c="Колбаса вареная Филейская ТМ Вязанка ТС Классическая полиамид ф/в 0,4 кг СК"/>
        <s v="[Products].[Sales Unit Name].&amp;[Колбаса варено-копченая Балыкбургская ТМ Баварушка фиброуз в/у вес СК]" c="Колбаса варено-копченая Балыкбургская ТМ Баварушка фиброуз в/у вес СК"/>
        <s v="[Products].[Sales Unit Name].&amp;[Колбаса варено-копченая Мясорубская с рубленой грудинкой ТМ Стародворье фиброуз в/у вес СК]" c="Колбаса варено-копченая Мясорубская с рубленой грудинкой ТМ Стародворье фиброуз в/у вес СК"/>
        <s v="[Products].[Sales Unit Name].&amp;[Колбаса варено-копченая Мясорубская с рубленой грудинкой ТМ Стародворье фиброуз в/у ф/в 0,35 кг срез СК]" c="Колбаса варено-копченая Мясорубская с рубленой грудинкой ТМ Стародворье фиброуз в/у ф/в 0,35 кг срез СК"/>
        <s v="[Products].[Sales Unit Name].&amp;[Колбаса варено-копченая Рубленая Запеченная ТМ Стародворье ТС Дугушка вектор вес СК]" c="Колбаса варено-копченая Рубленая Запеченная ТМ Стародворье ТС Дугушка вектор вес СК"/>
        <s v="[Products].[Sales Unit Name].&amp;[Колбаса варено-копченая Салями Запеченная Дугушка ТМ Стародворье ТС Дугушка вектор вес СК]" c="Колбаса варено-копченая Салями Запеченная Дугушка ТМ Стародворье ТС Дугушка вектор вес СК"/>
        <s v="[Products].[Sales Unit Name].&amp;[Колбаса варено-копченая Салями Филейбургская зернистая ТМ Баварушка фиброуз в/у вес СК]" c="Колбаса варено-копченая Салями Филейбургская зернистая ТМ Баварушка фиброуз в/у вес СК"/>
        <s v="[Products].[Sales Unit Name].&amp;[Колбаса варено-копченая Салями Финская ТМ Стародворские колбасы ТС Вязанка фиброуз в/у вес СК]" c="Колбаса варено-копченая Салями Финская ТМ Стародворские колбасы ТС Вязанка фиброуз в/у вес СК"/>
        <s v="[Products].[Sales Unit Name].&amp;[Колбаса варено-копченая Сервелат запеченный ТМ Стародворье ТС Дугушка вектор вес СК]" c="Колбаса варено-копченая Сервелат запеченный ТМ Стародворье ТС Дугушка вектор вес СК"/>
        <s v="[Products].[Sales Unit Name].&amp;[Колбаса варено-копченая Сервелат Зернистый ТМ Стародворье фиброуз в/у вес СК]" c="Колбаса варено-копченая Сервелат Зернистый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вес СК]" c="Колбаса варено-копченая Сервелат Мясорубский с мелкорубленным окороком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ф/в 0,35 кг срез СК]" c="Колбаса варено-копченая Сервелат Мясорубский с мелкорубленным окороком ТМ Стародворье фиброуз в/у ф/в 0,35 кг срез СК"/>
        <s v="[Products].[Sales Unit Name].&amp;[Колбаса варено-копченая Сервелат Филейбургский с ароматными пряностями ТМ Баварушка фиброуз в/у ф/в 0,35 кг срез СК]" c="Колбаса варено-копченая Сервелат Филейбургский с ароматными пряностями ТМ Баварушка фиброуз в/у ф/в 0,35 кг срез СК"/>
        <s v="[Products].[Sales Unit Name].&amp;[Колбаса варено-копченая Сервелат Филейбургский с копченой грудинкой ТМ Баварушка фиброуз в/у ф/в 0,28 кг срез СК]" c="Колбаса варено-копченая Сервелат Филейбургский с копченой грудинкой ТМ Баварушка фиброуз в/у ф/в 0,28 кг срез СК"/>
        <s v="[Products].[Sales Unit Name].&amp;[Колбаса варено-копченая Сервелат Филейбургский с филе сочного окорока ТМ Баварушка фиброуз в/у ф/в 0,35 кг срез СК]" c="Колбаса варено-копченая Сервелат Филейбургский с филе сочного окорока ТМ Баварушка фиброуз в/у ф/в 0,35 кг срез СК"/>
        <s v="[Products].[Sales Unit Name].&amp;[Колбаса варено-копченая Сервелат Филейский ТМ Вязанка фиброуз в/у ф/в 0,3 кг срез СК]" c="Колбаса варено-копченая Сервелат Филейский ТМ Вязанка фиброуз в/у ф/в 0,3 кг срез СК"/>
        <s v="[Products].[Sales Unit Name].&amp;[Колбаса варено-копченая Сочинка по-европейски с сочной грудинкой ТМ Стародворье фиброуз в/у вес СК]" c="Колбаса варено-копченая Сочинка по-европейски с сочной грудинкой ТМ Стародворье фиброуз в/у вес СК"/>
        <s v="[Products].[Sales Unit Name].&amp;[Колбаса варено-копченая Сочинка по-европейски с сочной грудинкой ТМ Стародворье фиброуз в/у ф/в 0,3 кг срез СК]" c="Колбаса варено-копченая Сочинка по-европейски с сочной грудинкой ТМ Стародворье фиброуз в/у ф/в 0,3 кг срез СК"/>
        <s v="[Products].[Sales Unit Name].&amp;[Колбаса варено-копченая Сочинка по-фински с сочным окороком ТМ Стародворье фиброуз в/у вес СК]" c="Колбаса варено-копченая Сочинка по-фински с сочным окороком ТМ Стародворье фиброуз в/у вес СК"/>
        <s v="[Products].[Sales Unit Name].&amp;[Колбаса варено-копченая Сочинка по-фински с сочным окороком ТМ Стародворье фиброуз в/у ф/в 0,3 кг срез СК]" c="Колбаса варено-копченая Сочинка по-фински с сочным окороком ТМ Стародворье фиброуз в/у ф/в 0,3 кг срез СК"/>
        <s v="[Products].[Sales Unit Name].&amp;[Колбаса варено-копченая Филейбургская с сочным окороком ТМ Баварушка фиброуз в/у вес СК]" c="Колбаса варено-копченая Филейбургская с сочным окороком ТМ Баварушка фиброуз в/у вес СК"/>
        <s v="[Products].[Sales Unit Name].&amp;[Колбаса варено-копченая Филейская Рубленная ТМ Вязанка фиброуз в/у ф/в 0,3 кг срез СК]" c="Колбаса варено-копченая Филейская Рубленная ТМ Вязанка фиброуз в/у ф/в 0,3 кг срез СК"/>
        <s v="[Products].[Sales Unit Name].&amp;[Колбаса полукопченая Краковюрст ТМ Баварушка рубленая черева в/у ф/в 0,2 кг СК]" c="Колбаса полукопченая Краковюрст ТМ Баварушка рубленая черева в/у ф/в 0,2 кг СК"/>
        <s v="[Products].[Sales Unit Name].&amp;[Колбаса полукопченая Кракушка пряная с сальцем ТМ Стародворье ТС Баварушка черева в/у ф/в 0,3 кг СК]" c="Колбаса полукопченая Кракушка пряная с сальцем ТМ Стародворье ТС Баварушка черева в/у ф/в 0,3 кг СК"/>
        <s v="[Products].[Sales Unit Name].&amp;[Колбаса полукопченая Сочинка рубленая с сочным окороком ТМ Стародворье фиброуз в/у ф/в 0,3 кг срез СК]" c="Колбаса полукопченая Сочинка рубленая с сочным окороком ТМ Стародворье фиброуз в/у ф/в 0,3 кг срез СК"/>
        <s v="[Products].[Sales Unit Name].&amp;[Колбаса полукопченая Сочинка рубленная с сочным окороком ТМ Стародворье фиброуз в/у вес СК]" c="Колбаса полукопченая Сочинка рубленная с сочным окороком ТМ Стародворье фиброуз в/у вес СК"/>
        <s v="[Products].[Sales Unit Name].&amp;[Колбаса сыровяленая Балыкбургская с мраморным балыком ТМ Баварушка черева в/у ф/в 0,11 кг ДК]" c="Колбаса сыровяленая Балыкбургская с мраморным балыком ТМ Баварушка черева в/у ф/в 0,11 кг ДК"/>
        <s v="[Products].[Sales Unit Name].&amp;[Колбаса сырокопченая Баварская ТМ Стародворье бел/о терм/п ф/в 0,17 кг АК]" c="Колбаса сырокопченая Баварская ТМ Стародворье бел/о терм/п ф/в 0,17 кг АК"/>
        <s v="[Products].[Sales Unit Name].&amp;[Колбаса сырокопченая Филейбургская зернистая ТМ Баварушка черева в/у ф/в 0,06 кг нарезка ДК]" c="Колбаса сырокопченая Филейбургская зернистая ТМ Баварушка черева в/у ф/в 0,06 кг нарезка ДК"/>
        <s v="[Products].[Sales Unit Name].&amp;[Колбаса сырокопченая Филейбургская ТМ Баварушка с филе сочного окорока черева в/у ф/в 0,11 кг ДК]" c="Колбаса сырокопченая Филейбургская ТМ Баварушка с филе сочного окорока черева в/у ф/в 0,11 кг ДК"/>
        <s v="[Products].[Sales Unit Name].&amp;[Колбаса сырокопченая Швейцарская ТМ Стародворье фиброуз ф/в 0,17 кг АК]" c="Колбаса сырокопченая Швейцарская ТМ Стародворье фиброуз ф/в 0,17 кг АК"/>
        <s v="[Products].[Sales Unit Name].&amp;[Колбаски полукопченые Краковюрст ТМ Баварушка с изысканными пряностями белкозин мгс ф/в 0,2 кг СК]" c="Колбаски полукопченые Краковюрст ТМ Баварушка с изысканными пряностями белкозин мгс ф/в 0,2 кг СК"/>
        <s v="[Products].[Sales Unit Name].&amp;[Круггетсы с сырным соусом ТМ Горячая штучка ТС Круггетсы ф/в 0,25 кг МГ]" c="Круггетсы с сырным соусом ТМ Горячая штучка ТС Круггетсы ф/в 0,25 кг МГ"/>
        <s v="[Products].[Sales Unit Name].&amp;[Круггетсы сочные ТМ Горячая штучка ТС Круггетсы ф/в 0,25 кг МГ]" c="Круггетсы сочные ТМ Горячая штучка ТС Круггетсы ф/в 0,25 кг МГ"/>
        <s v="[Products].[Sales Unit Name].&amp;[Мини-пицца с ветчиной и сыром ТМ Зареченские продукты ТС Зареченские продукты ПГП вес 3 кг ЗП]" c="Мини-пицца с ветчиной и сыром ТМ Зареченские продукты ТС Зареченские продукты ПГП вес 3 кг ЗП"/>
        <s v="[Products].[Sales Unit Name].&amp;[Мини-сосиски в тесте ТМ Зареченские ТС Зареченские продукты ПГП вес 3,7 кг ЗП]" c="Мини-сосиски в тесте ТМ Зареченские ТС Зареченские продукты ПГП вес 3,7 кг ЗП"/>
        <s v="[Products].[Sales Unit Name].&amp;[Мини-сосиски в тесте ТМ Зареченские ТС Зареченские продукты ПГП ф/п ф/в 0,3 кг ЗП]" c="Мини-сосиски в тесте ТМ Зареченские ТС Зареченские продукты ПГП ф/п ф/в 0,3 кг ЗП"/>
        <s v="[Products].[Sales Unit Name].&amp;[Мини-чебуречки с мясом ТМ Зареченские ТС Зареченские продукты ПГП вес 5,5 кг ЗП]" c="Мини-чебуречки с мясом ТМ Зареченские ТС Зареченские продукты ПГП вес 5,5 кг ЗП"/>
        <s v="[Products].[Sales Unit Name].&amp;[Мини-чебуречки с мясом ТМ Зареченские ТС Зареченские продукты ПГП ф/п ф/в 0,3 кг ЗП]" c="Мини-чебуречки с мясом ТМ Зареченские ТС Зареченские продукты ПГП ф/п ф/в 0,3 кг ЗП"/>
        <s v="[Products].[Sales Unit Name].&amp;[Мини-чебуречки с сыром и ветчиной ТМ Зареченские ТС Зареченские продукты ПГП ф/п ф/в 0,3 кг ЗП]" c="Мини-чебуречки с сыром и ветчиной ТМ Зареченские ТС Зареченские продукты ПГП ф/п ф/в 0,3 кг ЗП"/>
        <s v="[Products].[Sales Unit Name].&amp;[Мини-шарики с курочкой и сыром ТМ Зареченские ТС Зареченские продукты ПГП вес 3 кг ЗП]" c="Мини-шарики с курочкой и сыром ТМ Зареченские ТС Зареченские продукты ПГП вес 3 кг ЗП"/>
        <s v="[Products].[Sales Unit Name].&amp;[Наггетсы из печи ТМ Вязанка Фикс.вес 0,25 кг МГ]" c="Наггетсы из печи ТМ Вязанка Фикс.вес 0,25 кг МГ"/>
        <s v="[Products].[Sales Unit Name].&amp;[Наггетсы Нагетосы Сочная курочка в хрустящей панировке со сметаной и зеленью ТМ Горячая штучка ф/в 0,25 кг НД1 МГ]" c="Наггетсы Нагетосы Сочная курочка в хрустящей панировке со сметаной и зеленью ТМ Горячая штучка ф/в 0,25 кг НД1 МГ"/>
        <s v="[Products].[Sales Unit Name].&amp;[Наггетсы Нагетосы Сочная курочка в хрустящей панировке ТМ Горячая штучка ф/в 0,25 кг тара НД1 МГ]" c="Наггетсы Нагетосы Сочная курочка в хрустящей панировке ТМ Горячая штучка ф/в 0,25 кг тара НД1 МГ"/>
        <s v="[Products].[Sales Unit Name].&amp;[Наггетсы Нагетосы Сочная курочка в хрустящей панировке ТМ Горячая штучка ф/п ф/в 0,25 кг тара НД1 МГ]" c="Наггетсы Нагетосы Сочная курочка в хрустящей панировке ТМ Горячая штучка ф/п ф/в 0,25 кг тара НД1 МГ"/>
        <s v="[Products].[Sales Unit Name].&amp;[Наггетсы Нагетосы Сочная курочка со сладкой паприкой ТМ Горячая штучка ф/в 0,25 кг НД1 МГ]" c="Наггетсы Нагетосы Сочная курочка со сладкой паприкой ТМ Горячая штучка ф/в 0,25 кг НД1 МГ"/>
        <s v="[Products].[Sales Unit Name].&amp;[Наггетсы Нагетосы Сочная курочка ТМ Горячая штучка ф/в 0,25 кг тара НД1 МГ]" c="Наггетсы Нагетосы Сочная курочка ТМ Горячая штучка ф/в 0,25 кг тара НД1 МГ"/>
        <s v="[Products].[Sales Unit Name].&amp;[Наггетсы Нагетосы Сочная курочка ТМ Горячая штучка ф/п ф/в 0,25 кг тара НД1 МГ]" c="Наггетсы Нагетосы Сочная курочка ТМ Горячая штучка ф/п ф/в 0,25 кг тара НД1 МГ"/>
        <s v="[Products].[Sales Unit Name].&amp;[Наггетсы с индейкой ТМ Вязанка ТС Няняггетсы Сливушки п/ф ф/в 0,25 кг НД МГ]" c="Наггетсы с индейкой ТМ Вязанка ТС Няняггетсы Сливушки п/ф ф/в 0,25 кг НД МГ"/>
        <s v="[Products].[Sales Unit Name].&amp;[Наггетсы с куриным филе и сыром ТМ Вязанка ТС Из печи Сливушки ф/в 0,25 кг МГ]" c="Наггетсы с куриным филе и сыром ТМ Вязанка ТС Из печи Сливушки ф/в 0,25 кг МГ"/>
        <s v="[Products].[Sales Unit Name].&amp;[Наггетсы Хрустящие ТМ Зареченские ТС Зареченские продукты вес 6 кг НД МГ]" c="Наггетсы Хрустящие ТМ Зареченские ТС Зареченские продукты вес 6 кг НД МГ"/>
        <s v="[Products].[Sales Unit Name].&amp;[Пекерсы с индейкой в сливочном соусе ТМ Горячая штучка ТС Пекерсы ф/в 0,25 кг НД3 МГ]" c="Пекерсы с индейкой в сливочном соусе ТМ Горячая штучка ТС Пекерсы ф/в 0,25 кг НД3 МГ"/>
        <s v="[Products].[Sales Unit Name].&amp;[Пекерсы с индейкой в сливочном соусе ТМ Горячая штучка ТС Пекерсы ф/п ф/в 0,25 кг НД3 МГ]" c="Пекерсы с индейкой в сливочном соусе ТМ Горячая штучка ТС Пекерсы ф/п ф/в 0,25 кг НД3 МГ"/>
        <s v="[Products].[Sales Unit Name].&amp;[Пельмени Grandmeni с говядиной в сливочном соусе ТМ Горячая штучка сфера ф/п ф/в 0,75 кг МГ]" c="Пельмени Grandmeni с говядиной в сливочном соусе ТМ Горячая штучка сфера ф/п ф/в 0,75 кг МГ"/>
        <s v="[Products].[Sales Unit Name].&amp;[Пельмени Grandmeni с говядиной и свининой большие ТМ Горячая штучка ф/п классическая форма ф/в 0,7 кг МГ]" c="Пельмени Grandmeni с говядиной и свининой большие ТМ Горячая штучка ф/п классическая форма ф/в 0,7 кг МГ"/>
        <s v="[Products].[Sales Unit Name].&amp;[Пельмени Grandmeni с говядиной и свининой ТМ Горячая штучка сфера ф/п ф/в 0,75 кг МГ]" c="Пельмени Grandmeni с говядиной и свининой ТМ Горячая штучка сфера ф/п ф/в 0,75 кг МГ"/>
        <s v="[Products].[Sales Unit Name].&amp;[Пельмени Grandmeni с говядиной ТМ Горячая штучка ф/п сфера ф/в 0,7 кг МГ]" c="Пельмени Grandmeni с говядиной ТМ Горячая штучка ф/п сфера ф/в 0,7 кг МГ"/>
        <s v="[Products].[Sales Unit Name].&amp;[Пельмени Grandmeni со сливочным маслом ТМ Горячая штучка сфера ф/п ф/в 0,75 кг МГ]" c="Пельмени Grandmeni со сливочным маслом ТМ Горячая штучка сфера ф/п ф/в 0,75 кг МГ"/>
        <s v="[Products].[Sales Unit Name].&amp;[Пельмени Grandmeni со сливочным маслом ТМ Горячая штучка ф/п сфера ф/в 0,7 кг МГ]" c="Пельмени Grandmeni со сливочным маслом ТМ Горячая штучка ф/п сфера ф/в 0,7 кг МГ"/>
        <s v="[Products].[Sales Unit Name].&amp;[Пельмени Бигбули #МЕГАВКУСИЩЕ с сочной грудинкой ТМ Горячая штучка ТС Бигбули ГШ ф/п сфера ф/в 0,43 кг МГ]" c="Пельмени Бигбули #МЕГАВКУСИЩЕ с сочной грудинкой ТМ Горячая штучка ТС Бигбули ГШ ф/п сфера ф/в 0,43 кг МГ"/>
        <s v="[Products].[Sales Unit Name].&amp;[Пельмени Бигбули #МЕГАВКУСИЩЕ с сочной грудинкой ТМ Горячая штучка ТС Бигбули ГШ ф/п сфера ф/в 0,7 МГ]" c="Пельмени Бигбули #МЕГАВКУСИЩЕ с сочной грудинкой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4 МГ]" c="Пельмени Бигбули #МЕГАМАСЛИЩЕ со сливочным маслом ТМ Горячая штучка ТС Бигбули ГШ ф/п сфера ф/в 0,4 МГ"/>
        <s v="[Products].[Sales Unit Name].&amp;[Пельмени Бигбули #МЕГАМАСЛИЩЕ со сливочным маслом ТМ Горячая штучка ТС Бигбули ГШ ф/п сфера ф/в 0,43 МГ]" c="Пельмени Бигбули #МЕГАМАСЛИЩЕ со сливочным маслом ТМ Горячая штучка ТС Бигбули ГШ ф/п сфера ф/в 0,43 МГ"/>
        <s v="[Products].[Sales Unit Name].&amp;[Пельмени Бигбули #МЕГАМАСЛИЩЕ со сливочным маслом ТМ Горячая штучка ТС Бигбули ГШ ф/п сфера ф/в 0,7 МГ]" c="Пельмени Бигбули #МЕГАМАСЛИЩЕ со сливочным маслом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9 кг МГ]" c="Пельмени Бигбули #МЕГАМАСЛИЩЕ со сливочным маслом ТМ Горячая штучка ТС Бигбули ГШ ф/п сфера ф/в 0,9 кг МГ"/>
        <s v="[Products].[Sales Unit Name].&amp;[Пельмени Бигбули #МЕГАМЯСИЩЕ с мясом ТМ Горячая штучка ТС Бигбули ГШ сфера ф/п ф/в 0,7 кг МГ]" c="Пельмени Бигбули #МЕГАМЯСИЩЕ с мясом ТМ Горячая штучка ТС Бигбули ГШ сфера ф/п ф/в 0,7 кг МГ"/>
        <s v="[Products].[Sales Unit Name].&amp;[Пельмени Бигбули #МЕГАМЯСИЩЕ с мясом ТМ Горячая штучка ТС Бигбули ГШ сфера ф/п ф/в 0,9 кг МГ]" c="Пельмени Бигбули #МЕГАМЯСИЩЕ с мясом ТМ Горячая штучка ТС Бигбули ГШ сфера ф/п ф/в 0,9 кг МГ"/>
        <s v="[Products].[Sales Unit Name].&amp;[Пельмени Бульмени с говядиной и свининой Наваристые ТМ Горячая штучка БУЛЬМЕНИ ТС Бульмени ГШ сфера ф/п Весовые УВС МГ]" c="Пельмени Бульмени с говядиной и свининой Наваристые ТМ Горячая штучка БУЛЬМЕНИ ТС Бульмени ГШ сфера ф/п Весовые УВС МГ"/>
        <s v="[Products].[Sales Unit Name].&amp;[Пельмени Бульмени с говядиной и свининой ТМ Горячая штучка БУЛЬМЕНИ ТС Бульмени ГШ сфера ф/п ф/в 0,4 кг МГ]" c="Пельмени Бульмени с говядиной и свининой ТМ Горячая штучка БУЛЬМЕНИ ТС Бульмени ГШ сфера ф/п ф/в 0,4 кг МГ"/>
        <s v="[Products].[Sales Unit Name].&amp;[Пельмени Бульмени с говядиной и свининой ТМ Горячая штучка БУЛЬМЕНИ ТС Бульмени ГШ сфера ф/п ф/в 0,43 кг УВС НД1 МГ]" c="Пельмени Бульмени с говядиной и свининой ТМ Горячая штучка БУЛЬМЕНИ ТС Бульмени ГШ сфера ф/п ф/в 0,43 кг УВС НД1 МГ"/>
        <s v="[Products].[Sales Unit Name].&amp;[Пельмени Бульмени с говядиной и свининой ТМ Горячая штучка БУЛЬМЕНИ ТС Бульмени ГШ сфера ф/п ф/в 0,7 кг МГ]" c="Пельмени Бульмени с говядиной и свининой ТМ Горячая штучка БУЛЬМЕНИ ТС Бульмени ГШ сфера ф/п ф/в 0,7 кг МГ"/>
        <s v="[Products].[Sales Unit Name].&amp;[Пельмени Бульмени с говядиной и свининой ТМ Горячая штучка БУЛЬМЕНИ ТС Бульмени ГШ сфера ф/п ф/в 0,9 кг УВС НД1 МГ]" c="Пельмени Бульмени с говядиной и свининой ТМ Горячая штучка БУЛЬМЕНИ ТС Бульмени ГШ сфера ф/п ф/в 0,9 кг УВС НД1 МГ"/>
        <s v="[Products].[Sales Unit Name].&amp;[Пельмени Бульмени со сливочным маслом ТМ Горячая штучка БУЛЬМЕНИ ТС Бульмени ГШ сфера ф/п ф/в 0,4 кг МГ]" c="Пельмени Бульмени со сливочным маслом ТМ Горячая штучка БУЛЬМЕНИ ТС Бульмени ГШ сфера ф/п ф/в 0,4 кг МГ"/>
        <s v="[Products].[Sales Unit Name].&amp;[Пельмени Бульмени со сливочным маслом ТМ Горячая штучка БУЛЬМЕНИ ТС Бульмени ГШ сфера ф/п ф/в 0,7 кг МГ]" c="Пельмени Бульмени со сливочным маслом ТМ Горячая штучка БУЛЬМЕНИ ТС Бульмени ГШ сфера ф/п ф/в 0,7 кг МГ"/>
        <s v="[Products].[Sales Unit Name].&amp;[Пельмени Бульмени со сливочным маслом ТМ Горячая штучка БУЛЬМЕНИ ТС Бульмени ГШ сфера ф/п ф/в 0,9 кг УВС НД1 МГ]" c="Пельмени Бульмени со сливочным маслом ТМ Горячая штучка БУЛЬМЕНИ ТС Бульмени ГШ сфера ф/п ф/в 0,9 кг УВС НД1 МГ"/>
        <s v="[Products].[Sales Unit Name].&amp;[Пельмени Домашние со сливочным маслом ТМ Зареченские ТС Зареченские продукты сфера ф/п ф/в 0,7 МГ]" c="Пельмени Домашние со сливочным маслом ТМ Зареченские ТС Зареченские продукты сфера ф/п ф/в 0,7 МГ"/>
        <s v="[Products].[Sales Unit Name].&amp;[Пельмени Жемчужные ТМ Зареченские ТС Зареченские продукты Сфера малая ф/п ф/в 1,0 кг  МГ]" c="Пельмени Жемчужные ТМ Зареченские ТС Зареченские продукты Сфера малая ф/п ф/в 1,0 кг  МГ"/>
        <s v="[Products].[Sales Unit Name].&amp;[Пельмени Медвежьи ушки с фермерскими сливками Малые ТМ Стародворье ф/п классическая форма ф/в 0,7 МГ]" c="Пельмени Медвежьи ушки с фермерскими сливками Малые ТМ Стародворье ф/п классическая форма ф/в 0,7 МГ"/>
        <s v="[Products].[Sales Unit Name].&amp;[Пельмени Медвежьи ушки с фермерской свининой и говядиной Большие ТМ Стародворье ф/п классическая форма ф/в 0,7 кг МГ]" c="Пельмени Медвежьи ушки с фермерской свининой и говядиной Большие ТМ Стародворье ф/п классическая форма ф/в 0,7 кг МГ"/>
        <s v="[Products].[Sales Unit Name].&amp;[Пельмени Медвежьи ушки с фермерской свининой и говядиной Малые ТМ Стародворье ф/п классическая форма ф/в 0,7 кг МГ]" c="Пельмени Медвежьи ушки с фермерской свининой и говядиной Малые ТМ Стародворье ф/п классическая форма ф/в 0,7 кг МГ"/>
        <s v="[Products].[Sales Unit Name].&amp;[Пельмени Мясорубские ТМ Стародворье ф/п равиоли ф/в 0,7 кг УВК МГ]" c="Пельмени Мясорубские ТМ Стародворье ф/п равиоли ф/в 0,7 кг УВК МГ"/>
        <s v="[Products].[Sales Unit Name].&amp;[Пельмени Отборные с говядиной и свининой ТМ Стародворье ТС Медвежье ушко ф/п псевдозащип ф/в 0,9 кг РТТ МГ]" c="Пельмени Отборные с говядиной и свининой ТМ Стародворье ТС Медвежье ушко ф/п псевдозащип ф/в 0,9 кг РТТ МГ"/>
        <s v="[Products].[Sales Unit Name].&amp;[Пельмени Отборные с говядиной ТМ Стародворье ТС Медвежье ушко ф/п псевдозащип ф/в 0,9 кг РТТ МГ]" c="Пельмени Отборные с говядиной ТМ Стародворье ТС Медвежье ушко ф/п псевдозащип ф/в 0,9 кг РТТ МГ"/>
        <s v="[Products].[Sales Unit Name].&amp;[Пельмени С говядиной и свининой ТМ Славница ТС Славница сфера пуговки вес МГ]" c="Пельмени С говядиной и свининой ТМ Славница ТС Славница сфера пуговки вес МГ"/>
        <s v="[Products].[Sales Unit Name].&amp;[Пельмени Со свининой и говядиной ТС Любимая ложка ф/п равиоли ф/в 1,0 кг МГ]" c="Пельмени Со свининой и говядиной ТС Любимая ложка ф/п равиоли ф/в 1,0 кг МГ"/>
        <s v="[Products].[Sales Unit Name].&amp;[Пельмени Супермени с мясом ТМ Горячая штучка ТС Супермени сфера ф/в 0,2 кг НД МГ]" c="Пельмени Супермени с мясом ТМ Горячая штучка ТС Супермени сфера ф/в 0,2 кг НД МГ"/>
        <s v="[Products].[Sales Unit Name].&amp;[Пельмени Супермени со сливочным маслом ТМ Горячая штучка сфера ТС Супермени ф/в 0,2 кг НД МГ]" c="Пельмени Супермени со сливочным маслом ТМ Горячая штучка сфера ТС Супермени ф/в 0,2 кг НД МГ"/>
        <s v="[Products].[Sales Unit Name].&amp;[Печеные пельмени Печь-мени с мясом ТМ Вязанка сфера ф/в 0,2 кг Х5 МГ]" c="Печеные пельмени Печь-мени с мясом ТМ Вязанка сфера ф/в 0,2 кг Х5 МГ"/>
        <s v="[Products].[Sales Unit Name].&amp;[Пирожки с мясом ТМ Зареченские ТС Зареченские продукты ПГП вес 3,7 кг ЗП]" c="Пирожки с мясом ТМ Зареченские ТС Зареченские продукты ПГП вес 3,7 кг ЗП"/>
        <s v="[Products].[Sales Unit Name].&amp;[Сардельки Нежные ТМ Стародворье черева мгс вес СК]" c="Сардельки Нежные ТМ Стародворье черева мгс вес СК"/>
        <s v="[Products].[Sales Unit Name].&amp;[Сардельки Сочинки с сыром ТМ Стародворье полиамид мгс ф/в 0,4 кг СК]" c="Сардельки Сочинки с сыром ТМ Стародворье полиамид мгс ф/в 0,4 кг СК"/>
        <s v="[Products].[Sales Unit Name].&amp;[Сардельки Сочинки ТМ Стародворье полиамид мгс ф/в 0,4 кг СК]" c="Сардельки Сочинки ТМ Стародворье полиамид мгс ф/в 0,4 кг СК"/>
        <s v="[Products].[Sales Unit Name].&amp;[Сардельки Сочные ТМ Особый рецепт NDX мгс вес СК]" c="Сардельки Сочные ТМ Особый рецепт NDX мгс вес СК"/>
        <s v="[Products].[Sales Unit Name].&amp;[Сардельки Стародворские с говядиной ТМ Стародворье ТС Мясная NDX мгс вес СК]" c="Сардельки Стародворские с говядиной ТМ Стародворье ТС Мясная NDX мгс вес СК"/>
        <s v="[Products].[Sales Unit Name].&amp;[Сардельки Филейские ТМ Вязанка NDX мгс вес СК]" c="Сардельки Филейские ТМ Вязанка NDX мгс вес СК"/>
        <s v="[Products].[Sales Unit Name].&amp;[Сардельки Филейские ТМ Вязанка NDX мгс ф/в 0,4 кг СК]" c="Сардельки Филейские ТМ Вязанка NDX мгс ф/в 0,4 кг СК"/>
        <s v="[Products].[Sales Unit Name].&amp;[Сосиски Баварские ТМ Стародворье айпил мгс вес СК]" c="Сосиски Баварские ТМ Стародворье айпил мгс вес СК"/>
        <s v="[Products].[Sales Unit Name].&amp;[Сосиски Вязанка Молочные ТМ Вязанка амицел мгс вес СК]" c="Сосиски Вязанка Молочные ТМ Вязанка амицел мгс вес СК"/>
        <s v="[Products].[Sales Unit Name].&amp;[Сосиски Вязанка Молочные ТМ Вязанка амицел мгс ф/в 0,45 кг УВС СК]" c="Сосиски Вязанка Молочные ТМ Вязанка амицел мгс ф/в 0,45 кг УВС СК"/>
        <s v="[Products].[Sales Unit Name].&amp;[Сосиски Вязанка Сливочные ТМ Вязанка амицел мгс вес СК]" c="Сосиски Вязанка Сливочные ТМ Вязанка амицел мгс вес СК"/>
        <s v="[Products].[Sales Unit Name].&amp;[Сосиски Вязанка Сливочные ТМ Вязанка амицел мгс ф/в 0,45 кг СК]" c="Сосиски Вязанка Сливочные ТМ Вязанка амицел мгс ф/в 0,45 кг СК"/>
        <s v="[Products].[Sales Unit Name].&amp;[Сосиски Ганноверские ТМ Стародворье амилюкс мгс вес СК]" c="Сосиски Ганноверские ТМ Стародворье амилюкс мгс вес СК"/>
        <s v="[Products].[Sales Unit Name].&amp;[Сосиски Датские ТМ Зареченские ТС Зареченские продукты полиамид мгс вес СК]" c="Сосиски Датские ТМ Зареченские ТС Зареченские продукты полиамид мгс вес СК"/>
        <s v="[Products].[Sales Unit Name].&amp;[Сосиски Молокуши миникушай ТМ Стародворские колбасы ТС Вязанка амилюкс мгс ф/в 0,45 кг СК]" c="Сосиски Молокуши миникушай ТМ Стародворские колбасы ТС Вязанка амилюкс мгс ф/в 0,45 кг СК"/>
        <s v="[Products].[Sales Unit Name].&amp;[Сосиски Молочные для завтрака ТМ Стародворье полиамид мгс СК]" c="Сосиски Молочные для завтрака ТМ Стародворье полиамид мгс СК"/>
        <s v="[Products].[Sales Unit Name].&amp;[Сосиски Молочные оригинальные ТМ Особый рецепт полиамид мгс вес СК]" c="Сосиски Молочные оригинальные ТМ Особый рецепт полиамид мгс вес СК"/>
        <s v="[Products].[Sales Unit Name].&amp;[Сосиски Рубленые ТМ Стародворские колбасы ТС Вязанка вискофан мгс вес СК]" c="Сосиски Рубленые ТМ Стародворские колбасы ТС Вязанка вискофан мгс вес СК"/>
        <s v="[Products].[Sales Unit Name].&amp;[Сосиски Сливочные по-стародворски ТМ Стародворье амицел мгс ф/в 0,45 кг СК]" c="Сосиски Сливочные по-стародворски ТМ Стародворье амицел мгс ф/в 0,45 кг СК"/>
        <s v="[Products].[Sales Unit Name].&amp;[Сосиски Сочинки Молочные ТМ Стародворье амицел мгс ф/в 0,4 кг СК]" c="Сосиски Сочинки Молочные ТМ Стародворье амицел мгс ф/в 0,4 кг СК"/>
        <s v="[Products].[Sales Unit Name].&amp;[Сосиски Сочинки по-баварски с сыром ТМ Стародворье полиамид мгс вес СК]" c="Сосиски Сочинки по-баварски с сыром ТМ Стародворье полиамид мгс вес СК"/>
        <s v="[Products].[Sales Unit Name].&amp;[Сосиски Сочинки по-баварски с сыром ТМ Стародворье полиамид мгс ф/в 0,4 кг СК]" c="Сосиски Сочинки по-баварски с сыром ТМ Стародворье полиамид мгс ф/в 0,4 кг СК"/>
        <s v="[Products].[Sales Unit Name].&amp;[Сосиски Сочинки по-баварски ТМ Стародворье полиамид мгс ф/в 0,4 кг СК]" c="Сосиски Сочинки по-баварски ТМ Стародворье полиамид мгс ф/в 0,4 кг СК"/>
        <s v="[Products].[Sales Unit Name].&amp;[Сосиски Сочинки с сочной грудинкой ТМ Стародворье полиамид мгс ф/в 0,4 кг СК]" c="Сосиски Сочинки с сочной грудинкой ТМ Стародворье полиамид мгс ф/в 0,4 кг СК"/>
        <s v="[Products].[Sales Unit Name].&amp;[Сосиски Сочинки с сочным окороком ТМ Стародворье полиамид мгс ф/в 0,4 кг СК]" c="Сосиски Сочинки с сочным окороком ТМ Стародворье полиамид мгс ф/в 0,4 кг СК"/>
        <s v="[Products].[Sales Unit Name].&amp;[Сосиски Сочинки с сыром Стародворье полиамид мгс ф/в 0,4 кг СК]" c="Сосиски Сочинки с сыром Стародворье полиамид мгс ф/в 0,4 кг СК"/>
        <s v="[Products].[Sales Unit Name].&amp;[Сосиски Сочинки с сыром ТМ Стародворье полиамид мгс вес СК]" c="Сосиски Сочинки с сыром ТМ Стародворье полиамид мгс вес СК"/>
        <s v="[Products].[Sales Unit Name].&amp;[Сосиски Сочинки Сливочные ТМ Стародворье амицел мгс ф/в 0,4 кг СК]" c="Сосиски Сочинки Сливочные ТМ Стародворье амицел мгс ф/в 0,4 кг СК"/>
        <s v="[Products].[Sales Unit Name].&amp;[Сосиски Сочинки Стародворье полиамид мгс вес СК]" c="Сосиски Сочинки Стародворье полиамид мгс вес СК"/>
        <s v="[Products].[Sales Unit Name].&amp;[Сосиски Филейские по-ганноверски ТМ Вязанка амицел мгс вес СК]" c="Сосиски Филейские по-ганноверски ТМ Вязанка амицел мгс вес СК"/>
        <s v="[Products].[Sales Unit Name].&amp;[Сосиски Филейские рубленые ТМ Вязанка целлофан мгс вес СК]" c="Сосиски Филейские рубленые ТМ Вязанка целлофан мгс вес СК"/>
        <s v="[Products].[Sales Unit Name].&amp;[Фрай-пицца С ветчиной и грибами ТМ Зареченские ТС Зареченские продукты ПГП вес 3 кг ЗП]" c="Фрай-пицца С ветчиной и грибами ТМ Зареченские ТС Зареченские продукты ПГП вес 3 кг ЗП"/>
        <s v="[Products].[Sales Unit Name].&amp;[Хот-догстер ТМ Горячая штучка ТС Хот-догстер ф/в 0,09 кг МГ]" c="Хот-догстер ТМ Горячая штучка ТС Хот-догстер ф/в 0,09 кг МГ"/>
        <s v="[Products].[Sales Unit Name].&amp;[Хотстеры с сыром ТМ Горячая штучка ТС Хотстеры ф/в 0,25 кг МГ]" c="Хотстеры с сыром ТМ Горячая штучка ТС Хотстеры ф/в 0,25 кг МГ"/>
        <s v="[Products].[Sales Unit Name].&amp;[Хотстеры ТМ Горячая штучка ТС Хотстеры ф/в 0,25 кг НД МГ]" c="Хотстеры ТМ Горячая штучка ТС Хотстеры ф/в 0,25 кг НД МГ"/>
        <s v="[Products].[Sales Unit Name].&amp;[Хотстеры ТМ Горячая штучка ТС Хотстеры ф/п ф/в 0,25 кг НД МГ]" c="Хотстеры ТМ Горячая штучка ТС Хотстеры ф/п ф/в 0,25 кг НД МГ"/>
        <s v="[Products].[Sales Unit Name].&amp;[Хрустипай с ветчиной и сыром ТМ Горячая штучка ф/в 0,07 МГ]" c="Хрустипай с ветчиной и сыром ТМ Горячая штучка ф/в 0,07 МГ"/>
        <s v="[Products].[Sales Unit Name].&amp;[Хрустящие крылышки острые к пиву ТМ Горячая штучка ф/в 0,3 кг НД2 МГ]" c="Хрустящие крылышки острые к пиву ТМ Горячая штучка ф/в 0,3 кг НД2 МГ"/>
        <s v="[Products].[Sales Unit Name].&amp;[Хрустящие крылышки ТМ Горячая штучка ф/в 0,3 кг НД1 МГ]" c="Хрустящие крылышки ТМ Горячая штучка ф/в 0,3 кг НД1 МГ"/>
        <s v="[Products].[Sales Unit Name].&amp;[Хрустящие крылышки ТМ Зареченские ТС Зареченские продукты вес МГ]" c="Хрустящие крылышки ТМ Зареченские ТС Зареченские продукты вес МГ"/>
        <s v="[Products].[Sales Unit Name].&amp;[Чебупай сладкая клубника ТМ Горячая штучка ТС Чебупай ф/в 0,2 кг НД МГ]" c="Чебупай сладкая клубника ТМ Горячая штучка ТС Чебупай ф/в 0,2 кг НД МГ"/>
        <s v="[Products].[Sales Unit Name].&amp;[Чебупай сочное яблоко ТМ Горячая штучка ТС Чебупай ф/в 0,2 кг НД МГ]" c="Чебупай сочное яблоко ТМ Горячая штучка ТС Чебупай ф/в 0,2 кг НД МГ"/>
        <s v="[Products].[Sales Unit Name].&amp;[Чебупай спелая вишня ТМ Горячая штучка ТС Чебупай ф/в 0,2 кг НД МГ]" c="Чебупай спелая вишня ТМ Горячая штучка ТС Чебупай ф/в 0,2 кг НД МГ"/>
        <s v="[Products].[Sales Unit Name].&amp;[Чебупели курочка гриль ТМ Горячая штучка ф/п ф/в 0,3 кг МГ]" c="Чебупели курочка гриль ТМ Горячая штучка ф/п ф/в 0,3 кг МГ"/>
        <s v="[Products].[Sales Unit Name].&amp;[Чебупицца курочка по-итальянски ТМ Горячая штучка ТС Чебупицца ф/в 0,25 кг НД МГ]" c="Чебупицца курочка по-итальянски ТМ Горячая штучка ТС Чебупицца ф/в 0,25 кг НД МГ"/>
        <s v="[Products].[Sales Unit Name].&amp;[Чебупицца курочка по-итальянски ТМ Горячая штучка ТС Чебупицца ф/п ф/в 0,25 кг НД МГ]" c="Чебупицца курочка по-итальянски ТМ Горячая штучка ТС Чебупицца ф/п ф/в 0,25 кг НД МГ"/>
        <s v="[Products].[Sales Unit Name].&amp;[Чебупицца Пепперони ТМ Горячая штучка ТС Чебупицца ф/п ф/в 0,25 кг НД МГ]" c="Чебупицца Пепперони ТМ Горячая штучка ТС Чебупицца ф/п ф/в 0,25 кг НД МГ"/>
        <s v="[Products].[Sales Unit Name].&amp;[Чебуреки Мясные ТМ Зареченские ТС Зареченские продукты Вес МГ]" c="Чебуреки Мясные ТМ Зареченские ТС Зареченские продукты Вес МГ"/>
        <s v="[Products].[Sales Unit Name].&amp;[Чебуреки Сочные ТМ Зареченские ТС Зареченские продукты вес МГ]" c="Чебуреки Сочные ТМ Зареченские ТС Зареченские продукты вес МГ"/>
        <s v="[Products].[Sales Unit Name].&amp;[Чебуречище ТМ Горячая штучка шт 0,14 кг НД МГ]" c="Чебуречище ТМ Горячая штучка шт 0,14 кг НД МГ"/>
        <s v="[Products].[Sales Unit Name].&amp;[Шпикачки Стародворские ТМ Стародворье черева мгс вес СК]" c="Шпикачки Стародворские ТМ Стародворье черева мгс вес СК"/>
      </sharedItems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SalesPlaces].[SalesPlaces].[BannerNSI]" caption="Вывеска ТТ из НСИ" propertyName="BannerNSI" numFmtId="0" hierarchy="222" level="1" memberPropertyField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2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ContragentAddresses].[DAX Code CA].[DAX Code CA]" caption="Код Аксапты ТТ" numFmtId="0" hierarchy="16" level="1">
      <sharedItems containsSemiMixedTypes="0" containsString="0"/>
    </cacheField>
    <cacheField name="[Products].[Sales Unit Code].[Sales Unit Code]" caption="Код единицы продаж" numFmtId="0" hierarchy="91" level="1">
      <sharedItems count="189">
        <s v="[Products].[Sales Unit Code].&amp;[SU000126]" c="SU000126"/>
        <s v="[Products].[Sales Unit Code].&amp;[SU000194]" c="SU000194"/>
        <s v="[Products].[Sales Unit Code].&amp;[SU000195]" c="SU000195"/>
        <s v="[Products].[Sales Unit Code].&amp;[SU000197]" c="SU000197"/>
        <s v="[Products].[Sales Unit Code].&amp;[SU000227]" c="SU000227"/>
        <s v="[Products].[Sales Unit Code].&amp;[SU000246]" c="SU000246"/>
        <s v="[Products].[Sales Unit Code].&amp;[SU000664]" c="SU000664"/>
        <s v="[Products].[Sales Unit Code].&amp;[SU000722]" c="SU000722"/>
        <s v="[Products].[Sales Unit Code].&amp;[SU001051]" c="SU001051"/>
        <s v="[Products].[Sales Unit Code].&amp;[SU001340]" c="SU001340"/>
        <s v="[Products].[Sales Unit Code].&amp;[SU001351]" c="SU001351"/>
        <s v="[Products].[Sales Unit Code].&amp;[SU001430]" c="SU001430"/>
        <s v="[Products].[Sales Unit Code].&amp;[SU001523]" c="SU001523"/>
        <s v="[Products].[Sales Unit Code].&amp;[SU001718]" c="SU001718"/>
        <s v="[Products].[Sales Unit Code].&amp;[SU001720]" c="SU001720"/>
        <s v="[Products].[Sales Unit Code].&amp;[SU001721]" c="SU001721"/>
        <s v="[Products].[Sales Unit Code].&amp;[SU001762]" c="SU001762"/>
        <s v="[Products].[Sales Unit Code].&amp;[SU001820]" c="SU001820"/>
        <s v="[Products].[Sales Unit Code].&amp;[SU001835]" c="SU001835"/>
        <s v="[Products].[Sales Unit Code].&amp;[SU001869]" c="SU001869"/>
        <s v="[Products].[Sales Unit Code].&amp;[SU002010]" c="SU002010"/>
        <s v="[Products].[Sales Unit Code].&amp;[SU002011]" c="SU002011"/>
        <s v="[Products].[Sales Unit Code].&amp;[SU002035]" c="SU002035"/>
        <s v="[Products].[Sales Unit Code].&amp;[SU002066]" c="SU002066"/>
        <s v="[Products].[Sales Unit Code].&amp;[SU002068]" c="SU002068"/>
        <s v="[Products].[Sales Unit Code].&amp;[SU002074]" c="SU002074"/>
        <s v="[Products].[Sales Unit Code].&amp;[SU002092]" c="SU002092"/>
        <s v="[Products].[Sales Unit Code].&amp;[SU002150]" c="SU002150"/>
        <s v="[Products].[Sales Unit Code].&amp;[SU002151]" c="SU002151"/>
        <s v="[Products].[Sales Unit Code].&amp;[SU002158]" c="SU002158"/>
        <s v="[Products].[Sales Unit Code].&amp;[SU002176]" c="SU002176"/>
        <s v="[Products].[Sales Unit Code].&amp;[SU002177]" c="SU002177"/>
        <s v="[Products].[Sales Unit Code].&amp;[SU002182]" c="SU002182"/>
        <s v="[Products].[Sales Unit Code].&amp;[SU002225]" c="SU002225"/>
        <s v="[Products].[Sales Unit Code].&amp;[SU002252]" c="SU002252"/>
        <s v="[Products].[Sales Unit Code].&amp;[SU002268]" c="SU002268"/>
        <s v="[Products].[Sales Unit Code].&amp;[SU002287]" c="SU002287"/>
        <s v="[Products].[Sales Unit Code].&amp;[SU002293]" c="SU002293"/>
        <s v="[Products].[Sales Unit Code].&amp;[SU002320]" c="SU002320"/>
        <s v="[Products].[Sales Unit Code].&amp;[SU002321]" c="SU002321"/>
        <s v="[Products].[Sales Unit Code].&amp;[SU002345]" c="SU002345"/>
        <s v="[Products].[Sales Unit Code].&amp;[SU002483]" c="SU002483"/>
        <s v="[Products].[Sales Unit Code].&amp;[SU002514]" c="SU002514"/>
        <s v="[Products].[Sales Unit Code].&amp;[SU002516]" c="SU002516"/>
        <s v="[Products].[Sales Unit Code].&amp;[SU002558]" c="SU002558"/>
        <s v="[Products].[Sales Unit Code].&amp;[SU002560]" c="SU002560"/>
        <s v="[Products].[Sales Unit Code].&amp;[SU002562]" c="SU002562"/>
        <s v="[Products].[Sales Unit Code].&amp;[SU002563]" c="SU002563"/>
        <s v="[Products].[Sales Unit Code].&amp;[SU002564]" c="SU002564"/>
        <s v="[Products].[Sales Unit Code].&amp;[SU002565]" c="SU002565"/>
        <s v="[Products].[Sales Unit Code].&amp;[SU002568]" c="SU002568"/>
        <s v="[Products].[Sales Unit Code].&amp;[SU002570]" c="SU002570"/>
        <s v="[Products].[Sales Unit Code].&amp;[SU002571]" c="SU002571"/>
        <s v="[Products].[Sales Unit Code].&amp;[SU002572]" c="SU002572"/>
        <s v="[Products].[Sales Unit Code].&amp;[SU002573]" c="SU002573"/>
        <s v="[Products].[Sales Unit Code].&amp;[SU002595]" c="SU002595"/>
        <s v="[Products].[Sales Unit Code].&amp;[SU002602]" c="SU002602"/>
        <s v="[Products].[Sales Unit Code].&amp;[SU002606]" c="SU002606"/>
        <s v="[Products].[Sales Unit Code].&amp;[SU002612]" c="SU002612"/>
        <s v="[Products].[Sales Unit Code].&amp;[SU002613]" c="SU002613"/>
        <s v="[Products].[Sales Unit Code].&amp;[SU002614]" c="SU002614"/>
        <s v="[Products].[Sales Unit Code].&amp;[SU002618]" c="SU002618"/>
        <s v="[Products].[Sales Unit Code].&amp;[SU002621]" c="SU002621"/>
        <s v="[Products].[Sales Unit Code].&amp;[SU002623]" c="SU002623"/>
        <s v="[Products].[Sales Unit Code].&amp;[SU002624]" c="SU002624"/>
        <s v="[Products].[Sales Unit Code].&amp;[SU002626]" c="SU002626"/>
        <s v="[Products].[Sales Unit Code].&amp;[SU002627]" c="SU002627"/>
        <s v="[Products].[Sales Unit Code].&amp;[SU002632]" c="SU002632"/>
        <s v="[Products].[Sales Unit Code].&amp;[SU002634]" c="SU002634"/>
        <s v="[Products].[Sales Unit Code].&amp;[SU002643]" c="SU002643"/>
        <s v="[Products].[Sales Unit Code].&amp;[SU002655]" c="SU002655"/>
        <s v="[Products].[Sales Unit Code].&amp;[SU002658]" c="SU002658"/>
        <s v="[Products].[Sales Unit Code].&amp;[SU002660]" c="SU002660"/>
        <s v="[Products].[Sales Unit Code].&amp;[SU002669]" c="SU002669"/>
        <s v="[Products].[Sales Unit Code].&amp;[SU002686]" c="SU002686"/>
        <s v="[Products].[Sales Unit Code].&amp;[SU002707]" c="SU002707"/>
        <s v="[Products].[Sales Unit Code].&amp;[SU002725]" c="SU002725"/>
        <s v="[Products].[Sales Unit Code].&amp;[SU002734]" c="SU002734"/>
        <s v="[Products].[Sales Unit Code].&amp;[SU002735]" c="SU002735"/>
        <s v="[Products].[Sales Unit Code].&amp;[SU002756]" c="SU002756"/>
        <s v="[Products].[Sales Unit Code].&amp;[SU002757]" c="SU002757"/>
        <s v="[Products].[Sales Unit Code].&amp;[SU002758]" c="SU002758"/>
        <s v="[Products].[Sales Unit Code].&amp;[SU002759]" c="SU002759"/>
        <s v="[Products].[Sales Unit Code].&amp;[SU002760]" c="SU002760"/>
        <s v="[Products].[Sales Unit Code].&amp;[SU002761]" c="SU002761"/>
        <s v="[Products].[Sales Unit Code].&amp;[SU002762]" c="SU002762"/>
        <s v="[Products].[Sales Unit Code].&amp;[SU002763]" c="SU002763"/>
        <s v="[Products].[Sales Unit Code].&amp;[SU002771]" c="SU002771"/>
        <s v="[Products].[Sales Unit Code].&amp;[SU002795]" c="SU002795"/>
        <s v="[Products].[Sales Unit Code].&amp;[SU002799]" c="SU002799"/>
        <s v="[Products].[Sales Unit Code].&amp;[SU002801]" c="SU002801"/>
        <s v="[Products].[Sales Unit Code].&amp;[SU002816]" c="SU002816"/>
        <s v="[Products].[Sales Unit Code].&amp;[SU002828]" c="SU002828"/>
        <s v="[Products].[Sales Unit Code].&amp;[SU002829]" c="SU002829"/>
        <s v="[Products].[Sales Unit Code].&amp;[SU002830]" c="SU002830"/>
        <s v="[Products].[Sales Unit Code].&amp;[SU002831]" c="SU002831"/>
        <s v="[Products].[Sales Unit Code].&amp;[SU002832]" c="SU002832"/>
        <s v="[Products].[Sales Unit Code].&amp;[SU002833]" c="SU002833"/>
        <s v="[Products].[Sales Unit Code].&amp;[SU002834]" c="SU002834"/>
        <s v="[Products].[Sales Unit Code].&amp;[SU002835]" c="SU002835"/>
        <s v="[Products].[Sales Unit Code].&amp;[SU002838]" c="SU002838"/>
        <s v="[Products].[Sales Unit Code].&amp;[SU002842]" c="SU002842"/>
        <s v="[Products].[Sales Unit Code].&amp;[SU002844]" c="SU002844"/>
        <s v="[Products].[Sales Unit Code].&amp;[SU002847]" c="SU002847"/>
        <s v="[Products].[Sales Unit Code].&amp;[SU002848]" c="SU002848"/>
        <s v="[Products].[Sales Unit Code].&amp;[SU002858]" c="SU002858"/>
        <s v="[Products].[Sales Unit Code].&amp;[SU002914]" c="SU002914"/>
        <s v="[Products].[Sales Unit Code].&amp;[SU002915]" c="SU002915"/>
        <s v="[Products].[Sales Unit Code].&amp;[SU002920]" c="SU002920"/>
        <s v="[Products].[Sales Unit Code].&amp;[SU002928]" c="SU002928"/>
        <s v="[Products].[Sales Unit Code].&amp;[SU002941]" c="SU002941"/>
        <s v="[Products].[Sales Unit Code].&amp;[SU002942]" c="SU002942"/>
        <s v="[Products].[Sales Unit Code].&amp;[SU002943]" c="SU002943"/>
        <s v="[Products].[Sales Unit Code].&amp;[SU002944]" c="SU002944"/>
        <s v="[Products].[Sales Unit Code].&amp;[SU002947]" c="SU002947"/>
        <s v="[Products].[Sales Unit Code].&amp;[SU002948]" c="SU002948"/>
        <s v="[Products].[Sales Unit Code].&amp;[SU002986]" c="SU002986"/>
        <s v="[Products].[Sales Unit Code].&amp;[SU003001]" c="SU003001"/>
        <s v="[Products].[Sales Unit Code].&amp;[SU003010]" c="SU003010"/>
        <s v="[Products].[Sales Unit Code].&amp;[SU003012]" c="SU003012"/>
        <s v="[Products].[Sales Unit Code].&amp;[SU003020]" c="SU003020"/>
        <s v="[Products].[Sales Unit Code].&amp;[SU003021]" c="SU003021"/>
        <s v="[Products].[Sales Unit Code].&amp;[SU003024]" c="SU003024"/>
        <s v="[Products].[Sales Unit Code].&amp;[SU003029]" c="SU003029"/>
        <s v="[Products].[Sales Unit Code].&amp;[SU003031]" c="SU003031"/>
        <s v="[Products].[Sales Unit Code].&amp;[SU003065]" c="SU003065"/>
        <s v="[Products].[Sales Unit Code].&amp;[SU003067]" c="SU003067"/>
        <s v="[Products].[Sales Unit Code].&amp;[SU003080]" c="SU003080"/>
        <s v="[Products].[Sales Unit Code].&amp;[SU003086]" c="SU003086"/>
        <s v="[Products].[Sales Unit Code].&amp;[SU003111]" c="SU003111"/>
        <s v="[Products].[Sales Unit Code].&amp;[SU003259]" c="SU003259"/>
        <s v="[Products].[Sales Unit Code].&amp;[SU003265]" c="SU003265"/>
        <s v="[Products].[Sales Unit Code].&amp;[SU003266]" c="SU003266"/>
        <s v="[Products].[Sales Unit Code].&amp;[SU003273]" c="SU003273"/>
        <s v="[Products].[Sales Unit Code].&amp;[SU003274]" c="SU003274"/>
        <s v="[Products].[Sales Unit Code].&amp;[SU003277]" c="SU003277"/>
        <s v="[Products].[Sales Unit Code].&amp;[SU003279]" c="SU003279"/>
        <s v="[Products].[Sales Unit Code].&amp;[SU003281]" c="SU003281"/>
        <s v="[Products].[Sales Unit Code].&amp;[SU003287]" c="SU003287"/>
        <s v="[Products].[Sales Unit Code].&amp;[SU003314]" c="SU003314"/>
        <s v="[Products].[Sales Unit Code].&amp;[SU003320]" c="SU003320"/>
        <s v="[Products].[Sales Unit Code].&amp;[SU003342]" c="SU003342"/>
        <s v="[Products].[Sales Unit Code].&amp;[SU003345]" c="SU003345"/>
        <s v="[Products].[Sales Unit Code].&amp;[SU003373]" c="SU003373"/>
        <s v="[Products].[Sales Unit Code].&amp;[SU003376]" c="SU003376"/>
        <s v="[Products].[Sales Unit Code].&amp;[SU003377]" c="SU003377"/>
        <s v="[Products].[Sales Unit Code].&amp;[SU003382]" c="SU003382"/>
        <s v="[Products].[Sales Unit Code].&amp;[SU003384]" c="SU003384"/>
        <s v="[Products].[Sales Unit Code].&amp;[SU003385]" c="SU003385"/>
        <s v="[Products].[Sales Unit Code].&amp;[SU003392]" c="SU003392"/>
        <s v="[Products].[Sales Unit Code].&amp;[SU003394]" c="SU003394"/>
        <s v="[Products].[Sales Unit Code].&amp;[SU003396]" c="SU003396"/>
        <s v="[Products].[Sales Unit Code].&amp;[SU003420]" c="SU003420"/>
        <s v="[Products].[Sales Unit Code].&amp;[SU003422]" c="SU003422"/>
        <s v="[Products].[Sales Unit Code].&amp;[SU003423]" c="SU003423"/>
        <s v="[Products].[Sales Unit Code].&amp;[SU003425]" c="SU003425"/>
        <s v="[Products].[Sales Unit Code].&amp;[SU003434]" c="SU003434"/>
        <s v="[Products].[Sales Unit Code].&amp;[SU003439]" c="SU003439"/>
        <s v="[Products].[Sales Unit Code].&amp;[SU003448]" c="SU003448"/>
        <s v="[Products].[Sales Unit Code].&amp;[SU003454]" c="SU003454"/>
        <s v="[Products].[Sales Unit Code].&amp;[SU003459]" c="SU003459"/>
        <s v="[Products].[Sales Unit Code].&amp;[SU003460]" c="SU003460"/>
        <s v="[Products].[Sales Unit Code].&amp;[SU003510]" c="SU003510"/>
        <s v="[Products].[Sales Unit Code].&amp;[SU003512]" c="SU003512"/>
        <s v="[Products].[Sales Unit Code].&amp;[SU003527]" c="SU003527"/>
        <s v="[Products].[Sales Unit Code].&amp;[SU003528]" c="SU003528"/>
        <s v="[Products].[Sales Unit Code].&amp;[SU003529]" c="SU003529"/>
        <s v="[Products].[Sales Unit Code].&amp;[SU003531]" c="SU003531"/>
        <s v="[Products].[Sales Unit Code].&amp;[SU003532]" c="SU003532"/>
        <s v="[Products].[Sales Unit Code].&amp;[SU003573]" c="SU003573"/>
        <s v="[Products].[Sales Unit Code].&amp;[SU003576]" c="SU003576"/>
        <s v="[Products].[Sales Unit Code].&amp;[SU003578]" c="SU003578"/>
        <s v="[Products].[Sales Unit Code].&amp;[SU003580]" c="SU003580"/>
        <s v="[Products].[Sales Unit Code].&amp;[SU003594]" c="SU003594"/>
        <s v="[Products].[Sales Unit Code].&amp;[SU003596]" c="SU003596"/>
        <s v="[Products].[Sales Unit Code].&amp;[SU003598]" c="SU003598"/>
        <s v="[Products].[Sales Unit Code].&amp;[SU003599]" c="SU003599"/>
        <s v="[Products].[Sales Unit Code].&amp;[SU003604]" c="SU003604"/>
        <s v="[Products].[Sales Unit Code].&amp;[SU003608]" c="SU003608"/>
        <s v="[Products].[Sales Unit Code].&amp;[SU003609]" c="SU003609"/>
        <s v="[Products].[Sales Unit Code].&amp;[SU003616]" c="SU003616"/>
        <s v="[Products].[Sales Unit Code].&amp;[SU003632]" c="SU003632"/>
        <s v="[Products].[Sales Unit Code].&amp;[SU003645]" c="SU003645"/>
        <s v="[Products].[Sales Unit Code].&amp;[SU003721]" c="SU003721"/>
        <s v="[Products].[Sales Unit Code].&amp;[SU003722]" c="SU003722"/>
        <s v="[Products].[Sales Unit Code].&amp;[SU003777]" c="SU003777"/>
        <s v="[Products].[Sales Unit Code].&amp;[SU003826]" c="SU003826"/>
        <s v="[Products].[Sales Unit Code].&amp;[SU003827]" c="SU003827"/>
        <s v="[Products].[Sales Unit Code].&amp;[SU003828]" c="SU003828"/>
      </sharedItems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Chain].[Retail Chain Parent Name].[Retail Chain Parent Name]" caption="Родительская сеть" numFmtId="0" hierarchy="12" level="1">
      <sharedItems containsSemiMixedTypes="0" containsString="0"/>
    </cacheField>
    <cacheField name="[Measures].[SalesPlaceID DC-Calc]" caption="АКБ" numFmtId="0" hierarchy="305" level="32767"/>
  </cacheFields>
  <cacheHierarchies count="474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08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2" unbalanced="0">
      <fieldsUsage count="2">
        <fieldUsage x="-1"/>
        <fieldUsage x="87"/>
      </fieldsUsage>
    </cacheHierarchy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88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2" unbalanced="0">
      <fieldsUsage count="2">
        <fieldUsage x="-1"/>
        <fieldUsage x="109"/>
      </fieldsUsage>
    </cacheHierarchy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2" unbalanced="0">
      <fieldsUsage count="2">
        <fieldUsage x="-1"/>
        <fieldUsage x="11"/>
      </fieldsUsage>
    </cacheHierarchy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0" unbalanced="0"/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2" unbalanced="0">
      <fieldsUsage count="2">
        <fieldUsage x="-1"/>
        <fieldUsage x="140"/>
      </fieldsUsage>
    </cacheHierarchy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2" unbalanced="0">
      <fieldsUsage count="2">
        <fieldUsage x="-1"/>
        <fieldUsage x="133"/>
      </fieldsUsage>
    </cacheHierarchy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0" unbalanced="0"/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78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2" unbalanced="0">
      <fieldsUsage count="2">
        <fieldUsage x="-1"/>
        <fieldUsage x="14"/>
      </fieldsUsage>
    </cacheHierarchy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0" unbalanced="0"/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0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111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7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66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6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32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67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64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2" unbalanced="0">
      <fieldsUsage count="2">
        <fieldUsage x="-1"/>
        <fieldUsage x="134"/>
      </fieldsUsage>
    </cacheHierarchy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>
      <fieldsUsage count="2">
        <fieldUsage x="-1"/>
        <fieldUsage x="120"/>
      </fieldsUsage>
    </cacheHierarchy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0" unbalanced="0"/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0" unbalanced="0"/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2" unbalanced="0">
      <fieldsUsage count="2">
        <fieldUsage x="-1"/>
        <fieldUsage x="110"/>
      </fieldsUsage>
    </cacheHierarchy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0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80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0" unbalanced="0"/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74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73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72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71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6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0" unbalanced="0"/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0" unbalanced="0"/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79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125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12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0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30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77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1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2" unbalanced="0" hidden="1">
      <fieldsUsage count="2">
        <fieldUsage x="-1"/>
        <fieldUsage x="75"/>
      </fieldsUsage>
    </cacheHierarchy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2" unbalanced="0" hidden="1">
      <fieldsUsage count="2">
        <fieldUsage x="-1"/>
        <fieldUsage x="76"/>
      </fieldsUsage>
    </cacheHierarchy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2" unbalanced="0" hidden="1">
      <fieldsUsage count="2">
        <fieldUsage x="-1"/>
        <fieldUsage x="13"/>
      </fieldsUsage>
    </cacheHierarchy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 oneField="1">
      <fieldsUsage count="1">
        <fieldUsage x="83"/>
      </fieldsUsage>
    </cacheHierarchy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41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Ср. цена ПП (Выр. NET + НДС/Продано кг)]" caption="Ср. цена ПП (Выр. NET + НДС/Продано кг)" measure="1" displayFolder="" count="0"/>
    <cacheHierarchy uniqueName="[Measures].[Отгружено – Возврат с поставки (ПП), кг]" caption="Отгружено – Возврат с поставки (ПП), кг" measure="1" displayFolder="" count="0"/>
    <cacheHierarchy uniqueName="[Measures].[% Возврата ПП (Брак/Отгр. (ПП))]" caption="% Возврата ПП (Брак/Отгр. (ПП))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Продано без бонусов, кг (ВП)]" caption="Продано без бонусов, кг (ВП)" measure="1" displayFolder="" count="0"/>
    <cacheHierarchy uniqueName="[Measures].[Продано без бонусов, шт (ВП)]" caption="Продано без бонусов, шт (ВП)" measure="1" displayFolder="" count="0"/>
    <cacheHierarchy uniqueName="[Measures].[Доля визитов (тт-виз/Виз-план), %]" caption="Доля визитов (тт-виз/Виз-план), %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10">
    <calculatedMember name="[Measures].[Ср. цена ПП (Выр. NET + НДС/Продано кг)]" mdx="[Measures].[RDS-RevenueNetWithVAT-Calc]/[Measures].[SIL-Weight-WR-Calc]" memberName="Ср. цена ПП (Выр. NET + НДС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Отгружено – Возврат с поставки (ПП), кг]" mdx="[Measures].[SIL-Weight]+[Measures].[SIL-Weight Return]" memberName="Отгружено – Возврат с поставки (ПП)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а ПП (Брак/Отгр. (ПП))]" mdx="((([Measures].[PIL-Weight-Calc])*-1)/[Measures].[SIL-Weight])" memberName="% Возврата ПП (Брак/Отгр. (П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Продано без бонусов, кг (ВП)]" mdx="[Measures].[SSIL-Weight With Return]-[Measures].[SSIL-WeightBonus-Calc]" memberName="Продано без бонусов, кг (В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Продано без бонусов, шт (ВП)]" mdx="[Measures].[SSIL-QTY With Return]-[Measures].[SSIL-QTYBonus-Calc]" memberName="Продано без бонусов, шт (В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визитов (тт-виз/Виз-план), %]" mdx="([Measures].[FV-TT-Visit DC-Calc]/[Measures].[FSPIR-TT_Visit_Plan DC-Calc])*100" memberName="Доля визитов (тт-виз/Виз-план)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58161458337" backgroundQuery="1" createdVersion="6" refreshedVersion="6" minRefreshableVersion="3" recordCount="0" supportSubquery="1" supportAdvancedDrill="1" xr:uid="{00000000-000A-0000-FFFF-FFFF01000000}">
  <cacheSource type="external" connectionId="3"/>
  <cacheFields count="169">
    <cacheField name="[Firms].[Head Firm].[Head Firm]" caption="Головная организация ABI" numFmtId="0" hierarchy="62" level="1">
      <sharedItems containsSemiMixedTypes="0" containsString="0"/>
    </cacheField>
    <cacheField name="[SalesOrderStatuses].[SalesOrderStatus].[SalesOrderStatus]" caption="Статус заказа" numFmtId="0" hierarchy="255" level="1">
      <sharedItems containsSemiMixedTypes="0" containsString="0"/>
    </cacheField>
    <cacheField name="[Contragents].[In Move].[In Move]" caption="Внутренние перемещения" numFmtId="0" hierarchy="45" level="1">
      <sharedItems containsSemiMixedTypes="0" containsString="0"/>
    </cacheField>
    <cacheField name="[Products].[Is Spoilage].[Is Spoilage]" caption="Брак" numFmtId="0" hierarchy="99" level="1">
      <sharedItems containsSemiMixedTypes="0" containsString="0"/>
    </cacheField>
    <cacheField name="[ResponsibilityAreas].[RA Name4].[RA Name4]" caption="НД" numFmtId="0" hierarchy="170" level="1">
      <sharedItems containsSemiMixedTypes="0" containsString="0"/>
    </cacheField>
    <cacheField name="[ResponsibilityAreas].[RAE Name4].[RAE Name4]" caption="НД - Ответственный" numFmtId="0" hierarchy="176" level="1">
      <sharedItems containsSemiMixedTypes="0" containsString="0"/>
    </cacheField>
    <cacheField name="[ResponsibilityAreas].[RAE Name3].[RAE Name3]" caption="ДД - Ответственный" numFmtId="0" hierarchy="175" level="1">
      <sharedItems containsSemiMixedTypes="0" containsString="0"/>
    </cacheField>
    <cacheField name="[ResponsibilityAreas].[RAE Name2].[RAE Name2]" caption="ТМ - Ответственный" numFmtId="0" hierarchy="174" level="1">
      <sharedItems containsSemiMixedTypes="0" containsString="0"/>
    </cacheField>
    <cacheField name="[ResponsibilityAreas].[RAE Name1].[RAE Name1]" caption="СВ - Ответственный" numFmtId="0" hierarchy="173" level="1">
      <sharedItems containsSemiMixedTypes="0" containsString="0"/>
    </cacheField>
    <cacheField name="[ResponsibilityAreas].[RAE Name0].[RAE Name0]" caption="ТП - Ответственный" numFmtId="0" hierarchy="172" level="1">
      <sharedItems containsSemiMixedTypes="0" containsString="0"/>
    </cacheField>
    <cacheField name="[ResponsibilityAreas].[RA Name2].[RA Name2]" caption="ТМ" numFmtId="0" hierarchy="168" level="1">
      <sharedItems containsSemiMixedTypes="0" containsString="0"/>
    </cacheField>
    <cacheField name="[Contragents].[Combined Contragents Name].[Combined Contragents Name]" caption="Сводный клиент" numFmtId="0" hierarchy="38" level="1">
      <sharedItems containsSemiMixedTypes="0" containsString="0"/>
    </cacheField>
    <cacheField name="[DistrChannel].[Parent Code Channel].[Parent Code Channel]" caption="Направление продаж" numFmtId="0" hierarchy="57" level="1">
      <sharedItems containsSemiMixedTypes="0" containsString="0"/>
    </cacheField>
    <cacheField name="[DistrChannel].[Distr Channel Name].[Distr Channel Name]" caption="Канал сбыта" numFmtId="0" hierarchy="55" level="1">
      <sharedItems containsSemiMixedTypes="0" containsString="0"/>
    </cacheField>
    <cacheField name="[DistrChannel].[Distr Channel Name].[Distr Channel Name].[External Sales Channel]" caption="Канал сбыта трехсред" propertyName="External Sales Channel" numFmtId="0" hierarchy="55" level="1" memberPropertyField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55" level="1" memberPropertyField="1">
      <sharedItems containsSemiMixedTypes="0" containsString="0"/>
    </cacheField>
    <cacheField name="[Chain].[Retail Chain Parent Name].[Retail Chain Parent Name]" caption="Родительская сеть" numFmtId="0" hierarchy="13" level="1">
      <sharedItems containsSemiMixedTypes="0" containsString="0"/>
    </cacheField>
    <cacheField name="[Products].[Marking].[Marking]" caption="Код Аксапты" numFmtId="0" hierarchy="101" level="1">
      <sharedItems containsSemiMixedTypes="0" containsString="0"/>
    </cacheField>
    <cacheField name="[ResponsibilityAreas].[RANSICode2].[RANSICode2]" caption="ТМ - Код НСИ" numFmtId="0" hierarchy="186" level="1">
      <sharedItems containsSemiMixedTypes="0" containsString="0"/>
    </cacheField>
    <cacheField name="[Products].[Sales Unit Name].[Sales Unit Name]" caption="Единица продаж" numFmtId="0" hierarchy="128" level="1">
      <sharedItems count="402">
        <s v="[Products].[Sales Unit Name].&amp;[Вареники Благолепные с картофелем и грибами вес 5 кг МГ]" c="Вареники Благолепные с картофелем и грибами вес 5 кг МГ"/>
        <s v="[Products].[Sales Unit Name].&amp;[Вареники С картофелем и луком вес 5 кг МГ]" c="Вареники С картофелем и луком вес 5 кг МГ"/>
        <s v="[Products].[Sales Unit Name].&amp;[Вареные колбасы Персид халяль ТМ Вязанка полиамид вес САМ]" c="Вареные колбасы Персид халяль ТМ Вязанка полиамид вес САМ"/>
        <s v="[Products].[Sales Unit Name].&amp;[Вареные колбасы Стародворская Мясная ТМ Стародворье полиамид ф/в 0,37 кг СК]" c="Вареные колбасы Стародворская Мясная ТМ Стародворье полиамид ф/в 0,37 кг СК"/>
        <s v="[Products].[Sales Unit Name].&amp;[Ветчина Дугушка ТМ Стародворье ТС Дугушка диплекс вес СК]" c="Ветчина Дугушка ТМ Стародворье ТС Дугушка диплекс вес СК"/>
        <s v="[Products].[Sales Unit Name].&amp;[Ветчина Дугушка ТМ Стародворье ТС Дугушка полиамид ф/в 0,6 кг СК]" c="Ветчина Дугушка ТМ Стародворье ТС Дугушка полиамид ф/в 0,6 кг СК"/>
        <s v="[Products].[Sales Unit Name].&amp;[Ветчина Запекуша с сочным окороком ТМ Стародворские колбасы ТС Вязанка полиамид ф/в 0,42 кг СК]" c="Ветчина Запекуша с сочным окороком ТМ Стародворские колбасы ТС Вязанка полиамид ф/в 0,42 кг СК"/>
        <s v="[Products].[Sales Unit Name].&amp;[Ветчина Мясорубская с окороком ТМ Стародворье фиброуз в/у Фикс.вес 0,33 кг срез СК]" c="Ветчина Мясорубская с окороком ТМ Стародворье фиброуз в/у Фикс.вес 0,33 кг срез СК"/>
        <s v="[Products].[Sales Unit Name].&amp;[Ветчина Нежная особая ТМ Славница ТС Особая полиамид вес большой батон ВЗ]" c="Ветчина Нежная особая ТМ Славница ТС Особая полиамид вес большой батон ВЗ"/>
        <s v="[Products].[Sales Unit Name].&amp;[Ветчина Нежная Особая ТМ Стародворье полиамид ф/в 0,4 кг СК]" c="Ветчина Нежная Особая ТМ Стародворье полиамид ф/в 0,4 кг СК"/>
        <s v="[Products].[Sales Unit Name].&amp;[Ветчина Нежная ТМ Зареченские ТС Зареченские продукты полиамид вес большой батон ЗП]" c="Ветчина Нежная ТМ Зареченские ТС Зареченские продукты полиамид вес большой батон ЗП"/>
        <s v="[Products].[Sales Unit Name].&amp;[Ветчина пастеризованная Филейская #Живой_пар ТМ Вязанка полиамид ф/в 0,45 кг СК]" c="Ветчина пастеризованная Филейская #Живой_пар ТМ Вязанка полиамид ф/в 0,45 кг СК"/>
        <s v="[Products].[Sales Unit Name].&amp;[Ветчина Сливушка с индейкой ТМ Вязанка полиамид 0,4 кг РТТ СК]" c="Ветчина Сливушка с индейкой ТМ Вязанка полиамид 0,4 кг РТТ СК"/>
        <s v="[Products].[Sales Unit Name].&amp;[Ветчина Сливушка с индейкой ТМ Вязанка полиамид 0,4 кг СК]" c="Ветчина Сливушка с индейкой ТМ Вязанка полиамид 0,4 кг СК"/>
        <s v="[Products].[Sales Unit Name].&amp;[Ветчина Сливушка с индейкой ТМ Вязанка полиамид вес СК]" c="Ветчина Сливушка с индейкой ТМ Вязанка полиамид вес СК"/>
        <s v="[Products].[Sales Unit Name].&amp;[Ветчина Сочинка ТМ Стародворье полиамид ф/в 0,35 кг СК]" c="Ветчина Сочинка ТМ Стародворье полиамид ф/в 0,35 кг СК"/>
        <s v="[Products].[Sales Unit Name].&amp;[Ветчина Стародворская ТМ Стародворье полиамид ф/в 0,33 кг СК]" c="Ветчина Стародворская ТМ Стародворье полиамид ф/в 0,33 кг СК"/>
        <s v="[Products].[Sales Unit Name].&amp;[Ветчина Филейская ТМ Вязанка ТС Столичная полиамид вес СК]" c="Ветчина Филейская ТМ Вязанка ТС Столичная полиамид вес СК"/>
        <s v="[Products].[Sales Unit Name].&amp;[Ветчина Филейская ТМ Вязанка ТС Столичная полиамид ф/в 0,45 кг СК]" c="Ветчина Филейская ТМ Вязанка ТС Столичная полиамид ф/в 0,45 кг СК"/>
        <s v="[Products].[Sales Unit Name].&amp;[Готовые бельмеши сочные с мясом ТМ Горячая штучка ф/в 0,3 кг НД1 МГ]" c="Готовые бельмеши сочные с мясом ТМ Горячая штучка ф/в 0,3 кг НД1 МГ"/>
        <s v="[Products].[Sales Unit Name].&amp;[Готовые бельмеши сочные с мясом ТМ Горячая штучка ф/в 0,3 кг тара МГ]" c="Готовые бельмеши сочные с мясом ТМ Горячая штучка ф/в 0,3 кг тара МГ"/>
        <s v="[Products].[Sales Unit Name].&amp;[Готовые бельмеши сочные с мясом ТМ Горячая штучка ф/п ф/в 0,3 кг НД1 МГ]" c="Готовые бельмеши сочные с мясом ТМ Горячая штучка ф/п ф/в 0,3 кг НД1 МГ"/>
        <s v="[Products].[Sales Unit Name].&amp;[Готовые чебуманы с говядиной ТМ Горячая штучка ф/в 0,28 кг НД1 МГ]" c="Готовые чебуманы с говядиной ТМ Горячая штучка ф/в 0,28 кг НД1 МГ"/>
        <s v="[Products].[Sales Unit Name].&amp;[Готовые чебупели острые с мясом ТМ Горячая штучка ф/в 0,3 кг НД МГ]" c="Готовые чебупели острые с мясом ТМ Горячая штучка ф/в 0,3 кг НД МГ"/>
        <s v="[Products].[Sales Unit Name].&amp;[Готовые чебупели острые с мясом ТМ Горячая штучка ф/п ф/в 0,3 кг НД МГ]" c="Готовые чебупели острые с мясом ТМ Горячая штучка ф/п ф/в 0,3 кг НД МГ"/>
        <s v="[Products].[Sales Unit Name].&amp;[Готовые чебупели с ветчиной и сыром ТМ Горячая штучка ф/в 0,3 кг МГ]" c="Готовые чебупели с ветчиной и сыром ТМ Горячая штучка ф/в 0,3 кг МГ"/>
        <s v="[Products].[Sales Unit Name].&amp;[Готовые чебупели с ветчиной и сыром ТМ Горячая штучка ф/п ф/в 0,3 кг МГ]" c="Готовые чебупели с ветчиной и сыром ТМ Горячая штучка ф/п ф/в 0,3 кг МГ"/>
        <s v="[Products].[Sales Unit Name].&amp;[Готовые чебупели с мясом ТМ Горячая штучка ф/в 0,3 кг НТУ НД МГ]" c="Готовые чебупели с мясом ТМ Горячая штучка ф/в 0,3 кг НТУ НД МГ"/>
        <s v="[Products].[Sales Unit Name].&amp;[Готовые чебупели с мясом ТМ Горячая штучка ф/в 0,48 кг XXL НД МГ]" c="Готовые чебупели с мясом ТМ Горячая штучка ф/в 0,48 кг XXL НД МГ"/>
        <s v="[Products].[Sales Unit Name].&amp;[Готовые чебупели с мясом ТМ Горячая штучка ф/п ф/в 0,3 кг НТУ НД МГ]" c="Готовые чебупели с мясом ТМ Горячая штучка ф/п ф/в 0,3 кг НТУ НД МГ"/>
        <s v="[Products].[Sales Unit Name].&amp;[Готовые чебупели сочные с мясом ТМ Горячая штучка ф/в 0,3 кг НД МГ]" c="Готовые чебупели сочные с мясом ТМ Горячая штучка ф/в 0,3 кг НД МГ"/>
        <s v="[Products].[Sales Unit Name].&amp;[Готовые чебупели сочные с мясом ТМ Горячая штучка ф/п ф/в 0,3 кг НД МГ]" c="Готовые чебупели сочные с мясом ТМ Горячая штучка ф/п ф/в 0,3 кг НД МГ"/>
        <s v="[Products].[Sales Unit Name].&amp;[Готовые чебуреки с мясом ТМ Горячая штучка шт 0,09 кг НД МГ]" c="Готовые чебуреки с мясом ТМ Горячая штучка шт 0,09 кг НД МГ"/>
        <s v="[Products].[Sales Unit Name].&amp;[Готовые чебуреки со свининой и говядиной ТМ Горячая штучка ф/в 0,36 кг НД1 МГ]" c="Готовые чебуреки со свининой и говядиной ТМ Горячая штучка ф/в 0,36 кг НД1 МГ"/>
        <s v="[Products].[Sales Unit Name].&amp;[Деликатесы Бекон Балыкбургский ТМ Баварушка с натуральным копчением в/у ф/в 0,15 кг нарезка ДК]" c="Деликатесы Бекон Балыкбургский ТМ Баварушка с натуральным копчением в/у ф/в 0,15 кг нарезка ДК"/>
        <s v="[Products].[Sales Unit Name].&amp;[Жар-боллы с курочкой и сыром ТМ Зареченские ТС Зареченские продукты ПГП вес 3 кг ЗП]" c="Жар-боллы с курочкой и сыром ТМ Зареченские ТС Зареченские продукты ПГП вес 3 кг ЗП"/>
        <s v="[Products].[Sales Unit Name].&amp;[Жар-ладушки с клубникой и вишней ТМ Зареченские ТС Зареченские продукты ПГП вес 3,7 кг ЗП]" c="Жар-ладушки с клубникой и вишней ТМ Зареченские ТС Зареченские продукты ПГП вес 3,7 кг ЗП"/>
        <s v="[Products].[Sales Unit Name].&amp;[ЖАР-ладушки с клубникой и вишней ТМ Стародворье ф/в 0,2 кг МГ]" c="ЖАР-ладушки с клубникой и вишней ТМ Стародворье ф/в 0,2 кг МГ"/>
        <s v="[Products].[Sales Unit Name].&amp;[Жар-ладушки с мясом ТМ Зареченские ТС Зареченские продукты ПГП вес 3,7 кг ЗП]" c="Жар-ладушки с мясом ТМ Зареченские ТС Зареченские продукты ПГП вес 3,7 кг ЗП"/>
        <s v="[Products].[Sales Unit Name].&amp;[ЖАР-ладушки с мясом ТМ Стародворье ф/в 0,2 кг МГ]" c="ЖАР-ладушки с мясом ТМ Стародворье ф/в 0,2 кг МГ"/>
        <s v="[Products].[Sales Unit Name].&amp;[Жар-ладушки с яблоком и грушей ТМ Зареченские ТС Зареченские продукты ПГП вес 3,7 кг ЗП]" c="Жар-ладушки с яблоком и грушей ТМ Зареченские ТС Зареченские продукты ПГП вес 3,7 кг ЗП"/>
        <s v="[Products].[Sales Unit Name].&amp;[ЖАР-ладушки с яблоком и грушей ТМ Стародворье ф/в 0,2 кг МГ]" c="ЖАР-ладушки с яблоком и грушей ТМ Стародворье ф/в 0,2 кг МГ"/>
        <s v="[Products].[Sales Unit Name].&amp;[Жар-мени с картофелем и сочной грудинкой ТМ Зареченские ТС Зареченские продукты ПГП вес 3,5 кг ЗП]" c="Жар-мени с картофелем и сочной грудинкой ТМ Зареченские ТС Зареченские продукты ПГП вес 3,5 кг ЗП"/>
        <s v="[Products].[Sales Unit Name].&amp;[Жар-мени ТМ Зареченские ТС Зареченские продукты ПГП вес 5,5 кг ЗП]" c="Жар-мени ТМ Зареченские ТС Зареченские продукты ПГП вес 5,5 кг ЗП"/>
        <s v="[Products].[Sales Unit Name].&amp;[Колбаса вареная Вязанка со шпиком ТМ Стародворские колбасы ТС Вязанка вектор вес СК]" c="Колбаса вареная Вязанка со шпиком ТМ Стародворские колбасы ТС Вязанка вектор вес СК"/>
        <s v="[Products].[Sales Unit Name].&amp;[Колбаса вареная Вязанка со шпиком ТМ Стародворские колбасы ТС Вязанка вектор ф/в 0,5 кг СК]" c="Колбаса вареная Вязанка со шпиком ТМ Стародворские колбасы ТС Вязанка вектор ф/в 0,5 кг СК"/>
        <s v="[Products].[Sales Unit Name].&amp;[Колбаса вареная Докторская ГОСТ ТМ Вязанка п/а ф/в 0,37 кг СК]" c="Колбаса вареная Докторская ГОСТ ТМ Вязанка п/а ф/в 0,37 кг СК"/>
        <s v="[Products].[Sales Unit Name].&amp;[Колбаса вареная Докторская ГОСТ ТМ Стародворские колбасы ТС Вязанка вектор вес СК]" c="Колбаса вареная Докторская ГОСТ ТМ Стародворские колбасы ТС Вязанка вектор вес СК"/>
        <s v="[Products].[Sales Unit Name].&amp;[Колбаса вареная Докторская ГОСТ ТМ Стародворские колбасы ТС Вязанка вектор ф/в 0,4 кг СК]" c="Колбаса вареная Докторская ГОСТ ТМ Стародворские колбасы ТС Вязанка вектор ф/в 0,4 кг СК"/>
        <s v="[Products].[Sales Unit Name].&amp;[Колбаса вареная Докторская Дугушка ТМ Стародворье ТС Дугушка полиамид вес СК]" c="Колбаса вареная Докторская Дугушка ТМ Стародворье ТС Дугушка полиамид вес СК"/>
        <s v="[Products].[Sales Unit Name].&amp;[Колбаса вареная Докторская Дугушка ТМ Стародворье ТС Дугушка полиамид ф/в 0,6 кг СК]" c="Колбаса вареная Докторская Дугушка ТМ Стародворье ТС Дугушка полиамид ф/в 0,6 кг СК"/>
        <s v="[Products].[Sales Unit Name].&amp;[Колбаса вареная Докторская Оригинальная ТМ Особый рецепт полиамид ф/в 0,4 кг СК]" c="Колбаса вареная Докторская Оригинальная ТМ Особый рецепт полиамид ф/в 0,4 кг СК"/>
        <s v="[Products].[Sales Unit Name].&amp;[Колбаса вареная Докторская Оригинальная ТМ Стародворье полиамид вес большой батон СК]" c="Колбаса вареная Докторская Оригинальная ТМ Стародворье полиамид вес большой батон СК"/>
        <s v="[Products].[Sales Unit Name].&amp;[Колбаса вареная Докторская Оригинальная ТМ Стародворье полиамид вес СК]" c="Колбаса вареная Докторская Оригинальная ТМ Стародворье полиамид вес СК"/>
        <s v="[Products].[Sales Unit Name].&amp;[Колбаса вареная Докторская Особая ТМ Стародворье ТС Особая полиамид ф/в 0,5 кг СК]" c="Колбаса вареная Докторская Особая ТМ Стародворье ТС Особая полиамид ф/в 0,5 кг СК"/>
        <s v="[Products].[Sales Unit Name].&amp;[Колбаса вареная Докторская по-стародворски ТМ Стародворье натурин в/у вес СК]" c="Колбаса вареная Докторская по-стародворски ТМ Стародворье натурин в/у вес СК"/>
        <s v="[Products].[Sales Unit Name].&amp;[Колбаса вареная Докторская по-стародворски ТМ Стародворье ТС Фирменная амифлекс вес СК]" c="Колбаса вареная Докторская по-стародворски ТМ Стародворье ТС Фирменная амифлекс вес СК"/>
        <s v="[Products].[Sales Unit Name].&amp;[Колбаса вареная Докторская по-стародворски ТМ Стародворье ТС Фирменная амифлекс ф/в 0,5 кг СК]" c="Колбаса вареная Докторская по-стародворски ТМ Стародворье ТС Фирменная амифлекс ф/в 0,5 кг СК"/>
        <s v="[Products].[Sales Unit Name].&amp;[Колбаса вареная Докторская стародворская ТМ Стародворье амифлекс вес СК]" c="Колбаса вареная Докторская стародворская ТМ Стародворье амифлекс вес СК"/>
        <s v="[Products].[Sales Unit Name].&amp;[Колбаса вареная Докторская стародворская ТМ Стародворье амифлекс ф/в 0,5 кг СК]" c="Колбаса вареная Докторская стародворская ТМ Стародворье амифлекс ф/в 0,5 кг СК"/>
        <s v="[Products].[Sales Unit Name].&amp;[Колбаса вареная Докторская ТМ Стародворье вальсродер вес СК]" c="Колбаса вареная Докторская ТМ Стародворье вальсродер вес СК"/>
        <s v="[Products].[Sales Unit Name].&amp;[Колбаса вареная Докторская ТМ Стародворье ТС Дугушка полиамид вес СК]" c="Колбаса вареная Докторская ТМ Стародворье ТС Дугушка полиамид вес СК"/>
        <s v="[Products].[Sales Unit Name].&amp;[Колбаса вареная Докторская ТМ Стародворье ТС Дугушка полиамид ф/в 0,6 кг СК]" c="Колбаса вареная Докторская ТМ Стародворье ТС Дугушка полиамид ф/в 0,6 кг СК"/>
        <s v="[Products].[Sales Unit Name].&amp;[Колбаса вареная Докторская Филейная ТМ Особый рецепт полиамид вес большой батон СК/ВЗ]" c="Колбаса вареная Докторская Филейная ТМ Особый рецепт полиамид вес большой батон СК/ВЗ"/>
        <s v="[Products].[Sales Unit Name].&amp;[Колбаса вареная Докторская Филейная ТМ Особый рецепт полиамид ф/в 0,5 кг СК]" c="Колбаса вареная Докторская Филейная ТМ Особый рецепт полиамид ф/в 0,5 кг СК"/>
        <s v="[Products].[Sales Unit Name].&amp;[Колбаса вареная Дугушка со шпиком Дугушка ТМ Стародворье ТС Дугушка полиамид вес СК]" c="Колбаса вареная Дугушка со шпиком Дугушка ТМ Стародворье ТС Дугушка полиамид вес СК"/>
        <s v="[Products].[Sales Unit Name].&amp;[Колбаса вареная Дугушка Стародворская ТМ Стародворье ТС Дугушка полиамид вес СК]" c="Колбаса вареная Дугушка Стародворская ТМ Стародворье ТС Дугушка полиамид вес СК"/>
        <s v="[Products].[Sales Unit Name].&amp;[Колбаса вареная из мяса птицы Докторская Особая ТМ Славница ТС Особая биолон вес СК/ВЗ]" c="Колбаса вареная из мяса птицы Докторская Особая ТМ Славница ТС Особая биолон вес СК/ВЗ"/>
        <s v="[Products].[Sales Unit Name].&amp;[Колбаса вареная из мяса птицы Особая ТМ Славница ТС Особая биолон вес СК/ВЗ]" c="Колбаса вареная из мяса птицы Особая ТМ Славница ТС Особая биолон вес СК/ВЗ"/>
        <s v="[Products].[Sales Unit Name].&amp;[Колбаса вареная из мяса птицы Особая ТМ Славница ТС Особая полиамид ф/в 0,5 кг СК/ВЗ]" c="Колбаса вареная из мяса птицы Особая ТМ Славница ТС Особая полиамид ф/в 0,5 кг СК/ВЗ"/>
        <s v="[Products].[Sales Unit Name].&amp;[Колбаса вареная Исламская халяль ТМ Сафияль амифлекс вес СМ]" c="Колбаса вареная Исламская халяль ТМ Сафияль амифлекс вес СМ"/>
        <s v="[Products].[Sales Unit Name].&amp;[Колбаса вареная Классическая ТМ Вязанка вектор ф/в 0,6 кг СК]" c="Колбаса вареная Классическая ТМ Вязанка вектор ф/в 0,6 кг СК"/>
        <s v="[Products].[Sales Unit Name].&amp;[Колбаса вареная Любительская ГОСТ ТМ Вязанка полиамид вес СК]" c="Колбаса вареная Любительская ГОСТ ТМ Вязанка полиамид вес СК"/>
        <s v="[Products].[Sales Unit Name].&amp;[Колбаса вареная Молокуша ТМ Вязанка полиамид вес СК]" c="Колбаса вареная Молокуша ТМ Вязанка полиамид вес СК"/>
        <s v="[Products].[Sales Unit Name].&amp;[Колбаса вареная Молокуша ТМ Вязанка полиамид ф/в 0,45 кг РТТ СК]" c="Колбаса вареная Молокуша ТМ Вязанка полиамид ф/в 0,45 кг РТТ СК"/>
        <s v="[Products].[Sales Unit Name].&amp;[Колбаса вареная Молокуша ТМ Вязанка полиамид ф/в 0,45 кг СК]" c="Колбаса вареная Молокуша ТМ Вязанка полиамид ф/в 0,45 кг СК"/>
        <s v="[Products].[Sales Unit Name].&amp;[Колбаса вареная Молочная Дугушка ТМ Стародворье ТС Дугушка вектор ф/в 0,4 кг СК]" c="Колбаса вареная Молочная Дугушка ТМ Стародворье ТС Дугушка вектор ф/в 0,4 кг СК"/>
        <s v="[Products].[Sales Unit Name].&amp;[Колбаса вареная Молочная Дугушка ТМ Стародворье ТС Дугушка полиамид вес СК]" c="Колбаса вареная Молочная Дугушка ТМ Стародворье ТС Дугушка полиамид вес СК"/>
        <s v="[Products].[Sales Unit Name].&amp;[Колбаса вареная Молочная Дугушка ТМ Стародворье ТС Дугушка полиамид ф/в 0,6 кг СК]" c="Колбаса вареная Молочная Дугушка ТМ Стародворье ТС Дугушка полиамид ф/в 0,6 кг СК"/>
        <s v="[Products].[Sales Unit Name].&amp;[Колбаса вареная Молочная оригинальная ТМ Особый рецепт полиамид вес большой батон СК]" c="Колбаса вареная Молочная оригинальная ТМ Особый рецепт полиамид вес большой батон СК"/>
        <s v="[Products].[Sales Unit Name].&amp;[Колбаса вареная Молочная по-стародворски ТМ Стародворье полиамид вес СК]" c="Колбаса вареная Молочная по-стародворски ТМ Стародворье полиамид вес СК"/>
        <s v="[Products].[Sales Unit Name].&amp;[Колбаса вареная Молочная по-стародворски ТМ Стародворье ТС Фирменная амифлекс вес СК]" c="Колбаса вареная Молочная по-стародворски ТМ Стародворье ТС Фирменная амифлекс вес СК"/>
        <s v="[Products].[Sales Unit Name].&amp;[Колбаса вареная Молочная по-стародворски ТМ Стародворье ТС Фирменная амифлекс ф/в 0,5 кг СК]" c="Колбаса вареная Молочная по-стародворски ТМ Стародворье ТС Фирменная амифлекс ф/в 0,5 кг СК"/>
        <s v="[Products].[Sales Unit Name].&amp;[Колбаса вареная Молочная ТМ Особый рецепт полиамид вес большой батон СК/ВЗ]" c="Колбаса вареная Молочная ТМ Особый рецепт полиамид вес большой батон СК/ВЗ"/>
        <s v="[Products].[Sales Unit Name].&amp;[Колбаса вареная Молочная ТМ Славница ТС Особая полиамид вес СК/ВЗ]" c="Колбаса вареная Молочная ТМ Славница ТС Особая полиамид вес СК/ВЗ"/>
        <s v="[Products].[Sales Unit Name].&amp;[Колбаса вареная Молочная ТМ Стародворье с молоком полиамид вес СК]" c="Колбаса вареная Молочная ТМ Стародворье с молоком полиамид вес СК"/>
        <s v="[Products].[Sales Unit Name].&amp;[Колбаса вареная Молочная ТМ Стародворье с молоком полиамид ф/в 0,4 кг СК]" c="Колбаса вареная Молочная ТМ Стародворье с молоком полиамид ф/в 0,4 кг СК"/>
        <s v="[Products].[Sales Unit Name].&amp;[Колбаса вареная Молочная ТМ Стародворье ТС Дугушка полиамид вес СК]" c="Колбаса вареная Молочная ТМ Стародворье ТС Дугушка полиамид вес СК"/>
        <s v="[Products].[Sales Unit Name].&amp;[Колбаса вареная Молочная Традиционная ТМ Стародворье полиамид вес СК]" c="Колбаса вареная Молочная Традиционная ТМ Стародворье полиамид вес СК"/>
        <s v="[Products].[Sales Unit Name].&amp;[Колбаса вареная Муромская ТМ Зареченские ТС Зареченские продукты полиамид вес ЗП]" c="Колбаса вареная Муромская ТМ Зареченские ТС Зареченские продукты полиамид вес ЗП"/>
        <s v="[Products].[Sales Unit Name].&amp;[Колбаса вареная Мусульманская халяль ТМ Вязанка вектор ф/в 0,4 кг АК]" c="Колбаса вареная Мусульманская халяль ТМ Вязанка вектор ф/в 0,4 кг АК"/>
        <s v="[Products].[Sales Unit Name].&amp;[Колбаса вареная Нежная НТУ ТМ Зареченские ТС Зареченские продукты полиамид вес СК]" c="Колбаса вареная Нежная НТУ ТМ Зареченские ТС Зареченские продукты полиамид вес СК"/>
        <s v="[Products].[Sales Unit Name].&amp;[Колбаса вареная Нежная со шпиком ТМ Зареченские ТС Зареченские продукты полиамид вес ЗП]" c="Колбаса вареная Нежная со шпиком ТМ Зареченские ТС Зареченские продукты полиамид вес ЗП"/>
        <s v="[Products].[Sales Unit Name].&amp;[Колбаса вареная пастеризованная Молочная с нежным филе ТМ Особый рецепт полиамид ф/в 0,4 кг СК]" c="Колбаса вареная пастеризованная Молочная с нежным филе ТМ Особый рецепт полиамид ф/в 0,4 кг СК"/>
        <s v="[Products].[Sales Unit Name].&amp;[Колбаса вареная пастеризованная Филейская #Живой_пар ТМ Вязанка полиамид ф/в 0,45 кг СК]" c="Колбаса вареная пастеризованная Филейская #Живой_пар ТМ Вязанка полиамид ф/в 0,45 кг СК"/>
        <s v="[Products].[Sales Unit Name].&amp;[Колбаса вареная Русская стародворская ТМ Стародворье амифлекс вес СК]" c="Колбаса вареная Русская стародворская ТМ Стародворье амифлекс вес СК"/>
        <s v="[Products].[Sales Unit Name].&amp;[Колбаса вареная Сливушка ТМ Вязанка полиамид 0,375 кг СК]" c="Колбаса вареная Сливушка ТМ Вязанка полиамид 0,375 кг СК"/>
        <s v="[Products].[Sales Unit Name].&amp;[Колбаса вареная Сливушка ТМ Вязанка полиамид 0,45 кг РТТ СК]" c="Колбаса вареная Сливушка ТМ Вязанка полиамид 0,45 кг РТТ СК"/>
        <s v="[Products].[Sales Unit Name].&amp;[Колбаса вареная Сливушка ТМ Вязанка полиамид 0,45 кг СК]" c="Колбаса вареная Сливушка ТМ Вязанка полиамид 0,45 кг СК"/>
        <s v="[Products].[Sales Unit Name].&amp;[Колбаса вареная Сливушка ТМ Вязанка полиамид вес СК]" c="Колбаса вареная Сливушка ТМ Вязанка полиамид вес СК"/>
        <s v="[Products].[Sales Unit Name].&amp;[Колбаса вареная Со шпиком ТМ Особый рецепт полиамид вес большой батон СК/ВЗ]" c="Колбаса вареная Со шпиком ТМ Особый рецепт полиамид вес большой батон СК/ВЗ"/>
        <s v="[Products].[Sales Unit Name].&amp;[Колбаса вареная Сочинка ТМ Стародворье полиамид вес СК]" c="Колбаса вареная Сочинка ТМ Стародворье полиамид вес СК"/>
        <s v="[Products].[Sales Unit Name].&amp;[Колбаса вареная Сочинка ТМ Стародворье полиамид ф/в 0,45 кг СК]" c="Колбаса вареная Сочинка ТМ Стародворье полиамид ф/в 0,45 кг СК"/>
        <s v="[Products].[Sales Unit Name].&amp;[Колбаса вареная Стародворская ТМ Стародворье амифлекс вес СК]" c="Колбаса вареная Стародворская ТМ Стародворье амифлекс вес СК"/>
        <s v="[Products].[Sales Unit Name].&amp;[Колбаса вареная Стародворская ТМ Стародворье с окороком полиамид вес СК]" c="Колбаса вареная Стародворская ТМ Стародворье с окороком полиамид вес СК"/>
        <s v="[Products].[Sales Unit Name].&amp;[Колбаса вареная Стародворская ТМ Стародворье с окороком полиамид ф/в 0,4 кг СК]" c="Колбаса вареная Стародворская ТМ Стародворье с окороком полиамид ф/в 0,4 кг СК"/>
        <s v="[Products].[Sales Unit Name].&amp;[Колбаса вареная Стародворская Традиционная со шпиком ТМ Стародворье полиамид вес СК]" c="Колбаса вареная Стародворская Традиционная со шпиком ТМ Стародворье полиамид вес СК"/>
        <s v="[Products].[Sales Unit Name].&amp;[Колбаса вареная Стародворская Традиционная ТМ Стародворье полиамид вес СК]" c="Колбаса вареная Стародворская Традиционная ТМ Стародворье полиамид вес СК"/>
        <s v="[Products].[Sales Unit Name].&amp;[Колбаса вареная Филедворская по-стародворски ТМ Стародворье полиамид вес СК]" c="Колбаса вареная Филедворская по-стародворски ТМ Стародворье полиамид вес СК"/>
        <s v="[Products].[Sales Unit Name].&amp;[Колбаса вареная Филедворская с молоком ТМ Стародворье полиамид вес СК]" c="Колбаса вареная Филедворская с молоком ТМ Стародворье полиамид вес СК"/>
        <s v="[Products].[Sales Unit Name].&amp;[Колбаса вареная Филедворская ТМ Стародворье натурин в/у вес СК]" c="Колбаса вареная Филедворская ТМ Стародворье натурин в/у вес СК"/>
        <s v="[Products].[Sales Unit Name].&amp;[Колбаса вареная Филедворская ТМ Стародворье п/а вес СК]" c="Колбаса вареная Филедворская ТМ Стародворье п/а вес СК"/>
        <s v="[Products].[Sales Unit Name].&amp;[Колбаса вареная Филедворская ТМ Стародворье п/а ф/в 0,4 кг СК]" c="Колбаса вареная Филедворская ТМ Стародворье п/а ф/в 0,4 кг СК"/>
        <s v="[Products].[Sales Unit Name].&amp;[Колбаса вареная Филейбургская с филе сочного окорока ТМ Стародворье ТС Баварушка полиамид ф/в 0,45 кг СК]" c="Колбаса вареная Филейбургская с филе сочного окорока ТМ Стародворье ТС Баварушка полиамид ф/в 0,45 кг СК"/>
        <s v="[Products].[Sales Unit Name].&amp;[Колбаса вареная Филейбургская ТМ Стародворье ТС Баварушка полиамид ф/в 0,45 кг СК]" c="Колбаса вареная Филейбургская ТМ Стародворье ТС Баварушка полиамид ф/в 0,45 кг СК"/>
        <s v="[Products].[Sales Unit Name].&amp;[Колбаса вареная Филейная Оригинальная ТМ Особый рецепт полиамид вес большой батон СК]" c="Колбаса вареная Филейная Оригинальная ТМ Особый рецепт полиамид вес большой батон СК"/>
        <s v="[Products].[Sales Unit Name].&amp;[Колбаса вареная Филейная Оригинальная ТМ Особый рецепт полиамид вес СК]" c="Колбаса вареная Филейная Оригинальная ТМ Особый рецепт полиамид вес СК"/>
        <s v="[Products].[Sales Unit Name].&amp;[Колбаса вареная Филейная Оригинальная ТМ Особый рецепт полиамид ф/в 0,4 кг СК]" c="Колбаса вареная Филейная Оригинальная ТМ Особый рецепт полиамид ф/в 0,4 кг СК"/>
        <s v="[Products].[Sales Unit Name].&amp;[Колбаса вареная Филейная ТМ Особый рецепт полиамид вес большой батон СК/ВЗ]" c="Колбаса вареная Филейная ТМ Особый рецепт полиамид вес большой батон СК/ВЗ"/>
        <s v="[Products].[Sales Unit Name].&amp;[Колбаса вареная Филейная ТМ Особый рецепт полиамид ф/в 0,5 кг СК]" c="Колбаса вареная Филейная ТМ Особый рецепт полиамид ф/в 0,5 кг СК"/>
        <s v="[Products].[Sales Unit Name].&amp;[Колбаса вареная Филейская со шпиком ТМ Вязанка ТС Вязанка полиамид вес СК]" c="Колбаса вареная Филейская со шпиком ТМ Вязанка ТС Вязанка полиамид вес СК"/>
        <s v="[Products].[Sales Unit Name].&amp;[Колбаса вареная Филейская ТМ Вязанка ТС Классическая полиамид вес СК]" c="Колбаса вареная Филейская ТМ Вязанка ТС Классическая полиамид вес СК"/>
        <s v="[Products].[Sales Unit Name].&amp;[Колбаса вареная Филейская ТМ Вязанка ТС Классическая полиамид ф/в 0,4 кг РТТ СК]" c="Колбаса вареная Филейская ТМ Вязанка ТС Классическая полиамид ф/в 0,4 кг РТТ СК"/>
        <s v="[Products].[Sales Unit Name].&amp;[Колбаса вареная Филейская ТМ Вязанка ТС Классическая полиамид ф/в 0,4 кг СК]" c="Колбаса вареная Филейская ТМ Вязанка ТС Классическая полиамид ф/в 0,4 кг СК"/>
        <s v="[Products].[Sales Unit Name].&amp;[Колбаса вареная Филейская ТМ Вязанка ТС Классическая полиамид ф/в 0,45 кг СК]" c="Колбаса вареная Филейская ТМ Вязанка ТС Классическая полиамид ф/в 0,45 кг СК"/>
        <s v="[Products].[Sales Unit Name].&amp;[Колбаса варено-запеченная Сервелат Запекуша с сочным окороком ТМ Стародворские колбасы ТС Вязанка п/а ф/в 0,35 кг СК]" c="Колбаса варено-запеченная Сервелат Запекуша с сочным окороком ТМ Стародворские колбасы ТС Вязанка п/а ф/в 0,35 кг СК"/>
        <s v="[Products].[Sales Unit Name].&amp;[Колбаса варено-копченая Балыкбургская рубленая ТМ Стародворье ТС Баварушка фиброуз в/у ф/в 0,35 кг срез СК]" c="Колбаса варено-копченая Балыкбургская рубленая ТМ Стародворье ТС Баварушка фиброуз в/у ф/в 0,35 кг срез СК"/>
        <s v="[Products].[Sales Unit Name].&amp;[Колбаса варено-копченая Балыкбургская с копченым балыком ТМ Баварушка фиброуз в/у ф/в 0,35 кг срез СК]" c="Колбаса варено-копченая Балыкбургская с копченым балыком ТМ Баварушка фиброуз в/у ф/в 0,35 кг срез СК"/>
        <s v="[Products].[Sales Unit Name].&amp;[Колбаса варено-копченая Балыкбургская ТМ Баварушка фиброуз в/у вес СК]" c="Колбаса варено-копченая Балыкбургская ТМ Баварушка фиброуз в/у вес СК"/>
        <s v="[Products].[Sales Unit Name].&amp;[Колбаса варено-копченая Балыковая ТМ Стародворские колбасы ТС Вязанка фиброуз в/у вес СК]" c="Колбаса варено-копченая Балыковая ТМ Стародворские колбасы ТС Вязанка фиброуз в/у вес СК"/>
        <s v="[Products].[Sales Unit Name].&amp;[Колбаса варено-копченая из мяса птицы Сервелат Левантский ТМ Особый рецепт в/у вес СК]" c="Колбаса варено-копченая из мяса птицы Сервелат Левантский ТМ Особый рецепт в/у вес СК"/>
        <s v="[Products].[Sales Unit Name].&amp;[Колбаса варено-копченая из мяса птицы Сервелат Левантский ТМ Особый рецепт в/у ф/в 0,35 кг СК]" c="Колбаса варено-копченая из мяса птицы Сервелат Левантский ТМ Особый рецепт в/у ф/в 0,35 кг СК"/>
        <s v="[Products].[Sales Unit Name].&amp;[Колбаса варено-копченая Мясорубская с рубленой грудинкой ТМ Стародворье фиброуз в/у вес СК]" c="Колбаса варено-копченая Мясорубская с рубленой грудинкой ТМ Стародворье фиброуз в/у вес СК"/>
        <s v="[Products].[Sales Unit Name].&amp;[Колбаса варено-копченая Мясорубская с рубленой грудинкой ТМ Стародворье фиброуз в/у ф/в 0,35 кг срез СК]" c="Колбаса варено-копченая Мясорубская с рубленой грудинкой ТМ Стародворье фиброуз в/у ф/в 0,35 кг срез СК"/>
        <s v="[Products].[Sales Unit Name].&amp;[Колбаса варено-копченая Пражский ТМ Зареченские ТС Зареченские продукты фиброуз в/у вес ЗП]" c="Колбаса варено-копченая Пражский ТМ Зареченские ТС Зареченские продукты фиброуз в/у вес ЗП"/>
        <s v="[Products].[Sales Unit Name].&amp;[Колбаса варено-копченая Рубленая Запеченная ТМ Стародворье ТС Дугушка вектор вес СК]" c="Колбаса варено-копченая Рубленая Запеченная ТМ Стародворье ТС Дугушка вектор вес СК"/>
        <s v="[Products].[Sales Unit Name].&amp;[Колбаса варено-копченая Рубленая Запеченная ТМ Стародворье ТС Дугушка ф/в 0,6 кг СК]" c="Колбаса варено-копченая Рубленая Запеченная ТМ Стародворье ТС Дугушка ф/в 0,6 кг СК"/>
        <s v="[Products].[Sales Unit Name].&amp;[Колбаса варено-копченая Салями Запеченная Дугушка ТМ Стародворье ТС Дугушка вектор вес СК]" c="Колбаса варено-копченая Салями Запеченная Дугушка ТМ Стародворье ТС Дугушка вектор вес СК"/>
        <s v="[Products].[Sales Unit Name].&amp;[Колбаса варено-копченая Салями Запеченная ТМ Стародворье ТС Дугушка вектор ф/в 0,6 кг СК]" c="Колбаса варено-копченая Салями Запеченная ТМ Стародворье ТС Дугушка вектор ф/в 0,6 кг СК"/>
        <s v="[Products].[Sales Unit Name].&amp;[Колбаса варено-копченая Салями Мясная ТМ Зареченские ТС Зареченские продукты Айцел в/у вес ЗП]" c="Колбаса варено-копченая Салями Мясная ТМ Зареченские ТС Зареченские продукты Айцел в/у вес ЗП"/>
        <s v="[Products].[Sales Unit Name].&amp;[Колбаса варено-копченая Салями Мясорубская с рубленым шпиком ТМ Стародворье фиброуз в/у вес СК]" c="Колбаса варено-копченая Салями Мясорубская с рубленым шпиком ТМ Стародворье фиброуз в/у вес СК"/>
        <s v="[Products].[Sales Unit Name].&amp;[Колбаса варено-копченая Салями Филейбургская зернистая ТМ Баварушка фиброуз в/у вес СК]" c="Колбаса варено-копченая Салями Филейбургская зернистая ТМ Баварушка фиброуз в/у вес СК"/>
        <s v="[Products].[Sales Unit Name].&amp;[Колбаса варено-копченая Салями Филейбургская зернистая ТМ Стародворье ТС Баварушка фиброуз в/у ф/в 0,28 кг срез СК]" c="Колбаса варено-копченая Салями Филейбургская зернистая ТМ Стародворье ТС Баварушка фиброуз в/у ф/в 0,28 кг срез СК"/>
        <s v="[Products].[Sales Unit Name].&amp;[Колбаса варено-копченая Салями Филейбургская зернистая ТМ Стародворье ТС Баварушка фиброуз в/у ф/в 0,35 кг срез СК]" c="Колбаса варено-копченая Салями Филейбургская зернистая ТМ Стародворье ТС Баварушка фиброуз в/у ф/в 0,35 кг срез СК"/>
        <s v="[Products].[Sales Unit Name].&amp;[Колбаса варено-копченая Салями Финская ТМ Стародворские колбасы ТС Вязанка фиброуз в/у вес СК]" c="Колбаса варено-копченая Салями Финская ТМ Стародворские колбасы ТС Вязанка фиброуз в/у вес СК"/>
        <s v="[Products].[Sales Unit Name].&amp;[Колбаса варено-копченая Салями Финская ТМ Стародворские колбасы ТС Вязанка фиброуз в/у ф/в 0,35 кг СК]" c="Колбаса варено-копченая Салями Финская ТМ Стародворские колбасы ТС Вязанка фиброуз в/у ф/в 0,35 кг СК"/>
        <s v="[Products].[Sales Unit Name].&amp;[Колбаса варено-копченая Сервелат запеченный ТМ Стародворье ТС Дугушка вектор вес СК]" c="Колбаса варено-копченая Сервелат запеченный ТМ Стародворье ТС Дугушка вектор вес СК"/>
        <s v="[Products].[Sales Unit Name].&amp;[Колбаса варено-копченая Сервелат запеченный ТМ Стародворье ТС Дугушка вектор ф/в 0,6 кг СК]" c="Колбаса варено-копченая Сервелат запеченный ТМ Стародворье ТС Дугушка вектор ф/в 0,6 кг СК"/>
        <s v="[Products].[Sales Unit Name].&amp;[Колбаса варено-копченая Сервелат Зернистый ТМ Стародворье фиброуз в/у вес СК]" c="Колбаса варено-копченая Сервелат Зернистый ТМ Стародворье фиброуз в/у вес СК"/>
        <s v="[Products].[Sales Unit Name].&amp;[Колбаса варено-копченая Сервелат Кремлевский ТМ Стародворье фиброуз в/у вес СК]" c="Колбаса варено-копченая Сервелат Кремлевский ТМ Стародворье фиброуз в/у вес СК"/>
        <s v="[Products].[Sales Unit Name].&amp;[Колбаса варено-копченая Сервелат Кремлевский ТМ Стародворье фиброуз ф/в 0,35 кг срез СК]" c="Колбаса варено-копченая Сервелат Кремлевский ТМ Стародворье фиброуз ф/в 0,35 кг срез СК"/>
        <s v="[Products].[Sales Unit Name].&amp;[Колбаса варено-копченая Сервелат Мясной с ароматными пряностями ТМ Зареченские ТС Зареченские продукты Айцел в/у вес ЗП]" c="Колбаса варено-копченая Сервелат Мясной с ароматными пряностями ТМ Зареченские ТС Зареченские продукты Айцел в/у вес ЗП"/>
        <s v="[Products].[Sales Unit Name].&amp;[Колбаса варено-копченая Сервелат Мясорубский с мелкорубленным окороком ТМ Стародворье фиброуз в/у вес СК]" c="Колбаса варено-копченая Сервелат Мясорубский с мелкорубленным окороком ТМ Стародворье фиброуз в/у вес СК"/>
        <s v="[Products].[Sales Unit Name].&amp;[Колбаса варено-копченая Сервелат Мясорубский с мелкорубленным окороком ТМ Стародворье фиброуз в/у ф/в 0,35 кг срез СК]" c="Колбаса варено-копченая Сервелат Мясорубский с мелкорубленным окороком ТМ Стародворье фиброуз в/у ф/в 0,35 кг срез СК"/>
        <s v="[Products].[Sales Unit Name].&amp;[Колбаса варено-копченая Сервелат Филедворский ТМ Стародворье фиброуз в/у ф/в 0,35 кг срез СК]" c="Колбаса варено-копченая Сервелат Филедворский ТМ Стародворье фиброуз в/у ф/в 0,35 кг срез СК"/>
        <s v="[Products].[Sales Unit Name].&amp;[Колбаса варено-копченая Сервелат Филейбургский с ароматными пряностями ТМ Баварушка фиброуз в/у ф/в 0,35 кг срез СК]" c="Колбаса варено-копченая Сервелат Филейбургский с ароматными пряностями ТМ Баварушка фиброуз в/у ф/в 0,35 кг срез СК"/>
        <s v="[Products].[Sales Unit Name].&amp;[Колбаса варено-копченая Сервелат Филейбургский с копченой грудинкой ТМ Баварушка фиброуз в/у ф/в 0,28 кг срез СК]" c="Колбаса варено-копченая Сервелат Филейбургский с копченой грудинкой ТМ Баварушка фиброуз в/у ф/в 0,28 кг срез СК"/>
        <s v="[Products].[Sales Unit Name].&amp;[Колбаса варено-копченая Сервелат Филейбургский с копченой грудинкой ТМ Баварушка фиброуз в/у ф/в 0,35 кг срез СК]" c="Колбаса варено-копченая Сервелат Филейбургский с копченой грудинкой ТМ Баварушка фиброуз в/у ф/в 0,35 кг срез СК"/>
        <s v="[Products].[Sales Unit Name].&amp;[Колбаса варено-копченая Сервелат Филейбургский с филе сочного окорока ТМ Баварушка фиброуз в/у ф/в 0,35 кг срез СК]" c="Колбаса варено-копченая Сервелат Филейбургский с филе сочного окорока ТМ Баварушка фиброуз в/у ф/в 0,35 кг срез СК"/>
        <s v="[Products].[Sales Unit Name].&amp;[Колбаса варено-копченая Сервелат Филейский ТМ Вязанка фиброуз в/у ф/в 0,3 кг срез СК]" c="Колбаса варено-копченая Сервелат Филейский ТМ Вязанка фиброуз в/у ф/в 0,3 кг срез СК"/>
        <s v="[Products].[Sales Unit Name].&amp;[Колбаса варено-копченая Сервелатная по-стародворски ТМ Стародворье ТС Фирменная фиброуз в/у вес СК]" c="Колбаса варено-копченая Сервелатная по-стародворски ТМ Стародворье ТС Фирменная фиброуз в/у вес СК"/>
        <s v="[Products].[Sales Unit Name].&amp;[Колбаса варено-копченая Сочинка по-европейски с сочной грудинкой ТМ Стародворье фиброуз в/у вес СК]" c="Колбаса варено-копченая Сочинка по-европейски с сочной грудинкой ТМ Стародворье фиброуз в/у вес СК"/>
        <s v="[Products].[Sales Unit Name].&amp;[Колбаса варено-копченая Сочинка по-европейски с сочной грудинкой ТМ Стародворье фиброуз в/у ф/в 0,3 кг срез СК]" c="Колбаса варено-копченая Сочинка по-европейски с сочной грудинкой ТМ Стародворье фиброуз в/у ф/в 0,3 кг срез СК"/>
        <s v="[Products].[Sales Unit Name].&amp;[Колбаса варено-копченая Сочинка по-фински с сочным окороком ТМ Стародворье фиброуз в/у вес СК]" c="Колбаса варено-копченая Сочинка по-фински с сочным окороком ТМ Стародворье фиброуз в/у вес СК"/>
        <s v="[Products].[Sales Unit Name].&amp;[Колбаса варено-копченая Сочинка по-фински с сочным окороком ТМ Стародворье фиброуз в/у ф/в 0,3 кг срез СК]" c="Колбаса варено-копченая Сочинка по-фински с сочным окороком ТМ Стародворье фиброуз в/у ф/в 0,3 кг срез СК"/>
        <s v="[Products].[Sales Unit Name].&amp;[Колбаса варено-копченая Филейбургская с душистым чесноком ТМ Баварушка фиброуз в/у вес СК]" c="Колбаса варено-копченая Филейбургская с душистым чесноком ТМ Баварушка фиброуз в/у вес СК"/>
        <s v="[Products].[Sales Unit Name].&amp;[Колбаса варено-копченая Филейбургская с сочным окороком ТМ Баварушка фиброуз в/у вес СК]" c="Колбаса варено-копченая Филейбургская с сочным окороком ТМ Баварушка фиброуз в/у вес СК"/>
        <s v="[Products].[Sales Unit Name].&amp;[Колбаса варено-копченая Филейская Рубленная ТМ Вязанка фиброуз в/у ф/в 0,3 кг срез СК]" c="Колбаса варено-копченая Филейская Рубленная ТМ Вязанка фиброуз в/у ф/в 0,3 кг срез СК"/>
        <s v="[Products].[Sales Unit Name].&amp;[Колбаса полукопченая  Колбаски Бюргерсы с сыром ТМ Баварушка черева ф/в 0,27 кг СК]" c="Колбаса полукопченая  Колбаски Бюргерсы с сыром ТМ Баварушка черева ф/в 0,27 кг СК"/>
        <s v="[Products].[Sales Unit Name].&amp;[Колбаса полукопченая Аль-Ислами халяль ТМ Вязанка фиброуз в/у ф/в 0,35 кг АК]" c="Колбаса полукопченая Аль-Ислами халяль ТМ Вязанка фиброуз в/у ф/в 0,35 кг АК"/>
        <s v="[Products].[Sales Unit Name].&amp;[Колбаса полукопченая Балыкбургские с сыром ТМ Баварушка черева мгс вес СК]" c="Колбаса полукопченая Балыкбургские с сыром ТМ Баварушка черева мгс вес СК"/>
        <s v="[Products].[Sales Unit Name].&amp;[Колбаса полукопченая Краковюрст ТМ Баварушка рубленая черева в/у ф/в 0,2 кг СК]" c="Колбаса полукопченая Краковюрст ТМ Баварушка рубленая черева в/у ф/в 0,2 кг СК"/>
        <s v="[Products].[Sales Unit Name].&amp;[Колбаса полукопченая Краковюрст ТМ Баварушка с душистым чесноком черева в/у ф/в 0,2 кг СК]" c="Колбаса полукопченая Краковюрст ТМ Баварушка с душистым чесноком черева в/у ф/в 0,2 кг СК"/>
        <s v="[Products].[Sales Unit Name].&amp;[Колбаса полукопченая Кракушка пряная с сальцем ТМ Стародворье ТС Баварушка черева в/у ф/в 0,3 кг СК]" c="Колбаса полукопченая Кракушка пряная с сальцем ТМ Стародворье ТС Баварушка черева в/у ф/в 0,3 кг СК"/>
        <s v="[Products].[Sales Unit Name].&amp;[Колбаса полукопченая Пряная халяль ТМ Сафияль амифлекс вес САМ]" c="Колбаса полукопченая Пряная халяль ТМ Сафияль амифлекс вес САМ"/>
        <s v="[Products].[Sales Unit Name].&amp;[Колбаса полукопченая Сочинка зернистая с сочной грудинкой ТМ Стародворье фиброуз в/у вес СК]" c="Колбаса полукопченая Сочинка зернистая с сочной грудинкой ТМ Стародворье фиброуз в/у вес СК"/>
        <s v="[Products].[Sales Unit Name].&amp;[Колбаса полукопченая Сочинка рубленая с сочным окороком ТМ Стародворье фиброуз в/у ф/в 0,3 кг срез СК]" c="Колбаса полукопченая Сочинка рубленая с сочным окороком ТМ Стародворье фиброуз в/у ф/в 0,3 кг срез СК"/>
        <s v="[Products].[Sales Unit Name].&amp;[Колбаса полукопченая Сочинка рубленная с сочным окороком ТМ Стародворье фиброуз в/у вес СК]" c="Колбаса полукопченая Сочинка рубленная с сочным окороком ТМ Стародворье фиброуз в/у вес СК"/>
        <s v="[Products].[Sales Unit Name].&amp;[Колбаса сыровяленая Балыкбургская с мраморным балыком ТМ Баварушка черева в/у ф/в 0,11 кг ДК]" c="Колбаса сыровяленая Балыкбургская с мраморным балыком ТМ Баварушка черева в/у ф/в 0,11 кг ДК"/>
        <s v="[Products].[Sales Unit Name].&amp;[Колбаса сырокопченая Баварская ТМ Стародворье бел/о терм/п ф/в 0,17 кг АК]" c="Колбаса сырокопченая Баварская ТМ Стародворье бел/о терм/п ф/в 0,17 кг АК"/>
        <s v="[Products].[Sales Unit Name].&amp;[Колбаса сырокопченая Балыкбургская с мраморным балыком и нотками кориандра ТМ Баварушка черева в/у ф/в 0,06 кг нарезка ДК]" c="Колбаса сырокопченая Балыкбургская с мраморным балыком и нотками кориандра ТМ Баварушка черева в/у ф/в 0,06 кг нарезка ДК"/>
        <s v="[Products].[Sales Unit Name].&amp;[Колбаса сырокопченая Ветчина Балыкбургская ТМ Баварушка с мраморным балыком черева в/у ф/в 0,1 кг нарезка ДК]" c="Колбаса сырокопченая Ветчина Балыкбургская ТМ Баварушка с мраморным балыком черева в/у ф/в 0,1 кг нарезка ДК"/>
        <s v="[Products].[Sales Unit Name].&amp;[Колбаса сырокопченая Княжеская ТМ Стародворье бел/о т/п вес АК]" c="Колбаса сырокопченая Княжеская ТМ Стародворье бел/о т/п вес АК"/>
        <s v="[Products].[Sales Unit Name].&amp;[Колбаса сырокопченая Салями Охотничья ТМ Стародворье бел/о т/п вес АК]" c="Колбаса сырокопченая Салями Охотничья ТМ Стародворье бел/о т/п вес АК"/>
        <s v="[Products].[Sales Unit Name].&amp;[Колбаса сырокопченая Филейбургская зернистая ТМ Баварушка черева в/у ф/в 0,06 кг нарезка ДК]" c="Колбаса сырокопченая Филейбургская зернистая ТМ Баварушка черева в/у ф/в 0,06 кг нарезка ДК"/>
        <s v="[Products].[Sales Unit Name].&amp;[Колбаса сырокопченая Филейбургская с ароматными пряностями ТМ Баварушка черева в/у ф/в 0,06 кг нарезка ДК]" c="Колбаса сырокопченая Филейбургская с ароматными пряностями ТМ Баварушка черева в/у ф/в 0,06 кг нарезка ДК"/>
        <s v="[Products].[Sales Unit Name].&amp;[Колбаса сырокопченая Филейбургская ТМ Баварушка с филе сочного окорока черева в/у ф/в 0,11 кг ДК]" c="Колбаса сырокопченая Филейбургская ТМ Баварушка с филе сочного окорока черева в/у ф/в 0,11 кг ДК"/>
        <s v="[Products].[Sales Unit Name].&amp;[Колбаса сырокопченая Швейцарская ТМ Стародворье фиброуз ф/в 0,17 кг АК]" c="Колбаса сырокопченая Швейцарская ТМ Стародворье фиброуз ф/в 0,17 кг АК"/>
        <s v="[Products].[Sales Unit Name].&amp;[Колбаски полукопченые Краковюрст ТМ Баварушка с изысканными пряностями белкозин мгс ф/в 0,2 кг СК]" c="Колбаски полукопченые Краковюрст ТМ Баварушка с изысканными пряностями белкозин мгс ф/в 0,2 кг СК"/>
        <s v="[Products].[Sales Unit Name].&amp;[Колбаски полукопченые Филейбургские ТМ Баварушка с филе сочного окорока копченые белкозин мгс ф/в 0,28 кг СК]" c="Колбаски полукопченые Филейбургские ТМ Баварушка с филе сочного окорока копченые белкозин мгс ф/в 0,28 кг СК"/>
        <s v="[Products].[Sales Unit Name].&amp;[Круггетсы с сырным соусом ТМ Горячая штучка ТС Круггетсы вес 3 кг Хорека МГ]" c="Круггетсы с сырным соусом ТМ Горячая штучка ТС Круггетсы вес 3 кг Хорека МГ"/>
        <s v="[Products].[Sales Unit Name].&amp;[Круггетсы с сырным соусом ТМ Горячая штучка ТС Круггетсы ф/в 0,25 кг МГ]" c="Круггетсы с сырным соусом ТМ Горячая штучка ТС Круггетсы ф/в 0,25 кг МГ"/>
        <s v="[Products].[Sales Unit Name].&amp;[Круггетсы с сырным соусом ТМ Горячая штучка ТС Круггетсы ф/в 0,25 кг НД1 МГ]" c="Круггетсы с сырным соусом ТМ Горячая штучка ТС Круггетсы ф/в 0,25 кг НД1 МГ"/>
        <s v="[Products].[Sales Unit Name].&amp;[Круггетсы с сырным соусом ТМ Горячая штучка ТС Круггетсы ф/в 0,25 кг тара МГ]" c="Круггетсы с сырным соусом ТМ Горячая штучка ТС Круггетсы ф/в 0,25 кг тара МГ"/>
        <s v="[Products].[Sales Unit Name].&amp;[Круггетсы сочные ТМ Горячая штучка ТС Круггетсы вес 3 кг Хорека МГ]" c="Круггетсы сочные ТМ Горячая штучка ТС Круггетсы вес 3 кг Хорека МГ"/>
        <s v="[Products].[Sales Unit Name].&amp;[Круггетсы сочные ТМ Горячая штучка ТС Круггетсы ф/в 0,25 кг МГ]" c="Круггетсы сочные ТМ Горячая штучка ТС Круггетсы ф/в 0,25 кг МГ"/>
        <s v="[Products].[Sales Unit Name].&amp;[Круггетсы сочные ТМ Горячая штучка ТС Круггетсы ф/в 0,25 кг НД1 МГ]" c="Круггетсы сочные ТМ Горячая штучка ТС Круггетсы ф/в 0,25 кг НД1 МГ"/>
        <s v="[Products].[Sales Unit Name].&amp;[Мини-пицца Владимирский стандарт с ветчиной и грибами ТМ Владимирский стандарт ф/в 0,25 кг МГ]" c="Мини-пицца Владимирский стандарт с ветчиной и грибами ТМ Владимирский стандарт ф/в 0,25 кг МГ"/>
        <s v="[Products].[Sales Unit Name].&amp;[Мини-пицца с ветчиной и сыром ТМ Зареченские продукты ТС Зареченские продукты ПГП вес 3 кг ЗП]" c="Мини-пицца с ветчиной и сыром ТМ Зареченские продукты ТС Зареченские продукты ПГП вес 3 кг ЗП"/>
        <s v="[Products].[Sales Unit Name].&amp;[Мини-пицца с ветчиной и сыром ТМ Зареченские ТС Зареченские продукты ПГП ф/п ф/в 0,3 кг ЗП]" c="Мини-пицца с ветчиной и сыром ТМ Зареченские ТС Зареченские продукты ПГП ф/п ф/в 0,3 кг ЗП"/>
        <s v="[Products].[Sales Unit Name].&amp;[Мини-салями сырокопченые со вкусом бекона ТМ Ядрена копоть ТС Ядрена копоть ф/в 0,05 кг ТП АК]" c="Мини-салями сырокопченые со вкусом бекона ТМ Ядрена копоть ТС Ядрена копоть ф/в 0,05 кг ТП АК"/>
        <s v="[Products].[Sales Unit Name].&amp;[Мини-сосиски в тесте ТМ Зареченские ТС Зареченские продукты ПГП вес 3,7 кг ЗП]" c="Мини-сосиски в тесте ТМ Зареченские ТС Зареченские продукты ПГП вес 3,7 кг ЗП"/>
        <s v="[Products].[Sales Unit Name].&amp;[Мини-сосиски в тесте ТМ Зареченские ТС Зареченские продукты ПГП ф/п ф/в 0,3 кг ЗП]" c="Мини-сосиски в тесте ТМ Зареченские ТС Зареченские продукты ПГП ф/п ф/в 0,3 кг ЗП"/>
        <s v="[Products].[Sales Unit Name].&amp;[Мини-сосиски в тесте Фрайпики ТМ Зареченские ТС Зареченские продукты ПГП вес 1,8 кг тара ЗП]" c="Мини-сосиски в тесте Фрайпики ТМ Зареченские ТС Зареченские продукты ПГП вес 1,8 кг тара ЗП"/>
        <s v="[Products].[Sales Unit Name].&amp;[Мини-сосиски в тесте Фрайпики ТМ Зареченские ТС Зареченские продукты ПГП вес 3,7 кг ЗП]" c="Мини-сосиски в тесте Фрайпики ТМ Зареченские ТС Зареченские продукты ПГП вес 3,7 кг ЗП"/>
        <s v="[Products].[Sales Unit Name].&amp;[Мини-чебуречки с мясом ТМ Зареченские ТС Зареченские продукты ПГП вес 5,5 кг ЗП]" c="Мини-чебуречки с мясом ТМ Зареченские ТС Зареченские продукты ПГП вес 5,5 кг ЗП"/>
        <s v="[Products].[Sales Unit Name].&amp;[Мини-чебуречки с мясом ТМ Зареченские ТС Зареченские продукты ПГП ф/п ф/в 0,3 кг ЗП]" c="Мини-чебуречки с мясом ТМ Зареченские ТС Зареченские продукты ПГП ф/п ф/в 0,3 кг ЗП"/>
        <s v="[Products].[Sales Unit Name].&amp;[Мини-чебуречки с сыром и ветчиной ТМ Зареченские ТС Зареченские продукты ПГП ф/п ф/в 0,3 кг ЗП]" c="Мини-чебуречки с сыром и ветчиной ТМ Зареченские ТС Зареченские продукты ПГП ф/п ф/в 0,3 кг ЗП"/>
        <s v="[Products].[Sales Unit Name].&amp;[Мини-шарики с курочкой и сыром ТМ Зареченские ТС Зареченские продукты ПГП вес 3 кг ЗП]" c="Мини-шарики с курочкой и сыром ТМ Зареченские ТС Зареченские продукты ПГП вес 3 кг ЗП"/>
        <s v="[Products].[Sales Unit Name].&amp;[Наггетсы из печи ТМ Вязанка коробка ф/в 0,25 кг МГ]" c="Наггетсы из печи ТМ Вязанка коробка ф/в 0,25 кг МГ"/>
        <s v="[Products].[Sales Unit Name].&amp;[Наггетсы из печи ТМ Вязанка ТС Няняггетсы Сливушки ф/в 0,25 кг сети НД1 МГ]" c="Наггетсы из печи ТМ Вязанка ТС Няняггетсы Сливушки ф/в 0,25 кг сети НД1 МГ"/>
        <s v="[Products].[Sales Unit Name].&amp;[Наггетсы из печи ТМ Вязанка Фикс.вес 0,25 кг МГ]" c="Наггетсы из печи ТМ Вязанка Фикс.вес 0,25 кг МГ"/>
        <s v="[Products].[Sales Unit Name].&amp;[Наггетсы Нагетосы Сочная курочка в хрустящей панировке со сметаной и зеленью ТМ Горячая штучка ф/в 0,25 кг НД1 МГ]" c="Наггетсы Нагетосы Сочная курочка в хрустящей панировке со сметаной и зеленью ТМ Горячая штучка ф/в 0,25 кг НД1 МГ"/>
        <s v="[Products].[Sales Unit Name].&amp;[Наггетсы Нагетосы Сочная курочка в хрустящей панировке ТМ Горячая штучка ф/в 0,25 кг тара НД1 МГ]" c="Наггетсы Нагетосы Сочная курочка в хрустящей панировке ТМ Горячая штучка ф/в 0,25 кг тара НД1 МГ"/>
        <s v="[Products].[Sales Unit Name].&amp;[Наггетсы Нагетосы Сочная курочка в хрустящей панировке ТМ Горячая штучка ф/п ф/в 0,25 кг тара НД1 МГ]" c="Наггетсы Нагетосы Сочная курочка в хрустящей панировке ТМ Горячая штучка ф/п ф/в 0,25 кг тара НД1 МГ"/>
        <s v="[Products].[Sales Unit Name].&amp;[Наггетсы Нагетосы Сочная курочка в хрустящей панировке ТМ Горячая штучка Фикс.вес 0,25 кг тара экспорт МГ]" c="Наггетсы Нагетосы Сочная курочка в хрустящей панировке ТМ Горячая штучка Фикс.вес 0,25 кг тара экспорт МГ"/>
        <s v="[Products].[Sales Unit Name].&amp;[Наггетсы Нагетосы Сочная курочка со сладкой паприкой ТМ Горячая штучка ф/в 0,25 кг НД1 МГ]" c="Наггетсы Нагетосы Сочная курочка со сладкой паприкой ТМ Горячая штучка ф/в 0,25 кг НД1 МГ"/>
        <s v="[Products].[Sales Unit Name].&amp;[Наггетсы Нагетосы Сочная курочка со сладкой паприкой ТМ Горячая штучка ф/в 0,25 кг экспорт МГ]" c="Наггетсы Нагетосы Сочная курочка со сладкой паприкой ТМ Горячая штучка ф/в 0,25 кг экспорт МГ"/>
        <s v="[Products].[Sales Unit Name].&amp;[Наггетсы Нагетосы Сочная курочка со сладкой паприкой ТМ Горячая штучка ф/п ф/в 0,25 кг НД1 МГ]" c="Наггетсы Нагетосы Сочная курочка со сладкой паприкой ТМ Горячая штучка ф/п ф/в 0,25 кг НД1 МГ"/>
        <s v="[Products].[Sales Unit Name].&amp;[Наггетсы Нагетосы Сочная курочка со сметаной и зеленью ТМ Горячая штучка ф/в 0,25 кг НД МГ]" c="Наггетсы Нагетосы Сочная курочка со сметаной и зеленью ТМ Горячая штучка ф/в 0,25 кг НД МГ"/>
        <s v="[Products].[Sales Unit Name].&amp;[Наггетсы Нагетосы Сочная курочка со сметаной и зеленью ТМ Горячая штучка ф/п ф/в 0,25 кг НД1 МГ]" c="Наггетсы Нагетосы Сочная курочка со сметаной и зеленью ТМ Горячая штучка ф/п ф/в 0,25 кг НД1 МГ"/>
        <s v="[Products].[Sales Unit Name].&amp;[Наггетсы Нагетосы Сочная курочка ТМ Горячая штучка ф/в 0,25 кг тара НД1 МГ]" c="Наггетсы Нагетосы Сочная курочка ТМ Горячая штучка ф/в 0,25 кг тара НД1 МГ"/>
        <s v="[Products].[Sales Unit Name].&amp;[Наггетсы Нагетосы Сочная курочка ТМ Горячая штучка ф/п ф/в 0,25 кг тара НД1 МГ]" c="Наггетсы Нагетосы Сочная курочка ТМ Горячая штучка ф/п ф/в 0,25 кг тара НД1 МГ"/>
        <s v="[Products].[Sales Unit Name].&amp;[Наггетсы с индейкой ТМ Вязанка коробка ф/в 0,25 кг МГ]" c="Наггетсы с индейкой ТМ Вязанка коробка ф/в 0,25 кг МГ"/>
        <s v="[Products].[Sales Unit Name].&amp;[Наггетсы с индейкой ТМ Вязанка ТС Няняггетсы Сливушки п/ф ф/в 0,25 кг НД МГ]" c="Наггетсы с индейкой ТМ Вязанка ТС Няняггетсы Сливушки п/ф ф/в 0,25 кг НД МГ"/>
        <s v="[Products].[Sales Unit Name].&amp;[Наггетсы с куриным филе и сыром ТМ Вязанка ТС Из печи Сливушки ф/в 0,25 кг МГ]" c="Наггетсы с куриным филе и сыром ТМ Вязанка ТС Из печи Сливушки ф/в 0,25 кг МГ"/>
        <s v="[Products].[Sales Unit Name].&amp;[Наггетсы с куриным филе и сыром ТМ Вязанка ТС Из печи Сливушки ф/п ф/в 0,25 кг МГ]" c="Наггетсы с куриным филе и сыром ТМ Вязанка ТС Из печи Сливушки ф/п ф/в 0,25 кг МГ"/>
        <s v="[Products].[Sales Unit Name].&amp;[Наггетсы ТМ Горячая штучка ТС Foodgital ф/в 0,25 МГ]" c="Наггетсы ТМ Горячая штучка ТС Foodgital ф/в 0,25 МГ"/>
        <s v="[Products].[Sales Unit Name].&amp;[Наггетсы Хрустящие ТМ Зареченские ТС Зареченские продукты вес 6 кг НД МГ]" c="Наггетсы Хрустящие ТМ Зареченские ТС Зареченские продукты вес 6 кг НД МГ"/>
        <s v="[Products].[Sales Unit Name].&amp;[Паштет Со сливочным маслом ТМ Стародворье ф/в 0,1 кг РК]" c="Паштет Со сливочным маслом ТМ Стародворье ф/в 0,1 кг РК"/>
        <s v="[Products].[Sales Unit Name].&amp;[Паштеты Любительский ГОСТ ТМ Стародворье Фикс.вес 0,1 кг РК]" c="Паштеты Любительский ГОСТ ТМ Стародворье Фикс.вес 0,1 кг РК"/>
        <s v="[Products].[Sales Unit Name].&amp;[Паштеты Печеночный с морковью ГОСТ ТМ Стародворье Фикс.вес 0,1 кг РК]" c="Паштеты Печеночный с морковью ГОСТ ТМ Стародворье Фикс.вес 0,1 кг РК"/>
        <s v="[Products].[Sales Unit Name].&amp;[Пекерсы с индейкой в сливочном соусе ТМ Горячая штучка ТС Пекерсы ф/в 0,25 кг НД3 МГ]" c="Пекерсы с индейкой в сливочном соусе ТМ Горячая штучка ТС Пекерсы ф/в 0,25 кг НД3 МГ"/>
        <s v="[Products].[Sales Unit Name].&amp;[Пекерсы с индейкой в сливочном соусе ТМ Горячая штучка ТС Пекерсы ф/п ф/в 0,25 кг НД3 МГ]" c="Пекерсы с индейкой в сливочном соусе ТМ Горячая штучка ТС Пекерсы ф/п ф/в 0,25 кг НД3 МГ"/>
        <s v="[Products].[Sales Unit Name].&amp;[Пельмени Grandmeni с говядиной в сливочном соусе ТМ Горячая штучка сфера ф/п ф/в 0,75 кг МГ]" c="Пельмени Grandmeni с говядиной в сливочном соусе ТМ Горячая штучка сфера ф/п ф/в 0,75 кг МГ"/>
        <s v="[Products].[Sales Unit Name].&amp;[Пельмени Grandmeni с говядиной и свининой большие ТМ Горячая штучка ф/п классическая форма ф/в 0,7 кг МГ]" c="Пельмени Grandmeni с говядиной и свининой большие ТМ Горячая штучка ф/п классическая форма ф/в 0,7 кг МГ"/>
        <s v="[Products].[Sales Unit Name].&amp;[Пельмени Grandmeni с говядиной и свининой ТМ Горячая штучка сфера ф/п ф/в 0,75 кг МГ]" c="Пельмени Grandmeni с говядиной и свининой ТМ Горячая штучка сфера ф/п ф/в 0,75 кг МГ"/>
        <s v="[Products].[Sales Unit Name].&amp;[Пельмени Grandmeni с говядиной ТМ Горячая штучка сфера ф/п ф/в 0,75 кг МГ]" c="Пельмени Grandmeni с говядиной ТМ Горячая штучка сфера ф/п ф/в 0,75 кг МГ"/>
        <s v="[Products].[Sales Unit Name].&amp;[Пельмени Grandmeni с говядиной ТМ Горячая штучка ф/п сфера ф/в 0,7 кг МГ]" c="Пельмени Grandmeni с говядиной ТМ Горячая штучка ф/п сфера ф/в 0,7 кг МГ"/>
        <s v="[Products].[Sales Unit Name].&amp;[Пельмени Grandmeni со сливочным маслом ТМ Горячая штучка сфера ф/п ф/в 0,75 кг МГ]" c="Пельмени Grandmeni со сливочным маслом ТМ Горячая штучка сфера ф/п ф/в 0,75 кг МГ"/>
        <s v="[Products].[Sales Unit Name].&amp;[Пельмени Grandmeni со сливочным маслом ТМ Горячая штучка ф/п сфера ф/в 0,7 кг МГ]" c="Пельмени Grandmeni со сливочным маслом ТМ Горячая штучка ф/п сфера ф/в 0,7 кг МГ"/>
        <s v="[Products].[Sales Unit Name].&amp;[Пельмени Без свинины ТМ Особый рецепт ф/п сфера ф/в 0,8 кг МГ]" c="Пельмени Без свинины ТМ Особый рецепт ф/п сфера ф/в 0,8 кг МГ"/>
        <s v="[Products].[Sales Unit Name].&amp;[Пельмени Бигбули #МЕГАВКУСИЩЕ с сочной грудинкой ТМ Горячая штучка ТС Бигбули ГШ ф/п сфера ф/в 0,4 кг МГ]" c="Пельмени Бигбули #МЕГАВКУСИЩЕ с сочной грудинкой ТМ Горячая штучка ТС Бигбули ГШ ф/п сфера ф/в 0,4 кг МГ"/>
        <s v="[Products].[Sales Unit Name].&amp;[Пельмени Бигбули #МЕГАВКУСИЩЕ с сочной грудинкой ТМ Горячая штучка ТС Бигбули ГШ ф/п сфера ф/в 0,43 кг МГ]" c="Пельмени Бигбули #МЕГАВКУСИЩЕ с сочной грудинкой ТМ Горячая штучка ТС Бигбули ГШ ф/п сфера ф/в 0,43 кг МГ"/>
        <s v="[Products].[Sales Unit Name].&amp;[Пельмени Бигбули #МЕГАВКУСИЩЕ с сочной грудинкой ТМ Горячая штучка ТС Бигбули ГШ ф/п сфера ф/в 0,7 МГ]" c="Пельмени Бигбули #МЕГАВКУСИЩЕ с сочной грудинкой ТМ Горячая штучка ТС Бигбули ГШ ф/п сфера ф/в 0,7 МГ"/>
        <s v="[Products].[Sales Unit Name].&amp;[Пельмени Бигбули #МЕГАВКУСИЩЕ с сочной грудинкой ТМ Горячая штучка ТС Бигбули ГШ ф/п сфера ф/в 0,9 МГ]" c="Пельмени Бигбули #МЕГАВКУСИЩЕ с сочной грудинкой ТМ Горячая штучка ТС Бигбули ГШ ф/п сфера ф/в 0,9 МГ"/>
        <s v="[Products].[Sales Unit Name].&amp;[Пельмени Бигбули #МЕГАМАСЛИЩЕ со сливочным маслом ТМ Горячая штучка ТС Бигбули ГШ ф/п сфера ф/в 0,4 МГ]" c="Пельмени Бигбули #МЕГАМАСЛИЩЕ со сливочным маслом ТМ Горячая штучка ТС Бигбули ГШ ф/п сфера ф/в 0,4 МГ"/>
        <s v="[Products].[Sales Unit Name].&amp;[Пельмени Бигбули #МЕГАМАСЛИЩЕ со сливочным маслом ТМ Горячая штучка ТС Бигбули ГШ ф/п сфера ф/в 0,43 МГ]" c="Пельмени Бигбули #МЕГАМАСЛИЩЕ со сливочным маслом ТМ Горячая штучка ТС Бигбули ГШ ф/п сфера ф/в 0,43 МГ"/>
        <s v="[Products].[Sales Unit Name].&amp;[Пельмени Бигбули #МЕГАМАСЛИЩЕ со сливочным маслом ТМ Горячая штучка ТС Бигбули ГШ ф/п сфера ф/в 0,7 МГ]" c="Пельмени Бигбули #МЕГАМАСЛИЩЕ со сливочным маслом ТМ Горячая штучка ТС Бигбули ГШ ф/п сфера ф/в 0,7 МГ"/>
        <s v="[Products].[Sales Unit Name].&amp;[Пельмени Бигбули #МЕГАМАСЛИЩЕ со сливочным маслом ТМ Горячая штучка ТС Бигбули ГШ ф/п сфера ф/в 0,9 кг МГ]" c="Пельмени Бигбули #МЕГАМАСЛИЩЕ со сливочным маслом ТМ Горячая штучка ТС Бигбули ГШ ф/п сфера ф/в 0,9 кг МГ"/>
        <s v="[Products].[Sales Unit Name].&amp;[Пельмени Бигбули #МЕГАМЯСИЩЕ с мясом ТМ Горячая штучка ТС Бигбули ГШ сфера ф/п ф/в 0,4 кг МГ]" c="Пельмени Бигбули #МЕГАМЯСИЩЕ с мясом ТМ Горячая штучка ТС Бигбули ГШ сфера ф/п ф/в 0,4 кг МГ"/>
        <s v="[Products].[Sales Unit Name].&amp;[Пельмени Бигбули #МЕГАМЯСИЩЕ с мясом ТМ Горячая штучка ТС Бигбули ГШ сфера ф/п ф/в 0,43 кг МГ]" c="Пельмени Бигбули #МЕГАМЯСИЩЕ с мясом ТМ Горячая штучка ТС Бигбули ГШ сфера ф/п ф/в 0,43 кг МГ"/>
        <s v="[Products].[Sales Unit Name].&amp;[Пельмени Бигбули #МЕГАМЯСИЩЕ с мясом ТМ Горячая штучка ТС Бигбули ГШ сфера ф/п ф/в 0,7 кг МГ]" c="Пельмени Бигбули #МЕГАМЯСИЩЕ с мясом ТМ Горячая штучка ТС Бигбули ГШ сфера ф/п ф/в 0,7 кг МГ"/>
        <s v="[Products].[Sales Unit Name].&amp;[Пельмени Бигбули #МЕГАМЯСИЩЕ с мясом ТМ Горячая штучка ТС Бигбули ГШ сфера ф/п ф/в 0,9 кг МГ]" c="Пельмени Бигбули #МЕГАМЯСИЩЕ с мясом ТМ Горячая штучка ТС Бигбули ГШ сфера ф/п ф/в 0,9 кг МГ"/>
        <s v="[Products].[Sales Unit Name].&amp;[Пельмени Бульмени с говядиной и свининой Наваристые ТМ Горячая штучка БУЛЬМЕНИ ТС Бульмени ГШ сфера ф/п Весовые УВС МГ]" c="Пельмени Бульмени с говядиной и свининой Наваристые ТМ Горячая штучка БУЛЬМЕНИ ТС Бульмени ГШ сфера ф/п Весовые УВС МГ"/>
        <s v="[Products].[Sales Unit Name].&amp;[Пельмени Бульмени с говядиной и свининой Наваристые ТМ Горячая штучка БУЛЬМЕНИ ТС Бульмени ГШ сфера ф/п Весовые УМК МГ]" c="Пельмени Бульмени с говядиной и свининой Наваристые ТМ Горячая штучка БУЛЬМЕНИ ТС Бульмени ГШ сфера ф/п Весовые УМК МГ"/>
        <s v="[Products].[Sales Unit Name].&amp;[Пельмени Бульмени с говядиной и свининой ТМ Горячая штучка БУЛЬМЕНИ ТС Бульмени ГШ сфера ф/п ф/в 0,4 кг МГ]" c="Пельмени Бульмени с говядиной и свининой ТМ Горячая штучка БУЛЬМЕНИ ТС Бульмени ГШ сфера ф/п ф/в 0,4 кг МГ"/>
        <s v="[Products].[Sales Unit Name].&amp;[Пельмени Бульмени с говядиной и свининой ТМ Горячая штучка БУЛЬМЕНИ ТС Бульмени ГШ сфера ф/п ф/в 0,43 кг УВС НД1 МГ]" c="Пельмени Бульмени с говядиной и свининой ТМ Горячая штучка БУЛЬМЕНИ ТС Бульмени ГШ сфера ф/п ф/в 0,43 кг УВС НД1 МГ"/>
        <s v="[Products].[Sales Unit Name].&amp;[Пельмени Бульмени с говядиной и свининой ТМ Горячая штучка БУЛЬМЕНИ ТС Бульмени ГШ сфера ф/п ф/в 0,7 кг МГ]" c="Пельмени Бульмени с говядиной и свининой ТМ Горячая штучка БУЛЬМЕНИ ТС Бульмени ГШ сфера ф/п ф/в 0,7 кг МГ"/>
        <s v="[Products].[Sales Unit Name].&amp;[Пельмени Бульмени с говядиной и свининой ТМ Горячая штучка БУЛЬМЕНИ ТС Бульмени ГШ сфера ф/п ф/в 0,9 кг УВС НД1 МГ]" c="Пельмени Бульмени с говядиной и свининой ТМ Горячая штучка БУЛЬМЕНИ ТС Бульмени ГШ сфера ф/п ф/в 0,9 кг УВС НД1 МГ"/>
        <s v="[Products].[Sales Unit Name].&amp;[Пельмени Бульмени с говядиной и свининой ТМ Горячая штучка ТС Бульмени ГШ сфера ф/в 0,8 кг МГ]" c="Пельмени Бульмени с говядиной и свининой ТМ Горячая штучка ТС Бульмени ГШ сфера ф/в 0,8 кг МГ"/>
        <s v="[Products].[Sales Unit Name].&amp;[Пельмени Бульмени со сливочным маслом ТМ Горячая штучка БУЛЬМЕНИ ТС Бульмени ГШ сфера ф/п ф/в 0,4 кг МГ]" c="Пельмени Бульмени со сливочным маслом ТМ Горячая штучка БУЛЬМЕНИ ТС Бульмени ГШ сфера ф/п ф/в 0,4 кг МГ"/>
        <s v="[Products].[Sales Unit Name].&amp;[Пельмени Бульмени со сливочным маслом ТМ Горячая штучка БУЛЬМЕНИ ТС Бульмени ГШ сфера ф/п ф/в 0,43 кг УВС НД1  МГ]" c="Пельмени Бульмени со сливочным маслом ТМ Горячая штучка БУЛЬМЕНИ ТС Бульмени ГШ сфера ф/п ф/в 0,43 кг УВС НД1  МГ"/>
        <s v="[Products].[Sales Unit Name].&amp;[Пельмени Бульмени со сливочным маслом ТМ Горячая штучка БУЛЬМЕНИ ТС Бульмени ГШ сфера ф/п ф/в 0,7 кг МГ]" c="Пельмени Бульмени со сливочным маслом ТМ Горячая штучка БУЛЬМЕНИ ТС Бульмени ГШ сфера ф/п ф/в 0,7 кг МГ"/>
        <s v="[Products].[Sales Unit Name].&amp;[Пельмени Бульмени со сливочным маслом ТМ Горячая штучка БУЛЬМЕНИ ТС Бульмени ГШ сфера ф/п ф/в 0,9 кг УВС НД1 МГ]" c="Пельмени Бульмени со сливочным маслом ТМ Горячая штучка БУЛЬМЕНИ ТС Бульмени ГШ сфера ф/п ф/в 0,9 кг УВС НД1 МГ"/>
        <s v="[Products].[Sales Unit Name].&amp;[Пельмени Домашние со сливочным маслом ТМ Зареченские ТС Зареченские продукты сфера ф/п ф/в 0,7 МГ]" c="Пельмени Домашние со сливочным маслом ТМ Зареченские ТС Зареченские продукты сфера ф/п ф/в 0,7 МГ"/>
        <s v="[Products].[Sales Unit Name].&amp;[Пельмени Домашние ТМ Зареченские ТС Зареченские продукты сфера ф/п ф/в 0,7 МГ]" c="Пельмени Домашние ТМ Зареченские ТС Зареченские продукты сфера ф/п ф/в 0,7 МГ"/>
        <s v="[Products].[Sales Unit Name].&amp;[Пельмени Жемчужные ТМ Зареченские ТС Зареченские продукты Сфера малая ф/п ф/в 1,0 кг  МГ]" c="Пельмени Жемчужные ТМ Зареченские ТС Зареченские продукты Сфера малая ф/п ф/в 1,0 кг  МГ"/>
        <s v="[Products].[Sales Unit Name].&amp;[Пельмени Зареченские сфера вес 5 кг МГ]" c="Пельмени Зареченские сфера вес 5 кг МГ"/>
        <s v="[Products].[Sales Unit Name].&amp;[Пельмени Медвежьи ушки с фермерскими сливками Малые ТМ Стародворье ф/п классическая форма ф/в 0,4 МГ]" c="Пельмени Медвежьи ушки с фермерскими сливками Малые ТМ Стародворье ф/п классическая форма ф/в 0,4 МГ"/>
        <s v="[Products].[Sales Unit Name].&amp;[Пельмени Медвежьи ушки с фермерскими сливками Малые ТМ Стародворье ф/п классическая форма ф/в 0,7 МГ]" c="Пельмени Медвежьи ушки с фермерскими сливками Малые ТМ Стародворье ф/п классическая форма ф/в 0,7 МГ"/>
        <s v="[Products].[Sales Unit Name].&amp;[Пельмени Медвежьи ушки с фермерской свининой и говядиной Большие ТМ Стародворье ф/п классическая форма ф/в 0,4 кг МГ]" c="Пельмени Медвежьи ушки с фермерской свининой и говядиной Большие ТМ Стародворье ф/п классическая форма ф/в 0,4 кг МГ"/>
        <s v="[Products].[Sales Unit Name].&amp;[Пельмени Медвежьи ушки с фермерской свининой и говядиной Большие ТМ Стародворье ф/п классическая форма ф/в 0,7 кг МГ]" c="Пельмени Медвежьи ушки с фермерской свининой и говядиной Большие ТМ Стародворье ф/п классическая форма ф/в 0,7 кг МГ"/>
        <s v="[Products].[Sales Unit Name].&amp;[Пельмени Медвежьи ушки с фермерской свининой и говядиной Малые ТМ Стародворье ф/п классическая форма ф/в 0,4 кг МГ]" c="Пельмени Медвежьи ушки с фермерской свининой и говядиной Малые ТМ Стародворье ф/п классическая форма ф/в 0,4 кг МГ"/>
        <s v="[Products].[Sales Unit Name].&amp;[Пельмени Медвежьи ушки с фермерской свининой и говядиной Малые ТМ Стародворье ф/п классическая форма ф/в 0,7 кг МГ]" c="Пельмени Медвежьи ушки с фермерской свининой и говядиной Малые ТМ Стародворье ф/п классическая форма ф/в 0,7 кг МГ"/>
        <s v="[Products].[Sales Unit Name].&amp;[Пельмени Мясорубские с рубленой говядиной ТМ Стародворье Сфера ф/п ф/в 0,7 МГ]" c="Пельмени Мясорубские с рубленой говядиной ТМ Стародворье Сфера ф/п ф/в 0,7 МГ"/>
        <s v="[Products].[Sales Unit Name].&amp;[Пельмени Мясорубские с рубленой грудинкой ТМ Стародворье ф/п классическая форма ф/в 0,7 кг МГ]" c="Пельмени Мясорубские с рубленой грудинкой ТМ Стародворье ф/п классическая форма ф/в 0,7 кг МГ"/>
        <s v="[Products].[Sales Unit Name].&amp;[Пельмени Мясорубские ТМ Стародворье ф/п равиоли ф/в 0,7 кг УВК МГ]" c="Пельмени Мясорубские ТМ Стародворье ф/п равиоли ф/в 0,7 кг УВК МГ"/>
        <s v="[Products].[Sales Unit Name].&amp;[Пельмени Отборные с говядиной и свининой ТМ Стародворье ТС Медвежье ушко ф/п псевдозащип ф/в 0,43 кг РТТ МГ]" c="Пельмени Отборные с говядиной и свининой ТМ Стародворье ТС Медвежье ушко ф/п псевдозащип ф/в 0,43 кг РТТ МГ"/>
        <s v="[Products].[Sales Unit Name].&amp;[Пельмени Отборные с говядиной и свининой ТМ Стародворье ТС Медвежье ушко ф/п псевдозащип ф/в 0,9 кг РТТ МГ]" c="Пельмени Отборные с говядиной и свининой ТМ Стародворье ТС Медвежье ушко ф/п псевдозащип ф/в 0,9 кг РТТ МГ"/>
        <s v="[Products].[Sales Unit Name].&amp;[Пельмени Отборные с говядиной ТМ Стародворье ТС Медвежье ушко ф/п псевдозащип ф/в 0,43 кг РТТ МГ]" c="Пельмени Отборные с говядиной ТМ Стародворье ТС Медвежье ушко ф/п псевдозащип ф/в 0,43 кг РТТ МГ"/>
        <s v="[Products].[Sales Unit Name].&amp;[Пельмени Отборные с говядиной ТМ Стародворье ТС Медвежье ушко ф/п псевдозащип ф/в 0,9 кг РТТ МГ]" c="Пельмени Отборные с говядиной ТМ Стародворье ТС Медвежье ушко ф/п псевдозащип ф/в 0,9 кг РТТ МГ"/>
        <s v="[Products].[Sales Unit Name].&amp;[Пельмени С говядиной и свининой ТМ Славница ТС Славница сфера пуговки вес МГ]" c="Пельмени С говядиной и свининой ТМ Славница ТС Славница сфера пуговки вес МГ"/>
        <s v="[Products].[Sales Unit Name].&amp;[Пельмени Со свининой и говядиной ТС Любимая ложка ф/п равиоли ф/в 1,0 кг МГ]" c="Пельмени Со свининой и говядиной ТС Любимая ложка ф/п равиоли ф/в 1,0 кг МГ"/>
        <s v="[Products].[Sales Unit Name].&amp;[Пельмени Сочные ТМ Стародворье ТС Сочные сфера ф/в 0,43 кг МГ]" c="Пельмени Сочные ТМ Стародворье ТС Сочные сфера ф/в 0,43 кг МГ"/>
        <s v="[Products].[Sales Unit Name].&amp;[Пельмени Сочные ТМ Стародворье ТС Сочные сфера ф/в 0,8 кг МГ]" c="Пельмени Сочные ТМ Стародворье ТС Сочные сфера ф/в 0,8 кг МГ"/>
        <s v="[Products].[Sales Unit Name].&amp;[Пельмени Сочные ТМ Стародворье ТС Сочные сфера ф/в 0,9 кг МГ]" c="Пельмени Сочные ТМ Стародворье ТС Сочные сфера ф/в 0,9 кг МГ"/>
        <s v="[Products].[Sales Unit Name].&amp;[Пельмени Супермени с мясом ТМ Горячая штучка ТС Супермени сфера ф/в 0,2 кг МГ]" c="Пельмени Супермени с мясом ТМ Горячая штучка ТС Супермени сфера ф/в 0,2 кг МГ"/>
        <s v="[Products].[Sales Unit Name].&amp;[Пельмени Супермени с мясом ТМ Горячая штучка ТС Супермени сфера ф/в 0,2 кг НД МГ]" c="Пельмени Супермени с мясом ТМ Горячая штучка ТС Супермени сфера ф/в 0,2 кг НД МГ"/>
        <s v="[Products].[Sales Unit Name].&amp;[Пельмени Супермени со сливочным маслом ТМ Горячая штучка сфера ТС Супермени ф/в 0,2 кг НД МГ]" c="Пельмени Супермени со сливочным маслом ТМ Горячая штучка сфера ТС Супермени ф/в 0,2 кг НД МГ"/>
        <s v="[Products].[Sales Unit Name].&amp;[Пельмени Умелый повар равиоли 5 кг МГ]" c="Пельмени Умелый повар равиоли 5 кг МГ"/>
        <s v="[Products].[Sales Unit Name].&amp;[Печеные пельмени Печь-мени с мясом ТМ Вязанка сфера ф/в 0,2 кг Х5 МГ]" c="Печеные пельмени Печь-мени с мясом ТМ Вязанка сфера ф/в 0,2 кг Х5 МГ"/>
        <s v="[Products].[Sales Unit Name].&amp;[Пирожки с клубникой и вишней ТМ Зареченские ТС Зареченские продукты ПГП вес 3,7 кг ЗП]" c="Пирожки с клубникой и вишней ТМ Зареченские ТС Зареченские продукты ПГП вес 3,7 кг ЗП"/>
        <s v="[Products].[Sales Unit Name].&amp;[Пирожки с мясом ТМ Зареченские ТС Зареченские продукты ПГП вес 3,7 кг ЗП]" c="Пирожки с мясом ТМ Зареченские ТС Зареченские продукты ПГП вес 3,7 кг ЗП"/>
        <s v="[Products].[Sales Unit Name].&amp;[Пирожки с мясом ТМ Зареченские ТС Зареченские продукты ПГП ф/п ф/в 0,3 кг ЗП]" c="Пирожки с мясом ТМ Зареченские ТС Зареченские продукты ПГП ф/п ф/в 0,3 кг ЗП"/>
        <s v="[Products].[Sales Unit Name].&amp;[Пирожки с мясом, картофелем и грибами ТМ Зареченские ТС Зареченские продукты ПГП вес 3,7 кг ЗП]" c="Пирожки с мясом, картофелем и грибами ТМ Зареченские ТС Зареченские продукты ПГП вес 3,7 кг ЗП"/>
        <s v="[Products].[Sales Unit Name].&amp;[Пирожки с яблоком и грушей ТМ Зареченские ТС Зареченские продукты ПГП вес 3,7 кг ЗП]" c="Пирожки с яблоком и грушей ТМ Зареченские ТС Зареченские продукты ПГП вес 3,7 кг ЗП"/>
        <s v="[Products].[Sales Unit Name].&amp;[Сардельки Баварские ТМ Стародворье полиамид мгс ф/в 0,38 кг СК]" c="Сардельки Баварские ТМ Стародворье полиамид мгс ф/в 0,38 кг СК"/>
        <s v="[Products].[Sales Unit Name].&amp;[Сардельки Вязанка Стародворские ТМ Стародворские колбасы ТС Вязанка NDX мгс вес Family Pack СК]" c="Сардельки Вязанка Стародворские ТМ Стародворские колбасы ТС Вязанка NDX мгс вес Family Pack СК"/>
        <s v="[Products].[Sales Unit Name].&amp;[Сардельки Зареченские ТМ Зареченские NDX мгс вес ЗП]" c="Сардельки Зареченские ТМ Зареченские NDX мгс вес ЗП"/>
        <s v="[Products].[Sales Unit Name].&amp;[Сардельки Нежные ТМ Стародворье черева мгс вес СК]" c="Сардельки Нежные ТМ Стародворье черева мгс вес СК"/>
        <s v="[Products].[Sales Unit Name].&amp;[Сардельки Сардельки Сливушки с сыром ТМ Вязанка #минидельки айпил мгс ф/в 0,33 кг СК]" c="Сардельки Сардельки Сливушки с сыром ТМ Вязанка #минидельки айпил мгс ф/в 0,33 кг СК"/>
        <s v="[Products].[Sales Unit Name].&amp;[Сардельки Сливушки ТМ Стародворские колбасы ТС Вязанка айпил мгс ф/в 0,33 кг СК]" c="Сардельки Сливушки ТМ Стародворские колбасы ТС Вязанка айпил мгс ф/в 0,33 кг СК"/>
        <s v="[Products].[Sales Unit Name].&amp;[Сардельки Сочинки с сыром ТМ Стародворье полиамид мгс ф/в 0,4 кг СК]" c="Сардельки Сочинки с сыром ТМ Стародворье полиамид мгс ф/в 0,4 кг СК"/>
        <s v="[Products].[Sales Unit Name].&amp;[Сардельки Сочинки ТМ Стародворье полиамид мгс ф/в 0,4 кг СК]" c="Сардельки Сочинки ТМ Стародворье полиамид мгс ф/в 0,4 кг СК"/>
        <s v="[Products].[Sales Unit Name].&amp;[Сардельки Сочные ТМ Особый рецепт NDX мгс вес СК]" c="Сардельки Сочные ТМ Особый рецепт NDX мгс вес СК"/>
        <s v="[Products].[Sales Unit Name].&amp;[Сардельки Стародворские с говядиной ТМ Стародворье ТС Мясная NDX мгс вес СК]" c="Сардельки Стародворские с говядиной ТМ Стародворье ТС Мясная NDX мгс вес СК"/>
        <s v="[Products].[Sales Unit Name].&amp;[Сардельки Филейские ТМ Вязанка NDX мгс вес СК]" c="Сардельки Филейские ТМ Вязанка NDX мгс вес СК"/>
        <s v="[Products].[Sales Unit Name].&amp;[Сардельки Филейские ТМ Вязанка NDX мгс ф/в 0,4 кг СК]" c="Сардельки Филейские ТМ Вязанка NDX мгс ф/в 0,4 кг СК"/>
        <s v="[Products].[Sales Unit Name].&amp;[Сервелат варено-копченый Столичный ТМ Стародворские колбасы ТС Вязанка вес СК]" c="Сервелат варено-копченый Столичный ТМ Стародворские колбасы ТС Вязанка вес СК"/>
        <s v="[Products].[Sales Unit Name].&amp;[Сервелат Рижский НТУ ТМ Зареченские ТС Зареченские продукты фиброуз в/у вес СК]" c="Сервелат Рижский НТУ ТМ Зареченские ТС Зареченские продукты фиброуз в/у вес СК"/>
        <s v="[Products].[Sales Unit Name].&amp;[Смак-мени с картофелем и сочной грудинкой ТМ Зареченские ТС Зареченские продукты ПГП ф/в 1 кг ЗП]" c="Смак-мени с картофелем и сочной грудинкой ТМ Зареченские ТС Зареченские продукты ПГП ф/в 1 кг ЗП"/>
        <s v="[Products].[Sales Unit Name].&amp;[Смак-мени с мясом ТМ Зареченские ТС Зареченские продукты ПГП ф/в 1 кг ЗП]" c="Смак-мени с мясом ТМ Зареченские ТС Зареченские продукты ПГП ф/в 1 кг ЗП"/>
        <s v="[Products].[Sales Unit Name].&amp;[Смаколадьи с яблоком и грушей ТМ Зареченские ТС Зареченские продукты ПГП ф/в 0,9 кг ЗП]" c="Смаколадьи с яблоком и грушей ТМ Зареченские ТС Зареченские продукты ПГП ф/в 0,9 кг ЗП"/>
        <s v="[Products].[Sales Unit Name].&amp;[Сосиски Аравийские халяль ТМ Вязанка полиамид мгс вес САМ]" c="Сосиски Аравийские халяль ТМ Вязанка полиамид мгс вес САМ"/>
        <s v="[Products].[Sales Unit Name].&amp;[Сосиски Баварские с сыром ТМ Стародворье айпил мгс ф/в 0,35 кг СК]" c="Сосиски Баварские с сыром ТМ Стародворье айпил мгс ф/в 0,35 кг СК"/>
        <s v="[Products].[Sales Unit Name].&amp;[Сосиски Баварские ТМ Стародворье айпил мгс вес СК]" c="Сосиски Баварские ТМ Стародворье айпил мгс вес СК"/>
        <s v="[Products].[Sales Unit Name].&amp;[Сосиски Баварские ТМ Стародворье в оболочке айпил мгс ф/в 0,35 кг СК]" c="Сосиски Баварские ТМ Стародворье в оболочке айпил мгс ф/в 0,35 кг СК"/>
        <s v="[Products].[Sales Unit Name].&amp;[Сосиски Баварушки ТМ Стародворье ТС Баварушка полиамид мгс ф/в 0,6 кг СК]" c="Сосиски Баварушки ТМ Стародворье ТС Баварушка полиамид мгс ф/в 0,6 кг СК"/>
        <s v="[Products].[Sales Unit Name].&amp;[Сосиски Венские ТМ Стародворские колбасы ТС Вязанка мгс ф/в 0,5 кг СК]" c="Сосиски Венские ТМ Стародворские колбасы ТС Вязанка мгс ф/в 0,5 кг СК"/>
        <s v="[Products].[Sales Unit Name].&amp;[Сосиски Восточные халяль ТМ Вязанка полиамид в/у ф/в 0,33 кг АК]" c="Сосиски Восточные халяль ТМ Вязанка полиамид в/у ф/в 0,33 кг АК"/>
        <s v="[Products].[Sales Unit Name].&amp;[Сосиски Вязанка Молочные ТМ Вязанка амицел мгс вес СК]" c="Сосиски Вязанка Молочные ТМ Вязанка амицел мгс вес СК"/>
        <s v="[Products].[Sales Unit Name].&amp;[Сосиски Вязанка Молочные ТМ Вязанка амицел мгс ф/в 0,45 кг УВС СК]" c="Сосиски Вязанка Молочные ТМ Вязанка амицел мгс ф/в 0,45 кг УВС СК"/>
        <s v="[Products].[Sales Unit Name].&amp;[Сосиски Вязанка Сливочные ТМ Вязанка амицел мгс вес СК]" c="Сосиски Вязанка Сливочные ТМ Вязанка амицел мгс вес СК"/>
        <s v="[Products].[Sales Unit Name].&amp;[Сосиски Вязанка Сливочные ТМ Вязанка амицел мгс ф/в 0,45 кг СК]" c="Сосиски Вязанка Сливочные ТМ Вязанка амицел мгс ф/в 0,45 кг СК"/>
        <s v="[Products].[Sales Unit Name].&amp;[Сосиски Ганноверские ТМ Стародворье амилюкс мгс вес СК]" c="Сосиски Ганноверские ТМ Стародворье амилюкс мгс вес СК"/>
        <s v="[Products].[Sales Unit Name].&amp;[Сосиски Ганноверские ТМ Стародворье амилюкс мгс ф/в 0,6 кг СК]" c="Сосиски Ганноверские ТМ Стародворье амилюкс мгс ф/в 0,6 кг СК"/>
        <s v="[Products].[Sales Unit Name].&amp;[Сосиски Датские ТМ Зареченские ТС Зареченские продукты полиамид мгс вес СК]" c="Сосиски Датские ТМ Зареченские ТС Зареченские продукты полиамид мгс вес СК"/>
        <s v="[Products].[Sales Unit Name].&amp;[Сосиски Классические ТМ Ядрена копоть ТС Ядрена копоть вискофан мгс ф/в 0,42 кг СК]" c="Сосиски Классические ТМ Ядрена копоть ТС Ядрена копоть вискофан мгс ф/в 0,42 кг СК"/>
        <s v="[Products].[Sales Unit Name].&amp;[Сосиски Молокуши Миникушай Вязанка амицел мгс фикс.вес 0,33 СК]" c="Сосиски Молокуши Миникушай Вязанка амицел мгс фикс.вес 0,33 СК"/>
        <s v="[Products].[Sales Unit Name].&amp;[Сосиски Молокуши миникушай ТМ Стародворские колбасы ТС Вязанка амилюкс мгс ф/в 0,45 кг СК]" c="Сосиски Молокуши миникушай ТМ Стародворские колбасы ТС Вязанка амилюкс мгс ф/в 0,45 кг СК"/>
        <s v="[Products].[Sales Unit Name].&amp;[Сосиски Молочные ГОСТ ТМ Вязанка целлофан мгс ф/в 0,2 кг СК]" c="Сосиски Молочные ГОСТ ТМ Вязанка целлофан мгс ф/в 0,2 кг СК"/>
        <s v="[Products].[Sales Unit Name].&amp;[Сосиски Молочные ГОСТ ТМ Вязанка целлофан мгс ф/в 0,3 кг СК]" c="Сосиски Молочные ГОСТ ТМ Вязанка целлофан мгс ф/в 0,3 кг СК"/>
        <s v="[Products].[Sales Unit Name].&amp;[Сосиски Молочные для завтрака ТМ Особый рецепт полиамид мгс Фикс.вес 0,4 кг СК]" c="Сосиски Молочные для завтрака ТМ Особый рецепт полиамид мгс Фикс.вес 0,4 кг СК"/>
        <s v="[Products].[Sales Unit Name].&amp;[Сосиски Молочные для завтрака ТМ Стародворье полиамид мгс СК]" c="Сосиски Молочные для завтрака ТМ Стародворье полиамид мгс СК"/>
        <s v="[Products].[Sales Unit Name].&amp;[Сосиски Молочные Дугушки ТМ Стародворье ТС Дугушка амицел мгс вес НП СК]" c="Сосиски Молочные Дугушки ТМ Стародворье ТС Дугушка амицел мгс вес НП СК"/>
        <s v="[Products].[Sales Unit Name].&amp;[Сосиски Молочные оригинальные ТМ Особый рецепт полиамид мгс вес СК]" c="Сосиски Молочные оригинальные ТМ Особый рецепт полиамид мгс вес СК"/>
        <s v="[Products].[Sales Unit Name].&amp;[Сосиски Оригинальные замороженные ТМ Стародворье полиамид в/у ф/в 0,33 кг СК]" c="Сосиски Оригинальные замороженные ТМ Стародворье полиамид в/у ф/в 0,33 кг СК"/>
        <s v="[Products].[Sales Unit Name].&amp;[Сосиски Рубленые ТМ Стародворские колбасы ТС Вязанка вискофан мгс вес СК]" c="Сосиски Рубленые ТМ Стародворские колбасы ТС Вязанка вискофан мгс вес СК"/>
        <s v="[Products].[Sales Unit Name].&amp;[Сосиски Рубленые ТМ Стародворские колбасы ТС Вязанка вискофан мгс ф/в 0,5 кг СК]" c="Сосиски Рубленые ТМ Стародворские колбасы ТС Вязанка вискофан мгс ф/в 0,5 кг СК"/>
        <s v="[Products].[Sales Unit Name].&amp;[Сосиски С сыром ТМ Ядрена копоть ТС Ядрена копоть вискофан мгс ф/в 0,42 кг СК]" c="Сосиски С сыром ТМ Ядрена копоть ТС Ядрена копоть вискофан мгс ф/в 0,42 кг СК"/>
        <s v="[Products].[Sales Unit Name].&amp;[Сосиски Сливочные Дугушки ТМ Стародворье ТС Дугушка амицел мгс вес СК]" c="Сосиски Сливочные Дугушки ТМ Стародворье ТС Дугушка амицел мгс вес СК"/>
        <s v="[Products].[Sales Unit Name].&amp;[Сосиски Сливочные по-стародворски ТМ Стародворье амицел мгс ф/в 0,45 кг СК]" c="Сосиски Сливочные по-стародворски ТМ Стародворье амицел мгс ф/в 0,45 кг СК"/>
        <s v="[Products].[Sales Unit Name].&amp;[Сосиски Сливушки по-венски ТМ Вязанка амицел мгс ф/в 0,3 кг СК]" c="Сосиски Сливушки по-венски ТМ Вязанка амицел мгс ф/в 0,3 кг СК"/>
        <s v="[Products].[Sales Unit Name].&amp;[Сосиски Сливушки с сыром ТМ Вязанка амицел мгс ф/в 0,3 кг СК]" c="Сосиски Сливушки с сыром ТМ Вязанка амицел мгс ф/в 0,3 кг СК"/>
        <s v="[Products].[Sales Unit Name].&amp;[Сосиски Сочинки Молочные ТМ Стародворье амицел мгс вес СК]" c="Сосиски Сочинки Молочные ТМ Стародворье амицел мгс вес СК"/>
        <s v="[Products].[Sales Unit Name].&amp;[Сосиски Сочинки Молочные ТМ Стародворье амицел мгс ф/в 0,4 кг СК]" c="Сосиски Сочинки Молочные ТМ Стародворье амицел мгс ф/в 0,4 кг СК"/>
        <s v="[Products].[Sales Unit Name].&amp;[Сосиски Сочинки по-баварски с сыром ТМ Стародворье полиамид мгс вес СК]" c="Сосиски Сочинки по-баварски с сыром ТМ Стародворье полиамид мгс вес СК"/>
        <s v="[Products].[Sales Unit Name].&amp;[Сосиски Сочинки по-баварски с сыром ТМ Стародворье полиамид мгс ф/в 0,4 кг СК]" c="Сосиски Сочинки по-баварски с сыром ТМ Стародворье полиамид мгс ф/в 0,4 кг СК"/>
        <s v="[Products].[Sales Unit Name].&amp;[Сосиски Сочинки по-баварски с сыром ТМ Стародворье полиамид мгс ф/в 0,84 кг СК]" c="Сосиски Сочинки по-баварски с сыром ТМ Стародворье полиамид мгс ф/в 0,84 кг СК"/>
        <s v="[Products].[Sales Unit Name].&amp;[Сосиски Сочинки по-баварски ТМ Стародворье полиамид мгс вес СК]" c="Сосиски Сочинки по-баварски ТМ Стародворье полиамид мгс вес СК"/>
        <s v="[Products].[Sales Unit Name].&amp;[Сосиски Сочинки по-баварски ТМ Стародворье полиамид мгс ф/в 0,4 кг СК]" c="Сосиски Сочинки по-баварски ТМ Стародворье полиамид мгс ф/в 0,4 кг СК"/>
        <s v="[Products].[Sales Unit Name].&amp;[Сосиски Сочинки по-баварски ТМ Стародворье полиамид мгс ф/в 0,84 кг СК]" c="Сосиски Сочинки по-баварски ТМ Стародворье полиамид мгс ф/в 0,84 кг СК"/>
        <s v="[Products].[Sales Unit Name].&amp;[Сосиски Сочинки с сочной грудинкой ТМ Стародворье полиамид мгс ф/в 0,3 кг СК]" c="Сосиски Сочинки с сочной грудинкой ТМ Стародворье полиамид мгс ф/в 0,3 кг СК"/>
        <s v="[Products].[Sales Unit Name].&amp;[Сосиски Сочинки с сочной грудинкой ТМ Стародворье полиамид мгс ф/в 0,4 кг СК]" c="Сосиски Сочинки с сочной грудинкой ТМ Стародворье полиамид мгс ф/в 0,4 кг СК"/>
        <s v="[Products].[Sales Unit Name].&amp;[Сосиски Сочинки с сочным окороком ТМ Стародворье полиамид мгс ф/в 0,4 кг СК]" c="Сосиски Сочинки с сочным окороком ТМ Стародворье полиамид мгс ф/в 0,4 кг СК"/>
        <s v="[Products].[Sales Unit Name].&amp;[Сосиски Сочинки с сыром Стародворье полиамид мгс ф/в 0,4 кг СК]" c="Сосиски Сочинки с сыром Стародворье полиамид мгс ф/в 0,4 кг СК"/>
        <s v="[Products].[Sales Unit Name].&amp;[Сосиски Сочинки с сыром ТМ Стародворье полиамид мгс вес СК]" c="Сосиски Сочинки с сыром ТМ Стародворье полиамид мгс вес СК"/>
        <s v="[Products].[Sales Unit Name].&amp;[Сосиски Сочинки с сыром ТМ Стародворье полиамид мгс ф/в 0,3 кг СК]" c="Сосиски Сочинки с сыром ТМ Стародворье полиамид мгс ф/в 0,3 кг СК"/>
        <s v="[Products].[Sales Unit Name].&amp;[Сосиски Сочинки Сливочные ТМ Стародворье амицел мгс вес СК]" c="Сосиски Сочинки Сливочные ТМ Стародворье амицел мгс вес СК"/>
        <s v="[Products].[Sales Unit Name].&amp;[Сосиски Сочинки Сливочные ТМ Стародворье амицел мгс ф/в 0,4 кг СК]" c="Сосиски Сочинки Сливочные ТМ Стародворье амицел мгс ф/в 0,4 кг СК"/>
        <s v="[Products].[Sales Unit Name].&amp;[Сосиски Сочинки Стародворье полиамид мгс вес СК]" c="Сосиски Сочинки Стародворье полиамид мгс вес СК"/>
        <s v="[Products].[Sales Unit Name].&amp;[Сосиски Сочные без свинины ТМ Особый рецепт амицел мгс вес СК]" c="Сосиски Сочные без свинины ТМ Особый рецепт амицел мгс вес СК"/>
        <s v="[Products].[Sales Unit Name].&amp;[Сосиски Филейбургские с грудкой ТМ Стародворье ТС Баварушка Филейбургские амицел мгс ф/в 0,33 кг СК]" c="Сосиски Филейбургские с грудкой ТМ Стародворье ТС Баварушка Филейбургские амицел мгс ф/в 0,33 кг СК"/>
        <s v="[Products].[Sales Unit Name].&amp;[Сосиски Филейбургские ТМ Стародворье ТС Баварушка амицел мгс ф/в 0,55 кг СК]" c="Сосиски Филейбургские ТМ Стародворье ТС Баварушка амицел мгс ф/в 0,55 кг СК"/>
        <s v="[Products].[Sales Unit Name].&amp;[Сосиски Филейбургские ТМ Стародворье ТС Баварушка полиамид мгс вес СК]" c="Сосиски Филейбургские ТМ Стародворье ТС Баварушка полиамид мгс вес СК"/>
        <s v="[Products].[Sales Unit Name].&amp;[Сосиски Филейские по-ганноверски ТМ Вязанка амицел мгс вес СК]" c="Сосиски Филейские по-ганноверски ТМ Вязанка амицел мгс вес СК"/>
        <s v="[Products].[Sales Unit Name].&amp;[Сосиски Филейские по-ганноверски ТМ Вязанка амицел мгс ф/в 0,42 кг СК]" c="Сосиски Филейские по-ганноверски ТМ Вязанка амицел мгс ф/в 0,42 кг СК"/>
        <s v="[Products].[Sales Unit Name].&amp;[Сосиски Филейские рубленые ТМ Вязанка целлофан мгс вес СК]" c="Сосиски Филейские рубленые ТМ Вязанка целлофан мгс вес СК"/>
        <s v="[Products].[Sales Unit Name].&amp;[Сосиски Филейские рубленые ТМ Вязанка целлофан мгс ф/в 0,3 кг СК]" c="Сосиски Филейские рубленые ТМ Вязанка целлофан мгс ф/в 0,3 кг СК"/>
        <s v="[Products].[Sales Unit Name].&amp;[Сосиски Филейские ТМ Вязанка целлофан мгс ф/в 0,3 кг СК]" c="Сосиски Филейские ТМ Вязанка целлофан мгс ф/в 0,3 кг СК"/>
        <s v="[Products].[Sales Unit Name].&amp;[Фрай-пицца С ветчиной и грибами вес 3 кг НД МГ]" c="Фрай-пицца С ветчиной и грибами вес 3 кг НД МГ"/>
        <s v="[Products].[Sales Unit Name].&amp;[Фрай-пицца С ветчиной и грибами ТМ Зареченские ТС Зареченские продукты ПГП вес 3 кг ЗП]" c="Фрай-пицца С ветчиной и грибами ТМ Зареченские ТС Зареченские продукты ПГП вес 3 кг ЗП"/>
        <s v="[Products].[Sales Unit Name].&amp;[Хинкали Классические хин вес 5 кг МГ]" c="Хинкали Классические хин вес 5 кг МГ"/>
        <s v="[Products].[Sales Unit Name].&amp;[Хот-догстер ТМ Горячая штучка ТС Хот-догстер ф/в 0,09 кг МГ]" c="Хот-догстер ТМ Горячая штучка ТС Хот-догстер ф/в 0,09 кг МГ"/>
        <s v="[Products].[Sales Unit Name].&amp;[Хотстеры с сыром ТМ Горячая штучка ТС Хотстеры ф/в 0,25 кг МГ]" c="Хотстеры с сыром ТМ Горячая штучка ТС Хотстеры ф/в 0,25 кг МГ"/>
        <s v="[Products].[Sales Unit Name].&amp;[Хотстеры ТМ Горячая штучка ТС Хотстеры ф/в 0,25 кг НД МГ]" c="Хотстеры ТМ Горячая штучка ТС Хотстеры ф/в 0,25 кг НД МГ"/>
        <s v="[Products].[Sales Unit Name].&amp;[Хотстеры ТМ Горячая штучка ТС Хотстеры ф/в 0,25 кг тара МГ]" c="Хотстеры ТМ Горячая штучка ТС Хотстеры ф/в 0,25 кг тара МГ"/>
        <s v="[Products].[Sales Unit Name].&amp;[Хотстеры ТМ Горячая штучка ТС Хотстеры ф/п ф/в 0,25 кг НД МГ]" c="Хотстеры ТМ Горячая штучка ТС Хотстеры ф/п ф/в 0,25 кг НД МГ"/>
        <s v="[Products].[Sales Unit Name].&amp;[Хрустипай с ветчиной и сыром ТМ Горячая штучка ф/в 0,07 МГ]" c="Хрустипай с ветчиной и сыром ТМ Горячая штучка ф/в 0,07 МГ"/>
        <s v="[Products].[Sales Unit Name].&amp;[Хрустящие крылышки острые к пиву ТМ Горячая штучка ф/в 0,3 кг НД2 МГ]" c="Хрустящие крылышки острые к пиву ТМ Горячая штучка ф/в 0,3 кг НД2 МГ"/>
        <s v="[Products].[Sales Unit Name].&amp;[Хрустящие крылышки ТМ Горячая штучка ф/в 0,3 кг НД1 МГ]" c="Хрустящие крылышки ТМ Горячая штучка ф/в 0,3 кг НД1 МГ"/>
        <s v="[Products].[Sales Unit Name].&amp;[Хрустящие крылышки ТМ Горячая штучка ф/п ф/в 0,3 кг НД1 МГ]" c="Хрустящие крылышки ТМ Горячая штучка ф/п ф/в 0,3 кг НД1 МГ"/>
        <s v="[Products].[Sales Unit Name].&amp;[Хрустящие крылышки ТМ Зареченские ТС Зареченские продукты вес МГ]" c="Хрустящие крылышки ТМ Зареченские ТС Зареченские продукты вес МГ"/>
        <s v="[Products].[Sales Unit Name].&amp;[Чебупай сладкая клубника ТМ Горячая штучка ТС Чебупай ф/в 0,2 кг НД МГ]" c="Чебупай сладкая клубника ТМ Горячая штучка ТС Чебупай ф/в 0,2 кг НД МГ"/>
        <s v="[Products].[Sales Unit Name].&amp;[Чебупай сочное яблоко ТМ Горячая штучка ТС Чебупай ф/в 0,2 кг МГ]" c="Чебупай сочное яблоко ТМ Горячая штучка ТС Чебупай ф/в 0,2 кг МГ"/>
        <s v="[Products].[Sales Unit Name].&amp;[Чебупай сочное яблоко ТМ Горячая штучка ТС Чебупай ф/в 0,2 кг НД МГ]" c="Чебупай сочное яблоко ТМ Горячая штучка ТС Чебупай ф/в 0,2 кг НД МГ"/>
        <s v="[Products].[Sales Unit Name].&amp;[Чебупай спелая вишня ТМ Горячая штучка ТС Чебупай ф/в 0,2 кг НД МГ]" c="Чебупай спелая вишня ТМ Горячая штучка ТС Чебупай ф/в 0,2 кг НД МГ"/>
        <s v="[Products].[Sales Unit Name].&amp;[Чебупели курочка гриль ТМ Горячая штучка ф/п ф/в 0,3 кг МГ]" c="Чебупели курочка гриль ТМ Горячая штучка ф/п ф/в 0,3 кг МГ"/>
        <s v="[Products].[Sales Unit Name].&amp;[Чебупели ТМ Горячая штучка ТС Foodgital ф/в 0,25 кг МГ]" c="Чебупели ТМ Горячая штучка ТС Foodgital ф/в 0,25 кг МГ"/>
        <s v="[Products].[Sales Unit Name].&amp;[Чебупицца курочка по-итальянски ТМ Горячая штучка ТС Чебупицца ф/в 0,25 кг НД МГ]" c="Чебупицца курочка по-итальянски ТМ Горячая штучка ТС Чебупицца ф/в 0,25 кг НД МГ"/>
        <s v="[Products].[Sales Unit Name].&amp;[Чебупицца курочка по-итальянски ТМ Горячая штучка ТС Чебупицца ф/в 0,25 кг тара МГ]" c="Чебупицца курочка по-итальянски ТМ Горячая штучка ТС Чебупицца ф/в 0,25 кг тара МГ"/>
        <s v="[Products].[Sales Unit Name].&amp;[Чебупицца курочка по-итальянски ТМ Горячая штучка ТС Чебупицца ф/п ф/в 0,25 кг НД МГ]" c="Чебупицца курочка по-итальянски ТМ Горячая штучка ТС Чебупицца ф/п ф/в 0,25 кг НД МГ"/>
        <s v="[Products].[Sales Unit Name].&amp;[Чебупицца Пепперони ТМ Горячая штучка ТС Чебупицца ф/в 0,25 кг НД МГ]" c="Чебупицца Пепперони ТМ Горячая штучка ТС Чебупицца ф/в 0,25 кг НД МГ"/>
        <s v="[Products].[Sales Unit Name].&amp;[Чебупицца Пепперони ТМ Горячая штучка ТС Чебупицца ф/в 0,25 кг тара МГ]" c="Чебупицца Пепперони ТМ Горячая штучка ТС Чебупицца ф/в 0,25 кг тара МГ"/>
        <s v="[Products].[Sales Unit Name].&amp;[Чебупицца Пепперони ТМ Горячая штучка ТС Чебупицца ф/п ф/в 0,25 кг НД МГ]" c="Чебупицца Пепперони ТМ Горячая штучка ТС Чебупицца ф/п ф/в 0,25 кг НД МГ"/>
        <s v="[Products].[Sales Unit Name].&amp;[Чебуреки Мясные ТМ Зареченские ТС Зареченские продукты Вес МГ]" c="Чебуреки Мясные ТМ Зареченские ТС Зареченские продукты Вес МГ"/>
        <s v="[Products].[Sales Unit Name].&amp;[Чебуреки Сочные вес МГ]" c="Чебуреки Сочные вес МГ"/>
        <s v="[Products].[Sales Unit Name].&amp;[Чебуреки Сочные ТМ Зареченские ТС Зареченские продукты вес МГ]" c="Чебуреки Сочные ТМ Зареченские ТС Зареченские продукты вес МГ"/>
        <s v="[Products].[Sales Unit Name].&amp;[Чебуречище ТМ Горячая штучка шт 0,14 кг Мария-Ра МГ]" c="Чебуречище ТМ Горячая штучка шт 0,14 кг Мария-Ра МГ"/>
        <s v="[Products].[Sales Unit Name].&amp;[Чебуречище ТМ Горячая штучка шт 0,14 кг НД МГ]" c="Чебуречище ТМ Горячая штучка шт 0,14 кг НД МГ"/>
        <s v="[Products].[Sales Unit Name].&amp;[Шпикачки Стародворские ТМ Стародворье черева мгс вес СК]" c="Шпикачки Стародворские ТМ Стародворье черева мгс вес СК"/>
      </sharedItems>
    </cacheField>
    <cacheField name="[Calendar].[Calendar Year].[Calendar Year]" caption="Год" numFmtId="0" hierarchy="2" level="1">
      <sharedItems containsSemiMixedTypes="0" containsString="0"/>
    </cacheField>
    <cacheField name="[Calendar].[Month Name].[Month Name]" caption="Месяц" numFmtId="0" hierarchy="5" level="1">
      <sharedItems containsSemiMixedTypes="0" containsString="0"/>
    </cacheField>
    <cacheField name="[Calendar].[Quarter Name].[Quarter Name]" caption="Квартал" numFmtId="0" hierarchy="9" level="1">
      <sharedItems containsSemiMixedTypes="0" containsString="0"/>
    </cacheField>
    <cacheField name="[Calendar].[Calendar Week].[Calendar Week]" caption="Неделя календарная" numFmtId="0" hierarchy="1" level="1">
      <sharedItems containsSemiMixedTypes="0" containsString="0"/>
    </cacheField>
    <cacheField name="[Calendar].[Date].[Date]" caption="Дата" numFmtId="0" hierarchy="3" level="1">
      <sharedItems containsSemiMixedTypes="0" containsString="0"/>
    </cacheField>
    <cacheField name="[Calendar].[Date].[Date].[Calendar Week]" caption="Неделя календарная" propertyName="Calendar Week" numFmtId="0" hierarchy="3" level="1" memberPropertyField="1">
      <sharedItems containsSemiMixedTypes="0" containsString="0"/>
    </cacheField>
    <cacheField name="[Calendar].[Date].[Date].[Dayof Week]" caption="День недели" propertyName="Dayof Week" numFmtId="0" hierarchy="3" level="1" memberPropertyField="1">
      <sharedItems containsSemiMixedTypes="0" containsString="0"/>
    </cacheField>
    <cacheField name="[Calendar].[Date].[Date].[Month Name]" caption="Месяц" propertyName="Month Name" numFmtId="0" hierarchy="3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3" level="1" memberPropertyField="1">
      <sharedItems containsSemiMixedTypes="0" containsString="0"/>
    </cacheField>
    <cacheField name="[Calendar].[Date].[Date].[Period Name]" caption="Период" propertyName="Period Name" numFmtId="0" hierarchy="3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3" level="1" memberPropertyField="1">
      <sharedItems containsSemiMixedTypes="0" containsString="0"/>
    </cacheField>
    <cacheField name="[Calendar].[Date].[Date].[Quarter Name]" caption="Квартал" propertyName="Quarter Name" numFmtId="0" hierarchy="3" level="1" memberPropertyField="1">
      <sharedItems containsSemiMixedTypes="0" containsString="0"/>
    </cacheField>
    <cacheField name="[Products].[Sales Unit Code].[Sales Unit Code]" caption="Код единицы продаж" numFmtId="0" hierarchy="127" level="1">
      <sharedItems count="402">
        <s v="[Products].[Sales Unit Code].&amp;[SU000043]" c="SU000043"/>
        <s v="[Products].[Sales Unit Code].&amp;[SU000057]" c="SU000057"/>
        <s v="[Products].[Sales Unit Code].&amp;[SU000064]" c="SU000064"/>
        <s v="[Products].[Sales Unit Code].&amp;[SU000097]" c="SU000097"/>
        <s v="[Products].[Sales Unit Code].&amp;[SU000102]" c="SU000102"/>
        <s v="[Products].[Sales Unit Code].&amp;[SU000124]" c="SU000124"/>
        <s v="[Products].[Sales Unit Code].&amp;[SU000125]" c="SU000125"/>
        <s v="[Products].[Sales Unit Code].&amp;[SU000126]" c="SU000126"/>
        <s v="[Products].[Sales Unit Code].&amp;[SU000152]" c="SU000152"/>
        <s v="[Products].[Sales Unit Code].&amp;[SU000194]" c="SU000194"/>
        <s v="[Products].[Sales Unit Code].&amp;[SU000195]" c="SU000195"/>
        <s v="[Products].[Sales Unit Code].&amp;[SU000197]" c="SU000197"/>
        <s v="[Products].[Sales Unit Code].&amp;[SU000227]" c="SU000227"/>
        <s v="[Products].[Sales Unit Code].&amp;[SU000246]" c="SU000246"/>
        <s v="[Products].[Sales Unit Code].&amp;[SU000251]" c="SU000251"/>
        <s v="[Products].[Sales Unit Code].&amp;[SU000256]" c="SU000256"/>
        <s v="[Products].[Sales Unit Code].&amp;[SU000341]" c="SU000341"/>
        <s v="[Products].[Sales Unit Code].&amp;[SU000419]" c="SU000419"/>
        <s v="[Products].[Sales Unit Code].&amp;[SU000664]" c="SU000664"/>
        <s v="[Products].[Sales Unit Code].&amp;[SU000665]" c="SU000665"/>
        <s v="[Products].[Sales Unit Code].&amp;[SU000722]" c="SU000722"/>
        <s v="[Products].[Sales Unit Code].&amp;[SU001051]" c="SU001051"/>
        <s v="[Products].[Sales Unit Code].&amp;[SU001340]" c="SU001340"/>
        <s v="[Products].[Sales Unit Code].&amp;[SU001341]" c="SU001341"/>
        <s v="[Products].[Sales Unit Code].&amp;[SU001351]" c="SU001351"/>
        <s v="[Products].[Sales Unit Code].&amp;[SU001354]" c="SU001354"/>
        <s v="[Products].[Sales Unit Code].&amp;[SU001430]" c="SU001430"/>
        <s v="[Products].[Sales Unit Code].&amp;[SU001485]" c="SU001485"/>
        <s v="[Products].[Sales Unit Code].&amp;[SU001523]" c="SU001523"/>
        <s v="[Products].[Sales Unit Code].&amp;[SU001527]" c="SU001527"/>
        <s v="[Products].[Sales Unit Code].&amp;[SU001578]" c="SU001578"/>
        <s v="[Products].[Sales Unit Code].&amp;[SU001718]" c="SU001718"/>
        <s v="[Products].[Sales Unit Code].&amp;[SU001720]" c="SU001720"/>
        <s v="[Products].[Sales Unit Code].&amp;[SU001721]" c="SU001721"/>
        <s v="[Products].[Sales Unit Code].&amp;[SU001762]" c="SU001762"/>
        <s v="[Products].[Sales Unit Code].&amp;[SU001776]" c="SU001776"/>
        <s v="[Products].[Sales Unit Code].&amp;[SU001777]" c="SU001777"/>
        <s v="[Products].[Sales Unit Code].&amp;[SU001778]" c="SU001778"/>
        <s v="[Products].[Sales Unit Code].&amp;[SU001793]" c="SU001793"/>
        <s v="[Products].[Sales Unit Code].&amp;[SU001794]" c="SU001794"/>
        <s v="[Products].[Sales Unit Code].&amp;[SU001795]" c="SU001795"/>
        <s v="[Products].[Sales Unit Code].&amp;[SU001799]" c="SU001799"/>
        <s v="[Products].[Sales Unit Code].&amp;[SU001800]" c="SU001800"/>
        <s v="[Products].[Sales Unit Code].&amp;[SU001801]" c="SU001801"/>
        <s v="[Products].[Sales Unit Code].&amp;[SU001820]" c="SU001820"/>
        <s v="[Products].[Sales Unit Code].&amp;[SU001822]" c="SU001822"/>
        <s v="[Products].[Sales Unit Code].&amp;[SU001835]" c="SU001835"/>
        <s v="[Products].[Sales Unit Code].&amp;[SU001859]" c="SU001859"/>
        <s v="[Products].[Sales Unit Code].&amp;[SU001869]" c="SU001869"/>
        <s v="[Products].[Sales Unit Code].&amp;[SU001920]" c="SU001920"/>
        <s v="[Products].[Sales Unit Code].&amp;[SU001921]" c="SU001921"/>
        <s v="[Products].[Sales Unit Code].&amp;[SU001949]" c="SU001949"/>
        <s v="[Products].[Sales Unit Code].&amp;[SU001950]" c="SU001950"/>
        <s v="[Products].[Sales Unit Code].&amp;[SU001989]" c="SU001989"/>
        <s v="[Products].[Sales Unit Code].&amp;[SU002008]" c="SU002008"/>
        <s v="[Products].[Sales Unit Code].&amp;[SU002010]" c="SU002010"/>
        <s v="[Products].[Sales Unit Code].&amp;[SU002011]" c="SU002011"/>
        <s v="[Products].[Sales Unit Code].&amp;[SU002020]" c="SU002020"/>
        <s v="[Products].[Sales Unit Code].&amp;[SU002027]" c="SU002027"/>
        <s v="[Products].[Sales Unit Code].&amp;[SU002035]" c="SU002035"/>
        <s v="[Products].[Sales Unit Code].&amp;[SU002045]" c="SU002045"/>
        <s v="[Products].[Sales Unit Code].&amp;[SU002050]" c="SU002050"/>
        <s v="[Products].[Sales Unit Code].&amp;[SU002066]" c="SU002066"/>
        <s v="[Products].[Sales Unit Code].&amp;[SU002067]" c="SU002067"/>
        <s v="[Products].[Sales Unit Code].&amp;[SU002068]" c="SU002068"/>
        <s v="[Products].[Sales Unit Code].&amp;[SU002069]" c="SU002069"/>
        <s v="[Products].[Sales Unit Code].&amp;[SU002071]" c="SU002071"/>
        <s v="[Products].[Sales Unit Code].&amp;[SU002073]" c="SU002073"/>
        <s v="[Products].[Sales Unit Code].&amp;[SU002074]" c="SU002074"/>
        <s v="[Products].[Sales Unit Code].&amp;[SU002077]" c="SU002077"/>
        <s v="[Products].[Sales Unit Code].&amp;[SU002078]" c="SU002078"/>
        <s v="[Products].[Sales Unit Code].&amp;[SU002079]" c="SU002079"/>
        <s v="[Products].[Sales Unit Code].&amp;[SU002082]" c="SU002082"/>
        <s v="[Products].[Sales Unit Code].&amp;[SU002083]" c="SU002083"/>
        <s v="[Products].[Sales Unit Code].&amp;[SU002092]" c="SU002092"/>
        <s v="[Products].[Sales Unit Code].&amp;[SU002094]" c="SU002094"/>
        <s v="[Products].[Sales Unit Code].&amp;[SU002150]" c="SU002150"/>
        <s v="[Products].[Sales Unit Code].&amp;[SU002151]" c="SU002151"/>
        <s v="[Products].[Sales Unit Code].&amp;[SU002158]" c="SU002158"/>
        <s v="[Products].[Sales Unit Code].&amp;[SU002173]" c="SU002173"/>
        <s v="[Products].[Sales Unit Code].&amp;[SU002176]" c="SU002176"/>
        <s v="[Products].[Sales Unit Code].&amp;[SU002177]" c="SU002177"/>
        <s v="[Products].[Sales Unit Code].&amp;[SU002182]" c="SU002182"/>
        <s v="[Products].[Sales Unit Code].&amp;[SU002187]" c="SU002187"/>
        <s v="[Products].[Sales Unit Code].&amp;[SU002201]" c="SU002201"/>
        <s v="[Products].[Sales Unit Code].&amp;[SU002205]" c="SU002205"/>
        <s v="[Products].[Sales Unit Code].&amp;[SU002218]" c="SU002218"/>
        <s v="[Products].[Sales Unit Code].&amp;[SU002219]" c="SU002219"/>
        <s v="[Products].[Sales Unit Code].&amp;[SU002220]" c="SU002220"/>
        <s v="[Products].[Sales Unit Code].&amp;[SU002225]" c="SU002225"/>
        <s v="[Products].[Sales Unit Code].&amp;[SU002252]" c="SU002252"/>
        <s v="[Products].[Sales Unit Code].&amp;[SU002268]" c="SU002268"/>
        <s v="[Products].[Sales Unit Code].&amp;[SU002285]" c="SU002285"/>
        <s v="[Products].[Sales Unit Code].&amp;[SU002287]" c="SU002287"/>
        <s v="[Products].[Sales Unit Code].&amp;[SU002293]" c="SU002293"/>
        <s v="[Products].[Sales Unit Code].&amp;[SU002309]" c="SU002309"/>
        <s v="[Products].[Sales Unit Code].&amp;[SU002313]" c="SU002313"/>
        <s v="[Products].[Sales Unit Code].&amp;[SU002314]" c="SU002314"/>
        <s v="[Products].[Sales Unit Code].&amp;[SU002320]" c="SU002320"/>
        <s v="[Products].[Sales Unit Code].&amp;[SU002321]" c="SU002321"/>
        <s v="[Products].[Sales Unit Code].&amp;[SU002335]" c="SU002335"/>
        <s v="[Products].[Sales Unit Code].&amp;[SU002345]" c="SU002345"/>
        <s v="[Products].[Sales Unit Code].&amp;[SU002346]" c="SU002346"/>
        <s v="[Products].[Sales Unit Code].&amp;[SU002360]" c="SU002360"/>
        <s v="[Products].[Sales Unit Code].&amp;[SU002361]" c="SU002361"/>
        <s v="[Products].[Sales Unit Code].&amp;[SU002367]" c="SU002367"/>
        <s v="[Products].[Sales Unit Code].&amp;[SU002368]" c="SU002368"/>
        <s v="[Products].[Sales Unit Code].&amp;[SU002396]" c="SU002396"/>
        <s v="[Products].[Sales Unit Code].&amp;[SU002408]" c="SU002408"/>
        <s v="[Products].[Sales Unit Code].&amp;[SU002419]" c="SU002419"/>
        <s v="[Products].[Sales Unit Code].&amp;[SU002448]" c="SU002448"/>
        <s v="[Products].[Sales Unit Code].&amp;[SU002462]" c="SU002462"/>
        <s v="[Products].[Sales Unit Code].&amp;[SU002476]" c="SU002476"/>
        <s v="[Products].[Sales Unit Code].&amp;[SU002477]" c="SU002477"/>
        <s v="[Products].[Sales Unit Code].&amp;[SU002483]" c="SU002483"/>
        <s v="[Products].[Sales Unit Code].&amp;[SU002492]" c="SU002492"/>
        <s v="[Products].[Sales Unit Code].&amp;[SU002514]" c="SU002514"/>
        <s v="[Products].[Sales Unit Code].&amp;[SU002515]" c="SU002515"/>
        <s v="[Products].[Sales Unit Code].&amp;[SU002516]" c="SU002516"/>
        <s v="[Products].[Sales Unit Code].&amp;[SU002532]" c="SU002532"/>
        <s v="[Products].[Sales Unit Code].&amp;[SU002538]" c="SU002538"/>
        <s v="[Products].[Sales Unit Code].&amp;[SU002545]" c="SU002545"/>
        <s v="[Products].[Sales Unit Code].&amp;[SU002557]" c="SU002557"/>
        <s v="[Products].[Sales Unit Code].&amp;[SU002558]" c="SU002558"/>
        <s v="[Products].[Sales Unit Code].&amp;[SU002559]" c="SU002559"/>
        <s v="[Products].[Sales Unit Code].&amp;[SU002560]" c="SU002560"/>
        <s v="[Products].[Sales Unit Code].&amp;[SU002561]" c="SU002561"/>
        <s v="[Products].[Sales Unit Code].&amp;[SU002562]" c="SU002562"/>
        <s v="[Products].[Sales Unit Code].&amp;[SU002563]" c="SU002563"/>
        <s v="[Products].[Sales Unit Code].&amp;[SU002564]" c="SU002564"/>
        <s v="[Products].[Sales Unit Code].&amp;[SU002565]" c="SU002565"/>
        <s v="[Products].[Sales Unit Code].&amp;[SU002566]" c="SU002566"/>
        <s v="[Products].[Sales Unit Code].&amp;[SU002567]" c="SU002567"/>
        <s v="[Products].[Sales Unit Code].&amp;[SU002568]" c="SU002568"/>
        <s v="[Products].[Sales Unit Code].&amp;[SU002570]" c="SU002570"/>
        <s v="[Products].[Sales Unit Code].&amp;[SU002571]" c="SU002571"/>
        <s v="[Products].[Sales Unit Code].&amp;[SU002572]" c="SU002572"/>
        <s v="[Products].[Sales Unit Code].&amp;[SU002573]" c="SU002573"/>
        <s v="[Products].[Sales Unit Code].&amp;[SU002579]" c="SU002579"/>
        <s v="[Products].[Sales Unit Code].&amp;[SU002593]" c="SU002593"/>
        <s v="[Products].[Sales Unit Code].&amp;[SU002595]" c="SU002595"/>
        <s v="[Products].[Sales Unit Code].&amp;[SU002602]" c="SU002602"/>
        <s v="[Products].[Sales Unit Code].&amp;[SU002603]" c="SU002603"/>
        <s v="[Products].[Sales Unit Code].&amp;[SU002604]" c="SU002604"/>
        <s v="[Products].[Sales Unit Code].&amp;[SU002606]" c="SU002606"/>
        <s v="[Products].[Sales Unit Code].&amp;[SU002608]" c="SU002608"/>
        <s v="[Products].[Sales Unit Code].&amp;[SU002612]" c="SU002612"/>
        <s v="[Products].[Sales Unit Code].&amp;[SU002613]" c="SU002613"/>
        <s v="[Products].[Sales Unit Code].&amp;[SU002614]" c="SU002614"/>
        <s v="[Products].[Sales Unit Code].&amp;[SU002615]" c="SU002615"/>
        <s v="[Products].[Sales Unit Code].&amp;[SU002617]" c="SU002617"/>
        <s v="[Products].[Sales Unit Code].&amp;[SU002618]" c="SU002618"/>
        <s v="[Products].[Sales Unit Code].&amp;[SU002621]" c="SU002621"/>
        <s v="[Products].[Sales Unit Code].&amp;[SU002622]" c="SU002622"/>
        <s v="[Products].[Sales Unit Code].&amp;[SU002623]" c="SU002623"/>
        <s v="[Products].[Sales Unit Code].&amp;[SU002624]" c="SU002624"/>
        <s v="[Products].[Sales Unit Code].&amp;[SU002625]" c="SU002625"/>
        <s v="[Products].[Sales Unit Code].&amp;[SU002626]" c="SU002626"/>
        <s v="[Products].[Sales Unit Code].&amp;[SU002627]" c="SU002627"/>
        <s v="[Products].[Sales Unit Code].&amp;[SU002631]" c="SU002631"/>
        <s v="[Products].[Sales Unit Code].&amp;[SU002632]" c="SU002632"/>
        <s v="[Products].[Sales Unit Code].&amp;[SU002634]" c="SU002634"/>
        <s v="[Products].[Sales Unit Code].&amp;[SU002643]" c="SU002643"/>
        <s v="[Products].[Sales Unit Code].&amp;[SU002655]" c="SU002655"/>
        <s v="[Products].[Sales Unit Code].&amp;[SU002658]" c="SU002658"/>
        <s v="[Products].[Sales Unit Code].&amp;[SU002660]" c="SU002660"/>
        <s v="[Products].[Sales Unit Code].&amp;[SU002668]" c="SU002668"/>
        <s v="[Products].[Sales Unit Code].&amp;[SU002669]" c="SU002669"/>
        <s v="[Products].[Sales Unit Code].&amp;[SU002674]" c="SU002674"/>
        <s v="[Products].[Sales Unit Code].&amp;[SU002678]" c="SU002678"/>
        <s v="[Products].[Sales Unit Code].&amp;[SU002686]" c="SU002686"/>
        <s v="[Products].[Sales Unit Code].&amp;[SU002707]" c="SU002707"/>
        <s v="[Products].[Sales Unit Code].&amp;[SU002708]" c="SU002708"/>
        <s v="[Products].[Sales Unit Code].&amp;[SU002725]" c="SU002725"/>
        <s v="[Products].[Sales Unit Code].&amp;[SU002733]" c="SU002733"/>
        <s v="[Products].[Sales Unit Code].&amp;[SU002734]" c="SU002734"/>
        <s v="[Products].[Sales Unit Code].&amp;[SU002735]" c="SU002735"/>
        <s v="[Products].[Sales Unit Code].&amp;[SU002756]" c="SU002756"/>
        <s v="[Products].[Sales Unit Code].&amp;[SU002757]" c="SU002757"/>
        <s v="[Products].[Sales Unit Code].&amp;[SU002758]" c="SU002758"/>
        <s v="[Products].[Sales Unit Code].&amp;[SU002759]" c="SU002759"/>
        <s v="[Products].[Sales Unit Code].&amp;[SU002760]" c="SU002760"/>
        <s v="[Products].[Sales Unit Code].&amp;[SU002761]" c="SU002761"/>
        <s v="[Products].[Sales Unit Code].&amp;[SU002762]" c="SU002762"/>
        <s v="[Products].[Sales Unit Code].&amp;[SU002763]" c="SU002763"/>
        <s v="[Products].[Sales Unit Code].&amp;[SU002766]" c="SU002766"/>
        <s v="[Products].[Sales Unit Code].&amp;[SU002767]" c="SU002767"/>
        <s v="[Products].[Sales Unit Code].&amp;[SU002769]" c="SU002769"/>
        <s v="[Products].[Sales Unit Code].&amp;[SU002771]" c="SU002771"/>
        <s v="[Products].[Sales Unit Code].&amp;[SU002785]" c="SU002785"/>
        <s v="[Products].[Sales Unit Code].&amp;[SU002786]" c="SU002786"/>
        <s v="[Products].[Sales Unit Code].&amp;[SU002787]" c="SU002787"/>
        <s v="[Products].[Sales Unit Code].&amp;[SU002795]" c="SU002795"/>
        <s v="[Products].[Sales Unit Code].&amp;[SU002798]" c="SU002798"/>
        <s v="[Products].[Sales Unit Code].&amp;[SU002799]" c="SU002799"/>
        <s v="[Products].[Sales Unit Code].&amp;[SU002800]" c="SU002800"/>
        <s v="[Products].[Sales Unit Code].&amp;[SU002801]" c="SU002801"/>
        <s v="[Products].[Sales Unit Code].&amp;[SU002802]" c="SU002802"/>
        <s v="[Products].[Sales Unit Code].&amp;[SU002805]" c="SU002805"/>
        <s v="[Products].[Sales Unit Code].&amp;[SU002807]" c="SU002807"/>
        <s v="[Products].[Sales Unit Code].&amp;[SU002808]" c="SU002808"/>
        <s v="[Products].[Sales Unit Code].&amp;[SU002809]" c="SU002809"/>
        <s v="[Products].[Sales Unit Code].&amp;[SU002811]" c="SU002811"/>
        <s v="[Products].[Sales Unit Code].&amp;[SU002814]" c="SU002814"/>
        <s v="[Products].[Sales Unit Code].&amp;[SU002815]" c="SU002815"/>
        <s v="[Products].[Sales Unit Code].&amp;[SU002816]" c="SU002816"/>
        <s v="[Products].[Sales Unit Code].&amp;[SU002823]" c="SU002823"/>
        <s v="[Products].[Sales Unit Code].&amp;[SU002824]" c="SU002824"/>
        <s v="[Products].[Sales Unit Code].&amp;[SU002825]" c="SU002825"/>
        <s v="[Products].[Sales Unit Code].&amp;[SU002828]" c="SU002828"/>
        <s v="[Products].[Sales Unit Code].&amp;[SU002829]" c="SU002829"/>
        <s v="[Products].[Sales Unit Code].&amp;[SU002830]" c="SU002830"/>
        <s v="[Products].[Sales Unit Code].&amp;[SU002831]" c="SU002831"/>
        <s v="[Products].[Sales Unit Code].&amp;[SU002833]" c="SU002833"/>
        <s v="[Products].[Sales Unit Code].&amp;[SU002834]" c="SU002834"/>
        <s v="[Products].[Sales Unit Code].&amp;[SU002835]" c="SU002835"/>
        <s v="[Products].[Sales Unit Code].&amp;[SU002838]" c="SU002838"/>
        <s v="[Products].[Sales Unit Code].&amp;[SU002840]" c="SU002840"/>
        <s v="[Products].[Sales Unit Code].&amp;[SU002841]" c="SU002841"/>
        <s v="[Products].[Sales Unit Code].&amp;[SU002842]" c="SU002842"/>
        <s v="[Products].[Sales Unit Code].&amp;[SU002843]" c="SU002843"/>
        <s v="[Products].[Sales Unit Code].&amp;[SU002844]" c="SU002844"/>
        <s v="[Products].[Sales Unit Code].&amp;[SU002845]" c="SU002845"/>
        <s v="[Products].[Sales Unit Code].&amp;[SU002847]" c="SU002847"/>
        <s v="[Products].[Sales Unit Code].&amp;[SU002848]" c="SU002848"/>
        <s v="[Products].[Sales Unit Code].&amp;[SU002857]" c="SU002857"/>
        <s v="[Products].[Sales Unit Code].&amp;[SU002858]" c="SU002858"/>
        <s v="[Products].[Sales Unit Code].&amp;[SU002863]" c="SU002863"/>
        <s v="[Products].[Sales Unit Code].&amp;[SU002876]" c="SU002876"/>
        <s v="[Products].[Sales Unit Code].&amp;[SU002896]" c="SU002896"/>
        <s v="[Products].[Sales Unit Code].&amp;[SU002903]" c="SU002903"/>
        <s v="[Products].[Sales Unit Code].&amp;[SU002904]" c="SU002904"/>
        <s v="[Products].[Sales Unit Code].&amp;[SU002905]" c="SU002905"/>
        <s v="[Products].[Sales Unit Code].&amp;[SU002914]" c="SU002914"/>
        <s v="[Products].[Sales Unit Code].&amp;[SU002915]" c="SU002915"/>
        <s v="[Products].[Sales Unit Code].&amp;[SU002916]" c="SU002916"/>
        <s v="[Products].[Sales Unit Code].&amp;[SU002918]" c="SU002918"/>
        <s v="[Products].[Sales Unit Code].&amp;[SU002919]" c="SU002919"/>
        <s v="[Products].[Sales Unit Code].&amp;[SU002920]" c="SU002920"/>
        <s v="[Products].[Sales Unit Code].&amp;[SU002928]" c="SU002928"/>
        <s v="[Products].[Sales Unit Code].&amp;[SU002941]" c="SU002941"/>
        <s v="[Products].[Sales Unit Code].&amp;[SU002942]" c="SU002942"/>
        <s v="[Products].[Sales Unit Code].&amp;[SU002943]" c="SU002943"/>
        <s v="[Products].[Sales Unit Code].&amp;[SU002944]" c="SU002944"/>
        <s v="[Products].[Sales Unit Code].&amp;[SU002945]" c="SU002945"/>
        <s v="[Products].[Sales Unit Code].&amp;[SU002947]" c="SU002947"/>
        <s v="[Products].[Sales Unit Code].&amp;[SU002948]" c="SU002948"/>
        <s v="[Products].[Sales Unit Code].&amp;[SU002970]" c="SU002970"/>
        <s v="[Products].[Sales Unit Code].&amp;[SU002979]" c="SU002979"/>
        <s v="[Products].[Sales Unit Code].&amp;[SU002980]" c="SU002980"/>
        <s v="[Products].[Sales Unit Code].&amp;[SU002983]" c="SU002983"/>
        <s v="[Products].[Sales Unit Code].&amp;[SU002984]" c="SU002984"/>
        <s v="[Products].[Sales Unit Code].&amp;[SU002985]" c="SU002985"/>
        <s v="[Products].[Sales Unit Code].&amp;[SU002986]" c="SU002986"/>
        <s v="[Products].[Sales Unit Code].&amp;[SU002992]" c="SU002992"/>
        <s v="[Products].[Sales Unit Code].&amp;[SU002996]" c="SU002996"/>
        <s v="[Products].[Sales Unit Code].&amp;[SU002997]" c="SU002997"/>
        <s v="[Products].[Sales Unit Code].&amp;[SU002998]" c="SU002998"/>
        <s v="[Products].[Sales Unit Code].&amp;[SU003001]" c="SU003001"/>
        <s v="[Products].[Sales Unit Code].&amp;[SU003010]" c="SU003010"/>
        <s v="[Products].[Sales Unit Code].&amp;[SU003012]" c="SU003012"/>
        <s v="[Products].[Sales Unit Code].&amp;[SU003013]" c="SU003013"/>
        <s v="[Products].[Sales Unit Code].&amp;[SU003014]" c="SU003014"/>
        <s v="[Products].[Sales Unit Code].&amp;[SU003015]" c="SU003015"/>
        <s v="[Products].[Sales Unit Code].&amp;[SU003017]" c="SU003017"/>
        <s v="[Products].[Sales Unit Code].&amp;[SU003018]" c="SU003018"/>
        <s v="[Products].[Sales Unit Code].&amp;[SU003019]" c="SU003019"/>
        <s v="[Products].[Sales Unit Code].&amp;[SU003020]" c="SU003020"/>
        <s v="[Products].[Sales Unit Code].&amp;[SU003021]" c="SU003021"/>
        <s v="[Products].[Sales Unit Code].&amp;[SU003022]" c="SU003022"/>
        <s v="[Products].[Sales Unit Code].&amp;[SU003023]" c="SU003023"/>
        <s v="[Products].[Sales Unit Code].&amp;[SU003024]" c="SU003024"/>
        <s v="[Products].[Sales Unit Code].&amp;[SU003029]" c="SU003029"/>
        <s v="[Products].[Sales Unit Code].&amp;[SU003031]" c="SU003031"/>
        <s v="[Products].[Sales Unit Code].&amp;[SU003035]" c="SU003035"/>
        <s v="[Products].[Sales Unit Code].&amp;[SU003064]" c="SU003064"/>
        <s v="[Products].[Sales Unit Code].&amp;[SU003065]" c="SU003065"/>
        <s v="[Products].[Sales Unit Code].&amp;[SU003066]" c="SU003066"/>
        <s v="[Products].[Sales Unit Code].&amp;[SU003067]" c="SU003067"/>
        <s v="[Products].[Sales Unit Code].&amp;[SU003071]" c="SU003071"/>
        <s v="[Products].[Sales Unit Code].&amp;[SU003073]" c="SU003073"/>
        <s v="[Products].[Sales Unit Code].&amp;[SU003077]" c="SU003077"/>
        <s v="[Products].[Sales Unit Code].&amp;[SU003080]" c="SU003080"/>
        <s v="[Products].[Sales Unit Code].&amp;[SU003083]" c="SU003083"/>
        <s v="[Products].[Sales Unit Code].&amp;[SU003085]" c="SU003085"/>
        <s v="[Products].[Sales Unit Code].&amp;[SU003086]" c="SU003086"/>
        <s v="[Products].[Sales Unit Code].&amp;[SU003111]" c="SU003111"/>
        <s v="[Products].[Sales Unit Code].&amp;[SU003132]" c="SU003132"/>
        <s v="[Products].[Sales Unit Code].&amp;[SU003145]" c="SU003145"/>
        <s v="[Products].[Sales Unit Code].&amp;[SU003166]" c="SU003166"/>
        <s v="[Products].[Sales Unit Code].&amp;[SU003167]" c="SU003167"/>
        <s v="[Products].[Sales Unit Code].&amp;[SU003168]" c="SU003168"/>
        <s v="[Products].[Sales Unit Code].&amp;[SU003226]" c="SU003226"/>
        <s v="[Products].[Sales Unit Code].&amp;[SU003259]" c="SU003259"/>
        <s v="[Products].[Sales Unit Code].&amp;[SU003260]" c="SU003260"/>
        <s v="[Products].[Sales Unit Code].&amp;[SU003265]" c="SU003265"/>
        <s v="[Products].[Sales Unit Code].&amp;[SU003266]" c="SU003266"/>
        <s v="[Products].[Sales Unit Code].&amp;[SU003267]" c="SU003267"/>
        <s v="[Products].[Sales Unit Code].&amp;[SU003271]" c="SU003271"/>
        <s v="[Products].[Sales Unit Code].&amp;[SU003272]" c="SU003272"/>
        <s v="[Products].[Sales Unit Code].&amp;[SU003273]" c="SU003273"/>
        <s v="[Products].[Sales Unit Code].&amp;[SU003274]" c="SU003274"/>
        <s v="[Products].[Sales Unit Code].&amp;[SU003277]" c="SU003277"/>
        <s v="[Products].[Sales Unit Code].&amp;[SU003278]" c="SU003278"/>
        <s v="[Products].[Sales Unit Code].&amp;[SU003279]" c="SU003279"/>
        <s v="[Products].[Sales Unit Code].&amp;[SU003280]" c="SU003280"/>
        <s v="[Products].[Sales Unit Code].&amp;[SU003281]" c="SU003281"/>
        <s v="[Products].[Sales Unit Code].&amp;[SU003287]" c="SU003287"/>
        <s v="[Products].[Sales Unit Code].&amp;[SU003288]" c="SU003288"/>
        <s v="[Products].[Sales Unit Code].&amp;[SU003289]" c="SU003289"/>
        <s v="[Products].[Sales Unit Code].&amp;[SU003291]" c="SU003291"/>
        <s v="[Products].[Sales Unit Code].&amp;[SU003299]" c="SU003299"/>
        <s v="[Products].[Sales Unit Code].&amp;[SU003303]" c="SU003303"/>
        <s v="[Products].[Sales Unit Code].&amp;[SU003313]" c="SU003313"/>
        <s v="[Products].[Sales Unit Code].&amp;[SU003314]" c="SU003314"/>
        <s v="[Products].[Sales Unit Code].&amp;[SU003315]" c="SU003315"/>
        <s v="[Products].[Sales Unit Code].&amp;[SU003319]" c="SU003319"/>
        <s v="[Products].[Sales Unit Code].&amp;[SU003320]" c="SU003320"/>
        <s v="[Products].[Sales Unit Code].&amp;[SU003336]" c="SU003336"/>
        <s v="[Products].[Sales Unit Code].&amp;[SU003342]" c="SU003342"/>
        <s v="[Products].[Sales Unit Code].&amp;[SU003344]" c="SU003344"/>
        <s v="[Products].[Sales Unit Code].&amp;[SU003345]" c="SU003345"/>
        <s v="[Products].[Sales Unit Code].&amp;[SU003373]" c="SU003373"/>
        <s v="[Products].[Sales Unit Code].&amp;[SU003376]" c="SU003376"/>
        <s v="[Products].[Sales Unit Code].&amp;[SU003377]" c="SU003377"/>
        <s v="[Products].[Sales Unit Code].&amp;[SU003378]" c="SU003378"/>
        <s v="[Products].[Sales Unit Code].&amp;[SU003382]" c="SU003382"/>
        <s v="[Products].[Sales Unit Code].&amp;[SU003383]" c="SU003383"/>
        <s v="[Products].[Sales Unit Code].&amp;[SU003384]" c="SU003384"/>
        <s v="[Products].[Sales Unit Code].&amp;[SU003385]" c="SU003385"/>
        <s v="[Products].[Sales Unit Code].&amp;[SU003386]" c="SU003386"/>
        <s v="[Products].[Sales Unit Code].&amp;[SU003387]" c="SU003387"/>
        <s v="[Products].[Sales Unit Code].&amp;[SU003389]" c="SU003389"/>
        <s v="[Products].[Sales Unit Code].&amp;[SU003392]" c="SU003392"/>
        <s v="[Products].[Sales Unit Code].&amp;[SU003394]" c="SU003394"/>
        <s v="[Products].[Sales Unit Code].&amp;[SU003396]" c="SU003396"/>
        <s v="[Products].[Sales Unit Code].&amp;[SU003401]" c="SU003401"/>
        <s v="[Products].[Sales Unit Code].&amp;[SU003403]" c="SU003403"/>
        <s v="[Products].[Sales Unit Code].&amp;[SU003418]" c="SU003418"/>
        <s v="[Products].[Sales Unit Code].&amp;[SU003419]" c="SU003419"/>
        <s v="[Products].[Sales Unit Code].&amp;[SU003420]" c="SU003420"/>
        <s v="[Products].[Sales Unit Code].&amp;[SU003421]" c="SU003421"/>
        <s v="[Products].[Sales Unit Code].&amp;[SU003422]" c="SU003422"/>
        <s v="[Products].[Sales Unit Code].&amp;[SU003423]" c="SU003423"/>
        <s v="[Products].[Sales Unit Code].&amp;[SU003424]" c="SU003424"/>
        <s v="[Products].[Sales Unit Code].&amp;[SU003425]" c="SU003425"/>
        <s v="[Products].[Sales Unit Code].&amp;[SU003426]" c="SU003426"/>
        <s v="[Products].[Sales Unit Code].&amp;[SU003427]" c="SU003427"/>
        <s v="[Products].[Sales Unit Code].&amp;[SU003434]" c="SU003434"/>
        <s v="[Products].[Sales Unit Code].&amp;[SU003439]" c="SU003439"/>
        <s v="[Products].[Sales Unit Code].&amp;[SU003442]" c="SU003442"/>
        <s v="[Products].[Sales Unit Code].&amp;[SU003444]" c="SU003444"/>
        <s v="[Products].[Sales Unit Code].&amp;[SU003446]" c="SU003446"/>
        <s v="[Products].[Sales Unit Code].&amp;[SU003448]" c="SU003448"/>
        <s v="[Products].[Sales Unit Code].&amp;[SU003454]" c="SU003454"/>
        <s v="[Products].[Sales Unit Code].&amp;[SU003458]" c="SU003458"/>
        <s v="[Products].[Sales Unit Code].&amp;[SU003459]" c="SU003459"/>
        <s v="[Products].[Sales Unit Code].&amp;[SU003460]" c="SU003460"/>
        <s v="[Products].[Sales Unit Code].&amp;[SU003502]" c="SU003502"/>
        <s v="[Products].[Sales Unit Code].&amp;[SU003508]" c="SU003508"/>
        <s v="[Products].[Sales Unit Code].&amp;[SU003510]" c="SU003510"/>
        <s v="[Products].[Sales Unit Code].&amp;[SU003512]" c="SU003512"/>
        <s v="[Products].[Sales Unit Code].&amp;[SU003527]" c="SU003527"/>
        <s v="[Products].[Sales Unit Code].&amp;[SU003528]" c="SU003528"/>
        <s v="[Products].[Sales Unit Code].&amp;[SU003529]" c="SU003529"/>
        <s v="[Products].[Sales Unit Code].&amp;[SU003530]" c="SU003530"/>
        <s v="[Products].[Sales Unit Code].&amp;[SU003531]" c="SU003531"/>
        <s v="[Products].[Sales Unit Code].&amp;[SU003532]" c="SU003532"/>
        <s v="[Products].[Sales Unit Code].&amp;[SU003533]" c="SU003533"/>
        <s v="[Products].[Sales Unit Code].&amp;[SU003534]" c="SU003534"/>
        <s v="[Products].[Sales Unit Code].&amp;[SU003573]" c="SU003573"/>
        <s v="[Products].[Sales Unit Code].&amp;[SU003576]" c="SU003576"/>
        <s v="[Products].[Sales Unit Code].&amp;[SU003578]" c="SU003578"/>
        <s v="[Products].[Sales Unit Code].&amp;[SU003580]" c="SU003580"/>
        <s v="[Products].[Sales Unit Code].&amp;[SU003582]" c="SU003582"/>
        <s v="[Products].[Sales Unit Code].&amp;[SU003583]" c="SU003583"/>
        <s v="[Products].[Sales Unit Code].&amp;[SU003584]" c="SU003584"/>
        <s v="[Products].[Sales Unit Code].&amp;[SU003585]" c="SU003585"/>
        <s v="[Products].[Sales Unit Code].&amp;[SU003591]" c="SU003591"/>
        <s v="[Products].[Sales Unit Code].&amp;[SU003593]" c="SU003593"/>
        <s v="[Products].[Sales Unit Code].&amp;[SU003594]" c="SU003594"/>
        <s v="[Products].[Sales Unit Code].&amp;[SU003596]" c="SU003596"/>
        <s v="[Products].[Sales Unit Code].&amp;[SU003597]" c="SU003597"/>
        <s v="[Products].[Sales Unit Code].&amp;[SU003598]" c="SU003598"/>
        <s v="[Products].[Sales Unit Code].&amp;[SU003599]" c="SU003599"/>
        <s v="[Products].[Sales Unit Code].&amp;[SU003600]" c="SU003600"/>
        <s v="[Products].[Sales Unit Code].&amp;[SU003604]" c="SU003604"/>
        <s v="[Products].[Sales Unit Code].&amp;[SU003608]" c="SU003608"/>
        <s v="[Products].[Sales Unit Code].&amp;[SU003609]" c="SU003609"/>
        <s v="[Products].[Sales Unit Code].&amp;[SU003616]" c="SU003616"/>
        <s v="[Products].[Sales Unit Code].&amp;[SU003617]" c="SU003617"/>
        <s v="[Products].[Sales Unit Code].&amp;[SU003632]" c="SU003632"/>
        <s v="[Products].[Sales Unit Code].&amp;[SU003642]" c="SU003642"/>
        <s v="[Products].[Sales Unit Code].&amp;[SU003645]" c="SU003645"/>
        <s v="[Products].[Sales Unit Code].&amp;[SU003721]" c="SU003721"/>
        <s v="[Products].[Sales Unit Code].&amp;[SU003722]" c="SU003722"/>
        <s v="[Products].[Sales Unit Code].&amp;[SU003777]" c="SU003777"/>
        <s v="[Products].[Sales Unit Code].&amp;[SU003795]" c="SU003795"/>
        <s v="[Products].[Sales Unit Code].&amp;[SU003826]" c="SU003826"/>
        <s v="[Products].[Sales Unit Code].&amp;[SU003827]" c="SU003827"/>
        <s v="[Products].[Sales Unit Code].&amp;[SU003828]" c="SU003828"/>
        <s v="[Products].[Sales Unit Code].&amp;[SU003858]" c="SU003858"/>
      </sharedItems>
    </cacheField>
    <cacheField name="[LogicalStores].[Logical Store Source Code].[Logical Store Source Code]" caption="Код склада" numFmtId="0" hierarchy="66" level="1">
      <sharedItems containsSemiMixedTypes="0" containsString="0"/>
    </cacheField>
    <cacheField name="[ReturnReasons].[CFO].[CFO]" caption="ЦФО" numFmtId="0" hierarchy="252" level="1">
      <sharedItems containsSemiMixedTypes="0" containsString="0"/>
    </cacheField>
    <cacheField name="[ReturnReasons].[ReturnReasonName].[ReturnReasonName]" caption="Причина возврата" numFmtId="0" hierarchy="253" level="1">
      <sharedItems containsSemiMixedTypes="0" containsString="0"/>
    </cacheField>
    <cacheField name="[Contragents].[Contragent].[Contragent]" caption="Контрагент" numFmtId="0" hierarchy="40" level="1">
      <sharedItems containsSemiMixedTypes="0" containsString="0"/>
    </cacheField>
    <cacheField name="[Contragents].[Contragent].[Contragent].[Combined Contragent Group Priority]" caption="Внутренний приоритет в группе" propertyName="Combined Contragent Group Priority" numFmtId="0" hierarchy="40" level="1" memberPropertyField="1">
      <sharedItems containsSemiMixedTypes="0" containsString="0"/>
    </cacheField>
    <cacheField name="[Contragents].[Contragent].[Contragent].[Combined Contragent Priority]" caption="Приоритет" propertyName="Combined Contragent Priority" numFmtId="0" hierarchy="40" level="1" memberPropertyField="1">
      <sharedItems containsSemiMixedTypes="0" containsString="0"/>
    </cacheField>
    <cacheField name="[Contragents].[Contragent].[Contragent].[Combined Contragent Priority Calculation]" caption="Приоритет расчет" propertyName="Combined Contragent Priority Calculation" numFmtId="0" hierarchy="40" level="1" memberPropertyField="1">
      <sharedItems containsSemiMixedTypes="0" containsString="0"/>
    </cacheField>
    <cacheField name="[Contragents].[Contragent].[Contragent].[Combined Contragent Priority Group Code]" caption="Группа приоритетов" propertyName="Combined Contragent Priority Group Code" numFmtId="0" hierarchy="40" level="1" memberPropertyField="1">
      <sharedItems containsSemiMixedTypes="0" containsString="0"/>
    </cacheField>
    <cacheField name="[Contragents].[Contragent].[Contragent].[Combined Contragents Name]" caption="Сводный клиент" propertyName="Combined Contragents Name" numFmtId="0" hierarchy="40" level="1" memberPropertyField="1">
      <sharedItems containsSemiMixedTypes="0" containsString="0"/>
    </cacheField>
    <cacheField name="[Contragents].[Contragent].[Contragent].[Combined Contragents NSI Code]" caption="Код НСИ сводного клиента" propertyName="Combined Contragents NSI Code" numFmtId="0" hierarchy="40" level="1" memberPropertyField="1">
      <sharedItems containsSemiMixedTypes="0" containsString="0"/>
    </cacheField>
    <cacheField name="[Contragents].[Contragent].[Contragent].[Contragent Axapta Code]" caption="Код аксапты" propertyName="Contragent Axapta Code" numFmtId="0" hierarchy="40" level="1" memberPropertyField="1">
      <sharedItems containsSemiMixedTypes="0" containsString="0"/>
    </cacheField>
    <cacheField name="[Contragents].[Contragent].[Contragent].[Contragent Short Name]" caption="Контрагент Наименование" propertyName="Contragent Short Name" numFmtId="0" hierarchy="40" level="1" memberPropertyField="1">
      <sharedItems containsSemiMixedTypes="0" containsString="0"/>
    </cacheField>
    <cacheField name="[Contragents].[Contragent].[Contragent].[Contragent Source Code]" caption="Код контрагента" propertyName="Contragent Source Code" numFmtId="0" hierarchy="40" level="1" memberPropertyField="1">
      <sharedItems containsSemiMixedTypes="0" containsString="0"/>
    </cacheField>
    <cacheField name="[Contragents].[Contragent].[Contragent].[Default Contragent Interaction Type Name]" caption="Тип" propertyName="Default Contragent Interaction Type Name" numFmtId="0" hierarchy="40" level="1" memberPropertyField="1">
      <sharedItems containsSemiMixedTypes="0" containsString="0"/>
    </cacheField>
    <cacheField name="[Contragents].[Contragent].[Contragent].[In Move]" caption="Внутренние перемещения" propertyName="In Move" numFmtId="0" hierarchy="40" level="1" memberPropertyField="1">
      <sharedItems containsSemiMixedTypes="0" containsString="0"/>
    </cacheField>
    <cacheField name="[Contragents].[Contragent].[Contragent].[INN]" caption="ИНН" propertyName="INN" numFmtId="0" hierarchy="40" level="1" memberPropertyField="1">
      <sharedItems containsSemiMixedTypes="0" containsString="0"/>
    </cacheField>
    <cacheField name="[Contragents].[Contragent].[Contragent].[KPP]" caption="КПП" propertyName="KPP" numFmtId="0" hierarchy="40" level="1" memberPropertyField="1">
      <sharedItems containsSemiMixedTypes="0" containsString="0"/>
    </cacheField>
    <cacheField name="[Contragents].[Contragent].[Contragent].[Region Name]" caption="Регион контрагента" propertyName="Region Name" numFmtId="0" hierarchy="40" level="1" memberPropertyField="1">
      <sharedItems containsSemiMixedTypes="0" containsString="0"/>
    </cacheField>
    <cacheField name="[Contragents].[Contragent].[Contragent].[Region Parent Name]" caption="Область контрагента" propertyName="Region Parent Name" numFmtId="0" hierarchy="40" level="1" memberPropertyField="1">
      <sharedItems containsSemiMixedTypes="0" containsString="0"/>
    </cacheField>
    <cacheField name="[Contragents].[Contragent].[Contragent].[Remaining Shelf Life Percent KI]" caption="ОСГ КИ" propertyName="Remaining Shelf Life Percent KI" numFmtId="0" hierarchy="40" level="1" memberPropertyField="1">
      <sharedItems containsSemiMixedTypes="0" containsString="0"/>
    </cacheField>
    <cacheField name="[Contragents].[Contragent].[Contragent].[Remaining Shelf Life Percent ZPF]" caption="ОСГ ЗПФ" propertyName="Remaining Shelf Life Percent ZPF" numFmtId="0" hierarchy="40" level="1" memberPropertyField="1">
      <sharedItems containsSemiMixedTypes="0" containsString="0"/>
    </cacheField>
    <cacheField name="[Contragents].[Contragent].[Contragent].[Settlement Name]" caption="Населенный пункт" propertyName="Settlement Name" numFmtId="0" hierarchy="40" level="1" memberPropertyField="1">
      <sharedItems containsSemiMixedTypes="0" containsString="0"/>
    </cacheField>
    <cacheField name="[Contragents].[Contragent].[Contragent].[Town Name]" caption="Город" propertyName="Town Name" numFmtId="0" hierarchy="40" level="1" memberPropertyField="1">
      <sharedItems containsSemiMixedTypes="0" containsString="0"/>
    </cacheField>
    <cacheField name="[ContragentAddresses].[Contragent Addresses Short Name].[Contragent Addresses Short Name]" caption="Наименование" numFmtId="0" hierarchy="15" level="1">
      <sharedItems containsSemiMixedTypes="0" containsString="0"/>
    </cacheField>
    <cacheField name="[ResponsibilityAreas].[RObl2].[RObl2]" caption="Область ТМ" numFmtId="0" hierarchy="190" level="1">
      <sharedItems containsSemiMixedTypes="0" containsString="0"/>
    </cacheField>
    <cacheField name="[Products].[Product Categories Name].[Product Categories Name]" caption="Категория продукции" numFmtId="0" hierarchy="111" level="1">
      <sharedItems containsSemiMixedTypes="0" containsString="0"/>
    </cacheField>
    <cacheField name="[Products].[Product Categories Name].[Product Categories Name].[Type Production]" caption="Тип продукции" propertyName="Type Production" numFmtId="0" hierarchy="111" level="1" memberPropertyField="1">
      <sharedItems containsSemiMixedTypes="0" containsString="0"/>
    </cacheField>
    <cacheField name="[Products].[Brand Management].[Brand Management]" caption="Бренд Дирекция" numFmtId="0" hierarchy="93" level="1">
      <sharedItems containsSemiMixedTypes="0" containsString="0"/>
    </cacheField>
    <cacheField name="[Products].[Product Groups Name].[Product Groups Name]" caption="Продуктовая группа" numFmtId="0" hierarchy="115" level="1">
      <sharedItems containsSemiMixedTypes="0" containsString="0"/>
    </cacheField>
    <cacheField name="[ContragentAddresses].[DAX Code CA].[DAX Code CA]" caption="Код Аксапты ТТ (АД)" numFmtId="0" hierarchy="17" level="1">
      <sharedItems containsSemiMixedTypes="0" containsString="0"/>
    </cacheField>
    <cacheField name="[ContragentAddresses].[ContragentAddress].[ContragentAddress]" caption="Адреса доставки" numFmtId="0" hierarchy="16" level="1">
      <sharedItems containsSemiMixedTypes="0" containsString="0"/>
    </cacheField>
    <cacheField name="[ContragentAddresses].[ContragentAddress].[ContragentAddress].[Address Format Name]" caption="Формат" propertyName="Address Format Name" numFmtId="0" hierarchy="16" level="1" memberPropertyField="1">
      <sharedItems containsSemiMixedTypes="0" containsString="0"/>
    </cacheField>
    <cacheField name="[ContragentAddresses].[ContragentAddress].[ContragentAddress].[Contragent Addresses Short Name]" caption="Наименование" propertyName="Contragent Addresses Short Name" numFmtId="0" hierarchy="16" level="1" memberPropertyField="1">
      <sharedItems containsSemiMixedTypes="0" containsString="0"/>
    </cacheField>
    <cacheField name="[ContragentAddresses].[ContragentAddress].[ContragentAddress].[Contragent Name]" caption="Контрагент" propertyName="Contragent Name" numFmtId="0" hierarchy="16" level="1" memberPropertyField="1">
      <sharedItems containsSemiMixedTypes="0" containsString="0"/>
    </cacheField>
    <cacheField name="[ContragentAddresses].[ContragentAddress].[ContragentAddress].[DAX Code CA]" caption="Код Аксапты ТТ" propertyName="DAX Code CA" numFmtId="0" hierarchy="16" level="1" memberPropertyField="1">
      <sharedItems containsSemiMixedTypes="0" containsString="0"/>
    </cacheField>
    <cacheField name="[ContragentAddresses].[ContragentAddress].[ContragentAddress].[DAX3 Code]" caption="Код Акс3 (АД+АСГ)" propertyName="DAX3 Code" numFmtId="0" hierarchy="16" level="1" memberPropertyField="1">
      <sharedItems containsSemiMixedTypes="0" containsString="0"/>
    </cacheField>
    <cacheField name="[ContragentAddresses].[ContragentAddress].[ContragentAddress].[Delivery Address Code]" caption="Код адреса доставки" propertyName="Delivery Address Code" numFmtId="0" hierarchy="16" level="1" memberPropertyField="1">
      <sharedItems containsSemiMixedTypes="0" containsString="0"/>
    </cacheField>
    <cacheField name="[ContragentAddresses].[ContragentAddress].[ContragentAddress].[Delivery Address GEO]" caption="Адрес доставки (географический)" propertyName="Delivery Address GEO" numFmtId="0" hierarchy="16" level="1" memberPropertyField="1">
      <sharedItems containsSemiMixedTypes="0" containsString="0"/>
    </cacheField>
    <cacheField name="[ContragentAddresses].[ContragentAddress].[ContragentAddress].[Delivery Address Name]" caption="Название адреса доставки" propertyName="Delivery Address Name" numFmtId="0" hierarchy="16" level="1" memberPropertyField="1">
      <sharedItems containsSemiMixedTypes="0" containsString="0"/>
    </cacheField>
    <cacheField name="[ContragentAddresses].[ContragentAddress].[ContragentAddress].[NSI Code]" caption="Код НСИ Адреса" propertyName="NSI Code" numFmtId="0" hierarchy="16" level="1" memberPropertyField="1">
      <sharedItems containsSemiMixedTypes="0" containsString="0"/>
    </cacheField>
    <cacheField name="[ContragentAddresses].[ContragentAddress].[ContragentAddress].[Region Name]" caption="Регион доставки" propertyName="Region Name" numFmtId="0" hierarchy="16" level="1" memberPropertyField="1">
      <sharedItems containsSemiMixedTypes="0" containsString="0"/>
    </cacheField>
    <cacheField name="[ContragentAddresses].[ContragentAddress].[ContragentAddress].[Responsibility Areas Code]" caption="Код территории" propertyName="Responsibility Areas Code" numFmtId="0" hierarchy="16" level="1" memberPropertyField="1">
      <sharedItems containsSemiMixedTypes="0" containsString="0"/>
    </cacheField>
    <cacheField name="[ContragentAddresses].[ContragentAddress].[ContragentAddress].[Responsibility Areas Employee Name]" caption="Ответственный за территорию" propertyName="Responsibility Areas Employee Name" numFmtId="0" hierarchy="16" level="1" memberPropertyField="1">
      <sharedItems containsSemiMixedTypes="0" containsString="0"/>
    </cacheField>
    <cacheField name="[ContragentAddresses].[ContragentAddress].[ContragentAddress].[Responsibility Areas Match Employee Name]" caption="МЧ – Ответственный" propertyName="Responsibility Areas Match Employee Name" numFmtId="0" hierarchy="16" level="1" memberPropertyField="1">
      <sharedItems containsSemiMixedTypes="0" containsString="0"/>
    </cacheField>
    <cacheField name="[ContragentAddresses].[ContragentAddress].[ContragentAddress].[Responsibility Areas Match Name]" caption="МЧ – Название" propertyName="Responsibility Areas Match Name" numFmtId="0" hierarchy="16" level="1" memberPropertyField="1">
      <sharedItems containsSemiMixedTypes="0" containsString="0"/>
    </cacheField>
    <cacheField name="[ContragentAddresses].[ContragentAddress].[ContragentAddress].[Responsibility Areas Name]" caption="Территория" propertyName="Responsibility Areas Name" numFmtId="0" hierarchy="16" level="1" memberPropertyField="1">
      <sharedItems containsSemiMixedTypes="0" containsString="0"/>
    </cacheField>
    <cacheField name="[ContragentAddresses].[ContragentAddress].[ContragentAddress].[Settlement Name]" caption="Населенный пункт" propertyName="Settlement Name" numFmtId="0" hierarchy="16" level="1" memberPropertyField="1">
      <sharedItems containsSemiMixedTypes="0" containsString="0"/>
    </cacheField>
    <cacheField name="[ContragentAddresses].[ContragentAddress].[ContragentAddress].[Town Name]" caption="Город" propertyName="Town Name" numFmtId="0" hierarchy="16" level="1" memberPropertyField="1">
      <sharedItems containsSemiMixedTypes="0" containsString="0"/>
    </cacheField>
    <cacheField name="[ContragentAddresses].[ContragentAddress].[ContragentAddress].[Unload Address Code]" caption="Код адреса сдачи груза" propertyName="Unload Address Code" numFmtId="0" hierarchy="16" level="1" memberPropertyField="1">
      <sharedItems containsSemiMixedTypes="0" containsString="0"/>
    </cacheField>
    <cacheField name="[ContragentAddresses].[ContragentAddress].[ContragentAddress].[Unload Address GEO]" caption="Адрес сдачи груза (географический)" propertyName="Unload Address GEO" numFmtId="0" hierarchy="16" level="1" memberPropertyField="1">
      <sharedItems containsSemiMixedTypes="0" containsString="0"/>
    </cacheField>
    <cacheField name="[ContragentAddresses].[ContragentAddress].[ContragentAddress].[Unload Address Name]" caption="Название адреса сдачи груза" propertyName="Unload Address Name" numFmtId="0" hierarchy="16" level="1" memberPropertyField="1">
      <sharedItems containsSemiMixedTypes="0" containsString="0"/>
    </cacheField>
    <cacheField name="[Products].[Product].[Product]" caption="Полное Наименование" numFmtId="0" hierarchy="109" level="1">
      <sharedItems containsSemiMixedTypes="0" containsString="0"/>
    </cacheField>
    <cacheField name="[Products].[Product].[Product].[ABCD Code]" caption="ABCD Код" propertyName="ABCD Code" numFmtId="0" hierarchy="109" level="1" memberPropertyField="1">
      <sharedItems containsSemiMixedTypes="0" containsString="0"/>
    </cacheField>
    <cacheField name="[Products].[Product].[Product].[ABCD Name]" caption="ABCD Наименование" propertyName="ABCD Name" numFmtId="0" hierarchy="109" level="1" memberPropertyField="1">
      <sharedItems containsSemiMixedTypes="0" containsString="0"/>
    </cacheField>
    <cacheField name="[Products].[Product].[Product].[Analytics]" caption="Аналитика" propertyName="Analytics" numFmtId="0" hierarchy="109" level="1" memberPropertyField="1">
      <sharedItems containsSemiMixedTypes="0" containsString="0"/>
    </cacheField>
    <cacheField name="[Products].[Product].[Product].[Assortment Status]" caption="Ассортиментный статус" propertyName="Assortment Status" numFmtId="0" hierarchy="109" level="1" memberPropertyField="1">
      <sharedItems containsSemiMixedTypes="0" containsString="0"/>
    </cacheField>
    <cacheField name="[Products].[Product].[Product].[Barcode EAN13]" caption="Штрихкод (BarcodeEAN13)" propertyName="Barcode EAN13" numFmtId="0" hierarchy="109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109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109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109" level="1" memberPropertyField="1">
      <sharedItems containsSemiMixedTypes="0" containsString="0"/>
    </cacheField>
    <cacheField name="[Products].[Product].[Product].[Factory Name]" caption="Завод" propertyName="Factory Name" numFmtId="0" hierarchy="109" level="1" memberPropertyField="1">
      <sharedItems containsSemiMixedTypes="0" containsString="0"/>
    </cacheField>
    <cacheField name="[Products].[Product].[Product].[Focus Group Code]" caption="Фокусная Группа Код" propertyName="Focus Group Code" numFmtId="0" hierarchy="109" level="1" memberPropertyField="1">
      <sharedItems containsSemiMixedTypes="0" containsString="0"/>
    </cacheField>
    <cacheField name="[Products].[Product].[Product].[Focus Group Name]" caption="Фокусная Группа Наименование" propertyName="Focus Group Name" numFmtId="0" hierarchy="109" level="1" memberPropertyField="1">
      <sharedItems containsSemiMixedTypes="0" containsString="0"/>
    </cacheField>
    <cacheField name="[Products].[Product].[Product].[Is Spoilage]" caption="Брак" propertyName="Is Spoilage" numFmtId="0" hierarchy="109" level="1" memberPropertyField="1">
      <sharedItems containsSemiMixedTypes="0" containsString="0"/>
    </cacheField>
    <cacheField name="[Products].[Product].[Product].[MARKERSKU]" caption="Маркерное SKU" propertyName="MARKERSKU" numFmtId="0" hierarchy="109" level="1" memberPropertyField="1">
      <sharedItems containsSemiMixedTypes="0" containsString="0"/>
    </cacheField>
    <cacheField name="[Products].[Product].[Product].[Marking]" caption="Код Аксапты" propertyName="Marking" numFmtId="0" hierarchy="109" level="1" memberPropertyField="1">
      <sharedItems containsSemiMixedTypes="0" containsString="0"/>
    </cacheField>
    <cacheField name="[Products].[Product].[Product].[Name For Secondary Sales]" caption="Наименование для вторичных продаж" propertyName="Name For Secondary Sales" numFmtId="0" hierarchy="109" level="1" memberPropertyField="1">
      <sharedItems containsSemiMixedTypes="0" containsString="0"/>
    </cacheField>
    <cacheField name="[Products].[Product].[Product].[Netto Weight]" caption="Вес Нетто" propertyName="Netto Weight" numFmtId="0" hierarchy="109" level="1" memberPropertyField="1">
      <sharedItems containsSemiMixedTypes="0" containsString="0"/>
    </cacheField>
    <cacheField name="[Products].[Product].[Product].[NPD]" caption="NPD" propertyName="NPD" numFmtId="0" hierarchy="109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109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109" level="1" memberPropertyField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109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109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109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109" level="1" memberPropertyField="1">
      <sharedItems containsSemiMixedTypes="0" containsString="0"/>
    </cacheField>
    <cacheField name="[Products].[Product].[Product].[Product Format ID]" caption="Код формата продукта" propertyName="Product Format ID" numFmtId="0" hierarchy="109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109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109" level="1" memberPropertyField="1">
      <sharedItems containsSemiMixedTypes="0" containsString="0"/>
    </cacheField>
    <cacheField name="[Products].[Product].[Product].[Product ID]" caption="Код НСИ" propertyName="Product ID" numFmtId="0" hierarchy="109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109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109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109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109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109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109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109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109" level="1" memberPropertyField="1">
      <sharedItems containsSemiMixedTypes="0" containsString="0"/>
    </cacheField>
    <cacheField name="[Products].[Product].[Product].[Restriction ID]" caption="ИД Ограничения по набору аналитик продаж" propertyName="Restriction ID" numFmtId="0" hierarchy="109" level="1" memberPropertyField="1">
      <sharedItems containsSemiMixedTypes="0" containsString="0"/>
    </cacheField>
    <cacheField name="[Products].[Product].[Product].[Restriction Name]" caption="Ограничения по набору аналитик продаж" propertyName="Restriction Name" numFmtId="0" hierarchy="109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109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109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109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109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109" level="1" memberPropertyField="1">
      <sharedItems containsSemiMixedTypes="0" containsString="0"/>
    </cacheField>
    <cacheField name="[Products].[Product].[Product].[SAPSKU Name]" caption="SAP SKU" propertyName="SAPSKU Name" numFmtId="0" hierarchy="109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109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109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109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109" level="1" memberPropertyField="1">
      <sharedItems containsSemiMixedTypes="0" containsString="0"/>
    </cacheField>
    <cacheField name="[Products].[Product].[Product].[SAPSKU Short Name]" caption="SAP SKU(к.)" propertyName="SAPSKU Short Name" numFmtId="0" hierarchy="109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109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109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109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109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109" level="1" memberPropertyField="1">
      <sharedItems containsSemiMixedTypes="0" containsString="0"/>
    </cacheField>
    <cacheField name="[Products].[Product].[Product].[SAPSKUASKU Name]" caption="Альтернативное SAPSKU" propertyName="SAPSKUASKU Name" numFmtId="0" hierarchy="109" level="1" memberPropertyField="1">
      <sharedItems containsSemiMixedTypes="0" containsString="0"/>
    </cacheField>
    <cacheField name="[Products].[Product].[Product].[SAPSKUASKUNSI Code]" caption="Альтернативное SAPSKU Код" propertyName="SAPSKUASKUNSI Code" numFmtId="0" hierarchy="109" level="1" memberPropertyField="1">
      <sharedItems containsSemiMixedTypes="0" containsString="0"/>
    </cacheField>
    <cacheField name="[Products].[Product].[Product].[SAPSKUCSKU Name]" caption="CSKU (SAP SKU)" propertyName="SAPSKUCSKU Name" numFmtId="0" hierarchy="109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109" level="1" memberPropertyField="1">
      <sharedItems containsSemiMixedTypes="0" containsString="0"/>
    </cacheField>
    <cacheField name="[Products].[Product].[Product].[SAPSKUNSI Code]" caption="SAPSKU Код НСИ" propertyName="SAPSKUNSI Code" numFmtId="0" hierarchy="109" level="1" memberPropertyField="1">
      <sharedItems containsSemiMixedTypes="0" containsString="0"/>
    </cacheField>
    <cacheField name="[Products].[Product].[Product].[Shelf Life Days]" caption="Срок годности" propertyName="Shelf Life Days" numFmtId="0" hierarchy="109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109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109" level="1" memberPropertyField="1">
      <sharedItems containsSemiMixedTypes="0" containsString="0"/>
    </cacheField>
    <cacheField name="[Products].[Product].[Product].[Shells Name]" caption="Оболочка" propertyName="Shells Name" numFmtId="0" hierarchy="109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109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109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109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109" level="1" memberPropertyField="1">
      <sharedItems containsSemiMixedTypes="0" containsString="0"/>
    </cacheField>
    <cacheField name="[Products].[Product Short Name].[Product Short Name]" caption="Наименование" numFmtId="0" hierarchy="118" level="1">
      <sharedItems containsSemiMixedTypes="0" containsString="0"/>
    </cacheField>
    <cacheField name="[Products].[SAPSKU Consumer SKU Name].[SAPSKU Consumer SKU Name]" caption="Потребительское SKU (SAP SKU)" numFmtId="0" hierarchy="130" level="1">
      <sharedItems containsSemiMixedTypes="0" containsString="0"/>
    </cacheField>
    <cacheField name="[Products].[SAPSKU Trademark Name].[SAPSKU Trademark Name]" caption="Торговая Марка (SAP SKU)" numFmtId="0" hierarchy="141" level="1">
      <sharedItems containsSemiMixedTypes="0" containsString="0"/>
    </cacheField>
    <cacheField name="[Products].[SAPSKU Trade Seria Name].[SAPSKU Trade Seria Name]" caption="Торговая Серия (SAP SKU)" numFmtId="0" hierarchy="139" level="1">
      <sharedItems containsSemiMixedTypes="0" containsString="0"/>
    </cacheField>
    <cacheField name="[Products].[SAPSKU Name].[SAPSKU Name]" caption="SAP SKU" numFmtId="0" hierarchy="132" level="1">
      <sharedItems containsSemiMixedTypes="0" containsString="0"/>
    </cacheField>
    <cacheField name="[Products].[SAPSKUNSI Code].[SAPSKUNSI Code]" caption="SAPSKU Код НСИ" numFmtId="0" hierarchy="147" level="1">
      <sharedItems containsSemiMixedTypes="0" containsString="0"/>
    </cacheField>
    <cacheField name="[Measures].[SIL-Weight-WR-Calc]" caption="Продано, кг (ПП)" numFmtId="0" hierarchy="407" level="32767"/>
    <cacheField name="[Calendar].[Y-M-D].[Calendar Year]" caption="Год" numFmtId="0" hierarchy="10" level="1">
      <sharedItems count="2">
        <s v="[Calendar].[Y-M-D].[Calendar Year].&amp;[2024]" c="2024"/>
        <s v="[Calendar].[Y-M-D].[Calendar Year].&amp;[2025]" c="2025"/>
      </sharedItems>
    </cacheField>
    <cacheField name="[Calendar].[Y-M-D].[Month Number Of Year]" caption="Месяц" numFmtId="0" hierarchy="10" level="2">
      <sharedItems containsSemiMixedTypes="0" containsString="0"/>
    </cacheField>
    <cacheField name="[Calendar].[Y-M-D].[Date]" caption="Дата" numFmtId="0" hierarchy="10" level="3">
      <sharedItems containsSemiMixedTypes="0" containsString="0"/>
    </cacheField>
    <cacheField name="[Calendar].[Y-M-D].[Month Number Of Year].[Calendar Year]" caption="Год" propertyName="Calendar Year" numFmtId="0" hierarchy="10" level="2" memberPropertyField="1">
      <sharedItems containsSemiMixedTypes="0" containsString="0"/>
    </cacheField>
    <cacheField name="[Calendar].[Y-M-D].[Date].[Calendar Week]" caption="Неделя календарная" propertyName="Calendar Week" numFmtId="0" hierarchy="10" level="3" memberPropertyField="1">
      <sharedItems containsSemiMixedTypes="0" containsString="0"/>
    </cacheField>
    <cacheField name="[Calendar].[Y-M-D].[Date].[Dayof Week]" caption="День недели" propertyName="Dayof Week" numFmtId="0" hierarchy="10" level="3" memberPropertyField="1">
      <sharedItems containsSemiMixedTypes="0" containsString="0"/>
    </cacheField>
    <cacheField name="[Calendar].[Y-M-D].[Date].[Month Name]" caption="Месяц" propertyName="Month Name" numFmtId="0" hierarchy="10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10" level="3" memberPropertyField="1">
      <sharedItems containsSemiMixedTypes="0" containsString="0"/>
    </cacheField>
    <cacheField name="[Calendar].[Y-M-D].[Date].[Period Name]" caption="Период" propertyName="Period Name" numFmtId="0" hierarchy="10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10" level="3" memberPropertyField="1">
      <sharedItems containsSemiMixedTypes="0" containsString="0"/>
    </cacheField>
    <cacheField name="[Calendar].[Y-M-D].[Date].[Quarter Name]" caption="Квартал" propertyName="Quarter Name" numFmtId="0" hierarchy="10" level="3" memberPropertyField="1">
      <sharedItems containsSemiMixedTypes="0" containsString="0"/>
    </cacheField>
  </cacheFields>
  <cacheHierarchies count="632">
    <cacheHierarchy uniqueName="[AddressFormats].[Address Format Name]" caption="Формат ТТ" attribute="1" defaultMemberUniqueName="[AddressFormats].[Address Format Name].[All]" allUniqueName="[AddressFormats].[Address Format Name].[All]" dimensionUniqueName="[AddressFormats]" displayFolder="" count="0" unbalanced="0"/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23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2" unbalanced="0">
      <fieldsUsage count="2">
        <fieldUsage x="-1"/>
        <fieldUsage x="20"/>
      </fieldsUsage>
    </cacheHierarchy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24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2" unbalanced="0">
      <fieldsUsage count="2">
        <fieldUsage x="-1"/>
        <fieldUsage x="21"/>
      </fieldsUsage>
    </cacheHierarchy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2" unbalanced="0">
      <fieldsUsage count="2">
        <fieldUsage x="-1"/>
        <fieldUsage x="22"/>
      </fieldsUsage>
    </cacheHierarchy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158"/>
        <fieldUsage x="159"/>
        <fieldUsage x="160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0" unbalanced="0"/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2" unbalanced="0">
      <fieldsUsage count="2">
        <fieldUsage x="-1"/>
        <fieldUsage x="16"/>
      </fieldsUsage>
    </cacheHierarchy>
    <cacheHierarchy uniqueName="[ChicagoInnerFirms].[Firm Name]" caption="Фирма Чикаго" attribute="1" defaultMemberUniqueName="[ChicagoInnerFirms].[Firm Name].[All]" allUniqueName="[ChicagoInnerFirms].[Firm Name].[All]" dimensionUniqueName="[ChicagoInnerFirms]" displayFolder="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2" unbalanced="0">
      <fieldsUsage count="2">
        <fieldUsage x="-1"/>
        <fieldUsage x="56"/>
      </fieldsUsage>
    </cacheHierarchy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2" unbalanced="0">
      <fieldsUsage count="2">
        <fieldUsage x="-1"/>
        <fieldUsage x="63"/>
      </fieldsUsage>
    </cacheHierarchy>
    <cacheHierarchy uniqueName="[ContragentAddresses].[DAX Code CA]" caption="Код Аксапты ТТ (АД)" attribute="1" defaultMemberUniqueName="[ContragentAddresses].[DAX Code CA].[Все]" allUniqueName="[ContragentAddresses].[DAX Code CA].[Все]" dimensionUniqueName="[ContragentAddresses]" displayFolder="Адреса доставки" count="2" unbalanced="0">
      <fieldsUsage count="2">
        <fieldUsage x="-1"/>
        <fieldUsage x="62"/>
      </fieldsUsage>
    </cacheHierarchy>
    <cacheHierarchy uniqueName="[ContragentAddresses].[DAX3 Code]" caption="Код Акс3 (АД+АСГ)" attribute="1" defaultMemberUniqueName="[ContragentAddresses].[DAX3 Code].[Все]" allUniqueName="[ContragentAddresses].[DAX3 Code].[Все]" dimensionUniqueName="[ContragentAddresses]" displayFolder="Адреса сдачи груза" count="0" unbalanced="0"/>
    <cacheHierarchy uniqueName="[ContragentAddresses].[Delivery Address Code]" caption="Код адреса доставки" attribute="1" defaultMemberUniqueName="[ContragentAddresses].[Delivery Address Code].[Все]" allUniqueName="[ContragentAddresses].[Delivery Address Code].[Все]" dimensionUniqueName="[ContragentAddresses]" displayFolder="Адреса доставки" count="0" unbalanced="0"/>
    <cacheHierarchy uniqueName="[ContragentAddresses].[Delivery Address GEO]" caption="Адрес доставки (географический)" attribute="1" defaultMemberUniqueName="[ContragentAddresses].[Delivery Address GEO].[Все]" allUniqueName="[ContragentAddresses].[Delivery Address GEO].[Все]" dimensionUniqueName="[ContragentAddresses]" displayFolder="Адреса доставки" count="0" unbalanced="0"/>
    <cacheHierarchy uniqueName="[ContragentAddresses].[Delivery Address Name]" caption="Название адреса доставки" attribute="1" defaultMemberUniqueName="[ContragentAddresses].[Delivery Address Name].[Все]" allUniqueName="[ContragentAddresses].[Delivery Address Name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0" unbalanced="0"/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Addresses].[Unload Address Code]" caption="Код адреса сдачи груза" attribute="1" defaultMemberUniqueName="[ContragentAddresses].[Unload Address Code].[Все]" allUniqueName="[ContragentAddresses].[Unload Address Code].[Все]" dimensionUniqueName="[ContragentAddresses]" displayFolder="Адреса сдачи груза" count="0" unbalanced="0"/>
    <cacheHierarchy uniqueName="[ContragentAddresses].[Unload Address GEO]" caption="Адрес сдачи груза (географический)" attribute="1" defaultMemberUniqueName="[ContragentAddresses].[Unload Address GEO].[Все]" allUniqueName="[ContragentAddresses].[Unload Address GEO].[Все]" dimensionUniqueName="[ContragentAddresses]" displayFolder="Адреса сдачи груза" count="0" unbalanced="0"/>
    <cacheHierarchy uniqueName="[ContragentAddresses].[Unload Address Name]" caption="Название адреса сдачи груза" attribute="1" defaultMemberUniqueName="[ContragentAddresses].[Unload Address Name].[Все]" allUniqueName="[ContragentAddresses].[Unload Address Name].[Все]" dimensionUniqueName="[ContragentAddresses]" displayFolder="Адреса сдачи груза" count="0" unbalanced="0"/>
    <cacheHierarchy uniqueName="[Contragents].[Combined Contragent Group Priority]" caption="Внутренний приоритет в группе" attribute="1" defaultMemberUniqueName="[Contragents].[Combined Contragent Group Priority].[Все]" allUniqueName="[Contragents].[Combined Contragent Group Priority].[Все]" dimensionUniqueName="[Contragents]" displayFolder="Сводный клиент" count="0" unbalanced="0"/>
    <cacheHierarchy uniqueName="[Contragents].[Combined Contragent Priority]" caption="Приоритет" attribute="1" defaultMemberUniqueName="[Contragents].[Combined Contragent Priority].[Все]" allUniqueName="[Contragents].[Combined Contragent Priority].[Все]" dimensionUniqueName="[Contragents]" displayFolder="Сводный клиент" count="0" unbalanced="0"/>
    <cacheHierarchy uniqueName="[Contragents].[Combined Contragent Priority Calculation]" caption="Приоритет расчет" attribute="1" defaultMemberUniqueName="[Contragents].[Combined Contragent Priority Calculation].[Все]" allUniqueName="[Contragents].[Combined Contragent Priority Calculation].[Все]" dimensionUniqueName="[Contragents]" displayFolder="Сводный клиент" count="0" unbalanced="0"/>
    <cacheHierarchy uniqueName="[Contragents].[Combined Contragent Priority Group Code]" caption="Группа приоритетов" attribute="1" defaultMemberUniqueName="[Contragents].[Combined Contragent Priority Group Code].[Все]" allUniqueName="[Contragents].[Combined Contragent Priority Group Code].[Все]" dimensionUniqueName="[Contragents]" displayFolder="Сводный клиент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1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2" unbalanced="0">
      <fieldsUsage count="2">
        <fieldUsage x="-1"/>
        <fieldUsage x="36"/>
      </fieldsUsage>
    </cacheHierarchy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2" unbalanced="0">
      <fieldsUsage count="2">
        <fieldUsage x="-1"/>
        <fieldUsage x="2"/>
      </fieldsUsage>
    </cacheHierarchy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m Promo Strategy V].[Промо Стратегия]" caption="Промо Стратегия" attribute="1" defaultMemberUniqueName="[Dim Promo Strategy V].[Промо Стратегия].[All]" allUniqueName="[Dim Promo Strategy V].[Промо Стратегия].[All]" dimensionUniqueName="[Dim Promo Strategy V]" displayFolder="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3"/>
      </fieldsUsage>
    </cacheHierarchy>
    <cacheHierarchy uniqueName="[DistrChannel].[External Sales Channel]" caption="Канал сбыта трехсред" attribute="1" defaultMemberUniqueName="[DistrChannel].[External Sales Channel].[Все]" allUniqueName="[DistrChannel].[External Sales Channel].[Все]" dimensionUniqueName="[DistrChannel]" displayFolder="Канал сбыта" count="0" unbalanced="0"/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2" unbalanced="0">
      <fieldsUsage count="2">
        <fieldUsage x="-1"/>
        <fieldUsage x="12"/>
      </fieldsUsage>
    </cacheHierarchy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2" unbalanced="0">
      <fieldsUsage count="2">
        <fieldUsage x="-1"/>
        <fieldUsage x="0"/>
      </fieldsUsage>
    </cacheHierarchy>
    <cacheHierarchy uniqueName="[Firms].[Parent Firm ID]" caption="Юр.лица ABI (дерево)" defaultMemberUniqueName="[Firms].[Parent Firm ID].[Все]" allUniqueName="[Firms].[Parent Firm ID].[Все]" dimensionUniqueName="[Firms]" displayFolder="" count="0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2" unbalanced="0">
      <fieldsUsage count="2">
        <fieldUsage x="-1"/>
        <fieldUsage x="33"/>
      </fieldsUsage>
    </cacheHierarchy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0" unbalanced="0"/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0" unbalanced="0"/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History].[Brand Management Name]" caption="Бренд-дирекция (историчность)" attribute="1" defaultMemberUniqueName="[ProductHistory].[Brand Management Name].[Все]" allUniqueName="[ProductHistory].[Brand Management Name].[Все]" dimensionUniqueName="[ProductHistory]" displayFolder="" count="0" unbalanced="0"/>
    <cacheHierarchy uniqueName="[ProductHistory].[Name Calc]" caption="Описание Вычисленное" attribute="1" defaultMemberUniqueName="[ProductHistory].[Name Calc].[Все]" allUniqueName="[ProductHistory].[Name Calc].[Все]" dimensionUniqueName="[ProductHistory]" displayFolder="" count="0" unbalanced="0"/>
    <cacheHierarchy uniqueName="[ProductHistory].[Product Code]" caption="Продукт" attribute="1" defaultMemberUniqueName="[ProductHistory].[Product Code].[Все]" allUniqueName="[ProductHistory].[Product Code].[Все]" dimensionUniqueName="[ProductHistory]" displayFolder="" count="0" unbalanced="0"/>
    <cacheHierarchy uniqueName="[ProductHistory].[Product Short Name]" caption="Наименование продукта" attribute="1" defaultMemberUniqueName="[ProductHistory].[Product Short Name].[Все]" allUniqueName="[ProductHistory].[Product Short Name].[Все]" dimensionUniqueName="[ProductHistory]" displayFolder="" count="0" unbalanced="0"/>
    <cacheHierarchy uniqueName="[ProductHistory].[RA From Date]" caption="Действует" attribute="1" defaultMemberUniqueName="[ProductHistory].[RA From Date].[Все]" allUniqueName="[ProductHistory].[RA From Date].[Все]" dimensionUniqueName="[ProductHistory]" displayFolder="" count="0" unbalanced="0"/>
    <cacheHierarchy uniqueName="[ProductHistory].[RA To Date]" caption="Истечение срока" attribute="1" defaultMemberUniqueName="[ProductHistory].[RA To Date].[Все]" allUniqueName="[ProductHistory].[RA To Date].[Все]" dimensionUniqueName="[ProductHistory]" displayFolder="" count="0" unbalanced="0"/>
    <cacheHierarchy uniqueName="[ProductHistory].[RAE Name]" caption="Название" attribute="1" defaultMemberUniqueName="[ProductHistory].[RAE Name].[Все]" allUniqueName="[ProductHistory].[RAE Name].[Все]" dimensionUniqueName="[ProductHistory]" displayFolder="" count="0" unbalanced="0"/>
    <cacheHierarchy uniqueName="[ProductHistory].[RAENSI Code]" caption="Табельный номер" attribute="1" defaultMemberUniqueName="[ProductHistory].[RAENSI Code].[Все]" allUniqueName="[ProductHistory].[RAENSI Code].[Все]" dimensionUniqueName="[ProductHistory]" displayFolder="" count="0" unbalanced="0"/>
    <cacheHierarchy uniqueName="[ProductHistory].[Responsibility Area Product History ID]" caption="Responsibility Area Product History ID" attribute="1" keyAttribute="1" defaultMemberUniqueName="[ProductHistory].[Responsibility Area Product History ID].[Все]" allUniqueName="[ProductHistory].[Responsibility Area Product History ID].[Все]" dimensionUniqueName="[ProductHistory]" displayFolder="" count="0" unbalanced="0"/>
    <cacheHierarchy uniqueName="[ProductHistory].[Responsibility Areas Code]" caption="Территория ответственности" attribute="1" defaultMemberUniqueName="[ProductHistory].[Responsibility Areas Code].[Все]" allUniqueName="[ProductHistory].[Responsibility Areas Code].[Все]" dimensionUniqueName="[ProductHistory]" displayFolder="" count="0" unbalanced="0"/>
    <cacheHierarchy uniqueName="[ProductHistory].[Responsibility Areas Code BD]" caption="Территория ответственности (бренд-дирекция)" attribute="1" defaultMemberUniqueName="[ProductHistory].[Responsibility Areas Code BD].[Все]" allUniqueName="[ProductHistory].[Responsibility Areas Code BD].[Все]" dimensionUniqueName="[ProductHistory]" displayFolder="" count="0" unbalanced="0"/>
    <cacheHierarchy uniqueName="[ProductHistory].[Responsibility Areas NSI Code]" caption="Территория ответственности НСИ код" attribute="1" defaultMemberUniqueName="[ProductHistory].[Responsibility Areas NSI Code].[Все]" allUniqueName="[ProductHistory].[Responsibility Areas NSI Code].[Все]" dimensionUniqueName="[ProductHistory]" displayFolder="" count="0" unbalanced="0"/>
    <cacheHierarchy uniqueName="[ProductHistory].[Responsibility Group Name]" caption="Ответственность" attribute="1" defaultMemberUniqueName="[ProductHistory].[Responsibility Group Name].[Все]" allUniqueName="[ProductHistory].[Responsibility Group Name].[Все]" dimensionUniqueName="[ProductHistory]" displayFolder="" count="0" unbalanced="0"/>
    <cacheHierarchy uniqueName="[Products].[ABCD Code]" caption="ABCD Код" attribute="1" defaultMemberUniqueName="[Products].[ABCD Code].[Все]" allUniqueName="[Products].[ABCD Code].[Все]" dimensionUniqueName="[Products]" displayFolder="Используемые продукты" count="0" unbalanced="0"/>
    <cacheHierarchy uniqueName="[Products].[ABCD Name]" caption="ABCD Наименование" attribute="1" defaultMemberUniqueName="[Products].[ABCD Name].[Все]" allUniqueName="[Products].[ABCD Name].[Все]" dimensionUniqueName="[Products]" displayFolder="Используемые продукты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arcode EAN13]" caption="Штрихкод (BarcodeEAN13)" attribute="1" defaultMemberUniqueName="[Products].[Barcode EAN13].[Все]" allUniqueName="[Products].[Barcode EAN13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6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Focus Group Code]" caption="Фокусная Группа Код" attribute="1" defaultMemberUniqueName="[Products].[Focus Group Code].[Все]" allUniqueName="[Products].[Focus Group Code].[Все]" dimensionUniqueName="[Products]" displayFolder="Используемые продукты" count="0" unbalanced="0"/>
    <cacheHierarchy uniqueName="[Products].[Focus Group Name]" caption="Фокусная Группа Наименование" attribute="1" defaultMemberUniqueName="[Products].[Focus Group Name].[Все]" allUniqueName="[Products].[Focus Group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2" unbalanced="0">
      <fieldsUsage count="2">
        <fieldUsage x="-1"/>
        <fieldUsage x="3"/>
      </fieldsUsage>
    </cacheHierarchy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17"/>
      </fieldsUsage>
    </cacheHierarchy>
    <cacheHierarchy uniqueName="[Products].[Name For Secondary Sales]" caption="Наименование для вторичных продаж" attribute="1" defaultMemberUniqueName="[Products].[Name For Secondary Sales].[Все]" allUniqueName="[Products].[Name For Secondary Sales].[Все]" dimensionUniqueName="[Products]" displayFolder="Используемые продукты" count="0" unbalanced="0"/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PD]" caption="NPD" attribute="1" defaultMemberUniqueName="[Products].[NPD].[Все]" allUniqueName="[Products].[NPD].[Все]" dimensionUniqueName="[Products]" displayFolder="SAP SKU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84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58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61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151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Restriction ID]" caption="ИД Ограничения по набору аналитик продаж" attribute="1" defaultMemberUniqueName="[Products].[Restriction ID].[Все]" allUniqueName="[Products].[Restriction ID].[Все]" dimensionUniqueName="[Products]" displayFolder="Используемые продукты" count="0" unbalanced="0"/>
    <cacheHierarchy uniqueName="[Products].[Restriction Name]" caption="Ограничения по набору аналитик продаж" attribute="1" defaultMemberUniqueName="[Products].[Restriction Name].[Все]" allUniqueName="[Products].[Restriction Name].[Все]" dimensionUniqueName="[Products]" displayFolder="Используемые продукты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2" unbalanced="0">
      <fieldsUsage count="2">
        <fieldUsage x="-1"/>
        <fieldUsage x="32"/>
      </fieldsUsage>
    </cacheHierarchy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>
      <fieldsUsage count="2">
        <fieldUsage x="-1"/>
        <fieldUsage x="19"/>
      </fieldsUsage>
    </cacheHierarchy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2" unbalanced="0">
      <fieldsUsage count="2">
        <fieldUsage x="-1"/>
        <fieldUsage x="152"/>
      </fieldsUsage>
    </cacheHierarchy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2" unbalanced="0">
      <fieldsUsage count="2">
        <fieldUsage x="-1"/>
        <fieldUsage x="155"/>
      </fieldsUsage>
    </cacheHierarchy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54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53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ASKU Name]" caption="Альтернативное SAPSKU" attribute="1" defaultMemberUniqueName="[Products].[SAPSKUASKU Name].[Все]" allUniqueName="[Products].[SAPSKUASKU Name].[Все]" dimensionUniqueName="[Products]" displayFolder="Используемые продукты" count="0" unbalanced="0"/>
    <cacheHierarchy uniqueName="[Products].[SAPSKUASKUNSI Code]" caption="Альтернативное SAPSKU Код" attribute="1" defaultMemberUniqueName="[Products].[SAPSKUASKUNSI Code].[Все]" allUniqueName="[Products].[SAPSKUASKUNSI Code].[Все]" dimensionUniqueName="[Products]" displayFolder="Используемые продукты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2" unbalanced="0">
      <fieldsUsage count="2">
        <fieldUsage x="-1"/>
        <fieldUsage x="156"/>
      </fieldsUsage>
    </cacheHierarchy>
    <cacheHierarchy uniqueName="[Products].[Shelf Life Days]" caption="Срок годности" attribute="1" defaultMemberUniqueName="[Products].[Shelf Life Days].[Все]" allUniqueName="[Products].[Shelf Life Days].[Все]" dimensionUniqueName="[Products]" displayFolder="Используемые продукты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0" unbalanced="0"/>
    <cacheHierarchy uniqueName="[ResponsibilityAreaEmployeeHistories].[DDFIO]" caption="ДД Ответственный" attribute="1" defaultMemberUniqueName="[ResponsibilityAreaEmployeeHistories].[DDFIO].[All]" allUniqueName="[ResponsibilityAreaEmployeeHistories].[DDFIO].[All]" dimensionUniqueName="[ResponsibilityAreaEmployeeHistories]" displayFolder="" count="0" unbalanced="0"/>
    <cacheHierarchy uniqueName="[ResponsibilityAreaEmployeeHistories].[DDKFIO]" caption="ДДК ответственный" attribute="1" defaultMemberUniqueName="[ResponsibilityAreaEmployeeHistories].[DDKFIO].[All]" allUniqueName="[ResponsibilityAreaEmployeeHistories].[DDKFIO].[All]" dimensionUniqueName="[ResponsibilityAreaEmployeeHistories]" displayFolder="" count="0" unbalanced="0"/>
    <cacheHierarchy uniqueName="[ResponsibilityAreaEmployeeHistories].[NDFIO]" caption="НД Ответственный" attribute="1" defaultMemberUniqueName="[ResponsibilityAreaEmployeeHistories].[NDFIO].[All]" allUniqueName="[ResponsibilityAreaEmployeeHistories].[NDFIO].[All]" dimensionUniqueName="[ResponsibilityAreaEmployeeHistories]" displayFolder="" count="0" unbalanced="0"/>
    <cacheHierarchy uniqueName="[ResponsibilityAreaEmployeeHistories].[SVTFIO]" caption="СВ Ответственный" attribute="1" defaultMemberUniqueName="[ResponsibilityAreaEmployeeHistories].[SVTFIO].[All]" allUniqueName="[ResponsibilityAreaEmployeeHistories].[SVTFIO].[All]" dimensionUniqueName="[ResponsibilityAreaEmployeeHistories]" displayFolder="" count="0" unbalanced="0"/>
    <cacheHierarchy uniqueName="[ResponsibilityAreaEmployeeHistories].[TMFIO]" caption="ТМ Ответственный" attribute="1" defaultMemberUniqueName="[ResponsibilityAreaEmployeeHistories].[TMFIO].[All]" allUniqueName="[ResponsibilityAreaEmployeeHistories].[TMFIO].[All]" dimensionUniqueName="[ResponsibilityAreaEmployeeHistories]" displayFolder="" count="0" unbalanced="0"/>
    <cacheHierarchy uniqueName="[ResponsibilityAreaEmployeeHistories].[TPTFIO]" caption="ТП Ответственный" attribute="1" defaultMemberUniqueName="[ResponsibilityAreaEmployeeHistories].[TPTFIO].[All]" allUniqueName="[ResponsibilityAreaEmployeeHistories].[TPTFIO].[All]" dimensionUniqueName="[ResponsibilityAreaEmployeeHistories]" displayFolder="" count="0" unbalanced="0"/>
    <cacheHierarchy uniqueName="[ResponsibilityAreas].[Country Name2]" caption="Страна ТМ" attribute="1" defaultMemberUniqueName="[ResponsibilityAreas].[Country Name2].[Все]" allUniqueName="[ResponsibilityAreas].[Country Name2].[Все]" dimensionUniqueName="[ResponsibilityAreas]" displayFolder="Регион" count="0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4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8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7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6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5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ENSI Code0]" caption="Код НСИ ТП" attribute="1" defaultMemberUniqueName="[ResponsibilityAreas].[RAENSI Code0].[Все]" allUniqueName="[ResponsibilityAreas].[RAENSI Code0].[Все]" dimensionUniqueName="[ResponsibilityAreas]" displayFolder="Код НСИ ответственного за территорию" count="0" unbalanced="0"/>
    <cacheHierarchy uniqueName="[ResponsibilityAreas].[RAENSI Code1]" caption="Код НСИ СВ" attribute="1" defaultMemberUniqueName="[ResponsibilityAreas].[RAENSI Code1].[Все]" allUniqueName="[ResponsibilityAreas].[RAENSI Code1].[Все]" dimensionUniqueName="[ResponsibilityAreas]" displayFolder="Код НСИ ответственного за территорию" count="0" unbalanced="0"/>
    <cacheHierarchy uniqueName="[ResponsibilityAreas].[RAENSI Code2]" caption="Код НСИ ТМ" attribute="1" defaultMemberUniqueName="[ResponsibilityAreas].[RAENSI Code2].[Все]" allUniqueName="[ResponsibilityAreas].[RAENSI Code2].[Все]" dimensionUniqueName="[ResponsibilityAreas]" displayFolder="Код НСИ ответственного за территорию" count="0" unbalanced="0"/>
    <cacheHierarchy uniqueName="[ResponsibilityAreas].[RAENSI Code3]" caption="Код НСИ ДД" attribute="1" defaultMemberUniqueName="[ResponsibilityAreas].[RAENSI Code3].[Все]" allUniqueName="[ResponsibilityAreas].[RAENSI Code3].[Все]" dimensionUniqueName="[ResponsibilityAreas]" displayFolder="Код НСИ ответственного за территорию" count="0" unbalanced="0"/>
    <cacheHierarchy uniqueName="[ResponsibilityAreas].[RAENSI Code4]" caption="Код НСИ НД" attribute="1" defaultMemberUniqueName="[ResponsibilityAreas].[RAENSI Code4].[Все]" allUniqueName="[ResponsibilityAreas].[RAENSI Code4].[Все]" dimensionUniqueName="[ResponsibilityAreas]" displayFolder="Код НСИ ответственного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2" unbalanced="0">
      <fieldsUsage count="2">
        <fieldUsage x="-1"/>
        <fieldUsage x="18"/>
      </fieldsUsage>
    </cacheHierarchy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MerchType0Calc]" caption="Тип ТП" attribute="1" defaultMemberUniqueName="[ResponsibilityAreas].[RMerchType0Calc].[Все]" allUniqueName="[ResponsibilityAreas].[RMerchType0Calc].[Все]" dimensionUniqueName="[ResponsibilityAreas]" displayFolder="Тип ТП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57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0" unbalanced="0"/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].[TypeMarket2]" caption="Тип рынка" attribute="1" defaultMemberUniqueName="[ResponsibilityAreas].[TypeMarket2].[Все]" allUniqueName="[ResponsibilityAreas].[TypeMarket2].[Все]" dimensionUniqueName="[ResponsibilityAreas]" displayFolder="Регион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2" unbalanced="0">
      <fieldsUsage count="2">
        <fieldUsage x="-1"/>
        <fieldUsage x="34"/>
      </fieldsUsage>
    </cacheHierarchy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2" unbalanced="0">
      <fieldsUsage count="2">
        <fieldUsage x="-1"/>
        <fieldUsage x="35"/>
      </fieldsUsage>
    </cacheHierarchy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2" unbalanced="0">
      <fieldsUsage count="2">
        <fieldUsage x="-1"/>
        <fieldUsage x="1"/>
      </fieldsUsage>
    </cacheHierarchy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0" unbalanced="0"/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0" unbalanced="0"/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0" unbalanced="0"/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Country Name]" caption="Страна ТТ" attribute="1" defaultMemberUniqueName="[SalesPlaces].[Country Name].[Все]" allUniqueName="[SalesPlaces].[Country Name].[Все]" dimensionUniqueName="[SalesPlaces]" displayFolder="ТТ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0" unbalanced="0"/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0" unbalanced="0"/>
    <cacheHierarchy uniqueName="[SalesPlaces].[Sales Place Status Name]" caption="Активность ТТ" attribute="1" defaultMemberUniqueName="[SalesPlaces].[Sales Place Status Name].[Все]" allUniqueName="[SalesPlaces].[Sales Place Status Name].[Все]" dimensionUniqueName="[SalesPlaces]" displayFolder="" count="0" unbalanced="0"/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0" unbalanced="0"/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SecondaryInvoces].[Invoice Number]" caption="Печатный номер документа" attribute="1" defaultMemberUniqueName="[SecondaryInvoces].[Invoice Number].[All]" allUniqueName="[SecondaryInvoces].[Invoice Number].[All]" dimensionUniqueName="[SecondaryInvoces]" displayFolder="" count="0" unbalanced="0"/>
    <cacheHierarchy uniqueName="[SecondaryInvoces].[Shipment Type]" caption="Тип отгрузки" attribute="1" defaultMemberUniqueName="[SecondaryInvoces].[Shipment Type].[All]" allUniqueName="[SecondaryInvoces].[Shipment Type].[All]" dimensionUniqueName="[SecondaryInvoces]" displayFolder="" count="0" unbalanced="0"/>
    <cacheHierarchy uniqueName="[AddressFormats].[Address Format ID]" caption="Address Format ID" attribute="1" keyAttribute="1" defaultMemberUniqueName="[AddressFormats].[Address Format ID].[All]" allUniqueName="[AddressFormats].[Address Format ID].[All]" dimensionUniqueName="[AddressFormats]" displayFolder="" count="0" unbalanced="0" hidden="1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hicagoInnerFirms].[Chicago Inner Firm ID]" caption="Chicago Inner Firm ID" attribute="1" keyAttribute="1" defaultMemberUniqueName="[ChicagoInnerFirms].[Chicago Inner Firm ID].[All]" allUniqueName="[ChicagoInnerFirms].[Chicago Inner Firm ID].[All]" dimensionUniqueName="[ChicagoInnerFirms]" displayFolder="" count="0" unbalanced="0" hidden="1"/>
    <cacheHierarchy uniqueName="[ContragentAddresses].[Address Format ID]" caption="Address Format ID" attribute="1" defaultMemberUniqueName="[ContragentAddresses].[Address Format ID].[Все]" allUniqueName="[ContragentAddresses].[Address Format ID].[Все]" dimensionUniqueName="[ContragentAddresses]" displayFolder="" count="0" unbalanced="0" hidden="1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 hidden="1"/>
    <cacheHierarchy uniqueName="[ContragentAddresses].[Contragent Address ID]" caption="Contragent Address ID" attribute="1" defaultMemberUniqueName="[ContragentAddresses].[Contragent Address ID].[Все]" allUniqueName="[ContragentAddresses].[Contragent Address ID].[Все]" dimensionUniqueName="[ContragentAddresses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Dim Promo Strategy V].[Promo Strategy ID]" caption="Promo Strategy ID" attribute="1" keyAttribute="1" defaultMemberUniqueName="[Dim Promo Strategy V].[Promo Strategy ID].[All]" allUniqueName="[Dim Promo Strategy V].[Promo Strategy ID].[All]" dimensionUniqueName="[Dim Promo Strategy V]" displayFolder="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EmployeeHistories].[Date Responsibility Areas ID Key]" caption="Date Responsibility Areas ID Key" attribute="1" keyAttribute="1" defaultMemberUniqueName="[ResponsibilityAreaEmployeeHistories].[Date Responsibility Areas ID Key].[All]" allUniqueName="[ResponsibilityAreaEmployeeHistories].[Date Responsibility Areas ID Key].[All]" dimensionUniqueName="[ResponsibilityAreaEmployeeHistories]" displayFolder="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Address Format ID]" caption="Address Format ID" attribute="1" defaultMemberUniqueName="[SalesPlaces].[Address Format ID].[Все]" allUniqueName="[SalesPlaces].[Address Format ID].[Все]" dimensionUniqueName="[SalesPlaces]" displayFolder="" count="0" unbalanced="0" hidden="1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SecondaryInvoces].[Secondary Invoce ID]" caption="Secondary Invoce ID" attribute="1" keyAttribute="1" defaultMemberUniqueName="[SecondaryInvoces].[Secondary Invoce ID].[All]" allUniqueName="[SecondaryInvoces].[Secondary Invoce ID].[All]" dimensionUniqueName="[SecondaryInvoces]" displayFolder="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SAPPlanDemandWeigth]" caption="Заявки в прогнозе, кг" measure="1" displayFolder="Показатели прогнозов продаж" measureGroup="Планы продаж в SAP" count="0"/>
    <cacheHierarchy uniqueName="[Measures].[SAPPlanSalesWithDiscount]" caption="Продажи со скидкой (SAP), кг" measure="1" displayFolder="" measureGroup="Планы продаж в SAP" count="0"/>
    <cacheHierarchy uniqueName="[Measures].[SAPPlanSalesWithoutDiscount]" caption="Продажи без скидки (SAP), кг" measure="1" displayFolder="" measureGroup="Планы продаж в SAP" count="0"/>
    <cacheHierarchy uniqueName="[Measures].[CD-Weight-With-Discount]" caption="Продажи со скидкой, кг" measure="1" displayFolder="" measureGroup="Клиентские скидки" count="0"/>
    <cacheHierarchy uniqueName="[Measures].[CD-Revenue-No-VAT-Sales-Discount]" caption="Выручка от реализации без НДС (до вычета КС) по продажам со скидкой, руб." measure="1" displayFolder="" measureGroup="Клиентские скидки" count="0"/>
    <cacheHierarchy uniqueName="[Measures].[CD-Revenue-VAT-Sales-Discount]" caption="Выручка от реализации с НДС (до вычета КС) по продажам со скидкой, руб." measure="1" displayFolder="" measureGroup="Клиентские скидки" count="0"/>
    <cacheHierarchy uniqueName="[Measures].[CD-Weight-With-Discount-Count-Rows]" caption="Кол-во строк с продажей по акции" measure="1" displayFolder="" measureGroup="Клиентские скидки" count="0"/>
    <cacheHierarchy uniqueName="[Measures].[CD-Weight-Count-Rows]" caption="Кол-во строк с продажей" measure="1" displayFolder="" measureGroup="Клиентские скидки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_ASKU_DC_Calc]" caption="TT-ASKU" measure="1" displayFolder="TT-SKU" measureGroup="SecondaryInvoceLine" count="0"/>
    <cacheHierarchy uniqueName="[Measures].[SalesPlaceID DC-Calc]" caption="АКБ" measure="1" displayFolder="АКБ" measureGroup="SecondaryInvoceLine" count="0"/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Cost With Return-Shipment-Calc]" caption="Отгружено, руб. (ВП)" measure="1" displayFolder="Вторичные продажи" measureGroup="SecondaryInvoceLine" count="0"/>
    <cacheHierarchy uniqueName="[Measures].[SSIL-Cost With Return-Return-Calc]" caption="Возвраты, руб. (ВП)" measure="1" displayFolder="Вторичные продажи" measureGroup="SecondaryInvoceLine" count="0"/>
    <cacheHierarchy uniqueName="[Measures].[SSIL-Cost With Return Full-Shipment-Calc]" caption="Отгружено всего, руб. (ВП)" measure="1" displayFolder="Вторичные продажи" measureGroup="SecondaryInvoceLine" count="0"/>
    <cacheHierarchy uniqueName="[Measures].[SSIL-Cost With Return Full-Return-Calc]" caption="Возвраты всего, руб. (ВП)" measure="1" displayFolder="Вторичные продажи" measureGroup="SecondaryInvoceLine" count="0"/>
    <cacheHierarchy uniqueName="[Measures].[SSIL-Cost With Return Full-Calc]" caption="Продано всего, руб.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 oneField="1">
      <fieldsUsage count="1">
        <fieldUsage x="157"/>
      </fieldsUsage>
    </cacheHierarchy>
    <cacheHierarchy uniqueName="[Measures].[SIL-Weight-Without-Discount-Calc]" caption="Продажи без скидки (расчет), кг" measure="1" displayFolder="" measureGroup="Клиентские скидки" count="0"/>
    <cacheHierarchy uniqueName="[Measures].[SIL-BPL_AVG_Calc]" caption="Базовая цена с НДС, руб/кг (AVG)" measure="1" displayFolder="" measureGroup="Клиентские скидки" count="0"/>
    <cacheHierarchy uniqueName="[Measures].[SIL-SalesInvoiceID-DC-Calc]" caption="Отгружено, заказов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SAPPlanWeightForMarginWithTMAAvg-Calc]" caption="Маржа до вычета ТМА Прогноз, руб/кг (ср.взвш.)" measure="1" displayFolder="Показатели прогнозов продаж" measureGroup="Планы продаж в SAP" count="0"/>
    <cacheHierarchy uniqueName="[Measures].[SAPPlanWeightForMarginWithTMAPlanAvg-Calc]" caption="Маржа до вычета ТМА План, руб/кг (ср.взвш.)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CD-Discount-Percent-Calc]" caption="Скидка, %" measure="1" displayFolder="" measureGroup="Клиентские скидки" count="0"/>
    <cacheHierarchy uniqueName="[Measures].[CD-Revenue-No-VAT-Sales-Calc]" caption="Выручка от реализации без НДС (до вычета КС) по продажам без скидки (расчет), руб" measure="1" displayFolder="" measureGroup="Клиентские скидки" count="0"/>
    <cacheHierarchy uniqueName="[Measures].[CD-Revenue-VAT-Sales-Calc]" caption="Выручка от реализации с НДС (до вычета КС) по продажам без скидки (расчет), руб" measure="1" displayFolder="" measureGroup="Клиентские скидки" count="0"/>
    <cacheHierarchy uniqueName="[Measures].[SAPMarginNetForecastRubKg-Calc]" caption="Маржа NET Прогноз, руб/кг (ср.взвш.)" measure="1" displayFolder="Показатели прогнозов продаж" measureGroup="Планы продаж в SAP" count="0"/>
    <cacheHierarchy uniqueName="[Measures].[SAPMarginNetPlanRubKg-Calc]" caption="Маржа NET План, руб/кг (ср.взвш.)" measure="1" displayFolder="Показатели прогнозов продаж" measureGroup="Планы продаж в SAP" count="0"/>
    <cacheHierarchy uniqueName="[Measures].[CD-Price-Discount-With-VAT_AVGWeght]" caption="Акционная цена с НДС, руб/кг (ср.взв.)" measure="1" displayFolder="Клиентские скидки" measureGroup="Клиентские скидки" count="0"/>
    <cacheHierarchy uniqueName="[Measures].[CD-Price-Base-No-VAT_AVGWeght]" caption="Базовая цена без НДС, руб/кг (ср.взв.)" measure="1" displayFolder="Клиентские скидки" measureGroup="Клиентские скидки" count="0"/>
    <cacheHierarchy uniqueName="[Measures].[CD-BPL_AVGWeght]" caption="Базовая цена с НДС, руб/кг (ср.взв.)" measure="1" displayFolder="Клиентские скидки" measureGroup="Клиентские скидки" count="0"/>
    <cacheHierarchy uniqueName="[Measures].[CD-Price-Discount-No-VAT_AVGWeght]" caption="Акционная цена без НДС, руб/кг (ср.взв.)" measure="1" displayFolder="Клиентские скидки" measureGroup="Клиентские скидки" count="0"/>
    <cacheHierarchy uniqueName="[Measures].[CD-Discount-Percent_AVGWeght]" caption="Скидка, % (ср.взв.)" measure="1" displayFolder="Клиентские скидки" measureGroup="Клиентские скидки" count="0"/>
    <cacheHierarchy uniqueName="[Measures].[SSIL-WeightBonus minus Weight With Return]" caption="Бонус кг-Возврат кг" measure="1" displayFolder="Вторичные продажи" measureGroup="SecondaryInvoceLine" count="0"/>
    <cacheHierarchy uniqueName="[Measures].[SSIL-QTYBonus minus QTY Return-Calc]" caption="Бонус шт-Возврат шт" measure="1" displayFolder="Вторичные продажи" measureGroup="SecondaryInvoceLine" count="0"/>
    <cacheHierarchy uniqueName="[Measures].[SSIL-SalesPlace_ASKUID DC-Calc]" caption="Глубина. ASKU" measure="1" displayFolder="Глубина" measureGroup="SecondaryInvoceLine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Ср. цена ВП (Продано всего, руб/Продано кг)]" caption="Ср. цена ВП (Продано всего, руб/Продано кг)" measure="1" displayFolder="" count="0"/>
    <cacheHierarchy uniqueName="[Measures].[Ср. цена ВП без бонусов (Отгружено руб/Отгружено без бонусов кг)]" caption="Ср. цена ВП без бонусов (Отгружено руб/Отгружено без бонусов кг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QTY Return-Calc Virtual]" caption="SSIL-QTY Return-Calc Virtual" measure="1" displayFolder="" measureGroup="SecondaryInvoceLine" count="0" hidden="1"/>
    <cacheHierarchy uniqueName="[Measures].[SSIL-Weight Return-Calc Virtual]" caption="SSIL-Weight Return-Calc Virtual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SIL-Amount Discount]" caption="Коэф ср.взв.Акционная цена с НДС, руб/кг" measure="1" displayFolder="Первичные продажи" measureGroup="SalesInvoiceLines" count="0" hidden="1"/>
    <cacheHierarchy uniqueName="[Measures].[SIL-Koef Price Base No VAT]" caption="Коэф ср.взв.Базовая цена без НДС, руб/кг" measure="1" displayFolder="Первичные продажи" measureGroup="SalesInvoiceLines" count="0" hidden="1"/>
    <cacheHierarchy uniqueName="[Measures].[SIL-Koef BPL]" caption="Коэф ср.взв.Базовая цена с НДС, руб/кг" measure="1" displayFolder="Первичные продажи" measureGroup="SalesInvoiceLines" count="0" hidden="1"/>
    <cacheHierarchy uniqueName="[Measures].[SIL-Koef Price Discount No VAT]" caption="Коэф ср.взв.Акционная цена без НДС, руб/кг" measure="1" displayFolder="Первичные продажи" measureGroup="SalesInvoiceLines" count="0" hidden="1"/>
    <cacheHierarchy uniqueName="[Measures].[SIL-Koef Discount Percent]" caption="Коэф ср.взв.Скидка, Percent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  <cacheHierarchy uniqueName="[Measures].[SAPMarginNetForecast]" caption="SAPMarginNetForecast" measure="1" displayFolder="" measureGroup="Планы продаж в SAP" count="0" hidden="1"/>
    <cacheHierarchy uniqueName="[Measures].[SAPPlanWeightForMarginNet]" caption="SAPPlanWeightForMarginNet" measure="1" displayFolder="" measureGroup="Планы продаж в SAP" count="0" hidden="1"/>
    <cacheHierarchy uniqueName="[Measures].[SAPMarginNetForecastMultiplayPlanWeight]" caption="SAPMarginNetForecastMultiplayPlanWeight" measure="1" displayFolder="" measureGroup="Планы продаж в SAP" count="0" hidden="1"/>
    <cacheHierarchy uniqueName="[Measures].[SAPMarginNetPlan]" caption="SAPMarginNetPlan" measure="1" displayFolder="" measureGroup="Планы продаж в SAP" count="0" hidden="1"/>
    <cacheHierarchy uniqueName="[Measures].[SAPSalesPlanWeightForMarginNet]" caption="SAPSalesPlanWeightForMarginNet" measure="1" displayFolder="" measureGroup="Планы продаж в SAP" count="0" hidden="1"/>
    <cacheHierarchy uniqueName="[Measures].[SAPMarginNetPlanMultiplayPlanWeight]" caption="SAPMarginNetPlanMultiplayPlanWeight" measure="1" displayFolder="" measureGroup="Планы продаж в SAP" count="0" hidden="1"/>
    <cacheHierarchy uniqueName="[Measures].[SAPMarginWithTMA]" caption="SAPMarginWithTMA" measure="1" displayFolder="" measureGroup="Планы продаж в SAP" count="0" hidden="1"/>
    <cacheHierarchy uniqueName="[Measures].[SAPPlanWeightForMarginWithTMA]" caption="SAPPlanWeightForMarginWithTMA" measure="1" displayFolder="" measureGroup="Планы продаж в SAP" count="0" hidden="1"/>
    <cacheHierarchy uniqueName="[Measures].[SAPMarginWithTMAMultiplayPlanWeight]" caption="SAPMarginWithTMAMultiplayPlanWeight" measure="1" displayFolder="" measureGroup="Планы продаж в SAP" count="0" hidden="1"/>
    <cacheHierarchy uniqueName="[Measures].[SAPMarginWithTMAPlan]" caption="SAPMarginWithTMAPlan" measure="1" displayFolder="" measureGroup="Планы продаж в SAP" count="0" hidden="1"/>
    <cacheHierarchy uniqueName="[Measures].[SAPSalesPlanWeightForMarginWithTMA]" caption="SAPSalesPlanWeightForMarginWithTMA" measure="1" displayFolder="" measureGroup="Планы продаж в SAP" count="0" hidden="1"/>
    <cacheHierarchy uniqueName="[Measures].[SAPMarginWithTMAPlanMultiplayPlanWeight]" caption="SAPMarginWithTMAPlanMultiplayPlanWeight" measure="1" displayFolder="" measureGroup="Планы продаж в SAP" count="0" hidden="1"/>
    <cacheHierarchy uniqueName="[Measures].[CD-Price-Base-No-VAT]" caption="Базовая цена без НДС, руб/кг" measure="1" displayFolder="" measureGroup="Клиентские скидки" count="0" hidden="1"/>
    <cacheHierarchy uniqueName="[Measures].[CD-Price-Discount-No-VAT]" caption="Акционная цена без НДС, руб/кг" measure="1" displayFolder="" measureGroup="Клиентские скидки" count="0" hidden="1"/>
    <cacheHierarchy uniqueName="[Measures].[CD-BPL]" caption="Базовая цена с НДС, руб/кг" measure="1" displayFolder="" measureGroup="Клиентские скидки" count="0" hidden="1"/>
    <cacheHierarchy uniqueName="[Measures].[CD-Price-Discount-With-VAT]" caption="Акционная цена с НДС, руб/кг" measure="1" displayFolder="" measureGroup="Клиентские скидки" count="0" hidden="1"/>
    <cacheHierarchy uniqueName="[Measures].[CD-Discount-Percent]" caption="CD-Discount-Percent" measure="1" displayFolder="Первичные продажи" measureGroup="Клиентские скидки" count="0" hidden="1"/>
    <cacheHierarchy uniqueName="[Measures].[CD-Discount-Weight]" caption="Скидка, кг" measure="1" displayFolder="" measureGroup="Клиентские скидки" count="0" hidden="1"/>
    <cacheHierarchy uniqueName="[Measures].[CD-Revenue-No-VAT-Sales]" caption="CD-Revenue-No-VAT-Sales" measure="1" displayFolder="Первичные продажи" measureGroup="Клиентские скидки" count="0" hidden="1"/>
    <cacheHierarchy uniqueName="[Measures].[CD-Revenue-VAT-Sales]" caption="CD-Revenue-VAT-Sales" measure="1" displayFolder="Первичные продажи" measureGroup="Клиентские скидки" count="0" hidden="1"/>
    <cacheHierarchy uniqueName="[Measures].[SSIL-CostWithReturnFull]" caption="SSIL-CostWithReturnFull" measure="1" displayFolder="" measureGroup="SecondaryInvoiceLineFullCosts" count="0" hidden="1"/>
    <cacheHierarchy uniqueName="[Measures].[SSIL-CostWithReturnWithoutBonus]" caption="SSIL-CostWithReturnWithoutBonus" measure="1" displayFolder="" measureGroup="SecondaryInvoiceLineFullCosts" count="0" hidden="1"/>
    <cacheHierarchy uniqueName="[Measures].[SSIL-SalesPlace_ASKUID DC]" caption="SSIL-SalesPlace_ASKUID DC" measure="1" displayFolder="" measureGroup="SecondaryInvoceLine SP ASCUID DC" count="0" hidden="1"/>
    <cacheHierarchy uniqueName="[Measures].[SIL-SalesInvoiceID DC]" caption="Отгружено, заказов (ПП) (старое)" measure="1" displayFolder="Первичные продажи" measureGroup="SalesInvoiceLines D SalesInvoiceID DC" count="0" hidden="1"/>
  </cacheHierarchies>
  <kpis count="0"/>
  <calculatedMembers count="40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 всего, руб/Продано кг)]" mdx="[Measures].[SSIL-Cost With Return Full-Calc]/[Measures].[SSIL-Weight With Return]" memberName="Ср. цена ВП (Продано всего,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Отгружено руб/Отгружено без бонусов кг)]" mdx="[Measures].[SSIL-Cost With Return-Shipment-Calc]/([Measures].[SSIL-Weight-Calc]-[Measures].[SSIL-WeightBonus-Calc])" memberName="Ср. цена ВП без бонусов (Отгружено руб/Отгруже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Group="Вторичные продажи" measure="1"/>
        </ext>
      </extLst>
    </calculatedMember>
  </calculatedMembers>
  <dimensions count="27">
    <dimension name="AddressFormats" uniqueName="[AddressFormats]" caption="Формат ТТ (ПП и ВП)"/>
    <dimension name="Calendar" uniqueName="[Calendar]" caption="Календарь"/>
    <dimension name="Chain" uniqueName="[Chain]" caption="Сеть"/>
    <dimension name="ChicagoInnerFirms" uniqueName="[ChicagoInnerFirms]" caption="Фирма"/>
    <dimension name="ContragentAddresses" uniqueName="[ContragentAddresses]" caption="Адреса доставки"/>
    <dimension name="Contragents" uniqueName="[Contragents]" caption="Контрагент"/>
    <dimension name="Dim Promo Strategy V" uniqueName="[Dim Promo Strategy V]" caption="Промо стратегия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History" uniqueName="[ProductHistory]" caption="Продукция с историчностью по ТО"/>
    <dimension name="Products" uniqueName="[Products]" caption="Продукция"/>
    <dimension name="ResponsibilityAreaEmployeeHistories" uniqueName="[ResponsibilityAreaEmployeeHistories]" caption="Историчность закреплений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  <dimension name="SecondaryInvoces" uniqueName="[SecondaryInvoces]" caption="Документы ВП"/>
  </dimensions>
  <measureGroups count="5">
    <measureGroup name="MoveStock" caption="Остатки"/>
    <measureGroup name="SalesInvoiceLines" caption="Первичные продажи"/>
    <measureGroup name="SecondaryInvoceLine" caption="Вторичные продажи"/>
    <measureGroup name="Клиентские скидки" caption="Клиентские скидки"/>
    <measureGroup name="Планы продаж в SAP" caption="Прогнозы продаж"/>
  </measureGroups>
  <maps count="66">
    <map measureGroup="0" dimension="1"/>
    <map measureGroup="0" dimension="9"/>
    <map measureGroup="0" dimension="10"/>
    <map measureGroup="0" dimension="16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2" dimension="0"/>
    <map measureGroup="2" dimension="1"/>
    <map measureGroup="2" dimension="2"/>
    <map measureGroup="2" dimension="3"/>
    <map measureGroup="2" dimension="5"/>
    <map measureGroup="2" dimension="7"/>
    <map measureGroup="2" dimension="8"/>
    <map measureGroup="2" dimension="10"/>
    <map measureGroup="2" dimension="12"/>
    <map measureGroup="2" dimension="16"/>
    <map measureGroup="2" dimension="17"/>
    <map measureGroup="2" dimension="18"/>
    <map measureGroup="2" dimension="19"/>
    <map measureGroup="2" dimension="20"/>
    <map measureGroup="2" dimension="24"/>
    <map measureGroup="2" dimension="2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13"/>
    <map measureGroup="4" dimension="15"/>
    <map measureGroup="4" dimension="16"/>
    <map measureGroup="4" dimension="17"/>
    <map measureGroup="4" dimension="18"/>
    <map measureGroup="4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60144675926" backgroundQuery="1" createdVersion="6" refreshedVersion="6" minRefreshableVersion="3" recordCount="0" supportSubquery="1" supportAdvancedDrill="1" xr:uid="{00000000-000A-0000-FFFF-FFFF02000000}">
  <cacheSource type="external" connectionId="1"/>
  <cacheFields count="140">
    <cacheField name="[Node].[State Name].[State Name]" caption="Статус внедрения" numFmtId="0" hierarchy="58" level="1">
      <sharedItems containsSemiMixedTypes="0" containsString="0"/>
    </cacheField>
    <cacheField name="[SalesPlaces].[Category TT].[Category TT]" caption="Категория ТТ" numFmtId="0" hierarchy="210" level="1">
      <sharedItems containsSemiMixedTypes="0" containsString="0"/>
    </cacheField>
    <cacheField name="[ContragentAddresses].[Settlement Name].[Settlement Name]" caption="Населенный пункт" numFmtId="0" hierarchy="24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SalesPlaces].[Buyer Name].[Buyer Name]" caption="Владелец ТТ" numFmtId="0" hierarchy="209" level="1">
      <sharedItems containsSemiMixedTypes="0" containsString="0"/>
    </cacheField>
    <cacheField name="[SalesPlaces].[SalesPlaces].[SalesPlaces]" caption="ТТ название" numFmtId="0" hierarchy="224" level="1">
      <sharedItems containsSemiMixedTypes="0" containsString="0"/>
    </cacheField>
    <cacheField name="[SalesPlaces].[SalesPlaces].[SalesPlaces].[Address Format Name]" caption="Формат ТТ" propertyName="Address Format Name" numFmtId="0" hierarchy="224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4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4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4" level="1" memberPropertyField="1">
      <sharedItems containsSemiMixedTypes="0" containsString="0"/>
    </cacheField>
    <cacheField name="[SalesPlaces].[SalesPlaces].[SalesPlaces].[Chicago Source Code]" caption="Код ТТ Чикаго" propertyName="Chicago Source Code" numFmtId="0" hierarchy="224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4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4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4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4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4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4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4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4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4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4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4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4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4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4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4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4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Region Name].[Region Name]" caption="Регион ТТ" numFmtId="0" hierarchy="219" level="1">
      <sharedItems containsSemiMixedTypes="0" containsString="0"/>
    </cacheField>
    <cacheField name="[SalesPlaces].[Sales Place NSI Code].[Sales Place NSI Code]" caption="Код ТТ в НСИ" numFmtId="0" hierarchy="222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3">
        <s v="[Products].[Product Categories Name].&amp;[ЗПФ]" c="ЗПФ" cp="1">
          <x/>
        </s>
        <s v="[Products].[Product Categories Name].&amp;[КИ]" c="КИ" cp="1">
          <x v="1"/>
        </s>
        <s v="[Products].[Product Categories Name].&amp;[ПГП]" c="ПГП" cp="1">
          <x/>
        </s>
      </sharedItems>
      <mpMap v="32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2">
        <s v="Заморозка"/>
        <s v="Колбасная продукция"/>
      </sharedItems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Calendar].[Y-M-D].[Calendar Year]" caption="Год" numFmtId="0" hierarchy="9" level="1">
      <sharedItems count="4">
        <s v="[Calendar].[Y-M-D].[Calendar Year].&amp;[2025]" c="2025"/>
        <s v="[Calendar].[Y-M-D].[Calendar Year].&amp;[2023]" u="1" c="2023"/>
        <s v="[Calendar].[Y-M-D].[Calendar Year].&amp;[2022]" u="1" c="2022"/>
        <s v="[Calendar].[Y-M-D].[Calendar Year].&amp;[2021]" u="1" c="2021"/>
      </sharedItems>
    </cacheField>
    <cacheField name="[Calendar].[Y-M-D].[Month Number Of Year]" caption="Месяц" numFmtId="0" hierarchy="9" level="2" mappingCount="1">
      <sharedItems count="2">
        <s v="[Calendar].[Y-M-D].[Month Number Of Year].&amp;[2025]&amp;[1]" c="Январь" cp="1">
          <x/>
        </s>
        <s v="[Calendar].[Y-M-D].[Month Number Of Year].&amp;[2025]&amp;[2]" c="Февраль" cp="1">
          <x/>
        </s>
      </sharedItems>
      <mpMap v="37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 containsNumber="1" containsInteger="1" minValue="2025" maxValue="2025" count="1">
        <n v="2025"/>
      </sharedItems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Products].[Marking].[Marking]" caption="Код Аксапты" numFmtId="0" hierarchy="69" level="1">
      <sharedItems count="1">
        <s v="[Products].[Marking].&amp;[4301010929]" c="4301010929"/>
      </sharedItems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ResponsibilityAreas].[RObl2].[RObl2]" caption="Область ТМ" numFmtId="0" hierarchy="138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ResponsibilityAreas].[RA Name4].[RA Name4]" caption="НД" numFmtId="0" hierarchy="124" level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4" level="1" memberPropertyField="1">
      <sharedItems containsSemiMixedTypes="0" containsString="0"/>
    </cacheField>
    <cacheField name="[Products].[SAPSKU Trademark Name].[SAPSKU Trademark Name]" caption="Торговая Марка (SAP SKU)" numFmtId="0" hierarchy="105" level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Products].[SAPSKU Trade Seria Name].[SAPSKU Trade Seria Name]" caption="Торговая Серия (SAP SKU)" numFmtId="0" hierarchy="103" level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4" level="1" memberPropertyField="1">
      <sharedItems containsSemiMixedTypes="0" containsString="0"/>
    </cacheField>
    <cacheField name="[SalesPlaces].[SalesPlaces].[SalesPlaces].[BannerNSI]" caption="Вывеска ТТ из НСИ" propertyName="BannerNSI" numFmtId="0" hierarchy="224" level="1" memberPropertyField="1">
      <sharedItems containsSemiMixedTypes="0" containsString="0"/>
    </cacheField>
    <cacheField name="[DistrChannel].[Distr Channel Name].[Distr Channel Name]" caption="Канал сбыта" numFmtId="0" hierarchy="42" level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4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4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Chain].[Retail Chain Name].[Retail Chain Name]" caption="Сеть" numFmtId="0" hierarchy="10" level="1">
      <sharedItems containsSemiMixedTypes="0" containsString="0"/>
    </cacheField>
    <cacheField name="[ResponsibilityAreas].[RTeamType0].[RTeamType0]" caption="ТП - Тип команды" numFmtId="0" hierarchy="139" level="1">
      <sharedItems containsSemiMixedTypes="0" containsString="0"/>
    </cacheField>
    <cacheField name="[SalesPlaces].[SalesPlaces].[SalesPlaces].[Branch]" caption="Филиал ТТ" propertyName="Branch" numFmtId="0" hierarchy="224" level="1" memberPropertyField="1">
      <sharedItems containsSemiMixedTypes="0" containsString="0"/>
    </cacheField>
    <cacheField name="[SalesPlaces].[SalesPlaces].[SalesPlaces].[External Branch Code]" caption="Внешний код филиала" propertyName="External Branch Code" numFmtId="0" hierarchy="224" level="1" memberPropertyField="1">
      <sharedItems containsSemiMixedTypes="0" containsString="0"/>
    </cacheField>
    <cacheField name="[Measures].[SalesPlaceID DC-Calc]" caption="АКБ" numFmtId="0" hierarchy="307" level="32767"/>
  </cacheFields>
  <cacheHierarchies count="503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11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0" unbalanced="0"/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103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0" unbalanced="0"/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0" unbalanced="0"/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34"/>
        <fieldUsage x="35"/>
        <fieldUsage x="36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2" unbalanced="0">
      <fieldsUsage count="2">
        <fieldUsage x="-1"/>
        <fieldUsage x="135"/>
      </fieldsUsage>
    </cacheHierarchy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0" unbalanced="0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2" unbalanced="0">
      <fieldsUsage count="2">
        <fieldUsage x="-1"/>
        <fieldUsage x="2"/>
      </fieldsUsage>
    </cacheHierarchy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00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25"/>
      </fieldsUsage>
    </cacheHierarchy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3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93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3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4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0" unbalanced="0"/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47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33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46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0" unbalanced="0"/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/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20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15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8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2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112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2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90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91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88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8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101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2" unbalanced="0">
      <fieldsUsage count="2">
        <fieldUsage x="-1"/>
        <fieldUsage x="136"/>
      </fieldsUsage>
    </cacheHierarchy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3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27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4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1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28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29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39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39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втор" refreshedDate="45735.460862499996" backgroundQuery="1" createdVersion="6" refreshedVersion="6" minRefreshableVersion="3" recordCount="0" supportSubquery="1" supportAdvancedDrill="1" xr:uid="{00000000-000A-0000-FFFF-FFFF03000000}">
  <cacheSource type="external" connectionId="1"/>
  <cacheFields count="141">
    <cacheField name="[Node].[State Name].[State Name]" caption="Статус внедрения" numFmtId="0" hierarchy="58" level="1">
      <sharedItems containsSemiMixedTypes="0" containsString="0"/>
    </cacheField>
    <cacheField name="[SalesPlaces].[Category TT].[Category TT]" caption="Категория ТТ" numFmtId="0" hierarchy="210" level="1">
      <sharedItems containsSemiMixedTypes="0" containsString="0"/>
    </cacheField>
    <cacheField name="[ContragentAddresses].[Settlement Name].[Settlement Name]" caption="Населенный пункт" numFmtId="0" hierarchy="24" level="1">
      <sharedItems containsSemiMixedTypes="0" containsString="0"/>
    </cacheField>
    <cacheField name="[SalesPlaces].[Address Format Name].[Address Format Name]" caption="Формат ТТ" numFmtId="0" hierarchy="204" level="1">
      <sharedItems containsSemiMixedTypes="0" containsString="0"/>
    </cacheField>
    <cacheField name="[SalesPlaces].[Buyer Name].[Buyer Name]" caption="Владелец ТТ" numFmtId="0" hierarchy="209" level="1">
      <sharedItems containsSemiMixedTypes="0" containsString="0"/>
    </cacheField>
    <cacheField name="[SalesPlaces].[SalesPlaces].[SalesPlaces]" caption="ТТ название" numFmtId="0" hierarchy="224" level="1">
      <sharedItems containsSemiMixedTypes="0" containsString="0"/>
    </cacheField>
    <cacheField name="[SalesPlaces].[SalesPlaces].[SalesPlaces].[Address Format Name]" caption="Формат ТТ" propertyName="Address Format Name" numFmtId="0" hierarchy="224" level="1" memberPropertyField="1">
      <sharedItems containsSemiMixedTypes="0" containsString="0"/>
    </cacheField>
    <cacheField name="[SalesPlaces].[SalesPlaces].[SalesPlaces].[Address Free]" caption="ТТ Адрес" propertyName="Address Free" numFmtId="0" hierarchy="224" level="1" memberPropertyField="1">
      <sharedItems containsSemiMixedTypes="0" containsString="0"/>
    </cacheField>
    <cacheField name="[SalesPlaces].[SalesPlaces].[SalesPlaces].[Buyer Name]" caption="Владелец ТТ" propertyName="Buyer Name" numFmtId="0" hierarchy="224" level="1" memberPropertyField="1">
      <sharedItems containsSemiMixedTypes="0" containsString="0"/>
    </cacheField>
    <cacheField name="[SalesPlaces].[SalesPlaces].[SalesPlaces].[Category TT]" caption="Категория ТТ" propertyName="Category TT" numFmtId="0" hierarchy="224" level="1" memberPropertyField="1">
      <sharedItems containsSemiMixedTypes="0" containsString="0"/>
    </cacheField>
    <cacheField name="[SalesPlaces].[SalesPlaces].[SalesPlaces].[Chicago Source Code]" caption="Код ТТ Чикаго" propertyName="Chicago Source Code" numFmtId="0" hierarchy="224" level="1" memberPropertyField="1">
      <sharedItems containsSemiMixedTypes="0" containsString="0"/>
    </cacheField>
    <cacheField name="[SalesPlaces].[SalesPlaces].[SalesPlaces].[Consolidated Sales Place Owner]" caption="Сводный владелец ТТ" propertyName="Consolidated Sales Place Owner" numFmtId="0" hierarchy="224" level="1" memberPropertyField="1">
      <sharedItems containsSemiMixedTypes="0" containsString="0"/>
    </cacheField>
    <cacheField name="[SalesPlaces].[SalesPlaces].[SalesPlaces].[Contagent Region Name]" caption="Область дистрибутора" propertyName="Contagent Region Name" numFmtId="0" hierarchy="224" level="1" memberPropertyField="1">
      <sharedItems containsSemiMixedTypes="0" containsString="0"/>
    </cacheField>
    <cacheField name="[SalesPlaces].[SalesPlaces].[SalesPlaces].[Contragent Name]" caption="Дистрибьютор" propertyName="Contragent Name" numFmtId="0" hierarchy="224" level="1" memberPropertyField="1">
      <sharedItems containsSemiMixedTypes="0" containsString="0"/>
    </cacheField>
    <cacheField name="[SalesPlaces].[SalesPlaces].[SalesPlaces].[Contragent Short Name]" caption="Сокр Наименование" propertyName="Contragent Short Name" numFmtId="0" hierarchy="224" level="1" memberPropertyField="1">
      <sharedItems containsSemiMixedTypes="0" containsString="0"/>
    </cacheField>
    <cacheField name="[SalesPlaces].[SalesPlaces].[SalesPlaces].[First Shippment Date]" caption="Дата первой отгрузки" propertyName="First Shippment Date" numFmtId="0" hierarchy="224" level="1" memberPropertyField="1">
      <sharedItems containsSemiMixedTypes="0" containsString="0"/>
    </cacheField>
    <cacheField name="[SalesPlaces].[SalesPlaces].[SalesPlaces].[Node States Name]" caption="Статус дистрибутора" propertyName="Node States Name" numFmtId="0" hierarchy="224" level="1" memberPropertyField="1">
      <sharedItems containsSemiMixedTypes="0" containsString="0"/>
    </cacheField>
    <cacheField name="[SalesPlaces].[SalesPlaces].[SalesPlaces].[NSI Code Double]" caption="Код НСИ Главного Дубля" propertyName="NSI Code Double" numFmtId="0" hierarchy="224" level="1" memberPropertyField="1">
      <sharedItems containsSemiMixedTypes="0" containsString="0"/>
    </cacheField>
    <cacheField name="[SalesPlaces].[SalesPlaces].[SalesPlaces].[Region Calc]" caption="Регион ТТ(с учетом дистр)" propertyName="Region Calc" numFmtId="0" hierarchy="224" level="1" memberPropertyField="1">
      <sharedItems containsSemiMixedTypes="0" containsString="0"/>
    </cacheField>
    <cacheField name="[SalesPlaces].[SalesPlaces].[SalesPlaces].[Region Name]" caption="Регион ТТ" propertyName="Region Name" numFmtId="0" hierarchy="224" level="1" memberPropertyField="1">
      <sharedItems containsSemiMixedTypes="0" containsString="0"/>
    </cacheField>
    <cacheField name="[SalesPlaces].[SalesPlaces].[SalesPlaces].[Responsibility Areas Match Employee Name]" caption="МЧ – Ответственный" propertyName="Responsibility Areas Match Employee Name" numFmtId="0" hierarchy="224" level="1" memberPropertyField="1">
      <sharedItems containsSemiMixedTypes="0" containsString="0"/>
    </cacheField>
    <cacheField name="[SalesPlaces].[SalesPlaces].[SalesPlaces].[Responsibility Areas Match Name]" caption="МЧ – Название" propertyName="Responsibility Areas Match Name" numFmtId="0" hierarchy="224" level="1" memberPropertyField="1">
      <sharedItems containsSemiMixedTypes="0" containsString="0"/>
    </cacheField>
    <cacheField name="[SalesPlaces].[SalesPlaces].[SalesPlaces].[Sales Place NSI Code]" caption="Код ТТ в НСИ" propertyName="Sales Place NSI Code" numFmtId="0" hierarchy="224" level="1" memberPropertyField="1">
      <sharedItems containsSemiMixedTypes="0" containsString="0"/>
    </cacheField>
    <cacheField name="[SalesPlaces].[SalesPlaces].[SalesPlaces].[Sales Place Territory Type Name]" caption="Тип территории" propertyName="Sales Place Territory Type Name" numFmtId="0" hierarchy="224" level="1" memberPropertyField="1">
      <sharedItems containsSemiMixedTypes="0" containsString="0"/>
    </cacheField>
    <cacheField name="[SalesPlaces].[SalesPlaces].[SalesPlaces].[Status Name]" caption="Статус ТТ" propertyName="Status Name" numFmtId="0" hierarchy="224" level="1" memberPropertyField="1">
      <sharedItems containsSemiMixedTypes="0" containsString="0"/>
    </cacheField>
    <cacheField name="[SalesPlaces].[SalesPlaces].[SalesPlaces].[Unified NSI Code]" caption="Объединенный Код ТТ" propertyName="Unified NSI Code" numFmtId="0" hierarchy="224" level="1" memberPropertyField="1">
      <sharedItems containsSemiMixedTypes="0" containsString="0"/>
    </cacheField>
    <cacheField name="[SalesPlaces].[SalesPlaces].[SalesPlaces].[Unified Region]" caption="Объединенный Регион ТТ" propertyName="Unified Region" numFmtId="0" hierarchy="224" level="1" memberPropertyField="1">
      <sharedItems containsSemiMixedTypes="0" containsString="0"/>
    </cacheField>
    <cacheField name="[SalesPlaces].[Address Free].[Address Free]" caption="ТТ адрес" numFmtId="0" hierarchy="205" level="1">
      <sharedItems containsSemiMixedTypes="0" containsString="0"/>
    </cacheField>
    <cacheField name="[SalesPlaces].[Region Name].[Region Name]" caption="Регион ТТ" numFmtId="0" hierarchy="219" level="1">
      <sharedItems containsSemiMixedTypes="0" containsString="0"/>
    </cacheField>
    <cacheField name="[SalesPlaces].[Sales Place NSI Code].[Sales Place NSI Code]" caption="Код ТТ в НСИ" numFmtId="0" hierarchy="222" level="1">
      <sharedItems containsSemiMixedTypes="0" containsString="0"/>
    </cacheField>
    <cacheField name="[Products].[Brand Management].[Brand Management]" caption="Бренд Дирекция" numFmtId="0" hierarchy="63" level="1">
      <sharedItems containsSemiMixedTypes="0" containsString="0"/>
    </cacheField>
    <cacheField name="[Products].[Product Categories Name].[Product Categories Name]" caption="Категория продукции" numFmtId="0" hierarchy="77" level="1" mappingCount="1">
      <sharedItems count="2">
        <s v="[Products].[Product Categories Name].&amp;[ЗПФ]" c="ЗПФ" cp="1">
          <x/>
        </s>
        <s v="[Products].[Product Categories Name].&amp;[ПГП]" c="ПГП" cp="1">
          <x/>
        </s>
      </sharedItems>
      <mpMap v="32"/>
    </cacheField>
    <cacheField name="[Products].[Product Categories Name].[Product Categories Name].[Type Production]" caption="Тип продукции" propertyName="Type Production" numFmtId="0" hierarchy="77" level="1" memberPropertyField="1">
      <sharedItems count="1">
        <s v="Заморозка"/>
      </sharedItems>
    </cacheField>
    <cacheField name="[Products].[Product Groups Name].[Product Groups Name]" caption="Продуктовая группа" numFmtId="0" hierarchy="81" level="1">
      <sharedItems containsSemiMixedTypes="0" containsString="0"/>
    </cacheField>
    <cacheField name="[Calendar].[Y-M-D].[Calendar Year]" caption="Год" numFmtId="0" hierarchy="9" level="1">
      <sharedItems count="4">
        <s v="[Calendar].[Y-M-D].[Calendar Year].&amp;[2025]" c="2025"/>
        <s v="[Calendar].[Y-M-D].[Calendar Year].&amp;[2023]" u="1" c="2023"/>
        <s v="[Calendar].[Y-M-D].[Calendar Year].&amp;[2022]" u="1" c="2022"/>
        <s v="[Calendar].[Y-M-D].[Calendar Year].&amp;[2021]" u="1" c="2021"/>
      </sharedItems>
    </cacheField>
    <cacheField name="[Calendar].[Y-M-D].[Month Number Of Year]" caption="Месяц" numFmtId="0" hierarchy="9" level="2" mappingCount="1">
      <sharedItems count="2">
        <s v="[Calendar].[Y-M-D].[Month Number Of Year].&amp;[2025]&amp;[1]" c="Январь" cp="1">
          <x/>
        </s>
        <s v="[Calendar].[Y-M-D].[Month Number Of Year].&amp;[2025]&amp;[2]" c="Февраль" cp="1">
          <x/>
        </s>
      </sharedItems>
      <mpMap v="37"/>
    </cacheField>
    <cacheField name="[Calendar].[Y-M-D].[Date]" caption="Дата" numFmtId="0" hierarchy="9" level="3">
      <sharedItems containsSemiMixedTypes="0" containsString="0"/>
    </cacheField>
    <cacheField name="[Calendar].[Y-M-D].[Month Number Of Year].[Calendar Year]" caption="Год" propertyName="Calendar Year" numFmtId="0" hierarchy="9" level="2" memberPropertyField="1">
      <sharedItems containsSemiMixedTypes="0" containsString="0" containsNumber="1" containsInteger="1" minValue="2025" maxValue="2025" count="1">
        <n v="2025"/>
      </sharedItems>
    </cacheField>
    <cacheField name="[Calendar].[Y-M-D].[Date].[Calendar Week]" caption="Неделя календарная" propertyName="Calendar Week" numFmtId="0" hierarchy="9" level="3" memberPropertyField="1">
      <sharedItems containsSemiMixedTypes="0" containsString="0"/>
    </cacheField>
    <cacheField name="[Calendar].[Y-M-D].[Date].[Dayof Week]" caption="День недели" propertyName="Dayof Week" numFmtId="0" hierarchy="9" level="3" memberPropertyField="1">
      <sharedItems containsSemiMixedTypes="0" containsString="0"/>
    </cacheField>
    <cacheField name="[Calendar].[Y-M-D].[Date].[Month Name]" caption="Месяц" propertyName="Month Name" numFmtId="0" hierarchy="9" level="3" memberPropertyField="1">
      <sharedItems containsSemiMixedTypes="0" containsString="0"/>
    </cacheField>
    <cacheField name="[Calendar].[Y-M-D].[Date].[MonthNumberOfYear]" caption="Номер месяца" propertyName="MonthNumberOfYear" numFmtId="0" hierarchy="9" level="3" memberPropertyField="1">
      <sharedItems containsSemiMixedTypes="0" containsString="0"/>
    </cacheField>
    <cacheField name="[Calendar].[Y-M-D].[Date].[Period Name]" caption="Период" propertyName="Period Name" numFmtId="0" hierarchy="9" level="3" memberPropertyField="1">
      <sharedItems containsSemiMixedTypes="0" containsString="0"/>
    </cacheField>
    <cacheField name="[Calendar].[Y-M-D].[Date].[Prognoz Week]" caption="Неделя прогнозная" propertyName="Prognoz Week" numFmtId="0" hierarchy="9" level="3" memberPropertyField="1">
      <sharedItems containsSemiMixedTypes="0" containsString="0"/>
    </cacheField>
    <cacheField name="[Calendar].[Y-M-D].[Date].[Quarter Name]" caption="Квартал" propertyName="Quarter Name" numFmtId="0" hierarchy="9" level="3" memberPropertyField="1">
      <sharedItems containsSemiMixedTypes="0" containsString="0"/>
    </cacheField>
    <cacheField name="[Products].[Marking].[Marking]" caption="Код Аксапты" numFmtId="0" hierarchy="69" level="1">
      <sharedItems count="1">
        <s v="[Products].[Marking].&amp;[4301010929]" c="4301010929"/>
      </sharedItems>
    </cacheField>
    <cacheField name="[Products].[Product Short Name].[Product Short Name]" caption="Наименование" numFmtId="0" hierarchy="84" level="1">
      <sharedItems containsSemiMixedTypes="0" containsString="0"/>
    </cacheField>
    <cacheField name="[Products].[Product].[Product]" caption="Полное Наименование" numFmtId="0" hierarchy="75" level="1">
      <sharedItems containsSemiMixedTypes="0" containsString="0"/>
    </cacheField>
    <cacheField name="[Products].[Product].[Product].[Assortment Status]" caption="Ассортиментный статус" propertyName="Assortment Status" numFmtId="0" hierarchy="75" level="1" memberPropertyField="1">
      <sharedItems containsSemiMixedTypes="0" containsString="0"/>
    </cacheField>
    <cacheField name="[Products].[Product].[Product].[Brand Management]" caption="Бренд Дирекция" propertyName="Brand Management" numFmtId="0" hierarchy="75" level="1" memberPropertyField="1">
      <sharedItems containsSemiMixedTypes="0" containsString="0"/>
    </cacheField>
    <cacheField name="[Products].[Product].[Product].[Brand Management Code]" caption="Бренд Дирекция Код" propertyName="Brand Management Code" numFmtId="0" hierarchy="75" level="1" memberPropertyField="1">
      <sharedItems containsSemiMixedTypes="0" containsString="0"/>
    </cacheField>
    <cacheField name="[Products].[Product].[Product].[Brand Management FIO]" caption="Бренд Директор" propertyName="Brand Management FIO" numFmtId="0" hierarchy="75" level="1" memberPropertyField="1">
      <sharedItems containsSemiMixedTypes="0" containsString="0"/>
    </cacheField>
    <cacheField name="[Products].[Product].[Product].[Factory Name]" caption="Завод" propertyName="Factory Name" numFmtId="0" hierarchy="75" level="1" memberPropertyField="1">
      <sharedItems containsSemiMixedTypes="0" containsString="0"/>
    </cacheField>
    <cacheField name="[Products].[Product].[Product].[Is Spoilage]" caption="Брак" propertyName="Is Spoilage" numFmtId="0" hierarchy="75" level="1" memberPropertyField="1">
      <sharedItems containsSemiMixedTypes="0" containsString="0"/>
    </cacheField>
    <cacheField name="[Products].[Product].[Product].[Marking]" caption="Код Аксапты" propertyName="Marking" numFmtId="0" hierarchy="75" level="1" memberPropertyField="1">
      <sharedItems containsSemiMixedTypes="0" containsString="0"/>
    </cacheField>
    <cacheField name="[Products].[Product].[Product].[Netto Weight]" caption="Вес Нетто" propertyName="Netto Weight" numFmtId="0" hierarchy="75" level="1" memberPropertyField="1">
      <sharedItems containsSemiMixedTypes="0" containsString="0"/>
    </cacheField>
    <cacheField name="[Products].[Product].[Product].[NSI Code]" caption="ИД Номенклатурная (продуктовая) группа" propertyName="NSI Code" numFmtId="0" hierarchy="75" level="1" memberPropertyField="1">
      <sharedItems containsSemiMixedTypes="0" containsString="0"/>
    </cacheField>
    <cacheField name="[Products].[Product].[Product].[Packaging Format Name]" caption="Формат фасовки" propertyName="Packaging Format Name" numFmtId="0" hierarchy="75" level="1" memberPropertyField="1">
      <sharedItems containsSemiMixedTypes="0" containsString="0"/>
    </cacheField>
    <cacheField name="[Products].[Product].[Product].[Product Bag Type Name]" caption="Тип упаковки" propertyName="Product Bag Type Name" numFmtId="0" hierarchy="75" level="1" memberPropertyField="1">
      <sharedItems containsSemiMixedTypes="0" containsString="0"/>
    </cacheField>
    <cacheField name="[Products].[Product].[Product].[Product Groups Name]" caption="Продуктовая группа" propertyName="Product Groups Name" numFmtId="0" hierarchy="75" level="1" memberPropertyField="1">
      <sharedItems containsSemiMixedTypes="0" containsString="0"/>
    </cacheField>
    <cacheField name="[Products].[Product].[Product].[Product ID]" caption="Код НСИ" propertyName="Product ID" numFmtId="0" hierarchy="75" level="1" memberPropertyField="1">
      <sharedItems containsSemiMixedTypes="0" containsString="0"/>
    </cacheField>
    <cacheField name="[Products].[Product].[Product].[Product Short Name]" caption="Наименование" propertyName="Product Short Name" numFmtId="0" hierarchy="75" level="1" memberPropertyField="1">
      <sharedItems containsSemiMixedTypes="0" containsString="0"/>
    </cacheField>
    <cacheField name="[Products].[Product].[Product].[Production Groups Name]" caption="Производственная группа" propertyName="Production Groups Name" numFmtId="0" hierarchy="75" level="1" memberPropertyField="1">
      <sharedItems containsSemiMixedTypes="0" containsString="0"/>
    </cacheField>
    <cacheField name="[Products].[Product].[Product].[Production SKU Short Name]" caption="Производственное SKU Сокр" propertyName="Production SKU Short Name" numFmtId="0" hierarchy="75" level="1" memberPropertyField="1">
      <sharedItems containsSemiMixedTypes="0" containsString="0"/>
    </cacheField>
    <cacheField name="[Products].[Product].[Product].[Production SKUNSI Code]" caption="Производственное SKU Код НСИ" propertyName="Production SKUNSI Code" numFmtId="0" hierarchy="75" level="1" memberPropertyField="1">
      <sharedItems containsSemiMixedTypes="0" containsString="0"/>
    </cacheField>
    <cacheField name="[Products].[Product].[Product].[Recipe SK Us Short Name]" caption="Рецептурное SKU сокр." propertyName="Recipe SK Us Short Name" numFmtId="0" hierarchy="75" level="1" memberPropertyField="1">
      <sharedItems containsSemiMixedTypes="0" containsString="0"/>
    </cacheField>
    <cacheField name="[Products].[Product].[Product].[Sales Unit Code]" caption="Код единицы продаж" propertyName="Sales Unit Code" numFmtId="0" hierarchy="75" level="1" memberPropertyField="1">
      <sharedItems containsSemiMixedTypes="0" containsString="0"/>
    </cacheField>
    <cacheField name="[Products].[Product].[Product].[Sales Unit Name]" caption="Единица продаж" propertyName="Sales Unit Name" numFmtId="0" hierarchy="75" level="1" memberPropertyField="1">
      <sharedItems containsSemiMixedTypes="0" containsString="0"/>
    </cacheField>
    <cacheField name="[Products].[Product].[Product].[SAPSKU Consumer SKU Name]" caption="Потребительское SKU (SAP SKU)" propertyName="SAPSKU Consumer SKU Name" numFmtId="0" hierarchy="75" level="1" memberPropertyField="1">
      <sharedItems containsSemiMixedTypes="0" containsString="0"/>
    </cacheField>
    <cacheField name="[Products].[Product].[Product].[SAPSKU Consumer SKUNSI Code]" caption="ИД SAP Потребительское SKU" propertyName="SAPSKU Consumer SKUNSI Code" numFmtId="0" hierarchy="75" level="1" memberPropertyField="1">
      <sharedItems containsSemiMixedTypes="0" containsString="0"/>
    </cacheField>
    <cacheField name="[Products].[Product].[Product].[SAPSKU Name]" caption="SAP SKU" propertyName="SAPSKU Name" numFmtId="0" hierarchy="75" level="1" memberPropertyField="1">
      <sharedItems containsSemiMixedTypes="0" containsString="0"/>
    </cacheField>
    <cacheField name="[Products].[Product].[Product].[SAPSKU Planning Actual]" caption="Планирование (SAP SKU)" propertyName="SAPSKU Planning Actual" numFmtId="0" hierarchy="75" level="1" memberPropertyField="1">
      <sharedItems containsSemiMixedTypes="0" containsString="0"/>
    </cacheField>
    <cacheField name="[Products].[Product].[Product].[SAPSKU Production SKU Name]" caption="Производственное SKU  (SAP SKU)" propertyName="SAPSKU Production SKU Name" numFmtId="0" hierarchy="75" level="1" memberPropertyField="1">
      <sharedItems containsSemiMixedTypes="0" containsString="0"/>
    </cacheField>
    <cacheField name="[Products].[Product].[Product].[SAPSKU Recipe SKU Name]" caption="Рецептурное SKU (SAP SKU)" propertyName="SAPSKU Recipe SKU Name" numFmtId="0" hierarchy="75" level="1" memberPropertyField="1">
      <sharedItems containsSemiMixedTypes="0" containsString="0"/>
    </cacheField>
    <cacheField name="[Products].[Product].[Product].[SAPSKU Recipe SKUNSI Code]" caption="ИД SAP Рецептурное SKU" propertyName="SAPSKU Recipe SKUNSI Code" numFmtId="0" hierarchy="75" level="1" memberPropertyField="1">
      <sharedItems containsSemiMixedTypes="0" containsString="0"/>
    </cacheField>
    <cacheField name="[Products].[Product].[Product].[SAPSKU Short Name]" caption="SAP SKU(к.)" propertyName="SAPSKU Short Name" numFmtId="0" hierarchy="75" level="1" memberPropertyField="1">
      <sharedItems containsSemiMixedTypes="0" containsString="0"/>
    </cacheField>
    <cacheField name="[Products].[Product].[Product].[SAPSKU Status Name]" caption="Статус (SAP SKU)" propertyName="SAPSKU Status Name" numFmtId="0" hierarchy="75" level="1" memberPropertyField="1">
      <sharedItems containsSemiMixedTypes="0" containsString="0"/>
    </cacheField>
    <cacheField name="[Products].[Product].[Product].[SAPSKU Trade Seria Name]" caption="Торговая Серия (SAP SKU)" propertyName="SAPSKU Trade Seria Name" numFmtId="0" hierarchy="75" level="1" memberPropertyField="1">
      <sharedItems containsSemiMixedTypes="0" containsString="0"/>
    </cacheField>
    <cacheField name="[Products].[Product].[Product].[SAPSKU Trade Seria NSI Code]" caption="ИД SAP Торговая серия" propertyName="SAPSKU Trade Seria NSI Code" numFmtId="0" hierarchy="75" level="1" memberPropertyField="1">
      <sharedItems containsSemiMixedTypes="0" containsString="0"/>
    </cacheField>
    <cacheField name="[Products].[Product].[Product].[SAPSKU Trademark Name]" caption="Торговая Марка (SAP SKU)" propertyName="SAPSKU Trademark Name" numFmtId="0" hierarchy="75" level="1" memberPropertyField="1">
      <sharedItems containsSemiMixedTypes="0" containsString="0"/>
    </cacheField>
    <cacheField name="[Products].[Product].[Product].[SAPSKU Trademark NSI Code]" caption="ИД SAP Торговая марка" propertyName="SAPSKU Trademark NSI Code" numFmtId="0" hierarchy="75" level="1" memberPropertyField="1">
      <sharedItems containsSemiMixedTypes="0" containsString="0"/>
    </cacheField>
    <cacheField name="[Products].[Product].[Product].[SAPSKUCSKU Name]" caption="CSKU (SAP SKU)" propertyName="SAPSKUCSKU Name" numFmtId="0" hierarchy="75" level="1" memberPropertyField="1">
      <sharedItems containsSemiMixedTypes="0" containsString="0"/>
    </cacheField>
    <cacheField name="[Products].[Product].[Product].[SAPSKUCSKUNSI Code]" caption="ИД SAP Коммерческое SKU" propertyName="SAPSKUCSKUNSI Code" numFmtId="0" hierarchy="75" level="1" memberPropertyField="1">
      <sharedItems containsSemiMixedTypes="0" containsString="0"/>
    </cacheField>
    <cacheField name="[Products].[Product].[Product].[SAPSKUNSI Code]" caption="SAPSKU Код НСИ" propertyName="SAPSKUNSI Code" numFmtId="0" hierarchy="75" level="1" memberPropertyField="1">
      <sharedItems containsSemiMixedTypes="0" containsString="0"/>
    </cacheField>
    <cacheField name="[Products].[Product].[Product].[Shell NSI Code]" caption="Оболочка Код НСИ" propertyName="Shell NSI Code" numFmtId="0" hierarchy="75" level="1" memberPropertyField="1">
      <sharedItems containsSemiMixedTypes="0" containsString="0"/>
    </cacheField>
    <cacheField name="[Products].[Product].[Product].[Shell Short Name]" caption="Краткое наименование оболочки" propertyName="Shell Short Name" numFmtId="0" hierarchy="75" level="1" memberPropertyField="1">
      <sharedItems containsSemiMixedTypes="0" containsString="0"/>
    </cacheField>
    <cacheField name="[Products].[Product].[Product].[Shells Name]" caption="Оболочка" propertyName="Shells Name" numFmtId="0" hierarchy="75" level="1" memberPropertyField="1">
      <sharedItems containsSemiMixedTypes="0" containsString="0"/>
    </cacheField>
    <cacheField name="[Products].[Product].[Product].[Unit Measures Name]" caption="Ед. измерения" propertyName="Unit Measures Name" numFmtId="0" hierarchy="75" level="1" memberPropertyField="1">
      <sharedItems containsSemiMixedTypes="0" containsString="0"/>
    </cacheField>
    <cacheField name="[ResponsibilityAreas].[RAE Name3].[RAE Name3]" caption="ДД - Ответственный" numFmtId="0" hierarchy="129" level="1">
      <sharedItems containsSemiMixedTypes="0" containsString="0"/>
    </cacheField>
    <cacheField name="[ResponsibilityAreas].[RAE Name4].[RAE Name4]" caption="НД - Ответственный" numFmtId="0" hierarchy="130" level="1">
      <sharedItems containsSemiMixedTypes="0" containsString="0"/>
    </cacheField>
    <cacheField name="[ResponsibilityAreas].[RAE Name1].[RAE Name1]" caption="СВ - Ответственный" numFmtId="0" hierarchy="127" level="1">
      <sharedItems containsSemiMixedTypes="0" containsString="0"/>
    </cacheField>
    <cacheField name="[ResponsibilityAreas].[RAE Name2].[RAE Name2]" caption="ТМ - Ответственный" numFmtId="0" hierarchy="128" level="1">
      <sharedItems containsSemiMixedTypes="0" containsString="0"/>
    </cacheField>
    <cacheField name="[ResponsibilityAreas].[RAE Name0].[RAE Name0]" caption="ТП - Ответственный" numFmtId="0" hierarchy="126" level="1">
      <sharedItems containsSemiMixedTypes="0" containsString="0"/>
    </cacheField>
    <cacheField name="[Node].[Node].[Node]" caption="Дистрибутор" numFmtId="0" hierarchy="55" level="1">
      <sharedItems containsSemiMixedTypes="0" containsString="0"/>
    </cacheField>
    <cacheField name="[Node].[Node].[Node].[Actual Closing Date]" caption="Дата закрытия периода" propertyName="Actual Closing Date" numFmtId="0" hierarchy="55" level="1" memberPropertyField="1">
      <sharedItems containsSemiMixedTypes="0" containsString="0"/>
    </cacheField>
    <cacheField name="[Node].[Node].[Node].[Chicago Node ID]" caption="Номер Ноды" propertyName="Chicago Node ID" numFmtId="0" hierarchy="55" level="1" memberPropertyField="1">
      <sharedItems containsSemiMixedTypes="0" containsString="0"/>
    </cacheField>
    <cacheField name="[Node].[Node].[Node].[Node Responsibility Area]" caption="ТО Дистрибутора" propertyName="Node Responsibility Area" numFmtId="0" hierarchy="55" level="1" memberPropertyField="1">
      <sharedItems containsSemiMixedTypes="0" containsString="0"/>
    </cacheField>
    <cacheField name="[Node].[Node].[Node].[Node Work Type Name]" caption="Тип внедрения" propertyName="Node Work Type Name" numFmtId="0" hierarchy="55" level="1" memberPropertyField="1">
      <sharedItems containsSemiMixedTypes="0" containsString="0"/>
    </cacheField>
    <cacheField name="[Node].[Node].[Node].[NodeRegion]" caption="Регион Дистрибутора" propertyName="NodeRegion" numFmtId="0" hierarchy="55" level="1" memberPropertyField="1">
      <sharedItems containsSemiMixedTypes="0" containsString="0"/>
    </cacheField>
    <cacheField name="[Node].[Node].[Node].[State Name]" caption="Статус внедрения" propertyName="State Name" numFmtId="0" hierarchy="55" level="1" memberPropertyField="1">
      <sharedItems containsSemiMixedTypes="0" containsString="0"/>
    </cacheField>
    <cacheField name="[Contragents].[Combined Contragents Name].[Combined Contragents Name]" caption="Сводный клиент" numFmtId="0" hierarchy="26" level="1">
      <sharedItems containsSemiMixedTypes="0" containsString="0"/>
    </cacheField>
    <cacheField name="[ResponsibilityAreas].[RObl2].[RObl2]" caption="Область ТМ" numFmtId="0" hierarchy="138" level="1">
      <sharedItems containsSemiMixedTypes="0" containsString="0"/>
    </cacheField>
    <cacheField name="[ResponsibilityAreas].[RA Name2].[RA Name2]" caption="ТМ" numFmtId="0" hierarchy="122" level="1">
      <sharedItems containsSemiMixedTypes="0" containsString="0"/>
    </cacheField>
    <cacheField name="[Calendar].[Date].[Date]" caption="Дата" numFmtId="0" hierarchy="2" level="1">
      <sharedItems containsSemiMixedTypes="0" containsString="0"/>
    </cacheField>
    <cacheField name="[Calendar].[Date].[Date].[Calendar Week]" caption="Неделя календарная" propertyName="Calendar Week" numFmtId="0" hierarchy="2" level="1" memberPropertyField="1">
      <sharedItems containsSemiMixedTypes="0" containsString="0"/>
    </cacheField>
    <cacheField name="[Calendar].[Date].[Date].[Dayof Week]" caption="День недели" propertyName="Dayof Week" numFmtId="0" hierarchy="2" level="1" memberPropertyField="1">
      <sharedItems containsSemiMixedTypes="0" containsString="0"/>
    </cacheField>
    <cacheField name="[Calendar].[Date].[Date].[Month Name]" caption="Месяц" propertyName="Month Name" numFmtId="0" hierarchy="2" level="1" memberPropertyField="1">
      <sharedItems containsSemiMixedTypes="0" containsString="0"/>
    </cacheField>
    <cacheField name="[Calendar].[Date].[Date].[MonthNumberOfYear]" caption="Номер месяца" propertyName="MonthNumberOfYear" numFmtId="0" hierarchy="2" level="1" memberPropertyField="1">
      <sharedItems containsSemiMixedTypes="0" containsString="0"/>
    </cacheField>
    <cacheField name="[Calendar].[Date].[Date].[Period Name]" caption="Период" propertyName="Period Name" numFmtId="0" hierarchy="2" level="1" memberPropertyField="1">
      <sharedItems containsSemiMixedTypes="0" containsString="0"/>
    </cacheField>
    <cacheField name="[Calendar].[Date].[Date].[Prognoz Week]" caption="Неделя прогнозная" propertyName="Prognoz Week" numFmtId="0" hierarchy="2" level="1" memberPropertyField="1">
      <sharedItems containsSemiMixedTypes="0" containsString="0"/>
    </cacheField>
    <cacheField name="[Calendar].[Date].[Date].[Quarter Name]" caption="Квартал" propertyName="Quarter Name" numFmtId="0" hierarchy="2" level="1" memberPropertyField="1">
      <sharedItems containsSemiMixedTypes="0" containsString="0"/>
    </cacheField>
    <cacheField name="[Calendar].[Calendar Week].[Calendar Week]" caption="Неделя календарная" numFmtId="0" level="1">
      <sharedItems containsSemiMixedTypes="0" containsString="0"/>
    </cacheField>
    <cacheField name="[ResponsibilityAreas].[RA Name4].[RA Name4]" caption="НД" numFmtId="0" hierarchy="124" level="1">
      <sharedItems containsSemiMixedTypes="0" containsString="0"/>
    </cacheField>
    <cacheField name="[Products].[Product].[Product].[MARKERSKU]" caption="Маркерное SKU" propertyName="MARKERSKU" numFmtId="0" hierarchy="75" level="1" memberPropertyField="1">
      <sharedItems containsSemiMixedTypes="0" containsString="0"/>
    </cacheField>
    <cacheField name="[SalesPlaces].[SalesPlaces].[SalesPlaces].[Address]" caption="ТТ адрес НСИ" propertyName="Address" numFmtId="0" hierarchy="224" level="1" memberPropertyField="1">
      <sharedItems containsSemiMixedTypes="0" containsString="0"/>
    </cacheField>
    <cacheField name="[Products].[SAPSKU Trademark Name].[SAPSKU Trademark Name]" caption="Торговая Марка (SAP SKU)" numFmtId="0" hierarchy="105" level="1">
      <sharedItems containsSemiMixedTypes="0" containsString="0"/>
    </cacheField>
    <cacheField name="[Products].[Product].[Product].[Parent Production Groups ID]" caption="ИД Производственная группа планирования родительская" propertyName="Parent Production Groups ID" numFmtId="0" hierarchy="75" level="1" memberPropertyField="1">
      <sharedItems containsSemiMixedTypes="0" containsString="0"/>
    </cacheField>
    <cacheField name="[Products].[Product].[Product].[Parent Production Groups Name]" caption="Производственная группа планирования родительская" propertyName="Parent Production Groups Name" numFmtId="0" hierarchy="75" level="1" memberPropertyField="1">
      <sharedItems containsSemiMixedTypes="0" containsString="0"/>
    </cacheField>
    <cacheField name="[Products].[Product].[Product].[Production Groups ID]" caption="ИД Производственная группа планирования" propertyName="Production Groups ID" numFmtId="0" hierarchy="75" level="1" memberPropertyField="1">
      <sharedItems containsSemiMixedTypes="0" containsString="0"/>
    </cacheField>
    <cacheField name="[Products].[Product].[Product].[SAPSKU Brand Name]" caption="Бренд (SAP SKU)" propertyName="SAPSKU Brand Name" numFmtId="0" hierarchy="75" level="1" memberPropertyField="1">
      <sharedItems containsSemiMixedTypes="0" containsString="0"/>
    </cacheField>
    <cacheField name="[Products].[SAPSKU Trade Seria Name].[SAPSKU Trade Seria Name]" caption="Торговая Серия (SAP SKU)" numFmtId="0" hierarchy="103" level="1">
      <sharedItems containsSemiMixedTypes="0" containsString="0"/>
    </cacheField>
    <cacheField name="[Products].[Product].[Product].[Product Format ID]" caption="Код формата продукта" propertyName="Product Format ID" numFmtId="0" hierarchy="75" level="1" memberPropertyField="1">
      <sharedItems containsSemiMixedTypes="0" containsString="0"/>
    </cacheField>
    <cacheField name="[Products].[Product].[Product].[Product Format Name]" caption="Формат продукта" propertyName="Product Format Name" numFmtId="0" hierarchy="75" level="1" memberPropertyField="1">
      <sharedItems containsSemiMixedTypes="0" containsString="0"/>
    </cacheField>
    <cacheField name="[SalesPlaces].[SalesPlaces].[SalesPlaces].[Address Quality Level Name]" caption="Уровень качества адреса" propertyName="Address Quality Level Name" numFmtId="0" hierarchy="224" level="1" memberPropertyField="1">
      <sharedItems containsSemiMixedTypes="0" containsString="0"/>
    </cacheField>
    <cacheField name="[SalesPlaces].[SalesPlaces].[SalesPlaces].[BannerNSI]" caption="Вывеска ТТ из НСИ" propertyName="BannerNSI" numFmtId="0" hierarchy="224" level="1" memberPropertyField="1">
      <sharedItems containsSemiMixedTypes="0" containsString="0"/>
    </cacheField>
    <cacheField name="[DistrChannel].[Distr Channel Name].[Distr Channel Name]" caption="Канал сбыта" numFmtId="0" hierarchy="42" level="1">
      <sharedItems containsSemiMixedTypes="0" containsString="0"/>
    </cacheField>
    <cacheField name="[DistrChannel].[Distr Channel Name].[Distr Channel Name].[Parent Code Channel]" caption="Направление продаж" propertyName="Parent Code Channel" numFmtId="0" hierarchy="42" level="1" memberPropertyField="1">
      <sharedItems containsSemiMixedTypes="0" containsString="0"/>
    </cacheField>
    <cacheField name="[Products].[Product].[Product].[Analytics]" caption="Аналитика" propertyName="Analytics" numFmtId="0" hierarchy="75" level="1" memberPropertyField="1">
      <sharedItems containsSemiMixedTypes="0" containsString="0"/>
    </cacheField>
    <cacheField name="[Products].[Product].[Product].[SKUUnitStatus]" caption="Статус записи варианта (единица продукции)" propertyName="SKUUnitStatus" numFmtId="0" hierarchy="75" level="1" memberPropertyField="1">
      <sharedItems containsSemiMixedTypes="0" containsString="0"/>
    </cacheField>
    <cacheField name="[SalesPlaces].[SalesPlaces].[SalesPlaces].[Source]" caption="Справочник" propertyName="Source" numFmtId="0" hierarchy="224" level="1" memberPropertyField="1">
      <sharedItems containsSemiMixedTypes="0" containsString="0"/>
    </cacheField>
    <cacheField name="[Products].[Product].[Product].[Product Code AX]" caption="Код продукта AX" propertyName="Product Code AX" numFmtId="0" hierarchy="75" level="1" memberPropertyField="1">
      <sharedItems containsSemiMixedTypes="0" containsString="0"/>
    </cacheField>
    <cacheField name="[Products].[Product].[Product].[Product Name AX]" caption="Полное наименование AX" propertyName="Product Name AX" numFmtId="0" hierarchy="75" level="1" memberPropertyField="1">
      <sharedItems containsSemiMixedTypes="0" containsString="0"/>
    </cacheField>
    <cacheField name="[Products].[Product].[Product].[Product Short Name AX]" caption="Краткое наименование AX" propertyName="Product Short Name AX" numFmtId="0" hierarchy="75" level="1" memberPropertyField="1">
      <sharedItems containsSemiMixedTypes="0" containsString="0"/>
    </cacheField>
    <cacheField name="[Products].[Product].[Product].[Trade Series Name]" caption="Торговая Серия" propertyName="Trade Series Name" numFmtId="0" hierarchy="75" level="1" memberPropertyField="1">
      <sharedItems containsSemiMixedTypes="0" containsString="0"/>
    </cacheField>
    <cacheField name="[Products].[Product].[Product].[Trademark Name]" caption="Торговая Марка" propertyName="Trademark Name" numFmtId="0" hierarchy="75" level="1" memberPropertyField="1">
      <sharedItems containsSemiMixedTypes="0" containsString="0"/>
    </cacheField>
    <cacheField name="[Chain].[Retail Chain Name].[Retail Chain Name]" caption="Сеть" numFmtId="0" hierarchy="10" level="1">
      <sharedItems containsSemiMixedTypes="0" containsString="0"/>
    </cacheField>
    <cacheField name="[ResponsibilityAreas].[RTeamType0].[RTeamType0]" caption="ТП - Тип команды" numFmtId="0" hierarchy="139" level="1">
      <sharedItems containsSemiMixedTypes="0" containsString="0"/>
    </cacheField>
    <cacheField name="[SalesPlaces].[SalesPlaces].[SalesPlaces].[Branch]" caption="Филиал ТТ" propertyName="Branch" numFmtId="0" hierarchy="224" level="1" memberPropertyField="1">
      <sharedItems containsSemiMixedTypes="0" containsString="0"/>
    </cacheField>
    <cacheField name="[SalesPlaces].[SalesPlaces].[SalesPlaces].[External Branch Code]" caption="Внешний код филиала" propertyName="External Branch Code" numFmtId="0" hierarchy="224" level="1" memberPropertyField="1">
      <sharedItems containsSemiMixedTypes="0" containsString="0"/>
    </cacheField>
    <cacheField name="[Measures].[SalesPlaceID DC-Calc]" caption="АКБ" numFmtId="0" hierarchy="307" level="32767"/>
    <cacheField name="[Products].[Packaging Format Name].[Packaging Format Name]" caption="Формат фасовки" numFmtId="0" hierarchy="72" level="1">
      <sharedItems containsSemiMixedTypes="0" containsString="0"/>
    </cacheField>
  </cacheFields>
  <cacheHierarchies count="503">
    <cacheHierarchy uniqueName="[Calendar].[Calendar Week]" caption="Неделя календарная" attribute="1" time="1" defaultMemberUniqueName="[Calendar].[Calendar Week].[ALL]" allUniqueName="[Calendar].[Calendar Week].[ALL]" dimensionUniqueName="[Calendar]" displayFolder="Другие поля" count="2" unbalanced="0">
      <fieldsUsage count="2">
        <fieldUsage x="-1"/>
        <fieldUsage x="111"/>
      </fieldsUsage>
    </cacheHierarchy>
    <cacheHierarchy uniqueName="[Calendar].[Calendar Year]" caption="Год" attribute="1" time="1" defaultMemberUniqueName="[Calendar].[Calendar Year].[ALL]" allUniqueName="[Calendar].[Calendar Year].[ALL]" dimensionUniqueName="[Calendar]" displayFolder="" count="0" unbalanced="0"/>
    <cacheHierarchy uniqueName="[Calendar].[Date]" caption="Дата" attribute="1" time="1" keyAttribute="1" defaultMemberUniqueName="[Calendar].[Date].[ALL]" allUniqueName="[Calendar].[Date].[ALL]" dimensionUniqueName="[Calendar]" displayFolder="" count="2" memberValueDatatype="130" unbalanced="0">
      <fieldsUsage count="2">
        <fieldUsage x="-1"/>
        <fieldUsage x="103"/>
      </fieldsUsage>
    </cacheHierarchy>
    <cacheHierarchy uniqueName="[Calendar].[Dayof Week]" caption="День недели" attribute="1" time="1" defaultMemberUniqueName="[Calendar].[Dayof Week].[ALL]" allUniqueName="[Calendar].[Dayof Week].[ALL]" dimensionUniqueName="[Calendar]" displayFolder="Другие поля" count="0" unbalanced="0"/>
    <cacheHierarchy uniqueName="[Calendar].[Month Name]" caption="Месяц" attribute="1" time="1" defaultMemberUniqueName="[Calendar].[Month Name].[ALL]" allUniqueName="[Calendar].[Month Name].[ALL]" dimensionUniqueName="[Calendar]" displayFolder="" count="0" unbalanced="0"/>
    <cacheHierarchy uniqueName="[Calendar].[MonthNumberOfYear]" caption="Номер месяца" attribute="1" time="1" defaultMemberUniqueName="[Calendar].[MonthNumberOfYear].[ALL]" allUniqueName="[Calendar].[MonthNumberOfYear].[ALL]" dimensionUniqueName="[Calendar]" displayFolder="" count="0" unbalanced="0"/>
    <cacheHierarchy uniqueName="[Calendar].[Period Name]" caption="Период" attribute="1" time="1" defaultMemberUniqueName="[Calendar].[Period Name].[ALL]" allUniqueName="[Calendar].[Period Name].[ALL]" dimensionUniqueName="[Calendar]" displayFolder="Другие поля" count="0" unbalanced="0"/>
    <cacheHierarchy uniqueName="[Calendar].[Prognoz Week]" caption="Неделя прогнозная" attribute="1" time="1" defaultMemberUniqueName="[Calendar].[Prognoz Week].[ALL]" allUniqueName="[Calendar].[Prognoz Week].[ALL]" dimensionUniqueName="[Calendar]" displayFolder="Другие поля" count="0" unbalanced="0"/>
    <cacheHierarchy uniqueName="[Calendar].[Quarter Name]" caption="Квартал" attribute="1" time="1" defaultMemberUniqueName="[Calendar].[Quarter Name].[ALL]" allUniqueName="[Calendar].[Quarter Name].[ALL]" dimensionUniqueName="[Calendar]" displayFolder="Другие поля" count="0" unbalanced="0"/>
    <cacheHierarchy uniqueName="[Calendar].[Y-M-D]" caption="Год-Месяц-День" time="1" defaultMemberUniqueName="[Calendar].[Y-M-D].[All]" allUniqueName="[Calendar].[Y-M-D].[All]" dimensionUniqueName="[Calendar]" displayFolder="" count="4" unbalanced="0">
      <fieldsUsage count="4">
        <fieldUsage x="-1"/>
        <fieldUsage x="34"/>
        <fieldUsage x="35"/>
        <fieldUsage x="36"/>
      </fieldsUsage>
    </cacheHierarchy>
    <cacheHierarchy uniqueName="[Chain].[Retail Chain Name]" caption="Сеть" attribute="1" defaultMemberUniqueName="[Chain].[Retail Chain Name].[Все]" allUniqueName="[Chain].[Retail Chain Name].[Все]" dimensionUniqueName="[Chain]" displayFolder="Сеть" count="2" unbalanced="0">
      <fieldsUsage count="2">
        <fieldUsage x="-1"/>
        <fieldUsage x="135"/>
      </fieldsUsage>
    </cacheHierarchy>
    <cacheHierarchy uniqueName="[Chain].[Retail Chain NSI Code]" caption="Код НСИ сети" attribute="1" defaultMemberUniqueName="[Chain].[Retail Chain NSI Code].[Все]" allUniqueName="[Chain].[Retail Chain NSI Code].[Все]" dimensionUniqueName="[Chain]" displayFolder="Сеть" count="0" unbalanced="0"/>
    <cacheHierarchy uniqueName="[Chain].[Retail Chain Parent Name]" caption="Родительская сеть" attribute="1" defaultMemberUniqueName="[Chain].[Retail Chain Parent Name].[Все]" allUniqueName="[Chain].[Retail Chain Parent Name].[Все]" dimensionUniqueName="[Chain]" displayFolder="Сеть" count="0" unbalanced="0"/>
    <cacheHierarchy uniqueName="[ContragentAddresses].[Address Format Name]" caption="Формат" attribute="1" defaultMemberUniqueName="[ContragentAddresses].[Address Format Name].[Все]" allUniqueName="[ContragentAddresses].[Address Format Name].[Все]" dimensionUniqueName="[ContragentAddresses]" displayFolder="Адреса доставки" count="0" unbalanced="0"/>
    <cacheHierarchy uniqueName="[ContragentAddresses].[Contragent Addresses Short Name]" caption="Наименование" attribute="1" defaultMemberUniqueName="[ContragentAddresses].[Contragent Addresses Short Name].[Все]" allUniqueName="[ContragentAddresses].[Contragent Addresses Short Name].[Все]" dimensionUniqueName="[ContragentAddresses]" displayFolder="Адреса доставки" count="0" unbalanced="0"/>
    <cacheHierarchy uniqueName="[ContragentAddresses].[ContragentAddress]" caption="Адреса доставки" attribute="1" keyAttribute="1" defaultMemberUniqueName="[ContragentAddresses].[ContragentAddress].[Все]" allUniqueName="[ContragentAddresses].[ContragentAddress].[Все]" dimensionUniqueName="[ContragentAddresses]" displayFolder="Адреса доставки" count="0" unbalanced="0"/>
    <cacheHierarchy uniqueName="[ContragentAddresses].[DAX Code CA]" caption="Код Аксапты ТТ" attribute="1" defaultMemberUniqueName="[ContragentAddresses].[DAX Code CA].[Все]" allUniqueName="[ContragentAddresses].[DAX Code CA].[Все]" dimensionUniqueName="[ContragentAddresses]" displayFolder="Адреса доставки" count="0" unbalanced="0"/>
    <cacheHierarchy uniqueName="[ContragentAddresses].[NSI Code]" caption="Код НСИ Адреса" attribute="1" defaultMemberUniqueName="[ContragentAddresses].[NSI Code].[Все]" allUniqueName="[ContragentAddresses].[NSI Code].[Все]" dimensionUniqueName="[ContragentAddresses]" displayFolder="Адреса доставки" count="0" unbalanced="0"/>
    <cacheHierarchy uniqueName="[ContragentAddresses].[Region Name]" caption="Регион доставки" attribute="1" defaultMemberUniqueName="[ContragentAddresses].[Region Name].[Все]" allUniqueName="[ContragentAddresses].[Region Name].[Все]" dimensionUniqueName="[ContragentAddresses]" displayFolder="География" count="0" unbalanced="0"/>
    <cacheHierarchy uniqueName="[ContragentAddresses].[Responsibility Areas Code]" caption="Код территории" attribute="1" defaultMemberUniqueName="[ContragentAddresses].[Responsibility Areas Code].[Все]" allUniqueName="[ContragentAddresses].[Responsibility Areas Code].[Все]" dimensionUniqueName="[ContragentAddresses]" displayFolder="Территория" count="0" unbalanced="0"/>
    <cacheHierarchy uniqueName="[ContragentAddresses].[Responsibility Areas Employee Name]" caption="Ответственный за территорию" attribute="1" defaultMemberUniqueName="[ContragentAddresses].[Responsibility Areas Employee Name].[Все]" allUniqueName="[ContragentAddresses].[Responsibility Areas Employee Name].[Все]" dimensionUniqueName="[ContragentAddresses]" displayFolder="Территория" count="0" unbalanced="0"/>
    <cacheHierarchy uniqueName="[ContragentAddresses].[Responsibility Areas Match Employee Name]" caption="МЧ – Ответственный" attribute="1" defaultMemberUniqueName="[ContragentAddresses].[Responsibility Areas Match Employee Name].[Все]" allUniqueName="[ContragentAddresses].[Responsibility Areas Match Employee Name].[Все]" dimensionUniqueName="[ContragentAddresses]" displayFolder="Территория" count="0" unbalanced="0"/>
    <cacheHierarchy uniqueName="[ContragentAddresses].[Responsibility Areas Match Name]" caption="МЧ – Название" attribute="1" defaultMemberUniqueName="[ContragentAddresses].[Responsibility Areas Match Name].[Все]" allUniqueName="[ContragentAddresses].[Responsibility Areas Match Name].[Все]" dimensionUniqueName="[ContragentAddresses]" displayFolder="Территория" count="0" unbalanced="0"/>
    <cacheHierarchy uniqueName="[ContragentAddresses].[Responsibility Areas Name]" caption="Территория" attribute="1" defaultMemberUniqueName="[ContragentAddresses].[Responsibility Areas Name].[Все]" allUniqueName="[ContragentAddresses].[Responsibility Areas Name].[Все]" dimensionUniqueName="[ContragentAddresses]" displayFolder="Территория" count="0" unbalanced="0"/>
    <cacheHierarchy uniqueName="[ContragentAddresses].[Settlement Name]" caption="Населенный пункт" attribute="1" defaultMemberUniqueName="[ContragentAddresses].[Settlement Name].[Все]" allUniqueName="[ContragentAddresses].[Settlement Name].[Все]" dimensionUniqueName="[ContragentAddresses]" displayFolder="География" count="2" unbalanced="0">
      <fieldsUsage count="2">
        <fieldUsage x="-1"/>
        <fieldUsage x="2"/>
      </fieldsUsage>
    </cacheHierarchy>
    <cacheHierarchy uniqueName="[ContragentAddresses].[Town Name]" caption="Город" attribute="1" defaultMemberUniqueName="[ContragentAddresses].[Town Name].[Все]" allUniqueName="[ContragentAddresses].[Town Name].[Все]" dimensionUniqueName="[ContragentAddresses]" displayFolder="География" count="0" unbalanced="0"/>
    <cacheHierarchy uniqueName="[Contragents].[Combined Contragents Name]" caption="Сводный клиент" attribute="1" defaultMemberUniqueName="[Contragents].[Combined Contragents Name].[Все]" allUniqueName="[Contragents].[Combined Contragents Name].[Все]" dimensionUniqueName="[Contragents]" displayFolder="Сводный клиент" count="2" unbalanced="0">
      <fieldsUsage count="2">
        <fieldUsage x="-1"/>
        <fieldUsage x="100"/>
      </fieldsUsage>
    </cacheHierarchy>
    <cacheHierarchy uniqueName="[Contragents].[Combined Contragents NSI Code]" caption="Код НСИ сводного клиента" attribute="1" defaultMemberUniqueName="[Contragents].[Combined Contragents NSI Code].[Все]" allUniqueName="[Contragents].[Combined Contragents NSI Code].[Все]" dimensionUniqueName="[Contragents]" displayFolder="Сводный клиент" count="0" unbalanced="0"/>
    <cacheHierarchy uniqueName="[Contragents].[Contragent]" caption="Контрагент" attribute="1" keyAttribute="1" defaultMemberUniqueName="[Contragents].[Contragent].[Все]" allUniqueName="[Contragents].[Contragent].[Все]" dimensionUniqueName="[Contragents]" displayFolder="Контрагент" count="0" unbalanced="0"/>
    <cacheHierarchy uniqueName="[Contragents].[Contragent Axapta Code]" caption="Код аксапты" attribute="1" defaultMemberUniqueName="[Contragents].[Contragent Axapta Code].[Все]" allUniqueName="[Contragents].[Contragent Axapta Code].[Все]" dimensionUniqueName="[Contragents]" displayFolder="Контрагент" count="0" unbalanced="0"/>
    <cacheHierarchy uniqueName="[Contragents].[Contragent Short Name]" caption="Контрагент Наименование" attribute="1" defaultMemberUniqueName="[Contragents].[Contragent Short Name].[Все]" allUniqueName="[Contragents].[Contragent Short Name].[Все]" dimensionUniqueName="[Contragents]" displayFolder="Контрагент" count="0" unbalanced="0"/>
    <cacheHierarchy uniqueName="[Contragents].[Contragent Source Code]" caption="Код контрагента" attribute="1" defaultMemberUniqueName="[Contragents].[Contragent Source Code].[Все]" allUniqueName="[Contragents].[Contragent Source Code].[Все]" dimensionUniqueName="[Contragents]" displayFolder="Контрагент" count="0" unbalanced="0"/>
    <cacheHierarchy uniqueName="[Contragents].[Default Contragent Interaction Type Name]" caption="Тип" attribute="1" defaultMemberUniqueName="[Contragents].[Default Contragent Interaction Type Name].[Все]" allUniqueName="[Contragents].[Default Contragent Interaction Type Name].[Все]" dimensionUniqueName="[Contragents]" displayFolder="Контрагент" count="0" unbalanced="0"/>
    <cacheHierarchy uniqueName="[Contragents].[In Move]" caption="Внутренние перемещения" attribute="1" defaultMemberUniqueName="[Contragents].[In Move].[Все]" allUniqueName="[Contragents].[In Move].[Все]" dimensionUniqueName="[Contragents]" displayFolder="Контрагент" count="0" unbalanced="0"/>
    <cacheHierarchy uniqueName="[Contragents].[INN]" caption="ИНН" attribute="1" defaultMemberUniqueName="[Contragents].[INN].[Все]" allUniqueName="[Contragents].[INN].[Все]" dimensionUniqueName="[Contragents]" displayFolder="Контрагент" count="0" unbalanced="0"/>
    <cacheHierarchy uniqueName="[Contragents].[KPP]" caption="КПП" attribute="1" defaultMemberUniqueName="[Contragents].[KPP].[Все]" allUniqueName="[Contragents].[KPP].[Все]" dimensionUniqueName="[Contragents]" displayFolder="Контрагент" count="0" unbalanced="0"/>
    <cacheHierarchy uniqueName="[Contragents].[Region Name]" caption="Регион контрагента" attribute="1" defaultMemberUniqueName="[Contragents].[Region Name].[Все]" allUniqueName="[Contragents].[Region Name].[Все]" dimensionUniqueName="[Contragents]" displayFolder="География" count="0" unbalanced="0"/>
    <cacheHierarchy uniqueName="[Contragents].[Region Parent Name]" caption="Область контрагента" attribute="1" defaultMemberUniqueName="[Contragents].[Region Parent Name].[Все]" allUniqueName="[Contragents].[Region Parent Name].[Все]" dimensionUniqueName="[Contragents]" displayFolder="География" count="0" unbalanced="0"/>
    <cacheHierarchy uniqueName="[Contragents].[Remaining Shelf Life Percent KI]" caption="ОСГ КИ" attribute="1" defaultMemberUniqueName="[Contragents].[Remaining Shelf Life Percent KI].[Все]" allUniqueName="[Contragents].[Remaining Shelf Life Percent KI].[Все]" dimensionUniqueName="[Contragents]" displayFolder="ОСГ" count="0" unbalanced="0"/>
    <cacheHierarchy uniqueName="[Contragents].[Remaining Shelf Life Percent ZPF]" caption="ОСГ ЗПФ" attribute="1" defaultMemberUniqueName="[Contragents].[Remaining Shelf Life Percent ZPF].[Все]" allUniqueName="[Contragents].[Remaining Shelf Life Percent ZPF].[Все]" dimensionUniqueName="[Contragents]" displayFolder="ОСГ" count="0" unbalanced="0"/>
    <cacheHierarchy uniqueName="[Contragents].[Settlement Name]" caption="Населенный пункт" attribute="1" defaultMemberUniqueName="[Contragents].[Settlement Name].[Все]" allUniqueName="[Contragents].[Settlement Name].[Все]" dimensionUniqueName="[Contragents]" displayFolder="География" count="0" unbalanced="0"/>
    <cacheHierarchy uniqueName="[Contragents].[Town Name]" caption="Город" attribute="1" defaultMemberUniqueName="[Contragents].[Town Name].[Все]" allUniqueName="[Contragents].[Town Name].[Все]" dimensionUniqueName="[Contragents]" displayFolder="География" count="0" unbalanced="0"/>
    <cacheHierarchy uniqueName="[DistrChannel].[Distr Channel Name]" caption="Канал сбыта" attribute="1" keyAttribute="1" defaultMemberUniqueName="[DistrChannel].[Distr Channel Name].[Все]" allUniqueName="[DistrChannel].[Distr Channel Name].[Все]" dimensionUniqueName="[DistrChannel]" displayFolder="Канал сбыта" count="2" unbalanced="0">
      <fieldsUsage count="2">
        <fieldUsage x="-1"/>
        <fieldUsage x="125"/>
      </fieldsUsage>
    </cacheHierarchy>
    <cacheHierarchy uniqueName="[DistrChannel].[Parent Code Channel]" caption="Направление продаж" attribute="1" defaultMemberUniqueName="[DistrChannel].[Parent Code Channel].[Все]" allUniqueName="[DistrChannel].[Parent Code Channel].[Все]" dimensionUniqueName="[DistrChannel]" displayFolder="Канал сбыта" count="0" unbalanced="0"/>
    <cacheHierarchy uniqueName="[DocumentTypes].[Document Type Group Name]" caption="Группа документа" attribute="1" defaultMemberUniqueName="[DocumentTypes].[Document Type Group Name].[Все]" allUniqueName="[DocumentTypes].[Document Type Group Name].[Все]" dimensionUniqueName="[DocumentTypes]" displayFolder="" count="0" unbalanced="0"/>
    <cacheHierarchy uniqueName="[DocumentTypes].[Document Type Name]" caption="Тип документа" attribute="1" keyAttribute="1" defaultMemberUniqueName="[DocumentTypes].[Document Type Name].[Все]" allUniqueName="[DocumentTypes].[Document Type Name].[Все]" dimensionUniqueName="[DocumentTypes]" displayFolder="" count="0" unbalanced="0"/>
    <cacheHierarchy uniqueName="[Firms].[Firm ID]" caption="Юр.лицо (ABI) подробно" attribute="1" keyAttribute="1" defaultMemberUniqueName="[Firms].[Firm ID].[Все]" allUniqueName="[Firms].[Firm ID].[Все]" dimensionUniqueName="[Firms]" displayFolder="" count="0" unbalanced="0"/>
    <cacheHierarchy uniqueName="[Firms].[Firm Name]" caption="Юр.лицо ABI" attribute="1" defaultMemberUniqueName="[Firms].[Firm Name].[Все]" allUniqueName="[Firms].[Firm Name].[Все]" dimensionUniqueName="[Firms]" displayFolder="" count="0" unbalanced="0"/>
    <cacheHierarchy uniqueName="[Firms].[Head Firm]" caption="Головная организация ABI" attribute="1" defaultMemberUniqueName="[Firms].[Head Firm].[Все]" allUniqueName="[Firms].[Head Firm].[Все]" dimensionUniqueName="[Firms]" displayFolder="" count="0" unbalanced="0"/>
    <cacheHierarchy uniqueName="[Firms].[Parent Firm ID]" caption="Юр.лица ABI (дерево)" defaultMemberUniqueName="[Firms].[Parent Firm ID].[Все]" allUniqueName="[Firms].[Parent Firm ID].[Все]" dimensionUniqueName="[Firms]" displayFolder="" count="3" unbalanced="1"/>
    <cacheHierarchy uniqueName="[LogicalStores].[Logical Store Name]" caption="Склад" attribute="1" keyAttribute="1" defaultMemberUniqueName="[LogicalStores].[Logical Store Name].[Все]" allUniqueName="[LogicalStores].[Logical Store Name].[Все]" dimensionUniqueName="[LogicalStores]" displayFolder="" count="0" unbalanced="0"/>
    <cacheHierarchy uniqueName="[LogicalStores].[Logical Store Site Name]" caption="Сайт" attribute="1" defaultMemberUniqueName="[LogicalStores].[Logical Store Site Name].[Все]" allUniqueName="[LogicalStores].[Logical Store Site Name].[Все]" dimensionUniqueName="[LogicalStores]" displayFolder="" count="0" unbalanced="0"/>
    <cacheHierarchy uniqueName="[LogicalStores].[Logical Store Source Code]" caption="Код склада" attribute="1" defaultMemberUniqueName="[LogicalStores].[Logical Store Source Code].[Все]" allUniqueName="[LogicalStores].[Logical Store Source Code].[Все]" dimensionUniqueName="[LogicalStores]" displayFolder="" count="0" unbalanced="0"/>
    <cacheHierarchy uniqueName="[Node].[Actual Closing Date]" caption="Дата закрытия периода" attribute="1" defaultMemberUniqueName="[Node].[Actual Closing Date].[Все]" allUniqueName="[Node].[Actual Closing Date].[Все]" dimensionUniqueName="[Node]" displayFolder="Дистрибутор" count="0" unbalanced="0"/>
    <cacheHierarchy uniqueName="[Node].[Chicago Node ID]" caption="Номер Ноды" attribute="1" defaultMemberUniqueName="[Node].[Chicago Node ID].[Все]" allUniqueName="[Node].[Chicago Node ID].[Все]" dimensionUniqueName="[Node]" displayFolder="Дистрибутор" count="0" unbalanced="0"/>
    <cacheHierarchy uniqueName="[Node].[Node]" caption="Дистрибутор" attribute="1" keyAttribute="1" defaultMemberUniqueName="[Node].[Node].[Все]" allUniqueName="[Node].[Node].[Все]" dimensionUniqueName="[Node]" displayFolder="Дистрибутор" count="2" unbalanced="0">
      <fieldsUsage count="2">
        <fieldUsage x="-1"/>
        <fieldUsage x="93"/>
      </fieldsUsage>
    </cacheHierarchy>
    <cacheHierarchy uniqueName="[Node].[Node Responsibility Area]" caption="ТО Дистрибутора" attribute="1" defaultMemberUniqueName="[Node].[Node Responsibility Area].[Все]" allUniqueName="[Node].[Node Responsibility Area].[Все]" dimensionUniqueName="[Node]" displayFolder="Дистрибутор" count="0" unbalanced="0"/>
    <cacheHierarchy uniqueName="[Node].[Node Work Type Name]" caption="Тип внедрения" attribute="1" defaultMemberUniqueName="[Node].[Node Work Type Name].[Все]" allUniqueName="[Node].[Node Work Type Name].[Все]" dimensionUniqueName="[Node]" displayFolder="Дистрибутор" count="0" unbalanced="0"/>
    <cacheHierarchy uniqueName="[Node].[State Name]" caption="Статус внедрения" attribute="1" defaultMemberUniqueName="[Node].[State Name].[Все]" allUniqueName="[Node].[State Name].[Все]" dimensionUniqueName="[Node]" displayFolder="Дистрибутор" count="2" unbalanced="0">
      <fieldsUsage count="2">
        <fieldUsage x="-1"/>
        <fieldUsage x="0"/>
      </fieldsUsage>
    </cacheHierarchy>
    <cacheHierarchy uniqueName="[PlanVersions].[PlanVersion]" caption="Версия плана" attribute="1" keyAttribute="1" defaultMemberUniqueName="[PlanVersions].[PlanVersion].[Все]" allUniqueName="[PlanVersions].[PlanVersion].[Все]" dimensionUniqueName="[PlanVersions]" displayFolder="" count="0" unbalanced="0"/>
    <cacheHierarchy uniqueName="[ProcessDate].[ProcessDate]" caption="Дата обновления куба" attribute="1" keyAttribute="1" defaultMemberUniqueName="[ProcessDate].[ProcessDate].&amp;[1]" allUniqueName="[ProcessDate].[ProcessDate].[Все]" dimensionUniqueName="[ProcessDate]" displayFolder="" count="0" unbalanced="0"/>
    <cacheHierarchy uniqueName="[Products].[Analytics]" caption="Аналитика" attribute="1" defaultMemberUniqueName="[Products].[Analytics].[Все]" allUniqueName="[Products].[Analytics].[Все]" dimensionUniqueName="[Products]" displayFolder="Аналитические" count="0" unbalanced="0"/>
    <cacheHierarchy uniqueName="[Products].[Assortment Status]" caption="Ассортиментный статус" attribute="1" defaultMemberUniqueName="[Products].[Assortment Status].[Все]" allUniqueName="[Products].[Assortment Status].[Все]" dimensionUniqueName="[Products]" displayFolder="Используемые продукты" count="0" unbalanced="0"/>
    <cacheHierarchy uniqueName="[Products].[Brand Management]" caption="Бренд Дирекция" attribute="1" defaultMemberUniqueName="[Products].[Brand Management].[Все]" allUniqueName="[Products].[Brand Management].[Все]" dimensionUniqueName="[Products]" displayFolder="SAP SKU" count="2" unbalanced="0">
      <fieldsUsage count="2">
        <fieldUsage x="-1"/>
        <fieldUsage x="30"/>
      </fieldsUsage>
    </cacheHierarchy>
    <cacheHierarchy uniqueName="[Products].[Brand Management Code]" caption="Бренд Дирекция Код" attribute="1" defaultMemberUniqueName="[Products].[Brand Management Code].[Все]" allUniqueName="[Products].[Brand Management Code].[Все]" dimensionUniqueName="[Products]" displayFolder="SAP SKU" count="0" unbalanced="0"/>
    <cacheHierarchy uniqueName="[Products].[Brand Management FIO]" caption="Бренд Директор" attribute="1" defaultMemberUniqueName="[Products].[Brand Management FIO].[Все]" allUniqueName="[Products].[Brand Management FIO].[Все]" dimensionUniqueName="[Products]" displayFolder="SAP SKU" count="0" unbalanced="0"/>
    <cacheHierarchy uniqueName="[Products].[Factory Name]" caption="Завод" attribute="1" defaultMemberUniqueName="[Products].[Factory Name].[Все]" allUniqueName="[Products].[Factory Name].[Все]" dimensionUniqueName="[Products]" displayFolder="Используемые продукты" count="0" unbalanced="0"/>
    <cacheHierarchy uniqueName="[Products].[Is Spoilage]" caption="Брак" attribute="1" defaultMemberUniqueName="[Products].[Is Spoilage].[Все]" allUniqueName="[Products].[Is Spoilage].[Все]" dimensionUniqueName="[Products]" displayFolder="Используемые продукты" count="0" unbalanced="0"/>
    <cacheHierarchy uniqueName="[Products].[MARKERSKU]" caption="Маркерное SKU" attribute="1" defaultMemberUniqueName="[Products].[MARKERSKU].[Все]" allUniqueName="[Products].[MARKERSKU].[Все]" dimensionUniqueName="[Products]" displayFolder="SAP SKU" count="0" unbalanced="0"/>
    <cacheHierarchy uniqueName="[Products].[Marking]" caption="Код Аксапты" attribute="1" defaultMemberUniqueName="[Products].[Marking].[Все]" allUniqueName="[Products].[Marking].[Все]" dimensionUniqueName="[Products]" displayFolder="Используемые продукты" count="2" unbalanced="0">
      <fieldsUsage count="2">
        <fieldUsage x="-1"/>
        <fieldUsage x="45"/>
      </fieldsUsage>
    </cacheHierarchy>
    <cacheHierarchy uniqueName="[Products].[Netto Weight]" caption="Вес Нетто" attribute="1" defaultMemberUniqueName="[Products].[Netto Weight].[Все]" allUniqueName="[Products].[Netto Weight].[Все]" dimensionUniqueName="[Products]" displayFolder="Используемые продукты" count="0" unbalanced="0"/>
    <cacheHierarchy uniqueName="[Products].[NSI Code]" caption="ИД Номенклатурная (продуктовая) группа" attribute="1" defaultMemberUniqueName="[Products].[NSI Code].[Все]" allUniqueName="[Products].[NSI Code].[Все]" dimensionUniqueName="[Products]" displayFolder="Используемые продукты" count="0" unbalanced="0"/>
    <cacheHierarchy uniqueName="[Products].[Packaging Format Name]" caption="Формат фасовки" attribute="1" defaultMemberUniqueName="[Products].[Packaging Format Name].[Все]" allUniqueName="[Products].[Packaging Format Name].[Все]" dimensionUniqueName="[Products]" displayFolder="Используемые продукты" count="2" unbalanced="0">
      <fieldsUsage count="2">
        <fieldUsage x="-1"/>
        <fieldUsage x="140"/>
      </fieldsUsage>
    </cacheHierarchy>
    <cacheHierarchy uniqueName="[Products].[Parent Production Groups ID]" caption="ИД Производственная группа планирования родительская" attribute="1" defaultMemberUniqueName="[Products].[Parent Production Groups ID].[Все]" allUniqueName="[Products].[Parent Production Groups ID].[Все]" dimensionUniqueName="[Products]" displayFolder="Используемые продукты" count="0" unbalanced="0"/>
    <cacheHierarchy uniqueName="[Products].[Parent Production Groups Name]" caption="Производственная группа планирования родительская" attribute="1" defaultMemberUniqueName="[Products].[Parent Production Groups Name].[Все]" allUniqueName="[Products].[Parent Production Groups Name].[Все]" dimensionUniqueName="[Products]" displayFolder="Используемые продукты" count="0" unbalanced="0"/>
    <cacheHierarchy uniqueName="[Products].[Product]" caption="Полное Наименование" attribute="1" keyAttribute="1" defaultMemberUniqueName="[Products].[Product].[Все]" allUniqueName="[Products].[Product].[Все]" dimensionUniqueName="[Products]" displayFolder="Используемые продукты" count="2" unbalanced="0">
      <fieldsUsage count="2">
        <fieldUsage x="-1"/>
        <fieldUsage x="47"/>
      </fieldsUsage>
    </cacheHierarchy>
    <cacheHierarchy uniqueName="[Products].[Product Bag Type Name]" caption="Тип упаковки" attribute="1" defaultMemberUniqueName="[Products].[Product Bag Type Name].[Все]" allUniqueName="[Products].[Product Bag Type Name].[Все]" dimensionUniqueName="[Products]" displayFolder="Используемые продукты" count="0" unbalanced="0"/>
    <cacheHierarchy uniqueName="[Products].[Product Categories Name]" caption="Категория продукции" attribute="1" defaultMemberUniqueName="[Products].[Product Categories Name].[Все]" allUniqueName="[Products].[Product Categories Name].[Все]" dimensionUniqueName="[Products]" displayFolder="Используемые продукты" count="2" unbalanced="0">
      <fieldsUsage count="2">
        <fieldUsage x="-1"/>
        <fieldUsage x="31"/>
      </fieldsUsage>
    </cacheHierarchy>
    <cacheHierarchy uniqueName="[Products].[Product Code AX]" caption="Код продукта AX" attribute="1" defaultMemberUniqueName="[Products].[Product Code AX].[Все]" allUniqueName="[Products].[Product Code AX].[Все]" dimensionUniqueName="[Products]" displayFolder="Используемые продукты" count="0" unbalanced="0"/>
    <cacheHierarchy uniqueName="[Products].[Product Format ID]" caption="Код формата продукта" attribute="1" defaultMemberUniqueName="[Products].[Product Format ID].[Все]" allUniqueName="[Products].[Product Format ID].[Все]" dimensionUniqueName="[Products]" displayFolder="Используемые продукты" count="0" unbalanced="0"/>
    <cacheHierarchy uniqueName="[Products].[Product Format Name]" caption="Формат продукта" attribute="1" defaultMemberUniqueName="[Products].[Product Format Name].[Все]" allUniqueName="[Products].[Product Format Name].[Все]" dimensionUniqueName="[Products]" displayFolder="Используемые продукты" count="0" unbalanced="0"/>
    <cacheHierarchy uniqueName="[Products].[Product Groups Name]" caption="Продуктовая группа" attribute="1" defaultMemberUniqueName="[Products].[Product Groups Name].[Все]" allUniqueName="[Products].[Product Groups Name].[Все]" dimensionUniqueName="[Products]" displayFolder="Используемые продукты" count="2" unbalanced="0">
      <fieldsUsage count="2">
        <fieldUsage x="-1"/>
        <fieldUsage x="33"/>
      </fieldsUsage>
    </cacheHierarchy>
    <cacheHierarchy uniqueName="[Products].[Product ID]" caption="Код НСИ" attribute="1" defaultMemberUniqueName="[Products].[Product ID].[Все]" allUniqueName="[Products].[Product ID].[Все]" dimensionUniqueName="[Products]" displayFolder="Используемые продукты" count="0" unbalanced="0"/>
    <cacheHierarchy uniqueName="[Products].[Product Name AX]" caption="Полное наименование AX" attribute="1" defaultMemberUniqueName="[Products].[Product Name AX].[Все]" allUniqueName="[Products].[Product Name AX].[Все]" dimensionUniqueName="[Products]" displayFolder="Используемые продукты" count="0" unbalanced="0"/>
    <cacheHierarchy uniqueName="[Products].[Product Short Name]" caption="Наименование" attribute="1" defaultMemberUniqueName="[Products].[Product Short Name].[Все]" allUniqueName="[Products].[Product Short Name].[Все]" dimensionUniqueName="[Products]" displayFolder="Используемые продукты" count="2" unbalanced="0">
      <fieldsUsage count="2">
        <fieldUsage x="-1"/>
        <fieldUsage x="46"/>
      </fieldsUsage>
    </cacheHierarchy>
    <cacheHierarchy uniqueName="[Products].[Product Short Name AX]" caption="Краткое наименование AX" attribute="1" defaultMemberUniqueName="[Products].[Product Short Name AX].[Все]" allUniqueName="[Products].[Product Short Name AX].[Все]" dimensionUniqueName="[Products]" displayFolder="Используемые продукты" count="0" unbalanced="0"/>
    <cacheHierarchy uniqueName="[Products].[Production Groups ID]" caption="ИД Производственная группа планирования" attribute="1" defaultMemberUniqueName="[Products].[Production Groups ID].[Все]" allUniqueName="[Products].[Production Groups ID].[Все]" dimensionUniqueName="[Products]" displayFolder="Используемые продукты" count="0" unbalanced="0"/>
    <cacheHierarchy uniqueName="[Products].[Production Groups Name]" caption="Производственная группа планирования" attribute="1" defaultMemberUniqueName="[Products].[Production Groups Name].[Все]" allUniqueName="[Products].[Production Groups Name].[Все]" dimensionUniqueName="[Products]" displayFolder="Используемые продукты" count="0" unbalanced="0"/>
    <cacheHierarchy uniqueName="[Products].[Production SKU Short Name]" caption="Производственное SKU Сокр" attribute="1" defaultMemberUniqueName="[Products].[Production SKU Short Name].[Все]" allUniqueName="[Products].[Production SKU Short Name].[Все]" dimensionUniqueName="[Products]" displayFolder="SAP SKU" count="0" unbalanced="0"/>
    <cacheHierarchy uniqueName="[Products].[Production SKUNSI Code]" caption="Производственное SKU Код НСИ" attribute="1" defaultMemberUniqueName="[Products].[Production SKUNSI Code].[Все]" allUniqueName="[Products].[Production SKUNSI Code].[Все]" dimensionUniqueName="[Products]" displayFolder="SAP SKU" count="0" unbalanced="0"/>
    <cacheHierarchy uniqueName="[Products].[Recipe SK Us Short Name]" caption="Рецептурное SKU сокр." attribute="1" defaultMemberUniqueName="[Products].[Recipe SK Us Short Name].[Все]" allUniqueName="[Products].[Recipe SK Us Short Name].[Все]" dimensionUniqueName="[Products]" displayFolder="SAP SKU" count="0" unbalanced="0"/>
    <cacheHierarchy uniqueName="[Products].[Sales Unit Code]" caption="Код единицы продаж" attribute="1" defaultMemberUniqueName="[Products].[Sales Unit Code].[Все]" allUniqueName="[Products].[Sales Unit Code].[Все]" dimensionUniqueName="[Products]" displayFolder="Используемые продукты" count="0" unbalanced="0"/>
    <cacheHierarchy uniqueName="[Products].[Sales Unit Name]" caption="Единица продаж" attribute="1" defaultMemberUniqueName="[Products].[Sales Unit Name].[Все]" allUniqueName="[Products].[Sales Unit Name].[Все]" dimensionUniqueName="[Products]" displayFolder="Используемые продукты" count="2" unbalanced="0"/>
    <cacheHierarchy uniqueName="[Products].[SAPSKU Brand Name]" caption="Бренд (SAP SKU)" attribute="1" defaultMemberUniqueName="[Products].[SAPSKU Brand Name].[Все]" allUniqueName="[Products].[SAPSKU Brand Name].[Все]" dimensionUniqueName="[Products]" displayFolder="SAP SKU" count="0" unbalanced="0"/>
    <cacheHierarchy uniqueName="[Products].[SAPSKU Consumer SKU Name]" caption="Потребительское SKU (SAP SKU)" attribute="1" defaultMemberUniqueName="[Products].[SAPSKU Consumer SKU Name].[Все]" allUniqueName="[Products].[SAPSKU Consumer SKU Name].[Все]" dimensionUniqueName="[Products]" displayFolder="SAP SKU" count="0" unbalanced="0"/>
    <cacheHierarchy uniqueName="[Products].[SAPSKU Consumer SKUNSI Code]" caption="ИД SAP Потребительское SKU" attribute="1" defaultMemberUniqueName="[Products].[SAPSKU Consumer SKUNSI Code].[Все]" allUniqueName="[Products].[SAPSKU Consumer SKUNSI Code].[Все]" dimensionUniqueName="[Products]" displayFolder="SAP SKU" count="0" unbalanced="0"/>
    <cacheHierarchy uniqueName="[Products].[SAPSKU Name]" caption="SAP SKU" attribute="1" defaultMemberUniqueName="[Products].[SAPSKU Name].[Все]" allUniqueName="[Products].[SAPSKU Name].[Все]" dimensionUniqueName="[Products]" displayFolder="SAP SKU" count="0" unbalanced="0"/>
    <cacheHierarchy uniqueName="[Products].[SAPSKU Planning Actual]" caption="Планирование (SAP SKU)" attribute="1" defaultMemberUniqueName="[Products].[SAPSKU Planning Actual].[Все]" allUniqueName="[Products].[SAPSKU Planning Actual].[Все]" dimensionUniqueName="[Products]" displayFolder="SAP SKU" count="0" unbalanced="0"/>
    <cacheHierarchy uniqueName="[Products].[SAPSKU Production SKU Name]" caption="Производственное SKU  (SAP SKU)" attribute="1" defaultMemberUniqueName="[Products].[SAPSKU Production SKU Name].[Все]" allUniqueName="[Products].[SAPSKU Production SKU Name].[Все]" dimensionUniqueName="[Products]" displayFolder="SAP SKU" count="0" unbalanced="0"/>
    <cacheHierarchy uniqueName="[Products].[SAPSKU Recipe SKU Name]" caption="Рецептурное SKU (SAP SKU)" attribute="1" defaultMemberUniqueName="[Products].[SAPSKU Recipe SKU Name].[Все]" allUniqueName="[Products].[SAPSKU Recipe SKU Name].[Все]" dimensionUniqueName="[Products]" displayFolder="SAP SKU" count="0" unbalanced="0"/>
    <cacheHierarchy uniqueName="[Products].[SAPSKU Recipe SKUNSI Code]" caption="ИД SAP Рецептурное SKU" attribute="1" defaultMemberUniqueName="[Products].[SAPSKU Recipe SKUNSI Code].[Все]" allUniqueName="[Products].[SAPSKU Recipe SKUNSI Code].[Все]" dimensionUniqueName="[Products]" displayFolder="SAP SKU" count="0" unbalanced="0"/>
    <cacheHierarchy uniqueName="[Products].[SAPSKU Short Name]" caption="SAP SKU(к.)" attribute="1" defaultMemberUniqueName="[Products].[SAPSKU Short Name].[Все]" allUniqueName="[Products].[SAPSKU Short Name].[Все]" dimensionUniqueName="[Products]" displayFolder="SAP SKU" count="0" unbalanced="0"/>
    <cacheHierarchy uniqueName="[Products].[SAPSKU Status Name]" caption="Статус (SAP SKU)" attribute="1" defaultMemberUniqueName="[Products].[SAPSKU Status Name].[Все]" allUniqueName="[Products].[SAPSKU Status Name].[Все]" dimensionUniqueName="[Products]" displayFolder="SAP SKU" count="0" unbalanced="0"/>
    <cacheHierarchy uniqueName="[Products].[SAPSKU Trade Seria Name]" caption="Торговая Серия (SAP SKU)" attribute="1" defaultMemberUniqueName="[Products].[SAPSKU Trade Seria Name].[Все]" allUniqueName="[Products].[SAPSKU Trade Seria Name].[Все]" dimensionUniqueName="[Products]" displayFolder="SAP SKU" count="2" unbalanced="0">
      <fieldsUsage count="2">
        <fieldUsage x="-1"/>
        <fieldUsage x="120"/>
      </fieldsUsage>
    </cacheHierarchy>
    <cacheHierarchy uniqueName="[Products].[SAPSKU Trade Seria NSI Code]" caption="ИД SAP Торговая серия" attribute="1" defaultMemberUniqueName="[Products].[SAPSKU Trade Seria NSI Code].[Все]" allUniqueName="[Products].[SAPSKU Trade Seria NSI Code].[Все]" dimensionUniqueName="[Products]" displayFolder="SAP SKU" count="0" unbalanced="0"/>
    <cacheHierarchy uniqueName="[Products].[SAPSKU Trademark Name]" caption="Торговая Марка (SAP SKU)" attribute="1" defaultMemberUniqueName="[Products].[SAPSKU Trademark Name].[Все]" allUniqueName="[Products].[SAPSKU Trademark Name].[Все]" dimensionUniqueName="[Products]" displayFolder="SAP SKU" count="2" unbalanced="0">
      <fieldsUsage count="2">
        <fieldUsage x="-1"/>
        <fieldUsage x="115"/>
      </fieldsUsage>
    </cacheHierarchy>
    <cacheHierarchy uniqueName="[Products].[SAPSKU Trademark NSI Code]" caption="ИД SAP Торговая марка" attribute="1" defaultMemberUniqueName="[Products].[SAPSKU Trademark NSI Code].[Все]" allUniqueName="[Products].[SAPSKU Trademark NSI Code].[Все]" dimensionUniqueName="[Products]" displayFolder="SAP SKU" count="0" unbalanced="0"/>
    <cacheHierarchy uniqueName="[Products].[SAPSKUCSKU Name]" caption="CSKU (SAP SKU)" attribute="1" defaultMemberUniqueName="[Products].[SAPSKUCSKU Name].[Все]" allUniqueName="[Products].[SAPSKUCSKU Name].[Все]" dimensionUniqueName="[Products]" displayFolder="SAP SKU" count="0" unbalanced="0"/>
    <cacheHierarchy uniqueName="[Products].[SAPSKUCSKUNSI Code]" caption="ИД SAP Коммерческое SKU" attribute="1" defaultMemberUniqueName="[Products].[SAPSKUCSKUNSI Code].[Все]" allUniqueName="[Products].[SAPSKUCSKUNSI Code].[Все]" dimensionUniqueName="[Products]" displayFolder="SAP SKU" count="0" unbalanced="0"/>
    <cacheHierarchy uniqueName="[Products].[SAPSKUNSI Code]" caption="SAPSKU Код НСИ" attribute="1" defaultMemberUniqueName="[Products].[SAPSKUNSI Code].[Все]" allUniqueName="[Products].[SAPSKUNSI Code].[Все]" dimensionUniqueName="[Products]" displayFolder="SAP SKU" count="0" unbalanced="0"/>
    <cacheHierarchy uniqueName="[Products].[Shell NSI Code]" caption="Оболочка Код НСИ" attribute="1" defaultMemberUniqueName="[Products].[Shell NSI Code].[Все]" allUniqueName="[Products].[Shell NSI Code].[Все]" dimensionUniqueName="[Products]" displayFolder="Используемые продукты" count="0" unbalanced="0"/>
    <cacheHierarchy uniqueName="[Products].[Shell Short Name]" caption="Краткое наименование оболочки" attribute="1" defaultMemberUniqueName="[Products].[Shell Short Name].[Все]" allUniqueName="[Products].[Shell Short Name].[Все]" dimensionUniqueName="[Products]" displayFolder="Используемые продукты" count="0" unbalanced="0"/>
    <cacheHierarchy uniqueName="[Products].[Shells Name]" caption="Оболочка" attribute="1" defaultMemberUniqueName="[Products].[Shells Name].[Все]" allUniqueName="[Products].[Shells Name].[Все]" dimensionUniqueName="[Products]" displayFolder="Используемые продукты" count="0" unbalanced="0"/>
    <cacheHierarchy uniqueName="[Products].[SKUUnitStatus]" caption="Статус записи варианта (единица продукции)" attribute="1" defaultMemberUniqueName="[Products].[SKUUnitStatus].[Все]" allUniqueName="[Products].[SKUUnitStatus].[Все]" dimensionUniqueName="[Products]" displayFolder="Используемые продукты" count="0" unbalanced="0"/>
    <cacheHierarchy uniqueName="[Products].[Trade Series Name]" caption="Торговая Серия" attribute="1" defaultMemberUniqueName="[Products].[Trade Series Name].[Все]" allUniqueName="[Products].[Trade Series Name].[Все]" dimensionUniqueName="[Products]" displayFolder="Неиспользуемые атрибуты" count="0" unbalanced="0"/>
    <cacheHierarchy uniqueName="[Products].[Trademark Name]" caption="Торговая Марка" attribute="1" defaultMemberUniqueName="[Products].[Trademark Name].[Все]" allUniqueName="[Products].[Trademark Name].[Все]" dimensionUniqueName="[Products]" displayFolder="Неиспользуемые атрибуты" count="0" unbalanced="0"/>
    <cacheHierarchy uniqueName="[Products].[Type Production]" caption="Тип продукции" attribute="1" defaultMemberUniqueName="[Products].[Type Production].[Все]" allUniqueName="[Products].[Type Production].[Все]" dimensionUniqueName="[Products]" displayFolder="Используемые продукты" count="0" unbalanced="0"/>
    <cacheHierarchy uniqueName="[Products].[Unit Measures Name]" caption="Ед. измерения" attribute="1" defaultMemberUniqueName="[Products].[Unit Measures Name].[Все]" allUniqueName="[Products].[Unit Measures Name].[Все]" dimensionUniqueName="[Products]" displayFolder="Используемые продукты" count="0" unbalanced="0"/>
    <cacheHierarchy uniqueName="[Products].[Иерархия]" caption="Продуктовая иерархия (продажи)" defaultMemberUniqueName="[Products].[Иерархия].[Все]" allUniqueName="[Products].[Иерархия].[Все]" dimensionUniqueName="[Products]" displayFolder="" count="8" unbalanced="0"/>
    <cacheHierarchy uniqueName="[ResponsibilityAreas].[R Name2]" caption="Регион ТМ" attribute="1" defaultMemberUniqueName="[ResponsibilityAreas].[R Name2].[Все]" allUniqueName="[ResponsibilityAreas].[R Name2].[Все]" dimensionUniqueName="[ResponsibilityAreas]" displayFolder="Регион" count="0" unbalanced="0"/>
    <cacheHierarchy uniqueName="[ResponsibilityAreas].[RA Name0]" caption="ТП" attribute="1" defaultMemberUniqueName="[ResponsibilityAreas].[RA Name0].[Все]" allUniqueName="[ResponsibilityAreas].[RA Name0].[Все]" dimensionUniqueName="[ResponsibilityAreas]" displayFolder="Территория" count="0" unbalanced="0"/>
    <cacheHierarchy uniqueName="[ResponsibilityAreas].[RA Name1]" caption="СВ" attribute="1" defaultMemberUniqueName="[ResponsibilityAreas].[RA Name1].[Все]" allUniqueName="[ResponsibilityAreas].[RA Name1].[Все]" dimensionUniqueName="[ResponsibilityAreas]" displayFolder="Территория" count="0" unbalanced="0"/>
    <cacheHierarchy uniqueName="[ResponsibilityAreas].[RA Name2]" caption="ТМ" attribute="1" defaultMemberUniqueName="[ResponsibilityAreas].[RA Name2].[Все]" allUniqueName="[ResponsibilityAreas].[RA Name2].[Все]" dimensionUniqueName="[ResponsibilityAreas]" displayFolder="Территория" count="2" unbalanced="0">
      <fieldsUsage count="2">
        <fieldUsage x="-1"/>
        <fieldUsage x="102"/>
      </fieldsUsage>
    </cacheHierarchy>
    <cacheHierarchy uniqueName="[ResponsibilityAreas].[RA Name3]" caption="ДД" attribute="1" defaultMemberUniqueName="[ResponsibilityAreas].[RA Name3].[Все]" allUniqueName="[ResponsibilityAreas].[RA Name3].[Все]" dimensionUniqueName="[ResponsibilityAreas]" displayFolder="Территория" count="0" unbalanced="0"/>
    <cacheHierarchy uniqueName="[ResponsibilityAreas].[RA Name4]" caption="НД" attribute="1" defaultMemberUniqueName="[ResponsibilityAreas].[RA Name4].[Все]" allUniqueName="[ResponsibilityAreas].[RA Name4].[Все]" dimensionUniqueName="[ResponsibilityAreas]" displayFolder="Территория" count="2" unbalanced="0">
      <fieldsUsage count="2">
        <fieldUsage x="-1"/>
        <fieldUsage x="112"/>
      </fieldsUsage>
    </cacheHierarchy>
    <cacheHierarchy uniqueName="[ResponsibilityAreas].[RA Name5]" caption="Вся Компания" attribute="1" defaultMemberUniqueName="[ResponsibilityAreas].[RA Name5].[Все]" allUniqueName="[ResponsibilityAreas].[RA Name5].[Все]" dimensionUniqueName="[ResponsibilityAreas]" displayFolder="Территория" count="0" unbalanced="0"/>
    <cacheHierarchy uniqueName="[ResponsibilityAreas].[RAE Name0]" caption="ТП - Ответственный" attribute="1" defaultMemberUniqueName="[ResponsibilityAreas].[RAE Name0].[Все]" allUniqueName="[ResponsibilityAreas].[RAE Name0].[Все]" dimensionUniqueName="[ResponsibilityAreas]" displayFolder="Ответственный за территорию" count="2" unbalanced="0">
      <fieldsUsage count="2">
        <fieldUsage x="-1"/>
        <fieldUsage x="92"/>
      </fieldsUsage>
    </cacheHierarchy>
    <cacheHierarchy uniqueName="[ResponsibilityAreas].[RAE Name1]" caption="СВ - Ответственный" attribute="1" defaultMemberUniqueName="[ResponsibilityAreas].[RAE Name1].[Все]" allUniqueName="[ResponsibilityAreas].[RAE Name1].[Все]" dimensionUniqueName="[ResponsibilityAreas]" displayFolder="Ответственный за территорию" count="2" unbalanced="0">
      <fieldsUsage count="2">
        <fieldUsage x="-1"/>
        <fieldUsage x="90"/>
      </fieldsUsage>
    </cacheHierarchy>
    <cacheHierarchy uniqueName="[ResponsibilityAreas].[RAE Name2]" caption="ТМ - Ответственный" attribute="1" defaultMemberUniqueName="[ResponsibilityAreas].[RAE Name2].[Все]" allUniqueName="[ResponsibilityAreas].[RAE Name2].[Все]" dimensionUniqueName="[ResponsibilityAreas]" displayFolder="Ответственный за территорию" count="2" unbalanced="0">
      <fieldsUsage count="2">
        <fieldUsage x="-1"/>
        <fieldUsage x="91"/>
      </fieldsUsage>
    </cacheHierarchy>
    <cacheHierarchy uniqueName="[ResponsibilityAreas].[RAE Name3]" caption="ДД - Ответственный" attribute="1" defaultMemberUniqueName="[ResponsibilityAreas].[RAE Name3].[Все]" allUniqueName="[ResponsibilityAreas].[RAE Name3].[Все]" dimensionUniqueName="[ResponsibilityAreas]" displayFolder="Ответственный за территорию" count="2" unbalanced="0">
      <fieldsUsage count="2">
        <fieldUsage x="-1"/>
        <fieldUsage x="88"/>
      </fieldsUsage>
    </cacheHierarchy>
    <cacheHierarchy uniqueName="[ResponsibilityAreas].[RAE Name4]" caption="НД - Ответственный" attribute="1" defaultMemberUniqueName="[ResponsibilityAreas].[RAE Name4].[Все]" allUniqueName="[ResponsibilityAreas].[RAE Name4].[Все]" dimensionUniqueName="[ResponsibilityAreas]" displayFolder="Ответственный за территорию" count="2" unbalanced="0">
      <fieldsUsage count="2">
        <fieldUsage x="-1"/>
        <fieldUsage x="89"/>
      </fieldsUsage>
    </cacheHierarchy>
    <cacheHierarchy uniqueName="[ResponsibilityAreas].[RAE Name5]" caption="Вся Компания - Ответственный" attribute="1" defaultMemberUniqueName="[ResponsibilityAreas].[RAE Name5].[Все]" allUniqueName="[ResponsibilityAreas].[RAE Name5].[Все]" dimensionUniqueName="[ResponsibilityAreas]" displayFolder="Ответственный за территорию" count="0" unbalanced="0"/>
    <cacheHierarchy uniqueName="[ResponsibilityAreas].[RAID]" caption="Код Территории" attribute="1" keyAttribute="1" defaultMemberUniqueName="[ResponsibilityAreas].[RAID].[Все]" allUniqueName="[ResponsibilityAreas].[RAID].[Все]" dimensionUniqueName="[ResponsibilityAreas]" displayFolder="Территория" count="0" unbalanced="0"/>
    <cacheHierarchy uniqueName="[ResponsibilityAreas].[RANSICode0]" caption="ТП - Код НСИ" attribute="1" defaultMemberUniqueName="[ResponsibilityAreas].[RANSICode0].[Все]" allUniqueName="[ResponsibilityAreas].[RANSICode0].[Все]" dimensionUniqueName="[ResponsibilityAreas]" displayFolder="Коды НСИ" count="0" unbalanced="0"/>
    <cacheHierarchy uniqueName="[ResponsibilityAreas].[RANSICode1]" caption="СВ - Код НСИ" attribute="1" defaultMemberUniqueName="[ResponsibilityAreas].[RANSICode1].[Все]" allUniqueName="[ResponsibilityAreas].[RANSICode1].[Все]" dimensionUniqueName="[ResponsibilityAreas]" displayFolder="Коды НСИ" count="0" unbalanced="0"/>
    <cacheHierarchy uniqueName="[ResponsibilityAreas].[RANSICode2]" caption="ТМ - Код НСИ" attribute="1" defaultMemberUniqueName="[ResponsibilityAreas].[RANSICode2].[Все]" allUniqueName="[ResponsibilityAreas].[RANSICode2].[Все]" dimensionUniqueName="[ResponsibilityAreas]" displayFolder="Коды НСИ" count="0" unbalanced="0"/>
    <cacheHierarchy uniqueName="[ResponsibilityAreas].[RANSICode3]" caption="ДД - Код НСИ" attribute="1" defaultMemberUniqueName="[ResponsibilityAreas].[RANSICode3].[Все]" allUniqueName="[ResponsibilityAreas].[RANSICode3].[Все]" dimensionUniqueName="[ResponsibilityAreas]" displayFolder="Коды НСИ" count="0" unbalanced="0"/>
    <cacheHierarchy uniqueName="[ResponsibilityAreas].[RANSICode4]" caption="НД - Код НСИ" attribute="1" defaultMemberUniqueName="[ResponsibilityAreas].[RANSICode4].[Все]" allUniqueName="[ResponsibilityAreas].[RANSICode4].[Все]" dimensionUniqueName="[ResponsibilityAreas]" displayFolder="Коды НСИ" count="0" unbalanced="0"/>
    <cacheHierarchy uniqueName="[ResponsibilityAreas].[RObl2]" caption="Область ТМ" attribute="1" defaultMemberUniqueName="[ResponsibilityAreas].[RObl2].[Все]" allUniqueName="[ResponsibilityAreas].[RObl2].[Все]" dimensionUniqueName="[ResponsibilityAreas]" displayFolder="Регион" count="2" unbalanced="0">
      <fieldsUsage count="2">
        <fieldUsage x="-1"/>
        <fieldUsage x="101"/>
      </fieldsUsage>
    </cacheHierarchy>
    <cacheHierarchy uniqueName="[ResponsibilityAreas].[RTeamType0]" caption="ТП - Тип команды" attribute="1" defaultMemberUniqueName="[ResponsibilityAreas].[RTeamType0].[Все]" allUniqueName="[ResponsibilityAreas].[RTeamType0].[Все]" dimensionUniqueName="[ResponsibilityAreas]" displayFolder="Тип команды" count="2" unbalanced="0">
      <fieldsUsage count="2">
        <fieldUsage x="-1"/>
        <fieldUsage x="136"/>
      </fieldsUsage>
    </cacheHierarchy>
    <cacheHierarchy uniqueName="[ResponsibilityAreas].[RTeamType1]" caption="СВ - Тип команды" attribute="1" defaultMemberUniqueName="[ResponsibilityAreas].[RTeamType1].[Все]" allUniqueName="[ResponsibilityAreas].[RTeamType1].[Все]" dimensionUniqueName="[ResponsibilityAreas]" displayFolder="Тип команды" count="0" unbalanced="0"/>
    <cacheHierarchy uniqueName="[ResponsibilityAreas].[RTeamType2]" caption="ТМ - Тип команды" attribute="1" defaultMemberUniqueName="[ResponsibilityAreas].[RTeamType2].[Все]" allUniqueName="[ResponsibilityAreas].[RTeamType2].[Все]" dimensionUniqueName="[ResponsibilityAreas]" displayFolder="Тип команды" count="0" unbalanced="0"/>
    <cacheHierarchy uniqueName="[ResponsibilityAreas].[RTeamType3]" caption="ДД - Тип команды" attribute="1" defaultMemberUniqueName="[ResponsibilityAreas].[RTeamType3].[Все]" allUniqueName="[ResponsibilityAreas].[RTeamType3].[Все]" dimensionUniqueName="[ResponsibilityAreas]" displayFolder="Тип команды" count="0" unbalanced="0"/>
    <cacheHierarchy uniqueName="[ResponsibilityAreas].[RTeamType4]" caption="НД - Тип команды" attribute="1" defaultMemberUniqueName="[ResponsibilityAreas].[RTeamType4].[Все]" allUniqueName="[ResponsibilityAreas].[RTeamType4].[Все]" dimensionUniqueName="[ResponsibilityAreas]" displayFolder="Тип команды" count="0" unbalanced="0"/>
    <cacheHierarchy uniqueName="[ResponsibilityAreas].[RTeamType5]" caption="Вся компания - Тип команды" attribute="1" defaultMemberUniqueName="[ResponsibilityAreas].[RTeamType5].[Все]" allUniqueName="[ResponsibilityAreas].[RTeamType5].[Все]" dimensionUniqueName="[ResponsibilityAreas]" displayFolder="Тип команды" count="0" unbalanced="0"/>
    <cacheHierarchy uniqueName="[ResponsibilityAreasMerch].[R Name1]" caption="Регион СВМЧ" attribute="1" defaultMemberUniqueName="[ResponsibilityAreasMerch].[R Name1].[Все]" allUniqueName="[ResponsibilityAreasMerch].[R Name1].[Все]" dimensionUniqueName="[ResponsibilityAreasMerch]" displayFolder="Регион" count="0" unbalanced="0"/>
    <cacheHierarchy uniqueName="[ResponsibilityAreasMerch].[RA Name0]" caption="МЧ" attribute="1" defaultMemberUniqueName="[ResponsibilityAreasMerch].[RA Name0].[Все]" allUniqueName="[ResponsibilityAreasMerch].[RA Name0].[Все]" dimensionUniqueName="[ResponsibilityAreasMerch]" displayFolder="Территория" count="0" unbalanced="0"/>
    <cacheHierarchy uniqueName="[ResponsibilityAreasMerch].[RA Name1]" caption="СВМЧ" attribute="1" defaultMemberUniqueName="[ResponsibilityAreasMerch].[RA Name1].[Все]" allUniqueName="[ResponsibilityAreasMerch].[RA Name1].[Все]" dimensionUniqueName="[ResponsibilityAreasMerch]" displayFolder="Территория" count="0" unbalanced="0"/>
    <cacheHierarchy uniqueName="[ResponsibilityAreasMerch].[RA Name2]" caption="ДММЧ" attribute="1" defaultMemberUniqueName="[ResponsibilityAreasMerch].[RA Name2].[Все]" allUniqueName="[ResponsibilityAreasMerch].[RA Name2].[Все]" dimensionUniqueName="[ResponsibilityAreasMerch]" displayFolder="Территория" count="0" unbalanced="0"/>
    <cacheHierarchy uniqueName="[ResponsibilityAreasMerch].[RA Name3]" caption="СМ" attribute="1" defaultMemberUniqueName="[ResponsibilityAreasMerch].[RA Name3].[Все]" allUniqueName="[ResponsibilityAreasMerch].[RA Name3].[Все]" dimensionUniqueName="[ResponsibilityAreasMerch]" displayFolder="Территория" count="0" unbalanced="0"/>
    <cacheHierarchy uniqueName="[ResponsibilityAreasMerch].[RAE Name0]" caption="МЧ - Ответственный" attribute="1" defaultMemberUniqueName="[ResponsibilityAreasMerch].[RAE Name0].[Все]" allUniqueName="[ResponsibilityAreasMerch].[RAE Name0].[Все]" dimensionUniqueName="[ResponsibilityAreasMerch]" displayFolder="Ответственный за территорию" count="0" unbalanced="0"/>
    <cacheHierarchy uniqueName="[ResponsibilityAreasMerch].[RAE Name1]" caption="СВМЧ - Ответственный" attribute="1" defaultMemberUniqueName="[ResponsibilityAreasMerch].[RAE Name1].[Все]" allUniqueName="[ResponsibilityAreasMerch].[RAE Name1].[Все]" dimensionUniqueName="[ResponsibilityAreasMerch]" displayFolder="Ответственный за территорию" count="0" unbalanced="0"/>
    <cacheHierarchy uniqueName="[ResponsibilityAreasMerch].[RAE Name2]" caption="ДММЧ - Ответственный" attribute="1" defaultMemberUniqueName="[ResponsibilityAreasMerch].[RAE Name2].[Все]" allUniqueName="[ResponsibilityAreasMerch].[RAE Name2].[Все]" dimensionUniqueName="[ResponsibilityAreasMerch]" displayFolder="Ответственный за территорию" count="0" unbalanced="0"/>
    <cacheHierarchy uniqueName="[ResponsibilityAreasMerch].[RAE Name3]" caption="СМ - Ответственный" attribute="1" defaultMemberUniqueName="[ResponsibilityAreasMerch].[RAE Name3].[Все]" allUniqueName="[ResponsibilityAreasMerch].[RAE Name3].[Все]" dimensionUniqueName="[ResponsibilityAreasMerch]" displayFolder="Ответственный за территорию" count="0" unbalanced="0"/>
    <cacheHierarchy uniqueName="[ResponsibilityAreasMerch].[RANSICode0]" caption="МЧ - Код НСИ" attribute="1" defaultMemberUniqueName="[ResponsibilityAreasMerch].[RANSICode0].[Все]" allUniqueName="[ResponsibilityAreasMerch].[RANSICode0].[Все]" dimensionUniqueName="[ResponsibilityAreasMerch]" displayFolder="Коды НСИ" count="0" unbalanced="0"/>
    <cacheHierarchy uniqueName="[ResponsibilityAreasMerch].[RANSICode1]" caption="СВМЧ - Код НСИ" attribute="1" defaultMemberUniqueName="[ResponsibilityAreasMerch].[RANSICode1].[Все]" allUniqueName="[ResponsibilityAreasMerch].[RANSICode1].[Все]" dimensionUniqueName="[ResponsibilityAreasMerch]" displayFolder="Коды НСИ" count="0" unbalanced="0"/>
    <cacheHierarchy uniqueName="[ResponsibilityAreasMerch].[RANSICode2]" caption="ДММЧ - Код НСИ" attribute="1" defaultMemberUniqueName="[ResponsibilityAreasMerch].[RANSICode2].[Все]" allUniqueName="[ResponsibilityAreasMerch].[RANSICode2].[Все]" dimensionUniqueName="[ResponsibilityAreasMerch]" displayFolder="Коды НСИ" count="0" unbalanced="0"/>
    <cacheHierarchy uniqueName="[ResponsibilityAreasMerch].[RANSICode3]" caption="СМ - Код НСИ" attribute="1" defaultMemberUniqueName="[ResponsibilityAreasMerch].[RANSICode3].[Все]" allUniqueName="[ResponsibilityAreasMerch].[RANSICode3].[Все]" dimensionUniqueName="[ResponsibilityAreasMerch]" displayFolder="Коды НСИ" count="0" unbalanced="0"/>
    <cacheHierarchy uniqueName="[ResponsibilityAreasMerch].[RMerchType0]" caption="МЧ - Тип мерчендайзинга" attribute="1" defaultMemberUniqueName="[ResponsibilityAreasMerch].[RMerchType0].[Все]" allUniqueName="[ResponsibilityAreasMerch].[RMerchType0].[Все]" dimensionUniqueName="[ResponsibilityAreasMerch]" displayFolder="Тип мерчендайзинга" count="0" unbalanced="0"/>
    <cacheHierarchy uniqueName="[ResponsibilityAreasRC].[RA Name1]" caption="МЛКК" attribute="1" defaultMemberUniqueName="[ResponsibilityAreasRC].[RA Name1].[Все]" allUniqueName="[ResponsibilityAreasRC].[RA Name1].[Все]" dimensionUniqueName="[ResponsibilityAreasRC]" displayFolder="Территория" count="0" unbalanced="0"/>
    <cacheHierarchy uniqueName="[ResponsibilityAreasRC].[RA Name2]" caption="РМКК" attribute="1" defaultMemberUniqueName="[ResponsibilityAreasRC].[RA Name2].[Все]" allUniqueName="[ResponsibilityAreasRC].[RA Name2].[Все]" dimensionUniqueName="[ResponsibilityAreasRC]" displayFolder="Территория" count="0" unbalanced="0"/>
    <cacheHierarchy uniqueName="[ResponsibilityAreasRC].[RA Name3]" caption="ДМКК" attribute="1" defaultMemberUniqueName="[ResponsibilityAreasRC].[RA Name3].[Все]" allUniqueName="[ResponsibilityAreasRC].[RA Name3].[Все]" dimensionUniqueName="[ResponsibilityAreasRC]" displayFolder="Территория" count="0" unbalanced="0"/>
    <cacheHierarchy uniqueName="[ResponsibilityAreasRC].[RA Name4]" caption="НД" attribute="1" defaultMemberUniqueName="[ResponsibilityAreasRC].[RA Name4].[Все]" allUniqueName="[ResponsibilityAreasRC].[RA Name4].[Все]" dimensionUniqueName="[ResponsibilityAreasRC]" displayFolder="Территория" count="0" unbalanced="0"/>
    <cacheHierarchy uniqueName="[ResponsibilityAreasRC].[RA Name5]" caption="Вся компания" attribute="1" defaultMemberUniqueName="[ResponsibilityAreasRC].[RA Name5].[Все]" allUniqueName="[ResponsibilityAreasRC].[RA Name5].[Все]" dimensionUniqueName="[ResponsibilityAreasRC]" displayFolder="Территория" count="0" unbalanced="0"/>
    <cacheHierarchy uniqueName="[ResponsibilityAreasRC].[RAE Name1]" caption="МЛКК - Ответственный" attribute="1" defaultMemberUniqueName="[ResponsibilityAreasRC].[RAE Name1].[Все]" allUniqueName="[ResponsibilityAreasRC].[RAE Name1].[Все]" dimensionUniqueName="[ResponsibilityAreasRC]" displayFolder="Ответственный за территорию" count="0" unbalanced="0"/>
    <cacheHierarchy uniqueName="[ResponsibilityAreasRC].[RAE Name2]" caption="РМКК - Ответственный" attribute="1" defaultMemberUniqueName="[ResponsibilityAreasRC].[RAE Name2].[Все]" allUniqueName="[ResponsibilityAreasRC].[RAE Name2].[Все]" dimensionUniqueName="[ResponsibilityAreasRC]" displayFolder="Ответственный за территорию" count="0" unbalanced="0"/>
    <cacheHierarchy uniqueName="[ResponsibilityAreasRC].[RAE Name3]" caption="ДМКК - Ответственный" attribute="1" defaultMemberUniqueName="[ResponsibilityAreasRC].[RAE Name3].[Все]" allUniqueName="[ResponsibilityAreasRC].[RAE Name3].[Все]" dimensionUniqueName="[ResponsibilityAreasRC]" displayFolder="Ответственный за территорию" count="0" unbalanced="0"/>
    <cacheHierarchy uniqueName="[ResponsibilityAreasRC].[RAE Name4]" caption="НД - Ответственный" attribute="1" defaultMemberUniqueName="[ResponsibilityAreasRC].[RAE Name4].[Все]" allUniqueName="[ResponsibilityAreasRC].[RAE Name4].[Все]" dimensionUniqueName="[ResponsibilityAreasRC]" displayFolder="Ответственный за территорию" count="0" unbalanced="0"/>
    <cacheHierarchy uniqueName="[ResponsibilityAreasRC].[RAE Name5]" caption="Вся компания - Ответственный" attribute="1" defaultMemberUniqueName="[ResponsibilityAreasRC].[RAE Name5].[Все]" allUniqueName="[ResponsibilityAreasRC].[RAE Name5].[Все]" dimensionUniqueName="[ResponsibilityAreasRC]" displayFolder="Ответственный за территорию" count="0" unbalanced="0"/>
    <cacheHierarchy uniqueName="[ResponsibilityAreasRC].[RANSICode1]" caption="МЛКК - Код НСИ" attribute="1" defaultMemberUniqueName="[ResponsibilityAreasRC].[RANSICode1].[Все]" allUniqueName="[ResponsibilityAreasRC].[RANSICode1].[Все]" dimensionUniqueName="[ResponsibilityAreasRC]" displayFolder="Коды НСИ" count="0" unbalanced="0"/>
    <cacheHierarchy uniqueName="[ResponsibilityAreasRC].[RANSICode2]" caption="РМКК - Код НСИ" attribute="1" defaultMemberUniqueName="[ResponsibilityAreasRC].[RANSICode2].[Все]" allUniqueName="[ResponsibilityAreasRC].[RANSICode2].[Все]" dimensionUniqueName="[ResponsibilityAreasRC]" displayFolder="Коды НСИ" count="0" unbalanced="0"/>
    <cacheHierarchy uniqueName="[ResponsibilityAreasRC].[RANSICode3]" caption="ДМКК - Код НСИ" attribute="1" defaultMemberUniqueName="[ResponsibilityAreasRC].[RANSICode3].[Все]" allUniqueName="[ResponsibilityAreasRC].[RANSICode3].[Все]" dimensionUniqueName="[ResponsibilityAreasRC]" displayFolder="Коды НСИ" count="0" unbalanced="0"/>
    <cacheHierarchy uniqueName="[ResponsibilityAreasRC].[RANSICode4]" caption="НД - Код НСИ" attribute="1" defaultMemberUniqueName="[ResponsibilityAreasRC].[RANSICode4].[Все]" allUniqueName="[ResponsibilityAreasRC].[RANSICode4].[Все]" dimensionUniqueName="[ResponsibilityAreasRC]" displayFolder="Коды НСИ" count="0" unbalanced="0"/>
    <cacheHierarchy uniqueName="[ResponsibilityAreasRKAM].[R Name2]" caption="Регион ТМ РКАМ" attribute="1" defaultMemberUniqueName="[ResponsibilityAreasRKAM].[R Name2].[Все]" allUniqueName="[ResponsibilityAreasRKAM].[R Name2].[Все]" dimensionUniqueName="[ResponsibilityAreasRKAM]" displayFolder="Регион" count="0" unbalanced="0"/>
    <cacheHierarchy uniqueName="[ResponsibilityAreasRKAM].[RA Name0]" caption="ТП РКАМ" attribute="1" defaultMemberUniqueName="[ResponsibilityAreasRKAM].[RA Name0].[Все]" allUniqueName="[ResponsibilityAreasRKAM].[RA Name0].[Все]" dimensionUniqueName="[ResponsibilityAreasRKAM]" displayFolder="Территория" count="0" unbalanced="0"/>
    <cacheHierarchy uniqueName="[ResponsibilityAreasRKAM].[RA Name1]" caption="СВ РКАМ" attribute="1" defaultMemberUniqueName="[ResponsibilityAreasRKAM].[RA Name1].[Все]" allUniqueName="[ResponsibilityAreasRKAM].[RA Name1].[Все]" dimensionUniqueName="[ResponsibilityAreasRKAM]" displayFolder="Территория" count="0" unbalanced="0"/>
    <cacheHierarchy uniqueName="[ResponsibilityAreasRKAM].[RA Name2]" caption="ТМ РКАМ" attribute="1" defaultMemberUniqueName="[ResponsibilityAreasRKAM].[RA Name2].[Все]" allUniqueName="[ResponsibilityAreasRKAM].[RA Name2].[Все]" dimensionUniqueName="[ResponsibilityAreasRKAM]" displayFolder="Территория" count="0" unbalanced="0"/>
    <cacheHierarchy uniqueName="[ResponsibilityAreasRKAM].[RA Name3]" caption="ДД РКАМ" attribute="1" defaultMemberUniqueName="[ResponsibilityAreasRKAM].[RA Name3].[Все]" allUniqueName="[ResponsibilityAreasRKAM].[RA Name3].[Все]" dimensionUniqueName="[ResponsibilityAreasRKAM]" displayFolder="Территория" count="0" unbalanced="0"/>
    <cacheHierarchy uniqueName="[ResponsibilityAreasRKAM].[RA Name4]" caption="НД РКАМ" attribute="1" defaultMemberUniqueName="[ResponsibilityAreasRKAM].[RA Name4].[Все]" allUniqueName="[ResponsibilityAreasRKAM].[RA Name4].[Все]" dimensionUniqueName="[ResponsibilityAreasRKAM]" displayFolder="Территория" count="0" unbalanced="0"/>
    <cacheHierarchy uniqueName="[ResponsibilityAreasRKAM].[RA Name5]" caption="Вся Компания" attribute="1" defaultMemberUniqueName="[ResponsibilityAreasRKAM].[RA Name5].[Все]" allUniqueName="[ResponsibilityAreasRKAM].[RA Name5].[Все]" dimensionUniqueName="[ResponsibilityAreasRKAM]" displayFolder="Территория" count="0" unbalanced="0"/>
    <cacheHierarchy uniqueName="[ResponsibilityAreasRKAM].[RAE Name0]" caption="ТП РКАМ - Ответственный" attribute="1" defaultMemberUniqueName="[ResponsibilityAreasRKAM].[RAE Name0].[Все]" allUniqueName="[ResponsibilityAreasRKAM].[RAE Name0].[Все]" dimensionUniqueName="[ResponsibilityAreasRKAM]" displayFolder="Ответственный за территорию" count="0" unbalanced="0"/>
    <cacheHierarchy uniqueName="[ResponsibilityAreasRKAM].[RAE Name1]" caption="СВ РКАМ - Ответственный" attribute="1" defaultMemberUniqueName="[ResponsibilityAreasRKAM].[RAE Name1].[Все]" allUniqueName="[ResponsibilityAreasRKAM].[RAE Name1].[Все]" dimensionUniqueName="[ResponsibilityAreasRKAM]" displayFolder="Ответственный за территорию" count="0" unbalanced="0"/>
    <cacheHierarchy uniqueName="[ResponsibilityAreasRKAM].[RAE Name2]" caption="ТМ РКАМ - Ответственный" attribute="1" defaultMemberUniqueName="[ResponsibilityAreasRKAM].[RAE Name2].[Все]" allUniqueName="[ResponsibilityAreasRKAM].[RAE Name2].[Все]" dimensionUniqueName="[ResponsibilityAreasRKAM]" displayFolder="Ответственный за территорию" count="0" unbalanced="0"/>
    <cacheHierarchy uniqueName="[ResponsibilityAreasRKAM].[RAE Name3]" caption="ДД РКАМ - Ответственный" attribute="1" defaultMemberUniqueName="[ResponsibilityAreasRKAM].[RAE Name3].[Все]" allUniqueName="[ResponsibilityAreasRKAM].[RAE Name3].[Все]" dimensionUniqueName="[ResponsibilityAreasRKAM]" displayFolder="Ответственный за территорию" count="0" unbalanced="0"/>
    <cacheHierarchy uniqueName="[ResponsibilityAreasRKAM].[RAE Name4]" caption="НД РКАМ - Ответственный" attribute="1" defaultMemberUniqueName="[ResponsibilityAreasRKAM].[RAE Name4].[Все]" allUniqueName="[ResponsibilityAreasRKAM].[RAE Name4].[Все]" dimensionUniqueName="[ResponsibilityAreasRKAM]" displayFolder="Ответственный за территорию" count="0" unbalanced="0"/>
    <cacheHierarchy uniqueName="[ResponsibilityAreasRKAM].[RAE Name5]" caption="Вся Компания - Ответственный" attribute="1" defaultMemberUniqueName="[ResponsibilityAreasRKAM].[RAE Name5].[Все]" allUniqueName="[ResponsibilityAreasRKAM].[RAE Name5].[Все]" dimensionUniqueName="[ResponsibilityAreasRKAM]" displayFolder="Ответственный за территорию" count="0" unbalanced="0"/>
    <cacheHierarchy uniqueName="[ResponsibilityAreasRKAM].[RAID]" caption="Код Территории" attribute="1" keyAttribute="1" defaultMemberUniqueName="[ResponsibilityAreasRKAM].[RAID].[Все]" allUniqueName="[ResponsibilityAreasRKAM].[RAID].[Все]" dimensionUniqueName="[ResponsibilityAreasRKAM]" displayFolder="Территория" count="0" unbalanced="0"/>
    <cacheHierarchy uniqueName="[ResponsibilityAreasRKAM].[RANSICode0]" caption="ТП РКАМ - Код НСИ" attribute="1" defaultMemberUniqueName="[ResponsibilityAreasRKAM].[RANSICode0].[Все]" allUniqueName="[ResponsibilityAreasRKAM].[RANSICode0].[Все]" dimensionUniqueName="[ResponsibilityAreasRKAM]" displayFolder="Коды НСИ" count="0" unbalanced="0"/>
    <cacheHierarchy uniqueName="[ResponsibilityAreasRKAM].[RANSICode1]" caption="СВ РКАМ - Код НСИ" attribute="1" defaultMemberUniqueName="[ResponsibilityAreasRKAM].[RANSICode1].[Все]" allUniqueName="[ResponsibilityAreasRKAM].[RANSICode1].[Все]" dimensionUniqueName="[ResponsibilityAreasRKAM]" displayFolder="Коды НСИ" count="0" unbalanced="0"/>
    <cacheHierarchy uniqueName="[ResponsibilityAreasRKAM].[RANSICode2]" caption="ТМ РКАМ - Код НСИ" attribute="1" defaultMemberUniqueName="[ResponsibilityAreasRKAM].[RANSICode2].[Все]" allUniqueName="[ResponsibilityAreasRKAM].[RANSICode2].[Все]" dimensionUniqueName="[ResponsibilityAreasRKAM]" displayFolder="Коды НСИ" count="0" unbalanced="0"/>
    <cacheHierarchy uniqueName="[ResponsibilityAreasRKAM].[RANSICode3]" caption="ДД РКАМ - Код НСИ" attribute="1" defaultMemberUniqueName="[ResponsibilityAreasRKAM].[RANSICode3].[Все]" allUniqueName="[ResponsibilityAreasRKAM].[RANSICode3].[Все]" dimensionUniqueName="[ResponsibilityAreasRKAM]" displayFolder="Коды НСИ" count="0" unbalanced="0"/>
    <cacheHierarchy uniqueName="[ResponsibilityAreasRKAM].[RANSICode4]" caption="НД РКАМ - Код НСИ" attribute="1" defaultMemberUniqueName="[ResponsibilityAreasRKAM].[RANSICode4].[Все]" allUniqueName="[ResponsibilityAreasRKAM].[RANSICode4].[Все]" dimensionUniqueName="[ResponsibilityAreasRKAM]" displayFolder="Коды НСИ" count="0" unbalanced="0"/>
    <cacheHierarchy uniqueName="[ResponsibilityAreasRKAM].[RObl2]" caption="Область ТМ РКАМ" attribute="1" defaultMemberUniqueName="[ResponsibilityAreasRKAM].[RObl2].[Все]" allUniqueName="[ResponsibilityAreasRKAM].[RObl2].[Все]" dimensionUniqueName="[ResponsibilityAreasRKAM]" displayFolder="Регион" count="0" unbalanced="0"/>
    <cacheHierarchy uniqueName="[ResponsibilityAreasRKAM].[RTeamType0]" caption="ТП РКАМ - Тип команды" attribute="1" defaultMemberUniqueName="[ResponsibilityAreasRKAM].[RTeamType0].[Все]" allUniqueName="[ResponsibilityAreasRKAM].[RTeamType0].[Все]" dimensionUniqueName="[ResponsibilityAreasRKAM]" displayFolder="Тип команды" count="0" unbalanced="0"/>
    <cacheHierarchy uniqueName="[ResponsibilityAreasRKAM].[RTeamType1]" caption="СВ РКАМ - Тип команды" attribute="1" defaultMemberUniqueName="[ResponsibilityAreasRKAM].[RTeamType1].[Все]" allUniqueName="[ResponsibilityAreasRKAM].[RTeamType1].[Все]" dimensionUniqueName="[ResponsibilityAreasRKAM]" displayFolder="Тип команды" count="0" unbalanced="0"/>
    <cacheHierarchy uniqueName="[ResponsibilityAreasRKAM].[RTeamType2]" caption="ТМ РКАМ - Тип команды" attribute="1" defaultMemberUniqueName="[ResponsibilityAreasRKAM].[RTeamType2].[Все]" allUniqueName="[ResponsibilityAreasRKAM].[RTeamType2].[Все]" dimensionUniqueName="[ResponsibilityAreasRKAM]" displayFolder="Тип команды" count="0" unbalanced="0"/>
    <cacheHierarchy uniqueName="[ResponsibilityAreasRKAM].[RTeamType3]" caption="ДД РКАМ - Тип команды" attribute="1" defaultMemberUniqueName="[ResponsibilityAreasRKAM].[RTeamType3].[Все]" allUniqueName="[ResponsibilityAreasRKAM].[RTeamType3].[Все]" dimensionUniqueName="[ResponsibilityAreasRKAM]" displayFolder="Тип команды" count="0" unbalanced="0"/>
    <cacheHierarchy uniqueName="[ResponsibilityAreasRKAM].[RTeamType4]" caption="НД РКАМ - Тип команды" attribute="1" defaultMemberUniqueName="[ResponsibilityAreasRKAM].[RTeamType4].[Все]" allUniqueName="[ResponsibilityAreasRKAM].[RTeamType4].[Все]" dimensionUniqueName="[ResponsibilityAreasRKAM]" displayFolder="Тип команды" count="0" unbalanced="0"/>
    <cacheHierarchy uniqueName="[ResponsibilityAreasRKAM].[RTeamType5]" caption="Вся компания - Тип команды" attribute="1" defaultMemberUniqueName="[ResponsibilityAreasRKAM].[RTeamType5].[Все]" allUniqueName="[ResponsibilityAreasRKAM].[RTeamType5].[Все]" dimensionUniqueName="[ResponsibilityAreasRKAM]" displayFolder="Тип команды" count="0" unbalanced="0"/>
    <cacheHierarchy uniqueName="[ReturnReasons].[CFO]" caption="ЦФО" attribute="1" defaultMemberUniqueName="[ReturnReasons].[CFO].[Все]" allUniqueName="[ReturnReasons].[CFO].[Все]" dimensionUniqueName="[ReturnReasons]" displayFolder="Причина возврата" count="0" unbalanced="0"/>
    <cacheHierarchy uniqueName="[ReturnReasons].[ReturnReasonName]" caption="Причина возврата" attribute="1" defaultMemberUniqueName="[ReturnReasons].[ReturnReasonName].[Все]" allUniqueName="[ReturnReasons].[ReturnReasonName].[Все]" dimensionUniqueName="[ReturnReasons]" displayFolder="Причина возврата" count="0" unbalanced="0"/>
    <cacheHierarchy uniqueName="[ReturnReasons].[ReturnReasonsGroupName]" caption="Тип возврата" attribute="1" defaultMemberUniqueName="[ReturnReasons].[ReturnReasonsGroupName].[Все]" allUniqueName="[ReturnReasons].[ReturnReasonsGroupName].[Все]" dimensionUniqueName="[ReturnReasons]" displayFolder="Причина возврата" count="0" unbalanced="0"/>
    <cacheHierarchy uniqueName="[SalesOrderStatuses].[SalesOrderStatus]" caption="Статус заказа" attribute="1" keyAttribute="1" defaultMemberUniqueName="[SalesOrderStatuses].[SalesOrderStatus].[Все]" allUniqueName="[SalesOrderStatuses].[SalesOrderStatus].[Все]" dimensionUniqueName="[SalesOrderStatuses]" displayFolder="" count="0" unbalanced="0"/>
    <cacheHierarchy uniqueName="[SalesPlaces].[Address]" caption="ТТ адрес НСИ" attribute="1" defaultMemberUniqueName="[SalesPlaces].[Address].[Все]" allUniqueName="[SalesPlaces].[Address].[Все]" dimensionUniqueName="[SalesPlaces]" displayFolder="ТТ" count="0" unbalanced="0"/>
    <cacheHierarchy uniqueName="[SalesPlaces].[Address Format Name]" caption="Формат ТТ" attribute="1" defaultMemberUniqueName="[SalesPlaces].[Address Format Name].[Все]" allUniqueName="[SalesPlaces].[Address Format Name].[Все]" dimensionUniqueName="[SalesPlaces]" displayFolder="ТТ" count="2" unbalanced="0">
      <fieldsUsage count="2">
        <fieldUsage x="-1"/>
        <fieldUsage x="3"/>
      </fieldsUsage>
    </cacheHierarchy>
    <cacheHierarchy uniqueName="[SalesPlaces].[Address Free]" caption="ТТ адрес" attribute="1" defaultMemberUniqueName="[SalesPlaces].[Address Free].[Все]" allUniqueName="[SalesPlaces].[Address Free].[Все]" dimensionUniqueName="[SalesPlaces]" displayFolder="ТТ" count="2" unbalanced="0">
      <fieldsUsage count="2">
        <fieldUsage x="-1"/>
        <fieldUsage x="27"/>
      </fieldsUsage>
    </cacheHierarchy>
    <cacheHierarchy uniqueName="[SalesPlaces].[Address Quality Level Name]" caption="Уровень качества адреса" attribute="1" defaultMemberUniqueName="[SalesPlaces].[Address Quality Level Name].[Все]" allUniqueName="[SalesPlaces].[Address Quality Level Name].[Все]" dimensionUniqueName="[SalesPlaces]" displayFolder="ТТ" count="0" unbalanced="0"/>
    <cacheHierarchy uniqueName="[SalesPlaces].[BannerNSI]" caption="Вывеска ТТ из НСИ" attribute="1" defaultMemberUniqueName="[SalesPlaces].[BannerNSI].[Все]" allUniqueName="[SalesPlaces].[BannerNSI].[Все]" dimensionUniqueName="[SalesPlaces]" displayFolder="ТТ" count="0" unbalanced="0"/>
    <cacheHierarchy uniqueName="[SalesPlaces].[Branch]" caption="Филиал ТТ" attribute="1" defaultMemberUniqueName="[SalesPlaces].[Branch].[Все]" allUniqueName="[SalesPlaces].[Branch].[Все]" dimensionUniqueName="[SalesPlaces]" displayFolder="ТТ" count="0" unbalanced="0"/>
    <cacheHierarchy uniqueName="[SalesPlaces].[Buyer Name]" caption="Владелец ТТ" attribute="1" defaultMemberUniqueName="[SalesPlaces].[Buyer Name].[Все]" allUniqueName="[SalesPlaces].[Buyer Name].[Все]" dimensionUniqueName="[SalesPlaces]" displayFolder="ТТ" count="2" unbalanced="0">
      <fieldsUsage count="2">
        <fieldUsage x="-1"/>
        <fieldUsage x="4"/>
      </fieldsUsage>
    </cacheHierarchy>
    <cacheHierarchy uniqueName="[SalesPlaces].[Category TT]" caption="Категория ТТ" attribute="1" defaultMemberUniqueName="[SalesPlaces].[Category TT].[Все]" allUniqueName="[SalesPlaces].[Category TT].[Все]" dimensionUniqueName="[SalesPlaces]" displayFolder="ТТ" count="2" unbalanced="0">
      <fieldsUsage count="2">
        <fieldUsage x="-1"/>
        <fieldUsage x="1"/>
      </fieldsUsage>
    </cacheHierarchy>
    <cacheHierarchy uniqueName="[SalesPlaces].[Chicago Source Code]" caption="Код ТТ Чикаго" attribute="1" defaultMemberUniqueName="[SalesPlaces].[Chicago Source Code].[Все]" allUniqueName="[SalesPlaces].[Chicago Source Code].[Все]" dimensionUniqueName="[SalesPlaces]" displayFolder="ТТ" count="0" unbalanced="0"/>
    <cacheHierarchy uniqueName="[SalesPlaces].[Consolidated Sales Place Owner]" caption="Сводный владелец ТТ" attribute="1" defaultMemberUniqueName="[SalesPlaces].[Consolidated Sales Place Owner].[Все]" allUniqueName="[SalesPlaces].[Consolidated Sales Place Owner].[Все]" dimensionUniqueName="[SalesPlaces]" displayFolder="ТТ" count="0" unbalanced="0"/>
    <cacheHierarchy uniqueName="[SalesPlaces].[Contragent Name]" caption="Дистрибьютор" attribute="1" defaultMemberUniqueName="[SalesPlaces].[Contragent Name].[Все]" allUniqueName="[SalesPlaces].[Contragent Name].[Все]" dimensionUniqueName="[SalesPlaces]" displayFolder="Дистрибутор" count="0" unbalanced="0"/>
    <cacheHierarchy uniqueName="[SalesPlaces].[Contragent Short Name]" caption="Сокр Наименование" attribute="1" defaultMemberUniqueName="[SalesPlaces].[Contragent Short Name].[Все]" allUniqueName="[SalesPlaces].[Contragent Short Name].[Все]" dimensionUniqueName="[SalesPlaces]" displayFolder="Дистрибутор" count="0" unbalanced="0"/>
    <cacheHierarchy uniqueName="[SalesPlaces].[External Branch Code]" caption="Внешний код филиала" attribute="1" defaultMemberUniqueName="[SalesPlaces].[External Branch Code].[Все]" allUniqueName="[SalesPlaces].[External Branch Code].[Все]" dimensionUniqueName="[SalesPlaces]" displayFolder="ТТ" count="0" unbalanced="0"/>
    <cacheHierarchy uniqueName="[SalesPlaces].[First Shippment Date]" caption="Дата первой отгрузки" attribute="1" defaultMemberUniqueName="[SalesPlaces].[First Shippment Date].[Все]" allUniqueName="[SalesPlaces].[First Shippment Date].[Все]" dimensionUniqueName="[SalesPlaces]" displayFolder="ТТ" count="0" unbalanced="0"/>
    <cacheHierarchy uniqueName="[SalesPlaces].[Node States Name]" caption="Статус дистрибутора" attribute="1" defaultMemberUniqueName="[SalesPlaces].[Node States Name].[Все]" allUniqueName="[SalesPlaces].[Node States Name].[Все]" dimensionUniqueName="[SalesPlaces]" displayFolder="Дистрибутор" count="0" unbalanced="0"/>
    <cacheHierarchy uniqueName="[SalesPlaces].[NSI Code Double]" caption="Код НСИ Главного Дубля" attribute="1" defaultMemberUniqueName="[SalesPlaces].[NSI Code Double].[Все]" allUniqueName="[SalesPlaces].[NSI Code Double].[Все]" dimensionUniqueName="[SalesPlaces]" displayFolder="ТТ" count="0" unbalanced="0"/>
    <cacheHierarchy uniqueName="[SalesPlaces].[Region Name]" caption="Регион ТТ" attribute="1" defaultMemberUniqueName="[SalesPlaces].[Region Name].[Все]" allUniqueName="[SalesPlaces].[Region Name].[Все]" dimensionUniqueName="[SalesPlaces]" displayFolder="ТТ" count="2" unbalanced="0">
      <fieldsUsage count="2">
        <fieldUsage x="-1"/>
        <fieldUsage x="28"/>
      </fieldsUsage>
    </cacheHierarchy>
    <cacheHierarchy uniqueName="[SalesPlaces].[Responsibility Areas Match Employee Name]" caption="МЧ – Ответственный" attribute="1" defaultMemberUniqueName="[SalesPlaces].[Responsibility Areas Match Employee Name].[Все]" allUniqueName="[SalesPlaces].[Responsibility Areas Match Employee Name].[Все]" dimensionUniqueName="[SalesPlaces]" displayFolder="Территория" count="0" unbalanced="0"/>
    <cacheHierarchy uniqueName="[SalesPlaces].[Responsibility Areas Match Name]" caption="МЧ – Название" attribute="1" defaultMemberUniqueName="[SalesPlaces].[Responsibility Areas Match Name].[Все]" allUniqueName="[SalesPlaces].[Responsibility Areas Match Name].[Все]" dimensionUniqueName="[SalesPlaces]" displayFolder="Территория" count="0" unbalanced="0"/>
    <cacheHierarchy uniqueName="[SalesPlaces].[Sales Place NSI Code]" caption="Код ТТ в НСИ" attribute="1" defaultMemberUniqueName="[SalesPlaces].[Sales Place NSI Code].[Все]" allUniqueName="[SalesPlaces].[Sales Place NSI Code].[Все]" dimensionUniqueName="[SalesPlaces]" displayFolder="ТТ" count="2" unbalanced="0">
      <fieldsUsage count="2">
        <fieldUsage x="-1"/>
        <fieldUsage x="29"/>
      </fieldsUsage>
    </cacheHierarchy>
    <cacheHierarchy uniqueName="[SalesPlaces].[Sales Place Territory Type Name]" caption="Тип территории" attribute="1" defaultMemberUniqueName="[SalesPlaces].[Sales Place Territory Type Name].[Все]" allUniqueName="[SalesPlaces].[Sales Place Territory Type Name].[Все]" dimensionUniqueName="[SalesPlaces]" displayFolder="Территория" count="0" unbalanced="0"/>
    <cacheHierarchy uniqueName="[SalesPlaces].[SalesPlaces]" caption="ТТ название" attribute="1" keyAttribute="1" defaultMemberUniqueName="[SalesPlaces].[SalesPlaces].[Все]" allUniqueName="[SalesPlaces].[SalesPlaces].[Все]" dimensionUniqueName="[SalesPlaces]" displayFolder="ТТ" count="2" unbalanced="0">
      <fieldsUsage count="2">
        <fieldUsage x="-1"/>
        <fieldUsage x="5"/>
      </fieldsUsage>
    </cacheHierarchy>
    <cacheHierarchy uniqueName="[SalesPlaces].[Source]" caption="Справочник" attribute="1" defaultMemberUniqueName="[SalesPlaces].[Source].[Все]" allUniqueName="[SalesPlaces].[Source].[Все]" dimensionUniqueName="[SalesPlaces]" displayFolder="" count="0" unbalanced="0"/>
    <cacheHierarchy uniqueName="[SalesPlaces].[Status Name]" caption="Статус ТТ" attribute="1" defaultMemberUniqueName="[SalesPlaces].[Status Name].[Все]" allUniqueName="[SalesPlaces].[Status Name].[Все]" dimensionUniqueName="[SalesPlaces]" displayFolder="ТТ" count="0" unbalanced="0"/>
    <cacheHierarchy uniqueName="[SalesPlaces].[Unified NSI Code]" caption="Объединенный Код ТТ" attribute="1" defaultMemberUniqueName="[SalesPlaces].[Unified NSI Code].[Все]" allUniqueName="[SalesPlaces].[Unified NSI Code].[Все]" dimensionUniqueName="[SalesPlaces]" displayFolder="ТТ" count="0" unbalanced="0"/>
    <cacheHierarchy uniqueName="[SalesPlaces].[Unified Region]" caption="Объединенный Регион ТТ" attribute="1" defaultMemberUniqueName="[SalesPlaces].[Unified Region].[Все]" allUniqueName="[SalesPlaces].[Unified Region].[Все]" dimensionUniqueName="[SalesPlaces]" displayFolder="ТТ" count="0" unbalanced="0"/>
    <cacheHierarchy uniqueName="[SAPPlans].[SAP Plan ID]" caption="Версия прогноза продаж" attribute="1" keyAttribute="1" defaultMemberUniqueName="[SAPPlans].[SAP Plan ID].[Все]" allUniqueName="[SAPPlans].[SAP Plan ID].[Все]" dimensionUniqueName="[SAPPlans]" displayFolder="" count="0" unbalanced="0"/>
    <cacheHierarchy uniqueName="[Calendar].[Date For Sort]" caption="Date For Sort" attribute="1" time="1" defaultMemberUniqueName="[Calendar].[Date For Sort].[ALL]" allUniqueName="[Calendar].[Date For Sort].[ALL]" dimensionUniqueName="[Calendar]" displayFolder="" count="0" unbalanced="0" hidden="1"/>
    <cacheHierarchy uniqueName="[Calendar].[First Day Calendar Week]" caption="First Day Calendar Week" attribute="1" time="1" defaultMemberUniqueName="[Calendar].[First Day Calendar Week].[ALL]" allUniqueName="[Calendar].[First Day Calendar Week].[ALL]" dimensionUniqueName="[Calendar]" displayFolder="" count="0" unbalanced="0" hidden="1"/>
    <cacheHierarchy uniqueName="[Calendar].[Firt Dayo Calendar Week For Sort]" caption="Firt Dayo Calendar Week For Sort" attribute="1" time="1" defaultMemberUniqueName="[Calendar].[Firt Dayo Calendar Week For Sort].[ALL]" allUniqueName="[Calendar].[Firt Dayo Calendar Week For Sort].[ALL]" dimensionUniqueName="[Calendar]" displayFolder="" count="0" unbalanced="0" hidden="1"/>
    <cacheHierarchy uniqueName="[Calendar].[GOP]" caption="ГОП" attribute="1" time="1" defaultMemberUniqueName="[Calendar].[GOP].[ALL]" allUniqueName="[Calendar].[GOP].[ALL]" dimensionUniqueName="[Calendar]" displayFolder="" count="0" unbalanced="0" hidden="1"/>
    <cacheHierarchy uniqueName="[Calendar].[Month Number Of Year]" caption="Месяц" attribute="1" time="1" defaultMemberUniqueName="[Calendar].[Month Number Of Year].[ALL]" allUniqueName="[Calendar].[Month Number Of Year].[ALL]" dimensionUniqueName="[Calendar]" displayFolder="" count="0" unbalanced="0" hidden="1"/>
    <cacheHierarchy uniqueName="[Calendar].[Month Number Of Year Text]" caption="Month Number Of Year Text" attribute="1" time="1" defaultMemberUniqueName="[Calendar].[Month Number Of Year Text].[ALL]" allUniqueName="[Calendar].[Month Number Of Year Text].[ALL]" dimensionUniqueName="[Calendar]" displayFolder="" count="0" unbalanced="0" hidden="1"/>
    <cacheHierarchy uniqueName="[Calendar].[Rn Short Term Plan]" caption="Rn Short Term Plan" attribute="1" time="1" defaultMemberUniqueName="[Calendar].[Rn Short Term Plan].[ALL]" allUniqueName="[Calendar].[Rn Short Term Plan].[ALL]" dimensionUniqueName="[Calendar]" displayFolder="" count="0" unbalanced="0" hidden="1"/>
    <cacheHierarchy uniqueName="[Chain].[Chain ID]" caption="Chain ID" attribute="1" keyAttribute="1" defaultMemberUniqueName="[Chain].[Chain ID].[Все]" allUniqueName="[Chain].[Chain ID].[Все]" dimensionUniqueName="[Chain]" displayFolder="" count="0" unbalanced="0" hidden="1"/>
    <cacheHierarchy uniqueName="[Chain].[Contragent Address ID]" caption="Contragent Address ID" attribute="1" defaultMemberUniqueName="[Chain].[Contragent Address ID].[Все]" allUniqueName="[Chain].[Contragent Address ID].[Все]" dimensionUniqueName="[Chain]" displayFolder="" count="0" unbalanced="0" hidden="1"/>
    <cacheHierarchy uniqueName="[Chain].[Sales Place ID]" caption="Sales Place ID" attribute="1" defaultMemberUniqueName="[Chain].[Sales Place ID].[Все]" allUniqueName="[Chain].[Sales Place ID].[Все]" dimensionUniqueName="[Chain]" displayFolder="" count="0" unbalanced="0" hidden="1"/>
    <cacheHierarchy uniqueName="[ContragentAddresses].[Contragent Name]" caption="Контрагент" attribute="1" defaultMemberUniqueName="[ContragentAddresses].[Contragent Name].[Все]" allUniqueName="[ContragentAddresses].[Contragent Name].[Все]" dimensionUniqueName="[ContragentAddresses]" displayFolder="Контрагент" count="0" unbalanced="0" hidden="1"/>
    <cacheHierarchy uniqueName="[ContragentAddresses].[Distr Channel Name]" caption="Канал сбыта" attribute="1" defaultMemberUniqueName="[ContragentAddresses].[Distr Channel Name].[Все]" allUniqueName="[ContragentAddresses].[Distr Channel Name].[Все]" dimensionUniqueName="[ContragentAddresses]" displayFolder="Канал сбыта" count="0" unbalanced="0" hidden="1"/>
    <cacheHierarchy uniqueName="[ContragentAddresses].[Distr Channel Name1]" caption="Направление сбыта" attribute="1" defaultMemberUniqueName="[ContragentAddresses].[Distr Channel Name1].[Все]" allUniqueName="[ContragentAddresses].[Distr Channel Name1].[Все]" dimensionUniqueName="[ContragentAddresses]" displayFolder="Канал сбыта" count="0" unbalanced="0" hidden="1"/>
    <cacheHierarchy uniqueName="[ContragentAddresses].[Distr Channel Name2]" caption="Канал сбыта планирование" attribute="1" defaultMemberUniqueName="[ContragentAddresses].[Distr Channel Name2].[Все]" allUniqueName="[ContragentAddresses].[Distr Channel Name2].[Все]" dimensionUniqueName="[ContragentAddresses]" displayFolder="Канал сбыта" count="0" unbalanced="0" hidden="1"/>
    <cacheHierarchy uniqueName="[ContragentAddresses].[Retail Chain Name]" caption="Сеть" attribute="1" defaultMemberUniqueName="[ContragentAddresses].[Retail Chain Name].[Все]" allUniqueName="[ContragentAddresses].[Retail Chain Name].[Все]" dimensionUniqueName="[ContragentAddresses]" displayFolder="Сеть" count="0" unbalanced="0" hidden="1"/>
    <cacheHierarchy uniqueName="[ContragentAddresses].[Retail Chain NSI Code]" caption="Код НСИ сети (Адрес)" attribute="1" defaultMemberUniqueName="[ContragentAddresses].[Retail Chain NSI Code].[Все]" allUniqueName="[ContragentAddresses].[Retail Chain NSI Code].[Все]" dimensionUniqueName="[ContragentAddresses]" displayFolder="Сеть" count="0" unbalanced="0" hidden="1"/>
    <cacheHierarchy uniqueName="[ContragentAddresses].[Retail Chain Parent Name]" caption="Родительская сеть" attribute="1" defaultMemberUniqueName="[ContragentAddresses].[Retail Chain Parent Name].[Все]" allUniqueName="[ContragentAddresses].[Retail Chain Parent Name].[Все]" dimensionUniqueName="[ContragentAddresses]" displayFolder="Сеть" count="0" unbalanced="0" hidden="1"/>
    <cacheHierarchy uniqueName="[isFactVisit].[B]" caption="B" attribute="1" keyAttribute="1" defaultMemberUniqueName="[isFactVisit].[B].[All]" allUniqueName="[isFactVisit].[B].[All]" dimensionUniqueName="[isFactVisit]" displayFolder="" count="0" unbalanced="0" hidden="1"/>
    <cacheHierarchy uniqueName="[isGPSVisit].[B]" caption="B" attribute="1" keyAttribute="1" defaultMemberUniqueName="[isGPSVisit].[B].[Все]" allUniqueName="[isGPSVisit].[B].[Все]" dimensionUniqueName="[isGPSVisit]" displayFolder="" count="0" unbalanced="0" hidden="1"/>
    <cacheHierarchy uniqueName="[isOrderWithNoVisit].[B]" caption="B" attribute="1" keyAttribute="1" defaultMemberUniqueName="[isOrderWithNoVisit].[B].[All]" allUniqueName="[isOrderWithNoVisit].[B].[All]" dimensionUniqueName="[isOrderWithNoVisit]" displayFolder="" count="0" unbalanced="0" hidden="1"/>
    <cacheHierarchy uniqueName="[Node].[NodeRegion]" caption="Регион Дистрибутора" attribute="1" defaultMemberUniqueName="[Node].[NodeRegion].[Все]" allUniqueName="[Node].[NodeRegion].[Все]" dimensionUniqueName="[Node]" displayFolder="Дистрибутор" count="0" unbalanced="0" hidden="1"/>
    <cacheHierarchy uniqueName="[Products].[ProductTMinCategory]" caption="ProductTMinCategory" attribute="1" defaultMemberUniqueName="[Products].[ProductTMinCategory].[Все]" allUniqueName="[Products].[ProductTMinCategory].[Все]" dimensionUniqueName="[Products]" displayFolder="Используемые продукты" count="0" unbalanced="0" hidden="1"/>
    <cacheHierarchy uniqueName="[Products].[SAPSKU Brand NSI Code]" caption="SAPSKU Brand NSI Code" attribute="1" defaultMemberUniqueName="[Products].[SAPSKU Brand NSI Code].[Все]" allUniqueName="[Products].[SAPSKU Brand NSI Code].[Все]" dimensionUniqueName="[Products]" displayFolder="SAP SKU" count="0" unbalanced="0" hidden="1"/>
    <cacheHierarchy uniqueName="[ResponsibilityAreas].[Level]" caption="Level" attribute="1" defaultMemberUniqueName="[ResponsibilityAreas].[Level].[Все]" allUniqueName="[ResponsibilityAreas].[Level].[Все]" dimensionUniqueName="[ResponsibilityAreas]" displayFolder="" count="0" unbalanced="0" hidden="1"/>
    <cacheHierarchy uniqueName="[ResponsibilityAreasH].[Employee Full Name]" caption="Ответственный за территорию" attribute="1" defaultMemberUniqueName="[ResponsibilityAreasH].[Employee Full Name].[Все]" allUniqueName="[ResponsibilityAreasH].[Employee Full Name].[Все]" dimensionUniqueName="[ResponsibilityAreasH]" displayFolder="" count="0" unbalanced="0" hidden="1"/>
    <cacheHierarchy uniqueName="[ResponsibilityAreasH].[Level]" caption="Уровень" attribute="1" defaultMemberUniqueName="[ResponsibilityAreasH].[Level].[Все]" allUniqueName="[ResponsibilityAreasH].[Level].[Все]" dimensionUniqueName="[ResponsibilityAreasH]" displayFolder="" count="0" unbalanced="0" hidden="1"/>
    <cacheHierarchy uniqueName="[ResponsibilityAreasH].[Parent ID]" caption="Номер  территории" defaultMemberUniqueName="[ResponsibilityAreasH].[Parent ID].[Все]" allUniqueName="[ResponsibilityAreasH].[Parent ID].[Все]" dimensionUniqueName="[ResponsibilityAreasH]" displayFolder="" count="0" unbalanced="1" hidden="1"/>
    <cacheHierarchy uniqueName="[ResponsibilityAreasH].[Responsibility Areas ID]" caption="Responsibility Areas ID" attribute="1" keyAttribute="1" defaultMemberUniqueName="[ResponsibilityAreasH].[Responsibility Areas ID].[Все]" allUniqueName="[ResponsibilityAreasH].[Responsibility Areas ID].[Все]" dimensionUniqueName="[ResponsibilityAreasH]" displayFolder="" count="0" unbalanced="0" hidden="1"/>
    <cacheHierarchy uniqueName="[ResponsibilityAreasH].[Responsibility Areas Name]" caption="Название Территории" attribute="1" defaultMemberUniqueName="[ResponsibilityAreasH].[Responsibility Areas Name].[Все]" allUniqueName="[ResponsibilityAreasH].[Responsibility Areas Name].[Все]" dimensionUniqueName="[ResponsibilityAreasH]" displayFolder="" count="0" unbalanced="0" hidden="1"/>
    <cacheHierarchy uniqueName="[ResponsibilityAreasMerch].[Level]" caption="Level" attribute="1" defaultMemberUniqueName="[ResponsibilityAreasMerch].[Level].[Все]" allUniqueName="[ResponsibilityAreasMerch].[Level].[Все]" dimensionUniqueName="[ResponsibilityAreasMerch]" displayFolder="" count="0" unbalanced="0" hidden="1"/>
    <cacheHierarchy uniqueName="[ResponsibilityAreasMerch].[RAID]" caption="RAID" attribute="1" keyAttribute="1" defaultMemberUniqueName="[ResponsibilityAreasMerch].[RAID].[Все]" allUniqueName="[ResponsibilityAreasMerch].[RAID].[Все]" dimensionUniqueName="[ResponsibilityAreasMerch]" displayFolder="" count="0" unbalanced="0" hidden="1"/>
    <cacheHierarchy uniqueName="[ResponsibilityAreasMerch].[RTeamType0]" caption="МЧ - Тип команды" attribute="1" defaultMemberUniqueName="[ResponsibilityAreasMerch].[RTeamType0].[Все]" allUniqueName="[ResponsibilityAreasMerch].[RTeamType0].[Все]" dimensionUniqueName="[ResponsibilityAreasMerch]" displayFolder="Тип команды" count="0" unbalanced="0" hidden="1"/>
    <cacheHierarchy uniqueName="[ResponsibilityAreasRC].[RAID]" caption="RAID" attribute="1" keyAttribute="1" defaultMemberUniqueName="[ResponsibilityAreasRC].[RAID].[Все]" allUniqueName="[ResponsibilityAreasRC].[RAID].[Все]" dimensionUniqueName="[ResponsibilityAreasRC]" displayFolder="" count="0" unbalanced="0" hidden="1"/>
    <cacheHierarchy uniqueName="[ResponsibilityAreasRKAM].[Level]" caption="Level" attribute="1" defaultMemberUniqueName="[ResponsibilityAreasRKAM].[Level].[Все]" allUniqueName="[ResponsibilityAreasRKAM].[Level].[Все]" dimensionUniqueName="[ResponsibilityAreasRKAM]" displayFolder="" count="0" unbalanced="0" hidden="1"/>
    <cacheHierarchy uniqueName="[ReturnReasons].[ReturnReason]" caption="Причина возврата" attribute="1" keyAttribute="1" defaultMemberUniqueName="[ReturnReasons].[ReturnReason].[Все]" allUniqueName="[ReturnReasons].[ReturnReason].[Все]" dimensionUniqueName="[ReturnReasons]" displayFolder="Причина возврата" count="0" unbalanced="0" hidden="1"/>
    <cacheHierarchy uniqueName="[SalesPlaces].[Contagent Region Name]" caption="Область дистрибутора" attribute="1" defaultMemberUniqueName="[SalesPlaces].[Contagent Region Name].[Все]" allUniqueName="[SalesPlaces].[Contagent Region Name].[Все]" dimensionUniqueName="[SalesPlaces]" displayFolder="Дистрибутор" count="0" unbalanced="0" hidden="1"/>
    <cacheHierarchy uniqueName="[SalesPlaces].[Distr Channe Name]" caption="Канал сбыта" attribute="1" defaultMemberUniqueName="[SalesPlaces].[Distr Channe Name].[Все]" allUniqueName="[SalesPlaces].[Distr Channe Name].[Все]" dimensionUniqueName="[SalesPlaces]" displayFolder="Канал сбыта" count="0" unbalanced="0" hidden="1"/>
    <cacheHierarchy uniqueName="[SalesPlaces].[Distr Channel Name1]" caption="Направление сбыта" attribute="1" defaultMemberUniqueName="[SalesPlaces].[Distr Channel Name1].[Все]" allUniqueName="[SalesPlaces].[Distr Channel Name1].[Все]" dimensionUniqueName="[SalesPlaces]" displayFolder="Канал сбыта" count="0" unbalanced="0" hidden="1"/>
    <cacheHierarchy uniqueName="[SalesPlaces].[Distr Channel Name2]" caption="Канал сбыта планирование" attribute="1" defaultMemberUniqueName="[SalesPlaces].[Distr Channel Name2].[Все]" allUniqueName="[SalesPlaces].[Distr Channel Name2].[Все]" dimensionUniqueName="[SalesPlaces]" displayFolder="Канал сбыта" count="0" unbalanced="0" hidden="1"/>
    <cacheHierarchy uniqueName="[SalesPlaces].[Region Calc]" caption="Регион ТТ(с учетом дистр)" attribute="1" defaultMemberUniqueName="[SalesPlaces].[Region Calc].[Все]" allUniqueName="[SalesPlaces].[Region Calc].[Все]" dimensionUniqueName="[SalesPlaces]" displayFolder="ТТ" count="0" unbalanced="0" hidden="1"/>
    <cacheHierarchy uniqueName="[SalesPlaces].[Retail Chain Name]" caption="Сеть" attribute="1" defaultMemberUniqueName="[SalesPlaces].[Retail Chain Name].[Все]" allUniqueName="[SalesPlaces].[Retail Chain Name].[Все]" dimensionUniqueName="[SalesPlaces]" displayFolder="Сеть" count="0" unbalanced="0" hidden="1"/>
    <cacheHierarchy uniqueName="[SalesPlaces].[Retail Chain NSI Code]" caption="Код НСИ сети (ТТ)" attribute="1" defaultMemberUniqueName="[SalesPlaces].[Retail Chain NSI Code].[Все]" allUniqueName="[SalesPlaces].[Retail Chain NSI Code].[Все]" dimensionUniqueName="[SalesPlaces]" displayFolder="Сеть" count="0" unbalanced="0" hidden="1"/>
    <cacheHierarchy uniqueName="[SalesPlaces].[Retail Chain Parent Name]" caption="Родительская сеть" attribute="1" defaultMemberUniqueName="[SalesPlaces].[Retail Chain Parent Name].[Все]" allUniqueName="[SalesPlaces].[Retail Chain Parent Name].[Все]" dimensionUniqueName="[SalesPlaces]" displayFolder="Сеть" count="0" unbalanced="0" hidden="1"/>
    <cacheHierarchy uniqueName="[UserLogin].[UserLogin]" caption="UserLogin" attribute="1" defaultMemberUniqueName="[UserLogin].[UserLogin].[All]" allUniqueName="[UserLogin].[UserLogin].[All]" dimensionUniqueName="[UserLogin]" displayFolder="" count="0" unbalanced="0" hidden="1"/>
    <cacheHierarchy uniqueName="[UserLogin].[UserLoginID]" caption="UserLoginID" attribute="1" keyAttribute="1" defaultMemberUniqueName="[UserLogin].[UserLoginID].[All]" allUniqueName="[UserLogin].[UserLoginID].[All]" dimensionUniqueName="[UserLogin]" displayFolder="" count="0" unbalanced="0" hidden="1"/>
    <cacheHierarchy uniqueName="[VizitwithOrder].[B]" caption="B" attribute="1" keyAttribute="1" defaultMemberUniqueName="[VizitwithOrder].[B].[Все]" allUniqueName="[VizitwithOrder].[B].[Все]" dimensionUniqueName="[VizitwithOrder]" displayFolder="" count="0" unbalanced="0" hidden="1"/>
    <cacheHierarchy uniqueName="[Measures].[SSIL-Weight With Return]" caption="Продано, кг (ВП)" measure="1" displayFolder="Вторичные продажи" measureGroup="SecondaryInvoceLine" count="0"/>
    <cacheHierarchy uniqueName="[Measures].[SSIL-QTY With Return]" caption="Продано, шт (ВП)" measure="1" displayFolder="Вторичные продажи" measureGroup="SecondaryInvoceLine" count="0"/>
    <cacheHierarchy uniqueName="[Measures].[SSIL-Cost With Return]" caption="Продано, руб (ВП)" measure="1" displayFolder="Вторичные продажи" measureGroup="SecondaryInvoceLine" count="0"/>
    <cacheHierarchy uniqueName="[Measures].[SSIL-Weight With Return Without Bonus]" caption="Продано без бонусов, кг (ВП)" measure="1" displayFolder="Вторичные продажи" measureGroup="SecondaryInvoceLine" count="0"/>
    <cacheHierarchy uniqueName="[Measures].[SSIL-QTY With Return Without Bonus]" caption="Продано без бонусов, шт (ВП)" measure="1" displayFolder="Вторичные продажи" measureGroup="SecondaryInvoceLine" count="0"/>
    <cacheHierarchy uniqueName="[Measures].[SSIL-Cost With Return Without Bonus]" caption="Продано без бонусов, руб (ВП)" measure="1" displayFolder="Вторичные продажи" measureGroup="SecondaryInvoceLine" count="0"/>
    <cacheHierarchy uniqueName="[Measures].[SIL-Weight]" caption="Отгружено, кг (ПП)" measure="1" displayFolder="Первичные продажи" measureGroup="SalesInvoiceLines" count="0"/>
    <cacheHierarchy uniqueName="[Measures].[SIL-Weight Return]" caption="Возврат с Поставки, кг (ПП)" measure="1" displayFolder="Первичные продажи" measureGroup="SalesInvoiceLines" count="0"/>
    <cacheHierarchy uniqueName="[Measures].[FSS-Start-Period-Weight-Calc]" caption="Остатки на начало периода, кг (ВП)" measure="1" displayFolder="Остатки на складах Дистрибуторов" measureGroup="SecondaryInvoceLine" count="0"/>
    <cacheHierarchy uniqueName="[Measures].[FSS-End-Period-Weight-Calc]" caption="Остатки на конец периода, кг (ВП)" measure="1" displayFolder="Остатки на складах Дистрибуторов" measureGroup="SecondaryInvoceLine" count="0"/>
    <cacheHierarchy uniqueName="[Measures].[FSPIR-TT_Visit_Plan DC-Calc]" caption="Визиты план, шт" measure="1" displayFolder="Визиты" measureGroup="SecondaryInvoceLine" count="0"/>
    <cacheHierarchy uniqueName="[Measures].[FV-TT-Visit DC-Calc]" caption="Визиты факт, шт" measure="1" displayFolder="Визиты" measureGroup="SecondaryInvoceLine" count="0"/>
    <cacheHierarchy uniqueName="[Measures].[FV-TT-Visit-Orders DC-Calc]" caption="Точка-заказы" measure="1" displayFolder="Визиты" measureGroup="SecondaryInvoceLine" count="0"/>
    <cacheHierarchy uniqueName="[Measures].[FV-TT-Visit-Day DC-Calc]" caption="Визиты, факт за день, тт" measure="1" displayFolder="Визиты" measureGroup="SecondaryInvoceLine" count="0"/>
    <cacheHierarchy uniqueName="[Measures].[FV-StikeRate-Calc]" caption="StikeRate, %" measure="1" displayFolder="Визиты" measureGroup="SecondaryInvoceLine" count="0"/>
    <cacheHierarchy uniqueName="[Measures].[FV-TT-Visit-out-GPS DC-Calc]" caption="Визиты вне ТТ по GPS НСИ, % от плана" measure="1" displayFolder="Визиты" measureGroup="SecondaryInvoceLine" count="0"/>
    <cacheHierarchy uniqueName="[Measures].[FV-TT-Visit-in-GPS DC-Calc]" caption="Визиты в ТТ по GPS НСИ, % от плана" measure="1" displayFolder="Визиты" measureGroup="SecondaryInvoceLine" count="0"/>
    <cacheHierarchy uniqueName="[Measures].[FV-VisitFroumRoute-Calc]" caption="Визиты факт из маршрута" measure="1" displayFolder="Визиты" measureGroup="SecondaryInvoceLine" count="0"/>
    <cacheHierarchy uniqueName="[Measures].[FV-VisitFroumRoutePercent-Calc]" caption="Визиты факт из маршрута, %" measure="1" displayFolder="Визиты" measureGroup="SecondaryInvoceLine" count="0"/>
    <cacheHierarchy uniqueName="[Measures].[FV-TT-Visit-Plan-Day DC-Calc]" caption="Визиты план в день. шт" measure="1" displayFolder="Визиты" measureGroup="SecondaryInvoceLine" count="0"/>
    <cacheHierarchy uniqueName="[Measures].[FSPIR-VisitPlanDayTT DC-Calc]" caption="Визиты, план за день, тт" measure="1" displayFolder="Визиты" measureGroup="SecondaryInvoceLine" count="0"/>
    <cacheHierarchy uniqueName="[Measures].[FV-TT-Visit-in-GPSfact DC-Calc]" caption="Визиты в ТТ по GPS НСИ, факт" measure="1" displayFolder="Визиты" measureGroup="SecondaryInvoceLine" count="0"/>
    <cacheHierarchy uniqueName="[Measures].[FV-TT-Visit-out-GPSfact DC-Calc]" caption="Визиты вне ТТ по GPS НСИ, факт" measure="1" displayFolder="Визиты" measureGroup="SecondaryInvoceLine" count="0"/>
    <cacheHierarchy uniqueName="[Measures].[FSPIR-TT_Visit_Plan_fact DC-Calc]" caption="Доля визитов план/факт, %" measure="1" displayFolder="Визиты" measureGroup="SecondaryInvoceLine" count="0"/>
    <cacheHierarchy uniqueName="[Measures].[FSPIR-TT_Visit_Fact DC-Calc]" caption="Визиты, ср. на 1 ТП." measure="1" displayFolder="Визиты" measureGroup="SecondaryInvoceLine" count="0"/>
    <cacheHierarchy uniqueName="[Measures].[RDS-RevenueGrossNoVAT-Calc]" caption="Выручка Gross без НДС, руб" measure="1" displayFolder="Выручка" measureGroup="SalesInvoiceLines" count="0"/>
    <cacheHierarchy uniqueName="[Measures].[RDS-RevenueNetNoVAT-Calc]" caption="Выручка NET без НДС, руб" measure="1" displayFolder="Выручка" measureGroup="SalesInvoiceLines" count="0"/>
    <cacheHierarchy uniqueName="[Measures].[RDS-RevenueGrossWithVAT-Calc]" caption="Выручка GROSS (с НДС)" measure="1" displayFolder="Выручка" measureGroup="SalesInvoiceLines" count="0"/>
    <cacheHierarchy uniqueName="[Measures].[RDS-RevenueNetWithVAT-Calc]" caption="Выручка NET (с НДС)" measure="1" displayFolder="Выручка" measureGroup="SalesInvoiceLines" count="0"/>
    <cacheHierarchy uniqueName="[Measures].[SCU DC-Calc]" caption="Кол-во товара" measure="1" displayFolder="Вторичные продажи" measureGroup="SecondaryInvoceLine" count="0"/>
    <cacheHierarchy uniqueName="[Measures].[SalesPlace_Product_DC_Calc]" caption="TT-SKU" measure="1" displayFolder="TT-SKU" measureGroup="SecondaryInvoceLine" count="0"/>
    <cacheHierarchy uniqueName="[Measures].[SalesPlaceID DC-Calc]" caption="АКБ" measure="1" displayFolder="АКБ" measureGroup="SecondaryInvoceLine" count="0" oneField="1">
      <fieldsUsage count="1">
        <fieldUsage x="139"/>
      </fieldsUsage>
    </cacheHierarchy>
    <cacheHierarchy uniqueName="[Measures].[SSIL-SecondaryInvoceID DC-Calc]" caption="Количество накладных" measure="1" displayFolder="Вторичные продажи" measureGroup="SecondaryInvoceLine" count="0"/>
    <cacheHierarchy uniqueName="[Measures].[SSIL-Cost With Return-Avg-Calc]" caption="Продажи минус возвраты среднее, кг (ВП)" measure="1" displayFolder="Вторичные продажи" measureGroup="SecondaryInvoceLine" count="0"/>
    <cacheHierarchy uniqueName="[Measures].[SSIL-WeightBonus-Calc]" caption="Бонус, кг" measure="1" displayFolder="Вторичные продажи" measureGroup="SecondaryInvoceLine" count="0"/>
    <cacheHierarchy uniqueName="[Measures].[SSIL-QTYBonus-Calc]" caption="Бонус, шт" measure="1" displayFolder="Вторичные продажи" measureGroup="SecondaryInvoceLine" count="0"/>
    <cacheHierarchy uniqueName="[Measures].[SSIL-WeightShippedByOrder-Calc]" caption="Отгружено на основании заказа, кг (ВП)" measure="1" displayFolder="Вторичные продажи" measureGroup="SecondaryInvoceLine" count="0"/>
    <cacheHierarchy uniqueName="[Measures].[SSOL-DD-OrderWtihoutVisit-Calc]" caption="Заказы без визита, % (на Дату ВП)" measure="1" displayFolder="Вторичные заказы на дату" measureGroup="SecondaryInvoceLine" count="0"/>
    <cacheHierarchy uniqueName="[Measures].[SSOL-OrderWtihoutVisit-Calc]" caption="Заказы без визита, % (в Дату ВП))" measure="1" displayFolder="Вторичные заказы в дату" measureGroup="SecondaryInvoceLine" count="0"/>
    <cacheHierarchy uniqueName="[Measures].[SSOL-DeviationWeight-Calc]" caption="Отклонение от рекоменованного, кг (в Дату (ВП))" measure="1" displayFolder="Вторичные заказы в дату" measureGroup="SecondaryInvoceLine" count="0"/>
    <cacheHierarchy uniqueName="[Measures].[SSOL-RecommendedWeight-Calc]" caption="Рекомендуемый вес, кг (в Дату ВП)" measure="1" displayFolder="Вторичные заказы в дату" measureGroup="SecondaryInvoceLine" count="0"/>
    <cacheHierarchy uniqueName="[Measures].[SSOL-DD-RecommendedWeight-Calc]" caption="Рекомендуемый вес, кг (на Дату ВП)" measure="1" displayFolder="Вторичные заказы на дату" measureGroup="SecondaryInvoceLine" count="0"/>
    <cacheHierarchy uniqueName="[Measures].[SSIL-SalesPlace_CSKUID DC-Calc]" caption="Глубина. SKU" measure="1" displayFolder="Глубина" measureGroup="SecondaryInvoceLine" count="0"/>
    <cacheHierarchy uniqueName="[Measures].[SSIL-SalesPlace_RecipeSKUID DC-Calc]" caption="Глубина. RSKU" measure="1" displayFolder="Глубина" measureGroup="SecondaryInvoceLine" count="0"/>
    <cacheHierarchy uniqueName="[Measures].[SSIL-Weight-Calc]" caption="Отгружено, кг (ВП)" measure="1" displayFolder="Вторичные продажи" measureGroup="SecondaryInvoceLine" count="0"/>
    <cacheHierarchy uniqueName="[Measures].[SSIL-Weight Return-Calc]" caption="Возвраты, кг (ВП)" measure="1" displayFolder="Вторичные продажи" measureGroup="SecondaryInvoceLine" count="0"/>
    <cacheHierarchy uniqueName="[Measures].[SSIL-QTY-Calc]" caption="Отгружено, шт (ВП)" measure="1" displayFolder="Вторичные продажи" measureGroup="SecondaryInvoceLine" count="0"/>
    <cacheHierarchy uniqueName="[Measures].[SSIL-QTY Return-Calc]" caption="Возвраты, шт (ВП)" measure="1" displayFolder="Вторичные продажи" measureGroup="SecondaryInvoceLine" count="0"/>
    <cacheHierarchy uniqueName="[Measures].[SSIL-SalesPlaceID DC-Calc]" caption="Ср. кол-во SKU в отгрузке" measure="1" displayFolder="Вторичные продажи" measureGroup="SecondaryInvoceLine" count="0"/>
    <cacheHierarchy uniqueName="[Measures].[SSIL-Product DC/SecondaryInvoceID DC-Calc]" caption="Ср. отгрузки на одну ТТ, кг" measure="1" displayFolder="Вторичные продажи" measureGroup="SecondaryInvoceLine" count="0"/>
    <cacheHierarchy uniqueName="[Measures].[PIL-Weight-Calc]" caption="Возврат Брак, кг (ПП)" measure="1" displayFolder="Первичные продажи" measureGroup="SalesInvoiceLines" count="0"/>
    <cacheHierarchy uniqueName="[Measures].[PIL-WeightTasting-Calc]" caption="Возврат дегустация, кг (ПП)" measure="1" displayFolder="Первичные продажи" measureGroup="SalesInvoiceLines" count="0"/>
    <cacheHierarchy uniqueName="[Measures].[SIL-Weight-WR-Calc]" caption="Продано, кг (ПП)" measure="1" displayFolder="Первичные продажи" measureGroup="SalesInvoiceLines" count="0"/>
    <cacheHierarchy uniqueName="[Measures].[SPByTT-SalesVolume-Calc]" caption="План по ТТ, кг(ПП)" measure="1" displayFolder="План" measureGroup="SalesInvoiceLines" count="0"/>
    <cacheHierarchy uniqueName="[Measures].[SPL-Weight-Calc]" caption="План ГОП, кг" measure="1" displayFolder="Прогноз ГОП" measureGroup="SalesInvoiceLines" count="0"/>
    <cacheHierarchy uniqueName="[Measures].[Урезание,кг(ПП)]" caption="Урезание,кг(ПП)" measure="1" displayFolder="Клиентский сервис" measureGroup="SalesInvoiceLines" count="0"/>
    <cacheHierarchy uniqueName="[Measures].[Недогрузы,кг(ПП)]" caption="Недогрузы,кг(ПП)" measure="1" displayFolder="Клиентский сервис" measureGroup="SalesInvoiceLines" count="0"/>
    <cacheHierarchy uniqueName="[Measures].[Итоговое невыполнение,кг(ПП)]" caption="Итоговое невыполнение,кг(ПП" measure="1" displayFolder="Клиентский сервис" measureGroup="SalesInvoiceLines" count="0"/>
    <cacheHierarchy uniqueName="[Measures].[SOL-Weight-Calc]" caption="Принятая заявка, кг (ПП)" measure="1" displayFolder="Первичные заказы" measureGroup="SalesInvoiceLines" count="0"/>
    <cacheHierarchy uniqueName="[Measures].[SOL-Weight Sales-Calc]" caption="Поданная заявка, кг (ПП)" measure="1" displayFolder="Первичные заказы" measureGroup="SalesInvoiceLines" count="0"/>
    <cacheHierarchy uniqueName="[Measures].[SSOL-DD-QTY-Calc]" caption="Заказы  на дату, шт (ВП)" measure="1" displayFolder="Вторичные заказы на дату" measureGroup="SecondaryInvoceLine" count="0"/>
    <cacheHierarchy uniqueName="[Measures].[SSOL-DD-Weight-Calc]" caption="Заказы на дату, кг (ВП)" measure="1" displayFolder="Вторичные заказы на дату" measureGroup="SecondaryInvoceLine" count="0"/>
    <cacheHierarchy uniqueName="[Measures].[SSOL-DD-Cost-Calc]" caption="Заказы  на дату, р (ВП)" measure="1" displayFolder="Вторичные заказы на дату" measureGroup="SecondaryInvoceLine" count="0"/>
    <cacheHierarchy uniqueName="[Measures].[SSOL-DD-ProductID DC-Calc]" caption="Количество уникального товара  на дату" measure="1" displayFolder="Вторичные заказы на дату" measureGroup="SecondaryInvoceLine" count="0"/>
    <cacheHierarchy uniqueName="[Measures].[SSOL-DD-SalesPlaceID DC-Calc]" caption="АКБ на дату" measure="1" displayFolder="Вторичные заказы на дату" measureGroup="SecondaryInvoceLine" count="0"/>
    <cacheHierarchy uniqueName="[Measures].[SSOL-DD-SecondaryOrderID DC-Calc]" caption="Количество заказов  на дату" measure="1" displayFolder="Вторичные заказы на дату" measureGroup="SecondaryInvoceLine" count="0"/>
    <cacheHierarchy uniqueName="[Measures].[SSOL-DD-ProductID DC/SecondaryOrderID DC-Calc]" caption="Средн. кол-во SKU  на дату" measure="1" displayFolder="Вторичные заказы на дату" measureGroup="SecondaryInvoceLine" count="0"/>
    <cacheHierarchy uniqueName="[Measures].[SSOL-DD-Weight/SecondaryOrderID DC-Calc]" caption="Средний вес  на дату" measure="1" displayFolder="Вторичные заказы на дату" measureGroup="SecondaryInvoceLine" count="0"/>
    <cacheHierarchy uniqueName="[Measures].[SSOL-DD-QTY/SecondaryOrderID DC-Calc]" caption="Средний чек  на дату" measure="1" displayFolder="Вторичные заказы на дату" measureGroup="SecondaryInvoceLine" count="0"/>
    <cacheHierarchy uniqueName="[Measures].[SSOL-DD-Weight-NotBy-Calc]" caption="Откл. на дату,%" measure="1" displayFolder="Вторичные заказы на дату" measureGroup="SecondaryInvoceLine" count="0"/>
    <cacheHierarchy uniqueName="[Measures].[SSOL-DD-Weight-By-Calc]" caption="Вып. на дату,%" measure="1" displayFolder="Вторичные заказы на дату" measureGroup="SecondaryInvoceLine" count="0"/>
    <cacheHierarchy uniqueName="[Measures].[SSOL-DD-Weight-SL-Calc]" caption="SL  на дату" measure="1" displayFolder="Вторичные заказы на дату" measureGroup="SecondaryInvoceLine" count="0"/>
    <cacheHierarchy uniqueName="[Measures].[SSOL-QTY-Calc]" caption="Заказы в дату, шт (ВП)" measure="1" displayFolder="Вторичные заказы в дату" measureGroup="SecondaryInvoceLine" count="0"/>
    <cacheHierarchy uniqueName="[Measures].[SSOL-Weight-Calc]" caption="Заказы в дату, кг (ВП)" measure="1" displayFolder="Вторичные заказы в дату" measureGroup="SecondaryInvoceLine" count="0"/>
    <cacheHierarchy uniqueName="[Measures].[SSOL-Cost-Calc]" caption="Заказы в дату, р (ВП)" measure="1" displayFolder="Вторичные заказы в дату" measureGroup="SecondaryInvoceLine" count="0"/>
    <cacheHierarchy uniqueName="[Measures].[SSOL-ProductID DC-Calc]" caption="Количество уникального товара в дату" measure="1" displayFolder="Вторичные заказы в дату" measureGroup="SecondaryInvoceLine" count="0"/>
    <cacheHierarchy uniqueName="[Measures].[SSOL-SalesPlaceID DC-Calc]" caption="АКБ в дату" measure="1" displayFolder="Вторичные заказы в дату" measureGroup="SecondaryInvoceLine" count="0"/>
    <cacheHierarchy uniqueName="[Measures].[SSOL-SecondaryOrderID DC-Calc]" caption="Количество заказов в дату" measure="1" displayFolder="Вторичные заказы в дату" measureGroup="SecondaryInvoceLine" count="0"/>
    <cacheHierarchy uniqueName="[Measures].[SSOL-ProductID DC/SecondaryOrderID DC-Calc]" caption="Средн. кол-во SKU в дату" measure="1" displayFolder="Вторичные заказы в дату" measureGroup="SecondaryInvoceLine" count="0"/>
    <cacheHierarchy uniqueName="[Measures].[SSOL-Weight/SecondaryOrderID DC-Calc]" caption="Средний вес в дату" measure="1" displayFolder="Вторичные заказы в дату" measureGroup="SecondaryInvoceLine" count="0"/>
    <cacheHierarchy uniqueName="[Measures].[SSOL-QTY/SecondaryOrderID DC-Calc]" caption="Средний чек в дату" measure="1" displayFolder="Вторичные заказы в дату" measureGroup="SecondaryInvoceLine" count="0"/>
    <cacheHierarchy uniqueName="[Measures].[SSOL-Weight-NotBy-Calc]" caption="Откл.в дату,%" measure="1" displayFolder="Вторичные заказы в дату" measureGroup="SecondaryInvoceLine" count="0"/>
    <cacheHierarchy uniqueName="[Measures].[SSOL-Weight-By-Calc]" caption="Вып.в дату,%" measure="1" displayFolder="Вторичные заказы в дату" measureGroup="SecondaryInvoceLine" count="0"/>
    <cacheHierarchy uniqueName="[Measures].[SSOL-Weight-SL-Calc]" caption="SL в дату" measure="1" displayFolder="Вторичные заказы в дату" measureGroup="SecondaryInvoceLine" count="0"/>
    <cacheHierarchy uniqueName="[Measures].[SAPPlanWeight-Calc]" caption="Прогноз итог, кг" measure="1" displayFolder="Показатели прогнозов продаж" measureGroup="Планы продаж в SAP" count="0"/>
    <cacheHierarchy uniqueName="[Measures].[SAPPlanWeightBaseForecast-Calc]" caption="База итог, кг" measure="1" displayFolder="Показатели прогнозов продаж" measureGroup="Планы продаж в SAP" count="0"/>
    <cacheHierarchy uniqueName="[Measures].[SAPPlanWeightTMA-Calc]" caption="Прирост ТМА, кг" measure="1" displayFolder="Показатели прогнозов продаж" measureGroup="Планы продаж в SAP" count="0"/>
    <cacheHierarchy uniqueName="[Measures].[SAPPlanWeightMarketActivities-Calc]" caption="Прирост сбыт акт., кг" measure="1" displayFolder="Показатели прогнозов продаж" measureGroup="Планы продаж в SAP" count="0"/>
    <cacheHierarchy uniqueName="[Measures].[SAPPlanWeightMANovelty-Calc]" caption="Прирост новинки, кг" measure="1" displayFolder="Показатели прогнозов продаж" measureGroup="Планы продаж в SAP" count="0"/>
    <cacheHierarchy uniqueName="[Measures].[SAPPlanWeightTMACorrect-Calc]" caption="Корректировка ТМА, кг" measure="1" displayFolder="Показатели прогнозов продаж" measureGroup="Планы продаж в SAP" count="0"/>
    <cacheHierarchy uniqueName="[Measures].[SAPPlanWeightActivityCorrect-Calc]" caption="Корректировка акт., кг" measure="1" displayFolder="Показатели прогнозов продаж" measureGroup="Планы продаж в SAP" count="0"/>
    <cacheHierarchy uniqueName="[Measures].[SAPPlanWeightActivityGain-Calc]" caption="Активности итог, кг" measure="1" displayFolder="Показатели прогнозов продаж" measureGroup="Планы продаж в SAP" count="0"/>
    <cacheHierarchy uniqueName="[Measures].[SAPPlanWeightCorrection-Calc]" caption="Корректировка, кг" measure="1" displayFolder="Показатели прогнозов продаж" measureGroup="Планы продаж в SAP" count="0"/>
    <cacheHierarchy uniqueName="[Measures].[Rotation Weight-Calc]" caption="Возвраты - Ротация, кг (ПП)" measure="1" displayFolder="Первичные продажи" measureGroup="SalesInvoiceLines" count="0"/>
    <cacheHierarchy uniqueName="[Measures].[SAPPlanWeightTMASupplyChainLimits-Calc]" caption="Ограничение ЦП ТМА" measure="1" displayFolder="Показатели прогнозов продаж" measureGroup="Планы продаж в SAP" count="0"/>
    <cacheHierarchy uniqueName="[Measures].[SAPPlanWeightTotalSupplyChainLimits-Calc]" caption="Ограничение ЦП тотал" measure="1" displayFolder="Показатели прогнозов продаж" measureGroup="Планы продаж в SAP" count="0"/>
    <cacheHierarchy uniqueName="[Measures].[SAPPlanWeightSalesPlan-Calc]" caption="План продаж, кг" measure="1" displayFolder="Показатели прогнозов продаж" measureGroup="Планы продаж в SAP" count="0"/>
    <cacheHierarchy uniqueName="[Measures].[SAPPlanWeightTMASalesPlan-Calc]" caption="Продажи ТМА, кг" measure="1" displayFolder="Показатели прогнозов продаж" measureGroup="Планы продаж в SAP" count="0"/>
    <cacheHierarchy uniqueName="[Measures].[SAPPlanWeightBalancingSalesPlan-Calc]" caption="Балансировка, кг" measure="1" displayFolder="Показатели прогнозов продаж" measureGroup="Планы продаж в SAP" count="0"/>
    <cacheHierarchy uniqueName="[Measures].[SAPPlanWeightCapacityNowSalesPlan-Calc]" caption="Мощности now, кг" measure="1" displayFolder="Показатели прогнозов продаж" measureGroup="Планы продаж в SAP" count="0"/>
    <cacheHierarchy uniqueName="[Measures].[SAPPlanWeightCapacityMAXSalesPlan-Calc]" caption="Мощности max, кг" measure="1" displayFolder="Показатели прогнозов продаж" measureGroup="Планы продаж в SAP" count="0"/>
    <cacheHierarchy uniqueName="[Measures].[LagForPreviousYear]" caption="LagForPreviousYear" measure="1" displayFolder="" count="0"/>
    <cacheHierarchy uniqueName="[Measures].[ПП Пред. мес. кг]" caption="ПП Пред. мес. кг" measure="1" displayFolder="" count="0"/>
    <cacheHierarchy uniqueName="[Measures].[ПП Накоп. тек. год кг]" caption="ПП Накоп. тек. год кг" measure="1" displayFolder="" count="0"/>
    <cacheHierarchy uniqueName="[Measures].[ПП Накоп. пред. год кг]" caption="ПП Накоп. пред. год кг" measure="1" displayFolder="" count="0"/>
    <cacheHierarchy uniqueName="[Measures].[ПП Мес.пред. год кг]" caption="ПП Мес.пред. год кг" measure="1" displayFolder="" count="0"/>
    <cacheHierarchy uniqueName="[Measures].[ПП Вып. прогн. (прогн./план SAP) %]" caption="ПП Вып. прогн. (прогн./план SAP) %" measure="1" displayFolder="" count="0"/>
    <cacheHierarchy uniqueName="[Measures].[ПП Вып. год. плана (ГОП/Год.План) %]" caption="ПП Вып. год. плана (ГОП/Год.План) %" measure="1" displayFolder="" count="0"/>
    <cacheHierarchy uniqueName="[Measures].[ПП. Откл. пред.мес. (прогноз тек.- факт пред.) кг]" caption="ПП. Откл. пред.мес. (прогноз тек.- факт пред.) кг" measure="1" displayFolder="" count="0"/>
    <cacheHierarchy uniqueName="[Measures].[ПП Накоп. Откл. тек. год - пред кг]" caption="ПП Накоп. Откл. тек. год - пред кг" measure="1" displayFolder="" count="0"/>
    <cacheHierarchy uniqueName="[Measures].[ПП. Откл. пред. год (Прогн.-мес.пред.год) кг]" caption="ПП. Откл. пред. год (Прогн.-мес.пред.год) кг" measure="1" displayFolder="" count="0"/>
    <cacheHierarchy uniqueName="[Measures].[ПП Вып. плана(факт/план ИП) %]" caption="ПП Вып. плана(факт/план ИП) %" measure="1" displayFolder="" count="0"/>
    <cacheHierarchy uniqueName="[Measures].[ПП Откл. тек. (прогноз - план SAP) кг]" caption="ПП Откл. тек. (прогноз - план SAP) кг" measure="1" displayFolder="" count="0"/>
    <cacheHierarchy uniqueName="[Measures].[Gross пред. мес.]" caption="Gross пред. мес." measure="1" displayFolder="" count="0"/>
    <cacheHierarchy uniqueName="[Measures].[NET пред.мес.]" caption="NET пред.мес." measure="1" displayFolder="" count="0"/>
    <cacheHierarchy uniqueName="[Measures].[Gross мес.пред.год]" caption="Gross мес.пред.год" measure="1" displayFolder="" count="0"/>
    <cacheHierarchy uniqueName="[Measures].[NET мес.пред.год]" caption="NET мес.пред.год" measure="1" displayFolder="" count="0"/>
    <cacheHierarchy uniqueName="[Measures].[Gross накоп. тек. год]" caption="Gross накоп. тек. год" measure="1" displayFolder="" count="0"/>
    <cacheHierarchy uniqueName="[Measures].[NET накоп. тек. год]" caption="NET накоп. тек. год" measure="1" displayFolder="" count="0"/>
    <cacheHierarchy uniqueName="[Measures].[Gross накоп. пред. год ]" caption="Gross накоп. пред. год " measure="1" displayFolder="" count="0"/>
    <cacheHierarchy uniqueName="[Measures].[NET накоп. пред. год]" caption="NET накоп. пред. год" measure="1" displayFolder="" count="0"/>
    <cacheHierarchy uniqueName="[Measures].[LagForStartQuarter]" caption="LagForStartQuarter" measure="1" displayFolder="" count="0"/>
    <cacheHierarchy uniqueName="[Measures].[Планы SAP (тек. квартал)]" caption="Планы SAP (тек. квартал)" measure="1" displayFolder="" count="0"/>
    <cacheHierarchy uniqueName="[Measures].[Продано (тек. квартал)]" caption="Продано (тек. квартал)" measure="1" displayFolder="" count="0"/>
    <cacheHierarchy uniqueName="[Measures].[ПП. Откл.пред. мес.(прогноз тек./факт пред.) %]" caption="ПП. Откл.пред. мес.(прогноз тек./факт пред.) %" measure="1" displayFolder="" count="0"/>
    <cacheHierarchy uniqueName="[Measures].[ПП.Откл.пред.год.(прогн./факт пред. мес.год) %]" caption="ПП.Откл.пред.год.(прогн./факт пред. мес.год) %" measure="1" displayFolder="" count="0"/>
    <cacheHierarchy uniqueName="[Measures].[ПП Накоп. Откл. тек. год/пред %]" caption="ПП Накоп. Откл. тек. год/пред %" measure="1" displayFolder="" count="0"/>
    <cacheHierarchy uniqueName="[Measures].[Ср. цена ВП (Продано руб/Продано кг)]" caption="Ср. цена ВП (Продано руб/Продано кг)" measure="1" displayFolder="" count="0"/>
    <cacheHierarchy uniqueName="[Measures].[Уходимость, кг]" caption="Уходимость, кг" measure="1" displayFolder="" count="0"/>
    <cacheHierarchy uniqueName="[Measures].[Доля заказанного от проданного, %]" caption="Доля заказанного от проданного, %" measure="1" displayFolder="" count="0"/>
    <cacheHierarchy uniqueName="[Measures].[Доля заказанного от отгруженно, %]" caption="Доля заказанного от отгруженно, %" measure="1" displayFolder="" count="0"/>
    <cacheHierarchy uniqueName="[Measures].[% Возвратов ВП(Возвр./Отгружено(ВП))]" caption="% Возвратов ВП(Возвр./Отгружено(ВП))" measure="1" displayFolder="" count="0"/>
    <cacheHierarchy uniqueName="[Measures].[Ср. цена ВП без бонусов (Продано без бонусов руб/Продано без бонусов кг)]" caption="Ср. цена ВП без бонусов (Продано без бонусов руб/Продано без бонусов кг)" measure="1" displayFolder="" count="0"/>
    <cacheHierarchy uniqueName="[Measures].[Ср. цена ВП (Продано, руб/Отгружено, кг)]" caption="Ср. цена ВП (Продано, руб/Отгружено, кг)" measure="1" displayFolder="" count="0"/>
    <cacheHierarchy uniqueName="[Measures].[Ср. цена ПП (Выр. NET + НДС/Реализовано кг)]" caption="Ср. цена ПП (Выр. NET + НДС/Реализовано кг)" measure="1" displayFolder="" count="0"/>
    <cacheHierarchy uniqueName="[Measures].[Ср. цена ПП (Выр. Gross без НДС / Реализовано, кг)]" caption="Ср. цена ПП (Выр. Gross без НДС / Реализовано, кг)" measure="1" displayFolder="" count="0"/>
    <cacheHierarchy uniqueName="[Measures].[Ср. цена ПП (Выр. Gross + НДС / Реализовано, кг)]" caption="Ср. цена ПП (Выр. Gross + НДС / Реализовано, кг)" measure="1" displayFolder="" count="0"/>
    <cacheHierarchy uniqueName="[Measures].[Реализовано, кг (ПП)]" caption="Реализовано, кг (ПП)" measure="1" displayFolder="" count="0"/>
    <cacheHierarchy uniqueName="[Measures].[SSIL-WeightBonus]" caption="SSIL-WeightBonus" measure="1" displayFolder="" measureGroup="SecondaryInvoceLine" count="0" hidden="1"/>
    <cacheHierarchy uniqueName="[Measures].[SSIL-QTYBonus]" caption="SSIL-QTYBonus" measure="1" displayFolder="" measureGroup="SecondaryInvoceLine" count="0" hidden="1"/>
    <cacheHierarchy uniqueName="[Measures].[SSIL-WeightShippedByOrder]" caption="SSIL-WeightShippedByOrder" measure="1" displayFolder="" measureGroup="SecondaryInvoceLine" count="0" hidden="1"/>
    <cacheHierarchy uniqueName="[Measures].[SSIL-SalesPlaceID DC]" caption="АКБ" measure="1" displayFolder="" measureGroup="SecondaryInvoceLine SalesPlaceID DC" count="0" hidden="1"/>
    <cacheHierarchy uniqueName="[Measures].[SSIL-Product DC]" caption="Кол-во товара" measure="1" displayFolder="" measureGroup="SecondaryInvoceLine ProductID DC" count="0" hidden="1"/>
    <cacheHierarchy uniqueName="[Measures].[SSIL-SalesPlace_Product_DC]" caption="Глубина Товара" measure="1" displayFolder="" measureGroup="SecondaryInvoceLine SP_P_DC" count="0" hidden="1"/>
    <cacheHierarchy uniqueName="[Measures].[SSIL-SalesPlace_RecipeSKUID DC]" caption="SSIL-SalesPlace_RecipeSKUID DC" measure="1" displayFolder="" measureGroup="SecondaryInvoceLine SP RecipeSKUID DC" count="0" hidden="1"/>
    <cacheHierarchy uniqueName="[Measures].[SSIL-SalesPlace_CSKUID DC]" caption="SSIL-SalesPlace_CSKUID DC" measure="1" displayFolder="" measureGroup="SecondaryInvoceLine SP CSKUID DC" count="0" hidden="1"/>
    <cacheHierarchy uniqueName="[Measures].[SSIL-SecondaryInvoceID DC]" caption="SSIL-SecondaryInvoceID DC" measure="1" displayFolder="" measureGroup="SecondaryInvoceLine SecondaryInvoceID DC" count="0" hidden="1"/>
    <cacheHierarchy uniqueName="[Measures].[SSOL-QTY]" caption="Заказы, шт (ВП)" measure="1" displayFolder="" measureGroup="SecondaryOrderLine D" count="0" hidden="1"/>
    <cacheHierarchy uniqueName="[Measures].[SSOL-Weight]" caption="Заказы, кг (ВП)" measure="1" displayFolder="" measureGroup="SecondaryOrderLine D" count="0" hidden="1"/>
    <cacheHierarchy uniqueName="[Measures].[SSOL-Cost]" caption="SSOL-Cost" measure="1" displayFolder="" measureGroup="SecondaryOrderLine D" count="0" hidden="1"/>
    <cacheHierarchy uniqueName="[Measures].[SSOL-ProductID Count]" caption="SSOL-ProductID Count" measure="1" displayFolder="" measureGroup="SecondaryOrderLine D" count="0" hidden="1"/>
    <cacheHierarchy uniqueName="[Measures].[SSOL-RecommendedWeight]" caption="Рекомендуемый вес, кг (на Дату ВП)" measure="1" displayFolder="Вторичные заказы на дату" measureGroup="SecondaryOrderLine D" count="0" hidden="1"/>
    <cacheHierarchy uniqueName="[Measures].[SSOL-SecondaryOrderID DC]" caption="SSOL-SecondaryOrderID DC" measure="1" displayFolder="" measureGroup="SecondaryOrderLine D SecondaryOrderID DC" count="0" hidden="1"/>
    <cacheHierarchy uniqueName="[Measures].[SSOL-ProductID DC]" caption="SSOL-ProductID DC" measure="1" displayFolder="" measureGroup="SecondaryOrderLine D ProductID DC" count="0" hidden="1"/>
    <cacheHierarchy uniqueName="[Measures].[SSOL-SalesPlaceID DC]" caption="SSOL-SalesPlaceID DC" measure="1" displayFolder="" measureGroup="SecondaryOrderLine D SalesPlaceID DC" count="0" hidden="1"/>
    <cacheHierarchy uniqueName="[Measures].[SSOL-DD-Weight]" caption="SSOL-DD-Weight" measure="1" displayFolder="" measureGroup="SecondaryOrderLine DD" count="0" hidden="1"/>
    <cacheHierarchy uniqueName="[Measures].[SSOL-DD-QTY]" caption="SSOL-DD-QTY" measure="1" displayFolder="" measureGroup="SecondaryOrderLine DD" count="0" hidden="1"/>
    <cacheHierarchy uniqueName="[Measures].[SSOL-DD-Cost]" caption="SSOL-DD-Cost" measure="1" displayFolder="" measureGroup="SecondaryOrderLine DD" count="0" hidden="1"/>
    <cacheHierarchy uniqueName="[Measures].[SSOL-DD-ProductID Count]" caption="SSOL-DD-ProductID Count" measure="1" displayFolder="" measureGroup="SecondaryOrderLine DD" count="0" hidden="1"/>
    <cacheHierarchy uniqueName="[Measures].[SSOL-DD-RecommendedWeight]" caption="Рекомендуемый вес, кг (в Дату ВП)" measure="1" displayFolder="Вторичные заказы в дату" measureGroup="SecondaryOrderLine DD" count="0" hidden="1"/>
    <cacheHierarchy uniqueName="[Measures].[SOL-QTY]" caption="Принятая заявка, шт (ПП)" measure="1" displayFolder="" measureGroup="SalesOrderLines" count="0" hidden="1"/>
    <cacheHierarchy uniqueName="[Measures].[SOL-Weight]" caption="Принятая заявка, кг (ПП)" measure="1" displayFolder="" measureGroup="SalesOrderLines" count="0" hidden="1"/>
    <cacheHierarchy uniqueName="[Measures].[SOL-Weight Sales]" caption="Поданная заявка, кг (ПП)" measure="1" displayFolder="" measureGroup="SalesOrderLines" count="0" hidden="1"/>
    <cacheHierarchy uniqueName="[Measures].[SIL-QTY]" caption="Отгружено, шт (ПП)" measure="1" displayFolder="Первичные продажи" measureGroup="SalesInvoiceLines" count="0" hidden="1"/>
    <cacheHierarchy uniqueName="[Measures].[SIL-Weight With Return]" caption="Продано, кг (ПП)" measure="1" displayFolder="Первичные продажи" measureGroup="SalesInvoiceLines" count="0" hidden="1"/>
    <cacheHierarchy uniqueName="[Measures].[SIL-Weight Break]" caption="Возврат Брак, кг (ПП)" measure="1" displayFolder="Первичные продажи" measureGroup="SalesInvoiceLines" count="0" hidden="1"/>
    <cacheHierarchy uniqueName="[Measures].[SIL-Amount]" caption="Отгружено, руб (ПП)" measure="1" displayFolder="Первичные продажи" measureGroup="SalesInvoiceLines" count="0" hidden="1"/>
    <cacheHierarchy uniqueName="[Measures].[SIL-Amount With Return]" caption="Продано, руб (ПП)" measure="1" displayFolder="Первичные продажи" measureGroup="SalesInvoiceLines" count="0" hidden="1"/>
    <cacheHierarchy uniqueName="[Measures].[SIL-Amount Return]" caption="Возврат с Поставки, руб (ПП)" measure="1" displayFolder="Первичные продажи" measureGroup="SalesInvoiceLines" count="0" hidden="1"/>
    <cacheHierarchy uniqueName="[Measures].[SIL-Amount Break]" caption="Возврат Брак, руб (ПП)" measure="1" displayFolder="Первичные продажи" measureGroup="SalesInvoiceLines" count="0" hidden="1"/>
    <cacheHierarchy uniqueName="[Measures].[SIL-Weight Noncommercial Return]" caption="Некоммерческие возвраты, кг (ПП)" measure="1" displayFolder="Первичные продажи" measureGroup="SalesInvoiceLines" count="0" hidden="1"/>
    <cacheHierarchy uniqueName="[Measures].[Rotation Weight]" caption="Возвраты - Ротация, кг (ПП)" measure="1" displayFolder="Ротация закупок" measureGroup="Rotation Purchase Order Lines" count="0" hidden="1"/>
    <cacheHierarchy uniqueName="[Measures].[QTY]" caption="QTY" measure="1" displayFolder="" measureGroup="Rotation Purchase Order Lines" count="0" hidden="1"/>
    <cacheHierarchy uniqueName="[Measures].[Rotation Amount]" caption="Возвраты - Ротация, руб. (ПП)" measure="1" displayFolder="Ротация закупок" measureGroup="Rotation Purchase Order Lines" count="0" hidden="1"/>
    <cacheHierarchy uniqueName="[Measures].[SPByTT-SalesVolume]" caption="SPByTT-SalesVolume" measure="1" displayFolder="" measureGroup="SalesPlanByTT" count="0" hidden="1"/>
    <cacheHierarchy uniqueName="[Measures].[SPLC-Weight]" caption="SPLC-Weight" measure="1" displayFolder="" measureGroup="ShipmentPlanLinesCalc" count="0" hidden="1"/>
    <cacheHierarchy uniqueName="[Measures].[MS-Qty]" caption="Приход\Расход, кг" measure="1" displayFolder="" measureGroup="MoveStock" count="0" hidden="1"/>
    <cacheHierarchy uniqueName="[Measures].[MS-Cost Amount Physical]" caption="Приход\Расход физические, р" measure="1" displayFolder="" measureGroup="MoveStock" count="0" hidden="1"/>
    <cacheHierarchy uniqueName="[Measures].[MS-Cost Amount Adjustment]" caption="Приход\Расход, р" measure="1" displayFolder="" measureGroup="MoveStock" count="0" hidden="1"/>
    <cacheHierarchy uniqueName="[Measures].[PIL-WeightDefect]" caption="PIL-WeightDefect" measure="1" displayFolder="" measureGroup="PurchInvoiceLines" count="0" hidden="1"/>
    <cacheHierarchy uniqueName="[Measures].[PIL-QTY]" caption="PIL-QTY" measure="1" displayFolder="" measureGroup="PurchInvoiceLines" count="0" hidden="1"/>
    <cacheHierarchy uniqueName="[Measures].[PIL-WeightTasting]" caption="PIL-WeightTasting" measure="1" displayFolder="" measureGroup="PurchInvoiceLines" count="0" hidden="1"/>
    <cacheHierarchy uniqueName="[Measures].[PIL-AmountDefect]" caption="PIL-AmountDefect" measure="1" displayFolder="" measureGroup="PurchInvoiceLines" count="0" hidden="1"/>
    <cacheHierarchy uniqueName="[Measures].[PIL-AmountTasting]" caption="PIL-AmountTasting" measure="1" displayFolder="" measureGroup="PurchInvoiceLines" count="0" hidden="1"/>
    <cacheHierarchy uniqueName="[Measures].[SPL-Weight]" caption="SPL-Weight" measure="1" displayFolder="" measureGroup="ShipmentPlanLines" count="0" hidden="1"/>
    <cacheHierarchy uniqueName="[Measures].[RAE-Count]" caption="RAE-Count" measure="1" displayFolder="" measureGroup="ResponsibilityAreasEmployee" count="0" hidden="1"/>
    <cacheHierarchy uniqueName="[Measures].[SSOL-DD-SalesPlaceID DC]" caption="SSOL-DD-SalesPlaceID DC" measure="1" displayFolder="" measureGroup="SecondaryOrderLine DD SalesPlaceID" count="0" hidden="1"/>
    <cacheHierarchy uniqueName="[Measures].[SSOL-DD-ProductID DC]" caption="SSOL-DD-ProductID DC" measure="1" displayFolder="" measureGroup="SecondaryOrderLine DD ProductID DC" count="0" hidden="1"/>
    <cacheHierarchy uniqueName="[Measures].[SSOL-DD-SecondaryOrderID DC]" caption="SSOL-DD-SecondaryOrderID DC" measure="1" displayFolder="" measureGroup="SecondaryOrderLine DD SecondaryOrderID DC" count="0" hidden="1"/>
    <cacheHierarchy uniqueName="[Measures].[RDS-RevenueGrossNoVAT]" caption="RDS-RevenueGrossNoVAT" measure="1" displayFolder="" measureGroup="RevenuesDirectSales" count="0" hidden="1"/>
    <cacheHierarchy uniqueName="[Measures].[RDS-RevenueNetNoVAT]" caption="RDS-RevenueNetNoVAT" measure="1" displayFolder="" measureGroup="RevenuesDirectSales" count="0" hidden="1"/>
    <cacheHierarchy uniqueName="[Measures].[RDS-RevenueNetWithVAT]" caption="RDS-RevenueNetWithVAT" measure="1" displayFolder="" measureGroup="RevenuesDirectSales" count="0" hidden="1"/>
    <cacheHierarchy uniqueName="[Measures].[RDS-RevenueGrossWithVAT]" caption="RDS-RevenueGrossWithVAT" measure="1" displayFolder="" measureGroup="RevenuesDirectSales" count="0" hidden="1"/>
    <cacheHierarchy uniqueName="[Measures].[SSIL-SalesUnit_DC DC]" caption="SSIL-SalesUnit_DC DC" measure="1" displayFolder="" measureGroup="SecondaryInvoceLine SalesUnit_DC DC" count="0" hidden="1"/>
    <cacheHierarchy uniqueName="[Measures].[SSOL-DD-NoVisitOrderNum DC]" caption="SSOL-DD-NoVisitOrderNum DC" measure="1" displayFolder="" measureGroup="SecondaryOrderLine DD NoVisitOrderNum DC" count="0" hidden="1"/>
    <cacheHierarchy uniqueName="[Measures].[SSOL-DD-OrderNUm DC]" caption="SSOL-DD-OrderNUm DC" measure="1" displayFolder="" measureGroup="SecondaryOrderLine DD OrderNUm DC" count="0" hidden="1"/>
    <cacheHierarchy uniqueName="[Measures].[SSOL-NoVisitOrderNum DC]" caption="SSOL-NoVisitOrderNum DC" measure="1" displayFolder="" measureGroup="SecondaryOrderLine D NoVisitOrderNum DC" count="0" hidden="1"/>
    <cacheHierarchy uniqueName="[Measures].[SSOL-OrderNUm DC]" caption="SSOL-OrderNUm DC" measure="1" displayFolder="" measureGroup="SecondaryOrderLine D OrderNUm DC" count="0" hidden="1"/>
    <cacheHierarchy uniqueName="[Measures].[FV-TT-Visit DC]" caption="FV-TT-Visit DC" measure="1" displayFolder="" measureGroup="FactVisits TT_Visit DC" count="0" hidden="1"/>
    <cacheHierarchy uniqueName="[Measures].[FV-Visit_Fact DC]" caption="FV-Visit_Fact DC" measure="1" displayFolder="" measureGroup="FactVisits Visit_Fact DC" count="0" hidden="1"/>
    <cacheHierarchy uniqueName="[Measures].[FV-Rep Date DC]" caption="FV-Rep Date DC" measure="1" displayFolder="Вторичные продажи" measureGroup="FactVisits repDaTe DC" count="0" hidden="1"/>
    <cacheHierarchy uniqueName="[Measures].[FSPIR-TT_Visit_Plan DC]" caption="FSPIR-TT_Visit_Plan DC" measure="1" displayFolder="Вторичные продажи" measureGroup="FactSalesPlacesInRoutes TT_Visit_Plan DC" count="0" hidden="1"/>
    <cacheHierarchy uniqueName="[Measures].[FVFR-TT_Visit_From_Route]" caption="FVFR-TT_Visit_From_Route" measure="1" displayFolder="" measureGroup="FactVisitsFromRoute" count="0" hidden="1"/>
    <cacheHierarchy uniqueName="[Measures].[FSS-Start-Period-Weight-Daily]" caption="FSS-Start-Period-Weight-Daily" measure="1" displayFolder="" measureGroup="Fact Secondary Stocks" count="0" hidden="1"/>
    <cacheHierarchy uniqueName="[Measures].[FSS-End-Period-Weight-Daily]" caption="FSS-End-Period-Weight-Daily" measure="1" displayFolder="" measureGroup="Fact Secondary Stocks" count="0" hidden="1"/>
    <cacheHierarchy uniqueName="[Measures].[FSS-Start-Period-Quantity-Daily]" caption="FSS-Start-Period-Quantity-Daily" measure="1" displayFolder="" measureGroup="Fact Secondary Stocks" count="0" hidden="1"/>
    <cacheHierarchy uniqueName="[Measures].[FSS-End-Period-Quantity-Daily]" caption="FSS-End-Period-Quantity-Daily" measure="1" displayFolder="" measureGroup="Fact Secondary Stocks" count="0" hidden="1"/>
    <cacheHierarchy uniqueName="[Measures].[FSS-Fact-Secondary-Stocks-Count]" caption="FSS-Fact-Secondary-Stocks-Count" measure="1" displayFolder="" measureGroup="Fact Secondary Stocks" count="0" hidden="1"/>
    <cacheHierarchy uniqueName="[Measures].[PLAN_VISIT_DATE_RA_ID_DC]" caption="PLAN_VISIT_DATE_RA_ID_DC" measure="1" displayFolder="" measureGroup="FactSalesPlacesInRoutes TT_Visit_Plan DC 1" count="0" hidden="1"/>
    <cacheHierarchy uniqueName="[Measures].[Responsibility Areas ID Distinct Count]" caption="Responsibility Areas ID Distinct Count" measure="1" displayFolder="" measureGroup="FactVisits TT_Visit DC_RAID" count="0" hidden="1"/>
    <cacheHierarchy uniqueName="[Measures].[Plan Visits SK DATE ID Distinct Count]" caption="Plan Visits SK DATE ID Distinct Count" measure="1" displayFolder="" measureGroup="FactSalesPlacesInRoutes TT_Visit_Plan DC DATE_ID" count="0" hidden="1"/>
    <cacheHierarchy uniqueName="[Measures].[SAPPlanWeight]" caption="SAPPlanWeight" measure="1" displayFolder="" measureGroup="Планы продаж в SAP" count="0" hidden="1"/>
    <cacheHierarchy uniqueName="[Measures].[SAPPlanWeightBaseForecast]" caption="SAPPlanWeightBaseForecast" measure="1" displayFolder="" measureGroup="Планы продаж в SAP" count="0" hidden="1"/>
    <cacheHierarchy uniqueName="[Measures].[SAPPlanWeightTMA]" caption="SAPPlanWeightTMA" measure="1" displayFolder="" measureGroup="Планы продаж в SAP" count="0" hidden="1"/>
    <cacheHierarchy uniqueName="[Measures].[SAPPlanWeightMarketActivities]" caption="SAPPlanWeightMarketActivities" measure="1" displayFolder="" measureGroup="Планы продаж в SAP" count="0" hidden="1"/>
    <cacheHierarchy uniqueName="[Measures].[SAPPlanWeightMANovelty]" caption="SAPPlanWeightMANovelty" measure="1" displayFolder="" measureGroup="Планы продаж в SAP" count="0" hidden="1"/>
    <cacheHierarchy uniqueName="[Measures].[SAPPlanWeightTMACorrect]" caption="SAPPlanWeightTMACorrect" measure="1" displayFolder="" measureGroup="Планы продаж в SAP" count="0" hidden="1"/>
    <cacheHierarchy uniqueName="[Measures].[SAPPlanWeightActivityCorrect]" caption="SAPPlanWeightActivityCorrect" measure="1" displayFolder="" measureGroup="Планы продаж в SAP" count="0" hidden="1"/>
    <cacheHierarchy uniqueName="[Measures].[SAPPlanWeightActivityGain]" caption="SAPPlanWeightActivityGain" measure="1" displayFolder="" measureGroup="Планы продаж в SAP" count="0" hidden="1"/>
    <cacheHierarchy uniqueName="[Measures].[SAPPlanWeightCorrection]" caption="SAPPlanWeightCorrection" measure="1" displayFolder="" measureGroup="Планы продаж в SAP" count="0" hidden="1"/>
    <cacheHierarchy uniqueName="[Measures].[SAPPlanWeightTMASupplyChainLimits]" caption="SAPPlanWeightTMASupplyChainLimits" measure="1" displayFolder="" measureGroup="Планы продаж в SAP" count="0" hidden="1"/>
    <cacheHierarchy uniqueName="[Measures].[SAPPlanWeightTotalSupplyChainLimits]" caption="SAPPlanWeightTotalSupplyChainLimits" measure="1" displayFolder="" measureGroup="Планы продаж в SAP" count="0" hidden="1"/>
    <cacheHierarchy uniqueName="[Measures].[SAPSalesPlanWeight]" caption="SAPSalesPlanWeight" measure="1" displayFolder="" measureGroup="Планы продаж в SAP" count="0" hidden="1"/>
    <cacheHierarchy uniqueName="[Measures].[SAPSalesPlanWeightTMA]" caption="SAPSalesPlanWeightTMA" measure="1" displayFolder="" measureGroup="Планы продаж в SAP" count="0" hidden="1"/>
    <cacheHierarchy uniqueName="[Measures].[SAPSalesPlanWeightBalancing]" caption="SAPSalesPlanWeightBalancing" measure="1" displayFolder="" measureGroup="Планы продаж в SAP" count="0" hidden="1"/>
    <cacheHierarchy uniqueName="[Measures].[SAPSalesPlanWeightCapacityNow]" caption="SAPSalesPlanWeightCapacityNow" measure="1" displayFolder="" measureGroup="Планы продаж в SAP" count="0" hidden="1"/>
    <cacheHierarchy uniqueName="[Measures].[SAPSalesPlanWeightCapacityMAX]" caption="SAPSalesPlanWeightCapacityMAX" measure="1" displayFolder="" measureGroup="Планы продаж в SAP" count="0" hidden="1"/>
  </cacheHierarchies>
  <kpis count="0"/>
  <calculatedMembers count="39">
    <calculatedMember name="[Набор1]" mdx="{([Products].[Product Categories Name].&amp;[ЗПФ],[ResponsibilityAreas].[RAE Name3].&amp;[Кардильянов Сергей Евгеньевич],[ResponsibilityAreas].[RA Name3].&amp;[Ашан, Атак, Дикси ( 107 )]),([Products].[Product Categories Name].&amp;[КИ],[ResponsibilityAreas].[RAE Name3].&amp;[Кардильянов Сергей Евгеньевич],[ResponsibilityAreas].[RA Name3].&amp;[Ашан, Атак, Дикси ( 107 )]),([Products].[Product Categories Name].&amp;[ПГП],[ResponsibilityAreas].[RAE Name3].&amp;[Кардильянов Сергей Евгеньевич],[ResponsibilityAreas].[RA Name3].&amp;[Ашан, Атак, Дикси ( 107 )]),([Products].[Product Categories Name].[Все],[ResponsibilityAreas].[RAE Name3].[All],[ResponsibilityAreas].[RA Name3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4" columnCount="3">
              <x14:headers>
                <x14:header uniqueName="[Products].[Product Categories Name].[Product Categories Name]" hierarchyName="[Products].[Product Categories Name]"/>
                <x14:header uniqueName="[ResponsibilityAreas].[RAE Name3].[RAE Name3]" hierarchyName="[ResponsibilityAreas].[RAE Name3]"/>
                <x14:header uniqueName="[ResponsibilityAreas].[RA Name3].[RA Name3]" hierarchyName="[ResponsibilityAreas].[RA Name3]"/>
              </x14:headers>
              <x14:rows>
                <x14:row>
                  <x14:rowItem u="[Products].[Product Categories Name].&amp;[ЗПФ]" d="ЗПФ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КИ]" d="КИ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 u="[Products].[Product Categories Name].&amp;[ПГП]" d="ПГП"/>
                  <x14:rowItem u="[ResponsibilityAreas].[RAE Name3].&amp;[Кардильянов Сергей Евгеньевич]" d="Кардильянов Сергей Евгеньевич"/>
                  <x14:rowItem u="[ResponsibilityAreas].[RA Name3].&amp;[Ашан, Атак, Дикси ( 107 )]" d="Ашан, Атак, Дикси ( 107 )"/>
                </x14:row>
                <x14:row>
                  <x14:rowItem/>
                  <x14:rowItem/>
                  <x14:rowItem/>
                </x14:row>
              </x14:rows>
            </x14:tupleSet>
          </x14:calculatedMember>
        </ext>
      </extLst>
    </calculatedMember>
    <calculatedMember name="[Measures].[LagForPreviousYear]" mdx="11 + CINT([Calendar].[Month Number Of Year].CurrentMember.PROPERTIES(&quot;KEY1&quot;))" memberName="LagForPreviousYea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Пред. мес. кг]" mdx="([Calendar].[Month Number Of Year].lag(1),[Measures].[SIL-Weight-WR-Calc])" memberName="ПП Пред. мес.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тек. год кг]" mdx="sum(  _x000d__x000a_        PeriodsToDate(  _x000d__x000a_            [Calendar].[Y-M-D].[Calendar Year]_x000d__x000a_        ) , [Measures].[SPLC-Weight-Calc]_x000d__x000a_    ) " memberName="ПП Накоп. тек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пред. год кг]" mdx="sum( [Calendar].[Month Number Of Year].lag(MEASURES.LagForPreviousYear)_x000d__x000a__x0009_   : [Calendar].[Month Number Of Year].lag(12)_x000d__x000a__x0009_, [Measures].[SPLC-Weight-Calc]_x000d__x000a_    ) " memberName="ПП Накоп. 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Мес.пред. год кг]" mdx="([Calendar].[Month Number Of Year].lag(12),[Measures].[SIL-Weight-WR-Calc])" memberName="ПП Мес.пред. го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рогн. (прогн./план SAP) %]" mdx="[Measures].[SPLC-Weight-Calc]/[Measures].[MTPCBy-Weight-Calc]" memberName="ПП Вып. прогн. (прогн./план SAP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год. плана (ГОП/Год.План) %]" mdx="[Measures].[SPLC-Weight-Calc]/[Measures].[MTPCBy-YearPlanWeight-Calc]" memberName="ПП Вып. год. плана (ГОП/Год.План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мес. (прогноз тек.- факт пред.) кг]" mdx="[Measures].[SPLC-Weight-Calc]-[Measures].[ПП Пред. мес. кг]" memberName="ПП. Откл. пред.мес. (прогноз тек.- факт пред.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 - пред кг]" mdx="[Measures].[ПП Накоп. тек. год кг]-[Measures].[ПП Накоп. пред. год кг]" memberName="ПП Накоп. Откл. тек. год - пред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 пред. год (Прогн.-мес.пред.год) кг]" mdx="[Measures].[SPLC-Weight-Calc]-[Measures].[ПП Мес.пред. год кг]" memberName="ПП. Откл. пред. год (Прогн.-мес.пред.год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Вып. плана(факт/план ИП) %]" mdx="[Measures].[SIL-Weight]/[Measures].[MTPCBy-Weight-Calc]" memberName="ПП Вып. плана(факт/план ИП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Откл. тек. (прогноз - план SAP) кг]" mdx="[Measures].[SPLC-Weight-Calc]-[Measures].[MTPCBy-Weight-Calc]" memberName="ПП Откл. тек. (прогноз - план SAP)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пред. мес.]" mdx="([Calendar].[Month Number Of Year].lag(1),[Measures].[RDS-RevenueGrossNoVAT-Calc])" memberName="Gross пред. 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пред.мес.]" mdx="([Calendar].[Month Number Of Year].lag(1),[Measures].[RDS-RevenueNetNoVAT-Calc])" memberName="NET пред.мес.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мес.пред.год]" mdx="([Calendar].[Month Number Of Year].lag(12),[Measures].[RDS-RevenueGrossNoVAT-Calc])" memberName="Gross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мес.пред.год]" mdx="([Calendar].[Month Number Of Year].lag(12),[Measures].[RDS-RevenueNetNoVAT-Calc])" memberName="NET мес.пред.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тек. год]" mdx="sum(  _x000d__x000a_        PeriodsToDate(  _x000d__x000a_            [Calendar].[Y-M-D].[Calendar Year]_x000d__x000a_        ) , [Measures].[RDS-RevenueGrossNoVAT-Calc]_x000d__x000a_    ) " memberName="Gross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тек. год]" mdx="sum(  _x000d__x000a_        PeriodsToDate(  _x000d__x000a_            [Calendar].[Y-M-D].[Calendar Year]_x000d__x000a_        ) , [Measures].[RDS-RevenueNetNoVAT-Calc]_x000d__x000a_    )" memberName="NET накоп. тек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Gross накоп. пред. год ]" mdx="sum( [Calendar].[Month Number Of Year].lag(MEASURES.LagForPreviousYear)_x000d__x000a__x0009_   : [Calendar].[Month Number Of Year].lag(12)_x000d__x000a__x0009_, [Measures].[RDS-RevenueGrossNoVAT-Calc]_x000d__x000a_    )" memberName="Gross накоп. пред. год 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NET накоп. пред. год]" mdx="sum( [Calendar].[Month Number Of Year].lag(MEASURES.LagForPreviousYear)_x000d__x000a__x0009_   : [Calendar].[Month Number Of Year].lag(12)_x000d__x000a__x0009_, [Measures].[RDS-RevenueNetNoVAT-Calc]_x000d__x000a_    )" memberName="NET накоп. пред. год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LagForStartQuarter]" mdx="INT([Calendar].[Month Number Of Year].CurrentMember.PROPERTIES(&quot;KEY1&quot;)) - _x000d__x000a_INT((INT([Calendar].[Month Number Of Year].CurrentMember.PROPERTIES(&quot;KEY1&quot;)) - 1)/3) * 3 - 1" memberName="LagForStartQuarter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ланы SAP (тек. квартал)]" mdx="sum( [Calendar].[Month Number Of Year].lag([Measures].[LagForStartQuarter])_x000d__x000a__x0009_   : [Calendar].[Month Number Of Year].lag([Measures].[LagForStartQuarter] - 2)_x000d__x000a__x0009_, [Measures].[MTPCBy-Weight-Calc]_x000d__x000a_    )" memberName="Планы SAP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родано (тек. квартал)]" mdx="sum( [Calendar].[Month Number Of Year].lag([Measures].[LagForStartQuarter])_x000d__x000a__x0009_   : [Calendar].[Month Number Of Year].lag([Measures].[LagForStartQuarter] - 2)_x000d__x000a__x0009_, [Measures].[SIL-Weight-WR-Calc]_x000d__x000a_    )" memberName="Продано (тек. квартал)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 Откл.пред. мес.(прогноз тек./факт пред.) %]" mdx="([Measures].[SPLC-Weight-Calc]-[Measures].[ПП Пред. мес. кг])/[Measures].[ПП Пред. мес. кг]" memberName="ПП. Откл.пред. мес.(прогноз тек./факт пред.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.Откл.пред.год.(прогн./факт пред. мес.год) %]" mdx="([Measures].[SPLC-Weight-Calc]-[Measures].[ПП Мес.пред. год кг])/[Measures].[ПП Мес.пред. год кг]" memberName="ПП.Откл.пред.год.(прогн./факт пред. мес.год)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ПП Накоп. Откл. тек. год/пред %]" mdx="([Measures].[ПП Накоп. тек. год кг]-[Measures].[ПП Накоп. пред. год кг])/[Measures].[ПП Накоп. пред. год кг]" memberName="ПП Накоп. Откл. тек. год/пред %" hierarchy="[Measures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Products].[Shells Name].[Все].[Тонкие]" mdx="[Products].[Shells Name].&amp;[NDX, Д19]+[Products].[Shells Name].&amp;[айпил, Д17, бесцветная]+_x000d__x000a_[Products].[Shells Name].&amp;[айпил, Д19, бесцветная]+_x000d__x000a_[Products].[Shells Name].&amp;[вискофан, Д17, Crystal Orange]_x000d__x000a_+[Products].[Shells Name].&amp;[вискофан, Д17, бесцветная]+_x000d__x000a_[Products].[Shells Name].&amp;[кутизин, Д19, бесцветная]" memberName="Тонкие" hierarchy="[Products].[Shells Name]" parent="[Products].[Shells Name].[Все]">
      <extLst>
        <ext xmlns:x14="http://schemas.microsoft.com/office/spreadsheetml/2009/9/main" uri="{0C70D0D5-359C-4a49-802D-23BBF952B5CE}">
          <x14:calculatedMember flattenHierarchies="0" hierarchizeDistinct="0"/>
        </ext>
      </extLst>
    </calculatedMember>
    <calculatedMember name="[Measures].[Ср. цена ВП (Продано руб/Продано кг)]" mdx="[Measures].[SSIL-Cost With Return]/[Measures].[SSIL-Weight With Return]" memberName="Ср. цена ВП (Продано руб/Прод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Уходимость, кг]" mdx="[Measures].[SSIL-Weight With Return]/[Measures].[SalesPlace_Product_DC_Calc]" memberName="Уходимость, кг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проданного, %]" mdx="([Measures].[SSOL-DD-Weight-Calc]/[Measures].[SSIL-Weight With Return])*100" memberName="Доля заказанного от проданног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Доля заказанного от отгруженно, %]" mdx="([Measures].[SSOL-DD-Weight-Calc]/[Measures].[SSIL-Weight-Calc])*100" memberName="Доля заказанного от отгруженно, %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% Возвратов ВП(Возвр./Отгружено(ВП))]" mdx="((([Measures].[SSIL-Weight Return-Calc])*-1)/[Measures].[SSIL-Weight-Calc])" memberName="% Возвратов ВП(Возвр./Отгружено(ВП)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без бонусов (Продано без бонусов руб/Продано без бонусов кг)]" mdx="Divide([Measures].[SSIL-Cost With Return Without Bonus],[Measures].[SSIL-Weight With Return Without Bonus]) " memberName="Ср. цена ВП без бонусов (Продано без бонусов руб/Продано без бонусов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ВП (Продано, руб/Отгружено, кг)]" mdx="[Measures].[SSIL-Cost With Return]/[Measures].[SSIL-Weight-Calc]" memberName="Ср. цена ВП (Продано, руб/Отгруже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NET + НДС/Реализовано кг)]" mdx="[Measures].[RDS-RevenueNetWithVAT-Calc]/[Measures].[Реализовано, кг (ПП)]" memberName="Ср. цена ПП (Выр. NET + НДС/Реализовано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без НДС / Реализовано, кг)]" mdx="[Measures].[RDS-RevenueGrossNoVAT-Calc]/[Measures].[Реализовано, кг (ПП)]" memberName="Ср. цена ПП (Выр. Gross без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Ср. цена ПП (Выр. Gross + НДС / Реализовано, кг)]" mdx="[Measures].[RDS-RevenueGrossWithVAT-Calc]/[Measures].[Реализовано, кг (ПП)]" memberName="Ср. цена ПП (Выр. Gross + НДС / Реализовано, кг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Реализовано, кг (ПП)]" mdx="[Measures].[SIL-Weight]+[Measures].[SIL-Weight Return]" memberName="Реализовано, кг (ПП)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21">
    <dimension name="Calendar" uniqueName="[Calendar]" caption="Календарь"/>
    <dimension name="Chain" uniqueName="[Chain]" caption="Сеть"/>
    <dimension name="ContragentAddresses" uniqueName="[ContragentAddresses]" caption="Адреса доставки"/>
    <dimension name="Contragents" uniqueName="[Contragents]" caption="Контрагент"/>
    <dimension name="DistrChannel" uniqueName="[DistrChannel]" caption="Канал сбыта"/>
    <dimension name="DocumentTypes" uniqueName="[DocumentTypes]" caption="Тип документа"/>
    <dimension name="Firms" uniqueName="[Firms]" caption="Юр.лицо (ABI)"/>
    <dimension name="LogicalStores" uniqueName="[LogicalStores]" caption="Склад"/>
    <dimension measure="1" name="Measures" uniqueName="[Measures]" caption="Measures"/>
    <dimension name="Node" uniqueName="[Node]" caption="Дистрибутор"/>
    <dimension name="PlanVersions" uniqueName="[PlanVersions]" caption="Версия плана"/>
    <dimension name="ProcessDate" uniqueName="[ProcessDate]" caption="Дата обновления куба"/>
    <dimension name="Products" uniqueName="[Products]" caption="Продукция"/>
    <dimension name="ResponsibilityAreas" uniqueName="[ResponsibilityAreas]" caption="Территория"/>
    <dimension name="ResponsibilityAreasMerch" uniqueName="[ResponsibilityAreasMerch]" caption="Территория МЧ"/>
    <dimension name="ResponsibilityAreasRC" uniqueName="[ResponsibilityAreasRC]" caption="Территория (Сети)"/>
    <dimension name="ResponsibilityAreasRKAM" uniqueName="[ResponsibilityAreasRKAM]" caption="Территория РКАМ"/>
    <dimension name="ReturnReasons" uniqueName="[ReturnReasons]" caption="Причина возврата"/>
    <dimension name="SalesOrderStatuses" uniqueName="[SalesOrderStatuses]" caption="Статус заказа"/>
    <dimension name="SalesPlaces" uniqueName="[SalesPlaces]" caption="Торговые точки"/>
    <dimension name="SAPPlans" uniqueName="[SAPPlans]" caption="Версия прогноза продаж"/>
  </dimensions>
  <measureGroups count="4">
    <measureGroup name="MoveStock" caption="Остатки"/>
    <measureGroup name="SalesInvoiceLines" caption="Первичные продажи"/>
    <measureGroup name="SecondaryInvoceLine" caption="Вторичные продажи"/>
    <measureGroup name="Планы продаж в SAP" caption="Прогнозы продаж"/>
  </measureGroups>
  <maps count="39">
    <map measureGroup="0" dimension="0"/>
    <map measureGroup="0" dimension="6"/>
    <map measureGroup="0" dimension="7"/>
    <map measureGroup="0" dimension="1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2" dimension="0"/>
    <map measureGroup="2" dimension="1"/>
    <map measureGroup="2" dimension="3"/>
    <map measureGroup="2" dimension="4"/>
    <map measureGroup="2" dimension="5"/>
    <map measureGroup="2" dimension="7"/>
    <map measureGroup="2" dimension="9"/>
    <map measureGroup="2" dimension="12"/>
    <map measureGroup="2" dimension="13"/>
    <map measureGroup="2" dimension="14"/>
    <map measureGroup="2" dimension="15"/>
    <map measureGroup="2" dimension="19"/>
    <map measureGroup="3" dimension="0"/>
    <map measureGroup="3" dimension="1"/>
    <map measureGroup="3" dimension="2"/>
    <map measureGroup="3" dimension="3"/>
    <map measureGroup="3" dimension="4"/>
    <map measureGroup="3" dimension="10"/>
    <map measureGroup="3" dimension="12"/>
    <map measureGroup="3" dimension="13"/>
    <map measureGroup="3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2" cacheId="5" applyNumberFormats="0" applyBorderFormats="0" applyFontFormats="0" applyPatternFormats="0" applyAlignmentFormats="0" applyWidthHeightFormats="1" dataCaption="Значения" updatedVersion="6" minRefreshableVersion="3" pageWrap="15" subtotalHiddenItems="1" rowGrandTotals="0" colGrandTotals="0" itemPrintTitles="1" createdVersion="6" indent="0" compact="0" compactData="0" gridDropZones="1" multipleFieldFilters="0" fieldListSortAscending="1">
  <location ref="A17:D420" firstHeaderRow="1" firstDataRow="2" firstDataCol="2" rowPageCount="15" colPageCount="3"/>
  <pivotFields count="169"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dataField="1" compact="0" outline="0" showAll="0"/>
    <pivotField axis="axisCol" compact="0" allDrilled="1" outline="0" showAll="0" dataSourceSort="1" defaultSubtotal="0">
      <items count="2">
        <item s="1" c="1" x="0"/>
        <item s="1" c="1" x="1"/>
      </items>
    </pivotField>
    <pivotField axis="axisCol" compact="0" outline="0" showAll="0" dataSourceSort="1" defaultSubtotal="0"/>
    <pivotField axis="axisCol" compact="0" outline="0" showAll="0" dataSourceSort="1" defaultSubtotal="0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</pivotFields>
  <rowFields count="2">
    <field x="32"/>
    <field x="19"/>
  </rowFields>
  <rowItems count="402">
    <i>
      <x/>
      <x v="103"/>
    </i>
    <i>
      <x v="1"/>
      <x v="55"/>
    </i>
    <i>
      <x v="2"/>
      <x v="129"/>
    </i>
    <i>
      <x v="3"/>
      <x v="309"/>
    </i>
    <i>
      <x v="4"/>
      <x v="68"/>
    </i>
    <i>
      <x v="5"/>
      <x v="44"/>
    </i>
    <i>
      <x v="6"/>
      <x v="45"/>
    </i>
    <i>
      <x v="7"/>
      <x v="8"/>
    </i>
    <i>
      <x v="8"/>
      <x v="340"/>
    </i>
    <i>
      <x v="9"/>
      <x v="191"/>
    </i>
    <i>
      <x v="10"/>
      <x v="195"/>
    </i>
    <i>
      <x v="11"/>
      <x v="282"/>
    </i>
    <i>
      <x v="12"/>
      <x v="306"/>
    </i>
    <i>
      <x v="13"/>
      <x v="336"/>
    </i>
    <i>
      <x v="14"/>
      <x v="67"/>
    </i>
    <i>
      <x v="15"/>
      <x v="69"/>
    </i>
    <i>
      <x v="16"/>
      <x v="328"/>
    </i>
    <i>
      <x v="17"/>
      <x v="25"/>
    </i>
    <i>
      <x v="18"/>
      <x v="144"/>
    </i>
    <i>
      <x v="19"/>
      <x v="145"/>
    </i>
    <i>
      <x v="20"/>
      <x v="47"/>
    </i>
    <i>
      <x v="21"/>
      <x v="300"/>
    </i>
    <i>
      <x v="22"/>
      <x v="325"/>
    </i>
    <i>
      <x v="23"/>
      <x v="326"/>
    </i>
    <i>
      <x v="24"/>
      <x v="338"/>
    </i>
    <i>
      <x v="25"/>
      <x v="339"/>
    </i>
    <i>
      <x v="26"/>
      <x v="401"/>
    </i>
    <i>
      <x v="27"/>
      <x v="48"/>
    </i>
    <i>
      <x v="28"/>
      <x v="321"/>
    </i>
    <i>
      <x v="29"/>
      <x v="319"/>
    </i>
    <i>
      <x v="30"/>
      <x v="84"/>
    </i>
    <i>
      <x v="31"/>
      <x v="322"/>
    </i>
    <i>
      <x v="32"/>
      <x v="324"/>
    </i>
    <i>
      <x v="33"/>
      <x v="323"/>
    </i>
    <i>
      <x v="34"/>
      <x v="342"/>
    </i>
    <i>
      <x v="35"/>
      <x v="286"/>
    </i>
    <i>
      <x v="36"/>
      <x v="58"/>
    </i>
    <i>
      <x v="37"/>
      <x v="95"/>
    </i>
    <i>
      <x v="38"/>
      <x v="56"/>
    </i>
    <i>
      <x v="39"/>
      <x v="57"/>
    </i>
    <i>
      <x v="40"/>
      <x v="82"/>
    </i>
    <i>
      <x v="41"/>
      <x v="81"/>
    </i>
    <i>
      <x v="42"/>
      <x v="59"/>
    </i>
    <i>
      <x v="43"/>
      <x v="160"/>
    </i>
    <i>
      <x v="44"/>
      <x v="148"/>
    </i>
    <i>
      <x v="45"/>
      <x v="149"/>
    </i>
    <i>
      <x v="46"/>
      <x v="316"/>
    </i>
    <i>
      <x v="47"/>
      <x v="284"/>
    </i>
    <i>
      <x v="48"/>
      <x v="187"/>
    </i>
    <i>
      <x v="49"/>
      <x v="182"/>
    </i>
    <i>
      <x v="50"/>
      <x v="183"/>
    </i>
    <i>
      <x v="51"/>
      <x v="194"/>
    </i>
    <i>
      <x v="52"/>
      <x v="190"/>
    </i>
    <i>
      <x v="53"/>
      <x v="54"/>
    </i>
    <i>
      <x v="54"/>
      <x v="287"/>
    </i>
    <i>
      <x v="55"/>
      <x v="77"/>
    </i>
    <i>
      <x v="56"/>
      <x v="61"/>
    </i>
    <i>
      <x v="57"/>
      <x v="76"/>
    </i>
    <i>
      <x v="58"/>
      <x v="9"/>
    </i>
    <i>
      <x v="59"/>
      <x v="4"/>
    </i>
    <i>
      <x v="60"/>
      <x v="397"/>
    </i>
    <i>
      <x v="61"/>
      <x v="200"/>
    </i>
    <i>
      <x v="62"/>
      <x v="279"/>
    </i>
    <i>
      <x v="63"/>
      <x v="280"/>
    </i>
    <i>
      <x v="64"/>
      <x v="281"/>
    </i>
    <i>
      <x v="65"/>
      <x v="278"/>
    </i>
    <i>
      <x v="66"/>
      <x v="298"/>
    </i>
    <i>
      <x v="67"/>
      <x v="53"/>
    </i>
    <i>
      <x v="68"/>
      <x v="334"/>
    </i>
    <i>
      <x v="69"/>
      <x v="20"/>
    </i>
    <i>
      <x v="70"/>
      <x v="394"/>
    </i>
    <i>
      <x v="71"/>
      <x v="391"/>
    </i>
    <i>
      <x v="72"/>
      <x v="377"/>
    </i>
    <i>
      <x v="73"/>
      <x v="193"/>
    </i>
    <i>
      <x v="74"/>
      <x v="179"/>
    </i>
    <i>
      <x v="75"/>
      <x v="49"/>
    </i>
    <i>
      <x v="76"/>
      <x v="135"/>
    </i>
    <i>
      <x v="77"/>
      <x v="146"/>
    </i>
    <i>
      <x v="78"/>
      <x v="137"/>
    </i>
    <i>
      <x v="79"/>
      <x v="297"/>
    </i>
    <i>
      <x v="80"/>
      <x v="288"/>
    </i>
    <i>
      <x v="81"/>
      <x v="289"/>
    </i>
    <i>
      <x v="82"/>
      <x v="65"/>
    </i>
    <i>
      <x v="83"/>
      <x v="52"/>
    </i>
    <i>
      <x v="84"/>
      <x v="60"/>
    </i>
    <i>
      <x v="85"/>
      <x v="333"/>
    </i>
    <i>
      <x v="86"/>
      <x v="335"/>
    </i>
    <i>
      <x v="87"/>
      <x v="341"/>
    </i>
    <i>
      <x v="88"/>
      <x v="50"/>
    </i>
    <i>
      <x v="89"/>
      <x v="291"/>
    </i>
    <i>
      <x v="90"/>
      <x v="173"/>
    </i>
    <i>
      <x v="91"/>
      <x v="283"/>
    </i>
    <i>
      <x v="92"/>
      <x v="318"/>
    </i>
    <i>
      <x v="93"/>
      <x v="305"/>
    </i>
    <i>
      <x v="94"/>
      <x v="388"/>
    </i>
    <i>
      <x v="95"/>
      <x v="125"/>
    </i>
    <i>
      <x v="96"/>
      <x v="6"/>
    </i>
    <i>
      <x v="97"/>
      <x v="373"/>
    </i>
    <i>
      <x v="98"/>
      <x v="236"/>
    </i>
    <i>
      <x v="99"/>
      <x v="234"/>
    </i>
    <i>
      <x v="100"/>
      <x v="290"/>
    </i>
    <i>
      <x v="101"/>
      <x v="239"/>
    </i>
    <i>
      <x v="102"/>
      <x v="237"/>
    </i>
    <i>
      <x v="103"/>
      <x v="130"/>
    </i>
    <i>
      <x v="104"/>
      <x v="131"/>
    </i>
    <i>
      <x v="105"/>
      <x v="302"/>
    </i>
    <i>
      <x v="106"/>
      <x v="229"/>
    </i>
    <i>
      <x v="107"/>
      <x v="268"/>
    </i>
    <i>
      <x v="108"/>
      <x v="241"/>
    </i>
    <i>
      <x v="109"/>
      <x v="364"/>
    </i>
    <i>
      <x v="110"/>
      <x v="365"/>
    </i>
    <i>
      <x v="111"/>
      <x v="51"/>
    </i>
    <i>
      <x v="112"/>
      <x v="114"/>
    </i>
    <i>
      <x v="113"/>
      <x v="113"/>
    </i>
    <i>
      <x v="114"/>
      <x v="1"/>
    </i>
    <i>
      <x v="115"/>
      <x v="385"/>
    </i>
    <i>
      <x v="116"/>
      <x v="211"/>
    </i>
    <i>
      <x v="117"/>
      <x v="210"/>
    </i>
    <i>
      <x v="118"/>
      <x v="224"/>
    </i>
    <i>
      <x v="119"/>
      <x/>
    </i>
    <i>
      <x v="120"/>
      <x v="143"/>
    </i>
    <i>
      <x v="121"/>
      <x v="126"/>
    </i>
    <i>
      <x v="122"/>
      <x v="363"/>
    </i>
    <i>
      <x v="123"/>
      <x v="33"/>
    </i>
    <i>
      <x v="124"/>
      <x v="30"/>
    </i>
    <i>
      <x v="125"/>
      <x v="19"/>
    </i>
    <i>
      <x v="126"/>
      <x v="393"/>
    </i>
    <i>
      <x v="127"/>
      <x v="390"/>
    </i>
    <i>
      <x v="128"/>
      <x v="381"/>
    </i>
    <i>
      <x v="129"/>
      <x v="380"/>
    </i>
    <i>
      <x v="130"/>
      <x v="376"/>
    </i>
    <i>
      <x v="131"/>
      <x v="192"/>
    </i>
    <i>
      <x v="132"/>
      <x v="196"/>
    </i>
    <i>
      <x v="133"/>
      <x v="23"/>
    </i>
    <i>
      <x v="134"/>
      <x v="400"/>
    </i>
    <i>
      <x v="135"/>
      <x v="28"/>
    </i>
    <i>
      <x v="136"/>
      <x v="27"/>
    </i>
    <i>
      <x v="137"/>
      <x v="32"/>
    </i>
    <i>
      <x v="138"/>
      <x v="150"/>
    </i>
    <i>
      <x v="139"/>
      <x v="227"/>
    </i>
    <i>
      <x v="140"/>
      <x v="254"/>
    </i>
    <i>
      <x v="141"/>
      <x v="155"/>
    </i>
    <i>
      <x v="142"/>
      <x v="157"/>
    </i>
    <i>
      <x v="143"/>
      <x v="127"/>
    </i>
    <i>
      <x v="144"/>
      <x v="158"/>
    </i>
    <i>
      <x v="145"/>
      <x v="389"/>
    </i>
    <i>
      <x v="146"/>
      <x v="128"/>
    </i>
    <i>
      <x v="147"/>
      <x v="166"/>
    </i>
    <i>
      <x v="148"/>
      <x v="141"/>
    </i>
    <i>
      <x v="149"/>
      <x v="165"/>
    </i>
    <i>
      <x v="150"/>
      <x v="154"/>
    </i>
    <i>
      <x v="151"/>
      <x v="354"/>
    </i>
    <i>
      <x v="152"/>
      <x v="355"/>
    </i>
    <i>
      <x v="153"/>
      <x v="262"/>
    </i>
    <i>
      <x v="154"/>
      <x v="264"/>
    </i>
    <i>
      <x v="155"/>
      <x v="253"/>
    </i>
    <i>
      <x v="156"/>
      <x v="251"/>
    </i>
    <i>
      <x v="157"/>
      <x v="257"/>
    </i>
    <i>
      <x v="158"/>
      <x v="259"/>
    </i>
    <i>
      <x v="159"/>
      <x v="78"/>
    </i>
    <i>
      <x v="160"/>
      <x v="62"/>
    </i>
    <i>
      <x v="161"/>
      <x v="66"/>
    </i>
    <i>
      <x v="162"/>
      <x v="5"/>
    </i>
    <i>
      <x v="163"/>
      <x v="327"/>
    </i>
    <i>
      <x v="164"/>
      <x v="330"/>
    </i>
    <i>
      <x v="165"/>
      <x v="133"/>
    </i>
    <i>
      <x v="166"/>
      <x v="22"/>
    </i>
    <i>
      <x v="167"/>
      <x v="232"/>
    </i>
    <i>
      <x v="168"/>
      <x v="71"/>
    </i>
    <i>
      <x v="169"/>
      <x v="337"/>
    </i>
    <i>
      <x v="170"/>
      <x v="356"/>
    </i>
    <i>
      <x v="171"/>
      <x v="247"/>
    </i>
    <i>
      <x v="172"/>
      <x v="245"/>
    </i>
    <i>
      <x v="173"/>
      <x v="361"/>
    </i>
    <i>
      <x v="174"/>
      <x v="96"/>
    </i>
    <i>
      <x v="175"/>
      <x v="98"/>
    </i>
    <i>
      <x v="176"/>
      <x v="13"/>
    </i>
    <i>
      <x v="177"/>
      <x v="132"/>
    </i>
    <i>
      <x v="178"/>
      <x v="15"/>
    </i>
    <i>
      <x v="179"/>
      <x v="304"/>
    </i>
    <i>
      <x v="180"/>
      <x v="303"/>
    </i>
    <i>
      <x v="181"/>
      <x v="216"/>
    </i>
    <i>
      <x v="182"/>
      <x v="213"/>
    </i>
    <i>
      <x v="183"/>
      <x v="212"/>
    </i>
    <i>
      <x v="184"/>
      <x v="221"/>
    </i>
    <i>
      <x v="185"/>
      <x v="311"/>
    </i>
    <i>
      <x v="186"/>
      <x v="312"/>
    </i>
    <i>
      <x v="187"/>
      <x v="329"/>
    </i>
    <i>
      <x v="188"/>
      <x v="243"/>
    </i>
    <i>
      <x v="189"/>
      <x v="94"/>
    </i>
    <i>
      <x v="190"/>
      <x v="11"/>
    </i>
    <i>
      <x v="191"/>
      <x v="93"/>
    </i>
    <i>
      <x v="192"/>
      <x v="357"/>
    </i>
    <i>
      <x v="193"/>
      <x v="255"/>
    </i>
    <i>
      <x v="194"/>
      <x v="351"/>
    </i>
    <i>
      <x v="195"/>
      <x v="352"/>
    </i>
    <i>
      <x v="196"/>
      <x v="348"/>
    </i>
    <i>
      <x v="197"/>
      <x v="349"/>
    </i>
    <i>
      <x v="198"/>
      <x v="134"/>
    </i>
    <i>
      <x v="199"/>
      <x v="89"/>
    </i>
    <i>
      <x v="200"/>
      <x v="91"/>
    </i>
    <i>
      <x v="201"/>
      <x v="310"/>
    </i>
    <i>
      <x v="202"/>
      <x v="10"/>
    </i>
    <i>
      <x v="203"/>
      <x v="18"/>
    </i>
    <i>
      <x v="204"/>
      <x v="124"/>
    </i>
    <i>
      <x v="205"/>
      <x v="75"/>
    </i>
    <i>
      <x v="206"/>
      <x v="102"/>
    </i>
    <i>
      <x v="207"/>
      <x v="101"/>
    </i>
    <i>
      <x v="208"/>
      <x v="370"/>
    </i>
    <i>
      <x v="209"/>
      <x v="17"/>
    </i>
    <i>
      <x v="210"/>
      <x v="121"/>
    </i>
    <i>
      <x v="211"/>
      <x v="73"/>
    </i>
    <i>
      <x v="212"/>
      <x v="123"/>
    </i>
    <i>
      <x v="213"/>
      <x v="14"/>
    </i>
    <i>
      <x v="214"/>
      <x v="308"/>
    </i>
    <i>
      <x v="215"/>
      <x v="307"/>
    </i>
    <i>
      <x v="216"/>
      <x v="249"/>
    </i>
    <i>
      <x v="217"/>
      <x v="231"/>
    </i>
    <i>
      <x v="218"/>
      <x v="230"/>
    </i>
    <i>
      <x v="219"/>
      <x v="346"/>
    </i>
    <i>
      <x v="220"/>
      <x v="345"/>
    </i>
    <i>
      <x v="221"/>
      <x v="360"/>
    </i>
    <i>
      <x v="222"/>
      <x v="359"/>
    </i>
    <i>
      <x v="223"/>
      <x v="152"/>
    </i>
    <i>
      <x v="224"/>
      <x v="153"/>
    </i>
    <i>
      <x v="225"/>
      <x v="350"/>
    </i>
    <i>
      <x v="226"/>
      <x v="347"/>
    </i>
    <i>
      <x v="227"/>
      <x v="260"/>
    </i>
    <i>
      <x v="228"/>
      <x v="140"/>
    </i>
    <i>
      <x v="229"/>
      <x v="362"/>
    </i>
    <i>
      <x v="230"/>
      <x v="217"/>
    </i>
    <i>
      <x v="231"/>
      <x v="219"/>
    </i>
    <i>
      <x v="232"/>
      <x v="215"/>
    </i>
    <i>
      <x v="233"/>
      <x v="386"/>
    </i>
    <i>
      <x v="234"/>
      <x v="387"/>
    </i>
    <i>
      <x v="235"/>
      <x v="136"/>
    </i>
    <i>
      <x v="236"/>
      <x v="147"/>
    </i>
    <i>
      <x v="237"/>
      <x v="138"/>
    </i>
    <i>
      <x v="238"/>
      <x v="277"/>
    </i>
    <i>
      <x v="239"/>
      <x v="99"/>
    </i>
    <i>
      <x v="240"/>
      <x v="161"/>
    </i>
    <i>
      <x v="241"/>
      <x v="164"/>
    </i>
    <i>
      <x v="242"/>
      <x v="163"/>
    </i>
    <i>
      <x v="243"/>
      <x v="162"/>
    </i>
    <i>
      <x v="244"/>
      <x v="175"/>
    </i>
    <i>
      <x v="245"/>
      <x v="177"/>
    </i>
    <i>
      <x v="246"/>
      <x v="176"/>
    </i>
    <i>
      <x v="247"/>
      <x v="299"/>
    </i>
    <i>
      <x v="248"/>
      <x v="223"/>
    </i>
    <i>
      <x v="249"/>
      <x v="209"/>
    </i>
    <i>
      <x v="250"/>
      <x v="90"/>
    </i>
    <i>
      <x v="251"/>
      <x v="320"/>
    </i>
    <i>
      <x v="252"/>
      <x v="169"/>
    </i>
    <i>
      <x v="253"/>
      <x v="46"/>
    </i>
    <i>
      <x v="254"/>
      <x v="353"/>
    </i>
    <i>
      <x v="255"/>
      <x v="344"/>
    </i>
    <i>
      <x v="256"/>
      <x v="301"/>
    </i>
    <i>
      <x v="257"/>
      <x v="87"/>
    </i>
    <i>
      <x v="258"/>
      <x v="225"/>
    </i>
    <i>
      <x v="259"/>
      <x v="398"/>
    </i>
    <i>
      <x v="260"/>
      <x v="396"/>
    </i>
    <i>
      <x v="261"/>
      <x v="43"/>
    </i>
    <i>
      <x v="262"/>
      <x v="42"/>
    </i>
    <i>
      <x v="263"/>
      <x v="38"/>
    </i>
    <i>
      <x v="264"/>
      <x v="40"/>
    </i>
    <i>
      <x v="265"/>
      <x v="35"/>
    </i>
    <i>
      <x v="266"/>
      <x v="204"/>
    </i>
    <i>
      <x v="267"/>
      <x v="228"/>
    </i>
    <i>
      <x v="268"/>
      <x v="372"/>
    </i>
    <i>
      <x v="269"/>
      <x v="203"/>
    </i>
    <i>
      <x v="270"/>
      <x v="36"/>
    </i>
    <i>
      <x v="271"/>
      <x v="383"/>
    </i>
    <i>
      <x v="272"/>
      <x v="159"/>
    </i>
    <i>
      <x v="273"/>
      <x v="167"/>
    </i>
    <i>
      <x v="274"/>
      <x v="189"/>
    </i>
    <i>
      <x v="275"/>
      <x v="271"/>
    </i>
    <i>
      <x v="276"/>
      <x v="272"/>
    </i>
    <i>
      <x v="277"/>
      <x v="273"/>
    </i>
    <i>
      <x v="278"/>
      <x v="274"/>
    </i>
    <i>
      <x v="279"/>
      <x v="170"/>
    </i>
    <i>
      <x v="280"/>
      <x v="358"/>
    </i>
    <i>
      <x v="281"/>
      <x v="276"/>
    </i>
    <i>
      <x v="282"/>
      <x v="156"/>
    </i>
    <i>
      <x v="283"/>
      <x v="142"/>
    </i>
    <i>
      <x v="284"/>
      <x v="313"/>
    </i>
    <i>
      <x v="285"/>
      <x v="267"/>
    </i>
    <i>
      <x v="286"/>
      <x v="72"/>
    </i>
    <i>
      <x v="287"/>
      <x v="168"/>
    </i>
    <i>
      <x v="288"/>
      <x v="275"/>
    </i>
    <i>
      <x v="289"/>
      <x v="371"/>
    </i>
    <i>
      <x v="290"/>
      <x v="317"/>
    </i>
    <i>
      <x v="291"/>
      <x v="315"/>
    </i>
    <i>
      <x v="292"/>
      <x v="79"/>
    </i>
    <i>
      <x v="293"/>
      <x v="270"/>
    </i>
    <i>
      <x v="294"/>
      <x v="269"/>
    </i>
    <i>
      <x v="295"/>
      <x v="111"/>
    </i>
    <i>
      <x v="296"/>
      <x v="112"/>
    </i>
    <i>
      <x v="297"/>
      <x v="109"/>
    </i>
    <i>
      <x v="298"/>
      <x v="104"/>
    </i>
    <i>
      <x v="299"/>
      <x v="105"/>
    </i>
    <i>
      <x v="300"/>
      <x v="85"/>
    </i>
    <i>
      <x v="301"/>
      <x v="86"/>
    </i>
    <i>
      <x v="302"/>
      <x v="184"/>
    </i>
    <i>
      <x v="303"/>
      <x v="185"/>
    </i>
    <i>
      <x v="304"/>
      <x v="178"/>
    </i>
    <i>
      <x v="305"/>
      <x v="180"/>
    </i>
    <i>
      <x v="306"/>
      <x v="186"/>
    </i>
    <i>
      <x v="307"/>
      <x v="368"/>
    </i>
    <i>
      <x v="308"/>
      <x v="369"/>
    </i>
    <i>
      <x v="309"/>
      <x v="92"/>
    </i>
    <i>
      <x v="310"/>
      <x v="285"/>
    </i>
    <i>
      <x v="311"/>
      <x v="151"/>
    </i>
    <i>
      <x v="312"/>
      <x v="139"/>
    </i>
    <i>
      <x v="313"/>
      <x v="332"/>
    </i>
    <i>
      <x v="314"/>
      <x v="34"/>
    </i>
    <i>
      <x v="315"/>
      <x v="181"/>
    </i>
    <i>
      <x v="316"/>
      <x v="266"/>
    </i>
    <i>
      <x v="317"/>
      <x v="265"/>
    </i>
    <i>
      <x v="318"/>
      <x v="343"/>
    </i>
    <i>
      <x v="319"/>
      <x v="188"/>
    </i>
    <i>
      <x v="320"/>
      <x v="172"/>
    </i>
    <i>
      <x v="321"/>
      <x v="171"/>
    </i>
    <i>
      <x v="322"/>
      <x v="384"/>
    </i>
    <i>
      <x v="323"/>
      <x v="207"/>
    </i>
    <i>
      <x v="324"/>
      <x v="206"/>
    </i>
    <i>
      <x v="325"/>
      <x v="294"/>
    </i>
    <i>
      <x v="326"/>
      <x v="202"/>
    </i>
    <i>
      <x v="327"/>
      <x v="199"/>
    </i>
    <i>
      <x v="328"/>
      <x v="375"/>
    </i>
    <i>
      <x v="329"/>
      <x v="248"/>
    </i>
    <i>
      <x v="330"/>
      <x v="242"/>
    </i>
    <i>
      <x v="331"/>
      <x v="108"/>
    </i>
    <i>
      <x v="332"/>
      <x v="80"/>
    </i>
    <i>
      <x v="333"/>
      <x v="107"/>
    </i>
    <i>
      <x v="334"/>
      <x v="88"/>
    </i>
    <i>
      <x v="335"/>
      <x v="106"/>
    </i>
    <i>
      <x v="336"/>
      <x v="70"/>
    </i>
    <i>
      <x v="337"/>
      <x v="174"/>
    </i>
    <i>
      <x v="338"/>
      <x v="63"/>
    </i>
    <i>
      <x v="339"/>
      <x v="64"/>
    </i>
    <i>
      <x v="340"/>
      <x v="118"/>
    </i>
    <i>
      <x v="341"/>
      <x v="119"/>
    </i>
    <i>
      <x v="342"/>
      <x v="83"/>
    </i>
    <i>
      <x v="343"/>
      <x v="100"/>
    </i>
    <i>
      <x v="344"/>
      <x v="115"/>
    </i>
    <i>
      <x v="345"/>
      <x v="116"/>
    </i>
    <i>
      <x v="346"/>
      <x v="117"/>
    </i>
    <i>
      <x v="347"/>
      <x v="110"/>
    </i>
    <i>
      <x v="348"/>
      <x v="205"/>
    </i>
    <i>
      <x v="349"/>
      <x v="293"/>
    </i>
    <i>
      <x v="350"/>
      <x v="295"/>
    </i>
    <i>
      <x v="351"/>
      <x v="296"/>
    </i>
    <i>
      <x v="352"/>
      <x v="292"/>
    </i>
    <i>
      <x v="353"/>
      <x v="208"/>
    </i>
    <i>
      <x v="354"/>
      <x v="201"/>
    </i>
    <i>
      <x v="355"/>
      <x v="197"/>
    </i>
    <i>
      <x v="356"/>
      <x v="263"/>
    </i>
    <i>
      <x v="357"/>
      <x v="258"/>
    </i>
    <i>
      <x v="358"/>
      <x v="331"/>
    </i>
    <i>
      <x v="359"/>
      <x v="3"/>
    </i>
    <i>
      <x v="360"/>
      <x v="198"/>
    </i>
    <i>
      <x v="361"/>
      <x v="7"/>
    </i>
    <i>
      <x v="362"/>
      <x v="256"/>
    </i>
    <i>
      <x v="363"/>
      <x v="261"/>
    </i>
    <i>
      <x v="364"/>
      <x v="252"/>
    </i>
    <i>
      <x v="365"/>
      <x v="250"/>
    </i>
    <i>
      <x v="366"/>
      <x v="246"/>
    </i>
    <i>
      <x v="367"/>
      <x v="244"/>
    </i>
    <i>
      <x v="368"/>
      <x v="2"/>
    </i>
    <i>
      <x v="369"/>
      <x v="314"/>
    </i>
    <i>
      <x v="370"/>
      <x v="16"/>
    </i>
    <i>
      <x v="371"/>
      <x v="378"/>
    </i>
    <i>
      <x v="372"/>
      <x v="392"/>
    </i>
    <i>
      <x v="373"/>
      <x v="395"/>
    </i>
    <i>
      <x v="374"/>
      <x v="97"/>
    </i>
    <i>
      <x v="375"/>
      <x v="12"/>
    </i>
    <i>
      <x v="376"/>
      <x v="74"/>
    </i>
    <i>
      <x v="377"/>
      <x v="122"/>
    </i>
    <i>
      <x v="378"/>
      <x v="382"/>
    </i>
    <i>
      <x v="379"/>
      <x v="21"/>
    </i>
    <i>
      <x v="380"/>
      <x v="29"/>
    </i>
    <i>
      <x v="381"/>
      <x v="233"/>
    </i>
    <i>
      <x v="382"/>
      <x v="218"/>
    </i>
    <i>
      <x v="383"/>
      <x v="222"/>
    </i>
    <i>
      <x v="384"/>
      <x v="214"/>
    </i>
    <i>
      <x v="385"/>
      <x v="220"/>
    </i>
    <i>
      <x v="386"/>
      <x v="31"/>
    </i>
    <i>
      <x v="387"/>
      <x v="24"/>
    </i>
    <i>
      <x v="388"/>
      <x v="26"/>
    </i>
    <i>
      <x v="389"/>
      <x v="366"/>
    </i>
    <i>
      <x v="390"/>
      <x v="367"/>
    </i>
    <i>
      <x v="391"/>
      <x v="374"/>
    </i>
    <i>
      <x v="392"/>
      <x v="120"/>
    </i>
    <i>
      <x v="393"/>
      <x v="379"/>
    </i>
    <i>
      <x v="394"/>
      <x v="39"/>
    </i>
    <i>
      <x v="395"/>
      <x v="41"/>
    </i>
    <i>
      <x v="396"/>
      <x v="37"/>
    </i>
    <i>
      <x v="397"/>
      <x v="226"/>
    </i>
    <i>
      <x v="398"/>
      <x v="238"/>
    </i>
    <i>
      <x v="399"/>
      <x v="240"/>
    </i>
    <i>
      <x v="400"/>
      <x v="235"/>
    </i>
    <i>
      <x v="401"/>
      <x v="399"/>
    </i>
  </rowItems>
  <colFields count="1">
    <field x="158"/>
  </colFields>
  <colItems count="2">
    <i>
      <x/>
    </i>
    <i>
      <x v="1"/>
    </i>
  </colItems>
  <pageFields count="40">
    <pageField fld="0" hier="62" name="[Firms].[Head Firm].&amp;[не определено]" cap="не определено"/>
    <pageField fld="1" hier="255" name="[SalesOrderStatuses].[SalesOrderStatus].&amp;[0]" cap="не определено"/>
    <pageField fld="2" hier="45" name="[Contragents].[In Move].[Все]" cap="Все"/>
    <pageField fld="3" hier="99" name="[Products].[Is Spoilage].&amp;[Нет]" cap="Нет"/>
    <pageField fld="4" hier="170" name="[ResponsibilityAreas].[RA Name4].&amp;[Служба продаж 1]" cap="Служба продаж 1"/>
    <pageField fld="5" hier="176" name="[ResponsibilityAreas].[RAE Name4].[Все]" cap="Все"/>
    <pageField fld="6" hier="175" name="[ResponsibilityAreas].[RAE Name3].&amp;[Фомин Алексей Юрьевич]" cap="Фомин Алексей Юрьевич"/>
    <pageField fld="10" hier="168" name="[ResponsibilityAreas].[RA Name2].[Все]" cap="Все"/>
    <pageField fld="7" hier="174" name="[ResponsibilityAreas].[RAE Name2].[Все]" cap="Все"/>
    <pageField fld="8" hier="173" name="[ResponsibilityAreas].[RAE Name1].[Все]" cap="Все"/>
    <pageField fld="9" hier="172" name="[ResponsibilityAreas].[RAE Name0].[Все]" cap="Все"/>
    <pageField fld="11" hier="38" name="[Contragents].[Combined Contragents Name].&amp;[ЛП ООО]" cap="ЛП ООО"/>
    <pageField fld="12" hier="57" name="[DistrChannel].[Parent Code Channel].[Все]" cap="Все"/>
    <pageField fld="13" hier="55" name="[DistrChannel].[Distr Channel Name].[Все]" cap="Все"/>
    <pageField fld="16" hier="13" name="[Chain].[Retail Chain Parent Name].[Все]" cap="Все"/>
    <pageField fld="17" hier="101" name="[Products].[Marking].[Все]" cap="Все"/>
    <pageField fld="18" hier="186" name="[ResponsibilityAreas].[RANSICode2].[Все]" cap="Все"/>
    <pageField fld="56" hier="15" name="[ContragentAddresses].[Contragent Addresses Short Name].[Все]" cap="Все"/>
    <pageField fld="57" hier="190" name="[ResponsibilityAreas].[RObl2].[Все]" cap="Все"/>
    <pageField fld="20" hier="2" name="[Calendar].[Calendar Year].[ALL]" cap="Все"/>
    <pageField fld="21" hier="5" name="[Calendar].[Month Name].[ALL]" cap="Все"/>
    <pageField fld="22" hier="9" name="[Calendar].[Quarter Name].[ALL]" cap="Все"/>
    <pageField fld="23" hier="1" name="[Calendar].[Calendar Week].[ALL]" cap="Все"/>
    <pageField fld="24" hier="3" name="[Calendar].[Date].[ALL]" cap="Все"/>
    <pageField fld="33" hier="66" name="[LogicalStores].[Logical Store Source Code].[Все]" cap="Все"/>
    <pageField fld="34" hier="252" name="[ReturnReasons].[CFO].[Все]" cap="Все"/>
    <pageField fld="35" hier="253" name="[ReturnReasons].[ReturnReasonName].[Все]" cap="Все"/>
    <pageField fld="36" hier="40" name="[Contragents].[Contragent].[Все]" cap="Все"/>
    <pageField fld="58" hier="111" name="[Products].[Product Categories Name].[Все]" cap="Все"/>
    <pageField fld="60" hier="93" name="[Products].[Brand Management].[Все]" cap="Все"/>
    <pageField fld="61" hier="115" name="[Products].[Product Groups Name].[Все]" cap="Все"/>
    <pageField fld="62" hier="17" name="[ContragentAddresses].[DAX Code CA].[Все]" cap="Все"/>
    <pageField fld="63" hier="16" name="[ContragentAddresses].[ContragentAddress].[Все]" cap="Все"/>
    <pageField fld="84" hier="109" name="[Products].[Product].[Все]" cap="Все"/>
    <pageField fld="151" hier="118" name="[Products].[Product Short Name].[Все]" cap="Все"/>
    <pageField fld="152" hier="130" name="[Products].[SAPSKU Consumer SKU Name].[Все]" cap="Все"/>
    <pageField fld="153" hier="141" name="[Products].[SAPSKU Trademark Name].[Все]" cap="Все"/>
    <pageField fld="154" hier="139" name="[Products].[SAPSKU Trade Seria Name].[Все]" cap="Все"/>
    <pageField fld="155" hier="132" name="[Products].[SAPSKU Name].[Все]" cap="Все"/>
    <pageField fld="156" hier="147" name="[Products].[SAPSKUNSI Code].[Все]" cap="Все"/>
  </pageFields>
  <dataFields count="1">
    <dataField fld="157" baseField="0" baseItem="0"/>
  </dataFields>
  <pivotHierarchies count="632">
    <pivotHierarchy/>
    <pivotHierarchy/>
    <pivotHierarchy/>
    <pivotHierarchy>
      <mps count="7">
        <mp field="25"/>
        <mp field="26"/>
        <mp field="27"/>
        <mp field="28"/>
        <mp field="29"/>
        <mp field="30"/>
        <mp field="31"/>
      </mps>
    </pivotHierarchy>
    <pivotHierarchy/>
    <pivotHierarchy/>
    <pivotHierarchy/>
    <pivotHierarchy/>
    <pivotHierarchy/>
    <pivotHierarchy/>
    <pivotHierarchy>
      <mps count="8">
        <mp field="161"/>
        <mp field="162"/>
        <mp field="163"/>
        <mp field="164"/>
        <mp field="165"/>
        <mp field="166"/>
        <mp field="167"/>
        <mp field="168"/>
      </mps>
      <members count="3" level="1">
        <member name="[Calendar].[Y-M-D].[All].UNKNOWNMEMBER"/>
        <member name=""/>
        <member name=""/>
      </members>
    </pivotHierarchy>
    <pivotHierarchy/>
    <pivotHierarchy/>
    <pivotHierarchy/>
    <pivotHierarchy/>
    <pivotHierarchy/>
    <pivotHierarchy>
      <mps count="20"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9"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 multipleItemSelectionAllowed="1">
      <members count="4" level="1">
        <member name="[Firms].[Head Firm].&amp;[не определено]"/>
        <member name="[Firms].[Head Firm].[Все].UNKNOWNMEMBER"/>
        <member name="[Firms].[Head Firm].&amp;[ООО &quot;Трейд-Сервис&quot;]"/>
        <member name="[Firms].[Head Firm].&amp;[ООО &quot;Восходящая звезда&quot;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s].[Is Spoilage].&amp;[Нет]"/>
      </members>
    </pivotHierarchy>
    <pivotHierarchy/>
    <pivotHierarchy/>
    <pivotHierarchy/>
    <pivotHierarchy/>
    <pivotHierarchy/>
    <pivotHierarchy/>
    <pivotHierarchy/>
    <pivotHierarchy/>
    <pivotHierarchy/>
    <pivotHierarchy>
      <mps count="66">
        <mp field="85"/>
        <mp field="86"/>
        <mp field="87"/>
        <mp field="88"/>
        <mp field="89"/>
        <mp field="90"/>
        <mp field="91"/>
        <mp field="92"/>
        <mp field="93"/>
        <mp field="94"/>
        <mp field="95"/>
        <mp field="96"/>
        <mp field="97"/>
        <mp field="98"/>
        <mp field="99"/>
        <mp field="100"/>
        <mp field="101"/>
        <mp field="102"/>
        <mp field="103"/>
        <mp field="104"/>
        <mp field="105"/>
        <mp field="106"/>
        <mp field="107"/>
        <mp field="108"/>
        <mp field="109"/>
        <mp field="110"/>
        <mp field="111"/>
        <mp field="112"/>
        <mp field="113"/>
        <mp field="114"/>
        <mp field="115"/>
        <mp field="116"/>
        <mp field="117"/>
        <mp field="118"/>
        <mp field="119"/>
        <mp field="120"/>
        <mp field="121"/>
        <mp field="122"/>
        <mp field="123"/>
        <mp field="124"/>
        <mp field="125"/>
        <mp field="126"/>
        <mp field="127"/>
        <mp field="128"/>
        <mp field="129"/>
        <mp field="130"/>
        <mp field="131"/>
        <mp field="132"/>
        <mp field="133"/>
        <mp field="134"/>
        <mp field="135"/>
        <mp field="136"/>
        <mp field="137"/>
        <mp field="138"/>
        <mp field="139"/>
        <mp field="140"/>
        <mp field="141"/>
        <mp field="142"/>
        <mp field="143"/>
        <mp field="144"/>
        <mp field="145"/>
        <mp field="146"/>
        <mp field="147"/>
        <mp field="148"/>
        <mp field="149"/>
        <mp field="150"/>
      </mps>
    </pivotHierarchy>
    <pivotHierarchy/>
    <pivotHierarchy>
      <mps count="1">
        <mp field="5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6" level="1">
        <member name="[ResponsibilityAreas].[RA Name4].&amp;[Служба продаж 1]"/>
        <member name="[ResponsibilityAreas].[RA Name4].&amp;[Служба продаж 2]"/>
        <member name="[ResponsibilityAreas].[RA Name4].&amp;[Служба продаж 3]"/>
        <member name="[ResponsibilityAreas].[RA Name4].&amp;[Служба продаж 4]"/>
        <member name="[ResponsibilityAreas].[RA Name4].&amp;[Служба продаж 5]"/>
        <member name="[ResponsibilityAreas].[RA Name4].&amp;[Служба продаж 6]"/>
        <member name="[ResponsibilityAreas].[RA Name4].&amp;[Служба продаж 7]"/>
        <member name="[ResponsibilityAreas].[RA Name4].&amp;[Служба продаж 8]"/>
        <member name="[ResponsibilityAreas].[RA Name4].&amp;[Склады Трейд-Сервиса]"/>
        <member name="[ResponsibilityAreas].[RA Name4].&amp;[Служба мерчендайзинга]"/>
        <member name="[ResponsibilityAreas].[RA Name4].&amp;[Служба продаж ТМ Славница]"/>
        <member name="[ResponsibilityAreas].[RA Name4].&amp;[Национальная дирекция 6_архив]"/>
        <member name="[ResponsibilityAreas].[RA Name4].&amp;[Национальная дирекция 7_архив]"/>
        <member name="[ResponsibilityAreas].[RA Name4].&amp;[Служба национальных продаж НКК]"/>
        <member name="[ResponsibilityAreas].[RA Name4].&amp;[Служба национальных продаж Топ ЛКК]"/>
        <member name="[ResponsibilityAreas].[RA Name4].&amp;[Служба региональных менеджеров по работе с НКК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5" level="1">
        <member name="[SalesOrderStatuses].[SalesOrderStatus].&amp;[0]"/>
        <member name="[SalesOrderStatuses].[SalesOrderStatus].&amp;[1]"/>
        <member name="[SalesOrderStatuses].[SalesOrderStatus].&amp;[2]"/>
        <member name="[SalesOrderStatuses].[SalesOrderStatus].&amp;[4]"/>
        <member name="[SalesOrderStatuses].[SalesOrderStatus].&amp;[5]"/>
        <member name="[SalesOrderStatuses].[SalesOrderStatus].&amp;[7]"/>
        <member name="[SalesOrderStatuses].[SalesOrderStatus].&amp;[9]"/>
        <member name="[SalesOrderStatuses].[SalesOrderStatus].&amp;[10]"/>
        <member name="[SalesOrderStatuses].[SalesOrderStatus].&amp;[11]"/>
        <member name="[SalesOrderStatuses].[SalesOrderStatus].&amp;[12]"/>
        <member name="[SalesOrderStatuses].[SalesOrderStatus].&amp;[13]"/>
        <member name="[SalesOrderStatuses].[SalesOrderStatus].&amp;[14]"/>
        <member name="[SalesOrderStatuses].[SalesOrderStatus].&amp;[15]"/>
        <member name="[SalesOrderStatuses].[SalesOrderStatus].&amp;[16]"/>
        <member name="[SalesOrderStatuses].[SalesOrderStatus].&amp;[1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7"/>
    <rowHierarchyUsage hierarchyUsage="12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3" cacheId="4" applyNumberFormats="0" applyBorderFormats="0" applyFontFormats="0" applyPatternFormats="0" applyAlignmentFormats="0" applyWidthHeightFormats="1" dataCaption="Значения" showError="1" updatedVersion="6" minRefreshableVersion="3" pageWrap="15" subtotalHiddenItems="1" rowGrandTotals="0" colGrandTotals="0" itemPrintTitles="1" createdVersion="6" indent="0" compact="0" compactData="0" gridDropZones="1" multipleFieldFilters="0" fieldListSortAscending="1">
  <location ref="B17:H209" firstHeaderRow="1" firstDataRow="4" firstDataCol="3" rowPageCount="15" colPageCount="3"/>
  <pivotFields count="142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3">
        <item c="1" x="0"/>
        <item x="1" d="1"/>
        <item x="2" d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name="Код Аксапты продукта" axis="axisPage" compact="0" allDrilled="1" outline="0" showAll="0" sortType="descending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7"/>
    <field x="134"/>
    <field x="120"/>
  </rowFields>
  <rowItems count="189">
    <i>
      <x/>
      <x v="3"/>
      <x v="132"/>
    </i>
    <i r="1">
      <x v="23"/>
      <x v="130"/>
    </i>
    <i r="1">
      <x v="24"/>
      <x v="131"/>
    </i>
    <i r="1">
      <x v="35"/>
      <x v="133"/>
    </i>
    <i r="1">
      <x v="38"/>
      <x v="104"/>
    </i>
    <i r="1">
      <x v="39"/>
      <x v="102"/>
    </i>
    <i r="1">
      <x v="40"/>
      <x v="106"/>
    </i>
    <i r="1">
      <x v="41"/>
      <x/>
    </i>
    <i r="1">
      <x v="55"/>
      <x v="116"/>
    </i>
    <i r="1">
      <x v="63"/>
      <x v="123"/>
    </i>
    <i r="1">
      <x v="64"/>
      <x v="115"/>
    </i>
    <i r="1">
      <x v="65"/>
      <x v="118"/>
    </i>
    <i r="1">
      <x v="66"/>
      <x v="120"/>
    </i>
    <i r="1">
      <x v="75"/>
      <x v="111"/>
    </i>
    <i r="1">
      <x v="87"/>
      <x v="108"/>
    </i>
    <i r="1">
      <x v="100"/>
      <x v="113"/>
    </i>
    <i r="1">
      <x v="108"/>
      <x v="129"/>
    </i>
    <i r="1">
      <x v="125"/>
      <x v="127"/>
    </i>
    <i r="1">
      <x v="126"/>
      <x v="128"/>
    </i>
    <i r="1">
      <x v="128"/>
      <x v="125"/>
    </i>
    <i r="1">
      <x v="130"/>
      <x v="126"/>
    </i>
    <i r="1">
      <x v="140"/>
      <x v="124"/>
    </i>
    <i r="1">
      <x v="148"/>
      <x v="112"/>
    </i>
    <i r="1">
      <x v="160"/>
      <x v="122"/>
    </i>
    <i r="1">
      <x v="161"/>
      <x v="119"/>
    </i>
    <i r="1">
      <x v="164"/>
      <x v="117"/>
    </i>
    <i r="1">
      <x v="165"/>
      <x v="121"/>
    </i>
    <i r="1">
      <x v="166"/>
      <x v="114"/>
    </i>
    <i r="1">
      <x v="167"/>
      <x v="110"/>
    </i>
    <i r="1">
      <x v="168"/>
      <x v="109"/>
    </i>
    <i r="1">
      <x v="186"/>
      <x v="105"/>
    </i>
    <i r="1">
      <x v="187"/>
      <x v="107"/>
    </i>
    <i r="1">
      <x v="188"/>
      <x v="103"/>
    </i>
    <i>
      <x v="1"/>
      <x/>
      <x v="4"/>
    </i>
    <i r="1">
      <x v="4"/>
      <x v="142"/>
    </i>
    <i r="1">
      <x v="5"/>
      <x v="154"/>
    </i>
    <i r="1">
      <x v="6"/>
      <x v="56"/>
    </i>
    <i r="1">
      <x v="7"/>
      <x v="25"/>
    </i>
    <i r="1">
      <x v="8"/>
      <x v="138"/>
    </i>
    <i r="1">
      <x v="9"/>
      <x v="150"/>
    </i>
    <i r="1">
      <x v="10"/>
      <x v="155"/>
    </i>
    <i r="1">
      <x v="11"/>
      <x v="188"/>
    </i>
    <i r="1">
      <x v="12"/>
      <x v="146"/>
    </i>
    <i r="1">
      <x v="13"/>
      <x v="147"/>
    </i>
    <i r="1">
      <x v="14"/>
      <x v="149"/>
    </i>
    <i r="1">
      <x v="15"/>
      <x v="148"/>
    </i>
    <i r="1">
      <x v="16"/>
      <x v="156"/>
    </i>
    <i r="1">
      <x v="17"/>
      <x v="58"/>
    </i>
    <i r="1">
      <x v="18"/>
      <x v="145"/>
    </i>
    <i r="1">
      <x v="19"/>
      <x v="79"/>
    </i>
    <i r="1">
      <x v="20"/>
      <x v="34"/>
    </i>
    <i r="1">
      <x v="21"/>
      <x v="26"/>
    </i>
    <i r="1">
      <x v="22"/>
      <x v="1"/>
    </i>
    <i r="1">
      <x v="25"/>
      <x v="153"/>
    </i>
    <i r="1">
      <x v="26"/>
      <x v="76"/>
    </i>
    <i r="1">
      <x v="27"/>
      <x v="53"/>
    </i>
    <i r="1">
      <x v="28"/>
      <x v="57"/>
    </i>
    <i r="1">
      <x v="29"/>
      <x v="54"/>
    </i>
    <i r="1">
      <x v="32"/>
      <x v="28"/>
    </i>
    <i r="1">
      <x v="34"/>
      <x v="72"/>
    </i>
    <i r="1">
      <x v="36"/>
      <x v="141"/>
    </i>
    <i r="1">
      <x v="56"/>
      <x v="61"/>
    </i>
    <i r="1">
      <x v="57"/>
      <x v="63"/>
    </i>
    <i r="1">
      <x v="58"/>
      <x v="50"/>
    </i>
    <i r="1">
      <x v="59"/>
      <x v="69"/>
    </i>
    <i r="1">
      <x v="60"/>
      <x v="55"/>
    </i>
    <i r="1">
      <x v="61"/>
      <x v="161"/>
    </i>
    <i r="1">
      <x v="62"/>
      <x v="162"/>
    </i>
    <i r="1">
      <x v="67"/>
      <x v="27"/>
    </i>
    <i r="1">
      <x v="68"/>
      <x v="29"/>
    </i>
    <i r="1">
      <x v="69"/>
      <x v="2"/>
    </i>
    <i r="1">
      <x v="70"/>
      <x v="151"/>
    </i>
    <i r="1">
      <x v="71"/>
      <x v="152"/>
    </i>
    <i r="1">
      <x v="72"/>
      <x v="52"/>
    </i>
    <i r="1">
      <x v="74"/>
      <x v="163"/>
    </i>
    <i r="1">
      <x v="76"/>
      <x v="166"/>
    </i>
    <i r="1">
      <x v="77"/>
      <x v="39"/>
    </i>
    <i r="1">
      <x v="78"/>
      <x v="5"/>
    </i>
    <i r="1">
      <x v="79"/>
      <x v="51"/>
    </i>
    <i r="1">
      <x v="80"/>
      <x v="7"/>
    </i>
    <i r="1">
      <x v="81"/>
      <x v="140"/>
    </i>
    <i r="1">
      <x v="82"/>
      <x v="139"/>
    </i>
    <i r="1">
      <x v="88"/>
      <x v="164"/>
    </i>
    <i r="1">
      <x v="89"/>
      <x v="160"/>
    </i>
    <i r="1">
      <x v="90"/>
      <x v="159"/>
    </i>
    <i r="1">
      <x v="91"/>
      <x v="33"/>
    </i>
    <i r="1">
      <x v="92"/>
      <x v="9"/>
    </i>
    <i r="1">
      <x v="93"/>
      <x v="48"/>
    </i>
    <i r="1">
      <x v="94"/>
      <x v="31"/>
    </i>
    <i r="1">
      <x v="95"/>
      <x v="49"/>
    </i>
    <i r="1">
      <x v="96"/>
      <x v="32"/>
    </i>
    <i r="1">
      <x v="97"/>
      <x v="6"/>
    </i>
    <i r="1">
      <x v="98"/>
      <x v="144"/>
    </i>
    <i r="1">
      <x v="99"/>
      <x v="143"/>
    </i>
    <i r="1">
      <x v="101"/>
      <x v="157"/>
    </i>
    <i r="1">
      <x v="102"/>
      <x v="165"/>
    </i>
    <i r="1">
      <x v="103"/>
      <x v="59"/>
    </i>
    <i r="1">
      <x v="104"/>
      <x v="60"/>
    </i>
    <i r="1">
      <x v="105"/>
      <x v="158"/>
    </i>
    <i r="1">
      <x v="109"/>
      <x v="40"/>
    </i>
    <i r="1">
      <x v="110"/>
      <x v="65"/>
    </i>
    <i r="1">
      <x v="111"/>
      <x v="68"/>
    </i>
    <i r="1">
      <x v="112"/>
      <x v="67"/>
    </i>
    <i r="1">
      <x v="113"/>
      <x v="66"/>
    </i>
    <i r="1">
      <x v="114"/>
      <x v="74"/>
    </i>
    <i r="1">
      <x v="115"/>
      <x v="73"/>
    </i>
    <i r="1">
      <x v="116"/>
      <x v="24"/>
    </i>
    <i r="1">
      <x v="123"/>
      <x v="64"/>
    </i>
    <i r="1">
      <x v="124"/>
      <x v="70"/>
    </i>
    <i r="1">
      <x v="127"/>
      <x v="62"/>
    </i>
    <i r="1">
      <x v="129"/>
      <x v="30"/>
    </i>
    <i r="1">
      <x v="131"/>
      <x v="44"/>
    </i>
    <i r="1">
      <x v="132"/>
      <x v="45"/>
    </i>
    <i r="1">
      <x v="133"/>
      <x v="36"/>
    </i>
    <i r="1">
      <x v="134"/>
      <x v="37"/>
    </i>
    <i r="1">
      <x v="135"/>
      <x v="77"/>
    </i>
    <i r="1">
      <x v="136"/>
      <x v="75"/>
    </i>
    <i r="1">
      <x v="137"/>
      <x v="78"/>
    </i>
    <i r="1">
      <x v="138"/>
      <x v="168"/>
    </i>
    <i r="1">
      <x v="139"/>
      <x v="20"/>
    </i>
    <i r="1">
      <x v="141"/>
      <x v="80"/>
    </i>
    <i r="1">
      <x v="142"/>
      <x v="71"/>
    </i>
    <i r="1">
      <x v="149"/>
      <x v="43"/>
    </i>
    <i r="1">
      <x v="150"/>
      <x v="38"/>
    </i>
    <i r="1">
      <x v="151"/>
      <x v="42"/>
    </i>
    <i r="1">
      <x v="152"/>
      <x v="47"/>
    </i>
    <i r="1">
      <x v="153"/>
      <x v="35"/>
    </i>
    <i r="1">
      <x v="154"/>
      <x v="41"/>
    </i>
    <i r="1">
      <x v="155"/>
      <x v="46"/>
    </i>
    <i r="1">
      <x v="163"/>
      <x v="3"/>
    </i>
    <i r="1">
      <x v="169"/>
      <x v="8"/>
    </i>
    <i r="1">
      <x v="180"/>
      <x v="167"/>
    </i>
    <i>
      <x v="2"/>
      <x v="1"/>
      <x v="81"/>
    </i>
    <i r="1">
      <x v="2"/>
      <x v="82"/>
    </i>
    <i r="1">
      <x v="30"/>
      <x v="134"/>
    </i>
    <i r="1">
      <x v="31"/>
      <x v="135"/>
    </i>
    <i r="1">
      <x v="33"/>
      <x v="136"/>
    </i>
    <i r="1">
      <x v="37"/>
      <x v="181"/>
    </i>
    <i r="1">
      <x v="42"/>
      <x v="90"/>
    </i>
    <i r="1">
      <x v="43"/>
      <x v="97"/>
    </i>
    <i r="1">
      <x v="44"/>
      <x v="19"/>
    </i>
    <i r="1">
      <x v="45"/>
      <x v="10"/>
    </i>
    <i r="1">
      <x v="46"/>
      <x v="182"/>
    </i>
    <i r="1">
      <x v="47"/>
      <x v="176"/>
    </i>
    <i r="1">
      <x v="48"/>
      <x v="175"/>
    </i>
    <i r="1">
      <x v="49"/>
      <x v="172"/>
    </i>
    <i r="1">
      <x v="50"/>
      <x v="11"/>
    </i>
    <i r="1">
      <x v="51"/>
      <x v="187"/>
    </i>
    <i r="1">
      <x v="52"/>
      <x v="15"/>
    </i>
    <i r="1">
      <x v="53"/>
      <x v="14"/>
    </i>
    <i r="1">
      <x v="54"/>
      <x v="18"/>
    </i>
    <i r="1">
      <x v="73"/>
      <x v="100"/>
    </i>
    <i r="1">
      <x v="83"/>
      <x v="94"/>
    </i>
    <i r="1">
      <x v="84"/>
      <x v="92"/>
    </i>
    <i r="1">
      <x v="85"/>
      <x v="91"/>
    </i>
    <i r="1">
      <x v="86"/>
      <x v="95"/>
    </i>
    <i r="1">
      <x v="106"/>
      <x v="179"/>
    </i>
    <i r="1">
      <x v="107"/>
      <x v="180"/>
    </i>
    <i r="1">
      <x v="117"/>
      <x v="98"/>
    </i>
    <i r="1">
      <x v="118"/>
      <x v="186"/>
    </i>
    <i r="1">
      <x v="119"/>
      <x v="185"/>
    </i>
    <i r="1">
      <x v="120"/>
      <x v="99"/>
    </i>
    <i r="1">
      <x v="121"/>
      <x v="169"/>
    </i>
    <i r="1">
      <x v="122"/>
      <x v="177"/>
    </i>
    <i r="1">
      <x v="143"/>
      <x v="178"/>
    </i>
    <i r="1">
      <x v="144"/>
      <x v="88"/>
    </i>
    <i r="1">
      <x v="145"/>
      <x v="87"/>
    </i>
    <i r="1">
      <x v="146"/>
      <x v="85"/>
    </i>
    <i r="1">
      <x v="147"/>
      <x v="171"/>
    </i>
    <i r="1">
      <x v="156"/>
      <x v="86"/>
    </i>
    <i r="1">
      <x v="157"/>
      <x v="137"/>
    </i>
    <i r="1">
      <x v="158"/>
      <x v="89"/>
    </i>
    <i r="1">
      <x v="159"/>
      <x v="84"/>
    </i>
    <i r="1">
      <x v="162"/>
      <x v="83"/>
    </i>
    <i r="1">
      <x v="170"/>
      <x v="173"/>
    </i>
    <i r="1">
      <x v="171"/>
      <x v="183"/>
    </i>
    <i r="1">
      <x v="172"/>
      <x v="184"/>
    </i>
    <i r="1">
      <x v="173"/>
      <x v="16"/>
    </i>
    <i r="1">
      <x v="174"/>
      <x v="101"/>
    </i>
    <i r="1">
      <x v="175"/>
      <x v="96"/>
    </i>
    <i r="1">
      <x v="176"/>
      <x v="93"/>
    </i>
    <i r="1">
      <x v="177"/>
      <x v="17"/>
    </i>
    <i r="1">
      <x v="178"/>
      <x v="12"/>
    </i>
    <i r="1">
      <x v="179"/>
      <x v="13"/>
    </i>
    <i r="1">
      <x v="181"/>
      <x v="170"/>
    </i>
    <i r="1">
      <x v="182"/>
      <x v="174"/>
    </i>
    <i r="1">
      <x v="183"/>
      <x v="22"/>
    </i>
    <i r="1">
      <x v="184"/>
      <x v="23"/>
    </i>
    <i r="1">
      <x v="185"/>
      <x v="21"/>
    </i>
  </rowItems>
  <colFields count="3">
    <field x="109"/>
    <field x="1"/>
    <field x="-2"/>
  </colFields>
  <colItems count="4">
    <i>
      <x/>
      <x/>
      <x/>
    </i>
    <i r="2" i="1">
      <x v="1"/>
    </i>
    <i>
      <x v="1"/>
      <x/>
      <x/>
    </i>
    <i r="2" i="1">
      <x v="1"/>
    </i>
  </colItems>
  <pageFields count="32">
    <pageField fld="70" hier="58" name="[Node].[State Name].&amp;[Площадка закрыта]" cap="Площадка закрыта"/>
    <pageField fld="76" hier="264" name="[SalesPlaces].[Distr Channe Name].&amp;[неорганизованная розница]" cap="неорганизованная розница"/>
    <pageField fld="14" hier="40" name="[Contragents].[Settlement Name].[Все]" cap="Все"/>
    <pageField fld="79" hier="204" name="[SalesPlaces].[Address Format Name].[Все]" cap="Все"/>
    <pageField fld="12" hier="208" name="[SalesPlaces].[Buyer Name].[Все]" cap="Все"/>
    <pageField fld="15" hier="222" name="[SalesPlaces].[SalesPlaces].[Все]" cap="Все"/>
    <pageField fld="30" hier="217" name="[SalesPlaces].[Region Name].&amp;[104]" cap="ДНР"/>
    <pageField fld="32" hier="75" name="[Products].[Product].[Все]" cap="Все"/>
    <pageField fld="78" hier="26" name="[Contragents].[Combined Contragents Name].[Все]" cap="Все"/>
    <pageField fld="64" hier="81" name="[Products].[Product Groups Name].[Все]" cap="Все"/>
    <pageField fld="31" hier="84" name="[Products].[Product Short Name].[Все]" cap="Все"/>
    <pageField fld="0" hier="209" name="[SalesPlaces].[Category TT].[Все]" cap="Все"/>
    <pageField fld="140" hier="12" name="[Chain].[Retail Chain Parent Name].[Все]" cap="Все"/>
    <pageField fld="77" hier="220" name="[SalesPlaces].[Sales Place NSI Code].[Все]" cap="Все"/>
    <pageField fld="80" hier="122" name="[ResponsibilityAreas].[RA Name2].[Все]" cap="Все"/>
    <pageField fld="108" hier="0" name="[Calendar].[Calendar Week].[ALL]" cap="Все"/>
    <pageField fld="88" hier="2" name="[Calendar].[Date].[ALL]" cap="Все"/>
    <pageField fld="69" hier="130" name="[ResponsibilityAreas].[RAE Name4].[Все]" cap="Все"/>
    <pageField fld="71" hier="129" name="[ResponsibilityAreas].[RAE Name3].[Все]" cap="Все"/>
    <pageField fld="72" hier="128" name="[ResponsibilityAreas].[RAE Name2].[Все]" cap="Все"/>
    <pageField fld="13" hier="268" name="[SalesPlaces].[Retail Chain Name].[Все]" cap="Все"/>
    <pageField fld="73" hier="127" name="[ResponsibilityAreas].[RAE Name1].[Все]" cap="Все"/>
    <pageField fld="74" hier="126" name="[ResponsibilityAreas].[RAE Name0].[Все]" cap="Все"/>
    <pageField fld="75" hier="248" name="[Node].[NodeRegion].[Все]" cap="Все"/>
    <pageField fld="87" hier="1" name="[Calendar].[Calendar Year].[ALL]" cap="Все"/>
    <pageField fld="133" hier="16" name="[ContragentAddresses].[DAX Code CA].[Все]" cap="Все"/>
    <pageField fld="65" hier="69" name="[Products].[Marking].[Все]" cap="Все"/>
    <pageField fld="11" hier="8" name="[Calendar].[Quarter Name].[ALL]" cap="Все"/>
    <pageField fld="110" hier="109" name="[Products].[SAPSKUNSI Code].[Все]" cap="Все"/>
    <pageField fld="111" hier="55" name="[Node].[Node].&amp;[508]" cap="г. Донецк, Новое время ООО"/>
    <pageField fld="125" hier="205" name="[SalesPlaces].[Address Free].[Все]" cap="Все"/>
    <pageField fld="66" hier="63" name="[Products].[Brand Management].[Все]" cap="Все"/>
  </pageFields>
  <dataFields count="2">
    <dataField fld="83" baseField="0" baseItem="0" numFmtId="3"/>
    <dataField fld="141" baseField="0" baseItem="0"/>
  </dataFields>
  <formats count="11">
    <format dxfId="42">
      <pivotArea field="13" type="button" dataOnly="0" labelOnly="1" outline="0" axis="axisPage" fieldPosition="20"/>
    </format>
    <format dxfId="41">
      <pivotArea field="67" type="button" dataOnly="0" labelOnly="1" outline="0" axis="axisRow" fieldPosition="0"/>
    </format>
    <format dxfId="40">
      <pivotArea field="108" type="button" dataOnly="0" labelOnly="1" outline="0" axis="axisPage" fieldPosition="15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field="111" type="button" dataOnly="0" labelOnly="1" outline="0" axis="axisPage" fieldPosition="29"/>
    </format>
    <format dxfId="37">
      <pivotArea field="13" type="button" dataOnly="0" labelOnly="1" outline="0" axis="axisPage" fieldPosition="20"/>
    </format>
    <format dxfId="36">
      <pivotArea field="1" type="button" dataOnly="0" labelOnly="1" outline="0" axis="axisCol" fieldPosition="1"/>
    </format>
    <format dxfId="35">
      <pivotArea field="12" type="button" dataOnly="0" labelOnly="1" outline="0" axis="axisPage" fieldPosition="4"/>
    </format>
    <format dxfId="34">
      <pivotArea field="13" type="button" dataOnly="0" labelOnly="1" outline="0" axis="axisPage" fieldPosition="20"/>
    </format>
    <format dxfId="33">
      <pivotArea field="12" type="button" dataOnly="0" labelOnly="1" outline="0" axis="axisPage" fieldPosition="4"/>
    </format>
    <format dxfId="32">
      <pivotArea dataOnly="0" labelOnly="1" outline="0" fieldPosition="0">
        <references count="1">
          <reference field="111" count="0"/>
        </references>
      </pivotArea>
    </format>
  </formats>
  <pivotHierarchies count="474">
    <pivotHierarchy/>
    <pivotHierarchy/>
    <pivotHierarchy>
      <mps count="7">
        <mp field="89"/>
        <mp field="90"/>
        <mp field="91"/>
        <mp field="92"/>
        <mp field="93"/>
        <mp field="94"/>
        <mp field="95"/>
      </mps>
    </pivotHierarchy>
    <pivotHierarchy/>
    <pivotHierarchy/>
    <pivotHierarchy/>
    <pivotHierarchy/>
    <pivotHierarchy/>
    <pivotHierarchy/>
    <pivotHierarchy multipleItemSelectionAllowed="1">
      <mps count="8">
        <mp field="4"/>
        <mp field="5"/>
        <mp field="6"/>
        <mp field="7"/>
        <mp field="8"/>
        <mp field="9"/>
        <mp field="10"/>
        <mp field="81"/>
      </mps>
      <members count="2" level="2">
        <member name="[Calendar].[Y-M-D].[Month Number Of Year].&amp;[2025]&amp;[1]"/>
        <member name="[Calendar].[Y-M-D].[Month Number Of Year].&amp;[2025]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112"/>
        <mp field="113"/>
        <mp field="114"/>
        <mp field="115"/>
        <mp field="116"/>
        <mp field="117"/>
      </mps>
      <members count="1" level="1">
        <member name="[Node].[Node].&amp;[508]"/>
      </member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>
      <mps count="54"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82"/>
        <mp field="96"/>
        <mp field="97"/>
        <mp field="100"/>
        <mp field="101"/>
        <mp field="102"/>
        <mp field="103"/>
        <mp field="104"/>
        <mp field="105"/>
        <mp field="118"/>
        <mp field="121"/>
        <mp field="122"/>
        <mp field="123"/>
        <mp field="124"/>
        <mp field="127"/>
        <mp field="128"/>
        <mp field="130"/>
        <mp field="132"/>
        <mp field="135"/>
        <mp field="136"/>
        <mp field="137"/>
        <mp field="138"/>
        <mp field="139"/>
      </mps>
    </pivotHierarchy>
    <pivotHierarchy/>
    <pivotHierarchy>
      <mps count="1">
        <mp field="6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5"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84"/>
        <mp field="85"/>
        <mp field="86"/>
        <mp field="98"/>
        <mp field="99"/>
        <mp field="106"/>
        <mp field="107"/>
        <mp field="119"/>
        <mp field="126"/>
        <mp field="129"/>
        <mp field="13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Визиты с заказом, шт"/>
    <pivotHierarchy dragToRow="0" dragToCol="0" dragToPage="0" dragToData="1"/>
    <pivotHierarchy dragToRow="0" dragToCol="0" dragToPage="0" dragToData="1" caption="StrikeRate,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7"/>
    <rowHierarchyUsage hierarchyUsage="91"/>
    <rowHierarchyUsage hierarchyUsage="92"/>
  </rowHierarchiesUsage>
  <colHierarchiesUsage count="3">
    <colHierarchyUsage hierarchyUsage="4"/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pageWrap="15" subtotalHiddenItems="1" itemPrintTitles="1" createdVersion="6" indent="0" compact="0" compactData="0" gridDropZones="1" multipleFieldFilters="0" fieldListSortAscending="1">
  <location ref="A19:D25" firstHeaderRow="1" firstDataRow="3" firstDataCol="1" rowPageCount="15" colPageCount="2"/>
  <pivotFields count="140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ataSourceSort="1" defaultSubtotal="0">
      <items count="4">
        <item c="1" x="0" d="1"/>
        <item x="1" d="1"/>
        <item x="2" d="1"/>
        <item x="3" d="1"/>
      </items>
    </pivotField>
    <pivotField axis="axisCol" compact="0" outline="0" showAll="0" dataSourceSort="1">
      <items count="3">
        <item s="1" c="1" x="0"/>
        <item s="1" c="1" x="1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allDrilled="1" outline="0" showAll="0" dataSourceSort="1" defaultAttributeDrillState="1">
      <items count="2">
        <item s="1" x="0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showPropTip="1"/>
    <pivotField compact="0" outline="0" showAll="0" dataSourceSort="1" showPropTip="1"/>
    <pivotField compact="0" outline="0" showAll="0" dataSourceSort="1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</pivotFields>
  <rowFields count="1">
    <field x="31"/>
  </rowFields>
  <rowItems count="4">
    <i>
      <x/>
    </i>
    <i>
      <x v="1"/>
    </i>
    <i>
      <x v="2"/>
    </i>
    <i t="grand">
      <x/>
    </i>
  </rowItems>
  <colFields count="2">
    <field x="34"/>
    <field x="35"/>
  </colFields>
  <colItems count="3">
    <i>
      <x/>
      <x/>
    </i>
    <i r="1">
      <x v="1"/>
    </i>
    <i t="grand">
      <x/>
    </i>
  </colItems>
  <pageFields count="30">
    <pageField fld="0" hier="58" name="[Node].[State Name].&amp;[Площадка закрыта]" cap="Площадка закрыта"/>
    <pageField fld="1" hier="210" name="[SalesPlaces].[Category TT].&amp;[ТТ]" cap="ТТ"/>
    <pageField fld="135" hier="10" name="[Chain].[Retail Chain Name].&amp;[Не определено]" cap="Не определено"/>
    <pageField fld="2" hier="24" name="[ContragentAddresses].[Settlement Name].[Все]" cap="Все"/>
    <pageField fld="3" hier="204" name="[SalesPlaces].[Address Format Name].[Все]" cap="Все"/>
    <pageField fld="125" hier="42" name="[DistrChannel].[Distr Channel Name].&amp;[2]" cap="неорганизованная розница"/>
    <pageField fld="4" hier="209" name="[SalesPlaces].[Buyer Name].[Все]" cap="Все"/>
    <pageField fld="5" hier="224" name="[SalesPlaces].[SalesPlaces].[Все]" cap="Все"/>
    <pageField fld="27" hier="205" name="[SalesPlaces].[Address Free].[Все]" cap="Все"/>
    <pageField fld="28" hier="219" name="[SalesPlaces].[Region Name].&amp;[104]" cap="ДНР"/>
    <pageField fld="100" hier="26" name="[Contragents].[Combined Contragents Name].[Все]" cap="Все"/>
    <pageField fld="29" hier="222" name="[SalesPlaces].[Sales Place NSI Code].[Все]" cap="Все"/>
    <pageField fld="30" hier="63" name="[Products].[Brand Management].[Все]" cap="Все"/>
    <pageField fld="33" hier="81" name="[Products].[Product Groups Name].[Все]" cap="Все"/>
    <pageField fld="46" hier="84" name="[Products].[Product Short Name].[Все]" cap="Все"/>
    <pageField fld="47" hier="75" name="[Products].[Product].[Все]" cap="Все"/>
    <pageField fld="102" hier="122" name="[ResponsibilityAreas].[RA Name2].[Все]" cap="Все"/>
    <pageField fld="112" hier="124" name="[ResponsibilityAreas].[RA Name4].[Все]" cap="Все"/>
    <pageField fld="89" hier="130" name="[ResponsibilityAreas].[RAE Name4].[Все]" cap="Все"/>
    <pageField fld="88" hier="129" name="[ResponsibilityAreas].[RAE Name3].[Все]" cap="Все"/>
    <pageField fld="91" hier="128" name="[ResponsibilityAreas].[RAE Name2].[Все]" cap="Все"/>
    <pageField fld="90" hier="127" name="[ResponsibilityAreas].[RAE Name1].[Все]" cap="Все"/>
    <pageField fld="92" hier="126" name="[ResponsibilityAreas].[RAE Name0].[Все]" cap="Все"/>
    <pageField fld="136" hier="139" name="[ResponsibilityAreas].[RTeamType0].[Все]" cap="Все"/>
    <pageField fld="93" hier="55" name="[Node].[Node].&amp;[508]" cap="г. Донецк, Новое время ООО"/>
    <pageField fld="101" hier="138" name="[ResponsibilityAreas].[RObl2].[Все]" cap="Все"/>
    <pageField fld="111" hier="0" name="[Calendar].[Calendar Week].[ALL]" cap="Все"/>
    <pageField fld="103" hier="2" name="[Calendar].[Date].[ALL]" cap="Все"/>
    <pageField fld="115" hier="105" name="[Products].[SAPSKU Trademark Name].[Все]" cap="Все"/>
    <pageField fld="120" hier="103" name="[Products].[SAPSKU Trade Seria Name].[Все]" cap="Все"/>
  </pageFields>
  <dataFields count="1">
    <dataField fld="139" baseField="0" baseItem="0"/>
  </dataFields>
  <formats count="6">
    <format dxfId="23">
      <pivotArea field="4" type="button" dataOnly="0" labelOnly="1" outline="0" axis="axisPage" fieldPosition="6"/>
    </format>
    <format dxfId="22">
      <pivotArea field="4" type="button" dataOnly="0" labelOnly="1" outline="0" axis="axisPage" fieldPosition="6"/>
    </format>
    <format dxfId="21">
      <pivotArea field="4" type="button" dataOnly="0" labelOnly="1" outline="0" axis="axisPage" fieldPosition="6"/>
    </format>
    <format dxfId="20">
      <pivotArea field="4" type="button" dataOnly="0" labelOnly="1" outline="0" axis="axisPage" fieldPosition="6"/>
    </format>
    <format dxfId="19">
      <pivotArea field="4" type="button" dataOnly="0" labelOnly="1" outline="0" axis="axisPage" fieldPosition="6"/>
    </format>
    <format dxfId="18">
      <pivotArea field="4" type="button" dataOnly="0" labelOnly="1" outline="0" axis="axisPage" fieldPosition="6"/>
    </format>
  </formats>
  <pivotHierarchies count="503">
    <pivotHierarchy/>
    <pivotHierarchy multipleItemSelectionAllowed="1"/>
    <pivotHierarchy>
      <mps count="7">
        <mp field="104"/>
        <mp field="105"/>
        <mp field="106"/>
        <mp field="107"/>
        <mp field="108"/>
        <mp field="109"/>
        <mp field="110"/>
      </mps>
    </pivotHierarchy>
    <pivotHierarchy/>
    <pivotHierarchy/>
    <pivotHierarchy/>
    <pivotHierarchy/>
    <pivotHierarchy/>
    <pivotHierarchy/>
    <pivotHierarchy multipleItemSelectionAllowed="1">
      <mps count="8"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94"/>
        <mp field="95"/>
        <mp field="96"/>
        <mp field="97"/>
        <mp field="98"/>
        <mp field="99"/>
      </mp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4"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113"/>
        <mp field="116"/>
        <mp field="117"/>
        <mp field="118"/>
        <mp field="119"/>
        <mp field="121"/>
        <mp field="122"/>
        <mp field="127"/>
        <mp field="128"/>
        <mp field="130"/>
        <mp field="131"/>
        <mp field="132"/>
        <mp field="133"/>
        <mp field="134"/>
      </mps>
    </pivotHierarchy>
    <pivotHierarchy/>
    <pivotHierarchy>
      <mps count="1">
        <mp field="3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СП"/>
    <pivotHierarchy/>
    <pivotHierarchy/>
    <pivotHierarchy/>
    <pivotHierarchy/>
    <pivotHierarchy/>
    <pivotHierarchy caption="СП - Ответственный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alesPlaces].[Category TT].&amp;[ТТ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114"/>
        <mp field="123"/>
        <mp field="124"/>
        <mp field="129"/>
        <mp field="137"/>
        <mp field="1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Сводная таблица2" cacheId="7" applyNumberFormats="0" applyBorderFormats="0" applyFontFormats="0" applyPatternFormats="0" applyAlignmentFormats="0" applyWidthHeightFormats="1" dataCaption="Значения" updatedVersion="6" minRefreshableVersion="3" pageWrap="15" subtotalHiddenItems="1" itemPrintTitles="1" createdVersion="6" indent="0" compact="0" compactData="0" gridDropZones="1" multipleFieldFilters="0" fieldListSortAscending="1">
  <location ref="J19:M24" firstHeaderRow="1" firstDataRow="3" firstDataCol="1" rowPageCount="15" colPageCount="3"/>
  <pivotFields count="141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Col" compact="0" allDrilled="1" outline="0" showAll="0" dataSourceSort="1" defaultSubtotal="0">
      <items count="4">
        <item c="1" x="0" d="1"/>
        <item x="1" d="1"/>
        <item x="2" d="1"/>
        <item x="3" d="1"/>
      </items>
    </pivotField>
    <pivotField axis="axisCol" compact="0" outline="0" showAll="0" dataSourceSort="1">
      <items count="3">
        <item s="1" c="1" x="0"/>
        <item s="1" c="1" x="1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allDrilled="1" outline="0" showAll="0" dataSourceSort="1" defaultAttributeDrillState="1">
      <items count="2">
        <item s="1" x="0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showPropTip="1"/>
    <pivotField compact="0" outline="0" showAll="0" dataSourceSort="1" showPropTip="1"/>
    <pivotField compact="0" outline="0" showAll="0" dataSourceSort="1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31"/>
  </rowFields>
  <rowItems count="3">
    <i>
      <x/>
    </i>
    <i>
      <x v="1"/>
    </i>
    <i t="grand">
      <x/>
    </i>
  </rowItems>
  <colFields count="2">
    <field x="34"/>
    <field x="35"/>
  </colFields>
  <colItems count="3">
    <i>
      <x/>
      <x/>
    </i>
    <i r="1">
      <x v="1"/>
    </i>
    <i t="grand">
      <x/>
    </i>
  </colItems>
  <pageFields count="31">
    <pageField fld="0" hier="58" name="[Node].[State Name].&amp;[Площадка закрыта]" cap="Площадка закрыта"/>
    <pageField fld="1" hier="210" name="[SalesPlaces].[Category TT].&amp;[ТТ]" cap="ТТ"/>
    <pageField fld="135" hier="10" name="[Chain].[Retail Chain Name].&amp;[Не определено]" cap="Не определено"/>
    <pageField fld="2" hier="24" name="[ContragentAddresses].[Settlement Name].[Все]" cap="Все"/>
    <pageField fld="3" hier="204" name="[SalesPlaces].[Address Format Name].[Все]" cap="Все"/>
    <pageField fld="140" hier="72" name="[Products].[Packaging Format Name].&amp;[Весовой]" cap="Весовой"/>
    <pageField fld="125" hier="42" name="[DistrChannel].[Distr Channel Name].&amp;[2]" cap="неорганизованная розница"/>
    <pageField fld="4" hier="209" name="[SalesPlaces].[Buyer Name].[Все]" cap="Все"/>
    <pageField fld="5" hier="224" name="[SalesPlaces].[SalesPlaces].[Все]" cap="Все"/>
    <pageField fld="27" hier="205" name="[SalesPlaces].[Address Free].[Все]" cap="Все"/>
    <pageField fld="28" hier="219" name="[SalesPlaces].[Region Name].&amp;[104]" cap="ДНР"/>
    <pageField fld="100" hier="26" name="[Contragents].[Combined Contragents Name].[Все]" cap="Все"/>
    <pageField fld="29" hier="222" name="[SalesPlaces].[Sales Place NSI Code].[Все]" cap="Все"/>
    <pageField fld="30" hier="63" name="[Products].[Brand Management].[Все]" cap="Все"/>
    <pageField fld="33" hier="81" name="[Products].[Product Groups Name].[Все]" cap="Все"/>
    <pageField fld="46" hier="84" name="[Products].[Product Short Name].[Все]" cap="Все"/>
    <pageField fld="47" hier="75" name="[Products].[Product].[Все]" cap="Все"/>
    <pageField fld="102" hier="122" name="[ResponsibilityAreas].[RA Name2].[Все]" cap="Все"/>
    <pageField fld="112" hier="124" name="[ResponsibilityAreas].[RA Name4].[Все]" cap="Все"/>
    <pageField fld="89" hier="130" name="[ResponsibilityAreas].[RAE Name4].[Все]" cap="Все"/>
    <pageField fld="88" hier="129" name="[ResponsibilityAreas].[RAE Name3].[Все]" cap="Все"/>
    <pageField fld="91" hier="128" name="[ResponsibilityAreas].[RAE Name2].[Все]" cap="Все"/>
    <pageField fld="90" hier="127" name="[ResponsibilityAreas].[RAE Name1].[Все]" cap="Все"/>
    <pageField fld="92" hier="126" name="[ResponsibilityAreas].[RAE Name0].[Все]" cap="Все"/>
    <pageField fld="136" hier="139" name="[ResponsibilityAreas].[RTeamType0].[Все]" cap="Все"/>
    <pageField fld="93" hier="55" name="[Node].[Node].&amp;[508]" cap="г. Донецк, Новое время ООО"/>
    <pageField fld="101" hier="138" name="[ResponsibilityAreas].[RObl2].[Все]" cap="Все"/>
    <pageField fld="111" hier="0" name="[Calendar].[Calendar Week].[ALL]" cap="Все"/>
    <pageField fld="103" hier="2" name="[Calendar].[Date].[ALL]" cap="Все"/>
    <pageField fld="115" hier="105" name="[Products].[SAPSKU Trademark Name].[Все]" cap="Все"/>
    <pageField fld="120" hier="103" name="[Products].[SAPSKU Trade Seria Name].[Все]" cap="Все"/>
  </pageFields>
  <dataFields count="1">
    <dataField fld="139" baseField="0" baseItem="0"/>
  </dataFields>
  <formats count="8">
    <format dxfId="31">
      <pivotArea field="4" type="button" dataOnly="0" labelOnly="1" outline="0" axis="axisPage" fieldPosition="7"/>
    </format>
    <format dxfId="30">
      <pivotArea field="4" type="button" dataOnly="0" labelOnly="1" outline="0" axis="axisPage" fieldPosition="7"/>
    </format>
    <format dxfId="29">
      <pivotArea field="4" type="button" dataOnly="0" labelOnly="1" outline="0" axis="axisPage" fieldPosition="7"/>
    </format>
    <format dxfId="28">
      <pivotArea field="4" type="button" dataOnly="0" labelOnly="1" outline="0" axis="axisPage" fieldPosition="7"/>
    </format>
    <format dxfId="27">
      <pivotArea field="4" type="button" dataOnly="0" labelOnly="1" outline="0" axis="axisPage" fieldPosition="7"/>
    </format>
    <format dxfId="26">
      <pivotArea field="4" type="button" dataOnly="0" labelOnly="1" outline="0" axis="axisPage" fieldPosition="7"/>
    </format>
    <format dxfId="25">
      <pivotArea dataOnly="0" labelOnly="1" outline="0" fieldPosition="0">
        <references count="1">
          <reference field="140" count="0"/>
        </references>
      </pivotArea>
    </format>
    <format dxfId="24">
      <pivotArea field="140" type="button" dataOnly="0" labelOnly="1" outline="0" axis="axisPage" fieldPosition="5"/>
    </format>
  </formats>
  <pivotHierarchies count="503">
    <pivotHierarchy/>
    <pivotHierarchy multipleItemSelectionAllowed="1"/>
    <pivotHierarchy>
      <mps count="7">
        <mp field="104"/>
        <mp field="105"/>
        <mp field="106"/>
        <mp field="107"/>
        <mp field="108"/>
        <mp field="109"/>
        <mp field="110"/>
      </mps>
    </pivotHierarchy>
    <pivotHierarchy/>
    <pivotHierarchy/>
    <pivotHierarchy/>
    <pivotHierarchy/>
    <pivotHierarchy/>
    <pivotHierarchy/>
    <pivotHierarchy multipleItemSelectionAllowed="1">
      <mps count="8"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94"/>
        <mp field="95"/>
        <mp field="96"/>
        <mp field="97"/>
        <mp field="98"/>
        <mp field="99"/>
      </mps>
    </pivotHierarchy>
    <pivotHierarchy/>
    <pivotHierarchy/>
    <pivotHierarchy multipleItemSelectionAllowed="1">
      <members count="5" level="1">
        <member name="[Node].[State Name].&amp;[Площадка закрыта]"/>
        <member name="[Node].[State Name].[Все].UNKNOWNMEMBER"/>
        <member name=""/>
        <member name="[Node].[State Name].&amp;[Данные корректны. Площадка сдана]"/>
        <member name="[Node].[State Name].&amp;[Данные не корректны. Площадка сдана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4"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  <mp field="84"/>
        <mp field="85"/>
        <mp field="86"/>
        <mp field="87"/>
        <mp field="113"/>
        <mp field="116"/>
        <mp field="117"/>
        <mp field="118"/>
        <mp field="119"/>
        <mp field="121"/>
        <mp field="122"/>
        <mp field="127"/>
        <mp field="128"/>
        <mp field="130"/>
        <mp field="131"/>
        <mp field="132"/>
        <mp field="133"/>
        <mp field="134"/>
      </mps>
    </pivotHierarchy>
    <pivotHierarchy/>
    <pivotHierarchy>
      <mps count="1">
        <mp field="32"/>
      </mps>
      <members count="6" level="1">
        <member name="[Products].[Product Categories Name].&amp;[]"/>
        <member name=""/>
        <member name=""/>
        <member name="[Products].[Product Categories Name].&amp;[СИМ]"/>
        <member name="[Products].[Product Categories Name].&amp;[СНК]"/>
        <member name="[Products].[Product Categories Name].[Все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СП"/>
    <pivotHierarchy/>
    <pivotHierarchy/>
    <pivotHierarchy/>
    <pivotHierarchy/>
    <pivotHierarchy/>
    <pivotHierarchy caption="СП - Ответственный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alesPlaces].[Category TT].&amp;[ТТ]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SalesPlaces].[Region Name].&amp;[104]"/>
        <member name="[SalesPlaces].[Region Name].&amp;[110]"/>
        <member name="[SalesPlaces].[Region Name].&amp;[1405]"/>
        <member name="[SalesPlaces].[Region Name].&amp;[1406]"/>
      </members>
    </pivotHierarchy>
    <pivotHierarchy/>
    <pivotHierarchy/>
    <pivotHierarchy/>
    <pivotHierarchy/>
    <pivotHierarchy>
      <mps count="2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114"/>
        <mp field="123"/>
        <mp field="124"/>
        <mp field="129"/>
        <mp field="137"/>
        <mp field="1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2:BD11" totalsRowShown="0" headerRowDxfId="107" dataDxfId="106" tableBorderDxfId="105">
  <autoFilter ref="A2:BD11" xr:uid="{00000000-0009-0000-0100-000003000000}"/>
  <tableColumns count="56">
    <tableColumn id="1" xr3:uid="{00000000-0010-0000-0000-000001000000}" name="Внешний код" dataDxfId="104" totalsRowDxfId="103"/>
    <tableColumn id="2" xr3:uid="{00000000-0010-0000-0000-000002000000}" name="Номер документа в 1С" dataDxfId="102" totalsRowDxfId="101"/>
    <tableColumn id="5" xr3:uid="{00000000-0010-0000-0000-000005000000}" name="признак SAP" dataDxfId="100" totalsRowDxfId="99"/>
    <tableColumn id="6" xr3:uid="{00000000-0010-0000-0000-000006000000}" name="Вид механики" dataDxfId="98" totalsRowDxfId="97"/>
    <tableColumn id="7" xr3:uid="{00000000-0010-0000-0000-000007000000}" name="Месяц бюджета" dataDxfId="96" totalsRowDxfId="95"/>
    <tableColumn id="3" xr3:uid="{00000000-0010-0000-0000-000003000000}" name="Объект ТМА" dataDxfId="94" totalsRowDxfId="93"/>
    <tableColumn id="8" xr3:uid="{00000000-0010-0000-0000-000008000000}" name="Off- invoice" dataDxfId="92"/>
    <tableColumn id="9" xr3:uid="{00000000-0010-0000-0000-000009000000}" name="канал ТМА" dataDxfId="91"/>
    <tableColumn id="10" xr3:uid="{00000000-0010-0000-0000-00000A000000}" name="Город" dataDxfId="90"/>
    <tableColumn id="11" xr3:uid="{00000000-0010-0000-0000-00000B000000}" name="Регион" dataDxfId="89">
      <calculatedColumnFormula>VLOOKUP(Таблица3[[#This Row],[Город]],'города=регион'!$A$2:$B$126,2,0)</calculatedColumnFormula>
    </tableColumn>
    <tableColumn id="4" xr3:uid="{00000000-0010-0000-0000-000004000000}" name="количество ТТ" dataDxfId="88"/>
    <tableColumn id="12" xr3:uid="{00000000-0010-0000-0000-00000C000000}" name="Дистрибьютор" dataDxfId="87"/>
    <tableColumn id="13" xr3:uid="{00000000-0010-0000-0000-00000D000000}" name="Код НСИ дистрибьютора" dataDxfId="86">
      <calculatedColumnFormula>VLOOKUP(Таблица3[[#This Row],[Дистрибьютор]],клиенты!$A$2:$B$10848,2,0)</calculatedColumnFormula>
    </tableColumn>
    <tableColumn id="17" xr3:uid="{00000000-0010-0000-0000-000011000000}" name="Описание Механики" dataDxfId="85"/>
    <tableColumn id="18" xr3:uid="{00000000-0010-0000-0000-000012000000}" name="Дата начала акции на полке" dataDxfId="84"/>
    <tableColumn id="19" xr3:uid="{00000000-0010-0000-0000-000013000000}" name="Дата окончания акции на полке" dataDxfId="83"/>
    <tableColumn id="20" xr3:uid="{00000000-0010-0000-0000-000014000000}" name="Дата начала периода оплаты" dataDxfId="82"/>
    <tableColumn id="21" xr3:uid="{00000000-0010-0000-0000-000015000000}" name="Дата окончания периода оплаты" dataDxfId="81"/>
    <tableColumn id="22" xr3:uid="{00000000-0010-0000-0000-000016000000}" name="SKU" dataDxfId="80">
      <calculatedColumnFormula>VLOOKUP(Таблица3[[#This Row],[Код ЕП]],'код аксапты=ЕП'!B:C,2,0)</calculatedColumnFormula>
    </tableColumn>
    <tableColumn id="23" xr3:uid="{00000000-0010-0000-0000-000017000000}" name="Код аксапты" dataDxfId="79"/>
    <tableColumn id="24" xr3:uid="{00000000-0010-0000-0000-000018000000}" name="Код ЕП" dataDxfId="78">
      <calculatedColumnFormula>VLOOKUP(Таблица3[[#This Row],[Код аксапты]],'код аксапты=ЕП'!A2:B686,2,0)</calculatedColumnFormula>
    </tableColumn>
    <tableColumn id="25" xr3:uid="{00000000-0010-0000-0000-000019000000}" name="Вес, кг" dataDxfId="77"/>
    <tableColumn id="26" xr3:uid="{00000000-0010-0000-0000-00001A000000}" name="Цена отгрузки дистрибьютору, кг" dataDxfId="76">
      <calculatedColumnFormula>X3/V3</calculatedColumnFormula>
    </tableColumn>
    <tableColumn id="27" xr3:uid="{00000000-0010-0000-0000-00001B000000}" name="Цена отгрузки дистрибьютору за шт." dataDxfId="75"/>
    <tableColumn id="28" xr3:uid="{00000000-0010-0000-0000-00001C000000}" name="Необходимый % скидки в Опт, РТТ, Хореку" dataDxfId="74" dataCellStyle="Финансовый [0]_клиенты"/>
    <tableColumn id="29" xr3:uid="{00000000-0010-0000-0000-00001D000000}" name="% ТС" dataDxfId="73" dataCellStyle="Финансовый 2 3 7">
      <calculatedColumnFormula>($AF3-$AG3-($AF3*$AA3))/$W3</calculatedColumnFormula>
    </tableColumn>
    <tableColumn id="30" xr3:uid="{00000000-0010-0000-0000-00001E000000}" name="% скидки дистрибьютора" dataDxfId="72" dataCellStyle="Финансовый 2 3 7">
      <calculatedColumnFormula>IF(Таблица3[[#This Row],[Участие дистра]]&lt;0,0,Таблица3[[#This Row],[Участие дистра]])</calculatedColumnFormula>
    </tableColumn>
    <tableColumn id="32" xr3:uid="{00000000-0010-0000-0000-000020000000}" name="Доля участия ТС" dataDxfId="71" dataCellStyle="Финансовый 2 3 7">
      <calculatedColumnFormula>100%-AC3</calculatedColumnFormula>
    </tableColumn>
    <tableColumn id="33" xr3:uid="{00000000-0010-0000-0000-000021000000}" name="Доля участия дистрибьютора" dataDxfId="70" dataCellStyle="Финансовый 2 3 7">
      <calculatedColumnFormula>AA3/Y3</calculatedColumnFormula>
    </tableColumn>
    <tableColumn id="34" xr3:uid="{00000000-0010-0000-0000-000022000000}" name="Регулярная цена отгрузки в опт , шт" dataDxfId="69"/>
    <tableColumn id="35" xr3:uid="{00000000-0010-0000-0000-000023000000}" name="Акционная цена отгрузки в опт , шт" dataDxfId="68">
      <calculatedColumnFormula>AD3-AD3*Y3</calculatedColumnFormula>
    </tableColumn>
    <tableColumn id="36" xr3:uid="{00000000-0010-0000-0000-000024000000}" name="Регулярная цена отгрузки, кг" dataDxfId="67">
      <calculatedColumnFormula>AD3/V3</calculatedColumnFormula>
    </tableColumn>
    <tableColumn id="37" xr3:uid="{00000000-0010-0000-0000-000025000000}" name="Акционная цена, кг" dataDxfId="66">
      <calculatedColumnFormula>AE3/V3</calculatedColumnFormula>
    </tableColumn>
    <tableColumn id="39" xr3:uid="{00000000-0010-0000-0000-000027000000}" name="Транспортная наценка ТС, %" dataDxfId="65" dataCellStyle="Финансовый [0]_клиенты"/>
    <tableColumn id="40" xr3:uid="{00000000-0010-0000-0000-000028000000}" name="РБ дистра в сеть, некомпенсируемый %" dataDxfId="64" dataCellStyle="Финансовый [0]_клиенты"/>
    <tableColumn id="41" xr3:uid="{00000000-0010-0000-0000-000029000000}" name="Норматив по доходности дистрибьютора (12%/8)" dataDxfId="63" dataCellStyle="Финансовый [0]_клиенты"/>
    <tableColumn id="42" xr3:uid="{00000000-0010-0000-0000-00002A000000}" name="Излишек дистрибьютора, %" dataDxfId="62" dataCellStyle="Финансовый 2 3 7">
      <calculatedColumnFormula>(AG3*(1-AI3/1.1)-W3*(1+AH3)+W3*Z3)/AG3-AG3*(1-1/(1+AJ3))/AG3</calculatedColumnFormula>
    </tableColumn>
    <tableColumn id="51" xr3:uid="{00000000-0010-0000-0000-000033000000}" name="Объем до ТМА" dataDxfId="61"/>
    <tableColumn id="52" xr3:uid="{00000000-0010-0000-0000-000034000000}" name="Объем по сезону" dataDxfId="60"/>
    <tableColumn id="53" xr3:uid="{00000000-0010-0000-0000-000035000000}" name="План" dataDxfId="59"/>
    <tableColumn id="54" xr3:uid="{00000000-0010-0000-0000-000036000000}" name="Комментарий " dataDxfId="58"/>
    <tableColumn id="58" xr3:uid="{00000000-0010-0000-0000-00003A000000}" name="Июль" dataDxfId="57">
      <calculatedColumnFormula>VLOOKUP($U3,'Куб продажи'!$C:$K,3,0)</calculatedColumnFormula>
    </tableColumn>
    <tableColumn id="59" xr3:uid="{00000000-0010-0000-0000-00003B000000}" name="Август" dataDxfId="56">
      <calculatedColumnFormula>VLOOKUP($U3,'Куб продажи'!$C:$K,4,0)</calculatedColumnFormula>
    </tableColumn>
    <tableColumn id="60" xr3:uid="{00000000-0010-0000-0000-00003C000000}" name="Сентябрь" dataDxfId="55">
      <calculatedColumnFormula>VLOOKUP($U3,'Куб продажи'!$C:$K,5,0)</calculatedColumnFormula>
    </tableColumn>
    <tableColumn id="67" xr3:uid="{00000000-0010-0000-0000-000043000000}" name="Наценка дистрибьютора ДО ТМА, %" dataDxfId="54" dataCellStyle="Финансовый 2 3 7">
      <calculatedColumnFormula>AF3/(Таблица3[[#This Row],[Цена отгрузки дистрибьютору, кг]]*Таблица3[[#This Row],[Транспортная наценка ТС, %]]+Таблица3[[#This Row],[Цена отгрузки дистрибьютору, кг]])-1</calculatedColumnFormula>
    </tableColumn>
    <tableColumn id="69" xr3:uid="{00000000-0010-0000-0000-000045000000}" name="Наценка дистрибьютора во время ТМА, %" dataDxfId="53" dataCellStyle="Финансовый 2 3 7">
      <calculatedColumnFormula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calculatedColumnFormula>
    </tableColumn>
    <tableColumn id="70" xr3:uid="{00000000-0010-0000-0000-000046000000}" name="Доход дистра в ТМА руб" dataDxfId="52">
      <calculatedColumnFormula>AG3-(Таблица3[[#This Row],[Цена отгрузки дистрибьютору, кг]]*Таблица3[[#This Row],[Транспортная наценка ТС, %]]+Таблица3[[#This Row],[Цена отгрузки дистрибьютору, кг]])</calculatedColumnFormula>
    </tableColumn>
    <tableColumn id="71" xr3:uid="{00000000-0010-0000-0000-000047000000}" name="НДС" dataDxfId="51"/>
    <tableColumn id="73" xr3:uid="{00000000-0010-0000-0000-000049000000}" name="РБ дистра в сеть, некомпенсируемый руб" dataDxfId="50">
      <calculatedColumnFormula>AG3/(1+AV3)*AI3</calculatedColumnFormula>
    </tableColumn>
    <tableColumn id="74" xr3:uid="{00000000-0010-0000-0000-00004A000000}" name="Скидка ТС, %" dataDxfId="49" dataCellStyle="Финансовый 2 3 7">
      <calculatedColumnFormula>($AF3-$AG3-($AF3*0))/$W3</calculatedColumnFormula>
    </tableColumn>
    <tableColumn id="75" xr3:uid="{00000000-0010-0000-0000-00004B000000}" name="Компенсация от цены входа" dataDxfId="48">
      <calculatedColumnFormula>W3*AX3</calculatedColumnFormula>
    </tableColumn>
    <tableColumn id="77" xr3:uid="{00000000-0010-0000-0000-00004D000000}" name="Норматив дистра по доходности руб" dataDxfId="47">
      <calculatedColumnFormula>AG3-AG3/(1+AJ3)</calculatedColumnFormula>
    </tableColumn>
    <tableColumn id="78" xr3:uid="{00000000-0010-0000-0000-00004E000000}" name="Итого доход дистра руб" dataDxfId="46">
      <calculatedColumnFormula>AY3+AU3-AW3</calculatedColumnFormula>
    </tableColumn>
    <tableColumn id="79" xr3:uid="{00000000-0010-0000-0000-00004F000000}" name="Излишек руб" dataDxfId="45">
      <calculatedColumnFormula>BA3-AZ3</calculatedColumnFormula>
    </tableColumn>
    <tableColumn id="80" xr3:uid="{00000000-0010-0000-0000-000050000000}" name="Излишек %" dataDxfId="44">
      <calculatedColumnFormula>BB3/AG3</calculatedColumnFormula>
    </tableColumn>
    <tableColumn id="81" xr3:uid="{00000000-0010-0000-0000-000051000000}" name="Участие дистра" dataDxfId="43" dataCellStyle="Финансовый 2 3 7">
      <calculatedColumnFormula>Таблица3[[#This Row],[Излишек руб]]/Таблица3[[#This Row],[Регулярная цена отгрузки, кг]]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1"/>
  <sheetViews>
    <sheetView zoomScale="75" zoomScaleNormal="75" workbookViewId="0">
      <selection activeCell="M11" sqref="M11"/>
    </sheetView>
  </sheetViews>
  <sheetFormatPr defaultColWidth="8.7109375" defaultRowHeight="26.1" customHeight="1" x14ac:dyDescent="0.2"/>
  <cols>
    <col min="1" max="3" width="10.28515625" style="1" customWidth="1"/>
    <col min="4" max="4" width="18.7109375" style="2" customWidth="1"/>
    <col min="5" max="6" width="10.28515625" style="1" customWidth="1"/>
    <col min="7" max="8" width="10.28515625" style="2" customWidth="1"/>
    <col min="9" max="10" width="10.28515625" style="1" customWidth="1"/>
    <col min="11" max="11" width="12" style="1" customWidth="1"/>
    <col min="12" max="12" width="15.42578125" style="1" customWidth="1"/>
    <col min="13" max="13" width="10.28515625" style="1" customWidth="1"/>
    <col min="14" max="14" width="20.28515625" style="2" customWidth="1"/>
    <col min="15" max="15" width="15.7109375" style="2" customWidth="1"/>
    <col min="16" max="16" width="10.28515625" style="1" customWidth="1"/>
    <col min="17" max="17" width="14.28515625" style="1" customWidth="1"/>
    <col min="18" max="18" width="10.28515625" style="1" customWidth="1"/>
    <col min="19" max="19" width="72.28515625" style="1" customWidth="1"/>
    <col min="20" max="20" width="15.42578125" style="2" customWidth="1"/>
    <col min="21" max="24" width="11.7109375" style="1" customWidth="1"/>
    <col min="25" max="25" width="15.7109375" style="2" customWidth="1"/>
    <col min="26" max="26" width="13.42578125" style="1" customWidth="1"/>
    <col min="27" max="27" width="14.28515625" style="1" customWidth="1"/>
    <col min="28" max="28" width="13" style="1" customWidth="1"/>
    <col min="29" max="29" width="8.42578125" style="1" customWidth="1"/>
    <col min="30" max="30" width="13.42578125" style="1" customWidth="1"/>
    <col min="31" max="31" width="11.42578125" style="1" customWidth="1"/>
    <col min="32" max="32" width="12.42578125" style="1" customWidth="1"/>
    <col min="33" max="35" width="8.42578125" style="1" customWidth="1"/>
    <col min="36" max="36" width="12.42578125" style="1" customWidth="1"/>
    <col min="37" max="37" width="13" style="1" customWidth="1"/>
    <col min="38" max="38" width="10.28515625" style="1" customWidth="1"/>
    <col min="39" max="45" width="8.42578125" style="1" customWidth="1"/>
    <col min="46" max="46" width="11.42578125" style="1" customWidth="1"/>
    <col min="47" max="47" width="12.42578125" style="1" customWidth="1"/>
    <col min="48" max="48" width="8.42578125" style="1" customWidth="1"/>
    <col min="49" max="49" width="12.42578125" style="1" customWidth="1"/>
    <col min="50" max="51" width="8.42578125" style="1" customWidth="1"/>
    <col min="52" max="54" width="11.7109375" style="1" customWidth="1"/>
    <col min="55" max="55" width="14.42578125" style="1" customWidth="1"/>
    <col min="56" max="60" width="8.42578125" style="1" customWidth="1"/>
    <col min="61" max="71" width="8.7109375" style="1" customWidth="1"/>
    <col min="72" max="72" width="16.42578125" style="1" customWidth="1"/>
    <col min="73" max="16384" width="8.7109375" style="1"/>
  </cols>
  <sheetData>
    <row r="1" spans="1:56" s="70" customFormat="1" ht="26.1" customHeight="1" thickBot="1" x14ac:dyDescent="0.25">
      <c r="D1" s="75"/>
      <c r="E1" s="42" t="s">
        <v>13047</v>
      </c>
      <c r="G1" s="75"/>
      <c r="H1" s="75"/>
      <c r="I1" s="42" t="s">
        <v>13047</v>
      </c>
      <c r="K1" s="42" t="s">
        <v>13047</v>
      </c>
      <c r="L1" s="42" t="s">
        <v>13048</v>
      </c>
      <c r="N1" s="76" t="s">
        <v>13049</v>
      </c>
      <c r="O1" s="42" t="s">
        <v>13047</v>
      </c>
      <c r="P1" s="42" t="s">
        <v>13047</v>
      </c>
      <c r="Q1" s="42" t="s">
        <v>13047</v>
      </c>
      <c r="R1" s="42" t="s">
        <v>13047</v>
      </c>
      <c r="T1" s="42" t="s">
        <v>13047</v>
      </c>
      <c r="V1" s="42" t="s">
        <v>13047</v>
      </c>
      <c r="X1" s="42" t="s">
        <v>13047</v>
      </c>
      <c r="Y1" s="42" t="s">
        <v>13047</v>
      </c>
      <c r="AD1" s="42" t="s">
        <v>13047</v>
      </c>
      <c r="AH1" s="42" t="s">
        <v>13047</v>
      </c>
      <c r="AL1" s="42" t="s">
        <v>13047</v>
      </c>
      <c r="AM1" s="42" t="s">
        <v>13047</v>
      </c>
      <c r="AN1" s="42" t="s">
        <v>13047</v>
      </c>
      <c r="AO1" s="42" t="s">
        <v>13047</v>
      </c>
      <c r="AP1" s="191" t="s">
        <v>13046</v>
      </c>
      <c r="AQ1" s="192"/>
      <c r="AR1" s="192"/>
      <c r="AS1" s="188" t="s">
        <v>13045</v>
      </c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90"/>
    </row>
    <row r="2" spans="1:56" s="7" customFormat="1" ht="72.599999999999994" customHeight="1" thickBot="1" x14ac:dyDescent="0.25">
      <c r="A2" s="10" t="s">
        <v>31</v>
      </c>
      <c r="B2" s="11" t="s">
        <v>17</v>
      </c>
      <c r="C2" s="13" t="s">
        <v>18</v>
      </c>
      <c r="D2" s="13" t="s">
        <v>20</v>
      </c>
      <c r="E2" s="12" t="s">
        <v>15</v>
      </c>
      <c r="F2" s="13" t="s">
        <v>13034</v>
      </c>
      <c r="G2" s="13" t="s">
        <v>24</v>
      </c>
      <c r="H2" s="13" t="s">
        <v>25</v>
      </c>
      <c r="I2" s="12" t="s">
        <v>19</v>
      </c>
      <c r="J2" s="72" t="s">
        <v>26</v>
      </c>
      <c r="K2" s="68" t="s">
        <v>2</v>
      </c>
      <c r="L2" s="14" t="s">
        <v>0</v>
      </c>
      <c r="M2" s="72" t="s">
        <v>27</v>
      </c>
      <c r="N2" s="17" t="s">
        <v>28</v>
      </c>
      <c r="O2" s="18" t="s">
        <v>22</v>
      </c>
      <c r="P2" s="17" t="s">
        <v>23</v>
      </c>
      <c r="Q2" s="18" t="s">
        <v>13036</v>
      </c>
      <c r="R2" s="18" t="s">
        <v>13037</v>
      </c>
      <c r="S2" s="72" t="s">
        <v>3</v>
      </c>
      <c r="T2" s="53" t="s">
        <v>4</v>
      </c>
      <c r="U2" s="72" t="s">
        <v>12157</v>
      </c>
      <c r="V2" s="15" t="s">
        <v>5</v>
      </c>
      <c r="W2" s="72" t="s">
        <v>6</v>
      </c>
      <c r="X2" s="16" t="s">
        <v>7</v>
      </c>
      <c r="Y2" s="16" t="s">
        <v>13038</v>
      </c>
      <c r="Z2" s="72" t="s">
        <v>8</v>
      </c>
      <c r="AA2" s="73" t="s">
        <v>9</v>
      </c>
      <c r="AB2" s="72" t="s">
        <v>10</v>
      </c>
      <c r="AC2" s="74" t="s">
        <v>11</v>
      </c>
      <c r="AD2" s="16" t="s">
        <v>13039</v>
      </c>
      <c r="AE2" s="73" t="s">
        <v>13040</v>
      </c>
      <c r="AF2" s="72" t="s">
        <v>13041</v>
      </c>
      <c r="AG2" s="73" t="s">
        <v>13042</v>
      </c>
      <c r="AH2" s="16" t="s">
        <v>32</v>
      </c>
      <c r="AI2" s="73" t="s">
        <v>33</v>
      </c>
      <c r="AJ2" s="73" t="s">
        <v>34</v>
      </c>
      <c r="AK2" s="73" t="s">
        <v>35</v>
      </c>
      <c r="AL2" s="16" t="s">
        <v>12</v>
      </c>
      <c r="AM2" s="16" t="s">
        <v>13</v>
      </c>
      <c r="AN2" s="16" t="s">
        <v>14</v>
      </c>
      <c r="AO2" s="19" t="s">
        <v>12245</v>
      </c>
      <c r="AP2" s="71" t="s">
        <v>12270</v>
      </c>
      <c r="AQ2" s="71" t="s">
        <v>12271</v>
      </c>
      <c r="AR2" s="71" t="s">
        <v>12272</v>
      </c>
      <c r="AS2" s="8" t="s">
        <v>1185</v>
      </c>
      <c r="AT2" s="8" t="s">
        <v>1184</v>
      </c>
      <c r="AU2" s="8" t="s">
        <v>1183</v>
      </c>
      <c r="AV2" s="8" t="s">
        <v>1182</v>
      </c>
      <c r="AW2" s="8" t="s">
        <v>1181</v>
      </c>
      <c r="AX2" s="8" t="s">
        <v>1180</v>
      </c>
      <c r="AY2" s="8" t="s">
        <v>1179</v>
      </c>
      <c r="AZ2" s="8" t="s">
        <v>1178</v>
      </c>
      <c r="BA2" s="8" t="s">
        <v>1177</v>
      </c>
      <c r="BB2" s="20" t="s">
        <v>1176</v>
      </c>
      <c r="BC2" s="8" t="s">
        <v>1175</v>
      </c>
      <c r="BD2" s="9" t="s">
        <v>1212</v>
      </c>
    </row>
    <row r="3" spans="1:56" s="7" customFormat="1" ht="25.35" customHeight="1" x14ac:dyDescent="0.25">
      <c r="A3" s="21"/>
      <c r="B3" s="22"/>
      <c r="C3" s="22" t="s">
        <v>16</v>
      </c>
      <c r="D3" s="67" t="s">
        <v>13043</v>
      </c>
      <c r="E3" s="23">
        <v>44562</v>
      </c>
      <c r="F3" s="23" t="s">
        <v>13035</v>
      </c>
      <c r="G3" s="22" t="s">
        <v>16</v>
      </c>
      <c r="H3" s="67" t="s">
        <v>13044</v>
      </c>
      <c r="I3" s="22" t="s">
        <v>12070</v>
      </c>
      <c r="J3" s="24" t="str">
        <f>VLOOKUP(Таблица3[[#This Row],[Город]],'города=регион'!$A$2:$B$126,2,0)</f>
        <v>Пензенская область</v>
      </c>
      <c r="K3" s="25">
        <v>1</v>
      </c>
      <c r="L3" s="25" t="s">
        <v>156</v>
      </c>
      <c r="M3" s="22">
        <f>VLOOKUP(Таблица3[[#This Row],[Дистрибьютор]],клиенты!$A$2:$B$10848,2,0)</f>
        <v>582053</v>
      </c>
      <c r="N3" t="s">
        <v>13050</v>
      </c>
      <c r="O3" s="27">
        <v>44562</v>
      </c>
      <c r="P3" s="27">
        <v>44592</v>
      </c>
      <c r="Q3" s="27">
        <v>44562</v>
      </c>
      <c r="R3" s="51">
        <v>44592</v>
      </c>
      <c r="S3" s="77" t="str">
        <f>VLOOKUP(Таблица3[[#This Row],[Код ЕП]],'код аксапты=ЕП'!B:C,2,0)</f>
        <v>Ветчина Дугушка ТМ Стародворье ТС Дугушка вектор вес УВС СК1</v>
      </c>
      <c r="T3" s="54">
        <v>4301020166</v>
      </c>
      <c r="U3" s="28" t="str">
        <f>VLOOKUP(Таблица3[[#This Row],[Код аксапты]],'код аксапты=ЕП'!A2:B686,2,0)</f>
        <v>SU002035</v>
      </c>
      <c r="V3" s="29">
        <v>1</v>
      </c>
      <c r="W3" s="30">
        <f>X3/V3</f>
        <v>254.09</v>
      </c>
      <c r="X3" s="22">
        <v>254.09</v>
      </c>
      <c r="Y3" s="31">
        <v>0.2</v>
      </c>
      <c r="Z3" s="32">
        <f t="shared" ref="Z3:Z11" si="0">($AF3-$AG3-($AF3*$AA3))/$W3</f>
        <v>0.21173599905545284</v>
      </c>
      <c r="AA3" s="33">
        <f>IF(Таблица3[[#This Row],[Участие дистра]]&lt;0,0,Таблица3[[#This Row],[Участие дистра]])</f>
        <v>0</v>
      </c>
      <c r="AB3" s="49">
        <f t="shared" ref="AB3" si="1">100%-AC3</f>
        <v>1</v>
      </c>
      <c r="AC3" s="50">
        <f>AA3/Y3</f>
        <v>0</v>
      </c>
      <c r="AD3" s="26">
        <v>269</v>
      </c>
      <c r="AE3" s="34">
        <f t="shared" ref="AE3:AE11" si="2">AD3-AD3*Y3</f>
        <v>215.2</v>
      </c>
      <c r="AF3" s="35">
        <f t="shared" ref="AF3:AF11" si="3">AD3/V3</f>
        <v>269</v>
      </c>
      <c r="AG3" s="35">
        <f>AE3/V3</f>
        <v>215.2</v>
      </c>
      <c r="AH3" s="57">
        <v>0.04</v>
      </c>
      <c r="AI3" s="58">
        <v>0</v>
      </c>
      <c r="AJ3" s="59">
        <v>0.08</v>
      </c>
      <c r="AK3" s="36">
        <f t="shared" ref="AK3:AK11" si="4">(AG3*(1-AI3/1.1)-W3*(1+AH3)+W3*Z3)/AG3-AG3*(1-1/(1+AJ3))/AG3</f>
        <v>-5.2018311992289817E-2</v>
      </c>
      <c r="AL3" s="26">
        <v>5</v>
      </c>
      <c r="AM3" s="26">
        <v>6</v>
      </c>
      <c r="AN3" s="26">
        <v>300</v>
      </c>
      <c r="AO3" s="24"/>
      <c r="AP3" s="48">
        <f>VLOOKUP($U3,'Куб продажи'!$C:$K,3,0)</f>
        <v>9902.9090000000779</v>
      </c>
      <c r="AQ3" s="48">
        <f>VLOOKUP($U3,'Куб продажи'!$C:$K,4,0)</f>
        <v>2153</v>
      </c>
      <c r="AR3" s="48">
        <f>VLOOKUP($U3,'Куб продажи'!$C:$K,5,0)</f>
        <v>5156.8710000000392</v>
      </c>
      <c r="AS3" s="37">
        <f>AF3/(Таблица3[[#This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1.7961533920446193E-2</v>
      </c>
      <c r="AT3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-0.18563077286364316</v>
      </c>
      <c r="AU3" s="38">
        <f>AG3-(Таблица3[[#This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-49.053600000000017</v>
      </c>
      <c r="AV3" s="39">
        <v>0.1</v>
      </c>
      <c r="AW3" s="38">
        <f t="shared" ref="AW3:AW11" si="5">AG3/(1+AV3)*AI3</f>
        <v>0</v>
      </c>
      <c r="AX3" s="32">
        <f t="shared" ref="AX3:AX11" si="6">($AF3-$AG3-($AF3*0))/$W3</f>
        <v>0.21173599905545284</v>
      </c>
      <c r="AY3" s="38">
        <f t="shared" ref="AY3:AY11" si="7">W3*AX3</f>
        <v>53.800000000000011</v>
      </c>
      <c r="AZ3" s="38">
        <f t="shared" ref="AZ3:AZ11" si="8">AG3-AG3/(1+AJ3)</f>
        <v>15.94074074074075</v>
      </c>
      <c r="BA3" s="38">
        <f t="shared" ref="BA3" si="9">AY3+AU3-AW3</f>
        <v>4.7463999999999942</v>
      </c>
      <c r="BB3" s="38">
        <f t="shared" ref="BB3" si="10">BA3-AZ3</f>
        <v>-11.194340740740756</v>
      </c>
      <c r="BC3" s="40">
        <f t="shared" ref="BC3:BC11" si="11">BB3/AG3</f>
        <v>-5.2018311992289762E-2</v>
      </c>
      <c r="BD3" s="37">
        <f>Таблица3[[#This Row],[Излишек руб]]/Таблица3[[#This Row],[Регулярная цена отгрузки, кг]]</f>
        <v>-4.1614649593831807E-2</v>
      </c>
    </row>
    <row r="4" spans="1:56" s="41" customFormat="1" ht="25.35" customHeight="1" x14ac:dyDescent="0.25">
      <c r="A4" s="21"/>
      <c r="B4" s="22"/>
      <c r="C4" s="22" t="s">
        <v>16</v>
      </c>
      <c r="D4" s="67" t="s">
        <v>13043</v>
      </c>
      <c r="E4" s="23">
        <v>44562</v>
      </c>
      <c r="F4" s="23" t="s">
        <v>13035</v>
      </c>
      <c r="G4" s="22" t="s">
        <v>16</v>
      </c>
      <c r="H4" s="67" t="s">
        <v>13044</v>
      </c>
      <c r="I4" s="22" t="s">
        <v>12070</v>
      </c>
      <c r="J4" s="24" t="str">
        <f>VLOOKUP(Таблица3[[#This Row],[Город]],'города=регион'!$A$2:$B$126,2,0)</f>
        <v>Пензенская область</v>
      </c>
      <c r="K4" s="25">
        <v>1</v>
      </c>
      <c r="L4" s="25" t="s">
        <v>156</v>
      </c>
      <c r="M4" s="22">
        <f>VLOOKUP(Таблица3[[#This Row],[Дистрибьютор]],клиенты!$A$2:$B$10848,2,0)</f>
        <v>582053</v>
      </c>
      <c r="N4" t="s">
        <v>13050</v>
      </c>
      <c r="O4" s="27">
        <v>44562</v>
      </c>
      <c r="P4" s="27">
        <v>44592</v>
      </c>
      <c r="Q4" s="27">
        <v>44562</v>
      </c>
      <c r="R4" s="27">
        <v>44592</v>
      </c>
      <c r="S4" s="77" t="e">
        <f>VLOOKUP(Таблица3[[#This Row],[Код ЕП]],'код аксапты=ЕП'!B:C,2,0)</f>
        <v>#N/A</v>
      </c>
      <c r="T4" s="54">
        <v>4301050856</v>
      </c>
      <c r="U4" s="28" t="e">
        <f>VLOOKUP(Таблица3[[#This Row],[Код аксапты]],'код аксапты=ЕП'!A3:B687,2,0)</f>
        <v>#N/A</v>
      </c>
      <c r="V4" s="29">
        <v>1</v>
      </c>
      <c r="W4" s="30">
        <f t="shared" ref="W4:W11" si="12">X4/V4</f>
        <v>257.55</v>
      </c>
      <c r="X4" s="22">
        <v>257.55</v>
      </c>
      <c r="Y4" s="31">
        <v>0.2</v>
      </c>
      <c r="Z4" s="32">
        <f t="shared" si="0"/>
        <v>0.21199767035527078</v>
      </c>
      <c r="AA4" s="33">
        <f>IF(Таблица3[[#This Row],[Участие дистра]]&lt;0,0,Таблица3[[#This Row],[Участие дистра]])</f>
        <v>0</v>
      </c>
      <c r="AB4" s="49">
        <f t="shared" ref="AB4:AB11" si="13">100%-AC4</f>
        <v>1</v>
      </c>
      <c r="AC4" s="50">
        <f>AA4/Y4</f>
        <v>0</v>
      </c>
      <c r="AD4" s="26">
        <v>273</v>
      </c>
      <c r="AE4" s="34">
        <f t="shared" si="2"/>
        <v>218.4</v>
      </c>
      <c r="AF4" s="35">
        <f t="shared" si="3"/>
        <v>273</v>
      </c>
      <c r="AG4" s="35">
        <f t="shared" ref="AG4:AG11" si="14">AE4/V4</f>
        <v>218.4</v>
      </c>
      <c r="AH4" s="57">
        <v>0.04</v>
      </c>
      <c r="AI4" s="58">
        <v>0</v>
      </c>
      <c r="AJ4" s="59">
        <v>0.08</v>
      </c>
      <c r="AK4" s="36">
        <f t="shared" si="4"/>
        <v>-5.0502645502645757E-2</v>
      </c>
      <c r="AL4" s="26">
        <v>5</v>
      </c>
      <c r="AM4" s="26">
        <v>6</v>
      </c>
      <c r="AN4" s="26">
        <v>300</v>
      </c>
      <c r="AO4" s="24"/>
      <c r="AP4" s="48" t="e">
        <f>VLOOKUP($U4,'Куб продажи'!$C:$K,3,0)</f>
        <v>#N/A</v>
      </c>
      <c r="AQ4" s="48" t="e">
        <f>VLOOKUP($U4,'Куб продажи'!$C:$K,4,0)</f>
        <v>#N/A</v>
      </c>
      <c r="AR4" s="48" t="e">
        <f>VLOOKUP($U4,'Куб продажи'!$C:$K,5,0)</f>
        <v>#N/A</v>
      </c>
      <c r="AS4" s="37">
        <f>AF4/(Таблица3[[#This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1.921956901572508E-2</v>
      </c>
      <c r="AT4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-0.18462434478741996</v>
      </c>
      <c r="AU4" s="38">
        <f>AG4-(Таблица3[[#This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-49.452000000000027</v>
      </c>
      <c r="AV4" s="39">
        <v>0.1</v>
      </c>
      <c r="AW4" s="38">
        <f t="shared" si="5"/>
        <v>0</v>
      </c>
      <c r="AX4" s="32">
        <f t="shared" si="6"/>
        <v>0.21199767035527078</v>
      </c>
      <c r="AY4" s="38">
        <f t="shared" si="7"/>
        <v>54.599999999999994</v>
      </c>
      <c r="AZ4" s="38">
        <f t="shared" si="8"/>
        <v>16.177777777777806</v>
      </c>
      <c r="BA4" s="38">
        <f t="shared" ref="BA4:BA11" si="15">AY4+AU4-AW4</f>
        <v>5.1479999999999677</v>
      </c>
      <c r="BB4" s="38">
        <f t="shared" ref="BB4:BB11" si="16">BA4-AZ4</f>
        <v>-11.029777777777838</v>
      </c>
      <c r="BC4" s="40">
        <f t="shared" si="11"/>
        <v>-5.0502645502645778E-2</v>
      </c>
      <c r="BD4" s="37">
        <f>Таблица3[[#This Row],[Излишек руб]]/Таблица3[[#This Row],[Регулярная цена отгрузки, кг]]</f>
        <v>-4.040211640211662E-2</v>
      </c>
    </row>
    <row r="5" spans="1:56" s="41" customFormat="1" ht="25.35" customHeight="1" x14ac:dyDescent="0.25">
      <c r="A5" s="21"/>
      <c r="B5" s="22"/>
      <c r="C5" s="22" t="s">
        <v>16</v>
      </c>
      <c r="D5" s="67" t="s">
        <v>13043</v>
      </c>
      <c r="E5" s="23">
        <v>44562</v>
      </c>
      <c r="F5" s="23" t="s">
        <v>13035</v>
      </c>
      <c r="G5" s="22" t="s">
        <v>16</v>
      </c>
      <c r="H5" s="67" t="s">
        <v>13044</v>
      </c>
      <c r="I5" s="22" t="s">
        <v>12070</v>
      </c>
      <c r="J5" s="24" t="str">
        <f>VLOOKUP(Таблица3[[#This Row],[Город]],'города=регион'!$A$2:$B$126,2,0)</f>
        <v>Пензенская область</v>
      </c>
      <c r="K5" s="25">
        <v>1</v>
      </c>
      <c r="L5" s="25" t="s">
        <v>156</v>
      </c>
      <c r="M5" s="22">
        <f>VLOOKUP(Таблица3[[#This Row],[Дистрибьютор]],клиенты!$A$2:$B$10848,2,0)</f>
        <v>582053</v>
      </c>
      <c r="N5" t="s">
        <v>13050</v>
      </c>
      <c r="O5" s="27">
        <v>44562</v>
      </c>
      <c r="P5" s="27">
        <v>44592</v>
      </c>
      <c r="Q5" s="27">
        <v>44562</v>
      </c>
      <c r="R5" s="27">
        <v>44592</v>
      </c>
      <c r="S5" s="77" t="e">
        <f>VLOOKUP(Таблица3[[#This Row],[Код ЕП]],'код аксапты=ЕП'!B:C,2,0)</f>
        <v>#N/A</v>
      </c>
      <c r="T5" s="54">
        <v>4301050952</v>
      </c>
      <c r="U5" s="28" t="e">
        <f>VLOOKUP(Таблица3[[#This Row],[Код аксапты]],'код аксапты=ЕП'!A4:B688,2,0)</f>
        <v>#N/A</v>
      </c>
      <c r="V5" s="29">
        <v>1</v>
      </c>
      <c r="W5" s="30">
        <f t="shared" si="12"/>
        <v>166.41</v>
      </c>
      <c r="X5" s="22">
        <v>166.41</v>
      </c>
      <c r="Y5" s="31">
        <v>0.1</v>
      </c>
      <c r="Z5" s="32">
        <f t="shared" si="0"/>
        <v>0.10576287482723391</v>
      </c>
      <c r="AA5" s="33">
        <f>IF(Таблица3[[#This Row],[Участие дистра]]&lt;0,0,Таблица3[[#This Row],[Участие дистра]])</f>
        <v>0</v>
      </c>
      <c r="AB5" s="49">
        <f t="shared" si="13"/>
        <v>1</v>
      </c>
      <c r="AC5" s="50">
        <f>AA5/Y5</f>
        <v>0</v>
      </c>
      <c r="AD5" s="26">
        <v>176</v>
      </c>
      <c r="AE5" s="34">
        <f t="shared" si="2"/>
        <v>158.4</v>
      </c>
      <c r="AF5" s="35">
        <f t="shared" si="3"/>
        <v>176</v>
      </c>
      <c r="AG5" s="35">
        <f t="shared" si="14"/>
        <v>158.4</v>
      </c>
      <c r="AH5" s="57">
        <v>0.04</v>
      </c>
      <c r="AI5" s="58">
        <v>0</v>
      </c>
      <c r="AJ5" s="59">
        <v>0.08</v>
      </c>
      <c r="AK5" s="36">
        <f t="shared" si="4"/>
        <v>-5.5553872053872258E-2</v>
      </c>
      <c r="AL5" s="26">
        <v>5</v>
      </c>
      <c r="AM5" s="26">
        <v>6</v>
      </c>
      <c r="AN5" s="26">
        <v>30</v>
      </c>
      <c r="AO5" s="24"/>
      <c r="AP5" s="48" t="e">
        <f>VLOOKUP($U5,'Куб продажи'!$C:$K,3,0)</f>
        <v>#N/A</v>
      </c>
      <c r="AQ5" s="48" t="e">
        <f>VLOOKUP($U5,'Куб продажи'!$C:$K,4,0)</f>
        <v>#N/A</v>
      </c>
      <c r="AR5" s="48" t="e">
        <f>VLOOKUP($U5,'Куб продажи'!$C:$K,5,0)</f>
        <v>#N/A</v>
      </c>
      <c r="AS5" s="37">
        <f>AF5/(Таблица3[[#This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1.6950719492634159E-2</v>
      </c>
      <c r="AT5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-8.4744352456629257E-2</v>
      </c>
      <c r="AU5" s="38">
        <f>AG5-(Таблица3[[#This Row],[Цена отгрузки дистрибьютору, кг]]*Таблица3[[#This Row],[Транспортная наценка ТС, %]]+Таблица3[[#This Row],[Цена отгрузки дистрибьютору, кг]])</f>
        <v>-14.666399999999982</v>
      </c>
      <c r="AV5" s="39">
        <v>0.1</v>
      </c>
      <c r="AW5" s="38">
        <f t="shared" si="5"/>
        <v>0</v>
      </c>
      <c r="AX5" s="32">
        <f t="shared" si="6"/>
        <v>0.10576287482723391</v>
      </c>
      <c r="AY5" s="38">
        <f t="shared" si="7"/>
        <v>17.599999999999994</v>
      </c>
      <c r="AZ5" s="38">
        <f t="shared" si="8"/>
        <v>11.733333333333348</v>
      </c>
      <c r="BA5" s="38">
        <f t="shared" si="15"/>
        <v>2.9336000000000126</v>
      </c>
      <c r="BB5" s="38">
        <f t="shared" si="16"/>
        <v>-8.7997333333333358</v>
      </c>
      <c r="BC5" s="40">
        <f t="shared" si="11"/>
        <v>-5.5553872053872071E-2</v>
      </c>
      <c r="BD5" s="37">
        <f>Таблица3[[#This Row],[Излишек руб]]/Таблица3[[#This Row],[Регулярная цена отгрузки, кг]]</f>
        <v>-4.9998484848484862E-2</v>
      </c>
    </row>
    <row r="6" spans="1:56" s="41" customFormat="1" ht="25.35" customHeight="1" x14ac:dyDescent="0.25">
      <c r="A6" s="21"/>
      <c r="B6" s="22"/>
      <c r="C6" s="22" t="s">
        <v>16</v>
      </c>
      <c r="D6" s="67" t="s">
        <v>13043</v>
      </c>
      <c r="E6" s="23">
        <v>44562</v>
      </c>
      <c r="F6" s="23" t="s">
        <v>13035</v>
      </c>
      <c r="G6" s="22" t="s">
        <v>16</v>
      </c>
      <c r="H6" s="67" t="s">
        <v>13044</v>
      </c>
      <c r="I6" s="22" t="s">
        <v>12070</v>
      </c>
      <c r="J6" s="24" t="str">
        <f>VLOOKUP(Таблица3[[#This Row],[Город]],'города=регион'!$A$2:$B$126,2,0)</f>
        <v>Пензенская область</v>
      </c>
      <c r="K6" s="25">
        <v>1</v>
      </c>
      <c r="L6" s="25" t="s">
        <v>156</v>
      </c>
      <c r="M6" s="22">
        <f>VLOOKUP(Таблица3[[#This Row],[Дистрибьютор]],клиенты!$A$2:$B$10848,2,0)</f>
        <v>582053</v>
      </c>
      <c r="N6" t="s">
        <v>13050</v>
      </c>
      <c r="O6" s="27">
        <v>44562</v>
      </c>
      <c r="P6" s="27">
        <v>44592</v>
      </c>
      <c r="Q6" s="27">
        <v>44562</v>
      </c>
      <c r="R6" s="51">
        <v>44592</v>
      </c>
      <c r="S6" s="77" t="str">
        <f>VLOOKUP(Таблица3[[#This Row],[Код ЕП]],'код аксапты=ЕП'!B:C,2,0)</f>
        <v>Сардельки Вязанка Стародворские ТМ Стародворские колбасы ТС Вязанка NDX мгс вес УВС СК2</v>
      </c>
      <c r="T6" s="54">
        <v>4301060282</v>
      </c>
      <c r="U6" s="28" t="str">
        <f>VLOOKUP(Таблица3[[#This Row],[Код аксапты]],'код аксапты=ЕП'!A5:B689,2,0)</f>
        <v>SU001831</v>
      </c>
      <c r="V6" s="29">
        <v>1</v>
      </c>
      <c r="W6" s="30">
        <f>X6/V6</f>
        <v>245.69</v>
      </c>
      <c r="X6" s="22">
        <v>245.69</v>
      </c>
      <c r="Y6" s="31">
        <v>0.1</v>
      </c>
      <c r="Z6" s="32">
        <f t="shared" si="0"/>
        <v>0.10582441287801701</v>
      </c>
      <c r="AA6" s="33">
        <f>IF(Таблица3[[#This Row],[Участие дистра]]&lt;0,0,Таблица3[[#This Row],[Участие дистра]])</f>
        <v>0</v>
      </c>
      <c r="AB6" s="49">
        <f t="shared" si="13"/>
        <v>1</v>
      </c>
      <c r="AC6" s="50">
        <f>AA6/Y6</f>
        <v>0</v>
      </c>
      <c r="AD6" s="26">
        <v>260</v>
      </c>
      <c r="AE6" s="34">
        <f t="shared" si="2"/>
        <v>234</v>
      </c>
      <c r="AF6" s="35">
        <f t="shared" si="3"/>
        <v>260</v>
      </c>
      <c r="AG6" s="35">
        <f t="shared" si="14"/>
        <v>234</v>
      </c>
      <c r="AH6" s="57">
        <v>0.04</v>
      </c>
      <c r="AI6" s="58">
        <v>0</v>
      </c>
      <c r="AJ6" s="59">
        <v>0.08</v>
      </c>
      <c r="AK6" s="36">
        <f t="shared" si="4"/>
        <v>-5.4918518518518693E-2</v>
      </c>
      <c r="AL6" s="26">
        <v>5</v>
      </c>
      <c r="AM6" s="26">
        <v>6</v>
      </c>
      <c r="AN6" s="26">
        <v>300</v>
      </c>
      <c r="AO6" s="24"/>
      <c r="AP6" s="48" t="e">
        <f>VLOOKUP($U6,'Куб продажи'!$C:$K,3,0)</f>
        <v>#N/A</v>
      </c>
      <c r="AQ6" s="48" t="e">
        <f>VLOOKUP($U6,'Куб продажи'!$C:$K,4,0)</f>
        <v>#N/A</v>
      </c>
      <c r="AR6" s="48" t="e">
        <f>VLOOKUP($U6,'Куб продажи'!$C:$K,5,0)</f>
        <v>#N/A</v>
      </c>
      <c r="AS6" s="37">
        <f>AF6/(Таблица3[[#This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1.7542431519394386E-2</v>
      </c>
      <c r="AT6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-8.4211811632544986E-2</v>
      </c>
      <c r="AU6" s="38">
        <f>AG6-(Таблица3[[#This Row],[Цена отгрузки дистрибьютору, кг]]*Таблица3[[#This Row],[Транспортная наценка ТС, %]]+Таблица3[[#This Row],[Цена отгрузки дистрибьютору, кг]])</f>
        <v>-21.517599999999987</v>
      </c>
      <c r="AV6" s="39">
        <v>0.1</v>
      </c>
      <c r="AW6" s="38">
        <f t="shared" si="5"/>
        <v>0</v>
      </c>
      <c r="AX6" s="32">
        <f t="shared" si="6"/>
        <v>0.10582441287801701</v>
      </c>
      <c r="AY6" s="38">
        <f t="shared" si="7"/>
        <v>26</v>
      </c>
      <c r="AZ6" s="38">
        <f t="shared" si="8"/>
        <v>17.333333333333343</v>
      </c>
      <c r="BA6" s="38">
        <f t="shared" si="15"/>
        <v>4.4824000000000126</v>
      </c>
      <c r="BB6" s="38">
        <f t="shared" si="16"/>
        <v>-12.85093333333333</v>
      </c>
      <c r="BC6" s="40">
        <f t="shared" si="11"/>
        <v>-5.4918518518518505E-2</v>
      </c>
      <c r="BD6" s="37">
        <f>Таблица3[[#This Row],[Излишек руб]]/Таблица3[[#This Row],[Регулярная цена отгрузки, кг]]</f>
        <v>-4.9426666666666653E-2</v>
      </c>
    </row>
    <row r="7" spans="1:56" s="41" customFormat="1" ht="25.35" customHeight="1" x14ac:dyDescent="0.25">
      <c r="A7" s="21"/>
      <c r="B7" s="22"/>
      <c r="C7" s="22" t="s">
        <v>16</v>
      </c>
      <c r="D7" s="67" t="s">
        <v>13043</v>
      </c>
      <c r="E7" s="23">
        <v>44562</v>
      </c>
      <c r="F7" s="23" t="s">
        <v>13035</v>
      </c>
      <c r="G7" s="22" t="s">
        <v>16</v>
      </c>
      <c r="H7" s="67" t="s">
        <v>13044</v>
      </c>
      <c r="I7" s="22" t="s">
        <v>12070</v>
      </c>
      <c r="J7" s="24" t="str">
        <f>VLOOKUP(Таблица3[[#This Row],[Город]],'города=регион'!$A$2:$B$126,2,0)</f>
        <v>Пензенская область</v>
      </c>
      <c r="K7" s="25">
        <v>1</v>
      </c>
      <c r="L7" s="25" t="s">
        <v>156</v>
      </c>
      <c r="M7" s="22">
        <f>VLOOKUP(Таблица3[[#This Row],[Дистрибьютор]],клиенты!$A$2:$B$10848,2,0)</f>
        <v>582053</v>
      </c>
      <c r="N7" t="s">
        <v>13050</v>
      </c>
      <c r="O7" s="27">
        <v>44562</v>
      </c>
      <c r="P7" s="27">
        <v>44592</v>
      </c>
      <c r="Q7" s="27">
        <v>44562</v>
      </c>
      <c r="R7" s="51">
        <v>44592</v>
      </c>
      <c r="S7" s="77" t="e">
        <f>VLOOKUP(Таблица3[[#This Row],[Код ЕП]],'код аксапты=ЕП'!B:C,2,0)</f>
        <v>#N/A</v>
      </c>
      <c r="T7" s="54">
        <v>4301031036</v>
      </c>
      <c r="U7" s="28" t="e">
        <f>VLOOKUP(Таблица3[[#This Row],[Код аксапты]],'код аксапты=ЕП'!A7:B690,2,0)</f>
        <v>#N/A</v>
      </c>
      <c r="V7" s="29">
        <v>1</v>
      </c>
      <c r="W7" s="30">
        <f t="shared" ref="W7" si="17">X7/V7</f>
        <v>267.86</v>
      </c>
      <c r="X7" s="22">
        <v>267.86</v>
      </c>
      <c r="Y7" s="31">
        <v>0.1</v>
      </c>
      <c r="Z7" s="32">
        <f t="shared" si="0"/>
        <v>0.10602553572761893</v>
      </c>
      <c r="AA7" s="33">
        <f>IF(Таблица3[[#This Row],[Участие дистра]]&lt;0,0,Таблица3[[#This Row],[Участие дистра]])</f>
        <v>0</v>
      </c>
      <c r="AB7" s="49">
        <f t="shared" ref="AB7" si="18">100%-AC7</f>
        <v>1</v>
      </c>
      <c r="AC7" s="50">
        <f t="shared" ref="AC7" si="19">AA7/Y7</f>
        <v>0</v>
      </c>
      <c r="AD7" s="26">
        <v>284</v>
      </c>
      <c r="AE7" s="34">
        <f t="shared" si="2"/>
        <v>255.6</v>
      </c>
      <c r="AF7" s="35">
        <f t="shared" si="3"/>
        <v>284</v>
      </c>
      <c r="AG7" s="35">
        <f t="shared" si="14"/>
        <v>255.6</v>
      </c>
      <c r="AH7" s="57">
        <v>0.04</v>
      </c>
      <c r="AI7" s="58">
        <v>0</v>
      </c>
      <c r="AJ7" s="59">
        <v>0.08</v>
      </c>
      <c r="AK7" s="36">
        <f t="shared" si="4"/>
        <v>-5.2847157016171306E-2</v>
      </c>
      <c r="AL7" s="26">
        <v>5</v>
      </c>
      <c r="AM7" s="26">
        <v>6</v>
      </c>
      <c r="AN7" s="26">
        <v>300</v>
      </c>
      <c r="AO7" s="24"/>
      <c r="AP7" s="48" t="e">
        <f>VLOOKUP($U7,'Куб продажи'!$C:$K,3,0)</f>
        <v>#N/A</v>
      </c>
      <c r="AQ7" s="48" t="e">
        <f>VLOOKUP($U7,'Куб продажи'!$C:$K,4,0)</f>
        <v>#N/A</v>
      </c>
      <c r="AR7" s="48" t="e">
        <f>VLOOKUP($U7,'Куб продажи'!$C:$K,5,0)</f>
        <v>#N/A</v>
      </c>
      <c r="AS7" s="37">
        <f>AF7/(Таблица3[[#This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1.9476305073258704E-2</v>
      </c>
      <c r="AT7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-8.2471325434067322E-2</v>
      </c>
      <c r="AU7" s="38">
        <f>AG7-(Таблица3[[#This Row],[Цена отгрузки дистрибьютору, кг]]*Таблица3[[#This Row],[Транспортная наценка ТС, %]]+Таблица3[[#This Row],[Цена отгрузки дистрибьютору, кг]])</f>
        <v>-22.974400000000031</v>
      </c>
      <c r="AV7" s="39">
        <v>0.1</v>
      </c>
      <c r="AW7" s="38">
        <f t="shared" si="5"/>
        <v>0</v>
      </c>
      <c r="AX7" s="32">
        <f t="shared" si="6"/>
        <v>0.10602553572761893</v>
      </c>
      <c r="AY7" s="38">
        <f t="shared" si="7"/>
        <v>28.400000000000006</v>
      </c>
      <c r="AZ7" s="38">
        <f t="shared" si="8"/>
        <v>18.933333333333337</v>
      </c>
      <c r="BA7" s="38">
        <f t="shared" si="15"/>
        <v>5.4255999999999744</v>
      </c>
      <c r="BB7" s="38">
        <f t="shared" si="16"/>
        <v>-13.507733333333363</v>
      </c>
      <c r="BC7" s="40">
        <f t="shared" si="11"/>
        <v>-5.2847157016171216E-2</v>
      </c>
      <c r="BD7" s="37">
        <f>Таблица3[[#This Row],[Излишек руб]]/Таблица3[[#This Row],[Регулярная цена отгрузки, кг]]</f>
        <v>-4.7562441314554095E-2</v>
      </c>
    </row>
    <row r="8" spans="1:56" s="41" customFormat="1" ht="25.35" customHeight="1" x14ac:dyDescent="0.25">
      <c r="A8" s="21"/>
      <c r="B8" s="22"/>
      <c r="C8" s="22" t="s">
        <v>16</v>
      </c>
      <c r="D8" s="67" t="s">
        <v>13043</v>
      </c>
      <c r="E8" s="23">
        <v>44562</v>
      </c>
      <c r="F8" s="23" t="s">
        <v>13035</v>
      </c>
      <c r="G8" s="22" t="s">
        <v>16</v>
      </c>
      <c r="H8" s="67" t="s">
        <v>13044</v>
      </c>
      <c r="I8" s="22" t="s">
        <v>12070</v>
      </c>
      <c r="J8" s="24" t="str">
        <f>VLOOKUP(Таблица3[[#This Row],[Город]],'города=регион'!$A$2:$B$126,2,0)</f>
        <v>Пензенская область</v>
      </c>
      <c r="K8" s="25">
        <v>1</v>
      </c>
      <c r="L8" s="25" t="s">
        <v>156</v>
      </c>
      <c r="M8" s="22">
        <f>VLOOKUP(Таблица3[[#This Row],[Дистрибьютор]],клиенты!$A$2:$B$10848,2,0)</f>
        <v>582053</v>
      </c>
      <c r="N8" t="s">
        <v>13050</v>
      </c>
      <c r="O8" s="27">
        <v>44562</v>
      </c>
      <c r="P8" s="27">
        <v>44592</v>
      </c>
      <c r="Q8" s="27">
        <v>44562</v>
      </c>
      <c r="R8" s="51">
        <v>44592</v>
      </c>
      <c r="S8" s="77" t="e">
        <f>VLOOKUP(Таблица3[[#This Row],[Код ЕП]],'код аксапты=ЕП'!B:C,2,0)</f>
        <v>#N/A</v>
      </c>
      <c r="T8" s="54">
        <v>4301031081</v>
      </c>
      <c r="U8" s="28" t="e">
        <f>VLOOKUP(Таблица3[[#This Row],[Код аксапты]],'код аксапты=ЕП'!A8:B691,2,0)</f>
        <v>#N/A</v>
      </c>
      <c r="V8" s="29">
        <v>1</v>
      </c>
      <c r="W8" s="30">
        <f t="shared" si="12"/>
        <v>256.89</v>
      </c>
      <c r="X8" s="22">
        <v>256.89</v>
      </c>
      <c r="Y8" s="31">
        <v>0.2</v>
      </c>
      <c r="Z8" s="32">
        <f t="shared" si="0"/>
        <v>0.21176378994900544</v>
      </c>
      <c r="AA8" s="33">
        <f>IF(Таблица3[[#This Row],[Участие дистра]]&lt;0,0,Таблица3[[#This Row],[Участие дистра]])</f>
        <v>0</v>
      </c>
      <c r="AB8" s="49">
        <f t="shared" si="13"/>
        <v>1</v>
      </c>
      <c r="AC8" s="52">
        <f>AA8/Y8</f>
        <v>0</v>
      </c>
      <c r="AD8" s="26">
        <v>272</v>
      </c>
      <c r="AE8" s="34">
        <f t="shared" si="2"/>
        <v>217.6</v>
      </c>
      <c r="AF8" s="35">
        <f t="shared" si="3"/>
        <v>272</v>
      </c>
      <c r="AG8" s="35">
        <f t="shared" si="14"/>
        <v>217.6</v>
      </c>
      <c r="AH8" s="57">
        <v>0.04</v>
      </c>
      <c r="AI8" s="58">
        <v>0</v>
      </c>
      <c r="AJ8" s="59">
        <v>0.08</v>
      </c>
      <c r="AK8" s="36">
        <f t="shared" si="4"/>
        <v>-5.1857162309368224E-2</v>
      </c>
      <c r="AL8" s="26">
        <v>5</v>
      </c>
      <c r="AM8" s="26">
        <v>6</v>
      </c>
      <c r="AN8" s="26">
        <v>250</v>
      </c>
      <c r="AO8" s="24"/>
      <c r="AP8" s="48" t="e">
        <f>VLOOKUP($U8,'Куб продажи'!$C:$K,3,0)</f>
        <v>#N/A</v>
      </c>
      <c r="AQ8" s="48" t="e">
        <f>VLOOKUP($U8,'Куб продажи'!$C:$K,4,0)</f>
        <v>#N/A</v>
      </c>
      <c r="AR8" s="48" t="e">
        <f>VLOOKUP($U8,'Куб продажи'!$C:$K,5,0)</f>
        <v>#N/A</v>
      </c>
      <c r="AS8" s="37">
        <f>AF8/(Таблица3[[#This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1.8095143985602968E-2</v>
      </c>
      <c r="AT8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-0.1855238848115176</v>
      </c>
      <c r="AU8" s="38">
        <f>AG8-(Таблица3[[#This Row],[Цена отгрузки дистрибьютору, кг]]*Таблица3[[#This Row],[Транспортная наценка ТС, %]]+Таблица3[[#This Row],[Цена отгрузки дистрибьютору, кг]])</f>
        <v>-49.565599999999989</v>
      </c>
      <c r="AV8" s="39">
        <v>0.1</v>
      </c>
      <c r="AW8" s="38">
        <f t="shared" si="5"/>
        <v>0</v>
      </c>
      <c r="AX8" s="32">
        <f t="shared" si="6"/>
        <v>0.21176378994900544</v>
      </c>
      <c r="AY8" s="38">
        <f t="shared" si="7"/>
        <v>54.400000000000006</v>
      </c>
      <c r="AZ8" s="38">
        <f t="shared" si="8"/>
        <v>16.118518518518528</v>
      </c>
      <c r="BA8" s="38">
        <f t="shared" si="15"/>
        <v>4.8344000000000165</v>
      </c>
      <c r="BB8" s="38">
        <f t="shared" si="16"/>
        <v>-11.284118518518511</v>
      </c>
      <c r="BC8" s="40">
        <f t="shared" si="11"/>
        <v>-5.1857162309368161E-2</v>
      </c>
      <c r="BD8" s="37">
        <f>Таблица3[[#This Row],[Излишек руб]]/Таблица3[[#This Row],[Регулярная цена отгрузки, кг]]</f>
        <v>-4.1485729847494525E-2</v>
      </c>
    </row>
    <row r="9" spans="1:56" s="41" customFormat="1" ht="25.35" customHeight="1" x14ac:dyDescent="0.25">
      <c r="A9" s="21"/>
      <c r="B9" s="22"/>
      <c r="C9" s="22" t="s">
        <v>16</v>
      </c>
      <c r="D9" s="67" t="s">
        <v>13043</v>
      </c>
      <c r="E9" s="23">
        <v>44562</v>
      </c>
      <c r="F9" s="23" t="s">
        <v>13035</v>
      </c>
      <c r="G9" s="22" t="s">
        <v>16</v>
      </c>
      <c r="H9" s="67" t="s">
        <v>13044</v>
      </c>
      <c r="I9" s="22" t="s">
        <v>12070</v>
      </c>
      <c r="J9" s="24" t="str">
        <f>VLOOKUP(Таблица3[[#This Row],[Город]],'города=регион'!$A$2:$B$126,2,0)</f>
        <v>Пензенская область</v>
      </c>
      <c r="K9" s="25">
        <v>1</v>
      </c>
      <c r="L9" s="25" t="s">
        <v>156</v>
      </c>
      <c r="M9" s="22">
        <f>VLOOKUP(Таблица3[[#This Row],[Дистрибьютор]],клиенты!$A$2:$B$10848,2,0)</f>
        <v>582053</v>
      </c>
      <c r="N9" t="s">
        <v>13050</v>
      </c>
      <c r="O9" s="27">
        <v>44562</v>
      </c>
      <c r="P9" s="27">
        <v>44592</v>
      </c>
      <c r="Q9" s="27">
        <v>44562</v>
      </c>
      <c r="R9" s="51">
        <v>44592</v>
      </c>
      <c r="S9" s="77" t="e">
        <f>VLOOKUP(Таблица3[[#This Row],[Код ЕП]],'код аксапты=ЕП'!B:C,2,0)</f>
        <v>#N/A</v>
      </c>
      <c r="T9" s="54">
        <v>4301010994</v>
      </c>
      <c r="U9" s="28" t="e">
        <f>VLOOKUP(Таблица3[[#This Row],[Код аксапты]],'код аксапты=ЕП'!A9:B692,2,0)</f>
        <v>#N/A</v>
      </c>
      <c r="V9" s="29">
        <v>1</v>
      </c>
      <c r="W9" s="30">
        <f t="shared" ref="W9:W10" si="20">X9/V9</f>
        <v>192.45</v>
      </c>
      <c r="X9" s="22">
        <v>192.45</v>
      </c>
      <c r="Y9" s="31">
        <v>0.2</v>
      </c>
      <c r="Z9" s="32">
        <f t="shared" si="0"/>
        <v>0.21200311769290733</v>
      </c>
      <c r="AA9" s="33">
        <f>IF(Таблица3[[#This Row],[Участие дистра]]&lt;0,0,Таблица3[[#This Row],[Участие дистра]])</f>
        <v>0</v>
      </c>
      <c r="AB9" s="49">
        <f t="shared" ref="AB9:AB10" si="21">100%-AC9</f>
        <v>1</v>
      </c>
      <c r="AC9" s="52">
        <f>AA9/Y9</f>
        <v>0</v>
      </c>
      <c r="AD9" s="26">
        <v>204</v>
      </c>
      <c r="AE9" s="34">
        <f t="shared" ref="AE9:AE10" si="22">AD9-AD9*Y9</f>
        <v>163.19999999999999</v>
      </c>
      <c r="AF9" s="35">
        <f t="shared" ref="AF9:AF10" si="23">AD9/V9</f>
        <v>204</v>
      </c>
      <c r="AG9" s="35">
        <f t="shared" ref="AG9:AG10" si="24">AE9/V9</f>
        <v>163.19999999999999</v>
      </c>
      <c r="AH9" s="57">
        <v>0.04</v>
      </c>
      <c r="AI9" s="58">
        <v>0</v>
      </c>
      <c r="AJ9" s="59">
        <v>0.08</v>
      </c>
      <c r="AK9" s="36">
        <f t="shared" ref="AK9:AK10" si="25">(AG9*(1-AI9/1.1)-W9*(1+AH9)+W9*Z9)/AG9-AG9*(1-1/(1+AJ9))/AG9</f>
        <v>-5.0471132897603563E-2</v>
      </c>
      <c r="AL9" s="26">
        <v>5</v>
      </c>
      <c r="AM9" s="26">
        <v>6</v>
      </c>
      <c r="AN9" s="26">
        <v>250</v>
      </c>
      <c r="AO9" s="24"/>
      <c r="AP9" s="48" t="e">
        <f>VLOOKUP($U9,'Куб продажи'!$C:$K,3,0)</f>
        <v>#N/A</v>
      </c>
      <c r="AQ9" s="48" t="e">
        <f>VLOOKUP($U9,'Куб продажи'!$C:$K,4,0)</f>
        <v>#N/A</v>
      </c>
      <c r="AR9" s="48" t="e">
        <f>VLOOKUP($U9,'Куб продажи'!$C:$K,5,0)</f>
        <v>#N/A</v>
      </c>
      <c r="AS9" s="37">
        <f>AF9/(Таблица3[[#This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1.9245758138977109E-2</v>
      </c>
      <c r="AT9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-0.18460339348881827</v>
      </c>
      <c r="AU9" s="38">
        <f>AG9-(Таблица3[[#This Row],[Цена отгрузки дистрибьютору, кг]]*Таблица3[[#This Row],[Транспортная наценка ТС, %]]+Таблица3[[#This Row],[Цена отгрузки дистрибьютору, кг]])</f>
        <v>-36.948000000000008</v>
      </c>
      <c r="AV9" s="39">
        <v>0.1</v>
      </c>
      <c r="AW9" s="38">
        <f t="shared" ref="AW9:AW10" si="26">AG9/(1+AV9)*AI9</f>
        <v>0</v>
      </c>
      <c r="AX9" s="32">
        <f t="shared" si="6"/>
        <v>0.21200311769290733</v>
      </c>
      <c r="AY9" s="38">
        <f t="shared" ref="AY9:AY10" si="27">W9*AX9</f>
        <v>40.800000000000011</v>
      </c>
      <c r="AZ9" s="38">
        <f t="shared" ref="AZ9:AZ10" si="28">AG9-AG9/(1+AJ9)</f>
        <v>12.088888888888903</v>
      </c>
      <c r="BA9" s="38">
        <f t="shared" ref="BA9:BA10" si="29">AY9+AU9-AW9</f>
        <v>3.8520000000000039</v>
      </c>
      <c r="BB9" s="38">
        <f t="shared" ref="BB9:BB10" si="30">BA9-AZ9</f>
        <v>-8.2368888888888989</v>
      </c>
      <c r="BC9" s="40">
        <f t="shared" ref="BC9:BC10" si="31">BB9/AG9</f>
        <v>-5.0471132897603549E-2</v>
      </c>
      <c r="BD9" s="37">
        <f>Таблица3[[#This Row],[Излишек руб]]/Таблица3[[#This Row],[Регулярная цена отгрузки, кг]]</f>
        <v>-4.0376906318082835E-2</v>
      </c>
    </row>
    <row r="10" spans="1:56" s="41" customFormat="1" ht="25.35" customHeight="1" x14ac:dyDescent="0.25">
      <c r="A10" s="21"/>
      <c r="B10" s="22"/>
      <c r="C10" s="22" t="s">
        <v>16</v>
      </c>
      <c r="D10" s="67" t="s">
        <v>13043</v>
      </c>
      <c r="E10" s="23">
        <v>44562</v>
      </c>
      <c r="F10" s="23" t="s">
        <v>13035</v>
      </c>
      <c r="G10" s="22" t="s">
        <v>16</v>
      </c>
      <c r="H10" s="67" t="s">
        <v>13044</v>
      </c>
      <c r="I10" s="22" t="s">
        <v>12070</v>
      </c>
      <c r="J10" s="24" t="str">
        <f>VLOOKUP(Таблица3[[#This Row],[Город]],'города=регион'!$A$2:$B$126,2,0)</f>
        <v>Пензенская область</v>
      </c>
      <c r="K10" s="25">
        <v>1</v>
      </c>
      <c r="L10" s="25" t="s">
        <v>156</v>
      </c>
      <c r="M10" s="22">
        <f>VLOOKUP(Таблица3[[#This Row],[Дистрибьютор]],клиенты!$A$2:$B$10848,2,0)</f>
        <v>582053</v>
      </c>
      <c r="N10" t="s">
        <v>13050</v>
      </c>
      <c r="O10" s="27">
        <v>44562</v>
      </c>
      <c r="P10" s="27">
        <v>44592</v>
      </c>
      <c r="Q10" s="27">
        <v>44562</v>
      </c>
      <c r="R10" s="51">
        <v>44592</v>
      </c>
      <c r="S10" s="77" t="e">
        <f>VLOOKUP(Таблица3[[#This Row],[Код ЕП]],'код аксапты=ЕП'!B:C,2,0)</f>
        <v>#N/A</v>
      </c>
      <c r="T10" s="54">
        <v>4301010827</v>
      </c>
      <c r="U10" s="28" t="e">
        <f>VLOOKUP(Таблица3[[#This Row],[Код аксапты]],'код аксапты=ЕП'!A10:B693,2,0)</f>
        <v>#N/A</v>
      </c>
      <c r="V10" s="29">
        <v>1</v>
      </c>
      <c r="W10" s="30">
        <f t="shared" si="20"/>
        <v>220.06</v>
      </c>
      <c r="X10" s="22">
        <v>220.06</v>
      </c>
      <c r="Y10" s="31">
        <v>0.2</v>
      </c>
      <c r="Z10" s="32">
        <f t="shared" si="0"/>
        <v>0.21176042897391617</v>
      </c>
      <c r="AA10" s="33">
        <f>IF(Таблица3[[#This Row],[Участие дистра]]&lt;0,0,Таблица3[[#This Row],[Участие дистра]])</f>
        <v>0</v>
      </c>
      <c r="AB10" s="49">
        <f t="shared" si="21"/>
        <v>1</v>
      </c>
      <c r="AC10" s="52">
        <f>AA10/Y10</f>
        <v>0</v>
      </c>
      <c r="AD10" s="26">
        <v>233</v>
      </c>
      <c r="AE10" s="34">
        <f t="shared" si="22"/>
        <v>186.4</v>
      </c>
      <c r="AF10" s="35">
        <f t="shared" si="23"/>
        <v>233</v>
      </c>
      <c r="AG10" s="35">
        <f t="shared" si="24"/>
        <v>186.4</v>
      </c>
      <c r="AH10" s="57">
        <v>0.04</v>
      </c>
      <c r="AI10" s="58">
        <v>0</v>
      </c>
      <c r="AJ10" s="59">
        <v>0.08</v>
      </c>
      <c r="AK10" s="36">
        <f t="shared" si="25"/>
        <v>-5.187664918137036E-2</v>
      </c>
      <c r="AL10" s="26">
        <v>5</v>
      </c>
      <c r="AM10" s="26">
        <v>6</v>
      </c>
      <c r="AN10" s="26">
        <v>250</v>
      </c>
      <c r="AO10" s="24"/>
      <c r="AP10" s="48" t="e">
        <f>VLOOKUP($U10,'Куб продажи'!$C:$K,3,0)</f>
        <v>#N/A</v>
      </c>
      <c r="AQ10" s="48" t="e">
        <f>VLOOKUP($U10,'Куб продажи'!$C:$K,4,0)</f>
        <v>#N/A</v>
      </c>
      <c r="AR10" s="48" t="e">
        <f>VLOOKUP($U10,'Куб продажи'!$C:$K,5,0)</f>
        <v>#N/A</v>
      </c>
      <c r="AS10" s="37">
        <f>AF10/(Таблица3[[#This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1.8078985451520202E-2</v>
      </c>
      <c r="AT10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-0.18553681163878388</v>
      </c>
      <c r="AU10" s="38">
        <f>AG10-(Таблица3[[#This Row],[Цена отгрузки дистрибьютору, кг]]*Таблица3[[#This Row],[Транспортная наценка ТС, %]]+Таблица3[[#This Row],[Цена отгрузки дистрибьютору, кг]])</f>
        <v>-42.462400000000002</v>
      </c>
      <c r="AV10" s="39">
        <v>0.1</v>
      </c>
      <c r="AW10" s="38">
        <f t="shared" si="26"/>
        <v>0</v>
      </c>
      <c r="AX10" s="32">
        <f t="shared" si="6"/>
        <v>0.21176042897391617</v>
      </c>
      <c r="AY10" s="38">
        <f t="shared" si="27"/>
        <v>46.599999999999994</v>
      </c>
      <c r="AZ10" s="38">
        <f t="shared" si="28"/>
        <v>13.807407407407425</v>
      </c>
      <c r="BA10" s="38">
        <f t="shared" si="29"/>
        <v>4.137599999999992</v>
      </c>
      <c r="BB10" s="38">
        <f t="shared" si="30"/>
        <v>-9.6698074074074327</v>
      </c>
      <c r="BC10" s="40">
        <f t="shared" si="31"/>
        <v>-5.1876649181370346E-2</v>
      </c>
      <c r="BD10" s="37">
        <f>Таблица3[[#This Row],[Излишек руб]]/Таблица3[[#This Row],[Регулярная цена отгрузки, кг]]</f>
        <v>-4.150131934509628E-2</v>
      </c>
    </row>
    <row r="11" spans="1:56" s="41" customFormat="1" ht="25.35" customHeight="1" x14ac:dyDescent="0.25">
      <c r="A11" s="21"/>
      <c r="B11" s="22"/>
      <c r="C11" s="22" t="s">
        <v>16</v>
      </c>
      <c r="D11" s="67" t="s">
        <v>13043</v>
      </c>
      <c r="E11" s="23">
        <v>44562</v>
      </c>
      <c r="F11" s="23" t="s">
        <v>13035</v>
      </c>
      <c r="G11" s="22" t="s">
        <v>16</v>
      </c>
      <c r="H11" s="67" t="s">
        <v>13044</v>
      </c>
      <c r="I11" s="22" t="s">
        <v>12070</v>
      </c>
      <c r="J11" s="24" t="str">
        <f>VLOOKUP(Таблица3[[#This Row],[Город]],'города=регион'!$A$2:$B$126,2,0)</f>
        <v>Пензенская область</v>
      </c>
      <c r="K11" s="25">
        <v>1</v>
      </c>
      <c r="L11" s="25" t="s">
        <v>156</v>
      </c>
      <c r="M11" s="22">
        <f>VLOOKUP(Таблица3[[#This Row],[Дистрибьютор]],клиенты!$A$2:$B$10848,2,0)</f>
        <v>582053</v>
      </c>
      <c r="N11" t="s">
        <v>13050</v>
      </c>
      <c r="O11" s="27">
        <v>44562</v>
      </c>
      <c r="P11" s="27">
        <v>44592</v>
      </c>
      <c r="Q11" s="27">
        <v>44562</v>
      </c>
      <c r="R11" s="51">
        <v>44592</v>
      </c>
      <c r="S11" s="77" t="e">
        <f>VLOOKUP(Таблица3[[#This Row],[Код ЕП]],'код аксапты=ЕП'!B:C,2,0)</f>
        <v>#N/A</v>
      </c>
      <c r="T11" s="54">
        <v>4301010926</v>
      </c>
      <c r="U11" s="28" t="e">
        <f>VLOOKUP(Таблица3[[#This Row],[Код аксапты]],'код аксапты=ЕП'!A9:B692,2,0)</f>
        <v>#N/A</v>
      </c>
      <c r="V11" s="29">
        <v>1</v>
      </c>
      <c r="W11" s="30">
        <f t="shared" si="12"/>
        <v>220.06</v>
      </c>
      <c r="X11" s="22">
        <v>220.06</v>
      </c>
      <c r="Y11" s="31">
        <v>0.2</v>
      </c>
      <c r="Z11" s="32">
        <f t="shared" si="0"/>
        <v>0.21176042897391617</v>
      </c>
      <c r="AA11" s="33">
        <f>IF(Таблица3[[#This Row],[Участие дистра]]&lt;0,0,Таблица3[[#This Row],[Участие дистра]])</f>
        <v>0</v>
      </c>
      <c r="AB11" s="49">
        <f t="shared" si="13"/>
        <v>1</v>
      </c>
      <c r="AC11" s="52">
        <f>AA11/Y11</f>
        <v>0</v>
      </c>
      <c r="AD11" s="26">
        <v>233</v>
      </c>
      <c r="AE11" s="34">
        <f t="shared" si="2"/>
        <v>186.4</v>
      </c>
      <c r="AF11" s="35">
        <f t="shared" si="3"/>
        <v>233</v>
      </c>
      <c r="AG11" s="35">
        <f t="shared" si="14"/>
        <v>186.4</v>
      </c>
      <c r="AH11" s="57">
        <v>0.04</v>
      </c>
      <c r="AI11" s="58">
        <v>0</v>
      </c>
      <c r="AJ11" s="59">
        <v>0.08</v>
      </c>
      <c r="AK11" s="36">
        <f t="shared" si="4"/>
        <v>-5.187664918137036E-2</v>
      </c>
      <c r="AL11" s="26">
        <v>5</v>
      </c>
      <c r="AM11" s="26">
        <v>6</v>
      </c>
      <c r="AN11" s="26">
        <v>150</v>
      </c>
      <c r="AO11" s="24"/>
      <c r="AP11" s="48" t="e">
        <f>VLOOKUP($U11,'Куб продажи'!$C:$K,3,0)</f>
        <v>#N/A</v>
      </c>
      <c r="AQ11" s="48" t="e">
        <f>VLOOKUP($U11,'Куб продажи'!$C:$K,4,0)</f>
        <v>#N/A</v>
      </c>
      <c r="AR11" s="48" t="e">
        <f>VLOOKUP($U11,'Куб продажи'!$C:$K,5,0)</f>
        <v>#N/A</v>
      </c>
      <c r="AS11" s="37">
        <f>AF11/(Таблица3[[#This Row],[Цена отгрузки дистрибьютору, кг]]*Таблица3[[#This Row],[Транспортная наценка ТС, %]]+Таблица3[[#This Row],[Цена отгрузки дистрибьютору, кг]])-1</f>
        <v>1.8078985451520202E-2</v>
      </c>
      <c r="AT11" s="37">
        <f>Таблица3[[#This Row],[Акционная цена, кг]]/(Таблица3[[#This Row],[Цена отгрузки дистрибьютору, кг]]*Таблица3[[#This Row],[Транспортная наценка ТС, %]]+Таблица3[[#This Row],[Цена отгрузки дистрибьютору, кг]])-1</f>
        <v>-0.18553681163878388</v>
      </c>
      <c r="AU11" s="38">
        <f>AG11-(Таблица3[[#This Row],[Цена отгрузки дистрибьютору, кг]]*Таблица3[[#This Row],[Транспортная наценка ТС, %]]+Таблица3[[#This Row],[Цена отгрузки дистрибьютору, кг]])</f>
        <v>-42.462400000000002</v>
      </c>
      <c r="AV11" s="39">
        <v>0.1</v>
      </c>
      <c r="AW11" s="38">
        <f t="shared" si="5"/>
        <v>0</v>
      </c>
      <c r="AX11" s="32">
        <f t="shared" si="6"/>
        <v>0.21176042897391617</v>
      </c>
      <c r="AY11" s="38">
        <f t="shared" si="7"/>
        <v>46.599999999999994</v>
      </c>
      <c r="AZ11" s="38">
        <f t="shared" si="8"/>
        <v>13.807407407407425</v>
      </c>
      <c r="BA11" s="38">
        <f t="shared" si="15"/>
        <v>4.137599999999992</v>
      </c>
      <c r="BB11" s="38">
        <f t="shared" si="16"/>
        <v>-9.6698074074074327</v>
      </c>
      <c r="BC11" s="40">
        <f t="shared" si="11"/>
        <v>-5.1876649181370346E-2</v>
      </c>
      <c r="BD11" s="37">
        <f>Таблица3[[#This Row],[Излишек руб]]/Таблица3[[#This Row],[Регулярная цена отгрузки, кг]]</f>
        <v>-4.150131934509628E-2</v>
      </c>
    </row>
  </sheetData>
  <protectedRanges>
    <protectedRange algorithmName="SHA-512" hashValue="zsOcfZZvtD90pSOAafOtocXVHoGuhspO+2pJiwX6Z5kde3g/Z0Z73oyeKQaILBG1JJBHO9AEBDOp2LBe53QYUQ==" saltValue="YT5Xzti9p1N4n7mL6BixtA==" spinCount="100000" sqref="AS3:AT11" name="ручной ввод_2_1"/>
  </protectedRanges>
  <mergeCells count="2">
    <mergeCell ref="AS1:BD1"/>
    <mergeCell ref="AP1:AR1"/>
  </mergeCells>
  <conditionalFormatting sqref="AF12:AF1048576 Z2:Z8 Z11">
    <cfRule type="cellIs" dxfId="17" priority="4" operator="greaterThan">
      <formula>0.3</formula>
    </cfRule>
  </conditionalFormatting>
  <conditionalFormatting sqref="Z10">
    <cfRule type="cellIs" dxfId="16" priority="2" operator="greaterThan">
      <formula>0.3</formula>
    </cfRule>
  </conditionalFormatting>
  <conditionalFormatting sqref="Z9">
    <cfRule type="cellIs" dxfId="15" priority="3" operator="greaterThan">
      <formula>0.3</formula>
    </cfRule>
  </conditionalFormatting>
  <pageMargins left="0.25" right="0.25" top="0.75" bottom="0.75" header="0.3" footer="0.3"/>
  <pageSetup paperSize="9" scale="2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клиенты!$A$2:$A$12000</xm:f>
          </x14:formula1>
          <xm:sqref>L3:L11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I209"/>
  <sheetViews>
    <sheetView topLeftCell="A188" zoomScale="70" zoomScaleNormal="70" workbookViewId="0">
      <selection activeCell="E225" sqref="E225"/>
    </sheetView>
  </sheetViews>
  <sheetFormatPr defaultColWidth="8.7109375" defaultRowHeight="15" x14ac:dyDescent="0.25"/>
  <cols>
    <col min="1" max="1" width="20.28515625" customWidth="1"/>
    <col min="2" max="2" width="30.7109375" customWidth="1"/>
    <col min="3" max="3" width="14.28515625" customWidth="1"/>
    <col min="4" max="4" width="89.42578125" customWidth="1"/>
    <col min="5" max="5" width="31.85546875" customWidth="1"/>
    <col min="6" max="6" width="14.7109375" customWidth="1"/>
    <col min="7" max="10" width="9" customWidth="1"/>
    <col min="11" max="12" width="11.7109375" bestFit="1" customWidth="1"/>
  </cols>
  <sheetData>
    <row r="1" spans="2:9" x14ac:dyDescent="0.25">
      <c r="B1" s="5" t="s">
        <v>1136</v>
      </c>
      <c r="C1" s="126" t="s" vm="23">
        <v>1137</v>
      </c>
      <c r="E1" s="6" t="s">
        <v>1138</v>
      </c>
      <c r="F1" s="126" t="s" vm="1">
        <v>1139</v>
      </c>
      <c r="H1" s="5" t="s">
        <v>1169</v>
      </c>
      <c r="I1" s="126" t="s" vm="22">
        <v>1139</v>
      </c>
    </row>
    <row r="2" spans="2:9" x14ac:dyDescent="0.25">
      <c r="B2" s="47" t="s">
        <v>1141</v>
      </c>
      <c r="C2" s="47" t="s" vm="26">
        <v>13083</v>
      </c>
      <c r="E2" s="5" t="s">
        <v>1142</v>
      </c>
      <c r="F2" s="126" t="s" vm="2">
        <v>1139</v>
      </c>
      <c r="H2" s="5" t="s">
        <v>1143</v>
      </c>
      <c r="I2" s="126" t="s" vm="3">
        <v>1139</v>
      </c>
    </row>
    <row r="3" spans="2:9" x14ac:dyDescent="0.25">
      <c r="B3" s="5" t="s">
        <v>1144</v>
      </c>
      <c r="C3" s="126" t="s" vm="4">
        <v>1139</v>
      </c>
      <c r="E3" s="5" t="s">
        <v>1145</v>
      </c>
      <c r="F3" s="126" t="s" vm="5">
        <v>1139</v>
      </c>
    </row>
    <row r="4" spans="2:9" x14ac:dyDescent="0.25">
      <c r="B4" s="5" t="s">
        <v>1146</v>
      </c>
      <c r="C4" s="126" t="s" vm="6">
        <v>1139</v>
      </c>
      <c r="E4" s="5" t="s">
        <v>1147</v>
      </c>
      <c r="F4" s="126" t="s" vm="7">
        <v>1139</v>
      </c>
    </row>
    <row r="5" spans="2:9" x14ac:dyDescent="0.25">
      <c r="B5" s="127" t="s">
        <v>1168</v>
      </c>
      <c r="C5" s="126" t="s" vm="27">
        <v>1139</v>
      </c>
      <c r="E5" s="5" t="s">
        <v>1149</v>
      </c>
      <c r="F5" s="126" t="s" vm="9">
        <v>1139</v>
      </c>
    </row>
    <row r="6" spans="2:9" x14ac:dyDescent="0.25">
      <c r="B6" s="5" t="s">
        <v>1148</v>
      </c>
      <c r="C6" s="126" t="s" vm="8">
        <v>1139</v>
      </c>
      <c r="E6" s="69" t="s">
        <v>1</v>
      </c>
      <c r="F6" s="126" t="s" vm="25">
        <v>1139</v>
      </c>
    </row>
    <row r="7" spans="2:9" x14ac:dyDescent="0.25">
      <c r="B7" s="47" t="s">
        <v>1150</v>
      </c>
      <c r="C7" s="47" t="s" vm="61">
        <v>1137</v>
      </c>
      <c r="E7" s="5" t="s">
        <v>1151</v>
      </c>
      <c r="F7" s="126" t="s" vm="10">
        <v>1139</v>
      </c>
    </row>
    <row r="8" spans="2:9" x14ac:dyDescent="0.25">
      <c r="B8" s="5" t="s">
        <v>1152</v>
      </c>
      <c r="C8" s="126" t="s" vm="11">
        <v>1139</v>
      </c>
      <c r="E8" s="5" t="s">
        <v>1153</v>
      </c>
      <c r="F8" s="126" t="s" vm="12">
        <v>1139</v>
      </c>
    </row>
    <row r="9" spans="2:9" x14ac:dyDescent="0.25">
      <c r="B9" s="5" t="s">
        <v>1154</v>
      </c>
      <c r="C9" s="126" t="s" vm="58">
        <v>1139</v>
      </c>
      <c r="E9" s="5" t="s">
        <v>1155</v>
      </c>
      <c r="F9" s="126" t="s" vm="56">
        <v>1139</v>
      </c>
    </row>
    <row r="10" spans="2:9" x14ac:dyDescent="0.25">
      <c r="B10" s="5" t="s">
        <v>1156</v>
      </c>
      <c r="C10" s="126" t="s" vm="13">
        <v>1139</v>
      </c>
      <c r="E10" s="5" t="s">
        <v>1157</v>
      </c>
      <c r="F10" s="126" t="s" vm="14">
        <v>1139</v>
      </c>
    </row>
    <row r="11" spans="2:9" x14ac:dyDescent="0.25">
      <c r="B11" s="5" t="s">
        <v>1158</v>
      </c>
      <c r="C11" s="126" t="s" vm="15">
        <v>1139</v>
      </c>
      <c r="E11" s="5" t="s">
        <v>1167</v>
      </c>
      <c r="F11" s="126" t="s" vm="21">
        <v>1139</v>
      </c>
    </row>
    <row r="12" spans="2:9" x14ac:dyDescent="0.25">
      <c r="B12" s="5" t="s">
        <v>1160</v>
      </c>
      <c r="C12" s="126" t="s" vm="16">
        <v>1139</v>
      </c>
      <c r="E12" s="5" t="s">
        <v>1164</v>
      </c>
      <c r="F12" s="126" t="s" vm="55">
        <v>1139</v>
      </c>
    </row>
    <row r="13" spans="2:9" x14ac:dyDescent="0.25">
      <c r="B13" s="5" t="s">
        <v>12269</v>
      </c>
      <c r="C13" s="126" t="s" vm="24">
        <v>1139</v>
      </c>
      <c r="E13" s="5" t="s">
        <v>1161</v>
      </c>
      <c r="F13" s="126" t="s" vm="17">
        <v>1139</v>
      </c>
    </row>
    <row r="14" spans="2:9" x14ac:dyDescent="0.25">
      <c r="B14" s="5" t="s">
        <v>1162</v>
      </c>
      <c r="C14" s="126" t="s" vm="18">
        <v>1139</v>
      </c>
      <c r="E14" s="5" t="s">
        <v>1163</v>
      </c>
      <c r="F14" s="126" t="s" vm="19">
        <v>1139</v>
      </c>
    </row>
    <row r="15" spans="2:9" x14ac:dyDescent="0.25">
      <c r="B15" s="5" t="s">
        <v>1166</v>
      </c>
      <c r="C15" s="126" t="s" vm="20">
        <v>1139</v>
      </c>
      <c r="E15" s="47" t="s">
        <v>1165</v>
      </c>
      <c r="F15" s="47" t="s" vm="59">
        <v>14410</v>
      </c>
    </row>
    <row r="17" spans="2:8" x14ac:dyDescent="0.25">
      <c r="E17" s="5" t="s">
        <v>1159</v>
      </c>
      <c r="F17" s="47" t="s">
        <v>1157</v>
      </c>
      <c r="G17" s="5" t="s">
        <v>13736</v>
      </c>
    </row>
    <row r="18" spans="2:8" x14ac:dyDescent="0.25">
      <c r="E18" s="126" t="s">
        <v>14551</v>
      </c>
      <c r="F18" s="126" t="s">
        <v>14551</v>
      </c>
      <c r="G18" s="126" t="s">
        <v>14552</v>
      </c>
      <c r="H18" s="126" t="s">
        <v>14552</v>
      </c>
    </row>
    <row r="19" spans="2:8" x14ac:dyDescent="0.25">
      <c r="E19" s="79" t="s">
        <v>14553</v>
      </c>
      <c r="F19" s="79" t="s">
        <v>14553</v>
      </c>
      <c r="G19" s="79" t="s">
        <v>14553</v>
      </c>
      <c r="H19" s="79" t="s">
        <v>14553</v>
      </c>
    </row>
    <row r="20" spans="2:8" x14ac:dyDescent="0.25">
      <c r="B20" s="6" t="s">
        <v>1171</v>
      </c>
      <c r="C20" s="5" t="s">
        <v>1186</v>
      </c>
      <c r="D20" s="5" t="s">
        <v>1140</v>
      </c>
      <c r="E20" s="126" t="s">
        <v>1170</v>
      </c>
      <c r="F20" s="126" t="s">
        <v>13734</v>
      </c>
      <c r="G20" s="126" t="s">
        <v>1170</v>
      </c>
      <c r="H20" s="126" t="s">
        <v>13734</v>
      </c>
    </row>
    <row r="21" spans="2:8" x14ac:dyDescent="0.25">
      <c r="B21" s="126" t="s">
        <v>13064</v>
      </c>
      <c r="C21" s="126" t="s">
        <v>1217</v>
      </c>
      <c r="D21" s="126" t="s">
        <v>13773</v>
      </c>
      <c r="E21" s="78">
        <v>6808</v>
      </c>
      <c r="F21" s="87">
        <v>497</v>
      </c>
      <c r="G21" s="78">
        <v>6935</v>
      </c>
      <c r="H21" s="87">
        <v>513</v>
      </c>
    </row>
    <row r="22" spans="2:8" x14ac:dyDescent="0.25">
      <c r="B22" s="126" t="s">
        <v>13064</v>
      </c>
      <c r="C22" s="126" t="s">
        <v>12318</v>
      </c>
      <c r="D22" s="126" t="s">
        <v>12319</v>
      </c>
      <c r="E22" s="78">
        <v>1234.8000000000002</v>
      </c>
      <c r="F22" s="87">
        <v>232</v>
      </c>
      <c r="G22" s="78">
        <v>970.19999999999982</v>
      </c>
      <c r="H22" s="87">
        <v>217</v>
      </c>
    </row>
    <row r="23" spans="2:8" x14ac:dyDescent="0.25">
      <c r="B23" s="126" t="s">
        <v>13064</v>
      </c>
      <c r="C23" s="126" t="s">
        <v>12314</v>
      </c>
      <c r="D23" s="126" t="s">
        <v>12315</v>
      </c>
      <c r="E23" s="78">
        <v>939.6</v>
      </c>
      <c r="F23" s="87">
        <v>214</v>
      </c>
      <c r="G23" s="78">
        <v>800.0999999999998</v>
      </c>
      <c r="H23" s="87">
        <v>194</v>
      </c>
    </row>
    <row r="24" spans="2:8" x14ac:dyDescent="0.25">
      <c r="B24" s="126" t="s">
        <v>13064</v>
      </c>
      <c r="C24" s="126" t="s">
        <v>1336</v>
      </c>
      <c r="D24" s="126" t="s">
        <v>13785</v>
      </c>
      <c r="E24" s="78">
        <v>3270</v>
      </c>
      <c r="F24" s="87">
        <v>224</v>
      </c>
      <c r="G24" s="78">
        <v>2505</v>
      </c>
      <c r="H24" s="87">
        <v>193</v>
      </c>
    </row>
    <row r="25" spans="2:8" x14ac:dyDescent="0.25">
      <c r="B25" s="126" t="s">
        <v>13064</v>
      </c>
      <c r="C25" s="126" t="s">
        <v>12323</v>
      </c>
      <c r="D25" s="126" t="s">
        <v>14030</v>
      </c>
      <c r="E25" s="78"/>
      <c r="F25" s="87"/>
      <c r="G25" s="78">
        <v>0.75</v>
      </c>
      <c r="H25" s="87">
        <v>1</v>
      </c>
    </row>
    <row r="26" spans="2:8" x14ac:dyDescent="0.25">
      <c r="B26" s="126" t="s">
        <v>13064</v>
      </c>
      <c r="C26" s="126" t="s">
        <v>13078</v>
      </c>
      <c r="D26" s="126" t="s">
        <v>13786</v>
      </c>
      <c r="E26" s="78">
        <v>945.75</v>
      </c>
      <c r="F26" s="87">
        <v>183</v>
      </c>
      <c r="G26" s="78">
        <v>297.75</v>
      </c>
      <c r="H26" s="87">
        <v>153</v>
      </c>
    </row>
    <row r="27" spans="2:8" x14ac:dyDescent="0.25">
      <c r="B27" s="126" t="s">
        <v>13064</v>
      </c>
      <c r="C27" s="126" t="s">
        <v>13066</v>
      </c>
      <c r="D27" s="126" t="s">
        <v>13788</v>
      </c>
      <c r="E27" s="78">
        <v>563.25</v>
      </c>
      <c r="F27" s="87">
        <v>113</v>
      </c>
      <c r="G27" s="78">
        <v>11.25</v>
      </c>
      <c r="H27" s="87">
        <v>2</v>
      </c>
    </row>
    <row r="28" spans="2:8" x14ac:dyDescent="0.25">
      <c r="B28" s="126" t="s">
        <v>13064</v>
      </c>
      <c r="C28" s="126" t="s">
        <v>13069</v>
      </c>
      <c r="D28" s="126" t="s">
        <v>13790</v>
      </c>
      <c r="E28" s="78">
        <v>520</v>
      </c>
      <c r="F28" s="87">
        <v>86</v>
      </c>
      <c r="G28" s="78">
        <v>510</v>
      </c>
      <c r="H28" s="87">
        <v>80</v>
      </c>
    </row>
    <row r="29" spans="2:8" x14ac:dyDescent="0.25">
      <c r="B29" s="126" t="s">
        <v>13064</v>
      </c>
      <c r="C29" s="126" t="s">
        <v>13180</v>
      </c>
      <c r="D29" s="126" t="s">
        <v>13797</v>
      </c>
      <c r="E29" s="78">
        <v>8280</v>
      </c>
      <c r="F29" s="87">
        <v>597</v>
      </c>
      <c r="G29" s="78">
        <v>7630</v>
      </c>
      <c r="H29" s="87">
        <v>559</v>
      </c>
    </row>
    <row r="30" spans="2:8" x14ac:dyDescent="0.25">
      <c r="B30" s="126" t="s">
        <v>13064</v>
      </c>
      <c r="C30" s="126" t="s">
        <v>13090</v>
      </c>
      <c r="D30" s="126" t="s">
        <v>14089</v>
      </c>
      <c r="E30" s="78">
        <v>-0.9</v>
      </c>
      <c r="F30" s="87"/>
      <c r="G30" s="78"/>
      <c r="H30" s="87"/>
    </row>
    <row r="31" spans="2:8" x14ac:dyDescent="0.25">
      <c r="B31" s="126" t="s">
        <v>13064</v>
      </c>
      <c r="C31" s="126" t="s">
        <v>13199</v>
      </c>
      <c r="D31" s="126" t="s">
        <v>14348</v>
      </c>
      <c r="E31" s="78">
        <v>2623.5000000000009</v>
      </c>
      <c r="F31" s="87">
        <v>432</v>
      </c>
      <c r="G31" s="78">
        <v>1468.8</v>
      </c>
      <c r="H31" s="87">
        <v>277</v>
      </c>
    </row>
    <row r="32" spans="2:8" x14ac:dyDescent="0.25">
      <c r="B32" s="126" t="s">
        <v>13064</v>
      </c>
      <c r="C32" s="126" t="s">
        <v>13197</v>
      </c>
      <c r="D32" s="126" t="s">
        <v>14058</v>
      </c>
      <c r="E32" s="78">
        <v>3.44</v>
      </c>
      <c r="F32" s="87">
        <v>1</v>
      </c>
      <c r="G32" s="78"/>
      <c r="H32" s="87"/>
    </row>
    <row r="33" spans="2:8" x14ac:dyDescent="0.25">
      <c r="B33" s="126" t="s">
        <v>13064</v>
      </c>
      <c r="C33" s="126" t="s">
        <v>13198</v>
      </c>
      <c r="D33" s="126" t="s">
        <v>13798</v>
      </c>
      <c r="E33" s="78">
        <v>166.49999999999997</v>
      </c>
      <c r="F33" s="87">
        <v>62</v>
      </c>
      <c r="G33" s="78"/>
      <c r="H33" s="87"/>
    </row>
    <row r="34" spans="2:8" x14ac:dyDescent="0.25">
      <c r="B34" s="126" t="s">
        <v>13064</v>
      </c>
      <c r="C34" s="126" t="s">
        <v>14035</v>
      </c>
      <c r="D34" s="126" t="s">
        <v>14702</v>
      </c>
      <c r="E34" s="78">
        <v>0.86</v>
      </c>
      <c r="F34" s="87">
        <v>1</v>
      </c>
      <c r="G34" s="78"/>
      <c r="H34" s="87"/>
    </row>
    <row r="35" spans="2:8" x14ac:dyDescent="0.25">
      <c r="B35" s="126" t="s">
        <v>13064</v>
      </c>
      <c r="C35" s="126" t="s">
        <v>14411</v>
      </c>
      <c r="D35" s="126" t="s">
        <v>14514</v>
      </c>
      <c r="E35" s="78">
        <v>39.989999999999995</v>
      </c>
      <c r="F35" s="87">
        <v>29</v>
      </c>
      <c r="G35" s="78"/>
      <c r="H35" s="87"/>
    </row>
    <row r="36" spans="2:8" x14ac:dyDescent="0.25">
      <c r="B36" s="126" t="s">
        <v>13064</v>
      </c>
      <c r="C36" s="126" t="s">
        <v>14349</v>
      </c>
      <c r="D36" s="126" t="s">
        <v>14350</v>
      </c>
      <c r="E36" s="78">
        <v>2421.9000000000005</v>
      </c>
      <c r="F36" s="87">
        <v>441</v>
      </c>
      <c r="G36" s="78">
        <v>1392.3000000000004</v>
      </c>
      <c r="H36" s="87">
        <v>264</v>
      </c>
    </row>
    <row r="37" spans="2:8" x14ac:dyDescent="0.25">
      <c r="B37" s="126" t="s">
        <v>13064</v>
      </c>
      <c r="C37" s="126" t="s">
        <v>14493</v>
      </c>
      <c r="D37" s="126" t="s">
        <v>14494</v>
      </c>
      <c r="E37" s="78">
        <v>2361.1000000000004</v>
      </c>
      <c r="F37" s="87">
        <v>367</v>
      </c>
      <c r="G37" s="78">
        <v>2158.1000000000013</v>
      </c>
      <c r="H37" s="87">
        <v>356</v>
      </c>
    </row>
    <row r="38" spans="2:8" x14ac:dyDescent="0.25">
      <c r="B38" s="126" t="s">
        <v>13064</v>
      </c>
      <c r="C38" s="126" t="s">
        <v>14554</v>
      </c>
      <c r="D38" s="126" t="s">
        <v>14555</v>
      </c>
      <c r="E38" s="78">
        <v>283.5</v>
      </c>
      <c r="F38" s="87">
        <v>111</v>
      </c>
      <c r="G38" s="78">
        <v>411.60000000000008</v>
      </c>
      <c r="H38" s="87">
        <v>235</v>
      </c>
    </row>
    <row r="39" spans="2:8" x14ac:dyDescent="0.25">
      <c r="B39" s="126" t="s">
        <v>13064</v>
      </c>
      <c r="C39" s="126" t="s">
        <v>14556</v>
      </c>
      <c r="D39" s="126" t="s">
        <v>14557</v>
      </c>
      <c r="E39" s="78">
        <v>259.7</v>
      </c>
      <c r="F39" s="87">
        <v>102</v>
      </c>
      <c r="G39" s="78">
        <v>285.59999999999997</v>
      </c>
      <c r="H39" s="87">
        <v>158</v>
      </c>
    </row>
    <row r="40" spans="2:8" x14ac:dyDescent="0.25">
      <c r="B40" s="126" t="s">
        <v>13064</v>
      </c>
      <c r="C40" s="126" t="s">
        <v>14535</v>
      </c>
      <c r="D40" s="126" t="s">
        <v>14558</v>
      </c>
      <c r="E40" s="78">
        <v>311</v>
      </c>
      <c r="F40" s="87">
        <v>34</v>
      </c>
      <c r="G40" s="78">
        <v>170</v>
      </c>
      <c r="H40" s="87">
        <v>19</v>
      </c>
    </row>
    <row r="41" spans="2:8" x14ac:dyDescent="0.25">
      <c r="B41" s="126" t="s">
        <v>13064</v>
      </c>
      <c r="C41" s="126" t="s">
        <v>14559</v>
      </c>
      <c r="D41" s="126" t="s">
        <v>14560</v>
      </c>
      <c r="E41" s="78">
        <v>352.79999999999995</v>
      </c>
      <c r="F41" s="87">
        <v>129</v>
      </c>
      <c r="G41" s="78">
        <v>437.50000000000006</v>
      </c>
      <c r="H41" s="87">
        <v>221</v>
      </c>
    </row>
    <row r="42" spans="2:8" x14ac:dyDescent="0.25">
      <c r="B42" s="126" t="s">
        <v>13064</v>
      </c>
      <c r="C42" s="126" t="s">
        <v>14561</v>
      </c>
      <c r="D42" s="126" t="s">
        <v>14562</v>
      </c>
      <c r="E42" s="78">
        <v>346.49999999999994</v>
      </c>
      <c r="F42" s="87">
        <v>31</v>
      </c>
      <c r="G42" s="78">
        <v>1372.6999999999998</v>
      </c>
      <c r="H42" s="87">
        <v>85</v>
      </c>
    </row>
    <row r="43" spans="2:8" x14ac:dyDescent="0.25">
      <c r="B43" s="126" t="s">
        <v>13064</v>
      </c>
      <c r="C43" s="126" t="s">
        <v>14563</v>
      </c>
      <c r="D43" s="126" t="s">
        <v>14564</v>
      </c>
      <c r="E43" s="78">
        <v>632.79999999999995</v>
      </c>
      <c r="F43" s="87">
        <v>183</v>
      </c>
      <c r="G43" s="78">
        <v>539.69999999999993</v>
      </c>
      <c r="H43" s="87">
        <v>157</v>
      </c>
    </row>
    <row r="44" spans="2:8" x14ac:dyDescent="0.25">
      <c r="B44" s="126" t="s">
        <v>13064</v>
      </c>
      <c r="C44" s="126" t="s">
        <v>14565</v>
      </c>
      <c r="D44" s="126" t="s">
        <v>14566</v>
      </c>
      <c r="E44" s="78">
        <v>4613.7000000000007</v>
      </c>
      <c r="F44" s="87">
        <v>706</v>
      </c>
      <c r="G44" s="78">
        <v>4996.5999999999931</v>
      </c>
      <c r="H44" s="87">
        <v>736</v>
      </c>
    </row>
    <row r="45" spans="2:8" x14ac:dyDescent="0.25">
      <c r="B45" s="126" t="s">
        <v>13064</v>
      </c>
      <c r="C45" s="126" t="s">
        <v>14567</v>
      </c>
      <c r="D45" s="126" t="s">
        <v>14568</v>
      </c>
      <c r="E45" s="78">
        <v>2442.3000000000002</v>
      </c>
      <c r="F45" s="87">
        <v>453</v>
      </c>
      <c r="G45" s="78">
        <v>2594.900000000001</v>
      </c>
      <c r="H45" s="87">
        <v>468</v>
      </c>
    </row>
    <row r="46" spans="2:8" x14ac:dyDescent="0.25">
      <c r="B46" s="126" t="s">
        <v>13064</v>
      </c>
      <c r="C46" s="126" t="s">
        <v>14569</v>
      </c>
      <c r="D46" s="126" t="s">
        <v>14570</v>
      </c>
      <c r="E46" s="78">
        <v>352.4</v>
      </c>
      <c r="F46" s="87">
        <v>166</v>
      </c>
      <c r="G46" s="78">
        <v>290.39999999999998</v>
      </c>
      <c r="H46" s="87">
        <v>144</v>
      </c>
    </row>
    <row r="47" spans="2:8" x14ac:dyDescent="0.25">
      <c r="B47" s="126" t="s">
        <v>13064</v>
      </c>
      <c r="C47" s="126" t="s">
        <v>14571</v>
      </c>
      <c r="D47" s="126" t="s">
        <v>14572</v>
      </c>
      <c r="E47" s="78">
        <v>684.4</v>
      </c>
      <c r="F47" s="87">
        <v>269</v>
      </c>
      <c r="G47" s="78">
        <v>437.19999999999993</v>
      </c>
      <c r="H47" s="87">
        <v>198</v>
      </c>
    </row>
    <row r="48" spans="2:8" x14ac:dyDescent="0.25">
      <c r="B48" s="126" t="s">
        <v>13064</v>
      </c>
      <c r="C48" s="126" t="s">
        <v>14573</v>
      </c>
      <c r="D48" s="126" t="s">
        <v>14574</v>
      </c>
      <c r="E48" s="78">
        <v>505.4</v>
      </c>
      <c r="F48" s="87">
        <v>165</v>
      </c>
      <c r="G48" s="78">
        <v>503.30000000000007</v>
      </c>
      <c r="H48" s="87">
        <v>146</v>
      </c>
    </row>
    <row r="49" spans="2:8" x14ac:dyDescent="0.25">
      <c r="B49" s="126" t="s">
        <v>13064</v>
      </c>
      <c r="C49" s="126" t="s">
        <v>14575</v>
      </c>
      <c r="D49" s="126" t="s">
        <v>14576</v>
      </c>
      <c r="E49" s="78">
        <v>173.6</v>
      </c>
      <c r="F49" s="87">
        <v>85</v>
      </c>
      <c r="G49" s="78">
        <v>98.800000000000011</v>
      </c>
      <c r="H49" s="87">
        <v>77</v>
      </c>
    </row>
    <row r="50" spans="2:8" x14ac:dyDescent="0.25">
      <c r="B50" s="126" t="s">
        <v>13064</v>
      </c>
      <c r="C50" s="126" t="s">
        <v>14577</v>
      </c>
      <c r="D50" s="126" t="s">
        <v>14578</v>
      </c>
      <c r="E50" s="78">
        <v>974.39999999999975</v>
      </c>
      <c r="F50" s="87">
        <v>222</v>
      </c>
      <c r="G50" s="78">
        <v>751.10000000000014</v>
      </c>
      <c r="H50" s="87">
        <v>208</v>
      </c>
    </row>
    <row r="51" spans="2:8" x14ac:dyDescent="0.25">
      <c r="B51" s="126" t="s">
        <v>13064</v>
      </c>
      <c r="C51" s="126" t="s">
        <v>14579</v>
      </c>
      <c r="D51" s="126" t="s">
        <v>14580</v>
      </c>
      <c r="E51" s="78"/>
      <c r="F51" s="87"/>
      <c r="G51" s="78">
        <v>654.50000000000011</v>
      </c>
      <c r="H51" s="87">
        <v>209</v>
      </c>
    </row>
    <row r="52" spans="2:8" x14ac:dyDescent="0.25">
      <c r="B52" s="126" t="s">
        <v>13064</v>
      </c>
      <c r="C52" s="126" t="s">
        <v>14581</v>
      </c>
      <c r="D52" s="126" t="s">
        <v>14582</v>
      </c>
      <c r="E52" s="78"/>
      <c r="F52" s="87"/>
      <c r="G52" s="78">
        <v>652.4000000000002</v>
      </c>
      <c r="H52" s="87">
        <v>194</v>
      </c>
    </row>
    <row r="53" spans="2:8" x14ac:dyDescent="0.25">
      <c r="B53" s="126" t="s">
        <v>13064</v>
      </c>
      <c r="C53" s="126" t="s">
        <v>14583</v>
      </c>
      <c r="D53" s="126" t="s">
        <v>14584</v>
      </c>
      <c r="E53" s="78"/>
      <c r="F53" s="87"/>
      <c r="G53" s="78">
        <v>567.69999999999993</v>
      </c>
      <c r="H53" s="87">
        <v>203</v>
      </c>
    </row>
    <row r="54" spans="2:8" x14ac:dyDescent="0.25">
      <c r="B54" s="126" t="s">
        <v>13052</v>
      </c>
      <c r="C54" s="126" t="s">
        <v>1236</v>
      </c>
      <c r="D54" s="126" t="s">
        <v>13764</v>
      </c>
      <c r="E54" s="78">
        <v>22079.580999999984</v>
      </c>
      <c r="F54" s="87">
        <v>2097</v>
      </c>
      <c r="G54" s="78">
        <v>14436.121000000003</v>
      </c>
      <c r="H54" s="87">
        <v>1539</v>
      </c>
    </row>
    <row r="55" spans="2:8" x14ac:dyDescent="0.25">
      <c r="B55" s="126" t="s">
        <v>13052</v>
      </c>
      <c r="C55" s="126" t="s">
        <v>1237</v>
      </c>
      <c r="D55" s="126" t="s">
        <v>13808</v>
      </c>
      <c r="E55" s="78">
        <v>4096.5540000000028</v>
      </c>
      <c r="F55" s="87">
        <v>1265</v>
      </c>
      <c r="G55" s="78">
        <v>3319.7669999999998</v>
      </c>
      <c r="H55" s="87">
        <v>1102</v>
      </c>
    </row>
    <row r="56" spans="2:8" x14ac:dyDescent="0.25">
      <c r="B56" s="126" t="s">
        <v>13052</v>
      </c>
      <c r="C56" s="126" t="s">
        <v>1242</v>
      </c>
      <c r="D56" s="126" t="s">
        <v>14585</v>
      </c>
      <c r="E56" s="78">
        <v>673.38099999999986</v>
      </c>
      <c r="F56" s="87">
        <v>166</v>
      </c>
      <c r="G56" s="78">
        <v>655.36399999999981</v>
      </c>
      <c r="H56" s="87">
        <v>159</v>
      </c>
    </row>
    <row r="57" spans="2:8" x14ac:dyDescent="0.25">
      <c r="B57" s="126" t="s">
        <v>13052</v>
      </c>
      <c r="C57" s="126" t="s">
        <v>1249</v>
      </c>
      <c r="D57" s="126" t="s">
        <v>13811</v>
      </c>
      <c r="E57" s="78">
        <v>127.18</v>
      </c>
      <c r="F57" s="87">
        <v>99</v>
      </c>
      <c r="G57" s="78">
        <v>-28.212000000000003</v>
      </c>
      <c r="H57" s="87">
        <v>3</v>
      </c>
    </row>
    <row r="58" spans="2:8" x14ac:dyDescent="0.25">
      <c r="B58" s="126" t="s">
        <v>13052</v>
      </c>
      <c r="C58" s="126" t="s">
        <v>1210</v>
      </c>
      <c r="D58" s="126" t="s">
        <v>13812</v>
      </c>
      <c r="E58" s="78">
        <v>4084.4440000000009</v>
      </c>
      <c r="F58" s="87">
        <v>840</v>
      </c>
      <c r="G58" s="78">
        <v>3773.0590000000016</v>
      </c>
      <c r="H58" s="87">
        <v>818</v>
      </c>
    </row>
    <row r="59" spans="2:8" x14ac:dyDescent="0.25">
      <c r="B59" s="126" t="s">
        <v>13052</v>
      </c>
      <c r="C59" s="126" t="s">
        <v>1251</v>
      </c>
      <c r="D59" s="126" t="s">
        <v>13813</v>
      </c>
      <c r="E59" s="78">
        <v>1433.7889999999973</v>
      </c>
      <c r="F59" s="87">
        <v>526</v>
      </c>
      <c r="G59" s="78">
        <v>1290.1500000000001</v>
      </c>
      <c r="H59" s="87">
        <v>491</v>
      </c>
    </row>
    <row r="60" spans="2:8" x14ac:dyDescent="0.25">
      <c r="B60" s="126" t="s">
        <v>13052</v>
      </c>
      <c r="C60" s="126" t="s">
        <v>1252</v>
      </c>
      <c r="D60" s="126" t="s">
        <v>13814</v>
      </c>
      <c r="E60" s="78">
        <v>-1.29</v>
      </c>
      <c r="F60" s="87"/>
      <c r="G60" s="78"/>
      <c r="H60" s="87"/>
    </row>
    <row r="61" spans="2:8" x14ac:dyDescent="0.25">
      <c r="B61" s="126" t="s">
        <v>13052</v>
      </c>
      <c r="C61" s="126" t="s">
        <v>1254</v>
      </c>
      <c r="D61" s="126" t="s">
        <v>13816</v>
      </c>
      <c r="E61" s="78">
        <v>-27.103000000000005</v>
      </c>
      <c r="F61" s="87"/>
      <c r="G61" s="78">
        <v>-2.077</v>
      </c>
      <c r="H61" s="87"/>
    </row>
    <row r="62" spans="2:8" x14ac:dyDescent="0.25">
      <c r="B62" s="126" t="s">
        <v>13052</v>
      </c>
      <c r="C62" s="126" t="s">
        <v>1258</v>
      </c>
      <c r="D62" s="126" t="s">
        <v>13817</v>
      </c>
      <c r="E62" s="78">
        <v>713.09400000000051</v>
      </c>
      <c r="F62" s="87">
        <v>348</v>
      </c>
      <c r="G62" s="78">
        <v>922.25200000000007</v>
      </c>
      <c r="H62" s="87">
        <v>391</v>
      </c>
    </row>
    <row r="63" spans="2:8" x14ac:dyDescent="0.25">
      <c r="B63" s="126" t="s">
        <v>13052</v>
      </c>
      <c r="C63" s="126" t="s">
        <v>1259</v>
      </c>
      <c r="D63" s="126" t="s">
        <v>14586</v>
      </c>
      <c r="E63" s="78">
        <v>2609.5470000000028</v>
      </c>
      <c r="F63" s="87">
        <v>776</v>
      </c>
      <c r="G63" s="78">
        <v>2436.3740000000007</v>
      </c>
      <c r="H63" s="87">
        <v>719</v>
      </c>
    </row>
    <row r="64" spans="2:8" x14ac:dyDescent="0.25">
      <c r="B64" s="126" t="s">
        <v>13052</v>
      </c>
      <c r="C64" s="126" t="s">
        <v>1263</v>
      </c>
      <c r="D64" s="126" t="s">
        <v>14587</v>
      </c>
      <c r="E64" s="78">
        <v>1404.1179000000047</v>
      </c>
      <c r="F64" s="87">
        <v>744</v>
      </c>
      <c r="G64" s="78">
        <v>1248.7058999999992</v>
      </c>
      <c r="H64" s="87">
        <v>752</v>
      </c>
    </row>
    <row r="65" spans="2:8" x14ac:dyDescent="0.25">
      <c r="B65" s="126" t="s">
        <v>13052</v>
      </c>
      <c r="C65" s="126" t="s">
        <v>1214</v>
      </c>
      <c r="D65" s="126" t="s">
        <v>14588</v>
      </c>
      <c r="E65" s="78">
        <v>1988.0910000000063</v>
      </c>
      <c r="F65" s="87">
        <v>837</v>
      </c>
      <c r="G65" s="78">
        <v>1735.7615999999991</v>
      </c>
      <c r="H65" s="87">
        <v>848</v>
      </c>
    </row>
    <row r="66" spans="2:8" x14ac:dyDescent="0.25">
      <c r="B66" s="126" t="s">
        <v>13052</v>
      </c>
      <c r="C66" s="126" t="s">
        <v>1264</v>
      </c>
      <c r="D66" s="126" t="s">
        <v>14589</v>
      </c>
      <c r="E66" s="78">
        <v>3645.2540000000035</v>
      </c>
      <c r="F66" s="87">
        <v>841</v>
      </c>
      <c r="G66" s="78">
        <v>3622.4540000000006</v>
      </c>
      <c r="H66" s="87">
        <v>821</v>
      </c>
    </row>
    <row r="67" spans="2:8" x14ac:dyDescent="0.25">
      <c r="B67" s="126" t="s">
        <v>13052</v>
      </c>
      <c r="C67" s="126" t="s">
        <v>1267</v>
      </c>
      <c r="D67" s="126" t="s">
        <v>13760</v>
      </c>
      <c r="E67" s="78">
        <v>2.25</v>
      </c>
      <c r="F67" s="87">
        <v>2</v>
      </c>
      <c r="G67" s="78">
        <v>8.1</v>
      </c>
      <c r="H67" s="87">
        <v>4</v>
      </c>
    </row>
    <row r="68" spans="2:8" x14ac:dyDescent="0.25">
      <c r="B68" s="126" t="s">
        <v>13052</v>
      </c>
      <c r="C68" s="126" t="s">
        <v>1282</v>
      </c>
      <c r="D68" s="126" t="s">
        <v>13826</v>
      </c>
      <c r="E68" s="78">
        <v>-1.3849999999999998</v>
      </c>
      <c r="F68" s="87"/>
      <c r="G68" s="78"/>
      <c r="H68" s="87"/>
    </row>
    <row r="69" spans="2:8" x14ac:dyDescent="0.25">
      <c r="B69" s="126" t="s">
        <v>13052</v>
      </c>
      <c r="C69" s="126" t="s">
        <v>1285</v>
      </c>
      <c r="D69" s="126" t="s">
        <v>13829</v>
      </c>
      <c r="E69" s="78">
        <v>96.070000000000022</v>
      </c>
      <c r="F69" s="87">
        <v>52</v>
      </c>
      <c r="G69" s="78">
        <v>83.518999999999991</v>
      </c>
      <c r="H69" s="87">
        <v>44</v>
      </c>
    </row>
    <row r="70" spans="2:8" x14ac:dyDescent="0.25">
      <c r="B70" s="126" t="s">
        <v>13052</v>
      </c>
      <c r="C70" s="126" t="s">
        <v>1202</v>
      </c>
      <c r="D70" s="126" t="s">
        <v>13831</v>
      </c>
      <c r="E70" s="78">
        <v>162.0100000000003</v>
      </c>
      <c r="F70" s="87">
        <v>301</v>
      </c>
      <c r="G70" s="78">
        <v>124.78000000000002</v>
      </c>
      <c r="H70" s="87">
        <v>272</v>
      </c>
    </row>
    <row r="71" spans="2:8" x14ac:dyDescent="0.25">
      <c r="B71" s="126" t="s">
        <v>13052</v>
      </c>
      <c r="C71" s="126" t="s">
        <v>1295</v>
      </c>
      <c r="D71" s="126" t="s">
        <v>14590</v>
      </c>
      <c r="E71" s="78">
        <v>15864.854000000136</v>
      </c>
      <c r="F71" s="87">
        <v>2454</v>
      </c>
      <c r="G71" s="78">
        <v>14796.278000000037</v>
      </c>
      <c r="H71" s="87">
        <v>2379</v>
      </c>
    </row>
    <row r="72" spans="2:8" x14ac:dyDescent="0.25">
      <c r="B72" s="126" t="s">
        <v>13052</v>
      </c>
      <c r="C72" s="126" t="s">
        <v>1211</v>
      </c>
      <c r="D72" s="126" t="s">
        <v>14591</v>
      </c>
      <c r="E72" s="78">
        <v>1512.1659999999995</v>
      </c>
      <c r="F72" s="87">
        <v>442</v>
      </c>
      <c r="G72" s="78">
        <v>1500.819999999999</v>
      </c>
      <c r="H72" s="87">
        <v>471</v>
      </c>
    </row>
    <row r="73" spans="2:8" x14ac:dyDescent="0.25">
      <c r="B73" s="126" t="s">
        <v>13052</v>
      </c>
      <c r="C73" s="126" t="s">
        <v>1299</v>
      </c>
      <c r="D73" s="126" t="s">
        <v>14592</v>
      </c>
      <c r="E73" s="78">
        <v>9902.9090000000779</v>
      </c>
      <c r="F73" s="87">
        <v>2153</v>
      </c>
      <c r="G73" s="78">
        <v>5156.8710000000392</v>
      </c>
      <c r="H73" s="87">
        <v>1433</v>
      </c>
    </row>
    <row r="74" spans="2:8" x14ac:dyDescent="0.25">
      <c r="B74" s="126" t="s">
        <v>13052</v>
      </c>
      <c r="C74" s="126" t="s">
        <v>1303</v>
      </c>
      <c r="D74" s="126" t="s">
        <v>13756</v>
      </c>
      <c r="E74" s="78">
        <v>25569.114999999994</v>
      </c>
      <c r="F74" s="87">
        <v>2071</v>
      </c>
      <c r="G74" s="78">
        <v>27019.714000000011</v>
      </c>
      <c r="H74" s="87">
        <v>2038</v>
      </c>
    </row>
    <row r="75" spans="2:8" x14ac:dyDescent="0.25">
      <c r="B75" s="126" t="s">
        <v>13052</v>
      </c>
      <c r="C75" s="126" t="s">
        <v>1304</v>
      </c>
      <c r="D75" s="126" t="s">
        <v>13846</v>
      </c>
      <c r="E75" s="78">
        <v>45.219999999999985</v>
      </c>
      <c r="F75" s="87">
        <v>132</v>
      </c>
      <c r="G75" s="78">
        <v>46.239999999999981</v>
      </c>
      <c r="H75" s="87">
        <v>145</v>
      </c>
    </row>
    <row r="76" spans="2:8" x14ac:dyDescent="0.25">
      <c r="B76" s="126" t="s">
        <v>13052</v>
      </c>
      <c r="C76" s="126" t="s">
        <v>1341</v>
      </c>
      <c r="D76" s="126" t="s">
        <v>13849</v>
      </c>
      <c r="E76" s="78">
        <v>2509.985999999999</v>
      </c>
      <c r="F76" s="87">
        <v>1060</v>
      </c>
      <c r="G76" s="78">
        <v>5815.8430000000008</v>
      </c>
      <c r="H76" s="87">
        <v>1878</v>
      </c>
    </row>
    <row r="77" spans="2:8" x14ac:dyDescent="0.25">
      <c r="B77" s="126" t="s">
        <v>13052</v>
      </c>
      <c r="C77" s="126" t="s">
        <v>1340</v>
      </c>
      <c r="D77" s="126" t="s">
        <v>13850</v>
      </c>
      <c r="E77" s="78">
        <v>8859.5170000000489</v>
      </c>
      <c r="F77" s="87">
        <v>2245</v>
      </c>
      <c r="G77" s="78">
        <v>4272.42400000001</v>
      </c>
      <c r="H77" s="87">
        <v>1407</v>
      </c>
    </row>
    <row r="78" spans="2:8" x14ac:dyDescent="0.25">
      <c r="B78" s="126" t="s">
        <v>13052</v>
      </c>
      <c r="C78" s="126" t="s">
        <v>1308</v>
      </c>
      <c r="D78" s="126" t="s">
        <v>14593</v>
      </c>
      <c r="E78" s="78">
        <v>2668.1570000000033</v>
      </c>
      <c r="F78" s="87">
        <v>1089</v>
      </c>
      <c r="G78" s="78">
        <v>6180.1900000000069</v>
      </c>
      <c r="H78" s="87">
        <v>1912</v>
      </c>
    </row>
    <row r="79" spans="2:8" x14ac:dyDescent="0.25">
      <c r="B79" s="126" t="s">
        <v>13052</v>
      </c>
      <c r="C79" s="126" t="s">
        <v>12302</v>
      </c>
      <c r="D79" s="126" t="s">
        <v>14594</v>
      </c>
      <c r="E79" s="78">
        <v>531.52400000000011</v>
      </c>
      <c r="F79" s="87">
        <v>269</v>
      </c>
      <c r="G79" s="78">
        <v>527.52599999999973</v>
      </c>
      <c r="H79" s="87">
        <v>258</v>
      </c>
    </row>
    <row r="80" spans="2:8" x14ac:dyDescent="0.25">
      <c r="B80" s="126" t="s">
        <v>13052</v>
      </c>
      <c r="C80" s="126" t="s">
        <v>12274</v>
      </c>
      <c r="D80" s="126" t="s">
        <v>13863</v>
      </c>
      <c r="E80" s="78">
        <v>126.90000000000011</v>
      </c>
      <c r="F80" s="87">
        <v>249</v>
      </c>
      <c r="G80" s="78">
        <v>81.000000000000028</v>
      </c>
      <c r="H80" s="87">
        <v>133</v>
      </c>
    </row>
    <row r="81" spans="2:8" x14ac:dyDescent="0.25">
      <c r="B81" s="126" t="s">
        <v>13052</v>
      </c>
      <c r="C81" s="126" t="s">
        <v>12311</v>
      </c>
      <c r="D81" s="126" t="s">
        <v>13868</v>
      </c>
      <c r="E81" s="78">
        <v>1460.6679999999992</v>
      </c>
      <c r="F81" s="87">
        <v>454</v>
      </c>
      <c r="G81" s="78">
        <v>1479.5169999999998</v>
      </c>
      <c r="H81" s="87">
        <v>500</v>
      </c>
    </row>
    <row r="82" spans="2:8" x14ac:dyDescent="0.25">
      <c r="B82" s="126" t="s">
        <v>13052</v>
      </c>
      <c r="C82" s="126" t="s">
        <v>13182</v>
      </c>
      <c r="D82" s="126" t="s">
        <v>13746</v>
      </c>
      <c r="E82" s="78">
        <v>19.599999999999998</v>
      </c>
      <c r="F82" s="87">
        <v>54</v>
      </c>
      <c r="G82" s="78">
        <v>5.2500000000000009</v>
      </c>
      <c r="H82" s="87">
        <v>22</v>
      </c>
    </row>
    <row r="83" spans="2:8" x14ac:dyDescent="0.25">
      <c r="B83" s="126" t="s">
        <v>13052</v>
      </c>
      <c r="C83" s="126" t="s">
        <v>13185</v>
      </c>
      <c r="D83" s="126" t="s">
        <v>13748</v>
      </c>
      <c r="E83" s="78">
        <v>79.450000000000045</v>
      </c>
      <c r="F83" s="87">
        <v>139</v>
      </c>
      <c r="G83" s="78">
        <v>60.899999999999991</v>
      </c>
      <c r="H83" s="87">
        <v>112</v>
      </c>
    </row>
    <row r="84" spans="2:8" x14ac:dyDescent="0.25">
      <c r="B84" s="126" t="s">
        <v>13052</v>
      </c>
      <c r="C84" s="126" t="s">
        <v>13188</v>
      </c>
      <c r="D84" s="126" t="s">
        <v>13772</v>
      </c>
      <c r="E84" s="78">
        <v>847.79900000000021</v>
      </c>
      <c r="F84" s="87">
        <v>271</v>
      </c>
      <c r="G84" s="78">
        <v>674.41600000000005</v>
      </c>
      <c r="H84" s="87">
        <v>224</v>
      </c>
    </row>
    <row r="85" spans="2:8" x14ac:dyDescent="0.25">
      <c r="B85" s="126" t="s">
        <v>13052</v>
      </c>
      <c r="C85" s="126" t="s">
        <v>13189</v>
      </c>
      <c r="D85" s="126" t="s">
        <v>13749</v>
      </c>
      <c r="E85" s="78">
        <v>-5.0529999999999999</v>
      </c>
      <c r="F85" s="87"/>
      <c r="G85" s="78">
        <v>-1.0649999999999999</v>
      </c>
      <c r="H85" s="87"/>
    </row>
    <row r="86" spans="2:8" x14ac:dyDescent="0.25">
      <c r="B86" s="126" t="s">
        <v>13052</v>
      </c>
      <c r="C86" s="126" t="s">
        <v>13190</v>
      </c>
      <c r="D86" s="126" t="s">
        <v>13750</v>
      </c>
      <c r="E86" s="78">
        <v>680.55899999999974</v>
      </c>
      <c r="F86" s="87">
        <v>270</v>
      </c>
      <c r="G86" s="78">
        <v>546.39800000000002</v>
      </c>
      <c r="H86" s="87">
        <v>231</v>
      </c>
    </row>
    <row r="87" spans="2:8" x14ac:dyDescent="0.25">
      <c r="B87" s="126" t="s">
        <v>13052</v>
      </c>
      <c r="C87" s="126" t="s">
        <v>13194</v>
      </c>
      <c r="D87" s="126" t="s">
        <v>13884</v>
      </c>
      <c r="E87" s="78">
        <v>3241.1999999999994</v>
      </c>
      <c r="F87" s="87">
        <v>1659</v>
      </c>
      <c r="G87" s="78">
        <v>3182.3999999999978</v>
      </c>
      <c r="H87" s="87">
        <v>1841</v>
      </c>
    </row>
    <row r="88" spans="2:8" x14ac:dyDescent="0.25">
      <c r="B88" s="126" t="s">
        <v>13052</v>
      </c>
      <c r="C88" s="126" t="s">
        <v>13195</v>
      </c>
      <c r="D88" s="126" t="s">
        <v>13885</v>
      </c>
      <c r="E88" s="78">
        <v>3163.9999999999832</v>
      </c>
      <c r="F88" s="87">
        <v>1655</v>
      </c>
      <c r="G88" s="78">
        <v>2964.4000000000005</v>
      </c>
      <c r="H88" s="87">
        <v>1785</v>
      </c>
    </row>
    <row r="89" spans="2:8" x14ac:dyDescent="0.25">
      <c r="B89" s="126" t="s">
        <v>13052</v>
      </c>
      <c r="C89" s="126" t="s">
        <v>14464</v>
      </c>
      <c r="D89" s="126" t="s">
        <v>14595</v>
      </c>
      <c r="E89" s="78">
        <v>9</v>
      </c>
      <c r="F89" s="87">
        <v>7</v>
      </c>
      <c r="G89" s="78">
        <v>10.8</v>
      </c>
      <c r="H89" s="87">
        <v>8</v>
      </c>
    </row>
    <row r="90" spans="2:8" x14ac:dyDescent="0.25">
      <c r="B90" s="126" t="s">
        <v>13052</v>
      </c>
      <c r="C90" s="126" t="s">
        <v>14548</v>
      </c>
      <c r="D90" s="126" t="s">
        <v>14596</v>
      </c>
      <c r="E90" s="78">
        <v>10469.317000000028</v>
      </c>
      <c r="F90" s="87">
        <v>2002</v>
      </c>
      <c r="G90" s="78">
        <v>10800.814999999984</v>
      </c>
      <c r="H90" s="87">
        <v>2004</v>
      </c>
    </row>
    <row r="91" spans="2:8" x14ac:dyDescent="0.25">
      <c r="B91" s="126" t="s">
        <v>13052</v>
      </c>
      <c r="C91" s="126" t="s">
        <v>14465</v>
      </c>
      <c r="D91" s="126" t="s">
        <v>14466</v>
      </c>
      <c r="E91" s="78">
        <v>13.2</v>
      </c>
      <c r="F91" s="87">
        <v>11</v>
      </c>
      <c r="G91" s="78">
        <v>5.4</v>
      </c>
      <c r="H91" s="87">
        <v>5</v>
      </c>
    </row>
    <row r="92" spans="2:8" x14ac:dyDescent="0.25">
      <c r="B92" s="126" t="s">
        <v>13052</v>
      </c>
      <c r="C92" s="126" t="s">
        <v>13207</v>
      </c>
      <c r="D92" s="126" t="s">
        <v>14276</v>
      </c>
      <c r="E92" s="78">
        <v>724.29100000000017</v>
      </c>
      <c r="F92" s="87">
        <v>120</v>
      </c>
      <c r="G92" s="78">
        <v>689.98100000000011</v>
      </c>
      <c r="H92" s="87">
        <v>122</v>
      </c>
    </row>
    <row r="93" spans="2:8" x14ac:dyDescent="0.25">
      <c r="B93" s="126" t="s">
        <v>13052</v>
      </c>
      <c r="C93" s="126" t="s">
        <v>13208</v>
      </c>
      <c r="D93" s="126" t="s">
        <v>13886</v>
      </c>
      <c r="E93" s="78">
        <v>478.80000000000081</v>
      </c>
      <c r="F93" s="87">
        <v>275</v>
      </c>
      <c r="G93" s="78">
        <v>427.95000000000005</v>
      </c>
      <c r="H93" s="87">
        <v>272</v>
      </c>
    </row>
    <row r="94" spans="2:8" x14ac:dyDescent="0.25">
      <c r="B94" s="126" t="s">
        <v>13052</v>
      </c>
      <c r="C94" s="126" t="s">
        <v>14237</v>
      </c>
      <c r="D94" s="126" t="s">
        <v>14351</v>
      </c>
      <c r="E94" s="78">
        <v>781.54999999999688</v>
      </c>
      <c r="F94" s="87">
        <v>964</v>
      </c>
      <c r="G94" s="78">
        <v>906.49999999999761</v>
      </c>
      <c r="H94" s="87">
        <v>1072</v>
      </c>
    </row>
    <row r="95" spans="2:8" x14ac:dyDescent="0.25">
      <c r="B95" s="126" t="s">
        <v>13052</v>
      </c>
      <c r="C95" s="126" t="s">
        <v>14352</v>
      </c>
      <c r="D95" s="126" t="s">
        <v>14597</v>
      </c>
      <c r="E95" s="78">
        <v>2028.7999999999943</v>
      </c>
      <c r="F95" s="87">
        <v>1171</v>
      </c>
      <c r="G95" s="78">
        <v>1989.6000000000042</v>
      </c>
      <c r="H95" s="87">
        <v>1227</v>
      </c>
    </row>
    <row r="96" spans="2:8" x14ac:dyDescent="0.25">
      <c r="B96" s="126" t="s">
        <v>13052</v>
      </c>
      <c r="C96" s="126" t="s">
        <v>14281</v>
      </c>
      <c r="D96" s="126" t="s">
        <v>14282</v>
      </c>
      <c r="E96" s="78">
        <v>2899.3990000000017</v>
      </c>
      <c r="F96" s="87">
        <v>535</v>
      </c>
      <c r="G96" s="78">
        <v>2444.1519999999996</v>
      </c>
      <c r="H96" s="87">
        <v>484</v>
      </c>
    </row>
    <row r="97" spans="2:8" x14ac:dyDescent="0.25">
      <c r="B97" s="126" t="s">
        <v>13052</v>
      </c>
      <c r="C97" s="126" t="s">
        <v>13981</v>
      </c>
      <c r="D97" s="126" t="s">
        <v>13982</v>
      </c>
      <c r="E97" s="78">
        <v>412.19999999999914</v>
      </c>
      <c r="F97" s="87">
        <v>314</v>
      </c>
      <c r="G97" s="78">
        <v>592.20000000000073</v>
      </c>
      <c r="H97" s="87">
        <v>532</v>
      </c>
    </row>
    <row r="98" spans="2:8" x14ac:dyDescent="0.25">
      <c r="B98" s="126" t="s">
        <v>13052</v>
      </c>
      <c r="C98" s="126" t="s">
        <v>13986</v>
      </c>
      <c r="D98" s="126" t="s">
        <v>13987</v>
      </c>
      <c r="E98" s="78">
        <v>162.39999999999986</v>
      </c>
      <c r="F98" s="87">
        <v>157</v>
      </c>
      <c r="G98" s="78">
        <v>203.99999999999989</v>
      </c>
      <c r="H98" s="87">
        <v>203</v>
      </c>
    </row>
    <row r="99" spans="2:8" x14ac:dyDescent="0.25">
      <c r="B99" s="126" t="s">
        <v>13052</v>
      </c>
      <c r="C99" s="126" t="s">
        <v>14235</v>
      </c>
      <c r="D99" s="126" t="s">
        <v>14353</v>
      </c>
      <c r="E99" s="78">
        <v>1589.8050000000007</v>
      </c>
      <c r="F99" s="87">
        <v>724</v>
      </c>
      <c r="G99" s="78">
        <v>1430.6399999999999</v>
      </c>
      <c r="H99" s="87">
        <v>731</v>
      </c>
    </row>
    <row r="100" spans="2:8" x14ac:dyDescent="0.25">
      <c r="B100" s="126" t="s">
        <v>13052</v>
      </c>
      <c r="C100" s="126" t="s">
        <v>14227</v>
      </c>
      <c r="D100" s="126" t="s">
        <v>14228</v>
      </c>
      <c r="E100" s="78">
        <v>63.349999999999987</v>
      </c>
      <c r="F100" s="87">
        <v>56</v>
      </c>
      <c r="G100" s="78">
        <v>114.10000000000001</v>
      </c>
      <c r="H100" s="87">
        <v>98</v>
      </c>
    </row>
    <row r="101" spans="2:8" x14ac:dyDescent="0.25">
      <c r="B101" s="126" t="s">
        <v>13052</v>
      </c>
      <c r="C101" s="126" t="s">
        <v>14266</v>
      </c>
      <c r="D101" s="126" t="s">
        <v>14267</v>
      </c>
      <c r="E101" s="78">
        <v>395.60000000000076</v>
      </c>
      <c r="F101" s="87">
        <v>307</v>
      </c>
      <c r="G101" s="78">
        <v>452.40000000000015</v>
      </c>
      <c r="H101" s="87">
        <v>344</v>
      </c>
    </row>
    <row r="102" spans="2:8" x14ac:dyDescent="0.25">
      <c r="B102" s="126" t="s">
        <v>13052</v>
      </c>
      <c r="C102" s="126" t="s">
        <v>14264</v>
      </c>
      <c r="D102" s="126" t="s">
        <v>14265</v>
      </c>
      <c r="E102" s="78">
        <v>458.00000000000045</v>
      </c>
      <c r="F102" s="87">
        <v>364</v>
      </c>
      <c r="G102" s="78">
        <v>360.00000000000017</v>
      </c>
      <c r="H102" s="87">
        <v>332</v>
      </c>
    </row>
    <row r="103" spans="2:8" x14ac:dyDescent="0.25">
      <c r="B103" s="126" t="s">
        <v>13052</v>
      </c>
      <c r="C103" s="126" t="s">
        <v>14354</v>
      </c>
      <c r="D103" s="126" t="s">
        <v>14355</v>
      </c>
      <c r="E103" s="78">
        <v>941.21900000000005</v>
      </c>
      <c r="F103" s="87">
        <v>268</v>
      </c>
      <c r="G103" s="78">
        <v>900.18300000000022</v>
      </c>
      <c r="H103" s="87">
        <v>261</v>
      </c>
    </row>
    <row r="104" spans="2:8" x14ac:dyDescent="0.25">
      <c r="B104" s="126" t="s">
        <v>13052</v>
      </c>
      <c r="C104" s="126" t="s">
        <v>14356</v>
      </c>
      <c r="D104" s="126" t="s">
        <v>14357</v>
      </c>
      <c r="E104" s="78">
        <v>1342.3999999999926</v>
      </c>
      <c r="F104" s="87">
        <v>743</v>
      </c>
      <c r="G104" s="78">
        <v>1188.6560000000011</v>
      </c>
      <c r="H104" s="87">
        <v>810</v>
      </c>
    </row>
    <row r="105" spans="2:8" x14ac:dyDescent="0.25">
      <c r="B105" s="126" t="s">
        <v>13052</v>
      </c>
      <c r="C105" s="126" t="s">
        <v>14358</v>
      </c>
      <c r="D105" s="126" t="s">
        <v>14359</v>
      </c>
      <c r="E105" s="78">
        <v>1099.1679999999951</v>
      </c>
      <c r="F105" s="87">
        <v>710</v>
      </c>
      <c r="G105" s="78">
        <v>995.6000000000007</v>
      </c>
      <c r="H105" s="87">
        <v>761</v>
      </c>
    </row>
    <row r="106" spans="2:8" x14ac:dyDescent="0.25">
      <c r="B106" s="126" t="s">
        <v>13052</v>
      </c>
      <c r="C106" s="126" t="s">
        <v>14417</v>
      </c>
      <c r="D106" s="126" t="s">
        <v>14418</v>
      </c>
      <c r="E106" s="78">
        <v>434.24999999999852</v>
      </c>
      <c r="F106" s="87">
        <v>317</v>
      </c>
      <c r="G106" s="78">
        <v>564.30000000000052</v>
      </c>
      <c r="H106" s="87">
        <v>529</v>
      </c>
    </row>
    <row r="107" spans="2:8" x14ac:dyDescent="0.25">
      <c r="B107" s="126" t="s">
        <v>13052</v>
      </c>
      <c r="C107" s="126" t="s">
        <v>14369</v>
      </c>
      <c r="D107" s="126" t="s">
        <v>14370</v>
      </c>
      <c r="E107" s="78">
        <v>2776.64</v>
      </c>
      <c r="F107" s="87">
        <v>846</v>
      </c>
      <c r="G107" s="78">
        <v>2806.3320000000035</v>
      </c>
      <c r="H107" s="87">
        <v>889</v>
      </c>
    </row>
    <row r="108" spans="2:8" x14ac:dyDescent="0.25">
      <c r="B108" s="126" t="s">
        <v>13052</v>
      </c>
      <c r="C108" s="126" t="s">
        <v>14371</v>
      </c>
      <c r="D108" s="126" t="s">
        <v>14372</v>
      </c>
      <c r="E108" s="78">
        <v>1966.0990000000033</v>
      </c>
      <c r="F108" s="87">
        <v>578</v>
      </c>
      <c r="G108" s="78">
        <v>1878.3310000000004</v>
      </c>
      <c r="H108" s="87">
        <v>595</v>
      </c>
    </row>
    <row r="109" spans="2:8" x14ac:dyDescent="0.25">
      <c r="B109" s="126" t="s">
        <v>13052</v>
      </c>
      <c r="C109" s="126" t="s">
        <v>14373</v>
      </c>
      <c r="D109" s="126" t="s">
        <v>14374</v>
      </c>
      <c r="E109" s="78">
        <v>5163.2929999999897</v>
      </c>
      <c r="F109" s="87">
        <v>1282</v>
      </c>
      <c r="G109" s="78">
        <v>4929.4290000000083</v>
      </c>
      <c r="H109" s="87">
        <v>1348</v>
      </c>
    </row>
    <row r="110" spans="2:8" x14ac:dyDescent="0.25">
      <c r="B110" s="126" t="s">
        <v>13052</v>
      </c>
      <c r="C110" s="126" t="s">
        <v>14375</v>
      </c>
      <c r="D110" s="126" t="s">
        <v>14376</v>
      </c>
      <c r="E110" s="78">
        <v>297.20000000000073</v>
      </c>
      <c r="F110" s="87">
        <v>275</v>
      </c>
      <c r="G110" s="78">
        <v>340.79999999999973</v>
      </c>
      <c r="H110" s="87">
        <v>342</v>
      </c>
    </row>
    <row r="111" spans="2:8" x14ac:dyDescent="0.25">
      <c r="B111" s="126" t="s">
        <v>13052</v>
      </c>
      <c r="C111" s="126" t="s">
        <v>14481</v>
      </c>
      <c r="D111" s="126" t="s">
        <v>14482</v>
      </c>
      <c r="E111" s="78">
        <v>0.4</v>
      </c>
      <c r="F111" s="87">
        <v>1</v>
      </c>
      <c r="G111" s="78"/>
      <c r="H111" s="87"/>
    </row>
    <row r="112" spans="2:8" x14ac:dyDescent="0.25">
      <c r="B112" s="126" t="s">
        <v>13052</v>
      </c>
      <c r="C112" s="126" t="s">
        <v>14377</v>
      </c>
      <c r="D112" s="126" t="s">
        <v>14378</v>
      </c>
      <c r="E112" s="78">
        <v>910.35799999999995</v>
      </c>
      <c r="F112" s="87">
        <v>281</v>
      </c>
      <c r="G112" s="78">
        <v>816.80700000000002</v>
      </c>
      <c r="H112" s="87">
        <v>269</v>
      </c>
    </row>
    <row r="113" spans="2:8" x14ac:dyDescent="0.25">
      <c r="B113" s="126" t="s">
        <v>13052</v>
      </c>
      <c r="C113" s="126" t="s">
        <v>14483</v>
      </c>
      <c r="D113" s="126" t="s">
        <v>14484</v>
      </c>
      <c r="E113" s="78">
        <v>14.000000000000011</v>
      </c>
      <c r="F113" s="87">
        <v>40</v>
      </c>
      <c r="G113" s="78">
        <v>23.6</v>
      </c>
      <c r="H113" s="87">
        <v>30</v>
      </c>
    </row>
    <row r="114" spans="2:8" x14ac:dyDescent="0.25">
      <c r="B114" s="126" t="s">
        <v>13052</v>
      </c>
      <c r="C114" s="126" t="s">
        <v>14379</v>
      </c>
      <c r="D114" s="126" t="s">
        <v>14380</v>
      </c>
      <c r="E114" s="78">
        <v>999.35900000000015</v>
      </c>
      <c r="F114" s="87">
        <v>417</v>
      </c>
      <c r="G114" s="78">
        <v>889.23099999999988</v>
      </c>
      <c r="H114" s="87">
        <v>337</v>
      </c>
    </row>
    <row r="115" spans="2:8" x14ac:dyDescent="0.25">
      <c r="B115" s="126" t="s">
        <v>13052</v>
      </c>
      <c r="C115" s="126" t="s">
        <v>14381</v>
      </c>
      <c r="D115" s="126" t="s">
        <v>14382</v>
      </c>
      <c r="E115" s="78">
        <v>3500.3999999999896</v>
      </c>
      <c r="F115" s="87">
        <v>1530</v>
      </c>
      <c r="G115" s="78">
        <v>3277.5999999999967</v>
      </c>
      <c r="H115" s="87">
        <v>1671</v>
      </c>
    </row>
    <row r="116" spans="2:8" x14ac:dyDescent="0.25">
      <c r="B116" s="126" t="s">
        <v>13052</v>
      </c>
      <c r="C116" s="126" t="s">
        <v>14383</v>
      </c>
      <c r="D116" s="126" t="s">
        <v>14384</v>
      </c>
      <c r="E116" s="78">
        <v>2806.7999999999793</v>
      </c>
      <c r="F116" s="87">
        <v>1372</v>
      </c>
      <c r="G116" s="78">
        <v>2524.400000000006</v>
      </c>
      <c r="H116" s="87">
        <v>1495</v>
      </c>
    </row>
    <row r="117" spans="2:8" x14ac:dyDescent="0.25">
      <c r="B117" s="126" t="s">
        <v>13052</v>
      </c>
      <c r="C117" s="126" t="s">
        <v>14385</v>
      </c>
      <c r="D117" s="126" t="s">
        <v>14386</v>
      </c>
      <c r="E117" s="78">
        <v>1630.7079999999999</v>
      </c>
      <c r="F117" s="87">
        <v>701</v>
      </c>
      <c r="G117" s="78">
        <v>1535.2209999999991</v>
      </c>
      <c r="H117" s="87">
        <v>731</v>
      </c>
    </row>
    <row r="118" spans="2:8" x14ac:dyDescent="0.25">
      <c r="B118" s="126" t="s">
        <v>13052</v>
      </c>
      <c r="C118" s="126" t="s">
        <v>14387</v>
      </c>
      <c r="D118" s="126" t="s">
        <v>14388</v>
      </c>
      <c r="E118" s="78">
        <v>2155.7711000000118</v>
      </c>
      <c r="F118" s="87">
        <v>1552</v>
      </c>
      <c r="G118" s="78">
        <v>1394.3999999999953</v>
      </c>
      <c r="H118" s="87">
        <v>1322</v>
      </c>
    </row>
    <row r="119" spans="2:8" x14ac:dyDescent="0.25">
      <c r="B119" s="126" t="s">
        <v>13052</v>
      </c>
      <c r="C119" s="126" t="s">
        <v>14389</v>
      </c>
      <c r="D119" s="126" t="s">
        <v>14390</v>
      </c>
      <c r="E119" s="78">
        <v>-0.34200000000000003</v>
      </c>
      <c r="F119" s="87"/>
      <c r="G119" s="78">
        <v>-1</v>
      </c>
      <c r="H119" s="87"/>
    </row>
    <row r="120" spans="2:8" x14ac:dyDescent="0.25">
      <c r="B120" s="126" t="s">
        <v>13052</v>
      </c>
      <c r="C120" s="126" t="s">
        <v>14391</v>
      </c>
      <c r="D120" s="126" t="s">
        <v>14392</v>
      </c>
      <c r="E120" s="78">
        <v>5094.0919999999969</v>
      </c>
      <c r="F120" s="87">
        <v>1218</v>
      </c>
      <c r="G120" s="78">
        <v>5630.0960000000086</v>
      </c>
      <c r="H120" s="87">
        <v>1479</v>
      </c>
    </row>
    <row r="121" spans="2:8" x14ac:dyDescent="0.25">
      <c r="B121" s="126" t="s">
        <v>13052</v>
      </c>
      <c r="C121" s="126" t="s">
        <v>14393</v>
      </c>
      <c r="D121" s="126" t="s">
        <v>14394</v>
      </c>
      <c r="E121" s="78">
        <v>2450.0609999999997</v>
      </c>
      <c r="F121" s="87">
        <v>841</v>
      </c>
      <c r="G121" s="78">
        <v>2601.7570000000001</v>
      </c>
      <c r="H121" s="87">
        <v>950</v>
      </c>
    </row>
    <row r="122" spans="2:8" x14ac:dyDescent="0.25">
      <c r="B122" s="126" t="s">
        <v>13052</v>
      </c>
      <c r="C122" s="126" t="s">
        <v>14598</v>
      </c>
      <c r="D122" s="126" t="s">
        <v>14599</v>
      </c>
      <c r="E122" s="78">
        <v>465.89999999999912</v>
      </c>
      <c r="F122" s="87">
        <v>901</v>
      </c>
      <c r="G122" s="78">
        <v>387.29999999999939</v>
      </c>
      <c r="H122" s="87">
        <v>779</v>
      </c>
    </row>
    <row r="123" spans="2:8" x14ac:dyDescent="0.25">
      <c r="B123" s="126" t="s">
        <v>13052</v>
      </c>
      <c r="C123" s="126" t="s">
        <v>14395</v>
      </c>
      <c r="D123" s="126" t="s">
        <v>14396</v>
      </c>
      <c r="E123" s="78">
        <v>2604.5049999999983</v>
      </c>
      <c r="F123" s="87">
        <v>939</v>
      </c>
      <c r="G123" s="78">
        <v>2270.175999999999</v>
      </c>
      <c r="H123" s="87">
        <v>900</v>
      </c>
    </row>
    <row r="124" spans="2:8" x14ac:dyDescent="0.25">
      <c r="B124" s="126" t="s">
        <v>13052</v>
      </c>
      <c r="C124" s="126" t="s">
        <v>14600</v>
      </c>
      <c r="D124" s="126" t="s">
        <v>14601</v>
      </c>
      <c r="E124" s="78">
        <v>616.62180000000183</v>
      </c>
      <c r="F124" s="87">
        <v>957</v>
      </c>
      <c r="G124" s="78">
        <v>535.19999999999891</v>
      </c>
      <c r="H124" s="87">
        <v>919</v>
      </c>
    </row>
    <row r="125" spans="2:8" x14ac:dyDescent="0.25">
      <c r="B125" s="126" t="s">
        <v>13052</v>
      </c>
      <c r="C125" s="126" t="s">
        <v>14423</v>
      </c>
      <c r="D125" s="126" t="s">
        <v>14424</v>
      </c>
      <c r="E125" s="78">
        <v>1912.6650000000004</v>
      </c>
      <c r="F125" s="87">
        <v>690</v>
      </c>
      <c r="G125" s="78">
        <v>1947.2539999999995</v>
      </c>
      <c r="H125" s="87">
        <v>706</v>
      </c>
    </row>
    <row r="126" spans="2:8" x14ac:dyDescent="0.25">
      <c r="B126" s="126" t="s">
        <v>13052</v>
      </c>
      <c r="C126" s="126" t="s">
        <v>14602</v>
      </c>
      <c r="D126" s="126" t="s">
        <v>14603</v>
      </c>
      <c r="E126" s="78">
        <v>362.69999999999919</v>
      </c>
      <c r="F126" s="87">
        <v>650</v>
      </c>
      <c r="G126" s="78">
        <v>476.099999999999</v>
      </c>
      <c r="H126" s="87">
        <v>838</v>
      </c>
    </row>
    <row r="127" spans="2:8" x14ac:dyDescent="0.25">
      <c r="B127" s="126" t="s">
        <v>13052</v>
      </c>
      <c r="C127" s="126" t="s">
        <v>14495</v>
      </c>
      <c r="D127" s="126" t="s">
        <v>14496</v>
      </c>
      <c r="E127" s="78">
        <v>104.71000000000001</v>
      </c>
      <c r="F127" s="87">
        <v>90</v>
      </c>
      <c r="G127" s="78">
        <v>130.61000000000004</v>
      </c>
      <c r="H127" s="87">
        <v>94</v>
      </c>
    </row>
    <row r="128" spans="2:8" x14ac:dyDescent="0.25">
      <c r="B128" s="126" t="s">
        <v>13052</v>
      </c>
      <c r="C128" s="126" t="s">
        <v>14604</v>
      </c>
      <c r="D128" s="126" t="s">
        <v>14605</v>
      </c>
      <c r="E128" s="78">
        <v>98.100000000000051</v>
      </c>
      <c r="F128" s="87">
        <v>206</v>
      </c>
      <c r="G128" s="78">
        <v>22.8</v>
      </c>
      <c r="H128" s="87">
        <v>76</v>
      </c>
    </row>
    <row r="129" spans="2:8" x14ac:dyDescent="0.25">
      <c r="B129" s="126" t="s">
        <v>13052</v>
      </c>
      <c r="C129" s="126" t="s">
        <v>14606</v>
      </c>
      <c r="D129" s="126" t="s">
        <v>14607</v>
      </c>
      <c r="E129" s="78">
        <v>90.300000000000054</v>
      </c>
      <c r="F129" s="87">
        <v>197</v>
      </c>
      <c r="G129" s="78">
        <v>29.100000000000005</v>
      </c>
      <c r="H129" s="87">
        <v>95</v>
      </c>
    </row>
    <row r="130" spans="2:8" x14ac:dyDescent="0.25">
      <c r="B130" s="126" t="s">
        <v>13052</v>
      </c>
      <c r="C130" s="126" t="s">
        <v>14405</v>
      </c>
      <c r="D130" s="126" t="s">
        <v>14406</v>
      </c>
      <c r="E130" s="78"/>
      <c r="F130" s="87"/>
      <c r="G130" s="78">
        <v>-0.28000000000000003</v>
      </c>
      <c r="H130" s="87"/>
    </row>
    <row r="131" spans="2:8" x14ac:dyDescent="0.25">
      <c r="B131" s="126" t="s">
        <v>13052</v>
      </c>
      <c r="C131" s="126" t="s">
        <v>14608</v>
      </c>
      <c r="D131" s="126" t="s">
        <v>14609</v>
      </c>
      <c r="E131" s="78">
        <v>1515.1189999999981</v>
      </c>
      <c r="F131" s="87">
        <v>476</v>
      </c>
      <c r="G131" s="78">
        <v>1508.2069999999994</v>
      </c>
      <c r="H131" s="87">
        <v>470</v>
      </c>
    </row>
    <row r="132" spans="2:8" x14ac:dyDescent="0.25">
      <c r="B132" s="126" t="s">
        <v>13052</v>
      </c>
      <c r="C132" s="126" t="s">
        <v>14703</v>
      </c>
      <c r="D132" s="126" t="s">
        <v>14704</v>
      </c>
      <c r="E132" s="78">
        <v>-1.33</v>
      </c>
      <c r="F132" s="87"/>
      <c r="G132" s="78"/>
      <c r="H132" s="87"/>
    </row>
    <row r="133" spans="2:8" x14ac:dyDescent="0.25">
      <c r="B133" s="126" t="s">
        <v>13052</v>
      </c>
      <c r="C133" s="126" t="s">
        <v>14610</v>
      </c>
      <c r="D133" s="126" t="s">
        <v>14611</v>
      </c>
      <c r="E133" s="78">
        <v>-2</v>
      </c>
      <c r="F133" s="87"/>
      <c r="G133" s="78"/>
      <c r="H133" s="87"/>
    </row>
    <row r="134" spans="2:8" x14ac:dyDescent="0.25">
      <c r="B134" s="126" t="s">
        <v>13052</v>
      </c>
      <c r="C134" s="126" t="s">
        <v>14612</v>
      </c>
      <c r="D134" s="126" t="s">
        <v>14613</v>
      </c>
      <c r="E134" s="78">
        <v>284.49299999999999</v>
      </c>
      <c r="F134" s="87">
        <v>113</v>
      </c>
      <c r="G134" s="78">
        <v>420.89499999999998</v>
      </c>
      <c r="H134" s="87">
        <v>153</v>
      </c>
    </row>
    <row r="135" spans="2:8" x14ac:dyDescent="0.25">
      <c r="B135" s="126" t="s">
        <v>13052</v>
      </c>
      <c r="C135" s="126" t="s">
        <v>14614</v>
      </c>
      <c r="D135" s="126" t="s">
        <v>14615</v>
      </c>
      <c r="E135" s="78">
        <v>28.799999999999997</v>
      </c>
      <c r="F135" s="87">
        <v>28</v>
      </c>
      <c r="G135" s="78">
        <v>30</v>
      </c>
      <c r="H135" s="87">
        <v>29</v>
      </c>
    </row>
    <row r="136" spans="2:8" x14ac:dyDescent="0.25">
      <c r="B136" s="126" t="s">
        <v>13052</v>
      </c>
      <c r="C136" s="126" t="s">
        <v>14543</v>
      </c>
      <c r="D136" s="126" t="s">
        <v>14616</v>
      </c>
      <c r="E136" s="78">
        <v>-0.18</v>
      </c>
      <c r="F136" s="87">
        <v>4</v>
      </c>
      <c r="G136" s="78">
        <v>-0.18</v>
      </c>
      <c r="H136" s="87"/>
    </row>
    <row r="137" spans="2:8" x14ac:dyDescent="0.25">
      <c r="B137" s="126" t="s">
        <v>13052</v>
      </c>
      <c r="C137" s="126" t="s">
        <v>14540</v>
      </c>
      <c r="D137" s="126" t="s">
        <v>14617</v>
      </c>
      <c r="E137" s="78">
        <v>-0.55000000000000004</v>
      </c>
      <c r="F137" s="87"/>
      <c r="G137" s="78">
        <v>-0.22</v>
      </c>
      <c r="H137" s="87"/>
    </row>
    <row r="138" spans="2:8" x14ac:dyDescent="0.25">
      <c r="B138" s="126" t="s">
        <v>13052</v>
      </c>
      <c r="C138" s="126" t="s">
        <v>14541</v>
      </c>
      <c r="D138" s="126" t="s">
        <v>14542</v>
      </c>
      <c r="E138" s="78">
        <v>14.850000000000007</v>
      </c>
      <c r="F138" s="87">
        <v>86</v>
      </c>
      <c r="G138" s="78">
        <v>9.1300000000000008</v>
      </c>
      <c r="H138" s="87">
        <v>61</v>
      </c>
    </row>
    <row r="139" spans="2:8" x14ac:dyDescent="0.25">
      <c r="B139" s="126" t="s">
        <v>13052</v>
      </c>
      <c r="C139" s="126" t="s">
        <v>14618</v>
      </c>
      <c r="D139" s="126" t="s">
        <v>14619</v>
      </c>
      <c r="E139" s="78">
        <v>32.817999999999998</v>
      </c>
      <c r="F139" s="87">
        <v>16</v>
      </c>
      <c r="G139" s="78"/>
      <c r="H139" s="87"/>
    </row>
    <row r="140" spans="2:8" x14ac:dyDescent="0.25">
      <c r="B140" s="126" t="s">
        <v>13052</v>
      </c>
      <c r="C140" s="126" t="s">
        <v>14620</v>
      </c>
      <c r="D140" s="126" t="s">
        <v>14621</v>
      </c>
      <c r="E140" s="78">
        <v>3.45</v>
      </c>
      <c r="F140" s="87">
        <v>15</v>
      </c>
      <c r="G140" s="78">
        <v>-1.05</v>
      </c>
      <c r="H140" s="87"/>
    </row>
    <row r="141" spans="2:8" x14ac:dyDescent="0.25">
      <c r="B141" s="126" t="s">
        <v>13052</v>
      </c>
      <c r="C141" s="126" t="s">
        <v>14622</v>
      </c>
      <c r="D141" s="126" t="s">
        <v>14623</v>
      </c>
      <c r="E141" s="78">
        <v>-0.80000000000000249</v>
      </c>
      <c r="F141" s="87">
        <v>32</v>
      </c>
      <c r="G141" s="78">
        <v>3.4</v>
      </c>
      <c r="H141" s="87">
        <v>23</v>
      </c>
    </row>
    <row r="142" spans="2:8" x14ac:dyDescent="0.25">
      <c r="B142" s="126" t="s">
        <v>13052</v>
      </c>
      <c r="C142" s="126" t="s">
        <v>14624</v>
      </c>
      <c r="D142" s="126" t="s">
        <v>14625</v>
      </c>
      <c r="E142" s="78">
        <v>1.2000000000000011</v>
      </c>
      <c r="F142" s="87">
        <v>49</v>
      </c>
      <c r="G142" s="78">
        <v>1.8</v>
      </c>
      <c r="H142" s="87">
        <v>15</v>
      </c>
    </row>
    <row r="143" spans="2:8" x14ac:dyDescent="0.25">
      <c r="B143" s="126" t="s">
        <v>13052</v>
      </c>
      <c r="C143" s="126" t="s">
        <v>14626</v>
      </c>
      <c r="D143" s="126" t="s">
        <v>14627</v>
      </c>
      <c r="E143" s="78">
        <v>90.195999999999998</v>
      </c>
      <c r="F143" s="87">
        <v>39</v>
      </c>
      <c r="G143" s="78">
        <v>91.249000000000009</v>
      </c>
      <c r="H143" s="87">
        <v>41</v>
      </c>
    </row>
    <row r="144" spans="2:8" x14ac:dyDescent="0.25">
      <c r="B144" s="126" t="s">
        <v>13052</v>
      </c>
      <c r="C144" s="126" t="s">
        <v>14628</v>
      </c>
      <c r="D144" s="126" t="s">
        <v>14629</v>
      </c>
      <c r="E144" s="78">
        <v>102.61</v>
      </c>
      <c r="F144" s="87">
        <v>52</v>
      </c>
      <c r="G144" s="78">
        <v>77.616</v>
      </c>
      <c r="H144" s="87">
        <v>36</v>
      </c>
    </row>
    <row r="145" spans="2:8" x14ac:dyDescent="0.25">
      <c r="B145" s="126" t="s">
        <v>13052</v>
      </c>
      <c r="C145" s="126" t="s">
        <v>14630</v>
      </c>
      <c r="D145" s="126" t="s">
        <v>14631</v>
      </c>
      <c r="E145" s="78">
        <v>37.910000000000004</v>
      </c>
      <c r="F145" s="87">
        <v>22</v>
      </c>
      <c r="G145" s="78">
        <v>32.83400000000001</v>
      </c>
      <c r="H145" s="87">
        <v>24</v>
      </c>
    </row>
    <row r="146" spans="2:8" x14ac:dyDescent="0.25">
      <c r="B146" s="126" t="s">
        <v>13052</v>
      </c>
      <c r="C146" s="126" t="s">
        <v>14550</v>
      </c>
      <c r="D146" s="126" t="s">
        <v>14632</v>
      </c>
      <c r="E146" s="78">
        <v>15702.350000000011</v>
      </c>
      <c r="F146" s="87">
        <v>1490</v>
      </c>
      <c r="G146" s="78">
        <v>23885.527000000009</v>
      </c>
      <c r="H146" s="87">
        <v>2193</v>
      </c>
    </row>
    <row r="147" spans="2:8" x14ac:dyDescent="0.25">
      <c r="B147" s="126" t="s">
        <v>13052</v>
      </c>
      <c r="C147" s="126" t="s">
        <v>14633</v>
      </c>
      <c r="D147" s="126" t="s">
        <v>14634</v>
      </c>
      <c r="E147" s="78">
        <v>28082.276999999965</v>
      </c>
      <c r="F147" s="87">
        <v>2415</v>
      </c>
      <c r="G147" s="78">
        <v>14193.880000000003</v>
      </c>
      <c r="H147" s="87">
        <v>1543</v>
      </c>
    </row>
    <row r="148" spans="2:8" x14ac:dyDescent="0.25">
      <c r="B148" s="126" t="s">
        <v>13052</v>
      </c>
      <c r="C148" s="126" t="s">
        <v>14549</v>
      </c>
      <c r="D148" s="126" t="s">
        <v>14635</v>
      </c>
      <c r="E148" s="78">
        <v>10120.221999999994</v>
      </c>
      <c r="F148" s="87">
        <v>1270</v>
      </c>
      <c r="G148" s="78">
        <v>13545.949000000002</v>
      </c>
      <c r="H148" s="87">
        <v>1727</v>
      </c>
    </row>
    <row r="149" spans="2:8" x14ac:dyDescent="0.25">
      <c r="B149" s="126" t="s">
        <v>13052</v>
      </c>
      <c r="C149" s="126" t="s">
        <v>14636</v>
      </c>
      <c r="D149" s="126" t="s">
        <v>14637</v>
      </c>
      <c r="E149" s="78">
        <v>107.10099999999997</v>
      </c>
      <c r="F149" s="87">
        <v>26</v>
      </c>
      <c r="G149" s="78">
        <v>167.03800000000001</v>
      </c>
      <c r="H149" s="87">
        <v>63</v>
      </c>
    </row>
    <row r="150" spans="2:8" x14ac:dyDescent="0.25">
      <c r="B150" s="126" t="s">
        <v>13052</v>
      </c>
      <c r="C150" s="126" t="s">
        <v>14638</v>
      </c>
      <c r="D150" s="126" t="s">
        <v>14639</v>
      </c>
      <c r="E150" s="78">
        <v>150.14999999999969</v>
      </c>
      <c r="F150" s="87">
        <v>284</v>
      </c>
      <c r="G150" s="78">
        <v>66.659999999999982</v>
      </c>
      <c r="H150" s="87">
        <v>136</v>
      </c>
    </row>
    <row r="151" spans="2:8" x14ac:dyDescent="0.25">
      <c r="B151" s="126" t="s">
        <v>13052</v>
      </c>
      <c r="C151" s="126" t="s">
        <v>14640</v>
      </c>
      <c r="D151" s="126" t="s">
        <v>14641</v>
      </c>
      <c r="E151" s="78">
        <v>10.889999999999999</v>
      </c>
      <c r="F151" s="87">
        <v>47</v>
      </c>
      <c r="G151" s="78">
        <v>4.29</v>
      </c>
      <c r="H151" s="87">
        <v>17</v>
      </c>
    </row>
    <row r="152" spans="2:8" x14ac:dyDescent="0.25">
      <c r="B152" s="126" t="s">
        <v>13052</v>
      </c>
      <c r="C152" s="126" t="s">
        <v>14642</v>
      </c>
      <c r="D152" s="126" t="s">
        <v>14643</v>
      </c>
      <c r="E152" s="78">
        <v>449.53699999999998</v>
      </c>
      <c r="F152" s="87">
        <v>185</v>
      </c>
      <c r="G152" s="78">
        <v>525.54399999999987</v>
      </c>
      <c r="H152" s="87">
        <v>205</v>
      </c>
    </row>
    <row r="153" spans="2:8" x14ac:dyDescent="0.25">
      <c r="B153" s="126" t="s">
        <v>13065</v>
      </c>
      <c r="C153" s="126" t="s">
        <v>1207</v>
      </c>
      <c r="D153" s="126" t="s">
        <v>12253</v>
      </c>
      <c r="E153" s="78">
        <v>820</v>
      </c>
      <c r="F153" s="87">
        <v>590</v>
      </c>
      <c r="G153" s="78">
        <v>681</v>
      </c>
      <c r="H153" s="87">
        <v>538</v>
      </c>
    </row>
    <row r="154" spans="2:8" x14ac:dyDescent="0.25">
      <c r="B154" s="126" t="s">
        <v>13065</v>
      </c>
      <c r="C154" s="126" t="s">
        <v>1196</v>
      </c>
      <c r="D154" s="126" t="s">
        <v>12265</v>
      </c>
      <c r="E154" s="78">
        <v>432.25</v>
      </c>
      <c r="F154" s="87">
        <v>424</v>
      </c>
      <c r="G154" s="78">
        <v>314</v>
      </c>
      <c r="H154" s="87">
        <v>370</v>
      </c>
    </row>
    <row r="155" spans="2:8" x14ac:dyDescent="0.25">
      <c r="B155" s="126" t="s">
        <v>13065</v>
      </c>
      <c r="C155" s="126" t="s">
        <v>1333</v>
      </c>
      <c r="D155" s="126" t="s">
        <v>14705</v>
      </c>
      <c r="E155" s="78">
        <v>44.600000000000009</v>
      </c>
      <c r="F155" s="87">
        <v>42</v>
      </c>
      <c r="G155" s="78">
        <v>33.4</v>
      </c>
      <c r="H155" s="87">
        <v>37</v>
      </c>
    </row>
    <row r="156" spans="2:8" x14ac:dyDescent="0.25">
      <c r="B156" s="126" t="s">
        <v>13065</v>
      </c>
      <c r="C156" s="126" t="s">
        <v>1344</v>
      </c>
      <c r="D156" s="126" t="s">
        <v>14706</v>
      </c>
      <c r="E156" s="78">
        <v>46.600000000000016</v>
      </c>
      <c r="F156" s="87">
        <v>41</v>
      </c>
      <c r="G156" s="78">
        <v>36.800000000000011</v>
      </c>
      <c r="H156" s="87">
        <v>39</v>
      </c>
    </row>
    <row r="157" spans="2:8" x14ac:dyDescent="0.25">
      <c r="B157" s="126" t="s">
        <v>13065</v>
      </c>
      <c r="C157" s="126" t="s">
        <v>1343</v>
      </c>
      <c r="D157" s="126" t="s">
        <v>13898</v>
      </c>
      <c r="E157" s="78">
        <v>0.4</v>
      </c>
      <c r="F157" s="87">
        <v>1</v>
      </c>
      <c r="G157" s="78">
        <v>9.3999999999999986</v>
      </c>
      <c r="H157" s="87">
        <v>15</v>
      </c>
    </row>
    <row r="158" spans="2:8" x14ac:dyDescent="0.25">
      <c r="B158" s="126" t="s">
        <v>13065</v>
      </c>
      <c r="C158" s="126" t="s">
        <v>13109</v>
      </c>
      <c r="D158" s="126" t="s">
        <v>14644</v>
      </c>
      <c r="E158" s="78">
        <v>158.4</v>
      </c>
      <c r="F158" s="87">
        <v>127</v>
      </c>
      <c r="G158" s="78">
        <v>160.19999999999996</v>
      </c>
      <c r="H158" s="87">
        <v>132</v>
      </c>
    </row>
    <row r="159" spans="2:8" x14ac:dyDescent="0.25">
      <c r="B159" s="126" t="s">
        <v>13065</v>
      </c>
      <c r="C159" s="126" t="s">
        <v>13158</v>
      </c>
      <c r="D159" s="126" t="s">
        <v>14645</v>
      </c>
      <c r="E159" s="78">
        <v>1018.5</v>
      </c>
      <c r="F159" s="87">
        <v>914</v>
      </c>
      <c r="G159" s="78">
        <v>897</v>
      </c>
      <c r="H159" s="87">
        <v>820</v>
      </c>
    </row>
    <row r="160" spans="2:8" x14ac:dyDescent="0.25">
      <c r="B160" s="126" t="s">
        <v>13065</v>
      </c>
      <c r="C160" s="126" t="s">
        <v>13079</v>
      </c>
      <c r="D160" s="126" t="s">
        <v>13080</v>
      </c>
      <c r="E160" s="78">
        <v>1399.25</v>
      </c>
      <c r="F160" s="87">
        <v>1024</v>
      </c>
      <c r="G160" s="78">
        <v>1232.25</v>
      </c>
      <c r="H160" s="87">
        <v>919</v>
      </c>
    </row>
    <row r="161" spans="2:8" x14ac:dyDescent="0.25">
      <c r="B161" s="126" t="s">
        <v>13065</v>
      </c>
      <c r="C161" s="126" t="s">
        <v>14197</v>
      </c>
      <c r="D161" s="126" t="s">
        <v>14646</v>
      </c>
      <c r="E161" s="78">
        <v>370.80000000000007</v>
      </c>
      <c r="F161" s="87">
        <v>194</v>
      </c>
      <c r="G161" s="78">
        <v>312.48</v>
      </c>
      <c r="H161" s="87">
        <v>162</v>
      </c>
    </row>
    <row r="162" spans="2:8" x14ac:dyDescent="0.25">
      <c r="B162" s="126" t="s">
        <v>13065</v>
      </c>
      <c r="C162" s="126" t="s">
        <v>14124</v>
      </c>
      <c r="D162" s="126" t="s">
        <v>14647</v>
      </c>
      <c r="E162" s="78">
        <v>682.20000000000039</v>
      </c>
      <c r="F162" s="87">
        <v>336</v>
      </c>
      <c r="G162" s="78">
        <v>531.30000000000018</v>
      </c>
      <c r="H162" s="87">
        <v>286</v>
      </c>
    </row>
    <row r="163" spans="2:8" x14ac:dyDescent="0.25">
      <c r="B163" s="126" t="s">
        <v>13065</v>
      </c>
      <c r="C163" s="126" t="s">
        <v>14176</v>
      </c>
      <c r="D163" s="126" t="s">
        <v>14177</v>
      </c>
      <c r="E163" s="78">
        <v>2310.25</v>
      </c>
      <c r="F163" s="87">
        <v>1193</v>
      </c>
      <c r="G163" s="78"/>
      <c r="H163" s="87"/>
    </row>
    <row r="164" spans="2:8" x14ac:dyDescent="0.25">
      <c r="B164" s="126" t="s">
        <v>13065</v>
      </c>
      <c r="C164" s="126" t="s">
        <v>14103</v>
      </c>
      <c r="D164" s="126" t="s">
        <v>14104</v>
      </c>
      <c r="E164" s="78">
        <v>1802.4000000000015</v>
      </c>
      <c r="F164" s="87">
        <v>762</v>
      </c>
      <c r="G164" s="78">
        <v>1582.1999999999987</v>
      </c>
      <c r="H164" s="87">
        <v>735</v>
      </c>
    </row>
    <row r="165" spans="2:8" x14ac:dyDescent="0.25">
      <c r="B165" s="126" t="s">
        <v>13065</v>
      </c>
      <c r="C165" s="126" t="s">
        <v>14097</v>
      </c>
      <c r="D165" s="126" t="s">
        <v>14098</v>
      </c>
      <c r="E165" s="78">
        <v>2027.7000000000019</v>
      </c>
      <c r="F165" s="87">
        <v>711</v>
      </c>
      <c r="G165" s="78">
        <v>1682.0999999999988</v>
      </c>
      <c r="H165" s="87">
        <v>646</v>
      </c>
    </row>
    <row r="166" spans="2:8" x14ac:dyDescent="0.25">
      <c r="B166" s="126" t="s">
        <v>13065</v>
      </c>
      <c r="C166" s="126" t="s">
        <v>14164</v>
      </c>
      <c r="D166" s="126" t="s">
        <v>13258</v>
      </c>
      <c r="E166" s="78">
        <v>1807.5</v>
      </c>
      <c r="F166" s="87">
        <v>815</v>
      </c>
      <c r="G166" s="78"/>
      <c r="H166" s="87"/>
    </row>
    <row r="167" spans="2:8" x14ac:dyDescent="0.25">
      <c r="B167" s="126" t="s">
        <v>13065</v>
      </c>
      <c r="C167" s="126" t="s">
        <v>14131</v>
      </c>
      <c r="D167" s="126" t="s">
        <v>14132</v>
      </c>
      <c r="E167" s="78">
        <v>821.10000000000127</v>
      </c>
      <c r="F167" s="87">
        <v>503</v>
      </c>
      <c r="G167" s="78"/>
      <c r="H167" s="87"/>
    </row>
    <row r="168" spans="2:8" x14ac:dyDescent="0.25">
      <c r="B168" s="126" t="s">
        <v>13065</v>
      </c>
      <c r="C168" s="126" t="s">
        <v>14201</v>
      </c>
      <c r="D168" s="126" t="s">
        <v>14202</v>
      </c>
      <c r="E168" s="78">
        <v>795.34000000000015</v>
      </c>
      <c r="F168" s="87">
        <v>183</v>
      </c>
      <c r="G168" s="78">
        <v>682.91999999999985</v>
      </c>
      <c r="H168" s="87">
        <v>216</v>
      </c>
    </row>
    <row r="169" spans="2:8" x14ac:dyDescent="0.25">
      <c r="B169" s="126" t="s">
        <v>13065</v>
      </c>
      <c r="C169" s="126" t="s">
        <v>14173</v>
      </c>
      <c r="D169" s="126" t="s">
        <v>14648</v>
      </c>
      <c r="E169" s="78">
        <v>346.07999999999987</v>
      </c>
      <c r="F169" s="87">
        <v>118</v>
      </c>
      <c r="G169" s="78">
        <v>252.95999999999995</v>
      </c>
      <c r="H169" s="87">
        <v>91</v>
      </c>
    </row>
    <row r="170" spans="2:8" x14ac:dyDescent="0.25">
      <c r="B170" s="126" t="s">
        <v>13065</v>
      </c>
      <c r="C170" s="126" t="s">
        <v>14169</v>
      </c>
      <c r="D170" s="126" t="s">
        <v>14649</v>
      </c>
      <c r="E170" s="78">
        <v>828.60000000000355</v>
      </c>
      <c r="F170" s="87">
        <v>600</v>
      </c>
      <c r="G170" s="78"/>
      <c r="H170" s="87"/>
    </row>
    <row r="171" spans="2:8" x14ac:dyDescent="0.25">
      <c r="B171" s="126" t="s">
        <v>13065</v>
      </c>
      <c r="C171" s="126" t="s">
        <v>14192</v>
      </c>
      <c r="D171" s="126" t="s">
        <v>14650</v>
      </c>
      <c r="E171" s="78">
        <v>49.14</v>
      </c>
      <c r="F171" s="87">
        <v>85</v>
      </c>
      <c r="G171" s="78">
        <v>55.08</v>
      </c>
      <c r="H171" s="87">
        <v>88</v>
      </c>
    </row>
    <row r="172" spans="2:8" x14ac:dyDescent="0.25">
      <c r="B172" s="126" t="s">
        <v>13065</v>
      </c>
      <c r="C172" s="126" t="s">
        <v>14156</v>
      </c>
      <c r="D172" s="126" t="s">
        <v>14651</v>
      </c>
      <c r="E172" s="78">
        <v>263.75</v>
      </c>
      <c r="F172" s="87">
        <v>228</v>
      </c>
      <c r="G172" s="78"/>
      <c r="H172" s="87"/>
    </row>
    <row r="173" spans="2:8" x14ac:dyDescent="0.25">
      <c r="B173" s="126" t="s">
        <v>13065</v>
      </c>
      <c r="C173" s="126" t="s">
        <v>14112</v>
      </c>
      <c r="D173" s="126" t="s">
        <v>14113</v>
      </c>
      <c r="E173" s="78">
        <v>327.25</v>
      </c>
      <c r="F173" s="87">
        <v>444</v>
      </c>
      <c r="G173" s="78">
        <v>295.25</v>
      </c>
      <c r="H173" s="87">
        <v>393</v>
      </c>
    </row>
    <row r="174" spans="2:8" x14ac:dyDescent="0.25">
      <c r="B174" s="126" t="s">
        <v>13065</v>
      </c>
      <c r="C174" s="126" t="s">
        <v>14110</v>
      </c>
      <c r="D174" s="126" t="s">
        <v>14111</v>
      </c>
      <c r="E174" s="78">
        <v>290</v>
      </c>
      <c r="F174" s="87">
        <v>385</v>
      </c>
      <c r="G174" s="78"/>
      <c r="H174" s="87"/>
    </row>
    <row r="175" spans="2:8" x14ac:dyDescent="0.25">
      <c r="B175" s="126" t="s">
        <v>13065</v>
      </c>
      <c r="C175" s="126" t="s">
        <v>14108</v>
      </c>
      <c r="D175" s="126" t="s">
        <v>14109</v>
      </c>
      <c r="E175" s="78">
        <v>359.75</v>
      </c>
      <c r="F175" s="87">
        <v>460</v>
      </c>
      <c r="G175" s="78">
        <v>361.25</v>
      </c>
      <c r="H175" s="87">
        <v>436</v>
      </c>
    </row>
    <row r="176" spans="2:8" x14ac:dyDescent="0.25">
      <c r="B176" s="126" t="s">
        <v>13065</v>
      </c>
      <c r="C176" s="126" t="s">
        <v>14114</v>
      </c>
      <c r="D176" s="126" t="s">
        <v>14115</v>
      </c>
      <c r="E176" s="78">
        <v>1295.25</v>
      </c>
      <c r="F176" s="87">
        <v>839</v>
      </c>
      <c r="G176" s="78"/>
      <c r="H176" s="87"/>
    </row>
    <row r="177" spans="2:8" x14ac:dyDescent="0.25">
      <c r="B177" s="126" t="s">
        <v>13065</v>
      </c>
      <c r="C177" s="126" t="s">
        <v>14489</v>
      </c>
      <c r="D177" s="126" t="s">
        <v>14490</v>
      </c>
      <c r="E177" s="78">
        <v>25.599999999999998</v>
      </c>
      <c r="F177" s="87">
        <v>23</v>
      </c>
      <c r="G177" s="78">
        <v>40.599999999999994</v>
      </c>
      <c r="H177" s="87">
        <v>23</v>
      </c>
    </row>
    <row r="178" spans="2:8" x14ac:dyDescent="0.25">
      <c r="B178" s="126" t="s">
        <v>13065</v>
      </c>
      <c r="C178" s="126" t="s">
        <v>14491</v>
      </c>
      <c r="D178" s="126" t="s">
        <v>14492</v>
      </c>
      <c r="E178" s="78">
        <v>0.6</v>
      </c>
      <c r="F178" s="87">
        <v>1</v>
      </c>
      <c r="G178" s="78"/>
      <c r="H178" s="87"/>
    </row>
    <row r="179" spans="2:8" x14ac:dyDescent="0.25">
      <c r="B179" s="126" t="s">
        <v>13065</v>
      </c>
      <c r="C179" s="126" t="s">
        <v>14532</v>
      </c>
      <c r="D179" s="126" t="s">
        <v>14533</v>
      </c>
      <c r="E179" s="78">
        <v>1189</v>
      </c>
      <c r="F179" s="87">
        <v>935</v>
      </c>
      <c r="G179" s="78">
        <v>1005.25</v>
      </c>
      <c r="H179" s="87">
        <v>861</v>
      </c>
    </row>
    <row r="180" spans="2:8" x14ac:dyDescent="0.25">
      <c r="B180" s="126" t="s">
        <v>13065</v>
      </c>
      <c r="C180" s="126" t="s">
        <v>14427</v>
      </c>
      <c r="D180" s="126" t="s">
        <v>14428</v>
      </c>
      <c r="E180" s="78">
        <v>6634</v>
      </c>
      <c r="F180" s="87">
        <v>549</v>
      </c>
      <c r="G180" s="78">
        <v>7165.7999999999993</v>
      </c>
      <c r="H180" s="87">
        <v>540</v>
      </c>
    </row>
    <row r="181" spans="2:8" x14ac:dyDescent="0.25">
      <c r="B181" s="126" t="s">
        <v>13065</v>
      </c>
      <c r="C181" s="126" t="s">
        <v>14501</v>
      </c>
      <c r="D181" s="126" t="s">
        <v>14502</v>
      </c>
      <c r="E181" s="78">
        <v>1253.8000000000002</v>
      </c>
      <c r="F181" s="87">
        <v>181</v>
      </c>
      <c r="G181" s="78">
        <v>912.90000000000009</v>
      </c>
      <c r="H181" s="87">
        <v>135</v>
      </c>
    </row>
    <row r="182" spans="2:8" x14ac:dyDescent="0.25">
      <c r="B182" s="126" t="s">
        <v>13065</v>
      </c>
      <c r="C182" s="126" t="s">
        <v>14432</v>
      </c>
      <c r="D182" s="126" t="s">
        <v>14433</v>
      </c>
      <c r="E182" s="78">
        <v>4511.3999999999996</v>
      </c>
      <c r="F182" s="87">
        <v>418</v>
      </c>
      <c r="G182" s="78">
        <v>4616</v>
      </c>
      <c r="H182" s="87">
        <v>427</v>
      </c>
    </row>
    <row r="183" spans="2:8" x14ac:dyDescent="0.25">
      <c r="B183" s="126" t="s">
        <v>13065</v>
      </c>
      <c r="C183" s="126" t="s">
        <v>14434</v>
      </c>
      <c r="D183" s="126" t="s">
        <v>14707</v>
      </c>
      <c r="E183" s="78">
        <v>3</v>
      </c>
      <c r="F183" s="87">
        <v>1</v>
      </c>
      <c r="G183" s="78"/>
      <c r="H183" s="87"/>
    </row>
    <row r="184" spans="2:8" x14ac:dyDescent="0.25">
      <c r="B184" s="126" t="s">
        <v>13065</v>
      </c>
      <c r="C184" s="126" t="s">
        <v>14436</v>
      </c>
      <c r="D184" s="126" t="s">
        <v>14437</v>
      </c>
      <c r="E184" s="78">
        <v>1573.2</v>
      </c>
      <c r="F184" s="87">
        <v>225</v>
      </c>
      <c r="G184" s="78">
        <v>1609.3000000000004</v>
      </c>
      <c r="H184" s="87">
        <v>252</v>
      </c>
    </row>
    <row r="185" spans="2:8" x14ac:dyDescent="0.25">
      <c r="B185" s="126" t="s">
        <v>13065</v>
      </c>
      <c r="C185" s="126" t="s">
        <v>14652</v>
      </c>
      <c r="D185" s="126" t="s">
        <v>14653</v>
      </c>
      <c r="E185" s="78">
        <v>65.799999999999983</v>
      </c>
      <c r="F185" s="87">
        <v>80</v>
      </c>
      <c r="G185" s="78">
        <v>10.199999999999999</v>
      </c>
      <c r="H185" s="87">
        <v>22</v>
      </c>
    </row>
    <row r="186" spans="2:8" x14ac:dyDescent="0.25">
      <c r="B186" s="126" t="s">
        <v>13065</v>
      </c>
      <c r="C186" s="126" t="s">
        <v>14654</v>
      </c>
      <c r="D186" s="126" t="s">
        <v>14655</v>
      </c>
      <c r="E186" s="78">
        <v>11.099999999999998</v>
      </c>
      <c r="F186" s="87">
        <v>12</v>
      </c>
      <c r="G186" s="78">
        <v>11.100000000000001</v>
      </c>
      <c r="H186" s="87">
        <v>9</v>
      </c>
    </row>
    <row r="187" spans="2:8" x14ac:dyDescent="0.25">
      <c r="B187" s="126" t="s">
        <v>13065</v>
      </c>
      <c r="C187" s="126" t="s">
        <v>14656</v>
      </c>
      <c r="D187" s="126" t="s">
        <v>14657</v>
      </c>
      <c r="E187" s="78">
        <v>23.1</v>
      </c>
      <c r="F187" s="87">
        <v>18</v>
      </c>
      <c r="G187" s="78">
        <v>26.4</v>
      </c>
      <c r="H187" s="87">
        <v>14</v>
      </c>
    </row>
    <row r="188" spans="2:8" x14ac:dyDescent="0.25">
      <c r="B188" s="126" t="s">
        <v>13065</v>
      </c>
      <c r="C188" s="126" t="s">
        <v>14658</v>
      </c>
      <c r="D188" s="126" t="s">
        <v>14659</v>
      </c>
      <c r="E188" s="78">
        <v>39.299999999999997</v>
      </c>
      <c r="F188" s="87">
        <v>19</v>
      </c>
      <c r="G188" s="78">
        <v>35.4</v>
      </c>
      <c r="H188" s="87">
        <v>21</v>
      </c>
    </row>
    <row r="189" spans="2:8" x14ac:dyDescent="0.25">
      <c r="B189" s="126" t="s">
        <v>13065</v>
      </c>
      <c r="C189" s="126" t="s">
        <v>14660</v>
      </c>
      <c r="D189" s="126" t="s">
        <v>14661</v>
      </c>
      <c r="E189" s="78"/>
      <c r="F189" s="87"/>
      <c r="G189" s="78">
        <v>399.75</v>
      </c>
      <c r="H189" s="87">
        <v>411</v>
      </c>
    </row>
    <row r="190" spans="2:8" x14ac:dyDescent="0.25">
      <c r="B190" s="126" t="s">
        <v>13065</v>
      </c>
      <c r="C190" s="126" t="s">
        <v>14662</v>
      </c>
      <c r="D190" s="126" t="s">
        <v>14663</v>
      </c>
      <c r="E190" s="78">
        <v>959.7</v>
      </c>
      <c r="F190" s="87">
        <v>120</v>
      </c>
      <c r="G190" s="78">
        <v>1012</v>
      </c>
      <c r="H190" s="87">
        <v>117</v>
      </c>
    </row>
    <row r="191" spans="2:8" x14ac:dyDescent="0.25">
      <c r="B191" s="126" t="s">
        <v>13065</v>
      </c>
      <c r="C191" s="126" t="s">
        <v>14664</v>
      </c>
      <c r="D191" s="126" t="s">
        <v>14665</v>
      </c>
      <c r="E191" s="78">
        <v>3530.1000000000004</v>
      </c>
      <c r="F191" s="87">
        <v>437</v>
      </c>
      <c r="G191" s="78">
        <v>3474.2999999999997</v>
      </c>
      <c r="H191" s="87">
        <v>424</v>
      </c>
    </row>
    <row r="192" spans="2:8" x14ac:dyDescent="0.25">
      <c r="B192" s="126" t="s">
        <v>13065</v>
      </c>
      <c r="C192" s="126" t="s">
        <v>14666</v>
      </c>
      <c r="D192" s="126" t="s">
        <v>14667</v>
      </c>
      <c r="E192" s="78">
        <v>976.40000000000009</v>
      </c>
      <c r="F192" s="87">
        <v>147</v>
      </c>
      <c r="G192" s="78">
        <v>1097.1000000000001</v>
      </c>
      <c r="H192" s="87">
        <v>154</v>
      </c>
    </row>
    <row r="193" spans="2:8" x14ac:dyDescent="0.25">
      <c r="B193" s="126" t="s">
        <v>13065</v>
      </c>
      <c r="C193" s="126" t="s">
        <v>14668</v>
      </c>
      <c r="D193" s="126" t="s">
        <v>14669</v>
      </c>
      <c r="E193" s="78">
        <v>2181.4</v>
      </c>
      <c r="F193" s="87">
        <v>357</v>
      </c>
      <c r="G193" s="78">
        <v>2310.4</v>
      </c>
      <c r="H193" s="87">
        <v>357</v>
      </c>
    </row>
    <row r="194" spans="2:8" x14ac:dyDescent="0.25">
      <c r="B194" s="126" t="s">
        <v>13065</v>
      </c>
      <c r="C194" s="126" t="s">
        <v>14670</v>
      </c>
      <c r="D194" s="126" t="s">
        <v>14671</v>
      </c>
      <c r="E194" s="78">
        <v>136</v>
      </c>
      <c r="F194" s="87">
        <v>22</v>
      </c>
      <c r="G194" s="78">
        <v>42</v>
      </c>
      <c r="H194" s="87">
        <v>13</v>
      </c>
    </row>
    <row r="195" spans="2:8" x14ac:dyDescent="0.25">
      <c r="B195" s="126" t="s">
        <v>13065</v>
      </c>
      <c r="C195" s="126" t="s">
        <v>14672</v>
      </c>
      <c r="D195" s="126" t="s">
        <v>14673</v>
      </c>
      <c r="E195" s="78"/>
      <c r="F195" s="87"/>
      <c r="G195" s="78">
        <v>1395.25</v>
      </c>
      <c r="H195" s="87">
        <v>761</v>
      </c>
    </row>
    <row r="196" spans="2:8" x14ac:dyDescent="0.25">
      <c r="B196" s="126" t="s">
        <v>13065</v>
      </c>
      <c r="C196" s="126" t="s">
        <v>14674</v>
      </c>
      <c r="D196" s="126" t="s">
        <v>14675</v>
      </c>
      <c r="E196" s="78"/>
      <c r="F196" s="87"/>
      <c r="G196" s="78">
        <v>1915.75</v>
      </c>
      <c r="H196" s="87">
        <v>1079</v>
      </c>
    </row>
    <row r="197" spans="2:8" x14ac:dyDescent="0.25">
      <c r="B197" s="126" t="s">
        <v>13065</v>
      </c>
      <c r="C197" s="126" t="s">
        <v>14676</v>
      </c>
      <c r="D197" s="126" t="s">
        <v>14677</v>
      </c>
      <c r="E197" s="78">
        <v>2330.25</v>
      </c>
      <c r="F197" s="87">
        <v>1146</v>
      </c>
      <c r="G197" s="78">
        <v>1863</v>
      </c>
      <c r="H197" s="87">
        <v>1033</v>
      </c>
    </row>
    <row r="198" spans="2:8" x14ac:dyDescent="0.25">
      <c r="B198" s="126" t="s">
        <v>13065</v>
      </c>
      <c r="C198" s="126" t="s">
        <v>14678</v>
      </c>
      <c r="D198" s="126" t="s">
        <v>14679</v>
      </c>
      <c r="E198" s="78"/>
      <c r="F198" s="87"/>
      <c r="G198" s="78">
        <v>668.70000000000107</v>
      </c>
      <c r="H198" s="87">
        <v>537</v>
      </c>
    </row>
    <row r="199" spans="2:8" x14ac:dyDescent="0.25">
      <c r="B199" s="126" t="s">
        <v>13065</v>
      </c>
      <c r="C199" s="126" t="s">
        <v>14680</v>
      </c>
      <c r="D199" s="126" t="s">
        <v>14681</v>
      </c>
      <c r="E199" s="78"/>
      <c r="F199" s="87"/>
      <c r="G199" s="78">
        <v>221.75</v>
      </c>
      <c r="H199" s="87">
        <v>202</v>
      </c>
    </row>
    <row r="200" spans="2:8" x14ac:dyDescent="0.25">
      <c r="B200" s="126" t="s">
        <v>13065</v>
      </c>
      <c r="C200" s="126" t="s">
        <v>14682</v>
      </c>
      <c r="D200" s="126" t="s">
        <v>14683</v>
      </c>
      <c r="E200" s="78"/>
      <c r="F200" s="87"/>
      <c r="G200" s="78">
        <v>1039.75</v>
      </c>
      <c r="H200" s="87">
        <v>772</v>
      </c>
    </row>
    <row r="201" spans="2:8" x14ac:dyDescent="0.25">
      <c r="B201" s="126" t="s">
        <v>13065</v>
      </c>
      <c r="C201" s="126" t="s">
        <v>14684</v>
      </c>
      <c r="D201" s="126" t="s">
        <v>14685</v>
      </c>
      <c r="E201" s="78"/>
      <c r="F201" s="87"/>
      <c r="G201" s="78">
        <v>238</v>
      </c>
      <c r="H201" s="87">
        <v>333</v>
      </c>
    </row>
    <row r="202" spans="2:8" x14ac:dyDescent="0.25">
      <c r="B202" s="126" t="s">
        <v>13065</v>
      </c>
      <c r="C202" s="126" t="s">
        <v>14686</v>
      </c>
      <c r="D202" s="126" t="s">
        <v>14687</v>
      </c>
      <c r="E202" s="78">
        <v>2630.0999999999794</v>
      </c>
      <c r="F202" s="87">
        <v>981</v>
      </c>
      <c r="G202" s="78">
        <v>2063.3999999999969</v>
      </c>
      <c r="H202" s="87">
        <v>884</v>
      </c>
    </row>
    <row r="203" spans="2:8" x14ac:dyDescent="0.25">
      <c r="B203" s="126" t="s">
        <v>13065</v>
      </c>
      <c r="C203" s="126" t="s">
        <v>14688</v>
      </c>
      <c r="D203" s="126" t="s">
        <v>14689</v>
      </c>
      <c r="E203" s="78"/>
      <c r="F203" s="87"/>
      <c r="G203" s="78">
        <v>617.69999999999982</v>
      </c>
      <c r="H203" s="87">
        <v>435</v>
      </c>
    </row>
    <row r="204" spans="2:8" x14ac:dyDescent="0.25">
      <c r="B204" s="126" t="s">
        <v>13065</v>
      </c>
      <c r="C204" s="126" t="s">
        <v>14690</v>
      </c>
      <c r="D204" s="126" t="s">
        <v>14691</v>
      </c>
      <c r="E204" s="78">
        <v>1917.6000000000001</v>
      </c>
      <c r="F204" s="87">
        <v>958</v>
      </c>
      <c r="G204" s="78">
        <v>1449.6000000000004</v>
      </c>
      <c r="H204" s="87">
        <v>860</v>
      </c>
    </row>
    <row r="205" spans="2:8" x14ac:dyDescent="0.25">
      <c r="B205" s="126" t="s">
        <v>13065</v>
      </c>
      <c r="C205" s="126" t="s">
        <v>14692</v>
      </c>
      <c r="D205" s="126" t="s">
        <v>14693</v>
      </c>
      <c r="E205" s="78">
        <v>303.12000000000086</v>
      </c>
      <c r="F205" s="87">
        <v>588</v>
      </c>
      <c r="G205" s="78">
        <v>240.39000000000004</v>
      </c>
      <c r="H205" s="87">
        <v>517</v>
      </c>
    </row>
    <row r="206" spans="2:8" x14ac:dyDescent="0.25">
      <c r="B206" s="126" t="s">
        <v>13065</v>
      </c>
      <c r="C206" s="126" t="s">
        <v>14694</v>
      </c>
      <c r="D206" s="126" t="s">
        <v>14695</v>
      </c>
      <c r="E206" s="78">
        <v>96.950000000000074</v>
      </c>
      <c r="F206" s="87">
        <v>243</v>
      </c>
      <c r="G206" s="78">
        <v>75.950000000000031</v>
      </c>
      <c r="H206" s="87">
        <v>212</v>
      </c>
    </row>
    <row r="207" spans="2:8" x14ac:dyDescent="0.25">
      <c r="B207" s="126" t="s">
        <v>13065</v>
      </c>
      <c r="C207" s="126" t="s">
        <v>14696</v>
      </c>
      <c r="D207" s="126" t="s">
        <v>14697</v>
      </c>
      <c r="E207" s="78">
        <v>93.600000000000009</v>
      </c>
      <c r="F207" s="87">
        <v>102</v>
      </c>
      <c r="G207" s="78">
        <v>65.600000000000009</v>
      </c>
      <c r="H207" s="87">
        <v>78</v>
      </c>
    </row>
    <row r="208" spans="2:8" x14ac:dyDescent="0.25">
      <c r="B208" s="126" t="s">
        <v>13065</v>
      </c>
      <c r="C208" s="126" t="s">
        <v>14698</v>
      </c>
      <c r="D208" s="126" t="s">
        <v>14699</v>
      </c>
      <c r="E208" s="78">
        <v>24.999999999999996</v>
      </c>
      <c r="F208" s="87">
        <v>44</v>
      </c>
      <c r="G208" s="78">
        <v>18.8</v>
      </c>
      <c r="H208" s="87">
        <v>41</v>
      </c>
    </row>
    <row r="209" spans="2:8" x14ac:dyDescent="0.25">
      <c r="B209" s="126" t="s">
        <v>13065</v>
      </c>
      <c r="C209" s="126" t="s">
        <v>14700</v>
      </c>
      <c r="D209" s="126" t="s">
        <v>14701</v>
      </c>
      <c r="E209" s="78">
        <v>35.399999999999991</v>
      </c>
      <c r="F209" s="87">
        <v>56</v>
      </c>
      <c r="G209" s="78">
        <v>43.4</v>
      </c>
      <c r="H209" s="87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F2:R51"/>
  <sheetViews>
    <sheetView topLeftCell="F1" zoomScale="70" zoomScaleNormal="70" workbookViewId="0">
      <selection activeCell="J2" sqref="J2:J3"/>
    </sheetView>
  </sheetViews>
  <sheetFormatPr defaultColWidth="9.28515625" defaultRowHeight="15" x14ac:dyDescent="0.25"/>
  <cols>
    <col min="1" max="5" width="0" style="103" hidden="1" customWidth="1"/>
    <col min="6" max="6" width="21" style="103" customWidth="1"/>
    <col min="7" max="22" width="9.28515625" style="103"/>
    <col min="23" max="23" width="15.5703125" style="103" bestFit="1" customWidth="1"/>
    <col min="24" max="24" width="12.7109375" style="103" customWidth="1"/>
    <col min="25" max="16384" width="9.28515625" style="103"/>
  </cols>
  <sheetData>
    <row r="2" spans="6:18" ht="33" x14ac:dyDescent="0.25">
      <c r="F2" s="105" t="s">
        <v>13712</v>
      </c>
      <c r="G2" s="104" t="s">
        <v>13713</v>
      </c>
      <c r="H2" s="104" t="s">
        <v>13714</v>
      </c>
      <c r="I2" s="104" t="s">
        <v>13088</v>
      </c>
      <c r="J2" s="104" t="s">
        <v>13089</v>
      </c>
      <c r="K2" s="104" t="s">
        <v>13084</v>
      </c>
      <c r="L2" s="104" t="s">
        <v>13087</v>
      </c>
      <c r="M2" s="104" t="s">
        <v>13085</v>
      </c>
      <c r="N2" s="104" t="s">
        <v>13086</v>
      </c>
      <c r="O2" s="104" t="s">
        <v>13715</v>
      </c>
      <c r="P2" s="104" t="s">
        <v>13716</v>
      </c>
      <c r="Q2" s="104" t="s">
        <v>13717</v>
      </c>
      <c r="R2" s="104" t="s">
        <v>13718</v>
      </c>
    </row>
    <row r="3" spans="6:18" x14ac:dyDescent="0.25">
      <c r="F3" s="102" t="s">
        <v>13719</v>
      </c>
      <c r="G3" s="101">
        <v>1</v>
      </c>
      <c r="H3" s="101">
        <v>0.91</v>
      </c>
      <c r="I3" s="101">
        <v>0.97</v>
      </c>
      <c r="J3" s="101">
        <v>1.01</v>
      </c>
      <c r="K3" s="101">
        <v>1.05</v>
      </c>
      <c r="L3" s="101">
        <v>1.06</v>
      </c>
      <c r="M3" s="101">
        <v>1.07</v>
      </c>
      <c r="N3" s="101">
        <v>1.04</v>
      </c>
      <c r="O3" s="101">
        <v>0.98</v>
      </c>
      <c r="P3" s="101">
        <v>0.94</v>
      </c>
      <c r="Q3" s="101">
        <v>0.92</v>
      </c>
      <c r="R3" s="101">
        <v>1.04</v>
      </c>
    </row>
    <row r="4" spans="6:18" x14ac:dyDescent="0.25">
      <c r="F4" s="100" t="s">
        <v>13720</v>
      </c>
      <c r="G4" s="99">
        <f>G3/R3</f>
        <v>0.96153846153846145</v>
      </c>
      <c r="H4" s="99">
        <f>H3/G3</f>
        <v>0.91</v>
      </c>
      <c r="I4" s="99">
        <f t="shared" ref="I4:R4" si="0">I3/H3</f>
        <v>1.0659340659340659</v>
      </c>
      <c r="J4" s="99">
        <f t="shared" si="0"/>
        <v>1.0412371134020619</v>
      </c>
      <c r="K4" s="99">
        <f t="shared" si="0"/>
        <v>1.0396039603960396</v>
      </c>
      <c r="L4" s="99">
        <f t="shared" si="0"/>
        <v>1.0095238095238095</v>
      </c>
      <c r="M4" s="99">
        <f t="shared" si="0"/>
        <v>1.0094339622641511</v>
      </c>
      <c r="N4" s="99">
        <f t="shared" si="0"/>
        <v>0.9719626168224299</v>
      </c>
      <c r="O4" s="99">
        <f t="shared" si="0"/>
        <v>0.94230769230769229</v>
      </c>
      <c r="P4" s="99">
        <f t="shared" si="0"/>
        <v>0.95918367346938771</v>
      </c>
      <c r="Q4" s="99">
        <f t="shared" si="0"/>
        <v>0.97872340425531923</v>
      </c>
      <c r="R4" s="99">
        <f t="shared" si="0"/>
        <v>1.1304347826086956</v>
      </c>
    </row>
    <row r="5" spans="6:18" x14ac:dyDescent="0.25">
      <c r="F5" s="98" t="s">
        <v>13721</v>
      </c>
      <c r="G5" s="97">
        <v>0.95650384556956547</v>
      </c>
      <c r="H5" s="97">
        <v>0.89649017520286456</v>
      </c>
      <c r="I5" s="97">
        <v>0.94712073200449798</v>
      </c>
      <c r="J5" s="97">
        <v>0.96350826267837775</v>
      </c>
      <c r="K5" s="97">
        <v>1.0508392568091325</v>
      </c>
      <c r="L5" s="97">
        <v>1.0952447363907756</v>
      </c>
      <c r="M5" s="97">
        <v>1.1001723556474692</v>
      </c>
      <c r="N5" s="97">
        <v>1.0525020543619428</v>
      </c>
      <c r="O5" s="97">
        <v>0.99594454123434062</v>
      </c>
      <c r="P5" s="97">
        <v>0.99043131354184566</v>
      </c>
      <c r="Q5" s="97">
        <v>0.95954270070905234</v>
      </c>
      <c r="R5" s="97">
        <v>0.99170002585013795</v>
      </c>
    </row>
    <row r="6" spans="6:18" ht="15.75" customHeight="1" x14ac:dyDescent="0.25">
      <c r="F6" s="96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6:18" ht="15.75" customHeight="1" x14ac:dyDescent="0.25">
      <c r="F7" s="9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6:18" ht="15.75" customHeight="1" x14ac:dyDescent="0.25"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6:18" ht="15.75" customHeight="1" x14ac:dyDescent="0.25"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6:18" ht="15.75" customHeight="1" x14ac:dyDescent="0.25"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6:18" ht="15.75" customHeight="1" x14ac:dyDescent="0.25">
      <c r="F11" s="96"/>
      <c r="G11" s="95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6:18" ht="18" x14ac:dyDescent="0.25">
      <c r="F12" s="93" t="s">
        <v>13722</v>
      </c>
      <c r="G12" s="104" t="s">
        <v>13713</v>
      </c>
      <c r="H12" s="104" t="s">
        <v>13714</v>
      </c>
      <c r="I12" s="104" t="s">
        <v>13088</v>
      </c>
      <c r="J12" s="104" t="s">
        <v>13089</v>
      </c>
      <c r="K12" s="104" t="s">
        <v>13084</v>
      </c>
      <c r="L12" s="104" t="s">
        <v>13087</v>
      </c>
      <c r="M12" s="104" t="s">
        <v>13085</v>
      </c>
      <c r="N12" s="104" t="s">
        <v>13086</v>
      </c>
      <c r="O12" s="104" t="s">
        <v>13715</v>
      </c>
      <c r="P12" s="104" t="s">
        <v>13716</v>
      </c>
      <c r="Q12" s="104" t="s">
        <v>13717</v>
      </c>
      <c r="R12" s="104" t="s">
        <v>13718</v>
      </c>
    </row>
    <row r="13" spans="6:18" x14ac:dyDescent="0.25">
      <c r="F13" s="102" t="s">
        <v>13719</v>
      </c>
      <c r="G13" s="101">
        <v>0.91056038969280129</v>
      </c>
      <c r="H13" s="101">
        <v>0.91658802855501109</v>
      </c>
      <c r="I13" s="101">
        <v>0.98744901653527339</v>
      </c>
      <c r="J13" s="101">
        <v>1.0127893931800542</v>
      </c>
      <c r="K13" s="101">
        <v>1.0588493155646683</v>
      </c>
      <c r="L13" s="101">
        <v>1.0820709004567513</v>
      </c>
      <c r="M13" s="101">
        <v>1.0964940928765561</v>
      </c>
      <c r="N13" s="101">
        <v>1.0961718087036076</v>
      </c>
      <c r="O13" s="101">
        <v>1.0372449101274963</v>
      </c>
      <c r="P13" s="101">
        <v>0.98739190474534677</v>
      </c>
      <c r="Q13" s="101">
        <v>0.93170272987047087</v>
      </c>
      <c r="R13" s="101">
        <v>0.87903831191633808</v>
      </c>
    </row>
    <row r="14" spans="6:18" x14ac:dyDescent="0.25">
      <c r="F14" s="102" t="s">
        <v>13720</v>
      </c>
      <c r="G14" s="99">
        <f>G13/R13</f>
        <v>1.0358597314237008</v>
      </c>
      <c r="H14" s="99">
        <f>H13/G13</f>
        <v>1.0066197024716212</v>
      </c>
      <c r="I14" s="99">
        <f t="shared" ref="I14:R14" si="1">I13/H13</f>
        <v>1.0773095281333467</v>
      </c>
      <c r="J14" s="99">
        <f t="shared" si="1"/>
        <v>1.0256624658290656</v>
      </c>
      <c r="K14" s="99">
        <f t="shared" si="1"/>
        <v>1.0454782827454292</v>
      </c>
      <c r="L14" s="99">
        <f t="shared" si="1"/>
        <v>1.0219309627448729</v>
      </c>
      <c r="M14" s="99">
        <f t="shared" si="1"/>
        <v>1.0133292489556061</v>
      </c>
      <c r="N14" s="99">
        <f t="shared" si="1"/>
        <v>0.99970607760220309</v>
      </c>
      <c r="O14" s="99">
        <f t="shared" si="1"/>
        <v>0.94624300852454735</v>
      </c>
      <c r="P14" s="99">
        <f t="shared" si="1"/>
        <v>0.95193709325985343</v>
      </c>
      <c r="Q14" s="99">
        <f t="shared" si="1"/>
        <v>0.94359972508662771</v>
      </c>
      <c r="R14" s="99">
        <f t="shared" si="1"/>
        <v>0.94347508463192498</v>
      </c>
    </row>
    <row r="15" spans="6:18" x14ac:dyDescent="0.25">
      <c r="F15" s="98" t="s">
        <v>13721</v>
      </c>
      <c r="G15" s="97">
        <v>1.0067737089564359</v>
      </c>
      <c r="H15" s="97">
        <v>0.88262893283295996</v>
      </c>
      <c r="I15" s="97">
        <v>0.91111595891635977</v>
      </c>
      <c r="J15" s="97">
        <v>0.94104958817213946</v>
      </c>
      <c r="K15" s="97">
        <v>0.9699108797287167</v>
      </c>
      <c r="L15" s="97">
        <v>0.95642568377110737</v>
      </c>
      <c r="M15" s="97">
        <v>1.1011862161822732</v>
      </c>
      <c r="N15" s="97">
        <v>1.1080516153832909</v>
      </c>
      <c r="O15" s="97">
        <v>1.0851214849737847</v>
      </c>
      <c r="P15" s="97">
        <v>1.1041837912044694</v>
      </c>
      <c r="Q15" s="97">
        <v>1.0262094348302868</v>
      </c>
      <c r="R15" s="97">
        <v>0.90734270504817893</v>
      </c>
    </row>
    <row r="16" spans="6:18" x14ac:dyDescent="0.25"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</row>
    <row r="17" spans="6:18" x14ac:dyDescent="0.25"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</row>
    <row r="18" spans="6:18" x14ac:dyDescent="0.25"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</row>
    <row r="19" spans="6:18" x14ac:dyDescent="0.25"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</row>
    <row r="20" spans="6:18" x14ac:dyDescent="0.25"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6:18" x14ac:dyDescent="0.25"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</row>
    <row r="22" spans="6:18" x14ac:dyDescent="0.25"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6:18" x14ac:dyDescent="0.25"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6:18" ht="18" x14ac:dyDescent="0.25">
      <c r="F24" s="93" t="s">
        <v>13723</v>
      </c>
      <c r="G24" s="92" t="s">
        <v>13713</v>
      </c>
      <c r="H24" s="92" t="s">
        <v>13714</v>
      </c>
      <c r="I24" s="92" t="s">
        <v>13088</v>
      </c>
      <c r="J24" s="92" t="s">
        <v>13089</v>
      </c>
      <c r="K24" s="92" t="s">
        <v>13084</v>
      </c>
      <c r="L24" s="92" t="s">
        <v>13087</v>
      </c>
      <c r="M24" s="92" t="s">
        <v>13085</v>
      </c>
      <c r="N24" s="92" t="s">
        <v>13086</v>
      </c>
      <c r="O24" s="92" t="s">
        <v>13715</v>
      </c>
      <c r="P24" s="92" t="s">
        <v>13716</v>
      </c>
      <c r="Q24" s="92" t="s">
        <v>13717</v>
      </c>
      <c r="R24" s="92" t="s">
        <v>13718</v>
      </c>
    </row>
    <row r="25" spans="6:18" x14ac:dyDescent="0.25">
      <c r="F25" s="91" t="s">
        <v>13719</v>
      </c>
      <c r="G25" s="101">
        <v>0.97352398727524514</v>
      </c>
      <c r="H25" s="101">
        <v>0.95153892861325318</v>
      </c>
      <c r="I25" s="101">
        <v>0.97749751446965671</v>
      </c>
      <c r="J25" s="101">
        <v>0.94793223117227876</v>
      </c>
      <c r="K25" s="101">
        <v>1.0548814077634618</v>
      </c>
      <c r="L25" s="101">
        <v>1.0543452373792743</v>
      </c>
      <c r="M25" s="101">
        <v>1.0940011380541772</v>
      </c>
      <c r="N25" s="101">
        <v>1.0304962140413683</v>
      </c>
      <c r="O25" s="101">
        <v>1.0545379514639939</v>
      </c>
      <c r="P25" s="101">
        <v>1.0023558807450572</v>
      </c>
      <c r="Q25" s="101">
        <v>0.92136037232517809</v>
      </c>
      <c r="R25" s="101">
        <v>0.93807249039886254</v>
      </c>
    </row>
    <row r="26" spans="6:18" x14ac:dyDescent="0.25">
      <c r="F26" s="91" t="s">
        <v>13720</v>
      </c>
      <c r="G26" s="99">
        <f>G25/R25</f>
        <v>1.037791852164121</v>
      </c>
      <c r="H26" s="99">
        <f>H25/G25</f>
        <v>0.97741703445487249</v>
      </c>
      <c r="I26" s="99">
        <f t="shared" ref="I26:R26" si="2">I25/H25</f>
        <v>1.0272806346391259</v>
      </c>
      <c r="J26" s="99">
        <f t="shared" si="2"/>
        <v>0.96975410897753678</v>
      </c>
      <c r="K26" s="99">
        <f t="shared" si="2"/>
        <v>1.1128236524449879</v>
      </c>
      <c r="L26" s="99">
        <f t="shared" si="2"/>
        <v>0.99949172449126367</v>
      </c>
      <c r="M26" s="99">
        <f t="shared" si="2"/>
        <v>1.0376118744306877</v>
      </c>
      <c r="N26" s="99">
        <f t="shared" si="2"/>
        <v>0.94195168377451532</v>
      </c>
      <c r="O26" s="99">
        <f t="shared" si="2"/>
        <v>1.023330253032507</v>
      </c>
      <c r="P26" s="99">
        <f t="shared" si="2"/>
        <v>0.95051664983086348</v>
      </c>
      <c r="Q26" s="99">
        <f t="shared" si="2"/>
        <v>0.91919485885624308</v>
      </c>
      <c r="R26" s="99">
        <f t="shared" si="2"/>
        <v>1.0181385249199606</v>
      </c>
    </row>
    <row r="27" spans="6:18" x14ac:dyDescent="0.25">
      <c r="F27" s="98" t="s">
        <v>13721</v>
      </c>
      <c r="G27" s="97">
        <v>0.97598830210766918</v>
      </c>
      <c r="H27" s="97">
        <v>0.89517543101863772</v>
      </c>
      <c r="I27" s="97">
        <v>0.88996051770000473</v>
      </c>
      <c r="J27" s="97">
        <v>0.94437354990411626</v>
      </c>
      <c r="K27" s="97">
        <v>1.0731916614439059</v>
      </c>
      <c r="L27" s="97">
        <v>1.0803530931414926</v>
      </c>
      <c r="M27" s="97">
        <v>1.1001843499187223</v>
      </c>
      <c r="N27" s="97">
        <v>1.0874843626060433</v>
      </c>
      <c r="O27" s="97">
        <v>1.0735169928504391</v>
      </c>
      <c r="P27" s="97">
        <v>0.97118913453036126</v>
      </c>
      <c r="Q27" s="97">
        <v>0.92423824815020983</v>
      </c>
      <c r="R27" s="97">
        <v>0.98434435662839637</v>
      </c>
    </row>
    <row r="28" spans="6:18" x14ac:dyDescent="0.25"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</row>
    <row r="29" spans="6:18" x14ac:dyDescent="0.25"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</row>
    <row r="30" spans="6:18" x14ac:dyDescent="0.25"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</row>
    <row r="31" spans="6:18" x14ac:dyDescent="0.25"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</row>
    <row r="32" spans="6:18" x14ac:dyDescent="0.25"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</row>
    <row r="33" spans="6:18" x14ac:dyDescent="0.25"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</row>
    <row r="34" spans="6:18" x14ac:dyDescent="0.25"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</row>
    <row r="35" spans="6:18" x14ac:dyDescent="0.25"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</row>
    <row r="36" spans="6:18" ht="18" x14ac:dyDescent="0.25">
      <c r="F36" s="93" t="s">
        <v>13724</v>
      </c>
      <c r="G36" s="92" t="s">
        <v>13713</v>
      </c>
      <c r="H36" s="92" t="s">
        <v>13714</v>
      </c>
      <c r="I36" s="92" t="s">
        <v>13088</v>
      </c>
      <c r="J36" s="92" t="s">
        <v>13089</v>
      </c>
      <c r="K36" s="92" t="s">
        <v>13084</v>
      </c>
      <c r="L36" s="92" t="s">
        <v>13087</v>
      </c>
      <c r="M36" s="92" t="s">
        <v>13085</v>
      </c>
      <c r="N36" s="92" t="s">
        <v>13086</v>
      </c>
      <c r="O36" s="92" t="s">
        <v>13715</v>
      </c>
      <c r="P36" s="92" t="s">
        <v>13716</v>
      </c>
      <c r="Q36" s="92" t="s">
        <v>13717</v>
      </c>
      <c r="R36" s="92" t="s">
        <v>13718</v>
      </c>
    </row>
    <row r="37" spans="6:18" x14ac:dyDescent="0.25">
      <c r="F37" s="91" t="s">
        <v>13719</v>
      </c>
      <c r="G37" s="101">
        <v>0.33081709198568665</v>
      </c>
      <c r="H37" s="101">
        <v>1.0978979853196775</v>
      </c>
      <c r="I37" s="101">
        <v>1.9282458830374662</v>
      </c>
      <c r="J37" s="101">
        <v>1.3244462942770816</v>
      </c>
      <c r="K37" s="101">
        <v>0.89417791608307473</v>
      </c>
      <c r="L37" s="101">
        <v>0.76437865874410704</v>
      </c>
      <c r="M37" s="101">
        <v>0.75098506982156599</v>
      </c>
      <c r="N37" s="101">
        <v>0.717489512125011</v>
      </c>
      <c r="O37" s="101">
        <v>0.77070663030116204</v>
      </c>
      <c r="P37" s="101">
        <v>0.91952154811470643</v>
      </c>
      <c r="Q37" s="101">
        <v>0.94630488799718471</v>
      </c>
      <c r="R37" s="101">
        <v>1.2530981419166507</v>
      </c>
    </row>
    <row r="38" spans="6:18" x14ac:dyDescent="0.25">
      <c r="F38" s="91" t="s">
        <v>13720</v>
      </c>
      <c r="G38" s="99">
        <f>G37/R37</f>
        <v>0.26399934763265398</v>
      </c>
      <c r="H38" s="99">
        <f>H37/G37</f>
        <v>3.318746255611182</v>
      </c>
      <c r="I38" s="99">
        <f t="shared" ref="I38:R38" si="3">I37/H37</f>
        <v>1.7563069691543467</v>
      </c>
      <c r="J38" s="99">
        <f t="shared" si="3"/>
        <v>0.68686587427882884</v>
      </c>
      <c r="K38" s="99">
        <f t="shared" si="3"/>
        <v>0.67513338966389802</v>
      </c>
      <c r="L38" s="99">
        <f t="shared" si="3"/>
        <v>0.85483956268171968</v>
      </c>
      <c r="M38" s="99">
        <f t="shared" si="3"/>
        <v>0.98247780891142744</v>
      </c>
      <c r="N38" s="99">
        <f t="shared" si="3"/>
        <v>0.95539783806286116</v>
      </c>
      <c r="O38" s="99">
        <f t="shared" si="3"/>
        <v>1.0741712837286448</v>
      </c>
      <c r="P38" s="99">
        <f t="shared" si="3"/>
        <v>1.1930889289941535</v>
      </c>
      <c r="Q38" s="99">
        <f t="shared" si="3"/>
        <v>1.0291274738883414</v>
      </c>
      <c r="R38" s="99">
        <f t="shared" si="3"/>
        <v>1.3242012778447982</v>
      </c>
    </row>
    <row r="39" spans="6:18" x14ac:dyDescent="0.25">
      <c r="F39" s="98" t="s">
        <v>13721</v>
      </c>
      <c r="G39" s="97">
        <v>0.73810905911899671</v>
      </c>
      <c r="H39" s="97">
        <v>1.3237025233532209</v>
      </c>
      <c r="I39" s="97">
        <v>3.1501664310979742</v>
      </c>
      <c r="J39" s="97">
        <v>0.90134790351262273</v>
      </c>
      <c r="K39" s="97">
        <v>0.42688699918476153</v>
      </c>
      <c r="L39" s="97">
        <v>0.75618966083062022</v>
      </c>
      <c r="M39" s="97">
        <v>0.66295992871330267</v>
      </c>
      <c r="N39" s="97">
        <v>0.68010176773078124</v>
      </c>
      <c r="O39" s="97">
        <v>0.66134562704503552</v>
      </c>
      <c r="P39" s="97">
        <v>0.7238130664405481</v>
      </c>
      <c r="Q39" s="97">
        <v>0.83582317140700568</v>
      </c>
      <c r="R39" s="97">
        <v>1.1395538615651286</v>
      </c>
    </row>
    <row r="40" spans="6:18" x14ac:dyDescent="0.25"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</row>
    <row r="41" spans="6:18" x14ac:dyDescent="0.25"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6:18" x14ac:dyDescent="0.25"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6:18" x14ac:dyDescent="0.25"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</row>
    <row r="44" spans="6:18" x14ac:dyDescent="0.25"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</row>
    <row r="45" spans="6:18" x14ac:dyDescent="0.25"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6:18" x14ac:dyDescent="0.25">
      <c r="F46" s="96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6:18" x14ac:dyDescent="0.25">
      <c r="F47" s="96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48" spans="6:18" ht="18" x14ac:dyDescent="0.25">
      <c r="F48" s="93" t="s">
        <v>13065</v>
      </c>
      <c r="G48" s="90" t="s">
        <v>13713</v>
      </c>
      <c r="H48" s="90" t="s">
        <v>13714</v>
      </c>
      <c r="I48" s="90" t="s">
        <v>13088</v>
      </c>
      <c r="J48" s="90" t="s">
        <v>13089</v>
      </c>
      <c r="K48" s="90" t="s">
        <v>13084</v>
      </c>
      <c r="L48" s="90" t="s">
        <v>13087</v>
      </c>
      <c r="M48" s="90" t="s">
        <v>13085</v>
      </c>
      <c r="N48" s="90" t="s">
        <v>13086</v>
      </c>
      <c r="O48" s="90" t="s">
        <v>13715</v>
      </c>
      <c r="P48" s="90" t="s">
        <v>13716</v>
      </c>
      <c r="Q48" s="90" t="s">
        <v>13717</v>
      </c>
      <c r="R48" s="90" t="s">
        <v>13718</v>
      </c>
    </row>
    <row r="49" spans="6:18" x14ac:dyDescent="0.25">
      <c r="F49" s="89" t="s">
        <v>13719</v>
      </c>
      <c r="G49" s="101">
        <v>1.0853300508348378</v>
      </c>
      <c r="H49" s="101">
        <v>0.96606554055252136</v>
      </c>
      <c r="I49" s="101">
        <v>0.96754254955012042</v>
      </c>
      <c r="J49" s="101">
        <v>0.91169746547840469</v>
      </c>
      <c r="K49" s="101">
        <v>0.96899689955407131</v>
      </c>
      <c r="L49" s="101">
        <v>1.0035715130249545</v>
      </c>
      <c r="M49" s="101">
        <v>1.0475286799402552</v>
      </c>
      <c r="N49" s="101">
        <v>1.0819311187214866</v>
      </c>
      <c r="O49" s="101">
        <v>1.0447021232669327</v>
      </c>
      <c r="P49" s="101">
        <v>0.99257214195949572</v>
      </c>
      <c r="Q49" s="101">
        <v>0.97312863385838411</v>
      </c>
      <c r="R49" s="101">
        <v>0.95959472571201176</v>
      </c>
    </row>
    <row r="50" spans="6:18" x14ac:dyDescent="0.25">
      <c r="F50" s="89" t="s">
        <v>13720</v>
      </c>
      <c r="G50" s="99">
        <f>G49/R49</f>
        <v>1.1310296125580843</v>
      </c>
      <c r="H50" s="99">
        <f>H49/G49</f>
        <v>0.89011221960492293</v>
      </c>
      <c r="I50" s="99">
        <f t="shared" ref="I50:R50" si="4">I49/H49</f>
        <v>1.0015288910903026</v>
      </c>
      <c r="J50" s="99">
        <f t="shared" si="4"/>
        <v>0.94228152126469056</v>
      </c>
      <c r="K50" s="99">
        <f t="shared" si="4"/>
        <v>1.062849175571196</v>
      </c>
      <c r="L50" s="99">
        <f t="shared" si="4"/>
        <v>1.0356808298218438</v>
      </c>
      <c r="M50" s="99">
        <f t="shared" si="4"/>
        <v>1.0438007320303517</v>
      </c>
      <c r="N50" s="99">
        <f t="shared" si="4"/>
        <v>1.0328415244756768</v>
      </c>
      <c r="O50" s="99">
        <f t="shared" si="4"/>
        <v>0.96559023508026343</v>
      </c>
      <c r="P50" s="99">
        <f t="shared" si="4"/>
        <v>0.9501006266318105</v>
      </c>
      <c r="Q50" s="99">
        <f t="shared" si="4"/>
        <v>0.98041098749484645</v>
      </c>
      <c r="R50" s="99">
        <f t="shared" si="4"/>
        <v>0.98609237496926649</v>
      </c>
    </row>
    <row r="51" spans="6:18" x14ac:dyDescent="0.25">
      <c r="F51" s="98" t="s">
        <v>13721</v>
      </c>
      <c r="G51" s="97">
        <v>0.94267511476266586</v>
      </c>
      <c r="H51" s="97">
        <v>0.94354647203067987</v>
      </c>
      <c r="I51" s="97">
        <v>0.96167461674359211</v>
      </c>
      <c r="J51" s="97">
        <v>0.93141959071610769</v>
      </c>
      <c r="K51" s="97">
        <v>0.99881683032547219</v>
      </c>
      <c r="L51" s="97">
        <v>1.0151941279053633</v>
      </c>
      <c r="M51" s="97">
        <v>0.99116846766422206</v>
      </c>
      <c r="N51" s="97">
        <v>1.0405424688198499</v>
      </c>
      <c r="O51" s="97">
        <v>1.071075505990678</v>
      </c>
      <c r="P51" s="97">
        <v>1.071075505990678</v>
      </c>
      <c r="Q51" s="97">
        <v>1.0485941886905177</v>
      </c>
      <c r="R51" s="97">
        <v>0.95573081891383227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7"/>
  <sheetViews>
    <sheetView topLeftCell="A7" workbookViewId="0">
      <selection activeCell="R20" sqref="R20"/>
    </sheetView>
  </sheetViews>
  <sheetFormatPr defaultColWidth="8.7109375" defaultRowHeight="15" x14ac:dyDescent="0.25"/>
  <cols>
    <col min="1" max="9" width="8.7109375" style="103" customWidth="1"/>
    <col min="10" max="10" width="16.42578125" style="103" customWidth="1"/>
    <col min="11" max="11" width="14.28515625" style="103" customWidth="1"/>
    <col min="12" max="16384" width="8.7109375" style="103"/>
  </cols>
  <sheetData>
    <row r="1" spans="1:17" ht="36" x14ac:dyDescent="0.55000000000000004">
      <c r="J1" s="128" t="s">
        <v>14864</v>
      </c>
    </row>
    <row r="3" spans="1:17" x14ac:dyDescent="0.25">
      <c r="A3" s="5" t="s">
        <v>1136</v>
      </c>
      <c r="B3" s="126" t="s" vm="28">
        <v>1137</v>
      </c>
      <c r="C3" s="88" t="s">
        <v>13725</v>
      </c>
      <c r="D3" s="5" t="s">
        <v>1152</v>
      </c>
      <c r="E3" s="126" t="s" vm="29">
        <v>1139</v>
      </c>
      <c r="J3" s="5" t="s">
        <v>1136</v>
      </c>
      <c r="K3" s="126" t="s" vm="28">
        <v>1137</v>
      </c>
      <c r="L3" s="88" t="s">
        <v>13725</v>
      </c>
      <c r="M3" s="5" t="s">
        <v>1158</v>
      </c>
      <c r="N3" s="126" t="s" vm="53">
        <v>1139</v>
      </c>
      <c r="P3" s="5" t="s">
        <v>13733</v>
      </c>
      <c r="Q3" s="126" t="s" vm="54">
        <v>1139</v>
      </c>
    </row>
    <row r="4" spans="1:17" x14ac:dyDescent="0.25">
      <c r="A4" s="5" t="s">
        <v>1160</v>
      </c>
      <c r="B4" s="126" t="s" vm="30">
        <v>13726</v>
      </c>
      <c r="C4" s="88" t="s">
        <v>13725</v>
      </c>
      <c r="D4" s="5" t="s">
        <v>1166</v>
      </c>
      <c r="E4" s="126" t="s" vm="31">
        <v>1139</v>
      </c>
      <c r="J4" s="5" t="s">
        <v>1160</v>
      </c>
      <c r="K4" s="126" t="s" vm="30">
        <v>13726</v>
      </c>
      <c r="L4" s="88" t="s">
        <v>13725</v>
      </c>
      <c r="M4" s="5" t="s">
        <v>1152</v>
      </c>
      <c r="N4" s="126" t="s" vm="29">
        <v>1139</v>
      </c>
    </row>
    <row r="5" spans="1:17" x14ac:dyDescent="0.25">
      <c r="A5" s="5" t="s">
        <v>1</v>
      </c>
      <c r="B5" s="126" t="s" vm="32">
        <v>13727</v>
      </c>
      <c r="D5" s="5" t="s">
        <v>13728</v>
      </c>
      <c r="E5" s="126" t="s" vm="33">
        <v>1139</v>
      </c>
      <c r="J5" s="5" t="s">
        <v>1</v>
      </c>
      <c r="K5" s="126" t="s" vm="32">
        <v>13727</v>
      </c>
      <c r="M5" s="5" t="s">
        <v>1166</v>
      </c>
      <c r="N5" s="126" t="s" vm="31">
        <v>1139</v>
      </c>
    </row>
    <row r="6" spans="1:17" x14ac:dyDescent="0.25">
      <c r="A6" s="5" t="s">
        <v>1144</v>
      </c>
      <c r="B6" s="126" t="s" vm="34">
        <v>1139</v>
      </c>
      <c r="D6" s="5" t="s">
        <v>13729</v>
      </c>
      <c r="E6" s="126" t="s" vm="35">
        <v>1139</v>
      </c>
      <c r="J6" s="5" t="s">
        <v>1144</v>
      </c>
      <c r="K6" s="126" t="s" vm="34">
        <v>1139</v>
      </c>
      <c r="M6" s="5" t="s">
        <v>13728</v>
      </c>
      <c r="N6" s="126" t="s" vm="33">
        <v>1139</v>
      </c>
    </row>
    <row r="7" spans="1:17" x14ac:dyDescent="0.25">
      <c r="A7" s="5" t="s">
        <v>1146</v>
      </c>
      <c r="B7" s="126" t="s" vm="36">
        <v>1139</v>
      </c>
      <c r="D7" s="5" t="s">
        <v>1147</v>
      </c>
      <c r="E7" s="126" t="s" vm="37">
        <v>1139</v>
      </c>
      <c r="J7" s="5" t="s">
        <v>1146</v>
      </c>
      <c r="K7" s="126" t="s" vm="36">
        <v>1139</v>
      </c>
      <c r="M7" s="5" t="s">
        <v>13729</v>
      </c>
      <c r="N7" s="126" t="s" vm="35">
        <v>1139</v>
      </c>
    </row>
    <row r="8" spans="1:17" x14ac:dyDescent="0.25">
      <c r="A8" s="5" t="s">
        <v>1141</v>
      </c>
      <c r="B8" s="126" t="s" vm="38">
        <v>13083</v>
      </c>
      <c r="D8" s="5" t="s">
        <v>1149</v>
      </c>
      <c r="E8" s="126" t="s" vm="39">
        <v>1139</v>
      </c>
      <c r="J8" s="47" t="s">
        <v>14865</v>
      </c>
      <c r="K8" s="47" t="s" vm="103">
        <v>14866</v>
      </c>
      <c r="M8" s="5" t="s">
        <v>1147</v>
      </c>
      <c r="N8" s="126" t="s" vm="37">
        <v>1139</v>
      </c>
    </row>
    <row r="9" spans="1:17" x14ac:dyDescent="0.25">
      <c r="A9" s="108" t="s">
        <v>1168</v>
      </c>
      <c r="B9" s="126" t="s" vm="40">
        <v>1139</v>
      </c>
      <c r="D9" s="5" t="s">
        <v>1151</v>
      </c>
      <c r="E9" s="126" t="s" vm="41">
        <v>1139</v>
      </c>
      <c r="J9" s="5" t="s">
        <v>1141</v>
      </c>
      <c r="K9" s="126" t="s" vm="38">
        <v>13083</v>
      </c>
      <c r="M9" s="5" t="s">
        <v>1149</v>
      </c>
      <c r="N9" s="126" t="s" vm="39">
        <v>1139</v>
      </c>
    </row>
    <row r="10" spans="1:17" x14ac:dyDescent="0.25">
      <c r="A10" s="5" t="s">
        <v>1148</v>
      </c>
      <c r="B10" s="126" t="s" vm="42">
        <v>1139</v>
      </c>
      <c r="D10" s="5" t="s">
        <v>1153</v>
      </c>
      <c r="E10" s="126" t="s" vm="43">
        <v>1139</v>
      </c>
      <c r="J10" s="108" t="s">
        <v>1168</v>
      </c>
      <c r="K10" s="126" t="s" vm="40">
        <v>1139</v>
      </c>
      <c r="M10" s="5" t="s">
        <v>1151</v>
      </c>
      <c r="N10" s="126" t="s" vm="41">
        <v>1139</v>
      </c>
    </row>
    <row r="11" spans="1:17" x14ac:dyDescent="0.25">
      <c r="A11" s="5" t="s">
        <v>1169</v>
      </c>
      <c r="B11" s="126" t="s" vm="44">
        <v>1139</v>
      </c>
      <c r="D11" s="5" t="s">
        <v>13730</v>
      </c>
      <c r="E11" s="126" t="s" vm="45">
        <v>1139</v>
      </c>
      <c r="J11" s="5" t="s">
        <v>1148</v>
      </c>
      <c r="K11" s="126" t="s" vm="42">
        <v>1139</v>
      </c>
      <c r="M11" s="5" t="s">
        <v>1153</v>
      </c>
      <c r="N11" s="126" t="s" vm="43">
        <v>1139</v>
      </c>
    </row>
    <row r="12" spans="1:17" x14ac:dyDescent="0.25">
      <c r="A12" s="5" t="s">
        <v>1150</v>
      </c>
      <c r="B12" s="126" t="s" vm="102">
        <v>1137</v>
      </c>
      <c r="D12" s="5" t="s">
        <v>1165</v>
      </c>
      <c r="E12" s="126" t="s" vm="60">
        <v>14410</v>
      </c>
      <c r="J12" s="5" t="s">
        <v>1169</v>
      </c>
      <c r="K12" s="126" t="s" vm="44">
        <v>1139</v>
      </c>
      <c r="M12" s="5" t="s">
        <v>13730</v>
      </c>
      <c r="N12" s="126" t="s" vm="45">
        <v>1139</v>
      </c>
    </row>
    <row r="13" spans="1:17" x14ac:dyDescent="0.25">
      <c r="A13" s="5" t="s">
        <v>1154</v>
      </c>
      <c r="B13" s="126" t="s" vm="57">
        <v>1139</v>
      </c>
      <c r="D13" s="5" t="s">
        <v>13731</v>
      </c>
      <c r="E13" s="126" t="s" vm="46">
        <v>1139</v>
      </c>
      <c r="J13" s="5" t="s">
        <v>1150</v>
      </c>
      <c r="K13" s="126" t="s" vm="102">
        <v>1137</v>
      </c>
      <c r="M13" s="5" t="s">
        <v>1165</v>
      </c>
      <c r="N13" s="126" t="s" vm="60">
        <v>14410</v>
      </c>
    </row>
    <row r="14" spans="1:17" x14ac:dyDescent="0.25">
      <c r="A14" s="5" t="s">
        <v>1162</v>
      </c>
      <c r="B14" s="126" t="s" vm="47">
        <v>1139</v>
      </c>
      <c r="D14" s="5" t="s">
        <v>1138</v>
      </c>
      <c r="E14" s="126" t="s" vm="48">
        <v>1139</v>
      </c>
      <c r="J14" s="5" t="s">
        <v>1154</v>
      </c>
      <c r="K14" s="126" t="s" vm="57">
        <v>1139</v>
      </c>
      <c r="M14" s="5" t="s">
        <v>13731</v>
      </c>
      <c r="N14" s="126" t="s" vm="46">
        <v>1139</v>
      </c>
    </row>
    <row r="15" spans="1:17" x14ac:dyDescent="0.25">
      <c r="A15" s="5" t="s">
        <v>1143</v>
      </c>
      <c r="B15" s="126" t="s" vm="49">
        <v>1139</v>
      </c>
      <c r="D15" s="5" t="s">
        <v>1142</v>
      </c>
      <c r="E15" s="126" t="s" vm="50">
        <v>1139</v>
      </c>
      <c r="J15" s="5" t="s">
        <v>1162</v>
      </c>
      <c r="K15" s="126" t="s" vm="47">
        <v>1139</v>
      </c>
      <c r="M15" s="5" t="s">
        <v>1138</v>
      </c>
      <c r="N15" s="126" t="s" vm="48">
        <v>1139</v>
      </c>
    </row>
    <row r="16" spans="1:17" x14ac:dyDescent="0.25">
      <c r="A16" s="5" t="s">
        <v>1156</v>
      </c>
      <c r="B16" s="126" t="s" vm="51">
        <v>1139</v>
      </c>
      <c r="D16" s="5" t="s">
        <v>13732</v>
      </c>
      <c r="E16" s="126" t="s" vm="52">
        <v>1139</v>
      </c>
      <c r="J16" s="5" t="s">
        <v>1143</v>
      </c>
      <c r="K16" s="126" t="s" vm="49">
        <v>1139</v>
      </c>
      <c r="M16" s="5" t="s">
        <v>1142</v>
      </c>
      <c r="N16" s="126" t="s" vm="50">
        <v>1139</v>
      </c>
    </row>
    <row r="17" spans="1:15" x14ac:dyDescent="0.25">
      <c r="A17" s="5" t="s">
        <v>1158</v>
      </c>
      <c r="B17" s="126" t="s" vm="53">
        <v>1139</v>
      </c>
      <c r="D17" s="5" t="s">
        <v>13733</v>
      </c>
      <c r="E17" s="126" t="s" vm="54">
        <v>1139</v>
      </c>
      <c r="J17" s="5" t="s">
        <v>1156</v>
      </c>
      <c r="K17" s="126" t="s" vm="51">
        <v>1139</v>
      </c>
      <c r="M17" s="5" t="s">
        <v>13732</v>
      </c>
      <c r="N17" s="126" t="s" vm="52">
        <v>1139</v>
      </c>
    </row>
    <row r="19" spans="1:15" x14ac:dyDescent="0.25">
      <c r="A19" s="5" t="s">
        <v>13734</v>
      </c>
      <c r="B19" s="5" t="s">
        <v>1157</v>
      </c>
      <c r="C19" s="5" t="s">
        <v>1159</v>
      </c>
      <c r="D19"/>
      <c r="J19" s="5" t="s">
        <v>13734</v>
      </c>
      <c r="K19" s="5" t="s">
        <v>1157</v>
      </c>
      <c r="L19" s="5" t="s">
        <v>1159</v>
      </c>
      <c r="M19"/>
    </row>
    <row r="20" spans="1:15" x14ac:dyDescent="0.25">
      <c r="A20"/>
      <c r="B20" s="126" t="s">
        <v>14553</v>
      </c>
      <c r="C20"/>
      <c r="D20" s="126" t="s">
        <v>13735</v>
      </c>
      <c r="J20"/>
      <c r="K20" s="126" t="s">
        <v>14553</v>
      </c>
      <c r="L20"/>
      <c r="M20" s="126" t="s">
        <v>13735</v>
      </c>
    </row>
    <row r="21" spans="1:15" x14ac:dyDescent="0.25">
      <c r="A21" s="5" t="s">
        <v>1171</v>
      </c>
      <c r="B21" s="126" t="s">
        <v>14551</v>
      </c>
      <c r="C21" s="126" t="s">
        <v>14552</v>
      </c>
      <c r="D21"/>
      <c r="J21" s="5" t="s">
        <v>1171</v>
      </c>
      <c r="K21" s="126" t="s">
        <v>14551</v>
      </c>
      <c r="L21" s="126" t="s">
        <v>14552</v>
      </c>
      <c r="M21"/>
    </row>
    <row r="22" spans="1:15" x14ac:dyDescent="0.25">
      <c r="A22" s="126" t="s">
        <v>13064</v>
      </c>
      <c r="B22" s="87">
        <v>1987</v>
      </c>
      <c r="C22" s="87">
        <v>1996</v>
      </c>
      <c r="D22" s="87">
        <v>2518</v>
      </c>
      <c r="F22" s="103">
        <f>ROUND(D22*0.6,0)</f>
        <v>1511</v>
      </c>
      <c r="J22" s="126" t="s">
        <v>13064</v>
      </c>
      <c r="K22" s="87">
        <v>913</v>
      </c>
      <c r="L22" s="87">
        <v>898</v>
      </c>
      <c r="M22" s="87">
        <v>1195</v>
      </c>
      <c r="O22" s="103">
        <f>ROUND(M22*0.6,0)</f>
        <v>717</v>
      </c>
    </row>
    <row r="23" spans="1:15" x14ac:dyDescent="0.25">
      <c r="A23" s="126" t="s">
        <v>13052</v>
      </c>
      <c r="B23" s="87">
        <v>4187</v>
      </c>
      <c r="C23" s="87">
        <v>4288</v>
      </c>
      <c r="D23" s="87">
        <v>4684</v>
      </c>
      <c r="F23" s="103">
        <f t="shared" ref="F23:F24" si="0">ROUND(D23*0.6,0)</f>
        <v>2810</v>
      </c>
      <c r="J23" s="126" t="s">
        <v>13065</v>
      </c>
      <c r="K23" s="87">
        <v>1428</v>
      </c>
      <c r="L23" s="87">
        <v>1398</v>
      </c>
      <c r="M23" s="87">
        <v>1845</v>
      </c>
      <c r="O23" s="103">
        <f t="shared" ref="O23" si="1">ROUND(M23*0.6,0)</f>
        <v>1107</v>
      </c>
    </row>
    <row r="24" spans="1:15" x14ac:dyDescent="0.25">
      <c r="A24" s="126" t="s">
        <v>13065</v>
      </c>
      <c r="B24" s="87">
        <v>2834</v>
      </c>
      <c r="C24" s="87">
        <v>2777</v>
      </c>
      <c r="D24" s="87">
        <v>3492</v>
      </c>
      <c r="F24" s="103">
        <f t="shared" si="0"/>
        <v>2095</v>
      </c>
      <c r="J24" s="126" t="s">
        <v>13735</v>
      </c>
      <c r="K24" s="87">
        <v>1867</v>
      </c>
      <c r="L24" s="87">
        <v>1830</v>
      </c>
      <c r="M24" s="87">
        <v>2346</v>
      </c>
    </row>
    <row r="25" spans="1:15" x14ac:dyDescent="0.25">
      <c r="A25" s="126" t="s">
        <v>13735</v>
      </c>
      <c r="B25" s="87">
        <v>5006</v>
      </c>
      <c r="C25" s="87">
        <v>5106</v>
      </c>
      <c r="D25" s="87">
        <v>5460</v>
      </c>
      <c r="J25"/>
      <c r="K25"/>
      <c r="L25"/>
      <c r="M25"/>
    </row>
    <row r="26" spans="1:15" x14ac:dyDescent="0.25">
      <c r="A26"/>
      <c r="B26"/>
      <c r="C26"/>
      <c r="D26"/>
    </row>
    <row r="27" spans="1:15" x14ac:dyDescent="0.25">
      <c r="A27"/>
      <c r="B27"/>
      <c r="C27"/>
      <c r="D27"/>
    </row>
  </sheetData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50232"/>
  </sheetPr>
  <dimension ref="A1:I463"/>
  <sheetViews>
    <sheetView showGridLines="0" zoomScale="70" zoomScaleNormal="70" workbookViewId="0">
      <pane ySplit="1" topLeftCell="A2" activePane="bottomLeft" state="frozen"/>
      <selection pane="bottomLeft" activeCell="D432" sqref="D432"/>
    </sheetView>
  </sheetViews>
  <sheetFormatPr defaultColWidth="8.7109375" defaultRowHeight="15" x14ac:dyDescent="0.25"/>
  <cols>
    <col min="1" max="1" width="15.28515625" style="114" bestFit="1" customWidth="1"/>
    <col min="2" max="2" width="10.28515625" style="114" customWidth="1"/>
    <col min="3" max="3" width="18.7109375" style="114" customWidth="1"/>
    <col min="4" max="4" width="9.7109375" style="114" bestFit="1" customWidth="1"/>
    <col min="5" max="5" width="92.7109375" style="114" customWidth="1"/>
    <col min="6" max="8" width="10.5703125" style="114" customWidth="1"/>
    <col min="9" max="9" width="15" style="114" customWidth="1"/>
    <col min="10" max="16384" width="8.7109375" style="114"/>
  </cols>
  <sheetData>
    <row r="1" spans="1:9" ht="45" x14ac:dyDescent="0.25">
      <c r="A1" s="111" t="s">
        <v>13907</v>
      </c>
      <c r="B1" s="111" t="s">
        <v>13908</v>
      </c>
      <c r="C1" s="111" t="s">
        <v>13909</v>
      </c>
      <c r="D1" s="111" t="s">
        <v>12157</v>
      </c>
      <c r="E1" s="112" t="s">
        <v>13910</v>
      </c>
      <c r="F1" s="112" t="s">
        <v>13911</v>
      </c>
      <c r="G1" s="112" t="s">
        <v>13912</v>
      </c>
      <c r="H1" s="112" t="s">
        <v>13913</v>
      </c>
      <c r="I1" s="113" t="s">
        <v>13914</v>
      </c>
    </row>
    <row r="2" spans="1:9" x14ac:dyDescent="0.25">
      <c r="A2" s="115" t="s">
        <v>13915</v>
      </c>
      <c r="B2" s="116" t="s">
        <v>13052</v>
      </c>
      <c r="C2" s="116" t="s">
        <v>13916</v>
      </c>
      <c r="D2" s="117" t="s">
        <v>1305</v>
      </c>
      <c r="E2" s="118" t="s">
        <v>13847</v>
      </c>
      <c r="F2" s="117" t="s">
        <v>13917</v>
      </c>
      <c r="G2" s="117" t="s">
        <v>13917</v>
      </c>
      <c r="H2" s="117" t="s">
        <v>13917</v>
      </c>
      <c r="I2" s="119" t="s">
        <v>13918</v>
      </c>
    </row>
    <row r="3" spans="1:9" x14ac:dyDescent="0.25">
      <c r="A3" s="115" t="s">
        <v>13915</v>
      </c>
      <c r="B3" s="116" t="s">
        <v>13052</v>
      </c>
      <c r="C3" s="116" t="s">
        <v>13916</v>
      </c>
      <c r="D3" s="117" t="s">
        <v>12273</v>
      </c>
      <c r="E3" s="118" t="s">
        <v>13848</v>
      </c>
      <c r="F3" s="117" t="s">
        <v>13919</v>
      </c>
      <c r="G3" s="117" t="s">
        <v>13919</v>
      </c>
      <c r="H3" s="117" t="s">
        <v>13919</v>
      </c>
      <c r="I3" s="119" t="s">
        <v>13920</v>
      </c>
    </row>
    <row r="4" spans="1:9" x14ac:dyDescent="0.25">
      <c r="A4" s="115" t="s">
        <v>13915</v>
      </c>
      <c r="B4" s="116" t="s">
        <v>13052</v>
      </c>
      <c r="C4" s="116" t="s">
        <v>13916</v>
      </c>
      <c r="D4" s="117" t="s">
        <v>12302</v>
      </c>
      <c r="E4" s="118" t="s">
        <v>13852</v>
      </c>
      <c r="F4" s="117" t="s">
        <v>13917</v>
      </c>
      <c r="G4" s="117" t="s">
        <v>13917</v>
      </c>
      <c r="H4" s="117" t="s">
        <v>13917</v>
      </c>
      <c r="I4" s="119" t="s">
        <v>13918</v>
      </c>
    </row>
    <row r="5" spans="1:9" x14ac:dyDescent="0.25">
      <c r="A5" s="115" t="s">
        <v>13915</v>
      </c>
      <c r="B5" s="116" t="s">
        <v>13052</v>
      </c>
      <c r="C5" s="116" t="s">
        <v>13916</v>
      </c>
      <c r="D5" s="117" t="s">
        <v>13151</v>
      </c>
      <c r="E5" s="118" t="s">
        <v>13744</v>
      </c>
      <c r="F5" s="117" t="s">
        <v>13917</v>
      </c>
      <c r="G5" s="117" t="s">
        <v>13917</v>
      </c>
      <c r="H5" s="117" t="s">
        <v>13917</v>
      </c>
      <c r="I5" s="119" t="s">
        <v>13918</v>
      </c>
    </row>
    <row r="6" spans="1:9" x14ac:dyDescent="0.25">
      <c r="A6" s="115" t="s">
        <v>13915</v>
      </c>
      <c r="B6" s="116" t="s">
        <v>13052</v>
      </c>
      <c r="C6" s="116" t="s">
        <v>13916</v>
      </c>
      <c r="D6" s="117" t="s">
        <v>13150</v>
      </c>
      <c r="E6" s="118" t="s">
        <v>13921</v>
      </c>
      <c r="F6" s="117" t="s">
        <v>13917</v>
      </c>
      <c r="G6" s="117" t="s">
        <v>13917</v>
      </c>
      <c r="H6" s="117" t="s">
        <v>13917</v>
      </c>
      <c r="I6" s="119" t="s">
        <v>13918</v>
      </c>
    </row>
    <row r="7" spans="1:9" x14ac:dyDescent="0.25">
      <c r="A7" s="115" t="s">
        <v>13915</v>
      </c>
      <c r="B7" s="116" t="s">
        <v>13052</v>
      </c>
      <c r="C7" s="116" t="s">
        <v>13922</v>
      </c>
      <c r="D7" s="117" t="s">
        <v>13114</v>
      </c>
      <c r="E7" s="118" t="s">
        <v>13923</v>
      </c>
      <c r="F7" s="117" t="s">
        <v>13917</v>
      </c>
      <c r="G7" s="117" t="s">
        <v>13917</v>
      </c>
      <c r="H7" s="117" t="s">
        <v>13917</v>
      </c>
      <c r="I7" s="119" t="s">
        <v>13918</v>
      </c>
    </row>
    <row r="8" spans="1:9" x14ac:dyDescent="0.25">
      <c r="A8" s="115" t="s">
        <v>13915</v>
      </c>
      <c r="B8" s="116" t="s">
        <v>13052</v>
      </c>
      <c r="C8" s="116" t="s">
        <v>13922</v>
      </c>
      <c r="D8" s="117" t="s">
        <v>13165</v>
      </c>
      <c r="E8" s="118" t="s">
        <v>13880</v>
      </c>
      <c r="F8" s="117" t="s">
        <v>13917</v>
      </c>
      <c r="G8" s="117" t="s">
        <v>13917</v>
      </c>
      <c r="H8" s="117" t="s">
        <v>13917</v>
      </c>
      <c r="I8" s="119" t="s">
        <v>13918</v>
      </c>
    </row>
    <row r="9" spans="1:9" x14ac:dyDescent="0.25">
      <c r="A9" s="115" t="s">
        <v>13915</v>
      </c>
      <c r="B9" s="116" t="s">
        <v>13052</v>
      </c>
      <c r="C9" s="116" t="s">
        <v>13922</v>
      </c>
      <c r="D9" s="117" t="s">
        <v>13164</v>
      </c>
      <c r="E9" s="118" t="s">
        <v>13924</v>
      </c>
      <c r="F9" s="117" t="s">
        <v>13917</v>
      </c>
      <c r="G9" s="117" t="s">
        <v>13917</v>
      </c>
      <c r="H9" s="117" t="s">
        <v>13917</v>
      </c>
      <c r="I9" s="119" t="s">
        <v>13918</v>
      </c>
    </row>
    <row r="10" spans="1:9" x14ac:dyDescent="0.25">
      <c r="A10" s="115" t="s">
        <v>13915</v>
      </c>
      <c r="B10" s="116" t="s">
        <v>13052</v>
      </c>
      <c r="C10" s="116" t="s">
        <v>13922</v>
      </c>
      <c r="D10" s="117" t="s">
        <v>13925</v>
      </c>
      <c r="E10" s="118" t="s">
        <v>13926</v>
      </c>
      <c r="F10" s="117" t="s">
        <v>13919</v>
      </c>
      <c r="G10" s="117" t="s">
        <v>13919</v>
      </c>
      <c r="H10" s="117" t="s">
        <v>13919</v>
      </c>
      <c r="I10" s="119" t="s">
        <v>13920</v>
      </c>
    </row>
    <row r="11" spans="1:9" x14ac:dyDescent="0.25">
      <c r="A11" s="115" t="s">
        <v>13915</v>
      </c>
      <c r="B11" s="116" t="s">
        <v>13052</v>
      </c>
      <c r="C11" s="116" t="s">
        <v>13922</v>
      </c>
      <c r="D11" s="117" t="s">
        <v>13927</v>
      </c>
      <c r="E11" s="118" t="s">
        <v>13928</v>
      </c>
      <c r="F11" s="117" t="s">
        <v>13919</v>
      </c>
      <c r="G11" s="117" t="s">
        <v>13919</v>
      </c>
      <c r="H11" s="117" t="s">
        <v>13919</v>
      </c>
      <c r="I11" s="119" t="s">
        <v>13920</v>
      </c>
    </row>
    <row r="12" spans="1:9" x14ac:dyDescent="0.25">
      <c r="A12" s="115" t="s">
        <v>13915</v>
      </c>
      <c r="B12" s="116" t="s">
        <v>13052</v>
      </c>
      <c r="C12" s="116" t="s">
        <v>13929</v>
      </c>
      <c r="D12" s="117" t="s">
        <v>13930</v>
      </c>
      <c r="E12" s="118" t="s">
        <v>13931</v>
      </c>
      <c r="F12" s="117" t="s">
        <v>13919</v>
      </c>
      <c r="G12" s="117" t="s">
        <v>13919</v>
      </c>
      <c r="H12" s="117" t="s">
        <v>13919</v>
      </c>
      <c r="I12" s="119" t="s">
        <v>13920</v>
      </c>
    </row>
    <row r="13" spans="1:9" x14ac:dyDescent="0.25">
      <c r="A13" s="115" t="s">
        <v>13915</v>
      </c>
      <c r="B13" s="116" t="s">
        <v>13052</v>
      </c>
      <c r="C13" s="116" t="s">
        <v>13929</v>
      </c>
      <c r="D13" s="117" t="s">
        <v>13932</v>
      </c>
      <c r="E13" s="118" t="s">
        <v>13933</v>
      </c>
      <c r="F13" s="117" t="s">
        <v>13919</v>
      </c>
      <c r="G13" s="117" t="s">
        <v>13919</v>
      </c>
      <c r="H13" s="117" t="s">
        <v>13919</v>
      </c>
      <c r="I13" s="119" t="s">
        <v>13920</v>
      </c>
    </row>
    <row r="14" spans="1:9" x14ac:dyDescent="0.25">
      <c r="A14" s="115" t="s">
        <v>13915</v>
      </c>
      <c r="B14" s="116" t="s">
        <v>13052</v>
      </c>
      <c r="C14" s="116" t="s">
        <v>13929</v>
      </c>
      <c r="D14" s="117" t="s">
        <v>13934</v>
      </c>
      <c r="E14" s="118" t="s">
        <v>13935</v>
      </c>
      <c r="F14" s="117" t="s">
        <v>13919</v>
      </c>
      <c r="G14" s="117" t="s">
        <v>13919</v>
      </c>
      <c r="H14" s="117" t="s">
        <v>13919</v>
      </c>
      <c r="I14" s="119" t="s">
        <v>13920</v>
      </c>
    </row>
    <row r="15" spans="1:9" x14ac:dyDescent="0.25">
      <c r="A15" s="115" t="s">
        <v>13915</v>
      </c>
      <c r="B15" s="116" t="s">
        <v>13052</v>
      </c>
      <c r="C15" s="116" t="s">
        <v>13929</v>
      </c>
      <c r="D15" s="117" t="s">
        <v>13936</v>
      </c>
      <c r="E15" s="118" t="s">
        <v>13937</v>
      </c>
      <c r="F15" s="117" t="s">
        <v>13919</v>
      </c>
      <c r="G15" s="117" t="s">
        <v>13919</v>
      </c>
      <c r="H15" s="117" t="s">
        <v>13919</v>
      </c>
      <c r="I15" s="119" t="s">
        <v>13920</v>
      </c>
    </row>
    <row r="16" spans="1:9" x14ac:dyDescent="0.25">
      <c r="A16" s="115" t="s">
        <v>13915</v>
      </c>
      <c r="B16" s="116" t="s">
        <v>13052</v>
      </c>
      <c r="C16" s="116" t="s">
        <v>13929</v>
      </c>
      <c r="D16" s="117" t="s">
        <v>13166</v>
      </c>
      <c r="E16" s="118" t="s">
        <v>13881</v>
      </c>
      <c r="F16" s="117" t="s">
        <v>13917</v>
      </c>
      <c r="G16" s="117" t="s">
        <v>13917</v>
      </c>
      <c r="H16" s="117" t="s">
        <v>13919</v>
      </c>
      <c r="I16" s="119" t="s">
        <v>13938</v>
      </c>
    </row>
    <row r="17" spans="1:9" x14ac:dyDescent="0.25">
      <c r="A17" s="115" t="s">
        <v>13915</v>
      </c>
      <c r="B17" s="116" t="s">
        <v>13052</v>
      </c>
      <c r="C17" s="116" t="s">
        <v>13929</v>
      </c>
      <c r="D17" s="117" t="s">
        <v>13216</v>
      </c>
      <c r="E17" s="118" t="s">
        <v>13939</v>
      </c>
      <c r="F17" s="117" t="s">
        <v>13917</v>
      </c>
      <c r="G17" s="117" t="s">
        <v>13917</v>
      </c>
      <c r="H17" s="117" t="s">
        <v>13917</v>
      </c>
      <c r="I17" s="119" t="s">
        <v>13918</v>
      </c>
    </row>
    <row r="18" spans="1:9" x14ac:dyDescent="0.25">
      <c r="A18" s="115" t="s">
        <v>13915</v>
      </c>
      <c r="B18" s="116" t="s">
        <v>13052</v>
      </c>
      <c r="C18" s="116" t="s">
        <v>13929</v>
      </c>
      <c r="D18" s="117" t="s">
        <v>13184</v>
      </c>
      <c r="E18" s="118" t="s">
        <v>13883</v>
      </c>
      <c r="F18" s="117" t="s">
        <v>13917</v>
      </c>
      <c r="G18" s="117" t="s">
        <v>13917</v>
      </c>
      <c r="H18" s="117" t="s">
        <v>13919</v>
      </c>
      <c r="I18" s="119" t="s">
        <v>13938</v>
      </c>
    </row>
    <row r="19" spans="1:9" x14ac:dyDescent="0.25">
      <c r="A19" s="115" t="s">
        <v>13915</v>
      </c>
      <c r="B19" s="116" t="s">
        <v>13052</v>
      </c>
      <c r="C19" s="116" t="s">
        <v>13929</v>
      </c>
      <c r="D19" s="117" t="s">
        <v>13188</v>
      </c>
      <c r="E19" s="118" t="s">
        <v>13772</v>
      </c>
      <c r="F19" s="117" t="s">
        <v>13917</v>
      </c>
      <c r="G19" s="117" t="s">
        <v>13917</v>
      </c>
      <c r="H19" s="117" t="s">
        <v>13917</v>
      </c>
      <c r="I19" s="119" t="s">
        <v>13918</v>
      </c>
    </row>
    <row r="20" spans="1:9" x14ac:dyDescent="0.25">
      <c r="A20" s="115" t="s">
        <v>13915</v>
      </c>
      <c r="B20" s="116" t="s">
        <v>13052</v>
      </c>
      <c r="C20" s="116" t="s">
        <v>13929</v>
      </c>
      <c r="D20" s="117" t="s">
        <v>13940</v>
      </c>
      <c r="E20" s="118" t="s">
        <v>13941</v>
      </c>
      <c r="F20" s="117" t="s">
        <v>13919</v>
      </c>
      <c r="G20" s="117" t="s">
        <v>13919</v>
      </c>
      <c r="H20" s="117" t="s">
        <v>13919</v>
      </c>
      <c r="I20" s="119" t="s">
        <v>13920</v>
      </c>
    </row>
    <row r="21" spans="1:9" x14ac:dyDescent="0.25">
      <c r="A21" s="115" t="s">
        <v>13915</v>
      </c>
      <c r="B21" s="116" t="s">
        <v>13052</v>
      </c>
      <c r="C21" s="116" t="s">
        <v>13929</v>
      </c>
      <c r="D21" s="117" t="s">
        <v>13942</v>
      </c>
      <c r="E21" s="118" t="s">
        <v>13943</v>
      </c>
      <c r="F21" s="117" t="s">
        <v>13919</v>
      </c>
      <c r="G21" s="117" t="s">
        <v>13919</v>
      </c>
      <c r="H21" s="117" t="s">
        <v>13919</v>
      </c>
      <c r="I21" s="119" t="s">
        <v>13920</v>
      </c>
    </row>
    <row r="22" spans="1:9" x14ac:dyDescent="0.25">
      <c r="A22" s="115" t="s">
        <v>13915</v>
      </c>
      <c r="B22" s="116" t="s">
        <v>13052</v>
      </c>
      <c r="C22" s="116" t="s">
        <v>13929</v>
      </c>
      <c r="D22" s="117" t="s">
        <v>13944</v>
      </c>
      <c r="E22" s="118" t="s">
        <v>13945</v>
      </c>
      <c r="F22" s="117" t="s">
        <v>13919</v>
      </c>
      <c r="G22" s="117" t="s">
        <v>13919</v>
      </c>
      <c r="H22" s="117" t="s">
        <v>13919</v>
      </c>
      <c r="I22" s="119" t="s">
        <v>13920</v>
      </c>
    </row>
    <row r="23" spans="1:9" x14ac:dyDescent="0.25">
      <c r="A23" s="115" t="s">
        <v>13915</v>
      </c>
      <c r="B23" s="116" t="s">
        <v>13052</v>
      </c>
      <c r="C23" s="116" t="s">
        <v>13929</v>
      </c>
      <c r="D23" s="117" t="s">
        <v>1308</v>
      </c>
      <c r="E23" s="118" t="s">
        <v>13851</v>
      </c>
      <c r="F23" s="117" t="s">
        <v>13917</v>
      </c>
      <c r="G23" s="117" t="s">
        <v>13917</v>
      </c>
      <c r="H23" s="117" t="s">
        <v>13919</v>
      </c>
      <c r="I23" s="119" t="s">
        <v>13938</v>
      </c>
    </row>
    <row r="24" spans="1:9" x14ac:dyDescent="0.25">
      <c r="A24" s="115" t="s">
        <v>13915</v>
      </c>
      <c r="B24" s="116" t="s">
        <v>13052</v>
      </c>
      <c r="C24" s="116" t="s">
        <v>13929</v>
      </c>
      <c r="D24" s="117" t="s">
        <v>13190</v>
      </c>
      <c r="E24" s="118" t="s">
        <v>13750</v>
      </c>
      <c r="F24" s="117" t="s">
        <v>13917</v>
      </c>
      <c r="G24" s="117" t="s">
        <v>13917</v>
      </c>
      <c r="H24" s="117" t="s">
        <v>13917</v>
      </c>
      <c r="I24" s="119" t="s">
        <v>13918</v>
      </c>
    </row>
    <row r="25" spans="1:9" x14ac:dyDescent="0.25">
      <c r="A25" s="115" t="s">
        <v>13915</v>
      </c>
      <c r="B25" s="116" t="s">
        <v>13052</v>
      </c>
      <c r="C25" s="116" t="s">
        <v>13929</v>
      </c>
      <c r="D25" s="117" t="s">
        <v>13167</v>
      </c>
      <c r="E25" s="118" t="s">
        <v>13745</v>
      </c>
      <c r="F25" s="117" t="s">
        <v>13917</v>
      </c>
      <c r="G25" s="117" t="s">
        <v>13917</v>
      </c>
      <c r="H25" s="117" t="s">
        <v>13919</v>
      </c>
      <c r="I25" s="119" t="s">
        <v>13938</v>
      </c>
    </row>
    <row r="26" spans="1:9" x14ac:dyDescent="0.25">
      <c r="A26" s="115" t="s">
        <v>13915</v>
      </c>
      <c r="B26" s="116" t="s">
        <v>13052</v>
      </c>
      <c r="C26" s="116" t="s">
        <v>13929</v>
      </c>
      <c r="D26" s="117" t="s">
        <v>13864</v>
      </c>
      <c r="E26" s="118" t="s">
        <v>13865</v>
      </c>
      <c r="F26" s="117" t="s">
        <v>13919</v>
      </c>
      <c r="G26" s="117" t="s">
        <v>13919</v>
      </c>
      <c r="H26" s="117" t="s">
        <v>13919</v>
      </c>
      <c r="I26" s="119" t="s">
        <v>13920</v>
      </c>
    </row>
    <row r="27" spans="1:9" x14ac:dyDescent="0.25">
      <c r="A27" s="115" t="s">
        <v>13915</v>
      </c>
      <c r="B27" s="116" t="s">
        <v>13052</v>
      </c>
      <c r="C27" s="116" t="s">
        <v>13929</v>
      </c>
      <c r="D27" s="117" t="s">
        <v>13946</v>
      </c>
      <c r="E27" s="118" t="s">
        <v>13947</v>
      </c>
      <c r="F27" s="117" t="s">
        <v>13919</v>
      </c>
      <c r="G27" s="117" t="s">
        <v>13919</v>
      </c>
      <c r="H27" s="117" t="s">
        <v>13919</v>
      </c>
      <c r="I27" s="119" t="s">
        <v>13920</v>
      </c>
    </row>
    <row r="28" spans="1:9" x14ac:dyDescent="0.25">
      <c r="A28" s="115" t="s">
        <v>13915</v>
      </c>
      <c r="B28" s="116" t="s">
        <v>13052</v>
      </c>
      <c r="C28" s="116" t="s">
        <v>13929</v>
      </c>
      <c r="D28" s="117" t="s">
        <v>13948</v>
      </c>
      <c r="E28" s="118" t="s">
        <v>13949</v>
      </c>
      <c r="F28" s="117" t="s">
        <v>13919</v>
      </c>
      <c r="G28" s="117" t="s">
        <v>13919</v>
      </c>
      <c r="H28" s="117" t="s">
        <v>13919</v>
      </c>
      <c r="I28" s="119" t="s">
        <v>13920</v>
      </c>
    </row>
    <row r="29" spans="1:9" x14ac:dyDescent="0.25">
      <c r="A29" s="115" t="s">
        <v>13915</v>
      </c>
      <c r="B29" s="116" t="s">
        <v>13052</v>
      </c>
      <c r="C29" s="116" t="s">
        <v>13929</v>
      </c>
      <c r="D29" s="117" t="s">
        <v>13950</v>
      </c>
      <c r="E29" s="118" t="s">
        <v>13951</v>
      </c>
      <c r="F29" s="117" t="s">
        <v>13919</v>
      </c>
      <c r="G29" s="117" t="s">
        <v>13919</v>
      </c>
      <c r="H29" s="117" t="s">
        <v>13919</v>
      </c>
      <c r="I29" s="119" t="s">
        <v>13920</v>
      </c>
    </row>
    <row r="30" spans="1:9" x14ac:dyDescent="0.25">
      <c r="A30" s="115" t="s">
        <v>13915</v>
      </c>
      <c r="B30" s="116" t="s">
        <v>13052</v>
      </c>
      <c r="C30" s="116" t="s">
        <v>13929</v>
      </c>
      <c r="D30" s="117" t="s">
        <v>13182</v>
      </c>
      <c r="E30" s="118" t="s">
        <v>13746</v>
      </c>
      <c r="F30" s="117" t="s">
        <v>13917</v>
      </c>
      <c r="G30" s="117" t="s">
        <v>13917</v>
      </c>
      <c r="H30" s="117" t="s">
        <v>13919</v>
      </c>
      <c r="I30" s="119" t="s">
        <v>13938</v>
      </c>
    </row>
    <row r="31" spans="1:9" x14ac:dyDescent="0.25">
      <c r="A31" s="115" t="s">
        <v>13915</v>
      </c>
      <c r="B31" s="116" t="s">
        <v>13052</v>
      </c>
      <c r="C31" s="116" t="s">
        <v>13929</v>
      </c>
      <c r="D31" s="117" t="s">
        <v>13183</v>
      </c>
      <c r="E31" s="118" t="s">
        <v>13747</v>
      </c>
      <c r="F31" s="117" t="s">
        <v>13917</v>
      </c>
      <c r="G31" s="117" t="s">
        <v>13917</v>
      </c>
      <c r="H31" s="117" t="s">
        <v>13919</v>
      </c>
      <c r="I31" s="119" t="s">
        <v>13938</v>
      </c>
    </row>
    <row r="32" spans="1:9" x14ac:dyDescent="0.25">
      <c r="A32" s="115" t="s">
        <v>13915</v>
      </c>
      <c r="B32" s="116" t="s">
        <v>13052</v>
      </c>
      <c r="C32" s="116" t="s">
        <v>13929</v>
      </c>
      <c r="D32" s="117" t="s">
        <v>13185</v>
      </c>
      <c r="E32" s="118" t="s">
        <v>13748</v>
      </c>
      <c r="F32" s="117" t="s">
        <v>13917</v>
      </c>
      <c r="G32" s="117" t="s">
        <v>13917</v>
      </c>
      <c r="H32" s="117" t="s">
        <v>13919</v>
      </c>
      <c r="I32" s="119" t="s">
        <v>13938</v>
      </c>
    </row>
    <row r="33" spans="1:9" x14ac:dyDescent="0.25">
      <c r="A33" s="115" t="s">
        <v>13915</v>
      </c>
      <c r="B33" s="116" t="s">
        <v>13052</v>
      </c>
      <c r="C33" s="116" t="s">
        <v>13929</v>
      </c>
      <c r="D33" s="117" t="s">
        <v>13952</v>
      </c>
      <c r="E33" s="118" t="s">
        <v>13953</v>
      </c>
      <c r="F33" s="117" t="s">
        <v>13919</v>
      </c>
      <c r="G33" s="117" t="s">
        <v>13919</v>
      </c>
      <c r="H33" s="117" t="s">
        <v>13919</v>
      </c>
      <c r="I33" s="119" t="s">
        <v>13920</v>
      </c>
    </row>
    <row r="34" spans="1:9" x14ac:dyDescent="0.25">
      <c r="A34" s="115" t="s">
        <v>13915</v>
      </c>
      <c r="B34" s="116" t="s">
        <v>13052</v>
      </c>
      <c r="C34" s="116" t="s">
        <v>13929</v>
      </c>
      <c r="D34" s="117" t="s">
        <v>13191</v>
      </c>
      <c r="E34" s="118" t="s">
        <v>13751</v>
      </c>
      <c r="F34" s="117" t="s">
        <v>13917</v>
      </c>
      <c r="G34" s="117" t="s">
        <v>13917</v>
      </c>
      <c r="H34" s="117" t="s">
        <v>13917</v>
      </c>
      <c r="I34" s="119" t="s">
        <v>13918</v>
      </c>
    </row>
    <row r="35" spans="1:9" x14ac:dyDescent="0.25">
      <c r="A35" s="115" t="s">
        <v>13915</v>
      </c>
      <c r="B35" s="116" t="s">
        <v>13052</v>
      </c>
      <c r="C35" s="116" t="s">
        <v>13929</v>
      </c>
      <c r="D35" s="117" t="s">
        <v>13189</v>
      </c>
      <c r="E35" s="118" t="s">
        <v>13749</v>
      </c>
      <c r="F35" s="117" t="s">
        <v>13917</v>
      </c>
      <c r="G35" s="117" t="s">
        <v>13917</v>
      </c>
      <c r="H35" s="117" t="s">
        <v>13917</v>
      </c>
      <c r="I35" s="119" t="s">
        <v>13918</v>
      </c>
    </row>
    <row r="36" spans="1:9" x14ac:dyDescent="0.25">
      <c r="A36" s="115" t="s">
        <v>13915</v>
      </c>
      <c r="B36" s="116" t="s">
        <v>13052</v>
      </c>
      <c r="C36" s="116" t="s">
        <v>13929</v>
      </c>
      <c r="D36" s="117" t="s">
        <v>13954</v>
      </c>
      <c r="E36" s="118" t="s">
        <v>13955</v>
      </c>
      <c r="F36" s="117" t="s">
        <v>13917</v>
      </c>
      <c r="G36" s="117" t="s">
        <v>13917</v>
      </c>
      <c r="H36" s="117" t="s">
        <v>13917</v>
      </c>
      <c r="I36" s="119" t="s">
        <v>13918</v>
      </c>
    </row>
    <row r="37" spans="1:9" x14ac:dyDescent="0.25">
      <c r="A37" s="115" t="s">
        <v>13915</v>
      </c>
      <c r="B37" s="116" t="s">
        <v>13052</v>
      </c>
      <c r="C37" s="116" t="s">
        <v>13956</v>
      </c>
      <c r="D37" s="117" t="s">
        <v>13957</v>
      </c>
      <c r="E37" s="118" t="s">
        <v>13958</v>
      </c>
      <c r="F37" s="117" t="s">
        <v>13917</v>
      </c>
      <c r="G37" s="117" t="s">
        <v>13917</v>
      </c>
      <c r="H37" s="117" t="s">
        <v>13917</v>
      </c>
      <c r="I37" s="119" t="s">
        <v>13918</v>
      </c>
    </row>
    <row r="38" spans="1:9" x14ac:dyDescent="0.25">
      <c r="A38" s="115" t="s">
        <v>13915</v>
      </c>
      <c r="B38" s="116" t="s">
        <v>13052</v>
      </c>
      <c r="C38" s="116" t="s">
        <v>13959</v>
      </c>
      <c r="D38" s="117" t="s">
        <v>13960</v>
      </c>
      <c r="E38" s="118" t="s">
        <v>13961</v>
      </c>
      <c r="F38" s="117" t="s">
        <v>13919</v>
      </c>
      <c r="G38" s="117" t="s">
        <v>13919</v>
      </c>
      <c r="H38" s="117" t="s">
        <v>13919</v>
      </c>
      <c r="I38" s="119" t="s">
        <v>13920</v>
      </c>
    </row>
    <row r="39" spans="1:9" x14ac:dyDescent="0.25">
      <c r="A39" s="115" t="s">
        <v>13915</v>
      </c>
      <c r="B39" s="116" t="s">
        <v>13052</v>
      </c>
      <c r="C39" s="116" t="s">
        <v>13959</v>
      </c>
      <c r="D39" s="117" t="s">
        <v>12310</v>
      </c>
      <c r="E39" s="118" t="s">
        <v>13867</v>
      </c>
      <c r="F39" s="117" t="s">
        <v>13917</v>
      </c>
      <c r="G39" s="117" t="s">
        <v>13917</v>
      </c>
      <c r="H39" s="117" t="s">
        <v>13917</v>
      </c>
      <c r="I39" s="119" t="s">
        <v>13918</v>
      </c>
    </row>
    <row r="40" spans="1:9" x14ac:dyDescent="0.25">
      <c r="A40" s="115" t="s">
        <v>13915</v>
      </c>
      <c r="B40" s="116" t="s">
        <v>13052</v>
      </c>
      <c r="C40" s="116" t="s">
        <v>13959</v>
      </c>
      <c r="D40" s="117" t="s">
        <v>13962</v>
      </c>
      <c r="E40" s="118" t="s">
        <v>13963</v>
      </c>
      <c r="F40" s="117" t="s">
        <v>13917</v>
      </c>
      <c r="G40" s="117" t="s">
        <v>13917</v>
      </c>
      <c r="H40" s="117" t="s">
        <v>13917</v>
      </c>
      <c r="I40" s="119" t="s">
        <v>13918</v>
      </c>
    </row>
    <row r="41" spans="1:9" x14ac:dyDescent="0.25">
      <c r="A41" s="115" t="s">
        <v>13915</v>
      </c>
      <c r="B41" s="116" t="s">
        <v>13052</v>
      </c>
      <c r="C41" s="116" t="s">
        <v>13959</v>
      </c>
      <c r="D41" s="117" t="s">
        <v>13053</v>
      </c>
      <c r="E41" s="118" t="s">
        <v>13757</v>
      </c>
      <c r="F41" s="117" t="s">
        <v>13917</v>
      </c>
      <c r="G41" s="117" t="s">
        <v>13917</v>
      </c>
      <c r="H41" s="117" t="s">
        <v>13919</v>
      </c>
      <c r="I41" s="119" t="s">
        <v>13938</v>
      </c>
    </row>
    <row r="42" spans="1:9" x14ac:dyDescent="0.25">
      <c r="A42" s="115" t="s">
        <v>13915</v>
      </c>
      <c r="B42" s="116" t="s">
        <v>13052</v>
      </c>
      <c r="C42" s="116" t="s">
        <v>13959</v>
      </c>
      <c r="D42" s="117" t="s">
        <v>13054</v>
      </c>
      <c r="E42" s="118" t="s">
        <v>13762</v>
      </c>
      <c r="F42" s="117" t="s">
        <v>13917</v>
      </c>
      <c r="G42" s="117" t="s">
        <v>13917</v>
      </c>
      <c r="H42" s="117" t="s">
        <v>13919</v>
      </c>
      <c r="I42" s="119" t="s">
        <v>13938</v>
      </c>
    </row>
    <row r="43" spans="1:9" x14ac:dyDescent="0.25">
      <c r="A43" s="115" t="s">
        <v>13915</v>
      </c>
      <c r="B43" s="116" t="s">
        <v>13052</v>
      </c>
      <c r="C43" s="116" t="s">
        <v>13959</v>
      </c>
      <c r="D43" s="117" t="s">
        <v>13168</v>
      </c>
      <c r="E43" s="118" t="s">
        <v>13964</v>
      </c>
      <c r="F43" s="117" t="s">
        <v>13917</v>
      </c>
      <c r="G43" s="117" t="s">
        <v>13917</v>
      </c>
      <c r="H43" s="117" t="s">
        <v>13917</v>
      </c>
      <c r="I43" s="119" t="s">
        <v>13918</v>
      </c>
    </row>
    <row r="44" spans="1:9" x14ac:dyDescent="0.25">
      <c r="A44" s="115" t="s">
        <v>13915</v>
      </c>
      <c r="B44" s="116" t="s">
        <v>13052</v>
      </c>
      <c r="C44" s="116" t="s">
        <v>13959</v>
      </c>
      <c r="D44" s="117" t="s">
        <v>13056</v>
      </c>
      <c r="E44" s="118" t="s">
        <v>13965</v>
      </c>
      <c r="F44" s="117" t="s">
        <v>13917</v>
      </c>
      <c r="G44" s="117" t="s">
        <v>13917</v>
      </c>
      <c r="H44" s="117" t="s">
        <v>13917</v>
      </c>
      <c r="I44" s="119" t="s">
        <v>13918</v>
      </c>
    </row>
    <row r="45" spans="1:9" x14ac:dyDescent="0.25">
      <c r="A45" s="115" t="s">
        <v>13915</v>
      </c>
      <c r="B45" s="116" t="s">
        <v>13052</v>
      </c>
      <c r="C45" s="116" t="s">
        <v>13959</v>
      </c>
      <c r="D45" s="117" t="s">
        <v>13055</v>
      </c>
      <c r="E45" s="118" t="s">
        <v>13742</v>
      </c>
      <c r="F45" s="117" t="s">
        <v>13917</v>
      </c>
      <c r="G45" s="117" t="s">
        <v>13917</v>
      </c>
      <c r="H45" s="117" t="s">
        <v>13917</v>
      </c>
      <c r="I45" s="119" t="s">
        <v>13918</v>
      </c>
    </row>
    <row r="46" spans="1:9" x14ac:dyDescent="0.25">
      <c r="A46" s="115" t="s">
        <v>13966</v>
      </c>
      <c r="B46" s="116" t="s">
        <v>13052</v>
      </c>
      <c r="C46" s="116" t="s">
        <v>13916</v>
      </c>
      <c r="D46" s="117" t="s">
        <v>1287</v>
      </c>
      <c r="E46" s="118" t="s">
        <v>13832</v>
      </c>
      <c r="F46" s="117" t="s">
        <v>13917</v>
      </c>
      <c r="G46" s="117" t="s">
        <v>13917</v>
      </c>
      <c r="H46" s="117" t="s">
        <v>13917</v>
      </c>
      <c r="I46" s="119" t="s">
        <v>13918</v>
      </c>
    </row>
    <row r="47" spans="1:9" x14ac:dyDescent="0.25">
      <c r="A47" s="115" t="s">
        <v>13966</v>
      </c>
      <c r="B47" s="116" t="s">
        <v>13052</v>
      </c>
      <c r="C47" s="116" t="s">
        <v>13916</v>
      </c>
      <c r="D47" s="117" t="s">
        <v>1288</v>
      </c>
      <c r="E47" s="118" t="s">
        <v>13967</v>
      </c>
      <c r="F47" s="117" t="s">
        <v>13917</v>
      </c>
      <c r="G47" s="117" t="s">
        <v>13917</v>
      </c>
      <c r="H47" s="117" t="s">
        <v>13917</v>
      </c>
      <c r="I47" s="119" t="s">
        <v>13918</v>
      </c>
    </row>
    <row r="48" spans="1:9" x14ac:dyDescent="0.25">
      <c r="A48" s="115" t="s">
        <v>13966</v>
      </c>
      <c r="B48" s="116" t="s">
        <v>13052</v>
      </c>
      <c r="C48" s="116" t="s">
        <v>13916</v>
      </c>
      <c r="D48" s="117" t="s">
        <v>13968</v>
      </c>
      <c r="E48" s="118" t="s">
        <v>13969</v>
      </c>
      <c r="F48" s="117" t="s">
        <v>13919</v>
      </c>
      <c r="G48" s="117" t="s">
        <v>13919</v>
      </c>
      <c r="H48" s="117" t="s">
        <v>13919</v>
      </c>
      <c r="I48" s="119" t="s">
        <v>13920</v>
      </c>
    </row>
    <row r="49" spans="1:9" x14ac:dyDescent="0.25">
      <c r="A49" s="115" t="s">
        <v>13966</v>
      </c>
      <c r="B49" s="116" t="s">
        <v>13052</v>
      </c>
      <c r="C49" s="116" t="s">
        <v>13916</v>
      </c>
      <c r="D49" s="117" t="s">
        <v>1235</v>
      </c>
      <c r="E49" s="118" t="s">
        <v>13806</v>
      </c>
      <c r="F49" s="117" t="s">
        <v>13917</v>
      </c>
      <c r="G49" s="117" t="s">
        <v>13917</v>
      </c>
      <c r="H49" s="117" t="s">
        <v>13917</v>
      </c>
      <c r="I49" s="119" t="s">
        <v>13918</v>
      </c>
    </row>
    <row r="50" spans="1:9" x14ac:dyDescent="0.25">
      <c r="A50" s="115" t="s">
        <v>13966</v>
      </c>
      <c r="B50" s="116" t="s">
        <v>13052</v>
      </c>
      <c r="C50" s="116" t="s">
        <v>13916</v>
      </c>
      <c r="D50" s="117" t="s">
        <v>13970</v>
      </c>
      <c r="E50" s="118" t="s">
        <v>13971</v>
      </c>
      <c r="F50" s="117" t="s">
        <v>13919</v>
      </c>
      <c r="G50" s="117" t="s">
        <v>13919</v>
      </c>
      <c r="H50" s="117" t="s">
        <v>13919</v>
      </c>
      <c r="I50" s="119" t="s">
        <v>13920</v>
      </c>
    </row>
    <row r="51" spans="1:9" x14ac:dyDescent="0.25">
      <c r="A51" s="115" t="s">
        <v>13966</v>
      </c>
      <c r="B51" s="116" t="s">
        <v>13052</v>
      </c>
      <c r="C51" s="116" t="s">
        <v>13916</v>
      </c>
      <c r="D51" s="117" t="s">
        <v>1198</v>
      </c>
      <c r="E51" s="118" t="s">
        <v>13807</v>
      </c>
      <c r="F51" s="117" t="s">
        <v>13917</v>
      </c>
      <c r="G51" s="117" t="s">
        <v>13917</v>
      </c>
      <c r="H51" s="117" t="s">
        <v>13917</v>
      </c>
      <c r="I51" s="119" t="s">
        <v>13918</v>
      </c>
    </row>
    <row r="52" spans="1:9" x14ac:dyDescent="0.25">
      <c r="A52" s="115" t="s">
        <v>13966</v>
      </c>
      <c r="B52" s="116" t="s">
        <v>13052</v>
      </c>
      <c r="C52" s="116" t="s">
        <v>13916</v>
      </c>
      <c r="D52" s="117" t="s">
        <v>1210</v>
      </c>
      <c r="E52" s="118" t="s">
        <v>13812</v>
      </c>
      <c r="F52" s="117" t="s">
        <v>13917</v>
      </c>
      <c r="G52" s="117" t="s">
        <v>13917</v>
      </c>
      <c r="H52" s="117" t="s">
        <v>13917</v>
      </c>
      <c r="I52" s="119" t="s">
        <v>13918</v>
      </c>
    </row>
    <row r="53" spans="1:9" x14ac:dyDescent="0.25">
      <c r="A53" s="115" t="s">
        <v>13966</v>
      </c>
      <c r="B53" s="116" t="s">
        <v>13052</v>
      </c>
      <c r="C53" s="116" t="s">
        <v>13916</v>
      </c>
      <c r="D53" s="117" t="s">
        <v>1199</v>
      </c>
      <c r="E53" s="118" t="s">
        <v>13818</v>
      </c>
      <c r="F53" s="117" t="s">
        <v>13917</v>
      </c>
      <c r="G53" s="117" t="s">
        <v>13917</v>
      </c>
      <c r="H53" s="117" t="s">
        <v>13917</v>
      </c>
      <c r="I53" s="119" t="s">
        <v>13918</v>
      </c>
    </row>
    <row r="54" spans="1:9" x14ac:dyDescent="0.25">
      <c r="A54" s="115" t="s">
        <v>13966</v>
      </c>
      <c r="B54" s="116" t="s">
        <v>13052</v>
      </c>
      <c r="C54" s="116" t="s">
        <v>13916</v>
      </c>
      <c r="D54" s="117" t="s">
        <v>13972</v>
      </c>
      <c r="E54" s="118" t="s">
        <v>13973</v>
      </c>
      <c r="F54" s="117" t="s">
        <v>13919</v>
      </c>
      <c r="G54" s="117" t="s">
        <v>13919</v>
      </c>
      <c r="H54" s="117" t="s">
        <v>13919</v>
      </c>
      <c r="I54" s="119" t="s">
        <v>13920</v>
      </c>
    </row>
    <row r="55" spans="1:9" x14ac:dyDescent="0.25">
      <c r="A55" s="115" t="s">
        <v>13966</v>
      </c>
      <c r="B55" s="116" t="s">
        <v>13052</v>
      </c>
      <c r="C55" s="116" t="s">
        <v>13916</v>
      </c>
      <c r="D55" s="117" t="s">
        <v>12303</v>
      </c>
      <c r="E55" s="118" t="s">
        <v>13974</v>
      </c>
      <c r="F55" s="117" t="s">
        <v>13917</v>
      </c>
      <c r="G55" s="117" t="s">
        <v>13917</v>
      </c>
      <c r="H55" s="117" t="s">
        <v>13917</v>
      </c>
      <c r="I55" s="119" t="s">
        <v>13918</v>
      </c>
    </row>
    <row r="56" spans="1:9" x14ac:dyDescent="0.25">
      <c r="A56" s="115" t="s">
        <v>13966</v>
      </c>
      <c r="B56" s="116" t="s">
        <v>13052</v>
      </c>
      <c r="C56" s="116" t="s">
        <v>13916</v>
      </c>
      <c r="D56" s="117" t="s">
        <v>13212</v>
      </c>
      <c r="E56" s="118" t="s">
        <v>13975</v>
      </c>
      <c r="F56" s="117" t="s">
        <v>13917</v>
      </c>
      <c r="G56" s="117" t="s">
        <v>13917</v>
      </c>
      <c r="H56" s="117" t="s">
        <v>13917</v>
      </c>
      <c r="I56" s="119" t="s">
        <v>13918</v>
      </c>
    </row>
    <row r="57" spans="1:9" x14ac:dyDescent="0.25">
      <c r="A57" s="115" t="s">
        <v>13966</v>
      </c>
      <c r="B57" s="116" t="s">
        <v>13052</v>
      </c>
      <c r="C57" s="116" t="s">
        <v>13916</v>
      </c>
      <c r="D57" s="117" t="s">
        <v>1197</v>
      </c>
      <c r="E57" s="118" t="s">
        <v>13804</v>
      </c>
      <c r="F57" s="117" t="s">
        <v>13917</v>
      </c>
      <c r="G57" s="117" t="s">
        <v>13917</v>
      </c>
      <c r="H57" s="117" t="s">
        <v>13917</v>
      </c>
      <c r="I57" s="119" t="s">
        <v>13918</v>
      </c>
    </row>
    <row r="58" spans="1:9" x14ac:dyDescent="0.25">
      <c r="A58" s="115" t="s">
        <v>13966</v>
      </c>
      <c r="B58" s="116" t="s">
        <v>13052</v>
      </c>
      <c r="C58" s="116" t="s">
        <v>13916</v>
      </c>
      <c r="D58" s="117" t="s">
        <v>1306</v>
      </c>
      <c r="E58" s="118" t="s">
        <v>13976</v>
      </c>
      <c r="F58" s="117" t="s">
        <v>13917</v>
      </c>
      <c r="G58" s="117" t="s">
        <v>13919</v>
      </c>
      <c r="H58" s="117" t="s">
        <v>13919</v>
      </c>
      <c r="I58" s="119" t="s">
        <v>13977</v>
      </c>
    </row>
    <row r="59" spans="1:9" x14ac:dyDescent="0.25">
      <c r="A59" s="115" t="s">
        <v>13966</v>
      </c>
      <c r="B59" s="116" t="s">
        <v>13052</v>
      </c>
      <c r="C59" s="116" t="s">
        <v>13916</v>
      </c>
      <c r="D59" s="117" t="s">
        <v>1187</v>
      </c>
      <c r="E59" s="118" t="s">
        <v>13819</v>
      </c>
      <c r="F59" s="117" t="s">
        <v>13917</v>
      </c>
      <c r="G59" s="117" t="s">
        <v>13917</v>
      </c>
      <c r="H59" s="117" t="s">
        <v>13917</v>
      </c>
      <c r="I59" s="119" t="s">
        <v>13918</v>
      </c>
    </row>
    <row r="60" spans="1:9" x14ac:dyDescent="0.25">
      <c r="A60" s="115" t="s">
        <v>13966</v>
      </c>
      <c r="B60" s="116" t="s">
        <v>13052</v>
      </c>
      <c r="C60" s="116" t="s">
        <v>13916</v>
      </c>
      <c r="D60" s="117" t="s">
        <v>1231</v>
      </c>
      <c r="E60" s="118" t="s">
        <v>13801</v>
      </c>
      <c r="F60" s="117" t="s">
        <v>13917</v>
      </c>
      <c r="G60" s="117" t="s">
        <v>13917</v>
      </c>
      <c r="H60" s="117" t="s">
        <v>13917</v>
      </c>
      <c r="I60" s="119" t="s">
        <v>13918</v>
      </c>
    </row>
    <row r="61" spans="1:9" x14ac:dyDescent="0.25">
      <c r="A61" s="115" t="s">
        <v>13966</v>
      </c>
      <c r="B61" s="116" t="s">
        <v>13052</v>
      </c>
      <c r="C61" s="116" t="s">
        <v>13916</v>
      </c>
      <c r="D61" s="117" t="s">
        <v>13978</v>
      </c>
      <c r="E61" s="118" t="s">
        <v>13979</v>
      </c>
      <c r="F61" s="117" t="s">
        <v>13919</v>
      </c>
      <c r="G61" s="117" t="s">
        <v>13919</v>
      </c>
      <c r="H61" s="117" t="s">
        <v>13919</v>
      </c>
      <c r="I61" s="119" t="s">
        <v>13920</v>
      </c>
    </row>
    <row r="62" spans="1:9" x14ac:dyDescent="0.25">
      <c r="A62" s="115" t="s">
        <v>13966</v>
      </c>
      <c r="B62" s="116" t="s">
        <v>13052</v>
      </c>
      <c r="C62" s="116" t="s">
        <v>13916</v>
      </c>
      <c r="D62" s="117" t="s">
        <v>1188</v>
      </c>
      <c r="E62" s="118" t="s">
        <v>13803</v>
      </c>
      <c r="F62" s="117" t="s">
        <v>13917</v>
      </c>
      <c r="G62" s="117" t="s">
        <v>13917</v>
      </c>
      <c r="H62" s="117" t="s">
        <v>13917</v>
      </c>
      <c r="I62" s="119" t="s">
        <v>13918</v>
      </c>
    </row>
    <row r="63" spans="1:9" x14ac:dyDescent="0.25">
      <c r="A63" s="115" t="s">
        <v>13966</v>
      </c>
      <c r="B63" s="116" t="s">
        <v>13052</v>
      </c>
      <c r="C63" s="116" t="s">
        <v>13916</v>
      </c>
      <c r="D63" s="117" t="s">
        <v>13217</v>
      </c>
      <c r="E63" s="118" t="s">
        <v>13980</v>
      </c>
      <c r="F63" s="117" t="s">
        <v>13917</v>
      </c>
      <c r="G63" s="117" t="s">
        <v>13917</v>
      </c>
      <c r="H63" s="117" t="s">
        <v>13917</v>
      </c>
      <c r="I63" s="119" t="s">
        <v>13918</v>
      </c>
    </row>
    <row r="64" spans="1:9" x14ac:dyDescent="0.25">
      <c r="A64" s="115" t="s">
        <v>13966</v>
      </c>
      <c r="B64" s="116" t="s">
        <v>13052</v>
      </c>
      <c r="C64" s="116" t="s">
        <v>13916</v>
      </c>
      <c r="D64" s="117" t="s">
        <v>13981</v>
      </c>
      <c r="E64" s="118" t="s">
        <v>13982</v>
      </c>
      <c r="F64" s="117" t="s">
        <v>13917</v>
      </c>
      <c r="G64" s="117" t="s">
        <v>13917</v>
      </c>
      <c r="H64" s="117" t="s">
        <v>13917</v>
      </c>
      <c r="I64" s="119" t="s">
        <v>13918</v>
      </c>
    </row>
    <row r="65" spans="1:9" x14ac:dyDescent="0.25">
      <c r="A65" s="115" t="s">
        <v>13966</v>
      </c>
      <c r="B65" s="116" t="s">
        <v>13052</v>
      </c>
      <c r="C65" s="116" t="s">
        <v>13922</v>
      </c>
      <c r="D65" s="117" t="s">
        <v>13156</v>
      </c>
      <c r="E65" s="118" t="s">
        <v>13983</v>
      </c>
      <c r="F65" s="117" t="s">
        <v>13917</v>
      </c>
      <c r="G65" s="117" t="s">
        <v>13917</v>
      </c>
      <c r="H65" s="117" t="s">
        <v>13917</v>
      </c>
      <c r="I65" s="119" t="s">
        <v>13918</v>
      </c>
    </row>
    <row r="66" spans="1:9" x14ac:dyDescent="0.25">
      <c r="A66" s="115" t="s">
        <v>13966</v>
      </c>
      <c r="B66" s="116" t="s">
        <v>13052</v>
      </c>
      <c r="C66" s="116" t="s">
        <v>13922</v>
      </c>
      <c r="D66" s="117" t="s">
        <v>13112</v>
      </c>
      <c r="E66" s="118" t="s">
        <v>13984</v>
      </c>
      <c r="F66" s="117" t="s">
        <v>13917</v>
      </c>
      <c r="G66" s="117" t="s">
        <v>13917</v>
      </c>
      <c r="H66" s="117" t="s">
        <v>13917</v>
      </c>
      <c r="I66" s="119" t="s">
        <v>13918</v>
      </c>
    </row>
    <row r="67" spans="1:9" x14ac:dyDescent="0.25">
      <c r="A67" s="115" t="s">
        <v>13966</v>
      </c>
      <c r="B67" s="116" t="s">
        <v>13052</v>
      </c>
      <c r="C67" s="116" t="s">
        <v>13922</v>
      </c>
      <c r="D67" s="117" t="s">
        <v>1292</v>
      </c>
      <c r="E67" s="118" t="s">
        <v>13985</v>
      </c>
      <c r="F67" s="117" t="s">
        <v>13917</v>
      </c>
      <c r="G67" s="117" t="s">
        <v>13917</v>
      </c>
      <c r="H67" s="117" t="s">
        <v>13917</v>
      </c>
      <c r="I67" s="119" t="s">
        <v>13918</v>
      </c>
    </row>
    <row r="68" spans="1:9" x14ac:dyDescent="0.25">
      <c r="A68" s="115" t="s">
        <v>13966</v>
      </c>
      <c r="B68" s="116" t="s">
        <v>13052</v>
      </c>
      <c r="C68" s="116" t="s">
        <v>13922</v>
      </c>
      <c r="D68" s="117" t="s">
        <v>1291</v>
      </c>
      <c r="E68" s="118" t="s">
        <v>13834</v>
      </c>
      <c r="F68" s="117" t="s">
        <v>13917</v>
      </c>
      <c r="G68" s="117" t="s">
        <v>13917</v>
      </c>
      <c r="H68" s="117" t="s">
        <v>13917</v>
      </c>
      <c r="I68" s="119" t="s">
        <v>13918</v>
      </c>
    </row>
    <row r="69" spans="1:9" x14ac:dyDescent="0.25">
      <c r="A69" s="115" t="s">
        <v>13966</v>
      </c>
      <c r="B69" s="116" t="s">
        <v>13052</v>
      </c>
      <c r="C69" s="116" t="s">
        <v>13922</v>
      </c>
      <c r="D69" s="117" t="s">
        <v>13986</v>
      </c>
      <c r="E69" s="118" t="s">
        <v>13987</v>
      </c>
      <c r="F69" s="117" t="s">
        <v>13917</v>
      </c>
      <c r="G69" s="117" t="s">
        <v>13917</v>
      </c>
      <c r="H69" s="117" t="s">
        <v>13917</v>
      </c>
      <c r="I69" s="119" t="s">
        <v>13918</v>
      </c>
    </row>
    <row r="70" spans="1:9" x14ac:dyDescent="0.25">
      <c r="A70" s="115" t="s">
        <v>13966</v>
      </c>
      <c r="B70" s="116" t="s">
        <v>13052</v>
      </c>
      <c r="C70" s="116" t="s">
        <v>13922</v>
      </c>
      <c r="D70" s="117" t="s">
        <v>1200</v>
      </c>
      <c r="E70" s="118" t="s">
        <v>13799</v>
      </c>
      <c r="F70" s="117" t="s">
        <v>13917</v>
      </c>
      <c r="G70" s="117" t="s">
        <v>13917</v>
      </c>
      <c r="H70" s="117" t="s">
        <v>13917</v>
      </c>
      <c r="I70" s="119" t="s">
        <v>13918</v>
      </c>
    </row>
    <row r="71" spans="1:9" x14ac:dyDescent="0.25">
      <c r="A71" s="115" t="s">
        <v>13966</v>
      </c>
      <c r="B71" s="116" t="s">
        <v>13052</v>
      </c>
      <c r="C71" s="116" t="s">
        <v>13922</v>
      </c>
      <c r="D71" s="117" t="s">
        <v>1190</v>
      </c>
      <c r="E71" s="118" t="s">
        <v>13802</v>
      </c>
      <c r="F71" s="117" t="s">
        <v>13917</v>
      </c>
      <c r="G71" s="117" t="s">
        <v>13917</v>
      </c>
      <c r="H71" s="117" t="s">
        <v>13917</v>
      </c>
      <c r="I71" s="119" t="s">
        <v>13918</v>
      </c>
    </row>
    <row r="72" spans="1:9" x14ac:dyDescent="0.25">
      <c r="A72" s="115" t="s">
        <v>13966</v>
      </c>
      <c r="B72" s="116" t="s">
        <v>13052</v>
      </c>
      <c r="C72" s="116" t="s">
        <v>13929</v>
      </c>
      <c r="D72" s="117" t="s">
        <v>13110</v>
      </c>
      <c r="E72" s="118" t="s">
        <v>13988</v>
      </c>
      <c r="F72" s="117" t="s">
        <v>13917</v>
      </c>
      <c r="G72" s="117" t="s">
        <v>13917</v>
      </c>
      <c r="H72" s="117" t="s">
        <v>13917</v>
      </c>
      <c r="I72" s="119" t="s">
        <v>13918</v>
      </c>
    </row>
    <row r="73" spans="1:9" x14ac:dyDescent="0.25">
      <c r="A73" s="115" t="s">
        <v>13966</v>
      </c>
      <c r="B73" s="116" t="s">
        <v>13052</v>
      </c>
      <c r="C73" s="116" t="s">
        <v>13929</v>
      </c>
      <c r="D73" s="117" t="s">
        <v>13057</v>
      </c>
      <c r="E73" s="118" t="s">
        <v>13869</v>
      </c>
      <c r="F73" s="117" t="s">
        <v>13917</v>
      </c>
      <c r="G73" s="117" t="s">
        <v>13917</v>
      </c>
      <c r="H73" s="117" t="s">
        <v>13917</v>
      </c>
      <c r="I73" s="119" t="s">
        <v>13918</v>
      </c>
    </row>
    <row r="74" spans="1:9" x14ac:dyDescent="0.25">
      <c r="A74" s="115" t="s">
        <v>13966</v>
      </c>
      <c r="B74" s="116" t="s">
        <v>13052</v>
      </c>
      <c r="C74" s="116" t="s">
        <v>13929</v>
      </c>
      <c r="D74" s="117" t="s">
        <v>13058</v>
      </c>
      <c r="E74" s="118" t="s">
        <v>13870</v>
      </c>
      <c r="F74" s="117" t="s">
        <v>13917</v>
      </c>
      <c r="G74" s="117" t="s">
        <v>13917</v>
      </c>
      <c r="H74" s="117" t="s">
        <v>13917</v>
      </c>
      <c r="I74" s="119" t="s">
        <v>13918</v>
      </c>
    </row>
    <row r="75" spans="1:9" x14ac:dyDescent="0.25">
      <c r="A75" s="115" t="s">
        <v>13966</v>
      </c>
      <c r="B75" s="116" t="s">
        <v>13052</v>
      </c>
      <c r="C75" s="116" t="s">
        <v>13929</v>
      </c>
      <c r="D75" s="117" t="s">
        <v>1230</v>
      </c>
      <c r="E75" s="118" t="s">
        <v>13800</v>
      </c>
      <c r="F75" s="117" t="s">
        <v>13917</v>
      </c>
      <c r="G75" s="117" t="s">
        <v>13917</v>
      </c>
      <c r="H75" s="117" t="s">
        <v>13917</v>
      </c>
      <c r="I75" s="119" t="s">
        <v>13918</v>
      </c>
    </row>
    <row r="76" spans="1:9" x14ac:dyDescent="0.25">
      <c r="A76" s="115" t="s">
        <v>13966</v>
      </c>
      <c r="B76" s="116" t="s">
        <v>13052</v>
      </c>
      <c r="C76" s="116" t="s">
        <v>13929</v>
      </c>
      <c r="D76" s="117" t="s">
        <v>1249</v>
      </c>
      <c r="E76" s="118" t="s">
        <v>13811</v>
      </c>
      <c r="F76" s="117" t="s">
        <v>13917</v>
      </c>
      <c r="G76" s="117" t="s">
        <v>13917</v>
      </c>
      <c r="H76" s="117" t="s">
        <v>13917</v>
      </c>
      <c r="I76" s="119" t="s">
        <v>13918</v>
      </c>
    </row>
    <row r="77" spans="1:9" x14ac:dyDescent="0.25">
      <c r="A77" s="115" t="s">
        <v>13966</v>
      </c>
      <c r="B77" s="116" t="s">
        <v>13052</v>
      </c>
      <c r="C77" s="116" t="s">
        <v>13929</v>
      </c>
      <c r="D77" s="117" t="s">
        <v>1250</v>
      </c>
      <c r="E77" s="118" t="s">
        <v>13989</v>
      </c>
      <c r="F77" s="117" t="s">
        <v>13917</v>
      </c>
      <c r="G77" s="117" t="s">
        <v>13917</v>
      </c>
      <c r="H77" s="117" t="s">
        <v>13917</v>
      </c>
      <c r="I77" s="119" t="s">
        <v>13918</v>
      </c>
    </row>
    <row r="78" spans="1:9" x14ac:dyDescent="0.25">
      <c r="A78" s="115" t="s">
        <v>13966</v>
      </c>
      <c r="B78" s="116" t="s">
        <v>13052</v>
      </c>
      <c r="C78" s="116" t="s">
        <v>13929</v>
      </c>
      <c r="D78" s="117" t="s">
        <v>1262</v>
      </c>
      <c r="E78" s="118" t="s">
        <v>13990</v>
      </c>
      <c r="F78" s="117" t="s">
        <v>13917</v>
      </c>
      <c r="G78" s="117" t="s">
        <v>13917</v>
      </c>
      <c r="H78" s="117" t="s">
        <v>13917</v>
      </c>
      <c r="I78" s="119" t="s">
        <v>13918</v>
      </c>
    </row>
    <row r="79" spans="1:9" x14ac:dyDescent="0.25">
      <c r="A79" s="115" t="s">
        <v>13966</v>
      </c>
      <c r="B79" s="116" t="s">
        <v>13052</v>
      </c>
      <c r="C79" s="116" t="s">
        <v>13929</v>
      </c>
      <c r="D79" s="117" t="s">
        <v>13111</v>
      </c>
      <c r="E79" s="118" t="s">
        <v>13991</v>
      </c>
      <c r="F79" s="117" t="s">
        <v>13917</v>
      </c>
      <c r="G79" s="117" t="s">
        <v>13917</v>
      </c>
      <c r="H79" s="117" t="s">
        <v>13917</v>
      </c>
      <c r="I79" s="119" t="s">
        <v>13918</v>
      </c>
    </row>
    <row r="80" spans="1:9" x14ac:dyDescent="0.25">
      <c r="A80" s="115" t="s">
        <v>13966</v>
      </c>
      <c r="B80" s="116" t="s">
        <v>13052</v>
      </c>
      <c r="C80" s="116" t="s">
        <v>13929</v>
      </c>
      <c r="D80" s="117" t="s">
        <v>1233</v>
      </c>
      <c r="E80" s="118" t="s">
        <v>13805</v>
      </c>
      <c r="F80" s="117" t="s">
        <v>13917</v>
      </c>
      <c r="G80" s="117" t="s">
        <v>13917</v>
      </c>
      <c r="H80" s="117" t="s">
        <v>13917</v>
      </c>
      <c r="I80" s="119" t="s">
        <v>13918</v>
      </c>
    </row>
    <row r="81" spans="1:9" x14ac:dyDescent="0.25">
      <c r="A81" s="115" t="s">
        <v>13966</v>
      </c>
      <c r="B81" s="116" t="s">
        <v>13052</v>
      </c>
      <c r="C81" s="116" t="s">
        <v>13956</v>
      </c>
      <c r="D81" s="117" t="s">
        <v>1301</v>
      </c>
      <c r="E81" s="118" t="s">
        <v>13992</v>
      </c>
      <c r="F81" s="117" t="s">
        <v>13917</v>
      </c>
      <c r="G81" s="117" t="s">
        <v>13917</v>
      </c>
      <c r="H81" s="117" t="s">
        <v>13917</v>
      </c>
      <c r="I81" s="119" t="s">
        <v>13918</v>
      </c>
    </row>
    <row r="82" spans="1:9" x14ac:dyDescent="0.25">
      <c r="A82" s="115" t="s">
        <v>13966</v>
      </c>
      <c r="B82" s="116" t="s">
        <v>13052</v>
      </c>
      <c r="C82" s="116" t="s">
        <v>13956</v>
      </c>
      <c r="D82" s="117" t="s">
        <v>1284</v>
      </c>
      <c r="E82" s="118" t="s">
        <v>13828</v>
      </c>
      <c r="F82" s="117" t="s">
        <v>13917</v>
      </c>
      <c r="G82" s="117" t="s">
        <v>13917</v>
      </c>
      <c r="H82" s="117" t="s">
        <v>13917</v>
      </c>
      <c r="I82" s="119" t="s">
        <v>13918</v>
      </c>
    </row>
    <row r="83" spans="1:9" x14ac:dyDescent="0.25">
      <c r="A83" s="115" t="s">
        <v>13966</v>
      </c>
      <c r="B83" s="116" t="s">
        <v>13052</v>
      </c>
      <c r="C83" s="116" t="s">
        <v>13956</v>
      </c>
      <c r="D83" s="117" t="s">
        <v>1205</v>
      </c>
      <c r="E83" s="118" t="s">
        <v>13993</v>
      </c>
      <c r="F83" s="117" t="s">
        <v>13917</v>
      </c>
      <c r="G83" s="117" t="s">
        <v>13917</v>
      </c>
      <c r="H83" s="117" t="s">
        <v>13917</v>
      </c>
      <c r="I83" s="119" t="s">
        <v>13918</v>
      </c>
    </row>
    <row r="84" spans="1:9" x14ac:dyDescent="0.25">
      <c r="A84" s="115" t="s">
        <v>13966</v>
      </c>
      <c r="B84" s="116" t="s">
        <v>13052</v>
      </c>
      <c r="C84" s="116" t="s">
        <v>13956</v>
      </c>
      <c r="D84" s="117" t="s">
        <v>1296</v>
      </c>
      <c r="E84" s="118" t="s">
        <v>13994</v>
      </c>
      <c r="F84" s="117" t="s">
        <v>13917</v>
      </c>
      <c r="G84" s="117" t="s">
        <v>13917</v>
      </c>
      <c r="H84" s="117" t="s">
        <v>13917</v>
      </c>
      <c r="I84" s="119" t="s">
        <v>13918</v>
      </c>
    </row>
    <row r="85" spans="1:9" x14ac:dyDescent="0.25">
      <c r="A85" s="115" t="s">
        <v>13966</v>
      </c>
      <c r="B85" s="116" t="s">
        <v>13052</v>
      </c>
      <c r="C85" s="116" t="s">
        <v>13959</v>
      </c>
      <c r="D85" s="117" t="s">
        <v>1260</v>
      </c>
      <c r="E85" s="118" t="s">
        <v>13995</v>
      </c>
      <c r="F85" s="117" t="s">
        <v>13917</v>
      </c>
      <c r="G85" s="117" t="s">
        <v>13917</v>
      </c>
      <c r="H85" s="117" t="s">
        <v>13917</v>
      </c>
      <c r="I85" s="119" t="s">
        <v>13918</v>
      </c>
    </row>
    <row r="86" spans="1:9" x14ac:dyDescent="0.25">
      <c r="A86" s="115" t="s">
        <v>13966</v>
      </c>
      <c r="B86" s="116" t="s">
        <v>13052</v>
      </c>
      <c r="C86" s="116" t="s">
        <v>13959</v>
      </c>
      <c r="D86" s="117" t="s">
        <v>1213</v>
      </c>
      <c r="E86" s="118" t="s">
        <v>13996</v>
      </c>
      <c r="F86" s="117" t="s">
        <v>13917</v>
      </c>
      <c r="G86" s="117" t="s">
        <v>13917</v>
      </c>
      <c r="H86" s="117" t="s">
        <v>13917</v>
      </c>
      <c r="I86" s="119" t="s">
        <v>13918</v>
      </c>
    </row>
    <row r="87" spans="1:9" x14ac:dyDescent="0.25">
      <c r="A87" s="115" t="s">
        <v>13966</v>
      </c>
      <c r="B87" s="116" t="s">
        <v>13052</v>
      </c>
      <c r="C87" s="116" t="s">
        <v>13959</v>
      </c>
      <c r="D87" s="117" t="s">
        <v>13997</v>
      </c>
      <c r="E87" s="118" t="s">
        <v>13998</v>
      </c>
      <c r="F87" s="117" t="s">
        <v>13917</v>
      </c>
      <c r="G87" s="117" t="s">
        <v>13917</v>
      </c>
      <c r="H87" s="117" t="s">
        <v>13917</v>
      </c>
      <c r="I87" s="119" t="s">
        <v>13918</v>
      </c>
    </row>
    <row r="88" spans="1:9" x14ac:dyDescent="0.25">
      <c r="A88" s="115" t="s">
        <v>13966</v>
      </c>
      <c r="B88" s="116" t="s">
        <v>13052</v>
      </c>
      <c r="C88" s="116" t="s">
        <v>13959</v>
      </c>
      <c r="D88" s="117" t="s">
        <v>1264</v>
      </c>
      <c r="E88" s="118" t="s">
        <v>13759</v>
      </c>
      <c r="F88" s="117" t="s">
        <v>13917</v>
      </c>
      <c r="G88" s="117" t="s">
        <v>13917</v>
      </c>
      <c r="H88" s="117" t="s">
        <v>13917</v>
      </c>
      <c r="I88" s="119" t="s">
        <v>13918</v>
      </c>
    </row>
    <row r="89" spans="1:9" x14ac:dyDescent="0.25">
      <c r="A89" s="115" t="s">
        <v>13966</v>
      </c>
      <c r="B89" s="116" t="s">
        <v>13052</v>
      </c>
      <c r="C89" s="116" t="s">
        <v>13959</v>
      </c>
      <c r="D89" s="120" t="s">
        <v>1214</v>
      </c>
      <c r="E89" s="118" t="s">
        <v>13758</v>
      </c>
      <c r="F89" s="117" t="s">
        <v>13917</v>
      </c>
      <c r="G89" s="117" t="s">
        <v>13917</v>
      </c>
      <c r="H89" s="117" t="s">
        <v>13917</v>
      </c>
      <c r="I89" s="119" t="s">
        <v>13918</v>
      </c>
    </row>
    <row r="90" spans="1:9" x14ac:dyDescent="0.25">
      <c r="A90" s="115" t="s">
        <v>13966</v>
      </c>
      <c r="B90" s="116" t="s">
        <v>13052</v>
      </c>
      <c r="C90" s="116" t="s">
        <v>13959</v>
      </c>
      <c r="D90" s="117" t="s">
        <v>13138</v>
      </c>
      <c r="E90" s="118" t="s">
        <v>13999</v>
      </c>
      <c r="F90" s="117" t="s">
        <v>13917</v>
      </c>
      <c r="G90" s="117" t="s">
        <v>13917</v>
      </c>
      <c r="H90" s="117" t="s">
        <v>13917</v>
      </c>
      <c r="I90" s="119" t="s">
        <v>13918</v>
      </c>
    </row>
    <row r="91" spans="1:9" x14ac:dyDescent="0.25">
      <c r="A91" s="115" t="s">
        <v>13966</v>
      </c>
      <c r="B91" s="116" t="s">
        <v>13052</v>
      </c>
      <c r="C91" s="116" t="s">
        <v>13959</v>
      </c>
      <c r="D91" s="117" t="s">
        <v>14000</v>
      </c>
      <c r="E91" s="118" t="s">
        <v>14001</v>
      </c>
      <c r="F91" s="117" t="s">
        <v>13919</v>
      </c>
      <c r="G91" s="117" t="s">
        <v>13919</v>
      </c>
      <c r="H91" s="117" t="s">
        <v>13919</v>
      </c>
      <c r="I91" s="119" t="s">
        <v>13920</v>
      </c>
    </row>
    <row r="92" spans="1:9" x14ac:dyDescent="0.25">
      <c r="A92" s="115" t="s">
        <v>13966</v>
      </c>
      <c r="B92" s="116" t="s">
        <v>13052</v>
      </c>
      <c r="C92" s="116" t="s">
        <v>13959</v>
      </c>
      <c r="D92" s="117" t="s">
        <v>1259</v>
      </c>
      <c r="E92" s="118" t="s">
        <v>13754</v>
      </c>
      <c r="F92" s="117" t="s">
        <v>13917</v>
      </c>
      <c r="G92" s="117" t="s">
        <v>13917</v>
      </c>
      <c r="H92" s="117" t="s">
        <v>13917</v>
      </c>
      <c r="I92" s="119" t="s">
        <v>13918</v>
      </c>
    </row>
    <row r="93" spans="1:9" x14ac:dyDescent="0.25">
      <c r="A93" s="115" t="s">
        <v>13966</v>
      </c>
      <c r="B93" s="116" t="s">
        <v>13052</v>
      </c>
      <c r="C93" s="116" t="s">
        <v>13959</v>
      </c>
      <c r="D93" s="117" t="s">
        <v>1263</v>
      </c>
      <c r="E93" s="118" t="s">
        <v>13755</v>
      </c>
      <c r="F93" s="117" t="s">
        <v>13917</v>
      </c>
      <c r="G93" s="117" t="s">
        <v>13917</v>
      </c>
      <c r="H93" s="117" t="s">
        <v>13917</v>
      </c>
      <c r="I93" s="119" t="s">
        <v>13918</v>
      </c>
    </row>
    <row r="94" spans="1:9" x14ac:dyDescent="0.25">
      <c r="A94" s="115" t="s">
        <v>13966</v>
      </c>
      <c r="B94" s="116" t="s">
        <v>13052</v>
      </c>
      <c r="C94" s="116" t="s">
        <v>13959</v>
      </c>
      <c r="D94" s="117" t="s">
        <v>14002</v>
      </c>
      <c r="E94" s="118" t="s">
        <v>14003</v>
      </c>
      <c r="F94" s="117" t="s">
        <v>13919</v>
      </c>
      <c r="G94" s="117" t="s">
        <v>13919</v>
      </c>
      <c r="H94" s="117" t="s">
        <v>13919</v>
      </c>
      <c r="I94" s="119" t="s">
        <v>13920</v>
      </c>
    </row>
    <row r="95" spans="1:9" x14ac:dyDescent="0.25">
      <c r="A95" s="115" t="s">
        <v>13966</v>
      </c>
      <c r="B95" s="116" t="s">
        <v>13052</v>
      </c>
      <c r="C95" s="116" t="s">
        <v>13959</v>
      </c>
      <c r="D95" s="117" t="s">
        <v>13208</v>
      </c>
      <c r="E95" s="118" t="s">
        <v>13886</v>
      </c>
      <c r="F95" s="117" t="s">
        <v>13917</v>
      </c>
      <c r="G95" s="117" t="s">
        <v>13917</v>
      </c>
      <c r="H95" s="117" t="s">
        <v>13917</v>
      </c>
      <c r="I95" s="119" t="s">
        <v>13918</v>
      </c>
    </row>
    <row r="96" spans="1:9" x14ac:dyDescent="0.25">
      <c r="A96" s="115" t="s">
        <v>13966</v>
      </c>
      <c r="B96" s="116" t="s">
        <v>13052</v>
      </c>
      <c r="C96" s="116" t="s">
        <v>13959</v>
      </c>
      <c r="D96" s="117" t="s">
        <v>1254</v>
      </c>
      <c r="E96" s="118" t="s">
        <v>13816</v>
      </c>
      <c r="F96" s="117" t="s">
        <v>13917</v>
      </c>
      <c r="G96" s="117" t="s">
        <v>13917</v>
      </c>
      <c r="H96" s="117" t="s">
        <v>13917</v>
      </c>
      <c r="I96" s="119" t="s">
        <v>13918</v>
      </c>
    </row>
    <row r="97" spans="1:9" x14ac:dyDescent="0.25">
      <c r="A97" s="115" t="s">
        <v>13966</v>
      </c>
      <c r="B97" s="116" t="s">
        <v>13052</v>
      </c>
      <c r="C97" s="116" t="s">
        <v>13959</v>
      </c>
      <c r="D97" s="117" t="s">
        <v>1255</v>
      </c>
      <c r="E97" s="118" t="s">
        <v>14004</v>
      </c>
      <c r="F97" s="117" t="s">
        <v>13917</v>
      </c>
      <c r="G97" s="117" t="s">
        <v>13917</v>
      </c>
      <c r="H97" s="117" t="s">
        <v>13917</v>
      </c>
      <c r="I97" s="119" t="s">
        <v>13918</v>
      </c>
    </row>
    <row r="98" spans="1:9" x14ac:dyDescent="0.25">
      <c r="A98" s="115" t="s">
        <v>13966</v>
      </c>
      <c r="B98" s="116" t="s">
        <v>13052</v>
      </c>
      <c r="C98" s="116" t="s">
        <v>13959</v>
      </c>
      <c r="D98" s="117" t="s">
        <v>1307</v>
      </c>
      <c r="E98" s="118" t="s">
        <v>13761</v>
      </c>
      <c r="F98" s="117" t="s">
        <v>13917</v>
      </c>
      <c r="G98" s="117" t="s">
        <v>13917</v>
      </c>
      <c r="H98" s="117" t="s">
        <v>13917</v>
      </c>
      <c r="I98" s="119" t="s">
        <v>13918</v>
      </c>
    </row>
    <row r="99" spans="1:9" x14ac:dyDescent="0.25">
      <c r="A99" s="115" t="s">
        <v>13966</v>
      </c>
      <c r="B99" s="116" t="s">
        <v>13065</v>
      </c>
      <c r="C99" s="116" t="s">
        <v>14005</v>
      </c>
      <c r="D99" s="117" t="s">
        <v>14006</v>
      </c>
      <c r="E99" s="118" t="s">
        <v>14007</v>
      </c>
      <c r="F99" s="117" t="s">
        <v>13919</v>
      </c>
      <c r="G99" s="117" t="s">
        <v>13919</v>
      </c>
      <c r="H99" s="117" t="s">
        <v>13919</v>
      </c>
      <c r="I99" s="119" t="s">
        <v>13920</v>
      </c>
    </row>
    <row r="100" spans="1:9" x14ac:dyDescent="0.25">
      <c r="A100" s="115" t="s">
        <v>13966</v>
      </c>
      <c r="B100" s="116" t="s">
        <v>13065</v>
      </c>
      <c r="C100" s="116" t="s">
        <v>14008</v>
      </c>
      <c r="D100" s="117" t="s">
        <v>12333</v>
      </c>
      <c r="E100" s="118" t="s">
        <v>14009</v>
      </c>
      <c r="F100" s="117" t="s">
        <v>13919</v>
      </c>
      <c r="G100" s="117" t="s">
        <v>13917</v>
      </c>
      <c r="H100" s="117" t="s">
        <v>13919</v>
      </c>
      <c r="I100" s="119" t="s">
        <v>14010</v>
      </c>
    </row>
    <row r="101" spans="1:9" x14ac:dyDescent="0.25">
      <c r="A101" s="115" t="s">
        <v>13966</v>
      </c>
      <c r="B101" s="116" t="s">
        <v>13065</v>
      </c>
      <c r="C101" s="116" t="s">
        <v>14008</v>
      </c>
      <c r="D101" s="117" t="s">
        <v>12330</v>
      </c>
      <c r="E101" s="118" t="s">
        <v>14011</v>
      </c>
      <c r="F101" s="117" t="s">
        <v>13919</v>
      </c>
      <c r="G101" s="117" t="s">
        <v>13919</v>
      </c>
      <c r="H101" s="117" t="s">
        <v>13917</v>
      </c>
      <c r="I101" s="119" t="s">
        <v>14012</v>
      </c>
    </row>
    <row r="102" spans="1:9" x14ac:dyDescent="0.25">
      <c r="A102" s="115" t="s">
        <v>13966</v>
      </c>
      <c r="B102" s="116" t="s">
        <v>13065</v>
      </c>
      <c r="C102" s="116" t="s">
        <v>14008</v>
      </c>
      <c r="D102" s="117" t="s">
        <v>14013</v>
      </c>
      <c r="E102" s="118" t="s">
        <v>14014</v>
      </c>
      <c r="F102" s="117" t="s">
        <v>13919</v>
      </c>
      <c r="G102" s="117" t="s">
        <v>13919</v>
      </c>
      <c r="H102" s="117" t="s">
        <v>13919</v>
      </c>
      <c r="I102" s="119" t="s">
        <v>13920</v>
      </c>
    </row>
    <row r="103" spans="1:9" x14ac:dyDescent="0.25">
      <c r="A103" s="115" t="s">
        <v>13966</v>
      </c>
      <c r="B103" s="116" t="s">
        <v>13065</v>
      </c>
      <c r="C103" s="116" t="s">
        <v>14008</v>
      </c>
      <c r="D103" s="117" t="s">
        <v>13158</v>
      </c>
      <c r="E103" s="118" t="s">
        <v>13906</v>
      </c>
      <c r="F103" s="117" t="s">
        <v>13917</v>
      </c>
      <c r="G103" s="117" t="s">
        <v>13917</v>
      </c>
      <c r="H103" s="117" t="s">
        <v>13917</v>
      </c>
      <c r="I103" s="119" t="s">
        <v>13918</v>
      </c>
    </row>
    <row r="104" spans="1:9" x14ac:dyDescent="0.25">
      <c r="A104" s="115" t="s">
        <v>13966</v>
      </c>
      <c r="B104" s="116" t="s">
        <v>13065</v>
      </c>
      <c r="C104" s="116" t="s">
        <v>14008</v>
      </c>
      <c r="D104" s="117" t="s">
        <v>13159</v>
      </c>
      <c r="E104" s="118" t="s">
        <v>14015</v>
      </c>
      <c r="F104" s="117" t="s">
        <v>13917</v>
      </c>
      <c r="G104" s="117" t="s">
        <v>13917</v>
      </c>
      <c r="H104" s="117" t="s">
        <v>13917</v>
      </c>
      <c r="I104" s="119" t="s">
        <v>13918</v>
      </c>
    </row>
    <row r="105" spans="1:9" x14ac:dyDescent="0.25">
      <c r="A105" s="115" t="s">
        <v>13966</v>
      </c>
      <c r="B105" s="116" t="s">
        <v>13065</v>
      </c>
      <c r="C105" s="116" t="s">
        <v>14008</v>
      </c>
      <c r="D105" s="117" t="s">
        <v>14016</v>
      </c>
      <c r="E105" s="118" t="s">
        <v>14017</v>
      </c>
      <c r="F105" s="117" t="s">
        <v>13919</v>
      </c>
      <c r="G105" s="117" t="s">
        <v>13919</v>
      </c>
      <c r="H105" s="117" t="s">
        <v>13919</v>
      </c>
      <c r="I105" s="119" t="s">
        <v>13920</v>
      </c>
    </row>
    <row r="106" spans="1:9" x14ac:dyDescent="0.25">
      <c r="A106" s="115" t="s">
        <v>13966</v>
      </c>
      <c r="B106" s="116" t="s">
        <v>13065</v>
      </c>
      <c r="C106" s="116" t="s">
        <v>14008</v>
      </c>
      <c r="D106" s="117" t="s">
        <v>12332</v>
      </c>
      <c r="E106" s="118" t="s">
        <v>14018</v>
      </c>
      <c r="F106" s="117" t="s">
        <v>13919</v>
      </c>
      <c r="G106" s="117" t="s">
        <v>13917</v>
      </c>
      <c r="H106" s="117" t="s">
        <v>13919</v>
      </c>
      <c r="I106" s="119" t="s">
        <v>14010</v>
      </c>
    </row>
    <row r="107" spans="1:9" x14ac:dyDescent="0.25">
      <c r="A107" s="115" t="s">
        <v>13966</v>
      </c>
      <c r="B107" s="116" t="s">
        <v>13065</v>
      </c>
      <c r="C107" s="116" t="s">
        <v>14008</v>
      </c>
      <c r="D107" s="117" t="s">
        <v>12331</v>
      </c>
      <c r="E107" s="118" t="s">
        <v>14019</v>
      </c>
      <c r="F107" s="117" t="s">
        <v>13919</v>
      </c>
      <c r="G107" s="117" t="s">
        <v>13919</v>
      </c>
      <c r="H107" s="117" t="s">
        <v>13919</v>
      </c>
      <c r="I107" s="119" t="s">
        <v>13920</v>
      </c>
    </row>
    <row r="108" spans="1:9" x14ac:dyDescent="0.25">
      <c r="A108" s="115" t="s">
        <v>13966</v>
      </c>
      <c r="B108" s="116" t="s">
        <v>13065</v>
      </c>
      <c r="C108" s="116" t="s">
        <v>14008</v>
      </c>
      <c r="D108" s="117" t="s">
        <v>13079</v>
      </c>
      <c r="E108" s="118" t="s">
        <v>13080</v>
      </c>
      <c r="F108" s="117" t="s">
        <v>13917</v>
      </c>
      <c r="G108" s="117" t="s">
        <v>13917</v>
      </c>
      <c r="H108" s="117" t="s">
        <v>13917</v>
      </c>
      <c r="I108" s="119" t="s">
        <v>13918</v>
      </c>
    </row>
    <row r="109" spans="1:9" x14ac:dyDescent="0.25">
      <c r="A109" s="115" t="s">
        <v>13966</v>
      </c>
      <c r="B109" s="116" t="s">
        <v>13065</v>
      </c>
      <c r="C109" s="116" t="s">
        <v>14008</v>
      </c>
      <c r="D109" s="117" t="s">
        <v>14020</v>
      </c>
      <c r="E109" s="118" t="s">
        <v>14021</v>
      </c>
      <c r="F109" s="117" t="s">
        <v>13919</v>
      </c>
      <c r="G109" s="117" t="s">
        <v>13919</v>
      </c>
      <c r="H109" s="117" t="s">
        <v>13919</v>
      </c>
      <c r="I109" s="119" t="s">
        <v>13920</v>
      </c>
    </row>
    <row r="110" spans="1:9" x14ac:dyDescent="0.25">
      <c r="A110" s="115" t="s">
        <v>13966</v>
      </c>
      <c r="B110" s="116" t="s">
        <v>13065</v>
      </c>
      <c r="C110" s="116" t="s">
        <v>14008</v>
      </c>
      <c r="D110" s="117" t="s">
        <v>13152</v>
      </c>
      <c r="E110" s="118" t="s">
        <v>13593</v>
      </c>
      <c r="F110" s="117" t="s">
        <v>13919</v>
      </c>
      <c r="G110" s="117" t="s">
        <v>13919</v>
      </c>
      <c r="H110" s="117" t="s">
        <v>13919</v>
      </c>
      <c r="I110" s="119" t="s">
        <v>13920</v>
      </c>
    </row>
    <row r="111" spans="1:9" x14ac:dyDescent="0.25">
      <c r="A111" s="115" t="s">
        <v>13966</v>
      </c>
      <c r="B111" s="116" t="s">
        <v>13065</v>
      </c>
      <c r="C111" s="116" t="s">
        <v>14022</v>
      </c>
      <c r="D111" s="117" t="s">
        <v>13187</v>
      </c>
      <c r="E111" s="118" t="s">
        <v>14023</v>
      </c>
      <c r="F111" s="117" t="s">
        <v>13919</v>
      </c>
      <c r="G111" s="117" t="s">
        <v>13919</v>
      </c>
      <c r="H111" s="117" t="s">
        <v>13919</v>
      </c>
      <c r="I111" s="119" t="s">
        <v>13920</v>
      </c>
    </row>
    <row r="112" spans="1:9" x14ac:dyDescent="0.25">
      <c r="A112" s="115" t="s">
        <v>13966</v>
      </c>
      <c r="B112" s="116" t="s">
        <v>13065</v>
      </c>
      <c r="C112" s="116" t="s">
        <v>14022</v>
      </c>
      <c r="D112" s="117" t="s">
        <v>1343</v>
      </c>
      <c r="E112" s="118" t="s">
        <v>13898</v>
      </c>
      <c r="F112" s="117" t="s">
        <v>13919</v>
      </c>
      <c r="G112" s="117" t="s">
        <v>13917</v>
      </c>
      <c r="H112" s="117" t="s">
        <v>13917</v>
      </c>
      <c r="I112" s="119" t="s">
        <v>14024</v>
      </c>
    </row>
    <row r="113" spans="1:9" x14ac:dyDescent="0.25">
      <c r="A113" s="115" t="s">
        <v>14025</v>
      </c>
      <c r="B113" s="116" t="s">
        <v>13064</v>
      </c>
      <c r="C113" s="116" t="s">
        <v>14026</v>
      </c>
      <c r="D113" s="117" t="s">
        <v>14027</v>
      </c>
      <c r="E113" s="118" t="s">
        <v>14028</v>
      </c>
      <c r="F113" s="117" t="s">
        <v>13917</v>
      </c>
      <c r="G113" s="117" t="s">
        <v>13917</v>
      </c>
      <c r="H113" s="117" t="s">
        <v>13919</v>
      </c>
      <c r="I113" s="119" t="s">
        <v>13938</v>
      </c>
    </row>
    <row r="114" spans="1:9" x14ac:dyDescent="0.25">
      <c r="A114" s="115" t="s">
        <v>14025</v>
      </c>
      <c r="B114" s="116" t="s">
        <v>13064</v>
      </c>
      <c r="C114" s="116" t="s">
        <v>14029</v>
      </c>
      <c r="D114" s="117" t="s">
        <v>13078</v>
      </c>
      <c r="E114" s="118" t="s">
        <v>13786</v>
      </c>
      <c r="F114" s="117" t="s">
        <v>13917</v>
      </c>
      <c r="G114" s="117" t="s">
        <v>13917</v>
      </c>
      <c r="H114" s="117" t="s">
        <v>13917</v>
      </c>
      <c r="I114" s="119" t="s">
        <v>13918</v>
      </c>
    </row>
    <row r="115" spans="1:9" x14ac:dyDescent="0.25">
      <c r="A115" s="115" t="s">
        <v>14025</v>
      </c>
      <c r="B115" s="116" t="s">
        <v>13064</v>
      </c>
      <c r="C115" s="116" t="s">
        <v>14029</v>
      </c>
      <c r="D115" s="117" t="s">
        <v>12323</v>
      </c>
      <c r="E115" s="118" t="s">
        <v>14030</v>
      </c>
      <c r="F115" s="117" t="s">
        <v>13917</v>
      </c>
      <c r="G115" s="117" t="s">
        <v>13919</v>
      </c>
      <c r="H115" s="117" t="s">
        <v>13917</v>
      </c>
      <c r="I115" s="119" t="s">
        <v>14031</v>
      </c>
    </row>
    <row r="116" spans="1:9" x14ac:dyDescent="0.25">
      <c r="A116" s="115" t="s">
        <v>14025</v>
      </c>
      <c r="B116" s="116" t="s">
        <v>13064</v>
      </c>
      <c r="C116" s="116" t="s">
        <v>14029</v>
      </c>
      <c r="D116" s="117" t="s">
        <v>13067</v>
      </c>
      <c r="E116" s="118" t="s">
        <v>13068</v>
      </c>
      <c r="F116" s="117" t="s">
        <v>13917</v>
      </c>
      <c r="G116" s="117" t="s">
        <v>13917</v>
      </c>
      <c r="H116" s="117" t="s">
        <v>13917</v>
      </c>
      <c r="I116" s="119" t="s">
        <v>13918</v>
      </c>
    </row>
    <row r="117" spans="1:9" x14ac:dyDescent="0.25">
      <c r="A117" s="115" t="s">
        <v>14025</v>
      </c>
      <c r="B117" s="116" t="s">
        <v>13064</v>
      </c>
      <c r="C117" s="116" t="s">
        <v>14029</v>
      </c>
      <c r="D117" s="117" t="s">
        <v>13066</v>
      </c>
      <c r="E117" s="118" t="s">
        <v>13788</v>
      </c>
      <c r="F117" s="117" t="s">
        <v>13917</v>
      </c>
      <c r="G117" s="117" t="s">
        <v>13917</v>
      </c>
      <c r="H117" s="117" t="s">
        <v>13917</v>
      </c>
      <c r="I117" s="119" t="s">
        <v>13918</v>
      </c>
    </row>
    <row r="118" spans="1:9" x14ac:dyDescent="0.25">
      <c r="A118" s="115" t="s">
        <v>14025</v>
      </c>
      <c r="B118" s="116" t="s">
        <v>13064</v>
      </c>
      <c r="C118" s="116" t="s">
        <v>14029</v>
      </c>
      <c r="D118" s="117" t="s">
        <v>13199</v>
      </c>
      <c r="E118" s="118" t="s">
        <v>14032</v>
      </c>
      <c r="F118" s="117" t="s">
        <v>13917</v>
      </c>
      <c r="G118" s="117" t="s">
        <v>13917</v>
      </c>
      <c r="H118" s="117" t="s">
        <v>13917</v>
      </c>
      <c r="I118" s="119" t="s">
        <v>13918</v>
      </c>
    </row>
    <row r="119" spans="1:9" x14ac:dyDescent="0.25">
      <c r="A119" s="115" t="s">
        <v>14025</v>
      </c>
      <c r="B119" s="116" t="s">
        <v>13064</v>
      </c>
      <c r="C119" s="116" t="s">
        <v>14029</v>
      </c>
      <c r="D119" s="117" t="s">
        <v>14033</v>
      </c>
      <c r="E119" s="118" t="s">
        <v>14034</v>
      </c>
      <c r="F119" s="117" t="s">
        <v>13917</v>
      </c>
      <c r="G119" s="117" t="s">
        <v>13917</v>
      </c>
      <c r="H119" s="117" t="s">
        <v>13917</v>
      </c>
      <c r="I119" s="119" t="s">
        <v>13918</v>
      </c>
    </row>
    <row r="120" spans="1:9" x14ac:dyDescent="0.25">
      <c r="A120" s="115" t="s">
        <v>14025</v>
      </c>
      <c r="B120" s="116" t="s">
        <v>13064</v>
      </c>
      <c r="C120" s="116" t="s">
        <v>14029</v>
      </c>
      <c r="D120" s="117" t="s">
        <v>14035</v>
      </c>
      <c r="E120" s="118" t="s">
        <v>14036</v>
      </c>
      <c r="F120" s="117" t="s">
        <v>13917</v>
      </c>
      <c r="G120" s="117" t="s">
        <v>13917</v>
      </c>
      <c r="H120" s="117" t="s">
        <v>13917</v>
      </c>
      <c r="I120" s="119" t="s">
        <v>13918</v>
      </c>
    </row>
    <row r="121" spans="1:9" x14ac:dyDescent="0.25">
      <c r="A121" s="115" t="s">
        <v>14025</v>
      </c>
      <c r="B121" s="116" t="s">
        <v>13064</v>
      </c>
      <c r="C121" s="116" t="s">
        <v>14029</v>
      </c>
      <c r="D121" s="117" t="s">
        <v>14037</v>
      </c>
      <c r="E121" s="118" t="s">
        <v>14038</v>
      </c>
      <c r="F121" s="117" t="s">
        <v>13917</v>
      </c>
      <c r="G121" s="117" t="s">
        <v>13917</v>
      </c>
      <c r="H121" s="117" t="s">
        <v>13917</v>
      </c>
      <c r="I121" s="119" t="s">
        <v>13918</v>
      </c>
    </row>
    <row r="122" spans="1:9" x14ac:dyDescent="0.25">
      <c r="A122" s="115" t="s">
        <v>14025</v>
      </c>
      <c r="B122" s="116" t="s">
        <v>13064</v>
      </c>
      <c r="C122" s="116" t="s">
        <v>14029</v>
      </c>
      <c r="D122" s="117" t="s">
        <v>14039</v>
      </c>
      <c r="E122" s="118" t="s">
        <v>14040</v>
      </c>
      <c r="F122" s="117" t="s">
        <v>13919</v>
      </c>
      <c r="G122" s="117" t="s">
        <v>13917</v>
      </c>
      <c r="H122" s="117" t="s">
        <v>13919</v>
      </c>
      <c r="I122" s="119" t="s">
        <v>14010</v>
      </c>
    </row>
    <row r="123" spans="1:9" x14ac:dyDescent="0.25">
      <c r="A123" s="115" t="s">
        <v>14025</v>
      </c>
      <c r="B123" s="116" t="s">
        <v>13064</v>
      </c>
      <c r="C123" s="116" t="s">
        <v>14029</v>
      </c>
      <c r="D123" s="117" t="s">
        <v>14041</v>
      </c>
      <c r="E123" s="118" t="s">
        <v>14042</v>
      </c>
      <c r="F123" s="117" t="s">
        <v>13919</v>
      </c>
      <c r="G123" s="117" t="s">
        <v>13917</v>
      </c>
      <c r="H123" s="117" t="s">
        <v>13919</v>
      </c>
      <c r="I123" s="119" t="s">
        <v>14010</v>
      </c>
    </row>
    <row r="124" spans="1:9" x14ac:dyDescent="0.25">
      <c r="A124" s="115" t="s">
        <v>14025</v>
      </c>
      <c r="B124" s="116" t="s">
        <v>13064</v>
      </c>
      <c r="C124" s="116" t="s">
        <v>14029</v>
      </c>
      <c r="D124" s="117" t="s">
        <v>14043</v>
      </c>
      <c r="E124" s="118" t="s">
        <v>14044</v>
      </c>
      <c r="F124" s="117" t="s">
        <v>13919</v>
      </c>
      <c r="G124" s="117" t="s">
        <v>13917</v>
      </c>
      <c r="H124" s="117" t="s">
        <v>13917</v>
      </c>
      <c r="I124" s="119" t="s">
        <v>14024</v>
      </c>
    </row>
    <row r="125" spans="1:9" x14ac:dyDescent="0.25">
      <c r="A125" s="115" t="s">
        <v>14025</v>
      </c>
      <c r="B125" s="116" t="s">
        <v>13064</v>
      </c>
      <c r="C125" s="116" t="s">
        <v>14029</v>
      </c>
      <c r="D125" s="117" t="s">
        <v>13106</v>
      </c>
      <c r="E125" s="118" t="s">
        <v>14045</v>
      </c>
      <c r="F125" s="117" t="s">
        <v>13919</v>
      </c>
      <c r="G125" s="117" t="s">
        <v>13919</v>
      </c>
      <c r="H125" s="117" t="s">
        <v>13919</v>
      </c>
      <c r="I125" s="119" t="s">
        <v>13920</v>
      </c>
    </row>
    <row r="126" spans="1:9" x14ac:dyDescent="0.25">
      <c r="A126" s="115" t="s">
        <v>14025</v>
      </c>
      <c r="B126" s="116" t="s">
        <v>13064</v>
      </c>
      <c r="C126" s="116" t="s">
        <v>14029</v>
      </c>
      <c r="D126" s="117" t="s">
        <v>13180</v>
      </c>
      <c r="E126" s="118" t="s">
        <v>13797</v>
      </c>
      <c r="F126" s="117" t="s">
        <v>13919</v>
      </c>
      <c r="G126" s="117" t="s">
        <v>13919</v>
      </c>
      <c r="H126" s="117" t="s">
        <v>13917</v>
      </c>
      <c r="I126" s="119" t="s">
        <v>14012</v>
      </c>
    </row>
    <row r="127" spans="1:9" x14ac:dyDescent="0.25">
      <c r="A127" s="115" t="s">
        <v>14025</v>
      </c>
      <c r="B127" s="116" t="s">
        <v>13064</v>
      </c>
      <c r="C127" s="116" t="s">
        <v>14029</v>
      </c>
      <c r="D127" s="117" t="s">
        <v>13172</v>
      </c>
      <c r="E127" s="118" t="s">
        <v>13792</v>
      </c>
      <c r="F127" s="117" t="s">
        <v>13919</v>
      </c>
      <c r="G127" s="117" t="s">
        <v>13919</v>
      </c>
      <c r="H127" s="117" t="s">
        <v>13919</v>
      </c>
      <c r="I127" s="119" t="s">
        <v>13920</v>
      </c>
    </row>
    <row r="128" spans="1:9" x14ac:dyDescent="0.25">
      <c r="A128" s="115" t="s">
        <v>14025</v>
      </c>
      <c r="B128" s="116" t="s">
        <v>13064</v>
      </c>
      <c r="C128" s="116" t="s">
        <v>14029</v>
      </c>
      <c r="D128" s="117" t="s">
        <v>13200</v>
      </c>
      <c r="E128" s="118" t="s">
        <v>14046</v>
      </c>
      <c r="F128" s="117" t="s">
        <v>13917</v>
      </c>
      <c r="G128" s="117" t="s">
        <v>13917</v>
      </c>
      <c r="H128" s="117" t="s">
        <v>13917</v>
      </c>
      <c r="I128" s="119" t="s">
        <v>13918</v>
      </c>
    </row>
    <row r="129" spans="1:9" x14ac:dyDescent="0.25">
      <c r="A129" s="115" t="s">
        <v>14025</v>
      </c>
      <c r="B129" s="116" t="s">
        <v>13064</v>
      </c>
      <c r="C129" s="116" t="s">
        <v>14029</v>
      </c>
      <c r="D129" s="117" t="s">
        <v>13170</v>
      </c>
      <c r="E129" s="118" t="s">
        <v>13793</v>
      </c>
      <c r="F129" s="117" t="s">
        <v>13919</v>
      </c>
      <c r="G129" s="117" t="s">
        <v>13919</v>
      </c>
      <c r="H129" s="117" t="s">
        <v>13919</v>
      </c>
      <c r="I129" s="119" t="s">
        <v>13920</v>
      </c>
    </row>
    <row r="130" spans="1:9" x14ac:dyDescent="0.25">
      <c r="A130" s="115" t="s">
        <v>14025</v>
      </c>
      <c r="B130" s="116" t="s">
        <v>13064</v>
      </c>
      <c r="C130" s="116" t="s">
        <v>14029</v>
      </c>
      <c r="D130" s="117" t="s">
        <v>14047</v>
      </c>
      <c r="E130" s="118" t="s">
        <v>14048</v>
      </c>
      <c r="F130" s="117" t="s">
        <v>13919</v>
      </c>
      <c r="G130" s="117" t="s">
        <v>13919</v>
      </c>
      <c r="H130" s="117" t="s">
        <v>13919</v>
      </c>
      <c r="I130" s="119" t="s">
        <v>13920</v>
      </c>
    </row>
    <row r="131" spans="1:9" x14ac:dyDescent="0.25">
      <c r="A131" s="115" t="s">
        <v>14025</v>
      </c>
      <c r="B131" s="116" t="s">
        <v>13064</v>
      </c>
      <c r="C131" s="116" t="s">
        <v>14029</v>
      </c>
      <c r="D131" s="117" t="s">
        <v>14049</v>
      </c>
      <c r="E131" s="118" t="s">
        <v>14050</v>
      </c>
      <c r="F131" s="117" t="s">
        <v>13919</v>
      </c>
      <c r="G131" s="117" t="s">
        <v>13919</v>
      </c>
      <c r="H131" s="117" t="s">
        <v>13919</v>
      </c>
      <c r="I131" s="119" t="s">
        <v>13920</v>
      </c>
    </row>
    <row r="132" spans="1:9" x14ac:dyDescent="0.25">
      <c r="A132" s="115" t="s">
        <v>14025</v>
      </c>
      <c r="B132" s="116" t="s">
        <v>13064</v>
      </c>
      <c r="C132" s="116" t="s">
        <v>14029</v>
      </c>
      <c r="D132" s="117" t="s">
        <v>1225</v>
      </c>
      <c r="E132" s="118" t="s">
        <v>14051</v>
      </c>
      <c r="F132" s="117" t="s">
        <v>13917</v>
      </c>
      <c r="G132" s="117" t="s">
        <v>13919</v>
      </c>
      <c r="H132" s="117" t="s">
        <v>13919</v>
      </c>
      <c r="I132" s="119" t="s">
        <v>13977</v>
      </c>
    </row>
    <row r="133" spans="1:9" x14ac:dyDescent="0.25">
      <c r="A133" s="115" t="s">
        <v>14025</v>
      </c>
      <c r="B133" s="116" t="s">
        <v>13064</v>
      </c>
      <c r="C133" s="116" t="s">
        <v>14029</v>
      </c>
      <c r="D133" s="117" t="s">
        <v>14052</v>
      </c>
      <c r="E133" s="118" t="s">
        <v>14053</v>
      </c>
      <c r="F133" s="117" t="s">
        <v>13919</v>
      </c>
      <c r="G133" s="117" t="s">
        <v>13919</v>
      </c>
      <c r="H133" s="117" t="s">
        <v>13919</v>
      </c>
      <c r="I133" s="119" t="s">
        <v>13920</v>
      </c>
    </row>
    <row r="134" spans="1:9" x14ac:dyDescent="0.25">
      <c r="A134" s="115" t="s">
        <v>14025</v>
      </c>
      <c r="B134" s="116" t="s">
        <v>13064</v>
      </c>
      <c r="C134" s="116" t="s">
        <v>14029</v>
      </c>
      <c r="D134" s="117" t="s">
        <v>14054</v>
      </c>
      <c r="E134" s="118" t="s">
        <v>14055</v>
      </c>
      <c r="F134" s="117" t="s">
        <v>13919</v>
      </c>
      <c r="G134" s="117" t="s">
        <v>13919</v>
      </c>
      <c r="H134" s="117" t="s">
        <v>13919</v>
      </c>
      <c r="I134" s="119" t="s">
        <v>13920</v>
      </c>
    </row>
    <row r="135" spans="1:9" x14ac:dyDescent="0.25">
      <c r="A135" s="115" t="s">
        <v>14025</v>
      </c>
      <c r="B135" s="116" t="s">
        <v>13064</v>
      </c>
      <c r="C135" s="116" t="s">
        <v>14029</v>
      </c>
      <c r="D135" s="117" t="s">
        <v>14056</v>
      </c>
      <c r="E135" s="118" t="s">
        <v>14057</v>
      </c>
      <c r="F135" s="117" t="s">
        <v>13919</v>
      </c>
      <c r="G135" s="117" t="s">
        <v>13919</v>
      </c>
      <c r="H135" s="117" t="s">
        <v>13919</v>
      </c>
      <c r="I135" s="119" t="s">
        <v>13920</v>
      </c>
    </row>
    <row r="136" spans="1:9" x14ac:dyDescent="0.25">
      <c r="A136" s="115" t="s">
        <v>14025</v>
      </c>
      <c r="B136" s="116" t="s">
        <v>13064</v>
      </c>
      <c r="C136" s="116" t="s">
        <v>14029</v>
      </c>
      <c r="D136" s="117" t="s">
        <v>13173</v>
      </c>
      <c r="E136" s="118" t="s">
        <v>13794</v>
      </c>
      <c r="F136" s="117" t="s">
        <v>13919</v>
      </c>
      <c r="G136" s="117" t="s">
        <v>13919</v>
      </c>
      <c r="H136" s="117" t="s">
        <v>13919</v>
      </c>
      <c r="I136" s="119" t="s">
        <v>13920</v>
      </c>
    </row>
    <row r="137" spans="1:9" x14ac:dyDescent="0.25">
      <c r="A137" s="115" t="s">
        <v>14025</v>
      </c>
      <c r="B137" s="116" t="s">
        <v>13064</v>
      </c>
      <c r="C137" s="116" t="s">
        <v>14029</v>
      </c>
      <c r="D137" s="117" t="s">
        <v>13197</v>
      </c>
      <c r="E137" s="118" t="s">
        <v>14058</v>
      </c>
      <c r="F137" s="117" t="s">
        <v>13917</v>
      </c>
      <c r="G137" s="117" t="s">
        <v>13917</v>
      </c>
      <c r="H137" s="117" t="s">
        <v>13917</v>
      </c>
      <c r="I137" s="119" t="s">
        <v>13918</v>
      </c>
    </row>
    <row r="138" spans="1:9" x14ac:dyDescent="0.25">
      <c r="A138" s="115" t="s">
        <v>14025</v>
      </c>
      <c r="B138" s="116" t="s">
        <v>13064</v>
      </c>
      <c r="C138" s="116" t="s">
        <v>14029</v>
      </c>
      <c r="D138" s="117" t="s">
        <v>13778</v>
      </c>
      <c r="E138" s="118" t="s">
        <v>13779</v>
      </c>
      <c r="F138" s="117" t="s">
        <v>13919</v>
      </c>
      <c r="G138" s="117" t="s">
        <v>13919</v>
      </c>
      <c r="H138" s="117" t="s">
        <v>13919</v>
      </c>
      <c r="I138" s="119" t="s">
        <v>13920</v>
      </c>
    </row>
    <row r="139" spans="1:9" x14ac:dyDescent="0.25">
      <c r="A139" s="115" t="s">
        <v>14025</v>
      </c>
      <c r="B139" s="116" t="s">
        <v>13064</v>
      </c>
      <c r="C139" s="116" t="s">
        <v>14029</v>
      </c>
      <c r="D139" s="117" t="s">
        <v>14059</v>
      </c>
      <c r="E139" s="118" t="s">
        <v>14060</v>
      </c>
      <c r="F139" s="117" t="s">
        <v>13919</v>
      </c>
      <c r="G139" s="117" t="s">
        <v>13919</v>
      </c>
      <c r="H139" s="117" t="s">
        <v>13919</v>
      </c>
      <c r="I139" s="119" t="s">
        <v>13920</v>
      </c>
    </row>
    <row r="140" spans="1:9" x14ac:dyDescent="0.25">
      <c r="A140" s="115" t="s">
        <v>14025</v>
      </c>
      <c r="B140" s="116" t="s">
        <v>13064</v>
      </c>
      <c r="C140" s="116" t="s">
        <v>14029</v>
      </c>
      <c r="D140" s="117" t="s">
        <v>14061</v>
      </c>
      <c r="E140" s="118" t="s">
        <v>14062</v>
      </c>
      <c r="F140" s="117" t="s">
        <v>13919</v>
      </c>
      <c r="G140" s="117" t="s">
        <v>13919</v>
      </c>
      <c r="H140" s="117" t="s">
        <v>13919</v>
      </c>
      <c r="I140" s="119" t="s">
        <v>13920</v>
      </c>
    </row>
    <row r="141" spans="1:9" x14ac:dyDescent="0.25">
      <c r="A141" s="115" t="s">
        <v>14025</v>
      </c>
      <c r="B141" s="116" t="s">
        <v>13064</v>
      </c>
      <c r="C141" s="116" t="s">
        <v>14029</v>
      </c>
      <c r="D141" s="117" t="s">
        <v>13174</v>
      </c>
      <c r="E141" s="118" t="s">
        <v>14063</v>
      </c>
      <c r="F141" s="117" t="s">
        <v>13919</v>
      </c>
      <c r="G141" s="117" t="s">
        <v>13919</v>
      </c>
      <c r="H141" s="117" t="s">
        <v>13919</v>
      </c>
      <c r="I141" s="119" t="s">
        <v>13920</v>
      </c>
    </row>
    <row r="142" spans="1:9" x14ac:dyDescent="0.25">
      <c r="A142" s="115" t="s">
        <v>14025</v>
      </c>
      <c r="B142" s="116" t="s">
        <v>13064</v>
      </c>
      <c r="C142" s="116" t="s">
        <v>14029</v>
      </c>
      <c r="D142" s="117" t="s">
        <v>13198</v>
      </c>
      <c r="E142" s="118" t="s">
        <v>13798</v>
      </c>
      <c r="F142" s="117" t="s">
        <v>13917</v>
      </c>
      <c r="G142" s="117" t="s">
        <v>13917</v>
      </c>
      <c r="H142" s="117" t="s">
        <v>13917</v>
      </c>
      <c r="I142" s="119" t="s">
        <v>13918</v>
      </c>
    </row>
    <row r="143" spans="1:9" x14ac:dyDescent="0.25">
      <c r="A143" s="115" t="s">
        <v>14025</v>
      </c>
      <c r="B143" s="116" t="s">
        <v>13064</v>
      </c>
      <c r="C143" s="116" t="s">
        <v>14029</v>
      </c>
      <c r="D143" s="117" t="s">
        <v>13780</v>
      </c>
      <c r="E143" s="118" t="s">
        <v>13781</v>
      </c>
      <c r="F143" s="117" t="s">
        <v>13919</v>
      </c>
      <c r="G143" s="117" t="s">
        <v>13919</v>
      </c>
      <c r="H143" s="117" t="s">
        <v>13919</v>
      </c>
      <c r="I143" s="119" t="s">
        <v>13920</v>
      </c>
    </row>
    <row r="144" spans="1:9" x14ac:dyDescent="0.25">
      <c r="A144" s="115" t="s">
        <v>14025</v>
      </c>
      <c r="B144" s="116" t="s">
        <v>13064</v>
      </c>
      <c r="C144" s="116" t="s">
        <v>14029</v>
      </c>
      <c r="D144" s="117" t="s">
        <v>14064</v>
      </c>
      <c r="E144" s="118" t="s">
        <v>14065</v>
      </c>
      <c r="F144" s="117" t="s">
        <v>13919</v>
      </c>
      <c r="G144" s="117" t="s">
        <v>13919</v>
      </c>
      <c r="H144" s="117" t="s">
        <v>13919</v>
      </c>
      <c r="I144" s="119" t="s">
        <v>13920</v>
      </c>
    </row>
    <row r="145" spans="1:9" x14ac:dyDescent="0.25">
      <c r="A145" s="115" t="s">
        <v>14025</v>
      </c>
      <c r="B145" s="116" t="s">
        <v>13064</v>
      </c>
      <c r="C145" s="116" t="s">
        <v>14029</v>
      </c>
      <c r="D145" s="117" t="s">
        <v>14066</v>
      </c>
      <c r="E145" s="118" t="s">
        <v>14067</v>
      </c>
      <c r="F145" s="117" t="s">
        <v>13919</v>
      </c>
      <c r="G145" s="117" t="s">
        <v>13919</v>
      </c>
      <c r="H145" s="117" t="s">
        <v>13919</v>
      </c>
      <c r="I145" s="119" t="s">
        <v>13920</v>
      </c>
    </row>
    <row r="146" spans="1:9" x14ac:dyDescent="0.25">
      <c r="A146" s="115" t="s">
        <v>14025</v>
      </c>
      <c r="B146" s="116" t="s">
        <v>13064</v>
      </c>
      <c r="C146" s="116" t="s">
        <v>14029</v>
      </c>
      <c r="D146" s="117" t="s">
        <v>14068</v>
      </c>
      <c r="E146" s="118" t="s">
        <v>14069</v>
      </c>
      <c r="F146" s="117" t="s">
        <v>13919</v>
      </c>
      <c r="G146" s="117" t="s">
        <v>13919</v>
      </c>
      <c r="H146" s="117" t="s">
        <v>13919</v>
      </c>
      <c r="I146" s="119" t="s">
        <v>13920</v>
      </c>
    </row>
    <row r="147" spans="1:9" x14ac:dyDescent="0.25">
      <c r="A147" s="115" t="s">
        <v>14025</v>
      </c>
      <c r="B147" s="116" t="s">
        <v>13064</v>
      </c>
      <c r="C147" s="116" t="s">
        <v>14029</v>
      </c>
      <c r="D147" s="117" t="s">
        <v>14070</v>
      </c>
      <c r="E147" s="118" t="s">
        <v>14071</v>
      </c>
      <c r="F147" s="117" t="s">
        <v>13919</v>
      </c>
      <c r="G147" s="117" t="s">
        <v>13919</v>
      </c>
      <c r="H147" s="117" t="s">
        <v>13919</v>
      </c>
      <c r="I147" s="119" t="s">
        <v>13920</v>
      </c>
    </row>
    <row r="148" spans="1:9" x14ac:dyDescent="0.25">
      <c r="A148" s="115" t="s">
        <v>14025</v>
      </c>
      <c r="B148" s="116" t="s">
        <v>13064</v>
      </c>
      <c r="C148" s="116" t="s">
        <v>14029</v>
      </c>
      <c r="D148" s="117" t="s">
        <v>1337</v>
      </c>
      <c r="E148" s="118" t="s">
        <v>14072</v>
      </c>
      <c r="F148" s="117" t="s">
        <v>13919</v>
      </c>
      <c r="G148" s="117" t="s">
        <v>13919</v>
      </c>
      <c r="H148" s="117" t="s">
        <v>13919</v>
      </c>
      <c r="I148" s="119" t="s">
        <v>13920</v>
      </c>
    </row>
    <row r="149" spans="1:9" x14ac:dyDescent="0.25">
      <c r="A149" s="115" t="s">
        <v>14025</v>
      </c>
      <c r="B149" s="116" t="s">
        <v>13064</v>
      </c>
      <c r="C149" s="116" t="s">
        <v>14029</v>
      </c>
      <c r="D149" s="117" t="s">
        <v>14073</v>
      </c>
      <c r="E149" s="118" t="s">
        <v>14074</v>
      </c>
      <c r="F149" s="117" t="s">
        <v>13919</v>
      </c>
      <c r="G149" s="117" t="s">
        <v>13919</v>
      </c>
      <c r="H149" s="117" t="s">
        <v>13919</v>
      </c>
      <c r="I149" s="119" t="s">
        <v>13920</v>
      </c>
    </row>
    <row r="150" spans="1:9" x14ac:dyDescent="0.25">
      <c r="A150" s="115" t="s">
        <v>14025</v>
      </c>
      <c r="B150" s="116" t="s">
        <v>13064</v>
      </c>
      <c r="C150" s="116" t="s">
        <v>14029</v>
      </c>
      <c r="D150" s="117" t="s">
        <v>14075</v>
      </c>
      <c r="E150" s="118" t="s">
        <v>14076</v>
      </c>
      <c r="F150" s="117" t="s">
        <v>13919</v>
      </c>
      <c r="G150" s="117" t="s">
        <v>13919</v>
      </c>
      <c r="H150" s="117" t="s">
        <v>13919</v>
      </c>
      <c r="I150" s="119" t="s">
        <v>13920</v>
      </c>
    </row>
    <row r="151" spans="1:9" x14ac:dyDescent="0.25">
      <c r="A151" s="115" t="s">
        <v>14025</v>
      </c>
      <c r="B151" s="116" t="s">
        <v>13064</v>
      </c>
      <c r="C151" s="116" t="s">
        <v>14029</v>
      </c>
      <c r="D151" s="117" t="s">
        <v>14077</v>
      </c>
      <c r="E151" s="118" t="s">
        <v>14078</v>
      </c>
      <c r="F151" s="117" t="s">
        <v>13919</v>
      </c>
      <c r="G151" s="117" t="s">
        <v>13919</v>
      </c>
      <c r="H151" s="117" t="s">
        <v>13919</v>
      </c>
      <c r="I151" s="119" t="s">
        <v>13920</v>
      </c>
    </row>
    <row r="152" spans="1:9" x14ac:dyDescent="0.25">
      <c r="A152" s="115" t="s">
        <v>14025</v>
      </c>
      <c r="B152" s="116" t="s">
        <v>13064</v>
      </c>
      <c r="C152" s="116" t="s">
        <v>14029</v>
      </c>
      <c r="D152" s="117" t="s">
        <v>1220</v>
      </c>
      <c r="E152" s="118" t="s">
        <v>14079</v>
      </c>
      <c r="F152" s="117" t="s">
        <v>13919</v>
      </c>
      <c r="G152" s="117" t="s">
        <v>13919</v>
      </c>
      <c r="H152" s="117" t="s">
        <v>13919</v>
      </c>
      <c r="I152" s="119" t="s">
        <v>13920</v>
      </c>
    </row>
    <row r="153" spans="1:9" x14ac:dyDescent="0.25">
      <c r="A153" s="115" t="s">
        <v>14025</v>
      </c>
      <c r="B153" s="116" t="s">
        <v>13064</v>
      </c>
      <c r="C153" s="116" t="s">
        <v>14029</v>
      </c>
      <c r="D153" s="117" t="s">
        <v>14080</v>
      </c>
      <c r="E153" s="118" t="s">
        <v>14081</v>
      </c>
      <c r="F153" s="117" t="s">
        <v>13919</v>
      </c>
      <c r="G153" s="117" t="s">
        <v>13919</v>
      </c>
      <c r="H153" s="117" t="s">
        <v>13919</v>
      </c>
      <c r="I153" s="119" t="s">
        <v>13920</v>
      </c>
    </row>
    <row r="154" spans="1:9" x14ac:dyDescent="0.25">
      <c r="A154" s="115" t="s">
        <v>14025</v>
      </c>
      <c r="B154" s="116" t="s">
        <v>13064</v>
      </c>
      <c r="C154" s="116" t="s">
        <v>14029</v>
      </c>
      <c r="D154" s="117" t="s">
        <v>14082</v>
      </c>
      <c r="E154" s="118" t="s">
        <v>14083</v>
      </c>
      <c r="F154" s="117" t="s">
        <v>13919</v>
      </c>
      <c r="G154" s="117" t="s">
        <v>13919</v>
      </c>
      <c r="H154" s="117" t="s">
        <v>13919</v>
      </c>
      <c r="I154" s="119" t="s">
        <v>13920</v>
      </c>
    </row>
    <row r="155" spans="1:9" x14ac:dyDescent="0.25">
      <c r="A155" s="115" t="s">
        <v>14025</v>
      </c>
      <c r="B155" s="116" t="s">
        <v>13064</v>
      </c>
      <c r="C155" s="116" t="s">
        <v>14029</v>
      </c>
      <c r="D155" s="117" t="s">
        <v>14084</v>
      </c>
      <c r="E155" s="118" t="s">
        <v>14085</v>
      </c>
      <c r="F155" s="117" t="s">
        <v>13919</v>
      </c>
      <c r="G155" s="117" t="s">
        <v>13919</v>
      </c>
      <c r="H155" s="117" t="s">
        <v>13919</v>
      </c>
      <c r="I155" s="119" t="s">
        <v>13920</v>
      </c>
    </row>
    <row r="156" spans="1:9" x14ac:dyDescent="0.25">
      <c r="A156" s="115" t="s">
        <v>14025</v>
      </c>
      <c r="B156" s="116" t="s">
        <v>13064</v>
      </c>
      <c r="C156" s="116" t="s">
        <v>14029</v>
      </c>
      <c r="D156" s="117" t="s">
        <v>14086</v>
      </c>
      <c r="E156" s="118" t="s">
        <v>14087</v>
      </c>
      <c r="F156" s="117" t="s">
        <v>13919</v>
      </c>
      <c r="G156" s="117" t="s">
        <v>13919</v>
      </c>
      <c r="H156" s="117" t="s">
        <v>13919</v>
      </c>
      <c r="I156" s="119" t="s">
        <v>13920</v>
      </c>
    </row>
    <row r="157" spans="1:9" x14ac:dyDescent="0.25">
      <c r="A157" s="115" t="s">
        <v>14025</v>
      </c>
      <c r="B157" s="116" t="s">
        <v>13064</v>
      </c>
      <c r="C157" s="116" t="s">
        <v>14029</v>
      </c>
      <c r="D157" s="117" t="s">
        <v>13171</v>
      </c>
      <c r="E157" s="118" t="s">
        <v>13796</v>
      </c>
      <c r="F157" s="117" t="s">
        <v>13919</v>
      </c>
      <c r="G157" s="117" t="s">
        <v>13919</v>
      </c>
      <c r="H157" s="117" t="s">
        <v>13919</v>
      </c>
      <c r="I157" s="119" t="s">
        <v>13920</v>
      </c>
    </row>
    <row r="158" spans="1:9" x14ac:dyDescent="0.25">
      <c r="A158" s="115" t="s">
        <v>14025</v>
      </c>
      <c r="B158" s="116" t="s">
        <v>13064</v>
      </c>
      <c r="C158" s="116" t="s">
        <v>14029</v>
      </c>
      <c r="D158" s="117" t="s">
        <v>13169</v>
      </c>
      <c r="E158" s="118" t="s">
        <v>13795</v>
      </c>
      <c r="F158" s="117" t="s">
        <v>13919</v>
      </c>
      <c r="G158" s="117" t="s">
        <v>13919</v>
      </c>
      <c r="H158" s="117" t="s">
        <v>13917</v>
      </c>
      <c r="I158" s="119" t="s">
        <v>14012</v>
      </c>
    </row>
    <row r="159" spans="1:9" x14ac:dyDescent="0.25">
      <c r="A159" s="115" t="s">
        <v>14025</v>
      </c>
      <c r="B159" s="116" t="s">
        <v>13064</v>
      </c>
      <c r="C159" s="116" t="s">
        <v>14029</v>
      </c>
      <c r="D159" s="117" t="s">
        <v>13196</v>
      </c>
      <c r="E159" s="118" t="s">
        <v>14088</v>
      </c>
      <c r="F159" s="117" t="s">
        <v>13917</v>
      </c>
      <c r="G159" s="117" t="s">
        <v>13917</v>
      </c>
      <c r="H159" s="117" t="s">
        <v>13919</v>
      </c>
      <c r="I159" s="119" t="s">
        <v>13938</v>
      </c>
    </row>
    <row r="160" spans="1:9" x14ac:dyDescent="0.25">
      <c r="A160" s="115" t="s">
        <v>14025</v>
      </c>
      <c r="B160" s="116" t="s">
        <v>13064</v>
      </c>
      <c r="C160" s="116" t="s">
        <v>14029</v>
      </c>
      <c r="D160" s="117" t="s">
        <v>13782</v>
      </c>
      <c r="E160" s="118" t="s">
        <v>13783</v>
      </c>
      <c r="F160" s="117" t="s">
        <v>13919</v>
      </c>
      <c r="G160" s="117" t="s">
        <v>13919</v>
      </c>
      <c r="H160" s="117" t="s">
        <v>13919</v>
      </c>
      <c r="I160" s="119" t="s">
        <v>13920</v>
      </c>
    </row>
    <row r="161" spans="1:9" x14ac:dyDescent="0.25">
      <c r="A161" s="115" t="s">
        <v>14025</v>
      </c>
      <c r="B161" s="116" t="s">
        <v>13064</v>
      </c>
      <c r="C161" s="116" t="s">
        <v>14029</v>
      </c>
      <c r="D161" s="117" t="s">
        <v>13090</v>
      </c>
      <c r="E161" s="118" t="s">
        <v>14089</v>
      </c>
      <c r="F161" s="117" t="s">
        <v>13917</v>
      </c>
      <c r="G161" s="117" t="s">
        <v>13917</v>
      </c>
      <c r="H161" s="117" t="s">
        <v>13917</v>
      </c>
      <c r="I161" s="119" t="s">
        <v>13918</v>
      </c>
    </row>
    <row r="162" spans="1:9" x14ac:dyDescent="0.25">
      <c r="A162" s="115" t="s">
        <v>14025</v>
      </c>
      <c r="B162" s="116" t="s">
        <v>13064</v>
      </c>
      <c r="C162" s="116" t="s">
        <v>14029</v>
      </c>
      <c r="D162" s="117" t="s">
        <v>13776</v>
      </c>
      <c r="E162" s="118" t="s">
        <v>13777</v>
      </c>
      <c r="F162" s="117" t="s">
        <v>13919</v>
      </c>
      <c r="G162" s="117" t="s">
        <v>13919</v>
      </c>
      <c r="H162" s="117" t="s">
        <v>13919</v>
      </c>
      <c r="I162" s="119" t="s">
        <v>13920</v>
      </c>
    </row>
    <row r="163" spans="1:9" x14ac:dyDescent="0.25">
      <c r="A163" s="115" t="s">
        <v>14025</v>
      </c>
      <c r="B163" s="116" t="s">
        <v>13064</v>
      </c>
      <c r="C163" s="116" t="s">
        <v>14029</v>
      </c>
      <c r="D163" s="117" t="s">
        <v>1338</v>
      </c>
      <c r="E163" s="118" t="s">
        <v>14090</v>
      </c>
      <c r="F163" s="117" t="s">
        <v>13919</v>
      </c>
      <c r="G163" s="117" t="s">
        <v>13919</v>
      </c>
      <c r="H163" s="117" t="s">
        <v>13919</v>
      </c>
      <c r="I163" s="119" t="s">
        <v>13920</v>
      </c>
    </row>
    <row r="164" spans="1:9" x14ac:dyDescent="0.25">
      <c r="A164" s="115" t="s">
        <v>14025</v>
      </c>
      <c r="B164" s="116" t="s">
        <v>13064</v>
      </c>
      <c r="C164" s="116" t="s">
        <v>14029</v>
      </c>
      <c r="D164" s="117" t="s">
        <v>14091</v>
      </c>
      <c r="E164" s="118" t="s">
        <v>14092</v>
      </c>
      <c r="F164" s="117" t="s">
        <v>13919</v>
      </c>
      <c r="G164" s="117" t="s">
        <v>13919</v>
      </c>
      <c r="H164" s="117" t="s">
        <v>13919</v>
      </c>
      <c r="I164" s="119" t="s">
        <v>13920</v>
      </c>
    </row>
    <row r="165" spans="1:9" x14ac:dyDescent="0.25">
      <c r="A165" s="115" t="s">
        <v>14025</v>
      </c>
      <c r="B165" s="116" t="s">
        <v>13065</v>
      </c>
      <c r="C165" s="116" t="s">
        <v>14005</v>
      </c>
      <c r="D165" s="117" t="s">
        <v>13154</v>
      </c>
      <c r="E165" s="118" t="s">
        <v>13595</v>
      </c>
      <c r="F165" s="117" t="s">
        <v>13919</v>
      </c>
      <c r="G165" s="117" t="s">
        <v>13919</v>
      </c>
      <c r="H165" s="117" t="s">
        <v>13919</v>
      </c>
      <c r="I165" s="119" t="s">
        <v>13920</v>
      </c>
    </row>
    <row r="166" spans="1:9" x14ac:dyDescent="0.25">
      <c r="A166" s="115" t="s">
        <v>14025</v>
      </c>
      <c r="B166" s="116" t="s">
        <v>13065</v>
      </c>
      <c r="C166" s="116" t="s">
        <v>14005</v>
      </c>
      <c r="D166" s="117" t="s">
        <v>13147</v>
      </c>
      <c r="E166" s="118" t="s">
        <v>13579</v>
      </c>
      <c r="F166" s="117" t="s">
        <v>13919</v>
      </c>
      <c r="G166" s="117" t="s">
        <v>13919</v>
      </c>
      <c r="H166" s="117" t="s">
        <v>13919</v>
      </c>
      <c r="I166" s="119" t="s">
        <v>13920</v>
      </c>
    </row>
    <row r="167" spans="1:9" x14ac:dyDescent="0.25">
      <c r="A167" s="115" t="s">
        <v>14025</v>
      </c>
      <c r="B167" s="116" t="s">
        <v>13065</v>
      </c>
      <c r="C167" s="116" t="s">
        <v>14005</v>
      </c>
      <c r="D167" s="117" t="s">
        <v>13155</v>
      </c>
      <c r="E167" s="118" t="s">
        <v>14093</v>
      </c>
      <c r="F167" s="117" t="s">
        <v>13919</v>
      </c>
      <c r="G167" s="117" t="s">
        <v>13919</v>
      </c>
      <c r="H167" s="117" t="s">
        <v>13919</v>
      </c>
      <c r="I167" s="119" t="s">
        <v>13920</v>
      </c>
    </row>
    <row r="168" spans="1:9" x14ac:dyDescent="0.25">
      <c r="A168" s="115" t="s">
        <v>14025</v>
      </c>
      <c r="B168" s="116" t="s">
        <v>13065</v>
      </c>
      <c r="C168" s="116" t="s">
        <v>14005</v>
      </c>
      <c r="D168" s="117" t="s">
        <v>13178</v>
      </c>
      <c r="E168" s="118" t="s">
        <v>14094</v>
      </c>
      <c r="F168" s="117" t="s">
        <v>13919</v>
      </c>
      <c r="G168" s="117" t="s">
        <v>13919</v>
      </c>
      <c r="H168" s="117" t="s">
        <v>13919</v>
      </c>
      <c r="I168" s="119" t="s">
        <v>13920</v>
      </c>
    </row>
    <row r="169" spans="1:9" x14ac:dyDescent="0.25">
      <c r="A169" s="115" t="s">
        <v>14025</v>
      </c>
      <c r="B169" s="116" t="s">
        <v>13065</v>
      </c>
      <c r="C169" s="116" t="s">
        <v>14095</v>
      </c>
      <c r="D169" s="117" t="s">
        <v>1317</v>
      </c>
      <c r="E169" s="118" t="s">
        <v>13889</v>
      </c>
      <c r="F169" s="117" t="s">
        <v>13917</v>
      </c>
      <c r="G169" s="117" t="s">
        <v>13917</v>
      </c>
      <c r="H169" s="117" t="s">
        <v>13917</v>
      </c>
      <c r="I169" s="119" t="s">
        <v>13918</v>
      </c>
    </row>
    <row r="170" spans="1:9" x14ac:dyDescent="0.25">
      <c r="A170" s="115" t="s">
        <v>14025</v>
      </c>
      <c r="B170" s="116" t="s">
        <v>13065</v>
      </c>
      <c r="C170" s="116" t="s">
        <v>14095</v>
      </c>
      <c r="D170" s="117" t="s">
        <v>12328</v>
      </c>
      <c r="E170" s="118" t="s">
        <v>14096</v>
      </c>
      <c r="F170" s="117" t="s">
        <v>13919</v>
      </c>
      <c r="G170" s="117" t="s">
        <v>13917</v>
      </c>
      <c r="H170" s="117" t="s">
        <v>13917</v>
      </c>
      <c r="I170" s="119" t="s">
        <v>14024</v>
      </c>
    </row>
    <row r="171" spans="1:9" x14ac:dyDescent="0.25">
      <c r="A171" s="115" t="s">
        <v>14025</v>
      </c>
      <c r="B171" s="116" t="s">
        <v>13065</v>
      </c>
      <c r="C171" s="116" t="s">
        <v>14095</v>
      </c>
      <c r="D171" s="117" t="s">
        <v>14097</v>
      </c>
      <c r="E171" s="118" t="s">
        <v>14098</v>
      </c>
      <c r="F171" s="117" t="s">
        <v>13917</v>
      </c>
      <c r="G171" s="117" t="s">
        <v>13917</v>
      </c>
      <c r="H171" s="117" t="s">
        <v>13917</v>
      </c>
      <c r="I171" s="119" t="s">
        <v>13918</v>
      </c>
    </row>
    <row r="172" spans="1:9" x14ac:dyDescent="0.25">
      <c r="A172" s="115" t="s">
        <v>14025</v>
      </c>
      <c r="B172" s="116" t="s">
        <v>13065</v>
      </c>
      <c r="C172" s="116" t="s">
        <v>14095</v>
      </c>
      <c r="D172" s="117" t="s">
        <v>13177</v>
      </c>
      <c r="E172" s="118" t="s">
        <v>14099</v>
      </c>
      <c r="F172" s="117" t="s">
        <v>13919</v>
      </c>
      <c r="G172" s="117" t="s">
        <v>13919</v>
      </c>
      <c r="H172" s="117" t="s">
        <v>13917</v>
      </c>
      <c r="I172" s="119" t="s">
        <v>14012</v>
      </c>
    </row>
    <row r="173" spans="1:9" x14ac:dyDescent="0.25">
      <c r="A173" s="115" t="s">
        <v>14025</v>
      </c>
      <c r="B173" s="116" t="s">
        <v>13065</v>
      </c>
      <c r="C173" s="116" t="s">
        <v>14095</v>
      </c>
      <c r="D173" s="117" t="s">
        <v>13082</v>
      </c>
      <c r="E173" s="118" t="s">
        <v>14100</v>
      </c>
      <c r="F173" s="117" t="s">
        <v>13919</v>
      </c>
      <c r="G173" s="117" t="s">
        <v>13919</v>
      </c>
      <c r="H173" s="117" t="s">
        <v>13917</v>
      </c>
      <c r="I173" s="119" t="s">
        <v>14012</v>
      </c>
    </row>
    <row r="174" spans="1:9" x14ac:dyDescent="0.25">
      <c r="A174" s="115" t="s">
        <v>14025</v>
      </c>
      <c r="B174" s="116" t="s">
        <v>13065</v>
      </c>
      <c r="C174" s="116" t="s">
        <v>14095</v>
      </c>
      <c r="D174" s="117" t="s">
        <v>13201</v>
      </c>
      <c r="E174" s="118" t="s">
        <v>14101</v>
      </c>
      <c r="F174" s="117" t="s">
        <v>13919</v>
      </c>
      <c r="G174" s="117" t="s">
        <v>13919</v>
      </c>
      <c r="H174" s="117" t="s">
        <v>13917</v>
      </c>
      <c r="I174" s="119" t="s">
        <v>14012</v>
      </c>
    </row>
    <row r="175" spans="1:9" x14ac:dyDescent="0.25">
      <c r="A175" s="115" t="s">
        <v>14025</v>
      </c>
      <c r="B175" s="116" t="s">
        <v>13065</v>
      </c>
      <c r="C175" s="116" t="s">
        <v>14095</v>
      </c>
      <c r="D175" s="117" t="s">
        <v>13105</v>
      </c>
      <c r="E175" s="118" t="s">
        <v>14102</v>
      </c>
      <c r="F175" s="117" t="s">
        <v>13919</v>
      </c>
      <c r="G175" s="117" t="s">
        <v>13917</v>
      </c>
      <c r="H175" s="117" t="s">
        <v>13917</v>
      </c>
      <c r="I175" s="119" t="s">
        <v>14024</v>
      </c>
    </row>
    <row r="176" spans="1:9" x14ac:dyDescent="0.25">
      <c r="A176" s="115" t="s">
        <v>14025</v>
      </c>
      <c r="B176" s="116" t="s">
        <v>13065</v>
      </c>
      <c r="C176" s="116" t="s">
        <v>14095</v>
      </c>
      <c r="D176" s="117" t="s">
        <v>12261</v>
      </c>
      <c r="E176" s="118" t="s">
        <v>12262</v>
      </c>
      <c r="F176" s="117" t="s">
        <v>13919</v>
      </c>
      <c r="G176" s="117" t="s">
        <v>13917</v>
      </c>
      <c r="H176" s="117" t="s">
        <v>13917</v>
      </c>
      <c r="I176" s="119" t="s">
        <v>14024</v>
      </c>
    </row>
    <row r="177" spans="1:9" x14ac:dyDescent="0.25">
      <c r="A177" s="115" t="s">
        <v>14025</v>
      </c>
      <c r="B177" s="116" t="s">
        <v>13065</v>
      </c>
      <c r="C177" s="116" t="s">
        <v>14095</v>
      </c>
      <c r="D177" s="117" t="s">
        <v>1316</v>
      </c>
      <c r="E177" s="118" t="s">
        <v>13888</v>
      </c>
      <c r="F177" s="117" t="s">
        <v>13917</v>
      </c>
      <c r="G177" s="117" t="s">
        <v>13917</v>
      </c>
      <c r="H177" s="117" t="s">
        <v>13917</v>
      </c>
      <c r="I177" s="119" t="s">
        <v>13918</v>
      </c>
    </row>
    <row r="178" spans="1:9" x14ac:dyDescent="0.25">
      <c r="A178" s="115" t="s">
        <v>14025</v>
      </c>
      <c r="B178" s="116" t="s">
        <v>13065</v>
      </c>
      <c r="C178" s="116" t="s">
        <v>14095</v>
      </c>
      <c r="D178" s="117" t="s">
        <v>14103</v>
      </c>
      <c r="E178" s="118" t="s">
        <v>14104</v>
      </c>
      <c r="F178" s="117" t="s">
        <v>13917</v>
      </c>
      <c r="G178" s="117" t="s">
        <v>13917</v>
      </c>
      <c r="H178" s="117" t="s">
        <v>13917</v>
      </c>
      <c r="I178" s="119" t="s">
        <v>13918</v>
      </c>
    </row>
    <row r="179" spans="1:9" x14ac:dyDescent="0.25">
      <c r="A179" s="115" t="s">
        <v>14025</v>
      </c>
      <c r="B179" s="116" t="s">
        <v>13065</v>
      </c>
      <c r="C179" s="116" t="s">
        <v>14095</v>
      </c>
      <c r="D179" s="117" t="s">
        <v>13142</v>
      </c>
      <c r="E179" s="118" t="s">
        <v>14105</v>
      </c>
      <c r="F179" s="117" t="s">
        <v>13919</v>
      </c>
      <c r="G179" s="117" t="s">
        <v>13919</v>
      </c>
      <c r="H179" s="117" t="s">
        <v>13917</v>
      </c>
      <c r="I179" s="119" t="s">
        <v>14012</v>
      </c>
    </row>
    <row r="180" spans="1:9" x14ac:dyDescent="0.25">
      <c r="A180" s="115" t="s">
        <v>14025</v>
      </c>
      <c r="B180" s="116" t="s">
        <v>13065</v>
      </c>
      <c r="C180" s="116" t="s">
        <v>14095</v>
      </c>
      <c r="D180" s="117" t="s">
        <v>13141</v>
      </c>
      <c r="E180" s="118" t="s">
        <v>14106</v>
      </c>
      <c r="F180" s="117" t="s">
        <v>13919</v>
      </c>
      <c r="G180" s="117" t="s">
        <v>13919</v>
      </c>
      <c r="H180" s="117" t="s">
        <v>13917</v>
      </c>
      <c r="I180" s="119" t="s">
        <v>14012</v>
      </c>
    </row>
    <row r="181" spans="1:9" x14ac:dyDescent="0.25">
      <c r="A181" s="115" t="s">
        <v>14025</v>
      </c>
      <c r="B181" s="116" t="s">
        <v>13065</v>
      </c>
      <c r="C181" s="116" t="s">
        <v>14008</v>
      </c>
      <c r="D181" s="117" t="s">
        <v>13181</v>
      </c>
      <c r="E181" s="118" t="s">
        <v>14107</v>
      </c>
      <c r="F181" s="117" t="s">
        <v>13917</v>
      </c>
      <c r="G181" s="117" t="s">
        <v>13917</v>
      </c>
      <c r="H181" s="117" t="s">
        <v>13919</v>
      </c>
      <c r="I181" s="119" t="s">
        <v>13938</v>
      </c>
    </row>
    <row r="182" spans="1:9" x14ac:dyDescent="0.25">
      <c r="A182" s="115" t="s">
        <v>14025</v>
      </c>
      <c r="B182" s="116" t="s">
        <v>13065</v>
      </c>
      <c r="C182" s="116" t="s">
        <v>14008</v>
      </c>
      <c r="D182" s="117" t="s">
        <v>13118</v>
      </c>
      <c r="E182" s="118" t="s">
        <v>13539</v>
      </c>
      <c r="F182" s="117" t="s">
        <v>13917</v>
      </c>
      <c r="G182" s="117" t="s">
        <v>13917</v>
      </c>
      <c r="H182" s="117" t="s">
        <v>13917</v>
      </c>
      <c r="I182" s="119" t="s">
        <v>13918</v>
      </c>
    </row>
    <row r="183" spans="1:9" x14ac:dyDescent="0.25">
      <c r="A183" s="115" t="s">
        <v>14025</v>
      </c>
      <c r="B183" s="116" t="s">
        <v>13065</v>
      </c>
      <c r="C183" s="116" t="s">
        <v>14008</v>
      </c>
      <c r="D183" s="117" t="s">
        <v>14108</v>
      </c>
      <c r="E183" s="118" t="s">
        <v>14109</v>
      </c>
      <c r="F183" s="117" t="s">
        <v>13917</v>
      </c>
      <c r="G183" s="117" t="s">
        <v>13917</v>
      </c>
      <c r="H183" s="117" t="s">
        <v>13917</v>
      </c>
      <c r="I183" s="119" t="s">
        <v>13918</v>
      </c>
    </row>
    <row r="184" spans="1:9" x14ac:dyDescent="0.25">
      <c r="A184" s="115" t="s">
        <v>14025</v>
      </c>
      <c r="B184" s="116" t="s">
        <v>13065</v>
      </c>
      <c r="C184" s="116" t="s">
        <v>14008</v>
      </c>
      <c r="D184" s="117" t="s">
        <v>13071</v>
      </c>
      <c r="E184" s="118" t="s">
        <v>13072</v>
      </c>
      <c r="F184" s="117" t="s">
        <v>13917</v>
      </c>
      <c r="G184" s="117" t="s">
        <v>13917</v>
      </c>
      <c r="H184" s="117" t="s">
        <v>13917</v>
      </c>
      <c r="I184" s="119" t="s">
        <v>13918</v>
      </c>
    </row>
    <row r="185" spans="1:9" x14ac:dyDescent="0.25">
      <c r="A185" s="115" t="s">
        <v>14025</v>
      </c>
      <c r="B185" s="116" t="s">
        <v>13065</v>
      </c>
      <c r="C185" s="116" t="s">
        <v>14008</v>
      </c>
      <c r="D185" s="117" t="s">
        <v>14110</v>
      </c>
      <c r="E185" s="118" t="s">
        <v>14111</v>
      </c>
      <c r="F185" s="117" t="s">
        <v>13917</v>
      </c>
      <c r="G185" s="117" t="s">
        <v>13917</v>
      </c>
      <c r="H185" s="117" t="s">
        <v>13917</v>
      </c>
      <c r="I185" s="119" t="s">
        <v>13918</v>
      </c>
    </row>
    <row r="186" spans="1:9" x14ac:dyDescent="0.25">
      <c r="A186" s="115" t="s">
        <v>14025</v>
      </c>
      <c r="B186" s="116" t="s">
        <v>13065</v>
      </c>
      <c r="C186" s="116" t="s">
        <v>14008</v>
      </c>
      <c r="D186" s="117" t="s">
        <v>13113</v>
      </c>
      <c r="E186" s="118" t="s">
        <v>13524</v>
      </c>
      <c r="F186" s="117" t="s">
        <v>13917</v>
      </c>
      <c r="G186" s="117" t="s">
        <v>13917</v>
      </c>
      <c r="H186" s="117" t="s">
        <v>13917</v>
      </c>
      <c r="I186" s="119" t="s">
        <v>13918</v>
      </c>
    </row>
    <row r="187" spans="1:9" x14ac:dyDescent="0.25">
      <c r="A187" s="115" t="s">
        <v>14025</v>
      </c>
      <c r="B187" s="116" t="s">
        <v>13065</v>
      </c>
      <c r="C187" s="116" t="s">
        <v>14008</v>
      </c>
      <c r="D187" s="117" t="s">
        <v>14112</v>
      </c>
      <c r="E187" s="118" t="s">
        <v>14113</v>
      </c>
      <c r="F187" s="117" t="s">
        <v>13917</v>
      </c>
      <c r="G187" s="117" t="s">
        <v>13917</v>
      </c>
      <c r="H187" s="117" t="s">
        <v>13917</v>
      </c>
      <c r="I187" s="119" t="s">
        <v>13918</v>
      </c>
    </row>
    <row r="188" spans="1:9" x14ac:dyDescent="0.25">
      <c r="A188" s="115" t="s">
        <v>14025</v>
      </c>
      <c r="B188" s="116" t="s">
        <v>13065</v>
      </c>
      <c r="C188" s="116" t="s">
        <v>14008</v>
      </c>
      <c r="D188" s="117" t="s">
        <v>13075</v>
      </c>
      <c r="E188" s="118" t="s">
        <v>13076</v>
      </c>
      <c r="F188" s="117" t="s">
        <v>13917</v>
      </c>
      <c r="G188" s="117" t="s">
        <v>13917</v>
      </c>
      <c r="H188" s="117" t="s">
        <v>13917</v>
      </c>
      <c r="I188" s="119" t="s">
        <v>13918</v>
      </c>
    </row>
    <row r="189" spans="1:9" x14ac:dyDescent="0.25">
      <c r="A189" s="115" t="s">
        <v>14025</v>
      </c>
      <c r="B189" s="116" t="s">
        <v>13065</v>
      </c>
      <c r="C189" s="116" t="s">
        <v>14008</v>
      </c>
      <c r="D189" s="117" t="s">
        <v>14114</v>
      </c>
      <c r="E189" s="118" t="s">
        <v>14115</v>
      </c>
      <c r="F189" s="117" t="s">
        <v>13917</v>
      </c>
      <c r="G189" s="117" t="s">
        <v>13917</v>
      </c>
      <c r="H189" s="117" t="s">
        <v>13917</v>
      </c>
      <c r="I189" s="119" t="s">
        <v>13918</v>
      </c>
    </row>
    <row r="190" spans="1:9" x14ac:dyDescent="0.25">
      <c r="A190" s="115" t="s">
        <v>14025</v>
      </c>
      <c r="B190" s="116" t="s">
        <v>13065</v>
      </c>
      <c r="C190" s="116" t="s">
        <v>14008</v>
      </c>
      <c r="D190" s="117" t="s">
        <v>13904</v>
      </c>
      <c r="E190" s="118" t="s">
        <v>13905</v>
      </c>
      <c r="F190" s="117" t="s">
        <v>13919</v>
      </c>
      <c r="G190" s="117" t="s">
        <v>13919</v>
      </c>
      <c r="H190" s="117" t="s">
        <v>13919</v>
      </c>
      <c r="I190" s="119" t="s">
        <v>13920</v>
      </c>
    </row>
    <row r="191" spans="1:9" x14ac:dyDescent="0.25">
      <c r="A191" s="115" t="s">
        <v>14025</v>
      </c>
      <c r="B191" s="116" t="s">
        <v>13065</v>
      </c>
      <c r="C191" s="116" t="s">
        <v>14116</v>
      </c>
      <c r="D191" s="117" t="s">
        <v>14117</v>
      </c>
      <c r="E191" s="118" t="s">
        <v>14118</v>
      </c>
      <c r="F191" s="117" t="s">
        <v>13919</v>
      </c>
      <c r="G191" s="117" t="s">
        <v>13917</v>
      </c>
      <c r="H191" s="117" t="s">
        <v>13917</v>
      </c>
      <c r="I191" s="119" t="s">
        <v>14024</v>
      </c>
    </row>
    <row r="192" spans="1:9" x14ac:dyDescent="0.25">
      <c r="A192" s="115" t="s">
        <v>14025</v>
      </c>
      <c r="B192" s="116" t="s">
        <v>13065</v>
      </c>
      <c r="C192" s="116" t="s">
        <v>14116</v>
      </c>
      <c r="D192" s="117" t="s">
        <v>1322</v>
      </c>
      <c r="E192" s="118" t="s">
        <v>14119</v>
      </c>
      <c r="F192" s="117" t="s">
        <v>13919</v>
      </c>
      <c r="G192" s="117" t="s">
        <v>13917</v>
      </c>
      <c r="H192" s="117" t="s">
        <v>13917</v>
      </c>
      <c r="I192" s="119" t="s">
        <v>14024</v>
      </c>
    </row>
    <row r="193" spans="1:9" x14ac:dyDescent="0.25">
      <c r="A193" s="115" t="s">
        <v>14025</v>
      </c>
      <c r="B193" s="116" t="s">
        <v>13065</v>
      </c>
      <c r="C193" s="116" t="s">
        <v>14116</v>
      </c>
      <c r="D193" s="117" t="s">
        <v>1333</v>
      </c>
      <c r="E193" s="118" t="s">
        <v>14120</v>
      </c>
      <c r="F193" s="117" t="s">
        <v>13919</v>
      </c>
      <c r="G193" s="117" t="s">
        <v>13917</v>
      </c>
      <c r="H193" s="117" t="s">
        <v>13917</v>
      </c>
      <c r="I193" s="119" t="s">
        <v>14024</v>
      </c>
    </row>
    <row r="194" spans="1:9" x14ac:dyDescent="0.25">
      <c r="A194" s="115" t="s">
        <v>14025</v>
      </c>
      <c r="B194" s="116" t="s">
        <v>13065</v>
      </c>
      <c r="C194" s="116" t="s">
        <v>14116</v>
      </c>
      <c r="D194" s="117" t="s">
        <v>1206</v>
      </c>
      <c r="E194" s="118" t="s">
        <v>14121</v>
      </c>
      <c r="F194" s="117" t="s">
        <v>13919</v>
      </c>
      <c r="G194" s="117" t="s">
        <v>13917</v>
      </c>
      <c r="H194" s="117" t="s">
        <v>13917</v>
      </c>
      <c r="I194" s="119" t="s">
        <v>14024</v>
      </c>
    </row>
    <row r="195" spans="1:9" x14ac:dyDescent="0.25">
      <c r="A195" s="115" t="s">
        <v>14025</v>
      </c>
      <c r="B195" s="116" t="s">
        <v>13065</v>
      </c>
      <c r="C195" s="116" t="s">
        <v>14116</v>
      </c>
      <c r="D195" s="117" t="s">
        <v>1344</v>
      </c>
      <c r="E195" s="118" t="s">
        <v>14122</v>
      </c>
      <c r="F195" s="117" t="s">
        <v>13919</v>
      </c>
      <c r="G195" s="117" t="s">
        <v>13917</v>
      </c>
      <c r="H195" s="117" t="s">
        <v>13917</v>
      </c>
      <c r="I195" s="119" t="s">
        <v>14024</v>
      </c>
    </row>
    <row r="196" spans="1:9" x14ac:dyDescent="0.25">
      <c r="A196" s="115" t="s">
        <v>14025</v>
      </c>
      <c r="B196" s="116" t="s">
        <v>13065</v>
      </c>
      <c r="C196" s="116" t="s">
        <v>14123</v>
      </c>
      <c r="D196" s="117" t="s">
        <v>1315</v>
      </c>
      <c r="E196" s="118" t="s">
        <v>12264</v>
      </c>
      <c r="F196" s="117" t="s">
        <v>13917</v>
      </c>
      <c r="G196" s="117" t="s">
        <v>13917</v>
      </c>
      <c r="H196" s="117" t="s">
        <v>13917</v>
      </c>
      <c r="I196" s="119" t="s">
        <v>13918</v>
      </c>
    </row>
    <row r="197" spans="1:9" x14ac:dyDescent="0.25">
      <c r="A197" s="115" t="s">
        <v>14025</v>
      </c>
      <c r="B197" s="116" t="s">
        <v>13065</v>
      </c>
      <c r="C197" s="116" t="s">
        <v>14123</v>
      </c>
      <c r="D197" s="117" t="s">
        <v>14124</v>
      </c>
      <c r="E197" s="118" t="s">
        <v>14125</v>
      </c>
      <c r="F197" s="117" t="s">
        <v>13917</v>
      </c>
      <c r="G197" s="117" t="s">
        <v>13917</v>
      </c>
      <c r="H197" s="117" t="s">
        <v>13917</v>
      </c>
      <c r="I197" s="119" t="s">
        <v>13918</v>
      </c>
    </row>
    <row r="198" spans="1:9" x14ac:dyDescent="0.25">
      <c r="A198" s="115" t="s">
        <v>14025</v>
      </c>
      <c r="B198" s="116" t="s">
        <v>13065</v>
      </c>
      <c r="C198" s="116" t="s">
        <v>14123</v>
      </c>
      <c r="D198" s="117" t="s">
        <v>12267</v>
      </c>
      <c r="E198" s="118" t="s">
        <v>14126</v>
      </c>
      <c r="F198" s="117" t="s">
        <v>13917</v>
      </c>
      <c r="G198" s="117" t="s">
        <v>13917</v>
      </c>
      <c r="H198" s="117" t="s">
        <v>13917</v>
      </c>
      <c r="I198" s="119" t="s">
        <v>13918</v>
      </c>
    </row>
    <row r="199" spans="1:9" x14ac:dyDescent="0.25">
      <c r="A199" s="115" t="s">
        <v>14025</v>
      </c>
      <c r="B199" s="116" t="s">
        <v>13065</v>
      </c>
      <c r="C199" s="116" t="s">
        <v>14123</v>
      </c>
      <c r="D199" s="117" t="s">
        <v>13143</v>
      </c>
      <c r="E199" s="118" t="s">
        <v>14127</v>
      </c>
      <c r="F199" s="117" t="s">
        <v>13919</v>
      </c>
      <c r="G199" s="117" t="s">
        <v>13919</v>
      </c>
      <c r="H199" s="117" t="s">
        <v>13917</v>
      </c>
      <c r="I199" s="119" t="s">
        <v>14012</v>
      </c>
    </row>
    <row r="200" spans="1:9" x14ac:dyDescent="0.25">
      <c r="A200" s="115" t="s">
        <v>14025</v>
      </c>
      <c r="B200" s="116" t="s">
        <v>13065</v>
      </c>
      <c r="C200" s="116" t="s">
        <v>14123</v>
      </c>
      <c r="D200" s="117" t="s">
        <v>13146</v>
      </c>
      <c r="E200" s="118" t="s">
        <v>14128</v>
      </c>
      <c r="F200" s="117" t="s">
        <v>13919</v>
      </c>
      <c r="G200" s="117" t="s">
        <v>13919</v>
      </c>
      <c r="H200" s="117" t="s">
        <v>13917</v>
      </c>
      <c r="I200" s="119" t="s">
        <v>14012</v>
      </c>
    </row>
    <row r="201" spans="1:9" x14ac:dyDescent="0.25">
      <c r="A201" s="115" t="s">
        <v>14025</v>
      </c>
      <c r="B201" s="116" t="s">
        <v>13065</v>
      </c>
      <c r="C201" s="116" t="s">
        <v>14123</v>
      </c>
      <c r="D201" s="117" t="s">
        <v>13109</v>
      </c>
      <c r="E201" s="118" t="s">
        <v>14129</v>
      </c>
      <c r="F201" s="117" t="s">
        <v>13917</v>
      </c>
      <c r="G201" s="117" t="s">
        <v>13917</v>
      </c>
      <c r="H201" s="117" t="s">
        <v>13917</v>
      </c>
      <c r="I201" s="119" t="s">
        <v>13918</v>
      </c>
    </row>
    <row r="202" spans="1:9" x14ac:dyDescent="0.25">
      <c r="A202" s="115" t="s">
        <v>14025</v>
      </c>
      <c r="B202" s="116" t="s">
        <v>13065</v>
      </c>
      <c r="C202" s="116" t="s">
        <v>14123</v>
      </c>
      <c r="D202" s="117" t="s">
        <v>13176</v>
      </c>
      <c r="E202" s="118" t="s">
        <v>14130</v>
      </c>
      <c r="F202" s="117" t="s">
        <v>13917</v>
      </c>
      <c r="G202" s="117" t="s">
        <v>13917</v>
      </c>
      <c r="H202" s="117" t="s">
        <v>13917</v>
      </c>
      <c r="I202" s="119" t="s">
        <v>13918</v>
      </c>
    </row>
    <row r="203" spans="1:9" x14ac:dyDescent="0.25">
      <c r="A203" s="115" t="s">
        <v>14025</v>
      </c>
      <c r="B203" s="116" t="s">
        <v>13065</v>
      </c>
      <c r="C203" s="116" t="s">
        <v>14123</v>
      </c>
      <c r="D203" s="117" t="s">
        <v>1318</v>
      </c>
      <c r="E203" s="118" t="s">
        <v>13890</v>
      </c>
      <c r="F203" s="117" t="s">
        <v>13917</v>
      </c>
      <c r="G203" s="117" t="s">
        <v>13917</v>
      </c>
      <c r="H203" s="117" t="s">
        <v>13917</v>
      </c>
      <c r="I203" s="119" t="s">
        <v>13918</v>
      </c>
    </row>
    <row r="204" spans="1:9" x14ac:dyDescent="0.25">
      <c r="A204" s="115" t="s">
        <v>14025</v>
      </c>
      <c r="B204" s="116" t="s">
        <v>13065</v>
      </c>
      <c r="C204" s="116" t="s">
        <v>14123</v>
      </c>
      <c r="D204" s="117" t="s">
        <v>14131</v>
      </c>
      <c r="E204" s="118" t="s">
        <v>14132</v>
      </c>
      <c r="F204" s="117" t="s">
        <v>13917</v>
      </c>
      <c r="G204" s="117" t="s">
        <v>13917</v>
      </c>
      <c r="H204" s="117" t="s">
        <v>13917</v>
      </c>
      <c r="I204" s="119" t="s">
        <v>13918</v>
      </c>
    </row>
    <row r="205" spans="1:9" x14ac:dyDescent="0.25">
      <c r="A205" s="115" t="s">
        <v>14025</v>
      </c>
      <c r="B205" s="116" t="s">
        <v>13065</v>
      </c>
      <c r="C205" s="116" t="s">
        <v>14123</v>
      </c>
      <c r="D205" s="117" t="s">
        <v>13126</v>
      </c>
      <c r="E205" s="118" t="s">
        <v>14133</v>
      </c>
      <c r="F205" s="117" t="s">
        <v>13919</v>
      </c>
      <c r="G205" s="117" t="s">
        <v>13919</v>
      </c>
      <c r="H205" s="117" t="s">
        <v>13917</v>
      </c>
      <c r="I205" s="119" t="s">
        <v>14012</v>
      </c>
    </row>
    <row r="206" spans="1:9" x14ac:dyDescent="0.25">
      <c r="A206" s="115" t="s">
        <v>14025</v>
      </c>
      <c r="B206" s="116" t="s">
        <v>13065</v>
      </c>
      <c r="C206" s="116" t="s">
        <v>14123</v>
      </c>
      <c r="D206" s="117" t="s">
        <v>13127</v>
      </c>
      <c r="E206" s="118" t="s">
        <v>14134</v>
      </c>
      <c r="F206" s="117" t="s">
        <v>13919</v>
      </c>
      <c r="G206" s="117" t="s">
        <v>13919</v>
      </c>
      <c r="H206" s="117" t="s">
        <v>13917</v>
      </c>
      <c r="I206" s="119" t="s">
        <v>14012</v>
      </c>
    </row>
    <row r="207" spans="1:9" x14ac:dyDescent="0.25">
      <c r="A207" s="115" t="s">
        <v>14025</v>
      </c>
      <c r="B207" s="116" t="s">
        <v>13065</v>
      </c>
      <c r="C207" s="116" t="s">
        <v>14123</v>
      </c>
      <c r="D207" s="117" t="s">
        <v>12268</v>
      </c>
      <c r="E207" s="118" t="s">
        <v>14135</v>
      </c>
      <c r="F207" s="117" t="s">
        <v>13917</v>
      </c>
      <c r="G207" s="117" t="s">
        <v>13917</v>
      </c>
      <c r="H207" s="117" t="s">
        <v>13917</v>
      </c>
      <c r="I207" s="119" t="s">
        <v>13918</v>
      </c>
    </row>
    <row r="208" spans="1:9" x14ac:dyDescent="0.25">
      <c r="A208" s="115" t="s">
        <v>14025</v>
      </c>
      <c r="B208" s="116" t="s">
        <v>13065</v>
      </c>
      <c r="C208" s="116" t="s">
        <v>14123</v>
      </c>
      <c r="D208" s="117" t="s">
        <v>1192</v>
      </c>
      <c r="E208" s="118" t="s">
        <v>13891</v>
      </c>
      <c r="F208" s="117" t="s">
        <v>13917</v>
      </c>
      <c r="G208" s="117" t="s">
        <v>13917</v>
      </c>
      <c r="H208" s="117" t="s">
        <v>13917</v>
      </c>
      <c r="I208" s="119" t="s">
        <v>13918</v>
      </c>
    </row>
    <row r="209" spans="1:9" x14ac:dyDescent="0.25">
      <c r="A209" s="115" t="s">
        <v>14025</v>
      </c>
      <c r="B209" s="116" t="s">
        <v>13065</v>
      </c>
      <c r="C209" s="116" t="s">
        <v>14123</v>
      </c>
      <c r="D209" s="117" t="s">
        <v>13123</v>
      </c>
      <c r="E209" s="118" t="s">
        <v>14136</v>
      </c>
      <c r="F209" s="117" t="s">
        <v>13919</v>
      </c>
      <c r="G209" s="117" t="s">
        <v>13919</v>
      </c>
      <c r="H209" s="117" t="s">
        <v>13917</v>
      </c>
      <c r="I209" s="119" t="s">
        <v>14012</v>
      </c>
    </row>
    <row r="210" spans="1:9" x14ac:dyDescent="0.25">
      <c r="A210" s="115" t="s">
        <v>14025</v>
      </c>
      <c r="B210" s="116" t="s">
        <v>13065</v>
      </c>
      <c r="C210" s="116" t="s">
        <v>14123</v>
      </c>
      <c r="D210" s="117" t="s">
        <v>13128</v>
      </c>
      <c r="E210" s="118" t="s">
        <v>14137</v>
      </c>
      <c r="F210" s="117" t="s">
        <v>13919</v>
      </c>
      <c r="G210" s="117" t="s">
        <v>13919</v>
      </c>
      <c r="H210" s="117" t="s">
        <v>13917</v>
      </c>
      <c r="I210" s="119" t="s">
        <v>14012</v>
      </c>
    </row>
    <row r="211" spans="1:9" x14ac:dyDescent="0.25">
      <c r="A211" s="115" t="s">
        <v>14025</v>
      </c>
      <c r="B211" s="116" t="s">
        <v>13065</v>
      </c>
      <c r="C211" s="116" t="s">
        <v>14123</v>
      </c>
      <c r="D211" s="117" t="s">
        <v>13100</v>
      </c>
      <c r="E211" s="118" t="s">
        <v>14138</v>
      </c>
      <c r="F211" s="117" t="s">
        <v>13919</v>
      </c>
      <c r="G211" s="117" t="s">
        <v>13917</v>
      </c>
      <c r="H211" s="117" t="s">
        <v>13917</v>
      </c>
      <c r="I211" s="119" t="s">
        <v>14024</v>
      </c>
    </row>
    <row r="212" spans="1:9" x14ac:dyDescent="0.25">
      <c r="A212" s="115" t="s">
        <v>14025</v>
      </c>
      <c r="B212" s="116" t="s">
        <v>13065</v>
      </c>
      <c r="C212" s="116" t="s">
        <v>14123</v>
      </c>
      <c r="D212" s="117" t="s">
        <v>1327</v>
      </c>
      <c r="E212" s="118" t="s">
        <v>14139</v>
      </c>
      <c r="F212" s="117" t="s">
        <v>13917</v>
      </c>
      <c r="G212" s="117" t="s">
        <v>13917</v>
      </c>
      <c r="H212" s="117" t="s">
        <v>13917</v>
      </c>
      <c r="I212" s="119" t="s">
        <v>13918</v>
      </c>
    </row>
    <row r="213" spans="1:9" x14ac:dyDescent="0.25">
      <c r="A213" s="115" t="s">
        <v>14025</v>
      </c>
      <c r="B213" s="116" t="s">
        <v>13065</v>
      </c>
      <c r="C213" s="116" t="s">
        <v>14123</v>
      </c>
      <c r="D213" s="117" t="s">
        <v>1191</v>
      </c>
      <c r="E213" s="118" t="s">
        <v>13887</v>
      </c>
      <c r="F213" s="117" t="s">
        <v>13917</v>
      </c>
      <c r="G213" s="117" t="s">
        <v>13917</v>
      </c>
      <c r="H213" s="117" t="s">
        <v>13917</v>
      </c>
      <c r="I213" s="119" t="s">
        <v>13918</v>
      </c>
    </row>
    <row r="214" spans="1:9" x14ac:dyDescent="0.25">
      <c r="A214" s="115" t="s">
        <v>14025</v>
      </c>
      <c r="B214" s="116" t="s">
        <v>13065</v>
      </c>
      <c r="C214" s="116" t="s">
        <v>14123</v>
      </c>
      <c r="D214" s="117" t="s">
        <v>14140</v>
      </c>
      <c r="E214" s="118" t="s">
        <v>14141</v>
      </c>
      <c r="F214" s="117" t="s">
        <v>13917</v>
      </c>
      <c r="G214" s="117" t="s">
        <v>13917</v>
      </c>
      <c r="H214" s="117" t="s">
        <v>13917</v>
      </c>
      <c r="I214" s="119" t="s">
        <v>13918</v>
      </c>
    </row>
    <row r="215" spans="1:9" x14ac:dyDescent="0.25">
      <c r="A215" s="115" t="s">
        <v>14025</v>
      </c>
      <c r="B215" s="116" t="s">
        <v>13065</v>
      </c>
      <c r="C215" s="116" t="s">
        <v>14123</v>
      </c>
      <c r="D215" s="117" t="s">
        <v>13122</v>
      </c>
      <c r="E215" s="118" t="s">
        <v>14142</v>
      </c>
      <c r="F215" s="117" t="s">
        <v>13919</v>
      </c>
      <c r="G215" s="117" t="s">
        <v>13919</v>
      </c>
      <c r="H215" s="117" t="s">
        <v>13917</v>
      </c>
      <c r="I215" s="119" t="s">
        <v>14012</v>
      </c>
    </row>
    <row r="216" spans="1:9" x14ac:dyDescent="0.25">
      <c r="A216" s="115" t="s">
        <v>14025</v>
      </c>
      <c r="B216" s="116" t="s">
        <v>13065</v>
      </c>
      <c r="C216" s="116" t="s">
        <v>14123</v>
      </c>
      <c r="D216" s="117" t="s">
        <v>13125</v>
      </c>
      <c r="E216" s="118" t="s">
        <v>14143</v>
      </c>
      <c r="F216" s="117" t="s">
        <v>13919</v>
      </c>
      <c r="G216" s="117" t="s">
        <v>13919</v>
      </c>
      <c r="H216" s="117" t="s">
        <v>13917</v>
      </c>
      <c r="I216" s="119" t="s">
        <v>14012</v>
      </c>
    </row>
    <row r="217" spans="1:9" x14ac:dyDescent="0.25">
      <c r="A217" s="115" t="s">
        <v>14025</v>
      </c>
      <c r="B217" s="116" t="s">
        <v>13065</v>
      </c>
      <c r="C217" s="116" t="s">
        <v>14123</v>
      </c>
      <c r="D217" s="117" t="s">
        <v>1321</v>
      </c>
      <c r="E217" s="118" t="s">
        <v>12260</v>
      </c>
      <c r="F217" s="117" t="s">
        <v>13919</v>
      </c>
      <c r="G217" s="117" t="s">
        <v>13917</v>
      </c>
      <c r="H217" s="117" t="s">
        <v>13917</v>
      </c>
      <c r="I217" s="119" t="s">
        <v>14024</v>
      </c>
    </row>
    <row r="218" spans="1:9" x14ac:dyDescent="0.25">
      <c r="A218" s="115" t="s">
        <v>14025</v>
      </c>
      <c r="B218" s="116" t="s">
        <v>13065</v>
      </c>
      <c r="C218" s="116" t="s">
        <v>14123</v>
      </c>
      <c r="D218" s="117" t="s">
        <v>13101</v>
      </c>
      <c r="E218" s="118" t="s">
        <v>14144</v>
      </c>
      <c r="F218" s="117" t="s">
        <v>13919</v>
      </c>
      <c r="G218" s="117" t="s">
        <v>13917</v>
      </c>
      <c r="H218" s="117" t="s">
        <v>13917</v>
      </c>
      <c r="I218" s="119" t="s">
        <v>14024</v>
      </c>
    </row>
    <row r="219" spans="1:9" x14ac:dyDescent="0.25">
      <c r="A219" s="115" t="s">
        <v>14025</v>
      </c>
      <c r="B219" s="116" t="s">
        <v>13065</v>
      </c>
      <c r="C219" s="116" t="s">
        <v>14123</v>
      </c>
      <c r="D219" s="117" t="s">
        <v>1207</v>
      </c>
      <c r="E219" s="118" t="s">
        <v>12253</v>
      </c>
      <c r="F219" s="117" t="s">
        <v>13917</v>
      </c>
      <c r="G219" s="117" t="s">
        <v>13917</v>
      </c>
      <c r="H219" s="117" t="s">
        <v>13917</v>
      </c>
      <c r="I219" s="119" t="s">
        <v>13918</v>
      </c>
    </row>
    <row r="220" spans="1:9" x14ac:dyDescent="0.25">
      <c r="A220" s="115" t="s">
        <v>14025</v>
      </c>
      <c r="B220" s="116" t="s">
        <v>13065</v>
      </c>
      <c r="C220" s="116" t="s">
        <v>14123</v>
      </c>
      <c r="D220" s="117" t="s">
        <v>1331</v>
      </c>
      <c r="E220" s="118" t="s">
        <v>14145</v>
      </c>
      <c r="F220" s="117" t="s">
        <v>13917</v>
      </c>
      <c r="G220" s="117" t="s">
        <v>13917</v>
      </c>
      <c r="H220" s="117" t="s">
        <v>13917</v>
      </c>
      <c r="I220" s="119" t="s">
        <v>13918</v>
      </c>
    </row>
    <row r="221" spans="1:9" x14ac:dyDescent="0.25">
      <c r="A221" s="115" t="s">
        <v>14025</v>
      </c>
      <c r="B221" s="116" t="s">
        <v>13065</v>
      </c>
      <c r="C221" s="116" t="s">
        <v>14123</v>
      </c>
      <c r="D221" s="117" t="s">
        <v>13131</v>
      </c>
      <c r="E221" s="118" t="s">
        <v>14146</v>
      </c>
      <c r="F221" s="117" t="s">
        <v>13919</v>
      </c>
      <c r="G221" s="117" t="s">
        <v>13919</v>
      </c>
      <c r="H221" s="117" t="s">
        <v>13917</v>
      </c>
      <c r="I221" s="119" t="s">
        <v>14012</v>
      </c>
    </row>
    <row r="222" spans="1:9" x14ac:dyDescent="0.25">
      <c r="A222" s="115" t="s">
        <v>14025</v>
      </c>
      <c r="B222" s="116" t="s">
        <v>13065</v>
      </c>
      <c r="C222" s="116" t="s">
        <v>14123</v>
      </c>
      <c r="D222" s="117" t="s">
        <v>13133</v>
      </c>
      <c r="E222" s="118" t="s">
        <v>14147</v>
      </c>
      <c r="F222" s="117" t="s">
        <v>13919</v>
      </c>
      <c r="G222" s="117" t="s">
        <v>13919</v>
      </c>
      <c r="H222" s="117" t="s">
        <v>13917</v>
      </c>
      <c r="I222" s="119" t="s">
        <v>14012</v>
      </c>
    </row>
    <row r="223" spans="1:9" x14ac:dyDescent="0.25">
      <c r="A223" s="115" t="s">
        <v>14025</v>
      </c>
      <c r="B223" s="116" t="s">
        <v>13065</v>
      </c>
      <c r="C223" s="116" t="s">
        <v>14123</v>
      </c>
      <c r="D223" s="117" t="s">
        <v>13103</v>
      </c>
      <c r="E223" s="118" t="s">
        <v>14148</v>
      </c>
      <c r="F223" s="117" t="s">
        <v>13919</v>
      </c>
      <c r="G223" s="117" t="s">
        <v>13917</v>
      </c>
      <c r="H223" s="117" t="s">
        <v>13917</v>
      </c>
      <c r="I223" s="119" t="s">
        <v>14024</v>
      </c>
    </row>
    <row r="224" spans="1:9" x14ac:dyDescent="0.25">
      <c r="A224" s="115" t="s">
        <v>14025</v>
      </c>
      <c r="B224" s="116" t="s">
        <v>13065</v>
      </c>
      <c r="C224" s="116" t="s">
        <v>14123</v>
      </c>
      <c r="D224" s="117" t="s">
        <v>1320</v>
      </c>
      <c r="E224" s="118" t="s">
        <v>12259</v>
      </c>
      <c r="F224" s="117" t="s">
        <v>13919</v>
      </c>
      <c r="G224" s="117" t="s">
        <v>13917</v>
      </c>
      <c r="H224" s="117" t="s">
        <v>13917</v>
      </c>
      <c r="I224" s="119" t="s">
        <v>14024</v>
      </c>
    </row>
    <row r="225" spans="1:9" x14ac:dyDescent="0.25">
      <c r="A225" s="115" t="s">
        <v>14025</v>
      </c>
      <c r="B225" s="116" t="s">
        <v>13065</v>
      </c>
      <c r="C225" s="116" t="s">
        <v>14123</v>
      </c>
      <c r="D225" s="117" t="s">
        <v>1196</v>
      </c>
      <c r="E225" s="118" t="s">
        <v>12265</v>
      </c>
      <c r="F225" s="117" t="s">
        <v>13917</v>
      </c>
      <c r="G225" s="117" t="s">
        <v>13917</v>
      </c>
      <c r="H225" s="117" t="s">
        <v>13917</v>
      </c>
      <c r="I225" s="119" t="s">
        <v>13918</v>
      </c>
    </row>
    <row r="226" spans="1:9" x14ac:dyDescent="0.25">
      <c r="A226" s="115" t="s">
        <v>14025</v>
      </c>
      <c r="B226" s="116" t="s">
        <v>13065</v>
      </c>
      <c r="C226" s="116" t="s">
        <v>14123</v>
      </c>
      <c r="D226" s="117" t="s">
        <v>14149</v>
      </c>
      <c r="E226" s="118" t="s">
        <v>13260</v>
      </c>
      <c r="F226" s="117" t="s">
        <v>13919</v>
      </c>
      <c r="G226" s="117" t="s">
        <v>13919</v>
      </c>
      <c r="H226" s="117" t="s">
        <v>13919</v>
      </c>
      <c r="I226" s="119" t="s">
        <v>13920</v>
      </c>
    </row>
    <row r="227" spans="1:9" x14ac:dyDescent="0.25">
      <c r="A227" s="115" t="s">
        <v>14025</v>
      </c>
      <c r="B227" s="116" t="s">
        <v>13065</v>
      </c>
      <c r="C227" s="116" t="s">
        <v>14123</v>
      </c>
      <c r="D227" s="117" t="s">
        <v>1332</v>
      </c>
      <c r="E227" s="118" t="s">
        <v>14150</v>
      </c>
      <c r="F227" s="117" t="s">
        <v>13917</v>
      </c>
      <c r="G227" s="117" t="s">
        <v>13917</v>
      </c>
      <c r="H227" s="117" t="s">
        <v>13917</v>
      </c>
      <c r="I227" s="119" t="s">
        <v>13918</v>
      </c>
    </row>
    <row r="228" spans="1:9" x14ac:dyDescent="0.25">
      <c r="A228" s="115" t="s">
        <v>14025</v>
      </c>
      <c r="B228" s="116" t="s">
        <v>13065</v>
      </c>
      <c r="C228" s="116" t="s">
        <v>14123</v>
      </c>
      <c r="D228" s="117" t="s">
        <v>13136</v>
      </c>
      <c r="E228" s="118" t="s">
        <v>14151</v>
      </c>
      <c r="F228" s="117" t="s">
        <v>13919</v>
      </c>
      <c r="G228" s="117" t="s">
        <v>13919</v>
      </c>
      <c r="H228" s="117" t="s">
        <v>13917</v>
      </c>
      <c r="I228" s="119" t="s">
        <v>14012</v>
      </c>
    </row>
    <row r="229" spans="1:9" x14ac:dyDescent="0.25">
      <c r="A229" s="115" t="s">
        <v>14025</v>
      </c>
      <c r="B229" s="116" t="s">
        <v>13065</v>
      </c>
      <c r="C229" s="116" t="s">
        <v>14123</v>
      </c>
      <c r="D229" s="117" t="s">
        <v>13137</v>
      </c>
      <c r="E229" s="118" t="s">
        <v>14152</v>
      </c>
      <c r="F229" s="117" t="s">
        <v>13919</v>
      </c>
      <c r="G229" s="117" t="s">
        <v>13919</v>
      </c>
      <c r="H229" s="117" t="s">
        <v>13917</v>
      </c>
      <c r="I229" s="119" t="s">
        <v>14012</v>
      </c>
    </row>
    <row r="230" spans="1:9" x14ac:dyDescent="0.25">
      <c r="A230" s="115" t="s">
        <v>14025</v>
      </c>
      <c r="B230" s="116" t="s">
        <v>13065</v>
      </c>
      <c r="C230" s="116" t="s">
        <v>14123</v>
      </c>
      <c r="D230" s="117" t="s">
        <v>14153</v>
      </c>
      <c r="E230" s="118" t="s">
        <v>14154</v>
      </c>
      <c r="F230" s="117" t="s">
        <v>13919</v>
      </c>
      <c r="G230" s="117" t="s">
        <v>13919</v>
      </c>
      <c r="H230" s="117" t="s">
        <v>13919</v>
      </c>
      <c r="I230" s="119" t="s">
        <v>13920</v>
      </c>
    </row>
    <row r="231" spans="1:9" x14ac:dyDescent="0.25">
      <c r="A231" s="115" t="s">
        <v>14025</v>
      </c>
      <c r="B231" s="116" t="s">
        <v>13065</v>
      </c>
      <c r="C231" s="116" t="s">
        <v>14123</v>
      </c>
      <c r="D231" s="117" t="s">
        <v>13163</v>
      </c>
      <c r="E231" s="118" t="s">
        <v>14155</v>
      </c>
      <c r="F231" s="117" t="s">
        <v>13917</v>
      </c>
      <c r="G231" s="117" t="s">
        <v>13917</v>
      </c>
      <c r="H231" s="117" t="s">
        <v>13917</v>
      </c>
      <c r="I231" s="119" t="s">
        <v>13918</v>
      </c>
    </row>
    <row r="232" spans="1:9" x14ac:dyDescent="0.25">
      <c r="A232" s="115" t="s">
        <v>14025</v>
      </c>
      <c r="B232" s="116" t="s">
        <v>13065</v>
      </c>
      <c r="C232" s="116" t="s">
        <v>14123</v>
      </c>
      <c r="D232" s="117" t="s">
        <v>14156</v>
      </c>
      <c r="E232" s="118" t="s">
        <v>14157</v>
      </c>
      <c r="F232" s="117" t="s">
        <v>13917</v>
      </c>
      <c r="G232" s="117" t="s">
        <v>13917</v>
      </c>
      <c r="H232" s="117" t="s">
        <v>13917</v>
      </c>
      <c r="I232" s="119" t="s">
        <v>13918</v>
      </c>
    </row>
    <row r="233" spans="1:9" x14ac:dyDescent="0.25">
      <c r="A233" s="115" t="s">
        <v>14025</v>
      </c>
      <c r="B233" s="116" t="s">
        <v>13065</v>
      </c>
      <c r="C233" s="116" t="s">
        <v>14123</v>
      </c>
      <c r="D233" s="117" t="s">
        <v>13153</v>
      </c>
      <c r="E233" s="118" t="s">
        <v>14158</v>
      </c>
      <c r="F233" s="117" t="s">
        <v>13917</v>
      </c>
      <c r="G233" s="117" t="s">
        <v>13919</v>
      </c>
      <c r="H233" s="117" t="s">
        <v>13919</v>
      </c>
      <c r="I233" s="119" t="s">
        <v>13977</v>
      </c>
    </row>
    <row r="234" spans="1:9" x14ac:dyDescent="0.25">
      <c r="A234" s="115" t="s">
        <v>14025</v>
      </c>
      <c r="B234" s="116" t="s">
        <v>13065</v>
      </c>
      <c r="C234" s="116" t="s">
        <v>14123</v>
      </c>
      <c r="D234" s="117" t="s">
        <v>14159</v>
      </c>
      <c r="E234" s="118" t="s">
        <v>14160</v>
      </c>
      <c r="F234" s="117" t="s">
        <v>13917</v>
      </c>
      <c r="G234" s="117" t="s">
        <v>13917</v>
      </c>
      <c r="H234" s="117" t="s">
        <v>13917</v>
      </c>
      <c r="I234" s="119" t="s">
        <v>13918</v>
      </c>
    </row>
    <row r="235" spans="1:9" x14ac:dyDescent="0.25">
      <c r="A235" s="115" t="s">
        <v>14025</v>
      </c>
      <c r="B235" s="116" t="s">
        <v>13065</v>
      </c>
      <c r="C235" s="116" t="s">
        <v>14123</v>
      </c>
      <c r="D235" s="117" t="s">
        <v>13161</v>
      </c>
      <c r="E235" s="118" t="s">
        <v>14161</v>
      </c>
      <c r="F235" s="117" t="s">
        <v>13917</v>
      </c>
      <c r="G235" s="117" t="s">
        <v>13919</v>
      </c>
      <c r="H235" s="117" t="s">
        <v>13919</v>
      </c>
      <c r="I235" s="119" t="s">
        <v>13977</v>
      </c>
    </row>
    <row r="236" spans="1:9" x14ac:dyDescent="0.25">
      <c r="A236" s="115" t="s">
        <v>14025</v>
      </c>
      <c r="B236" s="116" t="s">
        <v>13065</v>
      </c>
      <c r="C236" s="116" t="s">
        <v>14123</v>
      </c>
      <c r="D236" s="117" t="s">
        <v>12334</v>
      </c>
      <c r="E236" s="118" t="s">
        <v>14162</v>
      </c>
      <c r="F236" s="117" t="s">
        <v>13917</v>
      </c>
      <c r="G236" s="117" t="s">
        <v>13917</v>
      </c>
      <c r="H236" s="117" t="s">
        <v>13917</v>
      </c>
      <c r="I236" s="119" t="s">
        <v>13918</v>
      </c>
    </row>
    <row r="237" spans="1:9" x14ac:dyDescent="0.25">
      <c r="A237" s="115" t="s">
        <v>14025</v>
      </c>
      <c r="B237" s="116" t="s">
        <v>13065</v>
      </c>
      <c r="C237" s="116" t="s">
        <v>14123</v>
      </c>
      <c r="D237" s="117" t="s">
        <v>12335</v>
      </c>
      <c r="E237" s="118" t="s">
        <v>13899</v>
      </c>
      <c r="F237" s="117" t="s">
        <v>13917</v>
      </c>
      <c r="G237" s="117" t="s">
        <v>13917</v>
      </c>
      <c r="H237" s="117" t="s">
        <v>13917</v>
      </c>
      <c r="I237" s="119" t="s">
        <v>13918</v>
      </c>
    </row>
    <row r="238" spans="1:9" x14ac:dyDescent="0.25">
      <c r="A238" s="115" t="s">
        <v>14025</v>
      </c>
      <c r="B238" s="116" t="s">
        <v>13065</v>
      </c>
      <c r="C238" s="116" t="s">
        <v>14123</v>
      </c>
      <c r="D238" s="117" t="s">
        <v>13099</v>
      </c>
      <c r="E238" s="118" t="s">
        <v>14163</v>
      </c>
      <c r="F238" s="117" t="s">
        <v>13919</v>
      </c>
      <c r="G238" s="117" t="s">
        <v>13917</v>
      </c>
      <c r="H238" s="117" t="s">
        <v>13917</v>
      </c>
      <c r="I238" s="119" t="s">
        <v>14024</v>
      </c>
    </row>
    <row r="239" spans="1:9" x14ac:dyDescent="0.25">
      <c r="A239" s="115" t="s">
        <v>14025</v>
      </c>
      <c r="B239" s="116" t="s">
        <v>13065</v>
      </c>
      <c r="C239" s="116" t="s">
        <v>14123</v>
      </c>
      <c r="D239" s="117" t="s">
        <v>1195</v>
      </c>
      <c r="E239" s="118" t="s">
        <v>12252</v>
      </c>
      <c r="F239" s="117" t="s">
        <v>13917</v>
      </c>
      <c r="G239" s="117" t="s">
        <v>13917</v>
      </c>
      <c r="H239" s="117" t="s">
        <v>13917</v>
      </c>
      <c r="I239" s="119" t="s">
        <v>13918</v>
      </c>
    </row>
    <row r="240" spans="1:9" x14ac:dyDescent="0.25">
      <c r="A240" s="115" t="s">
        <v>14025</v>
      </c>
      <c r="B240" s="116" t="s">
        <v>13065</v>
      </c>
      <c r="C240" s="116" t="s">
        <v>14123</v>
      </c>
      <c r="D240" s="117" t="s">
        <v>14164</v>
      </c>
      <c r="E240" s="118" t="s">
        <v>13258</v>
      </c>
      <c r="F240" s="117" t="s">
        <v>13917</v>
      </c>
      <c r="G240" s="117" t="s">
        <v>13917</v>
      </c>
      <c r="H240" s="117" t="s">
        <v>13917</v>
      </c>
      <c r="I240" s="119" t="s">
        <v>13918</v>
      </c>
    </row>
    <row r="241" spans="1:9" x14ac:dyDescent="0.25">
      <c r="A241" s="115" t="s">
        <v>14025</v>
      </c>
      <c r="B241" s="116" t="s">
        <v>13065</v>
      </c>
      <c r="C241" s="116" t="s">
        <v>14123</v>
      </c>
      <c r="D241" s="117" t="s">
        <v>1330</v>
      </c>
      <c r="E241" s="118" t="s">
        <v>14165</v>
      </c>
      <c r="F241" s="117" t="s">
        <v>13917</v>
      </c>
      <c r="G241" s="117" t="s">
        <v>13917</v>
      </c>
      <c r="H241" s="117" t="s">
        <v>13917</v>
      </c>
      <c r="I241" s="119" t="s">
        <v>13918</v>
      </c>
    </row>
    <row r="242" spans="1:9" x14ac:dyDescent="0.25">
      <c r="A242" s="115" t="s">
        <v>14025</v>
      </c>
      <c r="B242" s="116" t="s">
        <v>13065</v>
      </c>
      <c r="C242" s="116" t="s">
        <v>14123</v>
      </c>
      <c r="D242" s="117" t="s">
        <v>13129</v>
      </c>
      <c r="E242" s="118" t="s">
        <v>14166</v>
      </c>
      <c r="F242" s="117" t="s">
        <v>13919</v>
      </c>
      <c r="G242" s="117" t="s">
        <v>13919</v>
      </c>
      <c r="H242" s="117" t="s">
        <v>13917</v>
      </c>
      <c r="I242" s="119" t="s">
        <v>14012</v>
      </c>
    </row>
    <row r="243" spans="1:9" x14ac:dyDescent="0.25">
      <c r="A243" s="115" t="s">
        <v>14025</v>
      </c>
      <c r="B243" s="116" t="s">
        <v>13065</v>
      </c>
      <c r="C243" s="116" t="s">
        <v>14123</v>
      </c>
      <c r="D243" s="117" t="s">
        <v>13135</v>
      </c>
      <c r="E243" s="118" t="s">
        <v>14167</v>
      </c>
      <c r="F243" s="117" t="s">
        <v>13919</v>
      </c>
      <c r="G243" s="117" t="s">
        <v>13919</v>
      </c>
      <c r="H243" s="117" t="s">
        <v>13917</v>
      </c>
      <c r="I243" s="119" t="s">
        <v>14012</v>
      </c>
    </row>
    <row r="244" spans="1:9" x14ac:dyDescent="0.25">
      <c r="A244" s="115" t="s">
        <v>14025</v>
      </c>
      <c r="B244" s="116" t="s">
        <v>13065</v>
      </c>
      <c r="C244" s="116" t="s">
        <v>14123</v>
      </c>
      <c r="D244" s="117" t="s">
        <v>13186</v>
      </c>
      <c r="E244" s="118" t="s">
        <v>14168</v>
      </c>
      <c r="F244" s="117" t="s">
        <v>13917</v>
      </c>
      <c r="G244" s="117" t="s">
        <v>13917</v>
      </c>
      <c r="H244" s="117" t="s">
        <v>13919</v>
      </c>
      <c r="I244" s="119" t="s">
        <v>13938</v>
      </c>
    </row>
    <row r="245" spans="1:9" x14ac:dyDescent="0.25">
      <c r="A245" s="115" t="s">
        <v>14025</v>
      </c>
      <c r="B245" s="116" t="s">
        <v>13065</v>
      </c>
      <c r="C245" s="116" t="s">
        <v>14123</v>
      </c>
      <c r="D245" s="117" t="s">
        <v>1319</v>
      </c>
      <c r="E245" s="118" t="s">
        <v>13892</v>
      </c>
      <c r="F245" s="117" t="s">
        <v>13917</v>
      </c>
      <c r="G245" s="117" t="s">
        <v>13917</v>
      </c>
      <c r="H245" s="117" t="s">
        <v>13917</v>
      </c>
      <c r="I245" s="119" t="s">
        <v>13918</v>
      </c>
    </row>
    <row r="246" spans="1:9" x14ac:dyDescent="0.25">
      <c r="A246" s="115" t="s">
        <v>14025</v>
      </c>
      <c r="B246" s="116" t="s">
        <v>13065</v>
      </c>
      <c r="C246" s="116" t="s">
        <v>14123</v>
      </c>
      <c r="D246" s="117" t="s">
        <v>14169</v>
      </c>
      <c r="E246" s="118" t="s">
        <v>14170</v>
      </c>
      <c r="F246" s="117" t="s">
        <v>13917</v>
      </c>
      <c r="G246" s="117" t="s">
        <v>13917</v>
      </c>
      <c r="H246" s="117" t="s">
        <v>13917</v>
      </c>
      <c r="I246" s="119" t="s">
        <v>13918</v>
      </c>
    </row>
    <row r="247" spans="1:9" x14ac:dyDescent="0.25">
      <c r="A247" s="115" t="s">
        <v>14025</v>
      </c>
      <c r="B247" s="116" t="s">
        <v>13065</v>
      </c>
      <c r="C247" s="116" t="s">
        <v>14123</v>
      </c>
      <c r="D247" s="117" t="s">
        <v>13121</v>
      </c>
      <c r="E247" s="118" t="s">
        <v>14171</v>
      </c>
      <c r="F247" s="117" t="s">
        <v>13919</v>
      </c>
      <c r="G247" s="117" t="s">
        <v>13919</v>
      </c>
      <c r="H247" s="117" t="s">
        <v>13917</v>
      </c>
      <c r="I247" s="119" t="s">
        <v>14012</v>
      </c>
    </row>
    <row r="248" spans="1:9" x14ac:dyDescent="0.25">
      <c r="A248" s="115" t="s">
        <v>14025</v>
      </c>
      <c r="B248" s="116" t="s">
        <v>13065</v>
      </c>
      <c r="C248" s="116" t="s">
        <v>14123</v>
      </c>
      <c r="D248" s="117" t="s">
        <v>13130</v>
      </c>
      <c r="E248" s="118" t="s">
        <v>14172</v>
      </c>
      <c r="F248" s="117" t="s">
        <v>13919</v>
      </c>
      <c r="G248" s="117" t="s">
        <v>13919</v>
      </c>
      <c r="H248" s="117" t="s">
        <v>13917</v>
      </c>
      <c r="I248" s="119" t="s">
        <v>14012</v>
      </c>
    </row>
    <row r="249" spans="1:9" x14ac:dyDescent="0.25">
      <c r="A249" s="115" t="s">
        <v>14025</v>
      </c>
      <c r="B249" s="116" t="s">
        <v>13065</v>
      </c>
      <c r="C249" s="116" t="s">
        <v>14123</v>
      </c>
      <c r="D249" s="117" t="s">
        <v>1216</v>
      </c>
      <c r="E249" s="118" t="s">
        <v>12266</v>
      </c>
      <c r="F249" s="117" t="s">
        <v>13917</v>
      </c>
      <c r="G249" s="117" t="s">
        <v>13917</v>
      </c>
      <c r="H249" s="117" t="s">
        <v>13917</v>
      </c>
      <c r="I249" s="119" t="s">
        <v>13918</v>
      </c>
    </row>
    <row r="250" spans="1:9" x14ac:dyDescent="0.25">
      <c r="A250" s="115" t="s">
        <v>14025</v>
      </c>
      <c r="B250" s="116" t="s">
        <v>13065</v>
      </c>
      <c r="C250" s="116" t="s">
        <v>14123</v>
      </c>
      <c r="D250" s="117" t="s">
        <v>14173</v>
      </c>
      <c r="E250" s="118" t="s">
        <v>14174</v>
      </c>
      <c r="F250" s="117" t="s">
        <v>13917</v>
      </c>
      <c r="G250" s="117" t="s">
        <v>13917</v>
      </c>
      <c r="H250" s="117" t="s">
        <v>13917</v>
      </c>
      <c r="I250" s="119" t="s">
        <v>13918</v>
      </c>
    </row>
    <row r="251" spans="1:9" x14ac:dyDescent="0.25">
      <c r="A251" s="115" t="s">
        <v>14025</v>
      </c>
      <c r="B251" s="116" t="s">
        <v>13065</v>
      </c>
      <c r="C251" s="116" t="s">
        <v>14123</v>
      </c>
      <c r="D251" s="117" t="s">
        <v>13102</v>
      </c>
      <c r="E251" s="118" t="s">
        <v>14175</v>
      </c>
      <c r="F251" s="117" t="s">
        <v>13919</v>
      </c>
      <c r="G251" s="117" t="s">
        <v>13917</v>
      </c>
      <c r="H251" s="117" t="s">
        <v>13917</v>
      </c>
      <c r="I251" s="119" t="s">
        <v>14024</v>
      </c>
    </row>
    <row r="252" spans="1:9" x14ac:dyDescent="0.25">
      <c r="A252" s="115" t="s">
        <v>14025</v>
      </c>
      <c r="B252" s="116" t="s">
        <v>13065</v>
      </c>
      <c r="C252" s="116" t="s">
        <v>14123</v>
      </c>
      <c r="D252" s="117" t="s">
        <v>1194</v>
      </c>
      <c r="E252" s="118" t="s">
        <v>1172</v>
      </c>
      <c r="F252" s="117" t="s">
        <v>13917</v>
      </c>
      <c r="G252" s="117" t="s">
        <v>13917</v>
      </c>
      <c r="H252" s="117" t="s">
        <v>13917</v>
      </c>
      <c r="I252" s="119" t="s">
        <v>13918</v>
      </c>
    </row>
    <row r="253" spans="1:9" x14ac:dyDescent="0.25">
      <c r="A253" s="115" t="s">
        <v>14025</v>
      </c>
      <c r="B253" s="116" t="s">
        <v>13065</v>
      </c>
      <c r="C253" s="116" t="s">
        <v>14123</v>
      </c>
      <c r="D253" s="117" t="s">
        <v>14176</v>
      </c>
      <c r="E253" s="118" t="s">
        <v>14177</v>
      </c>
      <c r="F253" s="117" t="s">
        <v>13917</v>
      </c>
      <c r="G253" s="117" t="s">
        <v>13917</v>
      </c>
      <c r="H253" s="117" t="s">
        <v>13917</v>
      </c>
      <c r="I253" s="119" t="s">
        <v>13918</v>
      </c>
    </row>
    <row r="254" spans="1:9" x14ac:dyDescent="0.25">
      <c r="A254" s="115" t="s">
        <v>14025</v>
      </c>
      <c r="B254" s="116" t="s">
        <v>13065</v>
      </c>
      <c r="C254" s="116" t="s">
        <v>14123</v>
      </c>
      <c r="D254" s="117" t="s">
        <v>1329</v>
      </c>
      <c r="E254" s="118" t="s">
        <v>14178</v>
      </c>
      <c r="F254" s="117" t="s">
        <v>13917</v>
      </c>
      <c r="G254" s="117" t="s">
        <v>13917</v>
      </c>
      <c r="H254" s="117" t="s">
        <v>13917</v>
      </c>
      <c r="I254" s="119" t="s">
        <v>13918</v>
      </c>
    </row>
    <row r="255" spans="1:9" x14ac:dyDescent="0.25">
      <c r="A255" s="115" t="s">
        <v>14025</v>
      </c>
      <c r="B255" s="116" t="s">
        <v>13065</v>
      </c>
      <c r="C255" s="116" t="s">
        <v>14123</v>
      </c>
      <c r="D255" s="117" t="s">
        <v>13139</v>
      </c>
      <c r="E255" s="118" t="s">
        <v>14179</v>
      </c>
      <c r="F255" s="117" t="s">
        <v>13919</v>
      </c>
      <c r="G255" s="117" t="s">
        <v>13919</v>
      </c>
      <c r="H255" s="117" t="s">
        <v>13917</v>
      </c>
      <c r="I255" s="119" t="s">
        <v>14012</v>
      </c>
    </row>
    <row r="256" spans="1:9" x14ac:dyDescent="0.25">
      <c r="A256" s="115" t="s">
        <v>14025</v>
      </c>
      <c r="B256" s="116" t="s">
        <v>13065</v>
      </c>
      <c r="C256" s="116" t="s">
        <v>14123</v>
      </c>
      <c r="D256" s="117" t="s">
        <v>13140</v>
      </c>
      <c r="E256" s="118" t="s">
        <v>14180</v>
      </c>
      <c r="F256" s="117" t="s">
        <v>13919</v>
      </c>
      <c r="G256" s="117" t="s">
        <v>13919</v>
      </c>
      <c r="H256" s="117" t="s">
        <v>13917</v>
      </c>
      <c r="I256" s="119" t="s">
        <v>14012</v>
      </c>
    </row>
    <row r="257" spans="1:9" x14ac:dyDescent="0.25">
      <c r="A257" s="115" t="s">
        <v>14025</v>
      </c>
      <c r="B257" s="116" t="s">
        <v>13065</v>
      </c>
      <c r="C257" s="116" t="s">
        <v>14123</v>
      </c>
      <c r="D257" s="117" t="s">
        <v>14181</v>
      </c>
      <c r="E257" s="118" t="s">
        <v>14182</v>
      </c>
      <c r="F257" s="117" t="s">
        <v>13917</v>
      </c>
      <c r="G257" s="117" t="s">
        <v>13917</v>
      </c>
      <c r="H257" s="117" t="s">
        <v>13917</v>
      </c>
      <c r="I257" s="119" t="s">
        <v>13918</v>
      </c>
    </row>
    <row r="258" spans="1:9" x14ac:dyDescent="0.25">
      <c r="A258" s="115" t="s">
        <v>14025</v>
      </c>
      <c r="B258" s="116" t="s">
        <v>13065</v>
      </c>
      <c r="C258" s="116" t="s">
        <v>14123</v>
      </c>
      <c r="D258" s="117" t="s">
        <v>14183</v>
      </c>
      <c r="E258" s="118" t="s">
        <v>14184</v>
      </c>
      <c r="F258" s="117" t="s">
        <v>13917</v>
      </c>
      <c r="G258" s="117" t="s">
        <v>13917</v>
      </c>
      <c r="H258" s="117" t="s">
        <v>13917</v>
      </c>
      <c r="I258" s="119" t="s">
        <v>13918</v>
      </c>
    </row>
    <row r="259" spans="1:9" x14ac:dyDescent="0.25">
      <c r="A259" s="115" t="s">
        <v>14025</v>
      </c>
      <c r="B259" s="116" t="s">
        <v>13065</v>
      </c>
      <c r="C259" s="116" t="s">
        <v>14123</v>
      </c>
      <c r="D259" s="117" t="s">
        <v>13104</v>
      </c>
      <c r="E259" s="118" t="s">
        <v>14185</v>
      </c>
      <c r="F259" s="117" t="s">
        <v>13919</v>
      </c>
      <c r="G259" s="117" t="s">
        <v>13917</v>
      </c>
      <c r="H259" s="117" t="s">
        <v>13917</v>
      </c>
      <c r="I259" s="119" t="s">
        <v>14024</v>
      </c>
    </row>
    <row r="260" spans="1:9" x14ac:dyDescent="0.25">
      <c r="A260" s="115" t="s">
        <v>14025</v>
      </c>
      <c r="B260" s="116" t="s">
        <v>13065</v>
      </c>
      <c r="C260" s="116" t="s">
        <v>14123</v>
      </c>
      <c r="D260" s="117" t="s">
        <v>1193</v>
      </c>
      <c r="E260" s="118" t="s">
        <v>12251</v>
      </c>
      <c r="F260" s="117" t="s">
        <v>13917</v>
      </c>
      <c r="G260" s="117" t="s">
        <v>13917</v>
      </c>
      <c r="H260" s="117" t="s">
        <v>13917</v>
      </c>
      <c r="I260" s="119" t="s">
        <v>13918</v>
      </c>
    </row>
    <row r="261" spans="1:9" x14ac:dyDescent="0.25">
      <c r="A261" s="115" t="s">
        <v>14025</v>
      </c>
      <c r="B261" s="116" t="s">
        <v>13065</v>
      </c>
      <c r="C261" s="116" t="s">
        <v>14123</v>
      </c>
      <c r="D261" s="117" t="s">
        <v>14186</v>
      </c>
      <c r="E261" s="118" t="s">
        <v>14187</v>
      </c>
      <c r="F261" s="117" t="s">
        <v>13917</v>
      </c>
      <c r="G261" s="117" t="s">
        <v>13917</v>
      </c>
      <c r="H261" s="117" t="s">
        <v>13917</v>
      </c>
      <c r="I261" s="119" t="s">
        <v>13918</v>
      </c>
    </row>
    <row r="262" spans="1:9" x14ac:dyDescent="0.25">
      <c r="A262" s="115" t="s">
        <v>14025</v>
      </c>
      <c r="B262" s="116" t="s">
        <v>13065</v>
      </c>
      <c r="C262" s="116" t="s">
        <v>14123</v>
      </c>
      <c r="D262" s="117" t="s">
        <v>1328</v>
      </c>
      <c r="E262" s="118" t="s">
        <v>14188</v>
      </c>
      <c r="F262" s="117" t="s">
        <v>13917</v>
      </c>
      <c r="G262" s="117" t="s">
        <v>13917</v>
      </c>
      <c r="H262" s="117" t="s">
        <v>13917</v>
      </c>
      <c r="I262" s="119" t="s">
        <v>13918</v>
      </c>
    </row>
    <row r="263" spans="1:9" x14ac:dyDescent="0.25">
      <c r="A263" s="115" t="s">
        <v>14025</v>
      </c>
      <c r="B263" s="116" t="s">
        <v>13065</v>
      </c>
      <c r="C263" s="116" t="s">
        <v>14123</v>
      </c>
      <c r="D263" s="117" t="s">
        <v>13132</v>
      </c>
      <c r="E263" s="118" t="s">
        <v>14189</v>
      </c>
      <c r="F263" s="117" t="s">
        <v>13919</v>
      </c>
      <c r="G263" s="117" t="s">
        <v>13919</v>
      </c>
      <c r="H263" s="117" t="s">
        <v>13917</v>
      </c>
      <c r="I263" s="119" t="s">
        <v>14012</v>
      </c>
    </row>
    <row r="264" spans="1:9" x14ac:dyDescent="0.25">
      <c r="A264" s="115" t="s">
        <v>14025</v>
      </c>
      <c r="B264" s="116" t="s">
        <v>13065</v>
      </c>
      <c r="C264" s="116" t="s">
        <v>14123</v>
      </c>
      <c r="D264" s="117" t="s">
        <v>13134</v>
      </c>
      <c r="E264" s="118" t="s">
        <v>14190</v>
      </c>
      <c r="F264" s="117" t="s">
        <v>13919</v>
      </c>
      <c r="G264" s="117" t="s">
        <v>13919</v>
      </c>
      <c r="H264" s="117" t="s">
        <v>13917</v>
      </c>
      <c r="I264" s="119" t="s">
        <v>14012</v>
      </c>
    </row>
    <row r="265" spans="1:9" x14ac:dyDescent="0.25">
      <c r="A265" s="115" t="s">
        <v>14025</v>
      </c>
      <c r="B265" s="116" t="s">
        <v>13065</v>
      </c>
      <c r="C265" s="116" t="s">
        <v>14191</v>
      </c>
      <c r="D265" s="117" t="s">
        <v>1325</v>
      </c>
      <c r="E265" s="118" t="s">
        <v>13895</v>
      </c>
      <c r="F265" s="117" t="s">
        <v>13917</v>
      </c>
      <c r="G265" s="117" t="s">
        <v>13917</v>
      </c>
      <c r="H265" s="117" t="s">
        <v>13917</v>
      </c>
      <c r="I265" s="119" t="s">
        <v>13918</v>
      </c>
    </row>
    <row r="266" spans="1:9" x14ac:dyDescent="0.25">
      <c r="A266" s="115" t="s">
        <v>14025</v>
      </c>
      <c r="B266" s="116" t="s">
        <v>13065</v>
      </c>
      <c r="C266" s="116" t="s">
        <v>14191</v>
      </c>
      <c r="D266" s="117" t="s">
        <v>14192</v>
      </c>
      <c r="E266" s="118" t="s">
        <v>14193</v>
      </c>
      <c r="F266" s="117" t="s">
        <v>13917</v>
      </c>
      <c r="G266" s="117" t="s">
        <v>13917</v>
      </c>
      <c r="H266" s="117" t="s">
        <v>13917</v>
      </c>
      <c r="I266" s="119" t="s">
        <v>13918</v>
      </c>
    </row>
    <row r="267" spans="1:9" x14ac:dyDescent="0.25">
      <c r="A267" s="115" t="s">
        <v>14025</v>
      </c>
      <c r="B267" s="116" t="s">
        <v>13065</v>
      </c>
      <c r="C267" s="116" t="s">
        <v>14191</v>
      </c>
      <c r="D267" s="117" t="s">
        <v>13081</v>
      </c>
      <c r="E267" s="118" t="s">
        <v>14194</v>
      </c>
      <c r="F267" s="117" t="s">
        <v>13919</v>
      </c>
      <c r="G267" s="117" t="s">
        <v>13919</v>
      </c>
      <c r="H267" s="117" t="s">
        <v>13917</v>
      </c>
      <c r="I267" s="119" t="s">
        <v>14012</v>
      </c>
    </row>
    <row r="268" spans="1:9" x14ac:dyDescent="0.25">
      <c r="A268" s="115" t="s">
        <v>14025</v>
      </c>
      <c r="B268" s="116" t="s">
        <v>13065</v>
      </c>
      <c r="C268" s="116" t="s">
        <v>14191</v>
      </c>
      <c r="D268" s="117" t="s">
        <v>12327</v>
      </c>
      <c r="E268" s="118" t="s">
        <v>14195</v>
      </c>
      <c r="F268" s="117" t="s">
        <v>13917</v>
      </c>
      <c r="G268" s="117" t="s">
        <v>13917</v>
      </c>
      <c r="H268" s="117" t="s">
        <v>13917</v>
      </c>
      <c r="I268" s="119" t="s">
        <v>13918</v>
      </c>
    </row>
    <row r="269" spans="1:9" x14ac:dyDescent="0.25">
      <c r="A269" s="115" t="s">
        <v>14025</v>
      </c>
      <c r="B269" s="116" t="s">
        <v>13065</v>
      </c>
      <c r="C269" s="116" t="s">
        <v>14191</v>
      </c>
      <c r="D269" s="117" t="s">
        <v>1326</v>
      </c>
      <c r="E269" s="118" t="s">
        <v>14196</v>
      </c>
      <c r="F269" s="117" t="s">
        <v>13917</v>
      </c>
      <c r="G269" s="117" t="s">
        <v>13917</v>
      </c>
      <c r="H269" s="117" t="s">
        <v>13917</v>
      </c>
      <c r="I269" s="119" t="s">
        <v>13918</v>
      </c>
    </row>
    <row r="270" spans="1:9" x14ac:dyDescent="0.25">
      <c r="A270" s="115" t="s">
        <v>14025</v>
      </c>
      <c r="B270" s="116" t="s">
        <v>13065</v>
      </c>
      <c r="C270" s="116" t="s">
        <v>14191</v>
      </c>
      <c r="D270" s="117" t="s">
        <v>1314</v>
      </c>
      <c r="E270" s="118" t="s">
        <v>12263</v>
      </c>
      <c r="F270" s="117" t="s">
        <v>13917</v>
      </c>
      <c r="G270" s="117" t="s">
        <v>13917</v>
      </c>
      <c r="H270" s="117" t="s">
        <v>13917</v>
      </c>
      <c r="I270" s="119" t="s">
        <v>13918</v>
      </c>
    </row>
    <row r="271" spans="1:9" x14ac:dyDescent="0.25">
      <c r="A271" s="115" t="s">
        <v>14025</v>
      </c>
      <c r="B271" s="116" t="s">
        <v>13065</v>
      </c>
      <c r="C271" s="116" t="s">
        <v>14191</v>
      </c>
      <c r="D271" s="117" t="s">
        <v>14197</v>
      </c>
      <c r="E271" s="118" t="s">
        <v>14198</v>
      </c>
      <c r="F271" s="117" t="s">
        <v>13917</v>
      </c>
      <c r="G271" s="117" t="s">
        <v>13917</v>
      </c>
      <c r="H271" s="117" t="s">
        <v>13917</v>
      </c>
      <c r="I271" s="119" t="s">
        <v>13918</v>
      </c>
    </row>
    <row r="272" spans="1:9" x14ac:dyDescent="0.25">
      <c r="A272" s="115" t="s">
        <v>14025</v>
      </c>
      <c r="B272" s="116" t="s">
        <v>13065</v>
      </c>
      <c r="C272" s="116" t="s">
        <v>14191</v>
      </c>
      <c r="D272" s="117" t="s">
        <v>13144</v>
      </c>
      <c r="E272" s="118" t="s">
        <v>14199</v>
      </c>
      <c r="F272" s="117" t="s">
        <v>13919</v>
      </c>
      <c r="G272" s="117" t="s">
        <v>13919</v>
      </c>
      <c r="H272" s="117" t="s">
        <v>13917</v>
      </c>
      <c r="I272" s="119" t="s">
        <v>14012</v>
      </c>
    </row>
    <row r="273" spans="1:9" x14ac:dyDescent="0.25">
      <c r="A273" s="115" t="s">
        <v>14025</v>
      </c>
      <c r="B273" s="116" t="s">
        <v>13065</v>
      </c>
      <c r="C273" s="116" t="s">
        <v>14191</v>
      </c>
      <c r="D273" s="117" t="s">
        <v>13145</v>
      </c>
      <c r="E273" s="118" t="s">
        <v>14200</v>
      </c>
      <c r="F273" s="117" t="s">
        <v>13919</v>
      </c>
      <c r="G273" s="117" t="s">
        <v>13919</v>
      </c>
      <c r="H273" s="117" t="s">
        <v>13917</v>
      </c>
      <c r="I273" s="119" t="s">
        <v>14012</v>
      </c>
    </row>
    <row r="274" spans="1:9" x14ac:dyDescent="0.25">
      <c r="A274" s="115" t="s">
        <v>14025</v>
      </c>
      <c r="B274" s="116" t="s">
        <v>13065</v>
      </c>
      <c r="C274" s="116" t="s">
        <v>14191</v>
      </c>
      <c r="D274" s="117" t="s">
        <v>1208</v>
      </c>
      <c r="E274" s="118" t="s">
        <v>12254</v>
      </c>
      <c r="F274" s="117" t="s">
        <v>13917</v>
      </c>
      <c r="G274" s="117" t="s">
        <v>13917</v>
      </c>
      <c r="H274" s="117" t="s">
        <v>13917</v>
      </c>
      <c r="I274" s="119" t="s">
        <v>13918</v>
      </c>
    </row>
    <row r="275" spans="1:9" x14ac:dyDescent="0.25">
      <c r="A275" s="115" t="s">
        <v>14025</v>
      </c>
      <c r="B275" s="116" t="s">
        <v>13065</v>
      </c>
      <c r="C275" s="116" t="s">
        <v>14191</v>
      </c>
      <c r="D275" s="117" t="s">
        <v>14201</v>
      </c>
      <c r="E275" s="118" t="s">
        <v>14202</v>
      </c>
      <c r="F275" s="117" t="s">
        <v>13917</v>
      </c>
      <c r="G275" s="117" t="s">
        <v>13917</v>
      </c>
      <c r="H275" s="117" t="s">
        <v>13917</v>
      </c>
      <c r="I275" s="119" t="s">
        <v>13918</v>
      </c>
    </row>
    <row r="276" spans="1:9" x14ac:dyDescent="0.25">
      <c r="A276" s="115" t="s">
        <v>14203</v>
      </c>
      <c r="B276" s="116" t="s">
        <v>13052</v>
      </c>
      <c r="C276" s="116" t="s">
        <v>13916</v>
      </c>
      <c r="D276" s="117" t="s">
        <v>1211</v>
      </c>
      <c r="E276" s="118" t="s">
        <v>13837</v>
      </c>
      <c r="F276" s="117" t="s">
        <v>13917</v>
      </c>
      <c r="G276" s="117" t="s">
        <v>13917</v>
      </c>
      <c r="H276" s="117" t="s">
        <v>13917</v>
      </c>
      <c r="I276" s="119" t="s">
        <v>13918</v>
      </c>
    </row>
    <row r="277" spans="1:9" x14ac:dyDescent="0.25">
      <c r="A277" s="115" t="s">
        <v>14203</v>
      </c>
      <c r="B277" s="116" t="s">
        <v>13052</v>
      </c>
      <c r="C277" s="116" t="s">
        <v>13916</v>
      </c>
      <c r="D277" s="117" t="s">
        <v>13149</v>
      </c>
      <c r="E277" s="118" t="s">
        <v>14204</v>
      </c>
      <c r="F277" s="117" t="s">
        <v>13919</v>
      </c>
      <c r="G277" s="117" t="s">
        <v>13917</v>
      </c>
      <c r="H277" s="117" t="s">
        <v>13917</v>
      </c>
      <c r="I277" s="119" t="s">
        <v>14024</v>
      </c>
    </row>
    <row r="278" spans="1:9" x14ac:dyDescent="0.25">
      <c r="A278" s="115" t="s">
        <v>14203</v>
      </c>
      <c r="B278" s="116" t="s">
        <v>13052</v>
      </c>
      <c r="C278" s="116" t="s">
        <v>13916</v>
      </c>
      <c r="D278" s="117" t="s">
        <v>1309</v>
      </c>
      <c r="E278" s="118" t="s">
        <v>13853</v>
      </c>
      <c r="F278" s="117" t="s">
        <v>13919</v>
      </c>
      <c r="G278" s="117" t="s">
        <v>13917</v>
      </c>
      <c r="H278" s="117" t="s">
        <v>13917</v>
      </c>
      <c r="I278" s="119" t="s">
        <v>14024</v>
      </c>
    </row>
    <row r="279" spans="1:9" x14ac:dyDescent="0.25">
      <c r="A279" s="115" t="s">
        <v>14203</v>
      </c>
      <c r="B279" s="116" t="s">
        <v>13052</v>
      </c>
      <c r="C279" s="116" t="s">
        <v>13916</v>
      </c>
      <c r="D279" s="117" t="s">
        <v>1302</v>
      </c>
      <c r="E279" s="118" t="s">
        <v>13845</v>
      </c>
      <c r="F279" s="117" t="s">
        <v>13919</v>
      </c>
      <c r="G279" s="117" t="s">
        <v>13917</v>
      </c>
      <c r="H279" s="117" t="s">
        <v>13917</v>
      </c>
      <c r="I279" s="119" t="s">
        <v>14024</v>
      </c>
    </row>
    <row r="280" spans="1:9" x14ac:dyDescent="0.25">
      <c r="A280" s="115" t="s">
        <v>14203</v>
      </c>
      <c r="B280" s="116" t="s">
        <v>13052</v>
      </c>
      <c r="C280" s="116" t="s">
        <v>13916</v>
      </c>
      <c r="D280" s="117" t="s">
        <v>1294</v>
      </c>
      <c r="E280" s="118" t="s">
        <v>13770</v>
      </c>
      <c r="F280" s="117" t="s">
        <v>13919</v>
      </c>
      <c r="G280" s="117" t="s">
        <v>13917</v>
      </c>
      <c r="H280" s="117" t="s">
        <v>13917</v>
      </c>
      <c r="I280" s="119" t="s">
        <v>14024</v>
      </c>
    </row>
    <row r="281" spans="1:9" x14ac:dyDescent="0.25">
      <c r="A281" s="115" t="s">
        <v>14203</v>
      </c>
      <c r="B281" s="116" t="s">
        <v>13052</v>
      </c>
      <c r="C281" s="116" t="s">
        <v>13916</v>
      </c>
      <c r="D281" s="117" t="s">
        <v>1228</v>
      </c>
      <c r="E281" s="118" t="s">
        <v>14205</v>
      </c>
      <c r="F281" s="117" t="s">
        <v>13917</v>
      </c>
      <c r="G281" s="117" t="s">
        <v>13917</v>
      </c>
      <c r="H281" s="117" t="s">
        <v>13917</v>
      </c>
      <c r="I281" s="119" t="s">
        <v>13918</v>
      </c>
    </row>
    <row r="282" spans="1:9" x14ac:dyDescent="0.25">
      <c r="A282" s="115" t="s">
        <v>14203</v>
      </c>
      <c r="B282" s="116" t="s">
        <v>13052</v>
      </c>
      <c r="C282" s="116" t="s">
        <v>13916</v>
      </c>
      <c r="D282" s="117" t="s">
        <v>1274</v>
      </c>
      <c r="E282" s="118" t="s">
        <v>13823</v>
      </c>
      <c r="F282" s="117" t="s">
        <v>13917</v>
      </c>
      <c r="G282" s="117" t="s">
        <v>13917</v>
      </c>
      <c r="H282" s="117" t="s">
        <v>13917</v>
      </c>
      <c r="I282" s="119" t="s">
        <v>13918</v>
      </c>
    </row>
    <row r="283" spans="1:9" x14ac:dyDescent="0.25">
      <c r="A283" s="115" t="s">
        <v>14203</v>
      </c>
      <c r="B283" s="116" t="s">
        <v>13052</v>
      </c>
      <c r="C283" s="116" t="s">
        <v>13916</v>
      </c>
      <c r="D283" s="117" t="s">
        <v>1275</v>
      </c>
      <c r="E283" s="118" t="s">
        <v>13824</v>
      </c>
      <c r="F283" s="117" t="s">
        <v>13917</v>
      </c>
      <c r="G283" s="117" t="s">
        <v>13917</v>
      </c>
      <c r="H283" s="117" t="s">
        <v>13917</v>
      </c>
      <c r="I283" s="119" t="s">
        <v>13918</v>
      </c>
    </row>
    <row r="284" spans="1:9" x14ac:dyDescent="0.25">
      <c r="A284" s="115" t="s">
        <v>14203</v>
      </c>
      <c r="B284" s="116" t="s">
        <v>13052</v>
      </c>
      <c r="C284" s="116" t="s">
        <v>13916</v>
      </c>
      <c r="D284" s="117" t="s">
        <v>1269</v>
      </c>
      <c r="E284" s="118" t="s">
        <v>13820</v>
      </c>
      <c r="F284" s="117" t="s">
        <v>13917</v>
      </c>
      <c r="G284" s="117" t="s">
        <v>13917</v>
      </c>
      <c r="H284" s="117" t="s">
        <v>13917</v>
      </c>
      <c r="I284" s="119" t="s">
        <v>13918</v>
      </c>
    </row>
    <row r="285" spans="1:9" x14ac:dyDescent="0.25">
      <c r="A285" s="115" t="s">
        <v>14203</v>
      </c>
      <c r="B285" s="116" t="s">
        <v>13052</v>
      </c>
      <c r="C285" s="116" t="s">
        <v>13916</v>
      </c>
      <c r="D285" s="117" t="s">
        <v>1279</v>
      </c>
      <c r="E285" s="118" t="s">
        <v>13825</v>
      </c>
      <c r="F285" s="117" t="s">
        <v>13917</v>
      </c>
      <c r="G285" s="117" t="s">
        <v>13917</v>
      </c>
      <c r="H285" s="117" t="s">
        <v>13917</v>
      </c>
      <c r="I285" s="119" t="s">
        <v>13918</v>
      </c>
    </row>
    <row r="286" spans="1:9" x14ac:dyDescent="0.25">
      <c r="A286" s="115" t="s">
        <v>14203</v>
      </c>
      <c r="B286" s="116" t="s">
        <v>13052</v>
      </c>
      <c r="C286" s="116" t="s">
        <v>13916</v>
      </c>
      <c r="D286" s="117" t="s">
        <v>1311</v>
      </c>
      <c r="E286" s="118" t="s">
        <v>14206</v>
      </c>
      <c r="F286" s="117" t="s">
        <v>13917</v>
      </c>
      <c r="G286" s="117" t="s">
        <v>13917</v>
      </c>
      <c r="H286" s="117" t="s">
        <v>13917</v>
      </c>
      <c r="I286" s="119" t="s">
        <v>13918</v>
      </c>
    </row>
    <row r="287" spans="1:9" x14ac:dyDescent="0.25">
      <c r="A287" s="115" t="s">
        <v>14203</v>
      </c>
      <c r="B287" s="116" t="s">
        <v>13052</v>
      </c>
      <c r="C287" s="116" t="s">
        <v>13916</v>
      </c>
      <c r="D287" s="117" t="s">
        <v>1310</v>
      </c>
      <c r="E287" s="118" t="s">
        <v>14207</v>
      </c>
      <c r="F287" s="117" t="s">
        <v>13917</v>
      </c>
      <c r="G287" s="117" t="s">
        <v>13917</v>
      </c>
      <c r="H287" s="117" t="s">
        <v>13917</v>
      </c>
      <c r="I287" s="119" t="s">
        <v>13918</v>
      </c>
    </row>
    <row r="288" spans="1:9" x14ac:dyDescent="0.25">
      <c r="A288" s="115" t="s">
        <v>14203</v>
      </c>
      <c r="B288" s="116" t="s">
        <v>13052</v>
      </c>
      <c r="C288" s="116" t="s">
        <v>13916</v>
      </c>
      <c r="D288" s="117" t="s">
        <v>1189</v>
      </c>
      <c r="E288" s="118" t="s">
        <v>13839</v>
      </c>
      <c r="F288" s="117" t="s">
        <v>13917</v>
      </c>
      <c r="G288" s="117" t="s">
        <v>13917</v>
      </c>
      <c r="H288" s="117" t="s">
        <v>13917</v>
      </c>
      <c r="I288" s="119" t="s">
        <v>13918</v>
      </c>
    </row>
    <row r="289" spans="1:9" x14ac:dyDescent="0.25">
      <c r="A289" s="115" t="s">
        <v>14203</v>
      </c>
      <c r="B289" s="116" t="s">
        <v>13052</v>
      </c>
      <c r="C289" s="116" t="s">
        <v>13916</v>
      </c>
      <c r="D289" s="117" t="s">
        <v>1281</v>
      </c>
      <c r="E289" s="118" t="s">
        <v>14208</v>
      </c>
      <c r="F289" s="117" t="s">
        <v>13917</v>
      </c>
      <c r="G289" s="117" t="s">
        <v>13917</v>
      </c>
      <c r="H289" s="117" t="s">
        <v>13917</v>
      </c>
      <c r="I289" s="119" t="s">
        <v>13918</v>
      </c>
    </row>
    <row r="290" spans="1:9" x14ac:dyDescent="0.25">
      <c r="A290" s="115" t="s">
        <v>14203</v>
      </c>
      <c r="B290" s="116" t="s">
        <v>13052</v>
      </c>
      <c r="C290" s="116" t="s">
        <v>13916</v>
      </c>
      <c r="D290" s="117" t="s">
        <v>1244</v>
      </c>
      <c r="E290" s="118" t="s">
        <v>13767</v>
      </c>
      <c r="F290" s="117" t="s">
        <v>13919</v>
      </c>
      <c r="G290" s="117" t="s">
        <v>13917</v>
      </c>
      <c r="H290" s="117" t="s">
        <v>13917</v>
      </c>
      <c r="I290" s="119" t="s">
        <v>14024</v>
      </c>
    </row>
    <row r="291" spans="1:9" x14ac:dyDescent="0.25">
      <c r="A291" s="115" t="s">
        <v>14203</v>
      </c>
      <c r="B291" s="116" t="s">
        <v>13052</v>
      </c>
      <c r="C291" s="116" t="s">
        <v>13916</v>
      </c>
      <c r="D291" s="117" t="s">
        <v>13857</v>
      </c>
      <c r="E291" s="118" t="s">
        <v>13858</v>
      </c>
      <c r="F291" s="117" t="s">
        <v>13919</v>
      </c>
      <c r="G291" s="117" t="s">
        <v>13919</v>
      </c>
      <c r="H291" s="117" t="s">
        <v>13919</v>
      </c>
      <c r="I291" s="119" t="s">
        <v>13920</v>
      </c>
    </row>
    <row r="292" spans="1:9" x14ac:dyDescent="0.25">
      <c r="A292" s="115" t="s">
        <v>14203</v>
      </c>
      <c r="B292" s="116" t="s">
        <v>13052</v>
      </c>
      <c r="C292" s="116" t="s">
        <v>13916</v>
      </c>
      <c r="D292" s="117" t="s">
        <v>1243</v>
      </c>
      <c r="E292" s="118" t="s">
        <v>14209</v>
      </c>
      <c r="F292" s="117" t="s">
        <v>13919</v>
      </c>
      <c r="G292" s="117" t="s">
        <v>13917</v>
      </c>
      <c r="H292" s="117" t="s">
        <v>13919</v>
      </c>
      <c r="I292" s="119" t="s">
        <v>14010</v>
      </c>
    </row>
    <row r="293" spans="1:9" x14ac:dyDescent="0.25">
      <c r="A293" s="115" t="s">
        <v>14203</v>
      </c>
      <c r="B293" s="116" t="s">
        <v>13052</v>
      </c>
      <c r="C293" s="116" t="s">
        <v>13916</v>
      </c>
      <c r="D293" s="117" t="s">
        <v>1234</v>
      </c>
      <c r="E293" s="118" t="s">
        <v>13763</v>
      </c>
      <c r="F293" s="117" t="s">
        <v>13919</v>
      </c>
      <c r="G293" s="117" t="s">
        <v>13917</v>
      </c>
      <c r="H293" s="117" t="s">
        <v>13917</v>
      </c>
      <c r="I293" s="119" t="s">
        <v>14024</v>
      </c>
    </row>
    <row r="294" spans="1:9" x14ac:dyDescent="0.25">
      <c r="A294" s="115" t="s">
        <v>14203</v>
      </c>
      <c r="B294" s="116" t="s">
        <v>13052</v>
      </c>
      <c r="C294" s="116" t="s">
        <v>13916</v>
      </c>
      <c r="D294" s="117" t="s">
        <v>1246</v>
      </c>
      <c r="E294" s="118" t="s">
        <v>13768</v>
      </c>
      <c r="F294" s="117" t="s">
        <v>13919</v>
      </c>
      <c r="G294" s="117" t="s">
        <v>13917</v>
      </c>
      <c r="H294" s="117" t="s">
        <v>13917</v>
      </c>
      <c r="I294" s="119" t="s">
        <v>14024</v>
      </c>
    </row>
    <row r="295" spans="1:9" x14ac:dyDescent="0.25">
      <c r="A295" s="115" t="s">
        <v>14203</v>
      </c>
      <c r="B295" s="116" t="s">
        <v>13052</v>
      </c>
      <c r="C295" s="116" t="s">
        <v>13916</v>
      </c>
      <c r="D295" s="117" t="s">
        <v>1313</v>
      </c>
      <c r="E295" s="118" t="s">
        <v>14210</v>
      </c>
      <c r="F295" s="117" t="s">
        <v>13917</v>
      </c>
      <c r="G295" s="117" t="s">
        <v>13917</v>
      </c>
      <c r="H295" s="117" t="s">
        <v>13917</v>
      </c>
      <c r="I295" s="119" t="s">
        <v>13918</v>
      </c>
    </row>
    <row r="296" spans="1:9" x14ac:dyDescent="0.25">
      <c r="A296" s="115" t="s">
        <v>14203</v>
      </c>
      <c r="B296" s="116" t="s">
        <v>13052</v>
      </c>
      <c r="C296" s="116" t="s">
        <v>13916</v>
      </c>
      <c r="D296" s="117" t="s">
        <v>1295</v>
      </c>
      <c r="E296" s="118" t="s">
        <v>13836</v>
      </c>
      <c r="F296" s="117" t="s">
        <v>13917</v>
      </c>
      <c r="G296" s="117" t="s">
        <v>13917</v>
      </c>
      <c r="H296" s="117" t="s">
        <v>13917</v>
      </c>
      <c r="I296" s="119" t="s">
        <v>13918</v>
      </c>
    </row>
    <row r="297" spans="1:9" x14ac:dyDescent="0.25">
      <c r="A297" s="115" t="s">
        <v>14203</v>
      </c>
      <c r="B297" s="116" t="s">
        <v>13052</v>
      </c>
      <c r="C297" s="116" t="s">
        <v>13916</v>
      </c>
      <c r="D297" s="117" t="s">
        <v>1297</v>
      </c>
      <c r="E297" s="118" t="s">
        <v>13840</v>
      </c>
      <c r="F297" s="117" t="s">
        <v>13917</v>
      </c>
      <c r="G297" s="117" t="s">
        <v>13917</v>
      </c>
      <c r="H297" s="117" t="s">
        <v>13917</v>
      </c>
      <c r="I297" s="119" t="s">
        <v>13918</v>
      </c>
    </row>
    <row r="298" spans="1:9" x14ac:dyDescent="0.25">
      <c r="A298" s="115" t="s">
        <v>14203</v>
      </c>
      <c r="B298" s="116" t="s">
        <v>13052</v>
      </c>
      <c r="C298" s="116" t="s">
        <v>13916</v>
      </c>
      <c r="D298" s="117" t="s">
        <v>1229</v>
      </c>
      <c r="E298" s="118" t="s">
        <v>14211</v>
      </c>
      <c r="F298" s="117" t="s">
        <v>13917</v>
      </c>
      <c r="G298" s="117" t="s">
        <v>13917</v>
      </c>
      <c r="H298" s="117" t="s">
        <v>13917</v>
      </c>
      <c r="I298" s="119" t="s">
        <v>13918</v>
      </c>
    </row>
    <row r="299" spans="1:9" x14ac:dyDescent="0.25">
      <c r="A299" s="115" t="s">
        <v>14203</v>
      </c>
      <c r="B299" s="116" t="s">
        <v>13052</v>
      </c>
      <c r="C299" s="116" t="s">
        <v>13916</v>
      </c>
      <c r="D299" s="117" t="s">
        <v>1278</v>
      </c>
      <c r="E299" s="118" t="s">
        <v>14212</v>
      </c>
      <c r="F299" s="117" t="s">
        <v>13917</v>
      </c>
      <c r="G299" s="117" t="s">
        <v>13917</v>
      </c>
      <c r="H299" s="117" t="s">
        <v>13917</v>
      </c>
      <c r="I299" s="119" t="s">
        <v>13918</v>
      </c>
    </row>
    <row r="300" spans="1:9" x14ac:dyDescent="0.25">
      <c r="A300" s="115" t="s">
        <v>14203</v>
      </c>
      <c r="B300" s="116" t="s">
        <v>13052</v>
      </c>
      <c r="C300" s="116" t="s">
        <v>13916</v>
      </c>
      <c r="D300" s="117" t="s">
        <v>1276</v>
      </c>
      <c r="E300" s="118" t="s">
        <v>14213</v>
      </c>
      <c r="F300" s="117" t="s">
        <v>13917</v>
      </c>
      <c r="G300" s="117" t="s">
        <v>13917</v>
      </c>
      <c r="H300" s="117" t="s">
        <v>13917</v>
      </c>
      <c r="I300" s="119" t="s">
        <v>13918</v>
      </c>
    </row>
    <row r="301" spans="1:9" x14ac:dyDescent="0.25">
      <c r="A301" s="115" t="s">
        <v>14203</v>
      </c>
      <c r="B301" s="116" t="s">
        <v>13052</v>
      </c>
      <c r="C301" s="116" t="s">
        <v>13916</v>
      </c>
      <c r="D301" s="117" t="s">
        <v>1272</v>
      </c>
      <c r="E301" s="118" t="s">
        <v>14214</v>
      </c>
      <c r="F301" s="117" t="s">
        <v>13917</v>
      </c>
      <c r="G301" s="117" t="s">
        <v>13917</v>
      </c>
      <c r="H301" s="117" t="s">
        <v>13917</v>
      </c>
      <c r="I301" s="119" t="s">
        <v>13918</v>
      </c>
    </row>
    <row r="302" spans="1:9" x14ac:dyDescent="0.25">
      <c r="A302" s="115" t="s">
        <v>14203</v>
      </c>
      <c r="B302" s="116" t="s">
        <v>13052</v>
      </c>
      <c r="C302" s="116" t="s">
        <v>13916</v>
      </c>
      <c r="D302" s="117" t="s">
        <v>1283</v>
      </c>
      <c r="E302" s="118" t="s">
        <v>14215</v>
      </c>
      <c r="F302" s="117" t="s">
        <v>13917</v>
      </c>
      <c r="G302" s="117" t="s">
        <v>13917</v>
      </c>
      <c r="H302" s="117" t="s">
        <v>13917</v>
      </c>
      <c r="I302" s="119" t="s">
        <v>13918</v>
      </c>
    </row>
    <row r="303" spans="1:9" x14ac:dyDescent="0.25">
      <c r="A303" s="115" t="s">
        <v>14203</v>
      </c>
      <c r="B303" s="116" t="s">
        <v>13052</v>
      </c>
      <c r="C303" s="116" t="s">
        <v>13916</v>
      </c>
      <c r="D303" s="117" t="s">
        <v>1261</v>
      </c>
      <c r="E303" s="118" t="s">
        <v>13769</v>
      </c>
      <c r="F303" s="117" t="s">
        <v>13919</v>
      </c>
      <c r="G303" s="117" t="s">
        <v>13917</v>
      </c>
      <c r="H303" s="117" t="s">
        <v>13917</v>
      </c>
      <c r="I303" s="119" t="s">
        <v>14024</v>
      </c>
    </row>
    <row r="304" spans="1:9" x14ac:dyDescent="0.25">
      <c r="A304" s="115" t="s">
        <v>14203</v>
      </c>
      <c r="B304" s="116" t="s">
        <v>13052</v>
      </c>
      <c r="C304" s="116" t="s">
        <v>13916</v>
      </c>
      <c r="D304" s="117" t="s">
        <v>13859</v>
      </c>
      <c r="E304" s="118" t="s">
        <v>13860</v>
      </c>
      <c r="F304" s="117" t="s">
        <v>13919</v>
      </c>
      <c r="G304" s="117" t="s">
        <v>13919</v>
      </c>
      <c r="H304" s="117" t="s">
        <v>13919</v>
      </c>
      <c r="I304" s="119" t="s">
        <v>13920</v>
      </c>
    </row>
    <row r="305" spans="1:9" x14ac:dyDescent="0.25">
      <c r="A305" s="115" t="s">
        <v>14203</v>
      </c>
      <c r="B305" s="116" t="s">
        <v>13052</v>
      </c>
      <c r="C305" s="116" t="s">
        <v>13916</v>
      </c>
      <c r="D305" s="117" t="s">
        <v>1248</v>
      </c>
      <c r="E305" s="118" t="s">
        <v>14216</v>
      </c>
      <c r="F305" s="117" t="s">
        <v>13919</v>
      </c>
      <c r="G305" s="117" t="s">
        <v>13917</v>
      </c>
      <c r="H305" s="117" t="s">
        <v>13919</v>
      </c>
      <c r="I305" s="119" t="s">
        <v>14010</v>
      </c>
    </row>
    <row r="306" spans="1:9" x14ac:dyDescent="0.25">
      <c r="A306" s="115" t="s">
        <v>14203</v>
      </c>
      <c r="B306" s="116" t="s">
        <v>13052</v>
      </c>
      <c r="C306" s="116" t="s">
        <v>13916</v>
      </c>
      <c r="D306" s="117" t="s">
        <v>13205</v>
      </c>
      <c r="E306" s="118" t="s">
        <v>14217</v>
      </c>
      <c r="F306" s="117" t="s">
        <v>13919</v>
      </c>
      <c r="G306" s="117" t="s">
        <v>13919</v>
      </c>
      <c r="H306" s="117" t="s">
        <v>13919</v>
      </c>
      <c r="I306" s="119" t="s">
        <v>13920</v>
      </c>
    </row>
    <row r="307" spans="1:9" x14ac:dyDescent="0.25">
      <c r="A307" s="115" t="s">
        <v>14203</v>
      </c>
      <c r="B307" s="116" t="s">
        <v>13052</v>
      </c>
      <c r="C307" s="116" t="s">
        <v>13916</v>
      </c>
      <c r="D307" s="117" t="s">
        <v>1273</v>
      </c>
      <c r="E307" s="118" t="s">
        <v>13822</v>
      </c>
      <c r="F307" s="117" t="s">
        <v>13917</v>
      </c>
      <c r="G307" s="117" t="s">
        <v>13917</v>
      </c>
      <c r="H307" s="117" t="s">
        <v>13917</v>
      </c>
      <c r="I307" s="119" t="s">
        <v>13918</v>
      </c>
    </row>
    <row r="308" spans="1:9" x14ac:dyDescent="0.25">
      <c r="A308" s="115" t="s">
        <v>14203</v>
      </c>
      <c r="B308" s="116" t="s">
        <v>13052</v>
      </c>
      <c r="C308" s="116" t="s">
        <v>13916</v>
      </c>
      <c r="D308" s="117" t="s">
        <v>1277</v>
      </c>
      <c r="E308" s="118" t="s">
        <v>14218</v>
      </c>
      <c r="F308" s="117" t="s">
        <v>13917</v>
      </c>
      <c r="G308" s="117" t="s">
        <v>13917</v>
      </c>
      <c r="H308" s="117" t="s">
        <v>13917</v>
      </c>
      <c r="I308" s="119" t="s">
        <v>13918</v>
      </c>
    </row>
    <row r="309" spans="1:9" x14ac:dyDescent="0.25">
      <c r="A309" s="115" t="s">
        <v>14203</v>
      </c>
      <c r="B309" s="116" t="s">
        <v>13052</v>
      </c>
      <c r="C309" s="116" t="s">
        <v>13916</v>
      </c>
      <c r="D309" s="117" t="s">
        <v>1270</v>
      </c>
      <c r="E309" s="118" t="s">
        <v>13821</v>
      </c>
      <c r="F309" s="117" t="s">
        <v>13917</v>
      </c>
      <c r="G309" s="117" t="s">
        <v>13917</v>
      </c>
      <c r="H309" s="117" t="s">
        <v>13917</v>
      </c>
      <c r="I309" s="119" t="s">
        <v>13918</v>
      </c>
    </row>
    <row r="310" spans="1:9" x14ac:dyDescent="0.25">
      <c r="A310" s="115" t="s">
        <v>14203</v>
      </c>
      <c r="B310" s="116" t="s">
        <v>13052</v>
      </c>
      <c r="C310" s="116" t="s">
        <v>13916</v>
      </c>
      <c r="D310" s="117" t="s">
        <v>1271</v>
      </c>
      <c r="E310" s="118" t="s">
        <v>14219</v>
      </c>
      <c r="F310" s="117" t="s">
        <v>13917</v>
      </c>
      <c r="G310" s="117" t="s">
        <v>13917</v>
      </c>
      <c r="H310" s="117" t="s">
        <v>13917</v>
      </c>
      <c r="I310" s="119" t="s">
        <v>13918</v>
      </c>
    </row>
    <row r="311" spans="1:9" x14ac:dyDescent="0.25">
      <c r="A311" s="115" t="s">
        <v>14203</v>
      </c>
      <c r="B311" s="116" t="s">
        <v>13052</v>
      </c>
      <c r="C311" s="116" t="s">
        <v>13916</v>
      </c>
      <c r="D311" s="117" t="s">
        <v>14220</v>
      </c>
      <c r="E311" s="118" t="s">
        <v>14221</v>
      </c>
      <c r="F311" s="117" t="s">
        <v>13919</v>
      </c>
      <c r="G311" s="117" t="s">
        <v>13919</v>
      </c>
      <c r="H311" s="117" t="s">
        <v>13919</v>
      </c>
      <c r="I311" s="119" t="s">
        <v>13920</v>
      </c>
    </row>
    <row r="312" spans="1:9" x14ac:dyDescent="0.25">
      <c r="A312" s="115" t="s">
        <v>14203</v>
      </c>
      <c r="B312" s="116" t="s">
        <v>13052</v>
      </c>
      <c r="C312" s="116" t="s">
        <v>13916</v>
      </c>
      <c r="D312" s="117" t="s">
        <v>1227</v>
      </c>
      <c r="E312" s="118" t="s">
        <v>14222</v>
      </c>
      <c r="F312" s="117" t="s">
        <v>13917</v>
      </c>
      <c r="G312" s="117" t="s">
        <v>13917</v>
      </c>
      <c r="H312" s="117" t="s">
        <v>13917</v>
      </c>
      <c r="I312" s="119" t="s">
        <v>13918</v>
      </c>
    </row>
    <row r="313" spans="1:9" x14ac:dyDescent="0.25">
      <c r="A313" s="115" t="s">
        <v>14203</v>
      </c>
      <c r="B313" s="116" t="s">
        <v>13052</v>
      </c>
      <c r="C313" s="116" t="s">
        <v>13916</v>
      </c>
      <c r="D313" s="117" t="s">
        <v>1232</v>
      </c>
      <c r="E313" s="118" t="s">
        <v>14223</v>
      </c>
      <c r="F313" s="117" t="s">
        <v>13917</v>
      </c>
      <c r="G313" s="117" t="s">
        <v>13917</v>
      </c>
      <c r="H313" s="117" t="s">
        <v>13917</v>
      </c>
      <c r="I313" s="119" t="s">
        <v>13918</v>
      </c>
    </row>
    <row r="314" spans="1:9" x14ac:dyDescent="0.25">
      <c r="A314" s="115" t="s">
        <v>14203</v>
      </c>
      <c r="B314" s="116" t="s">
        <v>13052</v>
      </c>
      <c r="C314" s="116" t="s">
        <v>13916</v>
      </c>
      <c r="D314" s="117" t="s">
        <v>13162</v>
      </c>
      <c r="E314" s="118" t="s">
        <v>14224</v>
      </c>
      <c r="F314" s="117" t="s">
        <v>13919</v>
      </c>
      <c r="G314" s="117" t="s">
        <v>13919</v>
      </c>
      <c r="H314" s="117" t="s">
        <v>13919</v>
      </c>
      <c r="I314" s="119" t="s">
        <v>13920</v>
      </c>
    </row>
    <row r="315" spans="1:9" x14ac:dyDescent="0.25">
      <c r="A315" s="115" t="s">
        <v>14203</v>
      </c>
      <c r="B315" s="116" t="s">
        <v>13052</v>
      </c>
      <c r="C315" s="116" t="s">
        <v>13916</v>
      </c>
      <c r="D315" s="117" t="s">
        <v>13192</v>
      </c>
      <c r="E315" s="118" t="s">
        <v>14225</v>
      </c>
      <c r="F315" s="117" t="s">
        <v>13919</v>
      </c>
      <c r="G315" s="117" t="s">
        <v>13919</v>
      </c>
      <c r="H315" s="117" t="s">
        <v>13919</v>
      </c>
      <c r="I315" s="119" t="s">
        <v>13920</v>
      </c>
    </row>
    <row r="316" spans="1:9" x14ac:dyDescent="0.25">
      <c r="A316" s="115" t="s">
        <v>14203</v>
      </c>
      <c r="B316" s="116" t="s">
        <v>13052</v>
      </c>
      <c r="C316" s="116" t="s">
        <v>13922</v>
      </c>
      <c r="D316" s="117" t="s">
        <v>1299</v>
      </c>
      <c r="E316" s="118" t="s">
        <v>13841</v>
      </c>
      <c r="F316" s="117" t="s">
        <v>13917</v>
      </c>
      <c r="G316" s="117" t="s">
        <v>13917</v>
      </c>
      <c r="H316" s="117" t="s">
        <v>13917</v>
      </c>
      <c r="I316" s="119" t="s">
        <v>13918</v>
      </c>
    </row>
    <row r="317" spans="1:9" x14ac:dyDescent="0.25">
      <c r="A317" s="115" t="s">
        <v>14203</v>
      </c>
      <c r="B317" s="116" t="s">
        <v>13052</v>
      </c>
      <c r="C317" s="116" t="s">
        <v>13922</v>
      </c>
      <c r="D317" s="117" t="s">
        <v>1201</v>
      </c>
      <c r="E317" s="118" t="s">
        <v>13838</v>
      </c>
      <c r="F317" s="117" t="s">
        <v>13917</v>
      </c>
      <c r="G317" s="117" t="s">
        <v>13917</v>
      </c>
      <c r="H317" s="117" t="s">
        <v>13917</v>
      </c>
      <c r="I317" s="119" t="s">
        <v>13918</v>
      </c>
    </row>
    <row r="318" spans="1:9" x14ac:dyDescent="0.25">
      <c r="A318" s="115" t="s">
        <v>14203</v>
      </c>
      <c r="B318" s="116" t="s">
        <v>13052</v>
      </c>
      <c r="C318" s="116" t="s">
        <v>13922</v>
      </c>
      <c r="D318" s="117" t="s">
        <v>1247</v>
      </c>
      <c r="E318" s="118" t="s">
        <v>13810</v>
      </c>
      <c r="F318" s="117" t="s">
        <v>13919</v>
      </c>
      <c r="G318" s="117" t="s">
        <v>13919</v>
      </c>
      <c r="H318" s="117" t="s">
        <v>13919</v>
      </c>
      <c r="I318" s="119" t="s">
        <v>13920</v>
      </c>
    </row>
    <row r="319" spans="1:9" x14ac:dyDescent="0.25">
      <c r="A319" s="115" t="s">
        <v>14203</v>
      </c>
      <c r="B319" s="116" t="s">
        <v>13052</v>
      </c>
      <c r="C319" s="116" t="s">
        <v>13922</v>
      </c>
      <c r="D319" s="117" t="s">
        <v>1236</v>
      </c>
      <c r="E319" s="118" t="s">
        <v>13764</v>
      </c>
      <c r="F319" s="117" t="s">
        <v>13919</v>
      </c>
      <c r="G319" s="117" t="s">
        <v>13917</v>
      </c>
      <c r="H319" s="117" t="s">
        <v>13917</v>
      </c>
      <c r="I319" s="119" t="s">
        <v>14024</v>
      </c>
    </row>
    <row r="320" spans="1:9" x14ac:dyDescent="0.25">
      <c r="A320" s="115" t="s">
        <v>14203</v>
      </c>
      <c r="B320" s="116" t="s">
        <v>13052</v>
      </c>
      <c r="C320" s="116" t="s">
        <v>13922</v>
      </c>
      <c r="D320" s="117" t="s">
        <v>1298</v>
      </c>
      <c r="E320" s="118" t="s">
        <v>13771</v>
      </c>
      <c r="F320" s="117" t="s">
        <v>13919</v>
      </c>
      <c r="G320" s="117" t="s">
        <v>13917</v>
      </c>
      <c r="H320" s="117" t="s">
        <v>13917</v>
      </c>
      <c r="I320" s="119" t="s">
        <v>14024</v>
      </c>
    </row>
    <row r="321" spans="1:9" x14ac:dyDescent="0.25">
      <c r="A321" s="115" t="s">
        <v>14203</v>
      </c>
      <c r="B321" s="116" t="s">
        <v>13052</v>
      </c>
      <c r="C321" s="116" t="s">
        <v>13922</v>
      </c>
      <c r="D321" s="117" t="s">
        <v>1342</v>
      </c>
      <c r="E321" s="118" t="s">
        <v>13861</v>
      </c>
      <c r="F321" s="117" t="s">
        <v>13919</v>
      </c>
      <c r="G321" s="117" t="s">
        <v>13917</v>
      </c>
      <c r="H321" s="117" t="s">
        <v>13919</v>
      </c>
      <c r="I321" s="119" t="s">
        <v>14010</v>
      </c>
    </row>
    <row r="322" spans="1:9" x14ac:dyDescent="0.25">
      <c r="A322" s="115" t="s">
        <v>14203</v>
      </c>
      <c r="B322" s="116" t="s">
        <v>13052</v>
      </c>
      <c r="C322" s="116" t="s">
        <v>13922</v>
      </c>
      <c r="D322" s="117" t="s">
        <v>1239</v>
      </c>
      <c r="E322" s="118" t="s">
        <v>14226</v>
      </c>
      <c r="F322" s="117" t="s">
        <v>13919</v>
      </c>
      <c r="G322" s="117" t="s">
        <v>13917</v>
      </c>
      <c r="H322" s="117" t="s">
        <v>13919</v>
      </c>
      <c r="I322" s="119" t="s">
        <v>14010</v>
      </c>
    </row>
    <row r="323" spans="1:9" x14ac:dyDescent="0.25">
      <c r="A323" s="115" t="s">
        <v>14203</v>
      </c>
      <c r="B323" s="116" t="s">
        <v>13052</v>
      </c>
      <c r="C323" s="116" t="s">
        <v>13922</v>
      </c>
      <c r="D323" s="117" t="s">
        <v>14227</v>
      </c>
      <c r="E323" s="118" t="s">
        <v>14228</v>
      </c>
      <c r="F323" s="117" t="s">
        <v>13917</v>
      </c>
      <c r="G323" s="117" t="s">
        <v>13917</v>
      </c>
      <c r="H323" s="117" t="s">
        <v>13917</v>
      </c>
      <c r="I323" s="119" t="s">
        <v>13918</v>
      </c>
    </row>
    <row r="324" spans="1:9" x14ac:dyDescent="0.25">
      <c r="A324" s="115" t="s">
        <v>14203</v>
      </c>
      <c r="B324" s="116" t="s">
        <v>13052</v>
      </c>
      <c r="C324" s="116" t="s">
        <v>13929</v>
      </c>
      <c r="D324" s="117" t="s">
        <v>13115</v>
      </c>
      <c r="E324" s="118" t="s">
        <v>13871</v>
      </c>
      <c r="F324" s="117" t="s">
        <v>13919</v>
      </c>
      <c r="G324" s="117" t="s">
        <v>13917</v>
      </c>
      <c r="H324" s="117" t="s">
        <v>13917</v>
      </c>
      <c r="I324" s="119" t="s">
        <v>14024</v>
      </c>
    </row>
    <row r="325" spans="1:9" x14ac:dyDescent="0.25">
      <c r="A325" s="115" t="s">
        <v>14203</v>
      </c>
      <c r="B325" s="116" t="s">
        <v>13052</v>
      </c>
      <c r="C325" s="116" t="s">
        <v>13929</v>
      </c>
      <c r="D325" s="117" t="s">
        <v>13059</v>
      </c>
      <c r="E325" s="118" t="s">
        <v>13872</v>
      </c>
      <c r="F325" s="117" t="s">
        <v>13919</v>
      </c>
      <c r="G325" s="117" t="s">
        <v>13917</v>
      </c>
      <c r="H325" s="117" t="s">
        <v>13917</v>
      </c>
      <c r="I325" s="119" t="s">
        <v>14024</v>
      </c>
    </row>
    <row r="326" spans="1:9" x14ac:dyDescent="0.25">
      <c r="A326" s="115" t="s">
        <v>14203</v>
      </c>
      <c r="B326" s="116" t="s">
        <v>13052</v>
      </c>
      <c r="C326" s="116" t="s">
        <v>13929</v>
      </c>
      <c r="D326" s="117" t="s">
        <v>14229</v>
      </c>
      <c r="E326" s="118" t="s">
        <v>14230</v>
      </c>
      <c r="F326" s="117" t="s">
        <v>13919</v>
      </c>
      <c r="G326" s="117" t="s">
        <v>13919</v>
      </c>
      <c r="H326" s="117" t="s">
        <v>13919</v>
      </c>
      <c r="I326" s="119" t="s">
        <v>13920</v>
      </c>
    </row>
    <row r="327" spans="1:9" x14ac:dyDescent="0.25">
      <c r="A327" s="115" t="s">
        <v>14203</v>
      </c>
      <c r="B327" s="116" t="s">
        <v>13052</v>
      </c>
      <c r="C327" s="116" t="s">
        <v>13929</v>
      </c>
      <c r="D327" s="117" t="s">
        <v>1240</v>
      </c>
      <c r="E327" s="118" t="s">
        <v>13765</v>
      </c>
      <c r="F327" s="117" t="s">
        <v>13919</v>
      </c>
      <c r="G327" s="117" t="s">
        <v>13917</v>
      </c>
      <c r="H327" s="117" t="s">
        <v>13919</v>
      </c>
      <c r="I327" s="119" t="s">
        <v>14010</v>
      </c>
    </row>
    <row r="328" spans="1:9" x14ac:dyDescent="0.25">
      <c r="A328" s="115" t="s">
        <v>14203</v>
      </c>
      <c r="B328" s="116" t="s">
        <v>13052</v>
      </c>
      <c r="C328" s="116" t="s">
        <v>13929</v>
      </c>
      <c r="D328" s="117" t="s">
        <v>14231</v>
      </c>
      <c r="E328" s="118" t="s">
        <v>14232</v>
      </c>
      <c r="F328" s="117" t="s">
        <v>13919</v>
      </c>
      <c r="G328" s="117" t="s">
        <v>13919</v>
      </c>
      <c r="H328" s="117" t="s">
        <v>13919</v>
      </c>
      <c r="I328" s="119" t="s">
        <v>13920</v>
      </c>
    </row>
    <row r="329" spans="1:9" x14ac:dyDescent="0.25">
      <c r="A329" s="115" t="s">
        <v>14203</v>
      </c>
      <c r="B329" s="116" t="s">
        <v>13052</v>
      </c>
      <c r="C329" s="116" t="s">
        <v>13929</v>
      </c>
      <c r="D329" s="117" t="s">
        <v>1241</v>
      </c>
      <c r="E329" s="118" t="s">
        <v>13766</v>
      </c>
      <c r="F329" s="117" t="s">
        <v>13919</v>
      </c>
      <c r="G329" s="117" t="s">
        <v>13917</v>
      </c>
      <c r="H329" s="117" t="s">
        <v>13919</v>
      </c>
      <c r="I329" s="119" t="s">
        <v>14010</v>
      </c>
    </row>
    <row r="330" spans="1:9" x14ac:dyDescent="0.25">
      <c r="A330" s="115" t="s">
        <v>14203</v>
      </c>
      <c r="B330" s="116" t="s">
        <v>13052</v>
      </c>
      <c r="C330" s="116" t="s">
        <v>13929</v>
      </c>
      <c r="D330" s="117" t="s">
        <v>14233</v>
      </c>
      <c r="E330" s="118" t="s">
        <v>14234</v>
      </c>
      <c r="F330" s="117" t="s">
        <v>13919</v>
      </c>
      <c r="G330" s="117" t="s">
        <v>13919</v>
      </c>
      <c r="H330" s="117" t="s">
        <v>13919</v>
      </c>
      <c r="I330" s="119" t="s">
        <v>13920</v>
      </c>
    </row>
    <row r="331" spans="1:9" x14ac:dyDescent="0.25">
      <c r="A331" s="115" t="s">
        <v>14203</v>
      </c>
      <c r="B331" s="116" t="s">
        <v>13052</v>
      </c>
      <c r="C331" s="116" t="s">
        <v>13929</v>
      </c>
      <c r="D331" s="117" t="s">
        <v>13737</v>
      </c>
      <c r="E331" s="118" t="s">
        <v>13738</v>
      </c>
      <c r="F331" s="117" t="s">
        <v>13919</v>
      </c>
      <c r="G331" s="117" t="s">
        <v>13919</v>
      </c>
      <c r="H331" s="117" t="s">
        <v>13919</v>
      </c>
      <c r="I331" s="119" t="s">
        <v>13920</v>
      </c>
    </row>
    <row r="332" spans="1:9" x14ac:dyDescent="0.25">
      <c r="A332" s="115" t="s">
        <v>14203</v>
      </c>
      <c r="B332" s="116" t="s">
        <v>13052</v>
      </c>
      <c r="C332" s="116" t="s">
        <v>13929</v>
      </c>
      <c r="D332" s="117" t="s">
        <v>13739</v>
      </c>
      <c r="E332" s="118" t="s">
        <v>13740</v>
      </c>
      <c r="F332" s="117" t="s">
        <v>13919</v>
      </c>
      <c r="G332" s="117" t="s">
        <v>13919</v>
      </c>
      <c r="H332" s="117" t="s">
        <v>13919</v>
      </c>
      <c r="I332" s="119" t="s">
        <v>13920</v>
      </c>
    </row>
    <row r="333" spans="1:9" x14ac:dyDescent="0.25">
      <c r="A333" s="115" t="s">
        <v>14203</v>
      </c>
      <c r="B333" s="116" t="s">
        <v>13052</v>
      </c>
      <c r="C333" s="116" t="s">
        <v>13929</v>
      </c>
      <c r="D333" s="117" t="s">
        <v>13873</v>
      </c>
      <c r="E333" s="118" t="s">
        <v>13874</v>
      </c>
      <c r="F333" s="117" t="s">
        <v>13919</v>
      </c>
      <c r="G333" s="117" t="s">
        <v>13919</v>
      </c>
      <c r="H333" s="117" t="s">
        <v>13919</v>
      </c>
      <c r="I333" s="119" t="s">
        <v>13920</v>
      </c>
    </row>
    <row r="334" spans="1:9" x14ac:dyDescent="0.25">
      <c r="A334" s="115" t="s">
        <v>14203</v>
      </c>
      <c r="B334" s="116" t="s">
        <v>13052</v>
      </c>
      <c r="C334" s="116" t="s">
        <v>13929</v>
      </c>
      <c r="D334" s="117" t="s">
        <v>13875</v>
      </c>
      <c r="E334" s="118" t="s">
        <v>13876</v>
      </c>
      <c r="F334" s="117" t="s">
        <v>13919</v>
      </c>
      <c r="G334" s="117" t="s">
        <v>13919</v>
      </c>
      <c r="H334" s="117" t="s">
        <v>13919</v>
      </c>
      <c r="I334" s="119" t="s">
        <v>13920</v>
      </c>
    </row>
    <row r="335" spans="1:9" x14ac:dyDescent="0.25">
      <c r="A335" s="115" t="s">
        <v>14203</v>
      </c>
      <c r="B335" s="116" t="s">
        <v>13052</v>
      </c>
      <c r="C335" s="116" t="s">
        <v>13929</v>
      </c>
      <c r="D335" s="117" t="s">
        <v>14235</v>
      </c>
      <c r="E335" s="118" t="s">
        <v>14236</v>
      </c>
      <c r="F335" s="117" t="s">
        <v>13917</v>
      </c>
      <c r="G335" s="117" t="s">
        <v>13917</v>
      </c>
      <c r="H335" s="117" t="s">
        <v>13917</v>
      </c>
      <c r="I335" s="119" t="s">
        <v>13918</v>
      </c>
    </row>
    <row r="336" spans="1:9" x14ac:dyDescent="0.25">
      <c r="A336" s="115" t="s">
        <v>14203</v>
      </c>
      <c r="B336" s="116" t="s">
        <v>13052</v>
      </c>
      <c r="C336" s="116" t="s">
        <v>13929</v>
      </c>
      <c r="D336" s="117" t="s">
        <v>14237</v>
      </c>
      <c r="E336" s="118" t="s">
        <v>14238</v>
      </c>
      <c r="F336" s="117" t="s">
        <v>13917</v>
      </c>
      <c r="G336" s="117" t="s">
        <v>13917</v>
      </c>
      <c r="H336" s="117" t="s">
        <v>13917</v>
      </c>
      <c r="I336" s="119" t="s">
        <v>13918</v>
      </c>
    </row>
    <row r="337" spans="1:9" x14ac:dyDescent="0.25">
      <c r="A337" s="115" t="s">
        <v>14203</v>
      </c>
      <c r="B337" s="116" t="s">
        <v>13052</v>
      </c>
      <c r="C337" s="116" t="s">
        <v>13929</v>
      </c>
      <c r="D337" s="117" t="s">
        <v>1341</v>
      </c>
      <c r="E337" s="118" t="s">
        <v>13849</v>
      </c>
      <c r="F337" s="117" t="s">
        <v>13917</v>
      </c>
      <c r="G337" s="117" t="s">
        <v>13917</v>
      </c>
      <c r="H337" s="117" t="s">
        <v>13919</v>
      </c>
      <c r="I337" s="119" t="s">
        <v>13938</v>
      </c>
    </row>
    <row r="338" spans="1:9" x14ac:dyDescent="0.25">
      <c r="A338" s="115" t="s">
        <v>14203</v>
      </c>
      <c r="B338" s="116" t="s">
        <v>13052</v>
      </c>
      <c r="C338" s="116" t="s">
        <v>13929</v>
      </c>
      <c r="D338" s="117" t="s">
        <v>14239</v>
      </c>
      <c r="E338" s="118" t="s">
        <v>14240</v>
      </c>
      <c r="F338" s="117" t="s">
        <v>13919</v>
      </c>
      <c r="G338" s="117" t="s">
        <v>13919</v>
      </c>
      <c r="H338" s="117" t="s">
        <v>13919</v>
      </c>
      <c r="I338" s="119" t="s">
        <v>13920</v>
      </c>
    </row>
    <row r="339" spans="1:9" x14ac:dyDescent="0.25">
      <c r="A339" s="115" t="s">
        <v>14203</v>
      </c>
      <c r="B339" s="116" t="s">
        <v>13052</v>
      </c>
      <c r="C339" s="116" t="s">
        <v>13929</v>
      </c>
      <c r="D339" s="117" t="s">
        <v>1340</v>
      </c>
      <c r="E339" s="118" t="s">
        <v>13850</v>
      </c>
      <c r="F339" s="117" t="s">
        <v>13917</v>
      </c>
      <c r="G339" s="117" t="s">
        <v>13917</v>
      </c>
      <c r="H339" s="117" t="s">
        <v>13919</v>
      </c>
      <c r="I339" s="119" t="s">
        <v>13938</v>
      </c>
    </row>
    <row r="340" spans="1:9" x14ac:dyDescent="0.25">
      <c r="A340" s="115" t="s">
        <v>14203</v>
      </c>
      <c r="B340" s="116" t="s">
        <v>13052</v>
      </c>
      <c r="C340" s="116" t="s">
        <v>13929</v>
      </c>
      <c r="D340" s="117" t="s">
        <v>13842</v>
      </c>
      <c r="E340" s="118" t="s">
        <v>13843</v>
      </c>
      <c r="F340" s="117" t="s">
        <v>13919</v>
      </c>
      <c r="G340" s="117" t="s">
        <v>13919</v>
      </c>
      <c r="H340" s="117" t="s">
        <v>13919</v>
      </c>
      <c r="I340" s="119" t="s">
        <v>13920</v>
      </c>
    </row>
    <row r="341" spans="1:9" x14ac:dyDescent="0.25">
      <c r="A341" s="115" t="s">
        <v>14203</v>
      </c>
      <c r="B341" s="116" t="s">
        <v>13052</v>
      </c>
      <c r="C341" s="116" t="s">
        <v>13929</v>
      </c>
      <c r="D341" s="117" t="s">
        <v>1282</v>
      </c>
      <c r="E341" s="118" t="s">
        <v>13826</v>
      </c>
      <c r="F341" s="117" t="s">
        <v>13917</v>
      </c>
      <c r="G341" s="117" t="s">
        <v>13917</v>
      </c>
      <c r="H341" s="117" t="s">
        <v>13917</v>
      </c>
      <c r="I341" s="119" t="s">
        <v>13918</v>
      </c>
    </row>
    <row r="342" spans="1:9" x14ac:dyDescent="0.25">
      <c r="A342" s="115" t="s">
        <v>14203</v>
      </c>
      <c r="B342" s="116" t="s">
        <v>13052</v>
      </c>
      <c r="C342" s="116" t="s">
        <v>13929</v>
      </c>
      <c r="D342" s="117" t="s">
        <v>14241</v>
      </c>
      <c r="E342" s="118" t="s">
        <v>14242</v>
      </c>
      <c r="F342" s="117" t="s">
        <v>13919</v>
      </c>
      <c r="G342" s="117" t="s">
        <v>13919</v>
      </c>
      <c r="H342" s="117" t="s">
        <v>13919</v>
      </c>
      <c r="I342" s="119" t="s">
        <v>13920</v>
      </c>
    </row>
    <row r="343" spans="1:9" x14ac:dyDescent="0.25">
      <c r="A343" s="115" t="s">
        <v>14203</v>
      </c>
      <c r="B343" s="116" t="s">
        <v>13052</v>
      </c>
      <c r="C343" s="116" t="s">
        <v>13929</v>
      </c>
      <c r="D343" s="117" t="s">
        <v>1203</v>
      </c>
      <c r="E343" s="118" t="s">
        <v>13827</v>
      </c>
      <c r="F343" s="117" t="s">
        <v>13917</v>
      </c>
      <c r="G343" s="117" t="s">
        <v>13917</v>
      </c>
      <c r="H343" s="117" t="s">
        <v>13917</v>
      </c>
      <c r="I343" s="119" t="s">
        <v>13918</v>
      </c>
    </row>
    <row r="344" spans="1:9" x14ac:dyDescent="0.25">
      <c r="A344" s="115" t="s">
        <v>14203</v>
      </c>
      <c r="B344" s="116" t="s">
        <v>13052</v>
      </c>
      <c r="C344" s="116" t="s">
        <v>13929</v>
      </c>
      <c r="D344" s="117" t="s">
        <v>13175</v>
      </c>
      <c r="E344" s="118" t="s">
        <v>14243</v>
      </c>
      <c r="F344" s="117" t="s">
        <v>13917</v>
      </c>
      <c r="G344" s="117" t="s">
        <v>13917</v>
      </c>
      <c r="H344" s="117" t="s">
        <v>13917</v>
      </c>
      <c r="I344" s="119" t="s">
        <v>13918</v>
      </c>
    </row>
    <row r="345" spans="1:9" x14ac:dyDescent="0.25">
      <c r="A345" s="115" t="s">
        <v>14203</v>
      </c>
      <c r="B345" s="116" t="s">
        <v>13052</v>
      </c>
      <c r="C345" s="116" t="s">
        <v>13929</v>
      </c>
      <c r="D345" s="117" t="s">
        <v>13855</v>
      </c>
      <c r="E345" s="118" t="s">
        <v>13856</v>
      </c>
      <c r="F345" s="117" t="s">
        <v>13919</v>
      </c>
      <c r="G345" s="117" t="s">
        <v>13919</v>
      </c>
      <c r="H345" s="117" t="s">
        <v>13919</v>
      </c>
      <c r="I345" s="119" t="s">
        <v>13920</v>
      </c>
    </row>
    <row r="346" spans="1:9" x14ac:dyDescent="0.25">
      <c r="A346" s="115" t="s">
        <v>14203</v>
      </c>
      <c r="B346" s="116" t="s">
        <v>13052</v>
      </c>
      <c r="C346" s="116" t="s">
        <v>13929</v>
      </c>
      <c r="D346" s="117" t="s">
        <v>14244</v>
      </c>
      <c r="E346" s="118" t="s">
        <v>14245</v>
      </c>
      <c r="F346" s="117" t="s">
        <v>13917</v>
      </c>
      <c r="G346" s="117" t="s">
        <v>13917</v>
      </c>
      <c r="H346" s="117" t="s">
        <v>13917</v>
      </c>
      <c r="I346" s="119" t="s">
        <v>13918</v>
      </c>
    </row>
    <row r="347" spans="1:9" x14ac:dyDescent="0.25">
      <c r="A347" s="115" t="s">
        <v>14203</v>
      </c>
      <c r="B347" s="116" t="s">
        <v>13052</v>
      </c>
      <c r="C347" s="116" t="s">
        <v>13929</v>
      </c>
      <c r="D347" s="117" t="s">
        <v>14246</v>
      </c>
      <c r="E347" s="118" t="s">
        <v>14247</v>
      </c>
      <c r="F347" s="117" t="s">
        <v>13919</v>
      </c>
      <c r="G347" s="117" t="s">
        <v>13919</v>
      </c>
      <c r="H347" s="117" t="s">
        <v>13919</v>
      </c>
      <c r="I347" s="119" t="s">
        <v>13920</v>
      </c>
    </row>
    <row r="348" spans="1:9" x14ac:dyDescent="0.25">
      <c r="A348" s="115" t="s">
        <v>14203</v>
      </c>
      <c r="B348" s="116" t="s">
        <v>13052</v>
      </c>
      <c r="C348" s="116" t="s">
        <v>13929</v>
      </c>
      <c r="D348" s="117" t="s">
        <v>13193</v>
      </c>
      <c r="E348" s="118" t="s">
        <v>13752</v>
      </c>
      <c r="F348" s="117" t="s">
        <v>13917</v>
      </c>
      <c r="G348" s="117" t="s">
        <v>13917</v>
      </c>
      <c r="H348" s="117" t="s">
        <v>13917</v>
      </c>
      <c r="I348" s="119" t="s">
        <v>13918</v>
      </c>
    </row>
    <row r="349" spans="1:9" x14ac:dyDescent="0.25">
      <c r="A349" s="115" t="s">
        <v>14203</v>
      </c>
      <c r="B349" s="116" t="s">
        <v>13052</v>
      </c>
      <c r="C349" s="116" t="s">
        <v>13929</v>
      </c>
      <c r="D349" s="117" t="s">
        <v>14248</v>
      </c>
      <c r="E349" s="118" t="s">
        <v>14249</v>
      </c>
      <c r="F349" s="117" t="s">
        <v>13917</v>
      </c>
      <c r="G349" s="117" t="s">
        <v>13917</v>
      </c>
      <c r="H349" s="117" t="s">
        <v>13917</v>
      </c>
      <c r="I349" s="119" t="s">
        <v>13918</v>
      </c>
    </row>
    <row r="350" spans="1:9" x14ac:dyDescent="0.25">
      <c r="A350" s="115" t="s">
        <v>14203</v>
      </c>
      <c r="B350" s="116" t="s">
        <v>13052</v>
      </c>
      <c r="C350" s="116" t="s">
        <v>13929</v>
      </c>
      <c r="D350" s="117" t="s">
        <v>14250</v>
      </c>
      <c r="E350" s="118" t="s">
        <v>14251</v>
      </c>
      <c r="F350" s="117" t="s">
        <v>13919</v>
      </c>
      <c r="G350" s="117" t="s">
        <v>13919</v>
      </c>
      <c r="H350" s="117" t="s">
        <v>13919</v>
      </c>
      <c r="I350" s="119" t="s">
        <v>13920</v>
      </c>
    </row>
    <row r="351" spans="1:9" x14ac:dyDescent="0.25">
      <c r="A351" s="115" t="s">
        <v>14203</v>
      </c>
      <c r="B351" s="116" t="s">
        <v>13052</v>
      </c>
      <c r="C351" s="116" t="s">
        <v>13929</v>
      </c>
      <c r="D351" s="117" t="s">
        <v>1280</v>
      </c>
      <c r="E351" s="118" t="s">
        <v>14252</v>
      </c>
      <c r="F351" s="117" t="s">
        <v>13917</v>
      </c>
      <c r="G351" s="117" t="s">
        <v>13917</v>
      </c>
      <c r="H351" s="117" t="s">
        <v>13917</v>
      </c>
      <c r="I351" s="119" t="s">
        <v>13918</v>
      </c>
    </row>
    <row r="352" spans="1:9" x14ac:dyDescent="0.25">
      <c r="A352" s="115" t="s">
        <v>14203</v>
      </c>
      <c r="B352" s="116" t="s">
        <v>13052</v>
      </c>
      <c r="C352" s="116" t="s">
        <v>13929</v>
      </c>
      <c r="D352" s="117" t="s">
        <v>1238</v>
      </c>
      <c r="E352" s="118" t="s">
        <v>14253</v>
      </c>
      <c r="F352" s="117" t="s">
        <v>13917</v>
      </c>
      <c r="G352" s="117" t="s">
        <v>13917</v>
      </c>
      <c r="H352" s="117" t="s">
        <v>13917</v>
      </c>
      <c r="I352" s="119" t="s">
        <v>13918</v>
      </c>
    </row>
    <row r="353" spans="1:9" x14ac:dyDescent="0.25">
      <c r="A353" s="115" t="s">
        <v>14203</v>
      </c>
      <c r="B353" s="116" t="s">
        <v>13052</v>
      </c>
      <c r="C353" s="116" t="s">
        <v>13929</v>
      </c>
      <c r="D353" s="117" t="s">
        <v>14254</v>
      </c>
      <c r="E353" s="118" t="s">
        <v>14255</v>
      </c>
      <c r="F353" s="117" t="s">
        <v>13919</v>
      </c>
      <c r="G353" s="117" t="s">
        <v>13919</v>
      </c>
      <c r="H353" s="117" t="s">
        <v>13919</v>
      </c>
      <c r="I353" s="119" t="s">
        <v>13920</v>
      </c>
    </row>
    <row r="354" spans="1:9" x14ac:dyDescent="0.25">
      <c r="A354" s="115" t="s">
        <v>14203</v>
      </c>
      <c r="B354" s="116" t="s">
        <v>13052</v>
      </c>
      <c r="C354" s="116" t="s">
        <v>13929</v>
      </c>
      <c r="D354" s="117" t="s">
        <v>14256</v>
      </c>
      <c r="E354" s="118" t="s">
        <v>14257</v>
      </c>
      <c r="F354" s="117" t="s">
        <v>13917</v>
      </c>
      <c r="G354" s="117" t="s">
        <v>13917</v>
      </c>
      <c r="H354" s="117" t="s">
        <v>13917</v>
      </c>
      <c r="I354" s="119" t="s">
        <v>13918</v>
      </c>
    </row>
    <row r="355" spans="1:9" x14ac:dyDescent="0.25">
      <c r="A355" s="115" t="s">
        <v>14203</v>
      </c>
      <c r="B355" s="116" t="s">
        <v>13052</v>
      </c>
      <c r="C355" s="116" t="s">
        <v>13929</v>
      </c>
      <c r="D355" s="117" t="s">
        <v>12274</v>
      </c>
      <c r="E355" s="118" t="s">
        <v>13863</v>
      </c>
      <c r="F355" s="117" t="s">
        <v>13917</v>
      </c>
      <c r="G355" s="117" t="s">
        <v>13917</v>
      </c>
      <c r="H355" s="117" t="s">
        <v>13917</v>
      </c>
      <c r="I355" s="119" t="s">
        <v>13918</v>
      </c>
    </row>
    <row r="356" spans="1:9" x14ac:dyDescent="0.25">
      <c r="A356" s="115" t="s">
        <v>14203</v>
      </c>
      <c r="B356" s="116" t="s">
        <v>13052</v>
      </c>
      <c r="C356" s="116" t="s">
        <v>13929</v>
      </c>
      <c r="D356" s="117" t="s">
        <v>1300</v>
      </c>
      <c r="E356" s="118" t="s">
        <v>13844</v>
      </c>
      <c r="F356" s="117" t="s">
        <v>13917</v>
      </c>
      <c r="G356" s="117" t="s">
        <v>13917</v>
      </c>
      <c r="H356" s="117" t="s">
        <v>13917</v>
      </c>
      <c r="I356" s="119" t="s">
        <v>13918</v>
      </c>
    </row>
    <row r="357" spans="1:9" x14ac:dyDescent="0.25">
      <c r="A357" s="115" t="s">
        <v>14203</v>
      </c>
      <c r="B357" s="116" t="s">
        <v>13052</v>
      </c>
      <c r="C357" s="116" t="s">
        <v>13929</v>
      </c>
      <c r="D357" s="117" t="s">
        <v>12304</v>
      </c>
      <c r="E357" s="118" t="s">
        <v>14258</v>
      </c>
      <c r="F357" s="117" t="s">
        <v>13919</v>
      </c>
      <c r="G357" s="117" t="s">
        <v>13919</v>
      </c>
      <c r="H357" s="117" t="s">
        <v>13919</v>
      </c>
      <c r="I357" s="119" t="s">
        <v>13920</v>
      </c>
    </row>
    <row r="358" spans="1:9" x14ac:dyDescent="0.25">
      <c r="A358" s="115" t="s">
        <v>14203</v>
      </c>
      <c r="B358" s="116" t="s">
        <v>13052</v>
      </c>
      <c r="C358" s="116" t="s">
        <v>13929</v>
      </c>
      <c r="D358" s="117" t="s">
        <v>13206</v>
      </c>
      <c r="E358" s="118" t="s">
        <v>14259</v>
      </c>
      <c r="F358" s="117" t="s">
        <v>13919</v>
      </c>
      <c r="G358" s="117" t="s">
        <v>13919</v>
      </c>
      <c r="H358" s="117" t="s">
        <v>13919</v>
      </c>
      <c r="I358" s="119" t="s">
        <v>13920</v>
      </c>
    </row>
    <row r="359" spans="1:9" x14ac:dyDescent="0.25">
      <c r="A359" s="115" t="s">
        <v>14203</v>
      </c>
      <c r="B359" s="116" t="s">
        <v>13052</v>
      </c>
      <c r="C359" s="116" t="s">
        <v>14260</v>
      </c>
      <c r="D359" s="117" t="s">
        <v>13179</v>
      </c>
      <c r="E359" s="118" t="s">
        <v>13882</v>
      </c>
      <c r="F359" s="117" t="s">
        <v>13919</v>
      </c>
      <c r="G359" s="117" t="s">
        <v>13917</v>
      </c>
      <c r="H359" s="117" t="s">
        <v>13919</v>
      </c>
      <c r="I359" s="119" t="s">
        <v>14010</v>
      </c>
    </row>
    <row r="360" spans="1:9" x14ac:dyDescent="0.25">
      <c r="A360" s="115" t="s">
        <v>14203</v>
      </c>
      <c r="B360" s="116" t="s">
        <v>13052</v>
      </c>
      <c r="C360" s="116" t="s">
        <v>14260</v>
      </c>
      <c r="D360" s="117" t="s">
        <v>13117</v>
      </c>
      <c r="E360" s="118" t="s">
        <v>13878</v>
      </c>
      <c r="F360" s="117" t="s">
        <v>13919</v>
      </c>
      <c r="G360" s="117" t="s">
        <v>13917</v>
      </c>
      <c r="H360" s="117" t="s">
        <v>13919</v>
      </c>
      <c r="I360" s="119" t="s">
        <v>14010</v>
      </c>
    </row>
    <row r="361" spans="1:9" x14ac:dyDescent="0.25">
      <c r="A361" s="115" t="s">
        <v>14203</v>
      </c>
      <c r="B361" s="116" t="s">
        <v>13052</v>
      </c>
      <c r="C361" s="116" t="s">
        <v>14260</v>
      </c>
      <c r="D361" s="117" t="s">
        <v>13116</v>
      </c>
      <c r="E361" s="118" t="s">
        <v>13877</v>
      </c>
      <c r="F361" s="117" t="s">
        <v>13919</v>
      </c>
      <c r="G361" s="117" t="s">
        <v>13917</v>
      </c>
      <c r="H361" s="117" t="s">
        <v>13919</v>
      </c>
      <c r="I361" s="119" t="s">
        <v>14010</v>
      </c>
    </row>
    <row r="362" spans="1:9" x14ac:dyDescent="0.25">
      <c r="A362" s="115" t="s">
        <v>14203</v>
      </c>
      <c r="B362" s="116" t="s">
        <v>13052</v>
      </c>
      <c r="C362" s="116" t="s">
        <v>13956</v>
      </c>
      <c r="D362" s="117" t="s">
        <v>14261</v>
      </c>
      <c r="E362" s="118" t="s">
        <v>14262</v>
      </c>
      <c r="F362" s="117" t="s">
        <v>13919</v>
      </c>
      <c r="G362" s="117" t="s">
        <v>13919</v>
      </c>
      <c r="H362" s="117" t="s">
        <v>13919</v>
      </c>
      <c r="I362" s="119" t="s">
        <v>13920</v>
      </c>
    </row>
    <row r="363" spans="1:9" x14ac:dyDescent="0.25">
      <c r="A363" s="115" t="s">
        <v>14203</v>
      </c>
      <c r="B363" s="116" t="s">
        <v>13052</v>
      </c>
      <c r="C363" s="116" t="s">
        <v>13956</v>
      </c>
      <c r="D363" s="117" t="s">
        <v>13098</v>
      </c>
      <c r="E363" s="118" t="s">
        <v>14263</v>
      </c>
      <c r="F363" s="117" t="s">
        <v>13917</v>
      </c>
      <c r="G363" s="117" t="s">
        <v>13917</v>
      </c>
      <c r="H363" s="117" t="s">
        <v>13917</v>
      </c>
      <c r="I363" s="119" t="s">
        <v>13918</v>
      </c>
    </row>
    <row r="364" spans="1:9" x14ac:dyDescent="0.25">
      <c r="A364" s="115" t="s">
        <v>14203</v>
      </c>
      <c r="B364" s="116" t="s">
        <v>13052</v>
      </c>
      <c r="C364" s="116" t="s">
        <v>13956</v>
      </c>
      <c r="D364" s="117" t="s">
        <v>13148</v>
      </c>
      <c r="E364" s="118" t="s">
        <v>13879</v>
      </c>
      <c r="F364" s="117" t="s">
        <v>13919</v>
      </c>
      <c r="G364" s="117" t="s">
        <v>13917</v>
      </c>
      <c r="H364" s="117" t="s">
        <v>13917</v>
      </c>
      <c r="I364" s="119" t="s">
        <v>14024</v>
      </c>
    </row>
    <row r="365" spans="1:9" x14ac:dyDescent="0.25">
      <c r="A365" s="115" t="s">
        <v>14203</v>
      </c>
      <c r="B365" s="116" t="s">
        <v>13052</v>
      </c>
      <c r="C365" s="116" t="s">
        <v>13956</v>
      </c>
      <c r="D365" s="117" t="s">
        <v>1251</v>
      </c>
      <c r="E365" s="118" t="s">
        <v>13813</v>
      </c>
      <c r="F365" s="117" t="s">
        <v>13919</v>
      </c>
      <c r="G365" s="117" t="s">
        <v>13919</v>
      </c>
      <c r="H365" s="117" t="s">
        <v>13919</v>
      </c>
      <c r="I365" s="119" t="s">
        <v>13920</v>
      </c>
    </row>
    <row r="366" spans="1:9" x14ac:dyDescent="0.25">
      <c r="A366" s="115" t="s">
        <v>14203</v>
      </c>
      <c r="B366" s="116" t="s">
        <v>13052</v>
      </c>
      <c r="C366" s="116" t="s">
        <v>13956</v>
      </c>
      <c r="D366" s="117" t="s">
        <v>14264</v>
      </c>
      <c r="E366" s="118" t="s">
        <v>14265</v>
      </c>
      <c r="F366" s="117" t="s">
        <v>13917</v>
      </c>
      <c r="G366" s="117" t="s">
        <v>13917</v>
      </c>
      <c r="H366" s="117" t="s">
        <v>13917</v>
      </c>
      <c r="I366" s="119" t="s">
        <v>13918</v>
      </c>
    </row>
    <row r="367" spans="1:9" x14ac:dyDescent="0.25">
      <c r="A367" s="115" t="s">
        <v>14203</v>
      </c>
      <c r="B367" s="116" t="s">
        <v>13052</v>
      </c>
      <c r="C367" s="116" t="s">
        <v>13956</v>
      </c>
      <c r="D367" s="117" t="s">
        <v>14266</v>
      </c>
      <c r="E367" s="118" t="s">
        <v>14267</v>
      </c>
      <c r="F367" s="117" t="s">
        <v>13917</v>
      </c>
      <c r="G367" s="117" t="s">
        <v>13917</v>
      </c>
      <c r="H367" s="117" t="s">
        <v>13917</v>
      </c>
      <c r="I367" s="119" t="s">
        <v>13918</v>
      </c>
    </row>
    <row r="368" spans="1:9" x14ac:dyDescent="0.25">
      <c r="A368" s="115" t="s">
        <v>14203</v>
      </c>
      <c r="B368" s="116" t="s">
        <v>13052</v>
      </c>
      <c r="C368" s="116" t="s">
        <v>13956</v>
      </c>
      <c r="D368" s="117" t="s">
        <v>12311</v>
      </c>
      <c r="E368" s="118" t="s">
        <v>13868</v>
      </c>
      <c r="F368" s="117" t="s">
        <v>13919</v>
      </c>
      <c r="G368" s="117" t="s">
        <v>13917</v>
      </c>
      <c r="H368" s="117" t="s">
        <v>13917</v>
      </c>
      <c r="I368" s="119" t="s">
        <v>14024</v>
      </c>
    </row>
    <row r="369" spans="1:9" x14ac:dyDescent="0.25">
      <c r="A369" s="115" t="s">
        <v>14203</v>
      </c>
      <c r="B369" s="116" t="s">
        <v>13052</v>
      </c>
      <c r="C369" s="116" t="s">
        <v>13956</v>
      </c>
      <c r="D369" s="117" t="s">
        <v>1237</v>
      </c>
      <c r="E369" s="118" t="s">
        <v>13808</v>
      </c>
      <c r="F369" s="117" t="s">
        <v>13917</v>
      </c>
      <c r="G369" s="117" t="s">
        <v>13917</v>
      </c>
      <c r="H369" s="117" t="s">
        <v>13917</v>
      </c>
      <c r="I369" s="119" t="s">
        <v>13918</v>
      </c>
    </row>
    <row r="370" spans="1:9" x14ac:dyDescent="0.25">
      <c r="A370" s="115" t="s">
        <v>14203</v>
      </c>
      <c r="B370" s="116" t="s">
        <v>13052</v>
      </c>
      <c r="C370" s="116" t="s">
        <v>13956</v>
      </c>
      <c r="D370" s="117" t="s">
        <v>13213</v>
      </c>
      <c r="E370" s="118" t="s">
        <v>14268</v>
      </c>
      <c r="F370" s="117" t="s">
        <v>13919</v>
      </c>
      <c r="G370" s="117" t="s">
        <v>13919</v>
      </c>
      <c r="H370" s="117" t="s">
        <v>13919</v>
      </c>
      <c r="I370" s="119" t="s">
        <v>13920</v>
      </c>
    </row>
    <row r="371" spans="1:9" x14ac:dyDescent="0.25">
      <c r="A371" s="115" t="s">
        <v>14203</v>
      </c>
      <c r="B371" s="116" t="s">
        <v>13052</v>
      </c>
      <c r="C371" s="116" t="s">
        <v>13956</v>
      </c>
      <c r="D371" s="117" t="s">
        <v>1258</v>
      </c>
      <c r="E371" s="118" t="s">
        <v>13817</v>
      </c>
      <c r="F371" s="117" t="s">
        <v>13917</v>
      </c>
      <c r="G371" s="117" t="s">
        <v>13917</v>
      </c>
      <c r="H371" s="117" t="s">
        <v>13917</v>
      </c>
      <c r="I371" s="119" t="s">
        <v>13918</v>
      </c>
    </row>
    <row r="372" spans="1:9" x14ac:dyDescent="0.25">
      <c r="A372" s="115" t="s">
        <v>14203</v>
      </c>
      <c r="B372" s="116" t="s">
        <v>13052</v>
      </c>
      <c r="C372" s="116" t="s">
        <v>13959</v>
      </c>
      <c r="D372" s="117" t="s">
        <v>12309</v>
      </c>
      <c r="E372" s="118" t="s">
        <v>13866</v>
      </c>
      <c r="F372" s="117" t="s">
        <v>13919</v>
      </c>
      <c r="G372" s="117" t="s">
        <v>13919</v>
      </c>
      <c r="H372" s="117" t="s">
        <v>13919</v>
      </c>
      <c r="I372" s="119" t="s">
        <v>13920</v>
      </c>
    </row>
    <row r="373" spans="1:9" x14ac:dyDescent="0.25">
      <c r="A373" s="115" t="s">
        <v>14203</v>
      </c>
      <c r="B373" s="116" t="s">
        <v>13052</v>
      </c>
      <c r="C373" s="116" t="s">
        <v>13959</v>
      </c>
      <c r="D373" s="117" t="s">
        <v>1293</v>
      </c>
      <c r="E373" s="118" t="s">
        <v>13835</v>
      </c>
      <c r="F373" s="117" t="s">
        <v>13917</v>
      </c>
      <c r="G373" s="117" t="s">
        <v>13917</v>
      </c>
      <c r="H373" s="117" t="s">
        <v>13917</v>
      </c>
      <c r="I373" s="119" t="s">
        <v>13918</v>
      </c>
    </row>
    <row r="374" spans="1:9" x14ac:dyDescent="0.25">
      <c r="A374" s="115" t="s">
        <v>14203</v>
      </c>
      <c r="B374" s="116" t="s">
        <v>13052</v>
      </c>
      <c r="C374" s="116" t="s">
        <v>13959</v>
      </c>
      <c r="D374" s="117" t="s">
        <v>14269</v>
      </c>
      <c r="E374" s="118" t="s">
        <v>14270</v>
      </c>
      <c r="F374" s="117" t="s">
        <v>13919</v>
      </c>
      <c r="G374" s="117" t="s">
        <v>13919</v>
      </c>
      <c r="H374" s="117" t="s">
        <v>13919</v>
      </c>
      <c r="I374" s="119" t="s">
        <v>13920</v>
      </c>
    </row>
    <row r="375" spans="1:9" x14ac:dyDescent="0.25">
      <c r="A375" s="115" t="s">
        <v>14203</v>
      </c>
      <c r="B375" s="116" t="s">
        <v>13052</v>
      </c>
      <c r="C375" s="116" t="s">
        <v>13959</v>
      </c>
      <c r="D375" s="117" t="s">
        <v>12257</v>
      </c>
      <c r="E375" s="118" t="s">
        <v>13862</v>
      </c>
      <c r="F375" s="117" t="s">
        <v>13917</v>
      </c>
      <c r="G375" s="117" t="s">
        <v>13917</v>
      </c>
      <c r="H375" s="117" t="s">
        <v>13917</v>
      </c>
      <c r="I375" s="119" t="s">
        <v>13918</v>
      </c>
    </row>
    <row r="376" spans="1:9" x14ac:dyDescent="0.25">
      <c r="A376" s="115" t="s">
        <v>14203</v>
      </c>
      <c r="B376" s="116" t="s">
        <v>13052</v>
      </c>
      <c r="C376" s="116" t="s">
        <v>13959</v>
      </c>
      <c r="D376" s="117" t="s">
        <v>14271</v>
      </c>
      <c r="E376" s="118" t="s">
        <v>14272</v>
      </c>
      <c r="F376" s="117" t="s">
        <v>13919</v>
      </c>
      <c r="G376" s="117" t="s">
        <v>13919</v>
      </c>
      <c r="H376" s="117" t="s">
        <v>13919</v>
      </c>
      <c r="I376" s="119" t="s">
        <v>13920</v>
      </c>
    </row>
    <row r="377" spans="1:9" x14ac:dyDescent="0.25">
      <c r="A377" s="115" t="s">
        <v>14203</v>
      </c>
      <c r="B377" s="116" t="s">
        <v>13052</v>
      </c>
      <c r="C377" s="116" t="s">
        <v>13959</v>
      </c>
      <c r="D377" s="117" t="s">
        <v>1285</v>
      </c>
      <c r="E377" s="118" t="s">
        <v>13829</v>
      </c>
      <c r="F377" s="117" t="s">
        <v>13917</v>
      </c>
      <c r="G377" s="117" t="s">
        <v>13917</v>
      </c>
      <c r="H377" s="117" t="s">
        <v>13917</v>
      </c>
      <c r="I377" s="119" t="s">
        <v>13918</v>
      </c>
    </row>
    <row r="378" spans="1:9" x14ac:dyDescent="0.25">
      <c r="A378" s="115" t="s">
        <v>14203</v>
      </c>
      <c r="B378" s="116" t="s">
        <v>13052</v>
      </c>
      <c r="C378" s="116" t="s">
        <v>13959</v>
      </c>
      <c r="D378" s="117" t="s">
        <v>1215</v>
      </c>
      <c r="E378" s="118" t="s">
        <v>13830</v>
      </c>
      <c r="F378" s="117" t="s">
        <v>13917</v>
      </c>
      <c r="G378" s="117" t="s">
        <v>13917</v>
      </c>
      <c r="H378" s="117" t="s">
        <v>13917</v>
      </c>
      <c r="I378" s="119" t="s">
        <v>13918</v>
      </c>
    </row>
    <row r="379" spans="1:9" x14ac:dyDescent="0.25">
      <c r="A379" s="115" t="s">
        <v>14203</v>
      </c>
      <c r="B379" s="116" t="s">
        <v>13052</v>
      </c>
      <c r="C379" s="116" t="s">
        <v>13959</v>
      </c>
      <c r="D379" s="117" t="s">
        <v>12308</v>
      </c>
      <c r="E379" s="118" t="s">
        <v>14273</v>
      </c>
      <c r="F379" s="117" t="s">
        <v>13917</v>
      </c>
      <c r="G379" s="117" t="s">
        <v>13917</v>
      </c>
      <c r="H379" s="117" t="s">
        <v>13917</v>
      </c>
      <c r="I379" s="119" t="s">
        <v>13918</v>
      </c>
    </row>
    <row r="380" spans="1:9" x14ac:dyDescent="0.25">
      <c r="A380" s="115" t="s">
        <v>14203</v>
      </c>
      <c r="B380" s="116" t="s">
        <v>13052</v>
      </c>
      <c r="C380" s="116" t="s">
        <v>13959</v>
      </c>
      <c r="D380" s="117" t="s">
        <v>12258</v>
      </c>
      <c r="E380" s="118" t="s">
        <v>13854</v>
      </c>
      <c r="F380" s="117" t="s">
        <v>13917</v>
      </c>
      <c r="G380" s="117" t="s">
        <v>13917</v>
      </c>
      <c r="H380" s="117" t="s">
        <v>13917</v>
      </c>
      <c r="I380" s="119" t="s">
        <v>13918</v>
      </c>
    </row>
    <row r="381" spans="1:9" x14ac:dyDescent="0.25">
      <c r="A381" s="115" t="s">
        <v>14203</v>
      </c>
      <c r="B381" s="116" t="s">
        <v>13052</v>
      </c>
      <c r="C381" s="116" t="s">
        <v>13959</v>
      </c>
      <c r="D381" s="117" t="s">
        <v>1252</v>
      </c>
      <c r="E381" s="118" t="s">
        <v>13814</v>
      </c>
      <c r="F381" s="117" t="s">
        <v>13917</v>
      </c>
      <c r="G381" s="117" t="s">
        <v>13917</v>
      </c>
      <c r="H381" s="117" t="s">
        <v>13917</v>
      </c>
      <c r="I381" s="119" t="s">
        <v>13918</v>
      </c>
    </row>
    <row r="382" spans="1:9" x14ac:dyDescent="0.25">
      <c r="A382" s="115" t="s">
        <v>14203</v>
      </c>
      <c r="B382" s="116" t="s">
        <v>13052</v>
      </c>
      <c r="C382" s="116" t="s">
        <v>13959</v>
      </c>
      <c r="D382" s="117" t="s">
        <v>1253</v>
      </c>
      <c r="E382" s="118" t="s">
        <v>13815</v>
      </c>
      <c r="F382" s="117" t="s">
        <v>13917</v>
      </c>
      <c r="G382" s="117" t="s">
        <v>13917</v>
      </c>
      <c r="H382" s="117" t="s">
        <v>13917</v>
      </c>
      <c r="I382" s="119" t="s">
        <v>13918</v>
      </c>
    </row>
    <row r="383" spans="1:9" x14ac:dyDescent="0.25">
      <c r="A383" s="115" t="s">
        <v>14203</v>
      </c>
      <c r="B383" s="116" t="s">
        <v>13052</v>
      </c>
      <c r="C383" s="116" t="s">
        <v>13959</v>
      </c>
      <c r="D383" s="117" t="s">
        <v>14274</v>
      </c>
      <c r="E383" s="118" t="s">
        <v>14275</v>
      </c>
      <c r="F383" s="117" t="s">
        <v>13919</v>
      </c>
      <c r="G383" s="117" t="s">
        <v>13919</v>
      </c>
      <c r="H383" s="117" t="s">
        <v>13917</v>
      </c>
      <c r="I383" s="119" t="s">
        <v>14012</v>
      </c>
    </row>
    <row r="384" spans="1:9" x14ac:dyDescent="0.25">
      <c r="A384" s="115" t="s">
        <v>14203</v>
      </c>
      <c r="B384" s="116" t="s">
        <v>13052</v>
      </c>
      <c r="C384" s="116" t="s">
        <v>13959</v>
      </c>
      <c r="D384" s="117" t="s">
        <v>13207</v>
      </c>
      <c r="E384" s="118" t="s">
        <v>14276</v>
      </c>
      <c r="F384" s="117" t="s">
        <v>13919</v>
      </c>
      <c r="G384" s="117" t="s">
        <v>13919</v>
      </c>
      <c r="H384" s="117" t="s">
        <v>13919</v>
      </c>
      <c r="I384" s="119" t="s">
        <v>13920</v>
      </c>
    </row>
    <row r="385" spans="1:9" x14ac:dyDescent="0.25">
      <c r="A385" s="115" t="s">
        <v>14203</v>
      </c>
      <c r="B385" s="116" t="s">
        <v>13052</v>
      </c>
      <c r="C385" s="116" t="s">
        <v>13959</v>
      </c>
      <c r="D385" s="117" t="s">
        <v>1245</v>
      </c>
      <c r="E385" s="118" t="s">
        <v>13809</v>
      </c>
      <c r="F385" s="117" t="s">
        <v>13919</v>
      </c>
      <c r="G385" s="117" t="s">
        <v>13917</v>
      </c>
      <c r="H385" s="117" t="s">
        <v>13919</v>
      </c>
      <c r="I385" s="119" t="s">
        <v>14010</v>
      </c>
    </row>
    <row r="386" spans="1:9" x14ac:dyDescent="0.25">
      <c r="A386" s="115" t="s">
        <v>14203</v>
      </c>
      <c r="B386" s="116" t="s">
        <v>13052</v>
      </c>
      <c r="C386" s="116" t="s">
        <v>13959</v>
      </c>
      <c r="D386" s="117" t="s">
        <v>1312</v>
      </c>
      <c r="E386" s="118" t="s">
        <v>14277</v>
      </c>
      <c r="F386" s="117" t="s">
        <v>13919</v>
      </c>
      <c r="G386" s="117" t="s">
        <v>13917</v>
      </c>
      <c r="H386" s="117" t="s">
        <v>13917</v>
      </c>
      <c r="I386" s="119" t="s">
        <v>14024</v>
      </c>
    </row>
    <row r="387" spans="1:9" x14ac:dyDescent="0.25">
      <c r="A387" s="115" t="s">
        <v>14203</v>
      </c>
      <c r="B387" s="116" t="s">
        <v>13052</v>
      </c>
      <c r="C387" s="116" t="s">
        <v>13959</v>
      </c>
      <c r="D387" s="117" t="s">
        <v>1303</v>
      </c>
      <c r="E387" s="118" t="s">
        <v>13756</v>
      </c>
      <c r="F387" s="117" t="s">
        <v>13919</v>
      </c>
      <c r="G387" s="117" t="s">
        <v>13917</v>
      </c>
      <c r="H387" s="117" t="s">
        <v>13917</v>
      </c>
      <c r="I387" s="119" t="s">
        <v>14024</v>
      </c>
    </row>
    <row r="388" spans="1:9" x14ac:dyDescent="0.25">
      <c r="A388" s="115" t="s">
        <v>14203</v>
      </c>
      <c r="B388" s="116" t="s">
        <v>13052</v>
      </c>
      <c r="C388" s="116" t="s">
        <v>13959</v>
      </c>
      <c r="D388" s="117" t="s">
        <v>1242</v>
      </c>
      <c r="E388" s="118" t="s">
        <v>12256</v>
      </c>
      <c r="F388" s="117" t="s">
        <v>13919</v>
      </c>
      <c r="G388" s="117" t="s">
        <v>13917</v>
      </c>
      <c r="H388" s="117" t="s">
        <v>13917</v>
      </c>
      <c r="I388" s="119" t="s">
        <v>14024</v>
      </c>
    </row>
    <row r="389" spans="1:9" x14ac:dyDescent="0.25">
      <c r="A389" s="115" t="s">
        <v>14203</v>
      </c>
      <c r="B389" s="116" t="s">
        <v>13052</v>
      </c>
      <c r="C389" s="116" t="s">
        <v>13959</v>
      </c>
      <c r="D389" s="117" t="s">
        <v>1265</v>
      </c>
      <c r="E389" s="118" t="s">
        <v>14278</v>
      </c>
      <c r="F389" s="117" t="s">
        <v>13917</v>
      </c>
      <c r="G389" s="117" t="s">
        <v>13917</v>
      </c>
      <c r="H389" s="117" t="s">
        <v>13917</v>
      </c>
      <c r="I389" s="119" t="s">
        <v>13918</v>
      </c>
    </row>
    <row r="390" spans="1:9" x14ac:dyDescent="0.25">
      <c r="A390" s="115" t="s">
        <v>14203</v>
      </c>
      <c r="B390" s="116" t="s">
        <v>13052</v>
      </c>
      <c r="C390" s="116" t="s">
        <v>13959</v>
      </c>
      <c r="D390" s="117" t="s">
        <v>1268</v>
      </c>
      <c r="E390" s="118" t="s">
        <v>14279</v>
      </c>
      <c r="F390" s="117" t="s">
        <v>13917</v>
      </c>
      <c r="G390" s="117" t="s">
        <v>13917</v>
      </c>
      <c r="H390" s="117" t="s">
        <v>13917</v>
      </c>
      <c r="I390" s="119" t="s">
        <v>13918</v>
      </c>
    </row>
    <row r="391" spans="1:9" x14ac:dyDescent="0.25">
      <c r="A391" s="115" t="s">
        <v>14203</v>
      </c>
      <c r="B391" s="116" t="s">
        <v>13052</v>
      </c>
      <c r="C391" s="116" t="s">
        <v>13959</v>
      </c>
      <c r="D391" s="117" t="s">
        <v>1266</v>
      </c>
      <c r="E391" s="118" t="s">
        <v>14280</v>
      </c>
      <c r="F391" s="117" t="s">
        <v>13917</v>
      </c>
      <c r="G391" s="117" t="s">
        <v>13917</v>
      </c>
      <c r="H391" s="117" t="s">
        <v>13917</v>
      </c>
      <c r="I391" s="119" t="s">
        <v>13918</v>
      </c>
    </row>
    <row r="392" spans="1:9" x14ac:dyDescent="0.25">
      <c r="A392" s="115" t="s">
        <v>14203</v>
      </c>
      <c r="B392" s="116" t="s">
        <v>13052</v>
      </c>
      <c r="C392" s="116" t="s">
        <v>13959</v>
      </c>
      <c r="D392" s="117" t="s">
        <v>1267</v>
      </c>
      <c r="E392" s="118" t="s">
        <v>13760</v>
      </c>
      <c r="F392" s="117" t="s">
        <v>13917</v>
      </c>
      <c r="G392" s="117" t="s">
        <v>13917</v>
      </c>
      <c r="H392" s="117" t="s">
        <v>13917</v>
      </c>
      <c r="I392" s="119" t="s">
        <v>13918</v>
      </c>
    </row>
    <row r="393" spans="1:9" x14ac:dyDescent="0.25">
      <c r="A393" s="115" t="s">
        <v>14203</v>
      </c>
      <c r="B393" s="116" t="s">
        <v>13052</v>
      </c>
      <c r="C393" s="116" t="s">
        <v>13959</v>
      </c>
      <c r="D393" s="117" t="s">
        <v>13194</v>
      </c>
      <c r="E393" s="118" t="s">
        <v>13884</v>
      </c>
      <c r="F393" s="117" t="s">
        <v>13917</v>
      </c>
      <c r="G393" s="117" t="s">
        <v>13917</v>
      </c>
      <c r="H393" s="117" t="s">
        <v>13917</v>
      </c>
      <c r="I393" s="119" t="s">
        <v>13918</v>
      </c>
    </row>
    <row r="394" spans="1:9" x14ac:dyDescent="0.25">
      <c r="A394" s="115" t="s">
        <v>14203</v>
      </c>
      <c r="B394" s="116" t="s">
        <v>13052</v>
      </c>
      <c r="C394" s="116" t="s">
        <v>13959</v>
      </c>
      <c r="D394" s="117" t="s">
        <v>13195</v>
      </c>
      <c r="E394" s="118" t="s">
        <v>13885</v>
      </c>
      <c r="F394" s="117" t="s">
        <v>13917</v>
      </c>
      <c r="G394" s="117" t="s">
        <v>13917</v>
      </c>
      <c r="H394" s="117" t="s">
        <v>13917</v>
      </c>
      <c r="I394" s="119" t="s">
        <v>13918</v>
      </c>
    </row>
    <row r="395" spans="1:9" x14ac:dyDescent="0.25">
      <c r="A395" s="115" t="s">
        <v>14203</v>
      </c>
      <c r="B395" s="116" t="s">
        <v>13052</v>
      </c>
      <c r="C395" s="116" t="s">
        <v>13959</v>
      </c>
      <c r="D395" s="117" t="s">
        <v>14281</v>
      </c>
      <c r="E395" s="118" t="s">
        <v>14282</v>
      </c>
      <c r="F395" s="117" t="s">
        <v>13917</v>
      </c>
      <c r="G395" s="117" t="s">
        <v>13917</v>
      </c>
      <c r="H395" s="117" t="s">
        <v>13917</v>
      </c>
      <c r="I395" s="119" t="s">
        <v>13918</v>
      </c>
    </row>
    <row r="396" spans="1:9" x14ac:dyDescent="0.25">
      <c r="A396" s="115" t="s">
        <v>14203</v>
      </c>
      <c r="B396" s="116" t="s">
        <v>13052</v>
      </c>
      <c r="C396" s="116" t="s">
        <v>13959</v>
      </c>
      <c r="D396" s="117" t="s">
        <v>1256</v>
      </c>
      <c r="E396" s="118" t="s">
        <v>14283</v>
      </c>
      <c r="F396" s="117" t="s">
        <v>13919</v>
      </c>
      <c r="G396" s="117" t="s">
        <v>13917</v>
      </c>
      <c r="H396" s="117" t="s">
        <v>13919</v>
      </c>
      <c r="I396" s="119" t="s">
        <v>14010</v>
      </c>
    </row>
    <row r="397" spans="1:9" x14ac:dyDescent="0.25">
      <c r="A397" s="115" t="s">
        <v>14203</v>
      </c>
      <c r="B397" s="116" t="s">
        <v>13052</v>
      </c>
      <c r="C397" s="116" t="s">
        <v>13959</v>
      </c>
      <c r="D397" s="117" t="s">
        <v>1257</v>
      </c>
      <c r="E397" s="118" t="s">
        <v>14284</v>
      </c>
      <c r="F397" s="117" t="s">
        <v>13919</v>
      </c>
      <c r="G397" s="117" t="s">
        <v>13917</v>
      </c>
      <c r="H397" s="117" t="s">
        <v>13919</v>
      </c>
      <c r="I397" s="119" t="s">
        <v>14010</v>
      </c>
    </row>
    <row r="398" spans="1:9" x14ac:dyDescent="0.25">
      <c r="A398" s="115" t="s">
        <v>14203</v>
      </c>
      <c r="B398" s="116" t="s">
        <v>13052</v>
      </c>
      <c r="C398" s="116" t="s">
        <v>13959</v>
      </c>
      <c r="D398" s="117" t="s">
        <v>14285</v>
      </c>
      <c r="E398" s="118" t="s">
        <v>14286</v>
      </c>
      <c r="F398" s="117" t="s">
        <v>13919</v>
      </c>
      <c r="G398" s="117" t="s">
        <v>13919</v>
      </c>
      <c r="H398" s="117" t="s">
        <v>13919</v>
      </c>
      <c r="I398" s="119" t="s">
        <v>13920</v>
      </c>
    </row>
    <row r="399" spans="1:9" x14ac:dyDescent="0.25">
      <c r="A399" s="115" t="s">
        <v>14203</v>
      </c>
      <c r="B399" s="116" t="s">
        <v>13052</v>
      </c>
      <c r="C399" s="116" t="s">
        <v>13959</v>
      </c>
      <c r="D399" s="117" t="s">
        <v>14287</v>
      </c>
      <c r="E399" s="118" t="s">
        <v>14288</v>
      </c>
      <c r="F399" s="117" t="s">
        <v>13919</v>
      </c>
      <c r="G399" s="117" t="s">
        <v>13919</v>
      </c>
      <c r="H399" s="117" t="s">
        <v>13919</v>
      </c>
      <c r="I399" s="119" t="s">
        <v>13920</v>
      </c>
    </row>
    <row r="400" spans="1:9" x14ac:dyDescent="0.25">
      <c r="A400" s="115" t="s">
        <v>14203</v>
      </c>
      <c r="B400" s="116" t="s">
        <v>13052</v>
      </c>
      <c r="C400" s="116" t="s">
        <v>13959</v>
      </c>
      <c r="D400" s="117" t="s">
        <v>13124</v>
      </c>
      <c r="E400" s="118" t="s">
        <v>13741</v>
      </c>
      <c r="F400" s="117" t="s">
        <v>13919</v>
      </c>
      <c r="G400" s="117" t="s">
        <v>13919</v>
      </c>
      <c r="H400" s="117" t="s">
        <v>13919</v>
      </c>
      <c r="I400" s="119" t="s">
        <v>13920</v>
      </c>
    </row>
    <row r="401" spans="1:9" x14ac:dyDescent="0.25">
      <c r="A401" s="115" t="s">
        <v>14203</v>
      </c>
      <c r="B401" s="116" t="s">
        <v>13052</v>
      </c>
      <c r="C401" s="116" t="s">
        <v>13959</v>
      </c>
      <c r="D401" s="117" t="s">
        <v>14289</v>
      </c>
      <c r="E401" s="118" t="s">
        <v>14290</v>
      </c>
      <c r="F401" s="117" t="s">
        <v>13919</v>
      </c>
      <c r="G401" s="117" t="s">
        <v>13919</v>
      </c>
      <c r="H401" s="117" t="s">
        <v>13919</v>
      </c>
      <c r="I401" s="119" t="s">
        <v>13920</v>
      </c>
    </row>
    <row r="402" spans="1:9" x14ac:dyDescent="0.25">
      <c r="A402" s="115" t="s">
        <v>14203</v>
      </c>
      <c r="B402" s="116" t="s">
        <v>13052</v>
      </c>
      <c r="C402" s="116" t="s">
        <v>14291</v>
      </c>
      <c r="D402" s="117" t="s">
        <v>13060</v>
      </c>
      <c r="E402" s="118" t="s">
        <v>13743</v>
      </c>
      <c r="F402" s="117" t="s">
        <v>13919</v>
      </c>
      <c r="G402" s="117" t="s">
        <v>13917</v>
      </c>
      <c r="H402" s="117" t="s">
        <v>13917</v>
      </c>
      <c r="I402" s="119" t="s">
        <v>14024</v>
      </c>
    </row>
    <row r="403" spans="1:9" x14ac:dyDescent="0.25">
      <c r="A403" s="115" t="s">
        <v>14203</v>
      </c>
      <c r="B403" s="116" t="s">
        <v>13052</v>
      </c>
      <c r="C403" s="116" t="s">
        <v>14292</v>
      </c>
      <c r="D403" s="117" t="s">
        <v>1304</v>
      </c>
      <c r="E403" s="118" t="s">
        <v>13846</v>
      </c>
      <c r="F403" s="117" t="s">
        <v>13919</v>
      </c>
      <c r="G403" s="117" t="s">
        <v>13917</v>
      </c>
      <c r="H403" s="117" t="s">
        <v>13917</v>
      </c>
      <c r="I403" s="119" t="s">
        <v>14024</v>
      </c>
    </row>
    <row r="404" spans="1:9" x14ac:dyDescent="0.25">
      <c r="A404" s="115" t="s">
        <v>14203</v>
      </c>
      <c r="B404" s="116" t="s">
        <v>13052</v>
      </c>
      <c r="C404" s="116" t="s">
        <v>14292</v>
      </c>
      <c r="D404" s="117" t="s">
        <v>1289</v>
      </c>
      <c r="E404" s="118" t="s">
        <v>13833</v>
      </c>
      <c r="F404" s="117" t="s">
        <v>13919</v>
      </c>
      <c r="G404" s="117" t="s">
        <v>13917</v>
      </c>
      <c r="H404" s="117" t="s">
        <v>13917</v>
      </c>
      <c r="I404" s="119" t="s">
        <v>14024</v>
      </c>
    </row>
    <row r="405" spans="1:9" x14ac:dyDescent="0.25">
      <c r="A405" s="115" t="s">
        <v>14203</v>
      </c>
      <c r="B405" s="116" t="s">
        <v>13052</v>
      </c>
      <c r="C405" s="116" t="s">
        <v>14292</v>
      </c>
      <c r="D405" s="117" t="s">
        <v>1290</v>
      </c>
      <c r="E405" s="118" t="s">
        <v>12255</v>
      </c>
      <c r="F405" s="117" t="s">
        <v>13919</v>
      </c>
      <c r="G405" s="117" t="s">
        <v>13917</v>
      </c>
      <c r="H405" s="117" t="s">
        <v>13917</v>
      </c>
      <c r="I405" s="119" t="s">
        <v>14024</v>
      </c>
    </row>
    <row r="406" spans="1:9" x14ac:dyDescent="0.25">
      <c r="A406" s="115" t="s">
        <v>14203</v>
      </c>
      <c r="B406" s="116" t="s">
        <v>13052</v>
      </c>
      <c r="C406" s="116" t="s">
        <v>14292</v>
      </c>
      <c r="D406" s="117" t="s">
        <v>13215</v>
      </c>
      <c r="E406" s="118" t="s">
        <v>14293</v>
      </c>
      <c r="F406" s="117" t="s">
        <v>13919</v>
      </c>
      <c r="G406" s="117" t="s">
        <v>13919</v>
      </c>
      <c r="H406" s="117" t="s">
        <v>13919</v>
      </c>
      <c r="I406" s="119" t="s">
        <v>13920</v>
      </c>
    </row>
    <row r="407" spans="1:9" x14ac:dyDescent="0.25">
      <c r="A407" s="115" t="s">
        <v>14203</v>
      </c>
      <c r="B407" s="116" t="s">
        <v>13052</v>
      </c>
      <c r="C407" s="116" t="s">
        <v>14292</v>
      </c>
      <c r="D407" s="117" t="s">
        <v>13214</v>
      </c>
      <c r="E407" s="118" t="s">
        <v>14294</v>
      </c>
      <c r="F407" s="117" t="s">
        <v>13919</v>
      </c>
      <c r="G407" s="117" t="s">
        <v>13919</v>
      </c>
      <c r="H407" s="117" t="s">
        <v>13919</v>
      </c>
      <c r="I407" s="119" t="s">
        <v>13920</v>
      </c>
    </row>
    <row r="408" spans="1:9" x14ac:dyDescent="0.25">
      <c r="A408" s="115" t="s">
        <v>14203</v>
      </c>
      <c r="B408" s="116" t="s">
        <v>13052</v>
      </c>
      <c r="C408" s="116" t="s">
        <v>14292</v>
      </c>
      <c r="D408" s="117" t="s">
        <v>1202</v>
      </c>
      <c r="E408" s="118" t="s">
        <v>13831</v>
      </c>
      <c r="F408" s="117" t="s">
        <v>13919</v>
      </c>
      <c r="G408" s="117" t="s">
        <v>13917</v>
      </c>
      <c r="H408" s="117" t="s">
        <v>13917</v>
      </c>
      <c r="I408" s="119" t="s">
        <v>14024</v>
      </c>
    </row>
    <row r="409" spans="1:9" x14ac:dyDescent="0.25">
      <c r="A409" s="115" t="s">
        <v>14203</v>
      </c>
      <c r="B409" s="116" t="s">
        <v>13064</v>
      </c>
      <c r="C409" s="116" t="s">
        <v>14295</v>
      </c>
      <c r="D409" s="117" t="s">
        <v>13070</v>
      </c>
      <c r="E409" s="118" t="s">
        <v>13791</v>
      </c>
      <c r="F409" s="117" t="s">
        <v>13919</v>
      </c>
      <c r="G409" s="117" t="s">
        <v>13917</v>
      </c>
      <c r="H409" s="117" t="s">
        <v>13917</v>
      </c>
      <c r="I409" s="119" t="s">
        <v>14024</v>
      </c>
    </row>
    <row r="410" spans="1:9" x14ac:dyDescent="0.25">
      <c r="A410" s="115" t="s">
        <v>14203</v>
      </c>
      <c r="B410" s="116" t="s">
        <v>13064</v>
      </c>
      <c r="C410" s="116" t="s">
        <v>14295</v>
      </c>
      <c r="D410" s="117" t="s">
        <v>13069</v>
      </c>
      <c r="E410" s="118" t="s">
        <v>13790</v>
      </c>
      <c r="F410" s="117" t="s">
        <v>13919</v>
      </c>
      <c r="G410" s="117" t="s">
        <v>13917</v>
      </c>
      <c r="H410" s="117" t="s">
        <v>13917</v>
      </c>
      <c r="I410" s="119" t="s">
        <v>14024</v>
      </c>
    </row>
    <row r="411" spans="1:9" x14ac:dyDescent="0.25">
      <c r="A411" s="115" t="s">
        <v>14203</v>
      </c>
      <c r="B411" s="116" t="s">
        <v>13064</v>
      </c>
      <c r="C411" s="116" t="s">
        <v>14029</v>
      </c>
      <c r="D411" s="117" t="s">
        <v>13120</v>
      </c>
      <c r="E411" s="118" t="s">
        <v>13789</v>
      </c>
      <c r="F411" s="117" t="s">
        <v>13919</v>
      </c>
      <c r="G411" s="117" t="s">
        <v>13917</v>
      </c>
      <c r="H411" s="117" t="s">
        <v>13917</v>
      </c>
      <c r="I411" s="119" t="s">
        <v>14024</v>
      </c>
    </row>
    <row r="412" spans="1:9" x14ac:dyDescent="0.25">
      <c r="A412" s="115" t="s">
        <v>14203</v>
      </c>
      <c r="B412" s="116" t="s">
        <v>13064</v>
      </c>
      <c r="C412" s="116" t="s">
        <v>14029</v>
      </c>
      <c r="D412" s="117" t="s">
        <v>14296</v>
      </c>
      <c r="E412" s="118" t="s">
        <v>14297</v>
      </c>
      <c r="F412" s="117" t="s">
        <v>13919</v>
      </c>
      <c r="G412" s="117" t="s">
        <v>13919</v>
      </c>
      <c r="H412" s="117" t="s">
        <v>13919</v>
      </c>
      <c r="I412" s="119" t="s">
        <v>13920</v>
      </c>
    </row>
    <row r="413" spans="1:9" x14ac:dyDescent="0.25">
      <c r="A413" s="115" t="s">
        <v>14203</v>
      </c>
      <c r="B413" s="116" t="s">
        <v>13064</v>
      </c>
      <c r="C413" s="116" t="s">
        <v>14029</v>
      </c>
      <c r="D413" s="117" t="s">
        <v>12325</v>
      </c>
      <c r="E413" s="118" t="s">
        <v>12326</v>
      </c>
      <c r="F413" s="117" t="s">
        <v>13919</v>
      </c>
      <c r="G413" s="117" t="s">
        <v>13917</v>
      </c>
      <c r="H413" s="117" t="s">
        <v>13917</v>
      </c>
      <c r="I413" s="119" t="s">
        <v>14024</v>
      </c>
    </row>
    <row r="414" spans="1:9" x14ac:dyDescent="0.25">
      <c r="A414" s="115" t="s">
        <v>14203</v>
      </c>
      <c r="B414" s="116" t="s">
        <v>13064</v>
      </c>
      <c r="C414" s="116" t="s">
        <v>14029</v>
      </c>
      <c r="D414" s="117" t="s">
        <v>14298</v>
      </c>
      <c r="E414" s="118" t="s">
        <v>14299</v>
      </c>
      <c r="F414" s="117" t="s">
        <v>13917</v>
      </c>
      <c r="G414" s="117" t="s">
        <v>13917</v>
      </c>
      <c r="H414" s="117" t="s">
        <v>13917</v>
      </c>
      <c r="I414" s="119" t="s">
        <v>13918</v>
      </c>
    </row>
    <row r="415" spans="1:9" x14ac:dyDescent="0.25">
      <c r="A415" s="115" t="s">
        <v>14203</v>
      </c>
      <c r="B415" s="116" t="s">
        <v>13064</v>
      </c>
      <c r="C415" s="116" t="s">
        <v>14029</v>
      </c>
      <c r="D415" s="117" t="s">
        <v>1222</v>
      </c>
      <c r="E415" s="118" t="s">
        <v>14300</v>
      </c>
      <c r="F415" s="117" t="s">
        <v>13917</v>
      </c>
      <c r="G415" s="117" t="s">
        <v>13917</v>
      </c>
      <c r="H415" s="117" t="s">
        <v>13917</v>
      </c>
      <c r="I415" s="119" t="s">
        <v>13918</v>
      </c>
    </row>
    <row r="416" spans="1:9" x14ac:dyDescent="0.25">
      <c r="A416" s="115" t="s">
        <v>14203</v>
      </c>
      <c r="B416" s="116" t="s">
        <v>13064</v>
      </c>
      <c r="C416" s="116" t="s">
        <v>14029</v>
      </c>
      <c r="D416" s="117" t="s">
        <v>1221</v>
      </c>
      <c r="E416" s="118" t="s">
        <v>14301</v>
      </c>
      <c r="F416" s="117" t="s">
        <v>13917</v>
      </c>
      <c r="G416" s="117" t="s">
        <v>13917</v>
      </c>
      <c r="H416" s="117" t="s">
        <v>13917</v>
      </c>
      <c r="I416" s="119" t="s">
        <v>13918</v>
      </c>
    </row>
    <row r="417" spans="1:9" x14ac:dyDescent="0.25">
      <c r="A417" s="115" t="s">
        <v>14203</v>
      </c>
      <c r="B417" s="116" t="s">
        <v>13064</v>
      </c>
      <c r="C417" s="116" t="s">
        <v>14029</v>
      </c>
      <c r="D417" s="117" t="s">
        <v>14302</v>
      </c>
      <c r="E417" s="118" t="s">
        <v>14303</v>
      </c>
      <c r="F417" s="117" t="s">
        <v>13919</v>
      </c>
      <c r="G417" s="117" t="s">
        <v>13919</v>
      </c>
      <c r="H417" s="117" t="s">
        <v>13919</v>
      </c>
      <c r="I417" s="119" t="s">
        <v>13920</v>
      </c>
    </row>
    <row r="418" spans="1:9" x14ac:dyDescent="0.25">
      <c r="A418" s="115" t="s">
        <v>14203</v>
      </c>
      <c r="B418" s="116" t="s">
        <v>13064</v>
      </c>
      <c r="C418" s="116" t="s">
        <v>14029</v>
      </c>
      <c r="D418" s="117" t="s">
        <v>1223</v>
      </c>
      <c r="E418" s="118" t="s">
        <v>14304</v>
      </c>
      <c r="F418" s="117" t="s">
        <v>13917</v>
      </c>
      <c r="G418" s="117" t="s">
        <v>13917</v>
      </c>
      <c r="H418" s="117" t="s">
        <v>13917</v>
      </c>
      <c r="I418" s="119" t="s">
        <v>13918</v>
      </c>
    </row>
    <row r="419" spans="1:9" x14ac:dyDescent="0.25">
      <c r="A419" s="115" t="s">
        <v>14203</v>
      </c>
      <c r="B419" s="116" t="s">
        <v>13064</v>
      </c>
      <c r="C419" s="116" t="s">
        <v>14029</v>
      </c>
      <c r="D419" s="117" t="s">
        <v>1224</v>
      </c>
      <c r="E419" s="118" t="s">
        <v>14305</v>
      </c>
      <c r="F419" s="117" t="s">
        <v>13917</v>
      </c>
      <c r="G419" s="117" t="s">
        <v>13917</v>
      </c>
      <c r="H419" s="117" t="s">
        <v>13917</v>
      </c>
      <c r="I419" s="119" t="s">
        <v>13918</v>
      </c>
    </row>
    <row r="420" spans="1:9" x14ac:dyDescent="0.25">
      <c r="A420" s="115" t="s">
        <v>14203</v>
      </c>
      <c r="B420" s="116" t="s">
        <v>13064</v>
      </c>
      <c r="C420" s="116" t="s">
        <v>14029</v>
      </c>
      <c r="D420" s="117" t="s">
        <v>1226</v>
      </c>
      <c r="E420" s="118" t="s">
        <v>14306</v>
      </c>
      <c r="F420" s="117" t="s">
        <v>13917</v>
      </c>
      <c r="G420" s="117" t="s">
        <v>13917</v>
      </c>
      <c r="H420" s="117" t="s">
        <v>13917</v>
      </c>
      <c r="I420" s="119" t="s">
        <v>13918</v>
      </c>
    </row>
    <row r="421" spans="1:9" x14ac:dyDescent="0.25">
      <c r="A421" s="115" t="s">
        <v>14203</v>
      </c>
      <c r="B421" s="116" t="s">
        <v>13064</v>
      </c>
      <c r="C421" s="116" t="s">
        <v>14029</v>
      </c>
      <c r="D421" s="117" t="s">
        <v>12316</v>
      </c>
      <c r="E421" s="118" t="s">
        <v>12317</v>
      </c>
      <c r="F421" s="117" t="s">
        <v>13919</v>
      </c>
      <c r="G421" s="117" t="s">
        <v>13919</v>
      </c>
      <c r="H421" s="117" t="s">
        <v>13917</v>
      </c>
      <c r="I421" s="119" t="s">
        <v>14012</v>
      </c>
    </row>
    <row r="422" spans="1:9" x14ac:dyDescent="0.25">
      <c r="A422" s="115" t="s">
        <v>14203</v>
      </c>
      <c r="B422" s="116" t="s">
        <v>13064</v>
      </c>
      <c r="C422" s="116" t="s">
        <v>14029</v>
      </c>
      <c r="D422" s="117" t="s">
        <v>12318</v>
      </c>
      <c r="E422" s="118" t="s">
        <v>12319</v>
      </c>
      <c r="F422" s="117" t="s">
        <v>13919</v>
      </c>
      <c r="G422" s="117" t="s">
        <v>13919</v>
      </c>
      <c r="H422" s="117" t="s">
        <v>13917</v>
      </c>
      <c r="I422" s="119" t="s">
        <v>14012</v>
      </c>
    </row>
    <row r="423" spans="1:9" x14ac:dyDescent="0.25">
      <c r="A423" s="115" t="s">
        <v>14203</v>
      </c>
      <c r="B423" s="116" t="s">
        <v>13064</v>
      </c>
      <c r="C423" s="116" t="s">
        <v>14029</v>
      </c>
      <c r="D423" s="117" t="s">
        <v>12312</v>
      </c>
      <c r="E423" s="118" t="s">
        <v>12313</v>
      </c>
      <c r="F423" s="117" t="s">
        <v>13919</v>
      </c>
      <c r="G423" s="117" t="s">
        <v>13919</v>
      </c>
      <c r="H423" s="117" t="s">
        <v>13917</v>
      </c>
      <c r="I423" s="119" t="s">
        <v>14012</v>
      </c>
    </row>
    <row r="424" spans="1:9" x14ac:dyDescent="0.25">
      <c r="A424" s="115" t="s">
        <v>14203</v>
      </c>
      <c r="B424" s="116" t="s">
        <v>13064</v>
      </c>
      <c r="C424" s="116" t="s">
        <v>14029</v>
      </c>
      <c r="D424" s="117" t="s">
        <v>12314</v>
      </c>
      <c r="E424" s="118" t="s">
        <v>12315</v>
      </c>
      <c r="F424" s="117" t="s">
        <v>13919</v>
      </c>
      <c r="G424" s="117" t="s">
        <v>13917</v>
      </c>
      <c r="H424" s="117" t="s">
        <v>13917</v>
      </c>
      <c r="I424" s="119" t="s">
        <v>14024</v>
      </c>
    </row>
    <row r="425" spans="1:9" x14ac:dyDescent="0.25">
      <c r="A425" s="115" t="s">
        <v>14203</v>
      </c>
      <c r="B425" s="116" t="s">
        <v>13064</v>
      </c>
      <c r="C425" s="116" t="s">
        <v>14029</v>
      </c>
      <c r="D425" s="117" t="s">
        <v>14307</v>
      </c>
      <c r="E425" s="118" t="s">
        <v>14308</v>
      </c>
      <c r="F425" s="117" t="s">
        <v>13919</v>
      </c>
      <c r="G425" s="117" t="s">
        <v>13919</v>
      </c>
      <c r="H425" s="117" t="s">
        <v>13919</v>
      </c>
      <c r="I425" s="119" t="s">
        <v>13920</v>
      </c>
    </row>
    <row r="426" spans="1:9" x14ac:dyDescent="0.25">
      <c r="A426" s="115" t="s">
        <v>14203</v>
      </c>
      <c r="B426" s="116" t="s">
        <v>13064</v>
      </c>
      <c r="C426" s="116" t="s">
        <v>14029</v>
      </c>
      <c r="D426" s="117" t="s">
        <v>1217</v>
      </c>
      <c r="E426" s="118" t="s">
        <v>13773</v>
      </c>
      <c r="F426" s="117" t="s">
        <v>13919</v>
      </c>
      <c r="G426" s="117" t="s">
        <v>13919</v>
      </c>
      <c r="H426" s="117" t="s">
        <v>13919</v>
      </c>
      <c r="I426" s="119" t="s">
        <v>13920</v>
      </c>
    </row>
    <row r="427" spans="1:9" x14ac:dyDescent="0.25">
      <c r="A427" s="115" t="s">
        <v>14203</v>
      </c>
      <c r="B427" s="116" t="s">
        <v>13064</v>
      </c>
      <c r="C427" s="116" t="s">
        <v>14029</v>
      </c>
      <c r="D427" s="117" t="s">
        <v>12320</v>
      </c>
      <c r="E427" s="118" t="s">
        <v>13784</v>
      </c>
      <c r="F427" s="117" t="s">
        <v>13919</v>
      </c>
      <c r="G427" s="117" t="s">
        <v>13917</v>
      </c>
      <c r="H427" s="117" t="s">
        <v>13917</v>
      </c>
      <c r="I427" s="119" t="s">
        <v>14024</v>
      </c>
    </row>
    <row r="428" spans="1:9" x14ac:dyDescent="0.25">
      <c r="A428" s="115" t="s">
        <v>14203</v>
      </c>
      <c r="B428" s="116" t="s">
        <v>13064</v>
      </c>
      <c r="C428" s="116" t="s">
        <v>14029</v>
      </c>
      <c r="D428" s="117" t="s">
        <v>1336</v>
      </c>
      <c r="E428" s="118" t="s">
        <v>13785</v>
      </c>
      <c r="F428" s="117" t="s">
        <v>13919</v>
      </c>
      <c r="G428" s="117" t="s">
        <v>13919</v>
      </c>
      <c r="H428" s="117" t="s">
        <v>13919</v>
      </c>
      <c r="I428" s="119" t="s">
        <v>13920</v>
      </c>
    </row>
    <row r="429" spans="1:9" x14ac:dyDescent="0.25">
      <c r="A429" s="115" t="s">
        <v>14203</v>
      </c>
      <c r="B429" s="116" t="s">
        <v>13064</v>
      </c>
      <c r="C429" s="116" t="s">
        <v>14029</v>
      </c>
      <c r="D429" s="117" t="s">
        <v>1219</v>
      </c>
      <c r="E429" s="118" t="s">
        <v>13775</v>
      </c>
      <c r="F429" s="117" t="s">
        <v>13919</v>
      </c>
      <c r="G429" s="117" t="s">
        <v>13919</v>
      </c>
      <c r="H429" s="117" t="s">
        <v>13917</v>
      </c>
      <c r="I429" s="119" t="s">
        <v>14012</v>
      </c>
    </row>
    <row r="430" spans="1:9" x14ac:dyDescent="0.25">
      <c r="A430" s="115" t="s">
        <v>14203</v>
      </c>
      <c r="B430" s="116" t="s">
        <v>13064</v>
      </c>
      <c r="C430" s="116" t="s">
        <v>14029</v>
      </c>
      <c r="D430" s="117" t="s">
        <v>1218</v>
      </c>
      <c r="E430" s="118" t="s">
        <v>13774</v>
      </c>
      <c r="F430" s="117" t="s">
        <v>13917</v>
      </c>
      <c r="G430" s="117" t="s">
        <v>13917</v>
      </c>
      <c r="H430" s="117" t="s">
        <v>13917</v>
      </c>
      <c r="I430" s="119" t="s">
        <v>13918</v>
      </c>
    </row>
    <row r="431" spans="1:9" x14ac:dyDescent="0.25">
      <c r="A431" s="115" t="s">
        <v>14203</v>
      </c>
      <c r="B431" s="116" t="s">
        <v>13064</v>
      </c>
      <c r="C431" s="116" t="s">
        <v>14029</v>
      </c>
      <c r="D431" s="117" t="s">
        <v>13202</v>
      </c>
      <c r="E431" s="118" t="s">
        <v>14309</v>
      </c>
      <c r="F431" s="117" t="s">
        <v>13917</v>
      </c>
      <c r="G431" s="117" t="s">
        <v>13919</v>
      </c>
      <c r="H431" s="117" t="s">
        <v>13919</v>
      </c>
      <c r="I431" s="119" t="s">
        <v>13977</v>
      </c>
    </row>
    <row r="432" spans="1:9" x14ac:dyDescent="0.25">
      <c r="A432" s="115" t="s">
        <v>14203</v>
      </c>
      <c r="B432" s="116" t="s">
        <v>13064</v>
      </c>
      <c r="C432" s="116" t="s">
        <v>14029</v>
      </c>
      <c r="D432" s="117" t="s">
        <v>12324</v>
      </c>
      <c r="E432" s="118" t="s">
        <v>13787</v>
      </c>
      <c r="F432" s="117" t="s">
        <v>13919</v>
      </c>
      <c r="G432" s="117" t="s">
        <v>13917</v>
      </c>
      <c r="H432" s="117" t="s">
        <v>13917</v>
      </c>
      <c r="I432" s="119" t="s">
        <v>14024</v>
      </c>
    </row>
    <row r="433" spans="1:9" x14ac:dyDescent="0.25">
      <c r="A433" s="115" t="s">
        <v>14203</v>
      </c>
      <c r="B433" s="116" t="s">
        <v>13064</v>
      </c>
      <c r="C433" s="116" t="s">
        <v>14029</v>
      </c>
      <c r="D433" s="117" t="s">
        <v>14310</v>
      </c>
      <c r="E433" s="118" t="s">
        <v>14311</v>
      </c>
      <c r="F433" s="117" t="s">
        <v>13919</v>
      </c>
      <c r="G433" s="117" t="s">
        <v>13919</v>
      </c>
      <c r="H433" s="117" t="s">
        <v>13919</v>
      </c>
      <c r="I433" s="119" t="s">
        <v>13920</v>
      </c>
    </row>
    <row r="434" spans="1:9" x14ac:dyDescent="0.25">
      <c r="A434" s="115" t="s">
        <v>14203</v>
      </c>
      <c r="B434" s="116" t="s">
        <v>13064</v>
      </c>
      <c r="C434" s="116" t="s">
        <v>14029</v>
      </c>
      <c r="D434" s="117" t="s">
        <v>12321</v>
      </c>
      <c r="E434" s="118" t="s">
        <v>12322</v>
      </c>
      <c r="F434" s="117" t="s">
        <v>13919</v>
      </c>
      <c r="G434" s="117" t="s">
        <v>13917</v>
      </c>
      <c r="H434" s="117" t="s">
        <v>13917</v>
      </c>
      <c r="I434" s="119" t="s">
        <v>14024</v>
      </c>
    </row>
    <row r="435" spans="1:9" x14ac:dyDescent="0.25">
      <c r="A435" s="115" t="s">
        <v>14203</v>
      </c>
      <c r="B435" s="116" t="s">
        <v>13065</v>
      </c>
      <c r="C435" s="116" t="s">
        <v>14008</v>
      </c>
      <c r="D435" s="117" t="s">
        <v>14312</v>
      </c>
      <c r="E435" s="118" t="s">
        <v>14313</v>
      </c>
      <c r="F435" s="117" t="s">
        <v>13919</v>
      </c>
      <c r="G435" s="117" t="s">
        <v>13919</v>
      </c>
      <c r="H435" s="117" t="s">
        <v>13919</v>
      </c>
      <c r="I435" s="119" t="s">
        <v>13920</v>
      </c>
    </row>
    <row r="436" spans="1:9" x14ac:dyDescent="0.25">
      <c r="A436" s="115" t="s">
        <v>14203</v>
      </c>
      <c r="B436" s="116" t="s">
        <v>13065</v>
      </c>
      <c r="C436" s="116" t="s">
        <v>14008</v>
      </c>
      <c r="D436" s="117" t="s">
        <v>13896</v>
      </c>
      <c r="E436" s="118" t="s">
        <v>13897</v>
      </c>
      <c r="F436" s="117" t="s">
        <v>13919</v>
      </c>
      <c r="G436" s="117" t="s">
        <v>13919</v>
      </c>
      <c r="H436" s="117" t="s">
        <v>13919</v>
      </c>
      <c r="I436" s="119" t="s">
        <v>13920</v>
      </c>
    </row>
    <row r="437" spans="1:9" x14ac:dyDescent="0.25">
      <c r="A437" s="115" t="s">
        <v>14203</v>
      </c>
      <c r="B437" s="116" t="s">
        <v>13065</v>
      </c>
      <c r="C437" s="116" t="s">
        <v>14008</v>
      </c>
      <c r="D437" s="117" t="s">
        <v>13204</v>
      </c>
      <c r="E437" s="118" t="s">
        <v>13680</v>
      </c>
      <c r="F437" s="117" t="s">
        <v>13919</v>
      </c>
      <c r="G437" s="117" t="s">
        <v>13917</v>
      </c>
      <c r="H437" s="117" t="s">
        <v>13917</v>
      </c>
      <c r="I437" s="119" t="s">
        <v>14024</v>
      </c>
    </row>
    <row r="438" spans="1:9" x14ac:dyDescent="0.25">
      <c r="A438" s="115" t="s">
        <v>14203</v>
      </c>
      <c r="B438" s="116" t="s">
        <v>13065</v>
      </c>
      <c r="C438" s="116" t="s">
        <v>14123</v>
      </c>
      <c r="D438" s="117" t="s">
        <v>14314</v>
      </c>
      <c r="E438" s="118" t="s">
        <v>14315</v>
      </c>
      <c r="F438" s="117" t="s">
        <v>13919</v>
      </c>
      <c r="G438" s="117" t="s">
        <v>13917</v>
      </c>
      <c r="H438" s="117" t="s">
        <v>13917</v>
      </c>
      <c r="I438" s="119" t="s">
        <v>14024</v>
      </c>
    </row>
    <row r="439" spans="1:9" x14ac:dyDescent="0.25">
      <c r="A439" s="115" t="s">
        <v>14203</v>
      </c>
      <c r="B439" s="116" t="s">
        <v>13065</v>
      </c>
      <c r="C439" s="116" t="s">
        <v>14123</v>
      </c>
      <c r="D439" s="117" t="s">
        <v>14316</v>
      </c>
      <c r="E439" s="118" t="s">
        <v>14317</v>
      </c>
      <c r="F439" s="117" t="s">
        <v>13919</v>
      </c>
      <c r="G439" s="117" t="s">
        <v>13917</v>
      </c>
      <c r="H439" s="117" t="s">
        <v>13917</v>
      </c>
      <c r="I439" s="119" t="s">
        <v>14024</v>
      </c>
    </row>
    <row r="440" spans="1:9" x14ac:dyDescent="0.25">
      <c r="A440" s="115" t="s">
        <v>14203</v>
      </c>
      <c r="B440" s="116" t="s">
        <v>13065</v>
      </c>
      <c r="C440" s="116" t="s">
        <v>14123</v>
      </c>
      <c r="D440" s="117" t="s">
        <v>14318</v>
      </c>
      <c r="E440" s="118" t="s">
        <v>14319</v>
      </c>
      <c r="F440" s="117" t="s">
        <v>13919</v>
      </c>
      <c r="G440" s="117" t="s">
        <v>13917</v>
      </c>
      <c r="H440" s="117" t="s">
        <v>13917</v>
      </c>
      <c r="I440" s="119" t="s">
        <v>14024</v>
      </c>
    </row>
    <row r="441" spans="1:9" x14ac:dyDescent="0.25">
      <c r="A441" s="115" t="s">
        <v>14203</v>
      </c>
      <c r="B441" s="116" t="s">
        <v>13065</v>
      </c>
      <c r="C441" s="116" t="s">
        <v>14123</v>
      </c>
      <c r="D441" s="117" t="s">
        <v>14320</v>
      </c>
      <c r="E441" s="118" t="s">
        <v>14321</v>
      </c>
      <c r="F441" s="117" t="s">
        <v>13919</v>
      </c>
      <c r="G441" s="117" t="s">
        <v>13917</v>
      </c>
      <c r="H441" s="117" t="s">
        <v>13917</v>
      </c>
      <c r="I441" s="119" t="s">
        <v>14024</v>
      </c>
    </row>
    <row r="442" spans="1:9" x14ac:dyDescent="0.25">
      <c r="A442" s="115" t="s">
        <v>14203</v>
      </c>
      <c r="B442" s="116" t="s">
        <v>13065</v>
      </c>
      <c r="C442" s="116" t="s">
        <v>14123</v>
      </c>
      <c r="D442" s="117" t="s">
        <v>1324</v>
      </c>
      <c r="E442" s="118" t="s">
        <v>13894</v>
      </c>
      <c r="F442" s="117" t="s">
        <v>13919</v>
      </c>
      <c r="G442" s="117" t="s">
        <v>13917</v>
      </c>
      <c r="H442" s="117" t="s">
        <v>13917</v>
      </c>
      <c r="I442" s="119" t="s">
        <v>14024</v>
      </c>
    </row>
    <row r="443" spans="1:9" x14ac:dyDescent="0.25">
      <c r="A443" s="115" t="s">
        <v>14203</v>
      </c>
      <c r="B443" s="116" t="s">
        <v>13065</v>
      </c>
      <c r="C443" s="116" t="s">
        <v>14123</v>
      </c>
      <c r="D443" s="117" t="s">
        <v>13073</v>
      </c>
      <c r="E443" s="118" t="s">
        <v>13900</v>
      </c>
      <c r="F443" s="117" t="s">
        <v>13919</v>
      </c>
      <c r="G443" s="117" t="s">
        <v>13917</v>
      </c>
      <c r="H443" s="117" t="s">
        <v>13917</v>
      </c>
      <c r="I443" s="119" t="s">
        <v>14024</v>
      </c>
    </row>
    <row r="444" spans="1:9" x14ac:dyDescent="0.25">
      <c r="A444" s="115" t="s">
        <v>14203</v>
      </c>
      <c r="B444" s="116" t="s">
        <v>13065</v>
      </c>
      <c r="C444" s="116" t="s">
        <v>14123</v>
      </c>
      <c r="D444" s="117" t="s">
        <v>14322</v>
      </c>
      <c r="E444" s="118" t="s">
        <v>14323</v>
      </c>
      <c r="F444" s="117" t="s">
        <v>13919</v>
      </c>
      <c r="G444" s="117" t="s">
        <v>13919</v>
      </c>
      <c r="H444" s="117" t="s">
        <v>13919</v>
      </c>
      <c r="I444" s="119" t="s">
        <v>13920</v>
      </c>
    </row>
    <row r="445" spans="1:9" x14ac:dyDescent="0.25">
      <c r="A445" s="115" t="s">
        <v>14203</v>
      </c>
      <c r="B445" s="116" t="s">
        <v>13065</v>
      </c>
      <c r="C445" s="116" t="s">
        <v>14123</v>
      </c>
      <c r="D445" s="117" t="s">
        <v>13074</v>
      </c>
      <c r="E445" s="118" t="s">
        <v>13903</v>
      </c>
      <c r="F445" s="117" t="s">
        <v>13919</v>
      </c>
      <c r="G445" s="117" t="s">
        <v>13917</v>
      </c>
      <c r="H445" s="117" t="s">
        <v>13917</v>
      </c>
      <c r="I445" s="119" t="s">
        <v>14024</v>
      </c>
    </row>
    <row r="446" spans="1:9" x14ac:dyDescent="0.25">
      <c r="A446" s="115" t="s">
        <v>14203</v>
      </c>
      <c r="B446" s="116" t="s">
        <v>13065</v>
      </c>
      <c r="C446" s="116" t="s">
        <v>14123</v>
      </c>
      <c r="D446" s="117" t="s">
        <v>14324</v>
      </c>
      <c r="E446" s="118" t="s">
        <v>14325</v>
      </c>
      <c r="F446" s="117" t="s">
        <v>13919</v>
      </c>
      <c r="G446" s="117" t="s">
        <v>13919</v>
      </c>
      <c r="H446" s="117" t="s">
        <v>13919</v>
      </c>
      <c r="I446" s="119" t="s">
        <v>13920</v>
      </c>
    </row>
    <row r="447" spans="1:9" x14ac:dyDescent="0.25">
      <c r="A447" s="115" t="s">
        <v>14203</v>
      </c>
      <c r="B447" s="116" t="s">
        <v>13065</v>
      </c>
      <c r="C447" s="116" t="s">
        <v>14123</v>
      </c>
      <c r="D447" s="117" t="s">
        <v>14326</v>
      </c>
      <c r="E447" s="118" t="s">
        <v>14327</v>
      </c>
      <c r="F447" s="117" t="s">
        <v>13917</v>
      </c>
      <c r="G447" s="117" t="s">
        <v>13919</v>
      </c>
      <c r="H447" s="117" t="s">
        <v>13919</v>
      </c>
      <c r="I447" s="119" t="s">
        <v>13977</v>
      </c>
    </row>
    <row r="448" spans="1:9" x14ac:dyDescent="0.25">
      <c r="A448" s="115" t="s">
        <v>14203</v>
      </c>
      <c r="B448" s="116" t="s">
        <v>13065</v>
      </c>
      <c r="C448" s="116" t="s">
        <v>14191</v>
      </c>
      <c r="D448" s="117" t="s">
        <v>12336</v>
      </c>
      <c r="E448" s="118" t="s">
        <v>13901</v>
      </c>
      <c r="F448" s="117" t="s">
        <v>13919</v>
      </c>
      <c r="G448" s="117" t="s">
        <v>13917</v>
      </c>
      <c r="H448" s="117" t="s">
        <v>13917</v>
      </c>
      <c r="I448" s="119" t="s">
        <v>14024</v>
      </c>
    </row>
    <row r="449" spans="1:9" x14ac:dyDescent="0.25">
      <c r="A449" s="115" t="s">
        <v>14203</v>
      </c>
      <c r="B449" s="116" t="s">
        <v>13065</v>
      </c>
      <c r="C449" s="116" t="s">
        <v>14191</v>
      </c>
      <c r="D449" s="117" t="s">
        <v>13119</v>
      </c>
      <c r="E449" s="118" t="s">
        <v>13902</v>
      </c>
      <c r="F449" s="117" t="s">
        <v>13919</v>
      </c>
      <c r="G449" s="117" t="s">
        <v>13917</v>
      </c>
      <c r="H449" s="117" t="s">
        <v>13917</v>
      </c>
      <c r="I449" s="119" t="s">
        <v>14024</v>
      </c>
    </row>
    <row r="450" spans="1:9" x14ac:dyDescent="0.25">
      <c r="A450" s="115" t="s">
        <v>14203</v>
      </c>
      <c r="B450" s="116" t="s">
        <v>13065</v>
      </c>
      <c r="C450" s="116" t="s">
        <v>14191</v>
      </c>
      <c r="D450" s="117" t="s">
        <v>1323</v>
      </c>
      <c r="E450" s="118" t="s">
        <v>13893</v>
      </c>
      <c r="F450" s="117" t="s">
        <v>13919</v>
      </c>
      <c r="G450" s="117" t="s">
        <v>13917</v>
      </c>
      <c r="H450" s="117" t="s">
        <v>13917</v>
      </c>
      <c r="I450" s="119" t="s">
        <v>14024</v>
      </c>
    </row>
    <row r="451" spans="1:9" x14ac:dyDescent="0.25">
      <c r="A451" s="115" t="s">
        <v>14328</v>
      </c>
      <c r="B451" s="116" t="s">
        <v>13052</v>
      </c>
      <c r="C451" s="116" t="s">
        <v>13929</v>
      </c>
      <c r="D451" s="117" t="s">
        <v>14329</v>
      </c>
      <c r="E451" s="118" t="s">
        <v>14330</v>
      </c>
      <c r="F451" s="117" t="s">
        <v>13919</v>
      </c>
      <c r="G451" s="117" t="s">
        <v>13919</v>
      </c>
      <c r="H451" s="117" t="s">
        <v>13919</v>
      </c>
      <c r="I451" s="119" t="s">
        <v>13920</v>
      </c>
    </row>
    <row r="452" spans="1:9" x14ac:dyDescent="0.25">
      <c r="A452" s="115" t="s">
        <v>14328</v>
      </c>
      <c r="B452" s="116" t="s">
        <v>13052</v>
      </c>
      <c r="C452" s="116" t="s">
        <v>13929</v>
      </c>
      <c r="D452" s="117" t="s">
        <v>14331</v>
      </c>
      <c r="E452" s="118" t="s">
        <v>14332</v>
      </c>
      <c r="F452" s="117" t="s">
        <v>13919</v>
      </c>
      <c r="G452" s="117" t="s">
        <v>13919</v>
      </c>
      <c r="H452" s="117" t="s">
        <v>13919</v>
      </c>
      <c r="I452" s="119" t="s">
        <v>13920</v>
      </c>
    </row>
    <row r="453" spans="1:9" x14ac:dyDescent="0.25">
      <c r="A453" s="115" t="s">
        <v>14328</v>
      </c>
      <c r="B453" s="116" t="s">
        <v>13052</v>
      </c>
      <c r="C453" s="116" t="s">
        <v>13929</v>
      </c>
      <c r="D453" s="117" t="s">
        <v>14333</v>
      </c>
      <c r="E453" s="118" t="s">
        <v>14334</v>
      </c>
      <c r="F453" s="117" t="s">
        <v>13919</v>
      </c>
      <c r="G453" s="117" t="s">
        <v>13919</v>
      </c>
      <c r="H453" s="117" t="s">
        <v>13919</v>
      </c>
      <c r="I453" s="119" t="s">
        <v>13920</v>
      </c>
    </row>
    <row r="454" spans="1:9" x14ac:dyDescent="0.25">
      <c r="A454" s="115" t="s">
        <v>14328</v>
      </c>
      <c r="B454" s="116" t="s">
        <v>13052</v>
      </c>
      <c r="C454" s="116" t="s">
        <v>14335</v>
      </c>
      <c r="D454" s="117" t="s">
        <v>1286</v>
      </c>
      <c r="E454" s="118" t="s">
        <v>14336</v>
      </c>
      <c r="F454" s="117" t="s">
        <v>13919</v>
      </c>
      <c r="G454" s="117" t="s">
        <v>13917</v>
      </c>
      <c r="H454" s="117" t="s">
        <v>13919</v>
      </c>
      <c r="I454" s="119" t="s">
        <v>14010</v>
      </c>
    </row>
    <row r="455" spans="1:9" x14ac:dyDescent="0.25">
      <c r="A455" s="115" t="s">
        <v>14328</v>
      </c>
      <c r="B455" s="116" t="s">
        <v>13052</v>
      </c>
      <c r="C455" s="116" t="s">
        <v>13959</v>
      </c>
      <c r="D455" s="117" t="s">
        <v>1204</v>
      </c>
      <c r="E455" s="118" t="s">
        <v>14337</v>
      </c>
      <c r="F455" s="117" t="s">
        <v>13917</v>
      </c>
      <c r="G455" s="117" t="s">
        <v>13917</v>
      </c>
      <c r="H455" s="117" t="s">
        <v>13917</v>
      </c>
      <c r="I455" s="119" t="s">
        <v>13918</v>
      </c>
    </row>
    <row r="456" spans="1:9" x14ac:dyDescent="0.25">
      <c r="A456" s="115" t="s">
        <v>14328</v>
      </c>
      <c r="B456" s="116" t="s">
        <v>13052</v>
      </c>
      <c r="C456" s="116" t="s">
        <v>13959</v>
      </c>
      <c r="D456" s="117" t="s">
        <v>12305</v>
      </c>
      <c r="E456" s="118" t="s">
        <v>14338</v>
      </c>
      <c r="F456" s="117" t="s">
        <v>13919</v>
      </c>
      <c r="G456" s="117" t="s">
        <v>13917</v>
      </c>
      <c r="H456" s="117" t="s">
        <v>13917</v>
      </c>
      <c r="I456" s="119" t="s">
        <v>14024</v>
      </c>
    </row>
    <row r="457" spans="1:9" x14ac:dyDescent="0.25">
      <c r="A457" s="115" t="s">
        <v>14328</v>
      </c>
      <c r="B457" s="116" t="s">
        <v>13052</v>
      </c>
      <c r="C457" s="116" t="s">
        <v>13959</v>
      </c>
      <c r="D457" s="117" t="s">
        <v>12307</v>
      </c>
      <c r="E457" s="118" t="s">
        <v>14339</v>
      </c>
      <c r="F457" s="117" t="s">
        <v>13917</v>
      </c>
      <c r="G457" s="117" t="s">
        <v>13917</v>
      </c>
      <c r="H457" s="117" t="s">
        <v>13917</v>
      </c>
      <c r="I457" s="119" t="s">
        <v>13918</v>
      </c>
    </row>
    <row r="458" spans="1:9" x14ac:dyDescent="0.25">
      <c r="A458" s="115" t="s">
        <v>14328</v>
      </c>
      <c r="B458" s="116" t="s">
        <v>13052</v>
      </c>
      <c r="C458" s="116" t="s">
        <v>13959</v>
      </c>
      <c r="D458" s="117" t="s">
        <v>12306</v>
      </c>
      <c r="E458" s="118" t="s">
        <v>14340</v>
      </c>
      <c r="F458" s="117" t="s">
        <v>13919</v>
      </c>
      <c r="G458" s="117" t="s">
        <v>13917</v>
      </c>
      <c r="H458" s="117" t="s">
        <v>13917</v>
      </c>
      <c r="I458" s="119" t="s">
        <v>14024</v>
      </c>
    </row>
    <row r="459" spans="1:9" x14ac:dyDescent="0.25">
      <c r="A459" s="115" t="s">
        <v>14328</v>
      </c>
      <c r="B459" s="116" t="s">
        <v>13052</v>
      </c>
      <c r="C459" s="116" t="s">
        <v>13959</v>
      </c>
      <c r="D459" s="117" t="s">
        <v>1209</v>
      </c>
      <c r="E459" s="118" t="s">
        <v>14341</v>
      </c>
      <c r="F459" s="117" t="s">
        <v>13917</v>
      </c>
      <c r="G459" s="117" t="s">
        <v>13917</v>
      </c>
      <c r="H459" s="117" t="s">
        <v>13917</v>
      </c>
      <c r="I459" s="119" t="s">
        <v>13918</v>
      </c>
    </row>
    <row r="460" spans="1:9" x14ac:dyDescent="0.25">
      <c r="A460" s="115" t="s">
        <v>14328</v>
      </c>
      <c r="B460" s="116" t="s">
        <v>13077</v>
      </c>
      <c r="C460" s="116" t="s">
        <v>14291</v>
      </c>
      <c r="D460" s="117" t="s">
        <v>1334</v>
      </c>
      <c r="E460" s="118" t="s">
        <v>13753</v>
      </c>
      <c r="F460" s="117" t="s">
        <v>13917</v>
      </c>
      <c r="G460" s="117" t="s">
        <v>13919</v>
      </c>
      <c r="H460" s="117" t="s">
        <v>13919</v>
      </c>
      <c r="I460" s="119" t="s">
        <v>13977</v>
      </c>
    </row>
    <row r="461" spans="1:9" x14ac:dyDescent="0.25">
      <c r="A461" s="115" t="s">
        <v>14328</v>
      </c>
      <c r="B461" s="116" t="s">
        <v>13077</v>
      </c>
      <c r="C461" s="116" t="s">
        <v>14292</v>
      </c>
      <c r="D461" s="117" t="s">
        <v>1335</v>
      </c>
      <c r="E461" s="118" t="s">
        <v>14342</v>
      </c>
      <c r="F461" s="117" t="s">
        <v>13919</v>
      </c>
      <c r="G461" s="117" t="s">
        <v>13917</v>
      </c>
      <c r="H461" s="117" t="s">
        <v>13917</v>
      </c>
      <c r="I461" s="119" t="s">
        <v>14024</v>
      </c>
    </row>
    <row r="462" spans="1:9" x14ac:dyDescent="0.25">
      <c r="A462" s="115" t="s">
        <v>14328</v>
      </c>
      <c r="B462" s="116" t="s">
        <v>13077</v>
      </c>
      <c r="C462" s="116" t="s">
        <v>14292</v>
      </c>
      <c r="D462" s="117" t="s">
        <v>13203</v>
      </c>
      <c r="E462" s="118" t="s">
        <v>14343</v>
      </c>
      <c r="F462" s="117" t="s">
        <v>13919</v>
      </c>
      <c r="G462" s="117" t="s">
        <v>13919</v>
      </c>
      <c r="H462" s="117" t="s">
        <v>13917</v>
      </c>
      <c r="I462" s="119" t="s">
        <v>14012</v>
      </c>
    </row>
    <row r="463" spans="1:9" x14ac:dyDescent="0.25">
      <c r="A463" s="115" t="s">
        <v>14328</v>
      </c>
      <c r="B463" s="116" t="s">
        <v>13064</v>
      </c>
      <c r="C463" s="116" t="s">
        <v>14029</v>
      </c>
      <c r="D463" s="117" t="s">
        <v>1339</v>
      </c>
      <c r="E463" s="118" t="s">
        <v>14344</v>
      </c>
      <c r="F463" s="117" t="s">
        <v>13917</v>
      </c>
      <c r="G463" s="117" t="s">
        <v>13917</v>
      </c>
      <c r="H463" s="117" t="s">
        <v>13917</v>
      </c>
      <c r="I463" s="119" t="s">
        <v>13918</v>
      </c>
    </row>
  </sheetData>
  <autoFilter ref="A1:I463" xr:uid="{00000000-0009-0000-0000-00000C000000}"/>
  <conditionalFormatting sqref="D2:D4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5" sqref="C5"/>
    </sheetView>
  </sheetViews>
  <sheetFormatPr defaultColWidth="8.7109375" defaultRowHeight="15" x14ac:dyDescent="0.25"/>
  <sheetData>
    <row r="2" spans="1:3" x14ac:dyDescent="0.25">
      <c r="A2" t="s">
        <v>12246</v>
      </c>
      <c r="C2" t="s">
        <v>21</v>
      </c>
    </row>
    <row r="3" spans="1:3" x14ac:dyDescent="0.25">
      <c r="A3" t="s">
        <v>12247</v>
      </c>
      <c r="C3" t="s">
        <v>12248</v>
      </c>
    </row>
    <row r="4" spans="1:3" x14ac:dyDescent="0.25">
      <c r="C4" t="s">
        <v>12249</v>
      </c>
    </row>
    <row r="5" spans="1:3" x14ac:dyDescent="0.25">
      <c r="C5" t="s">
        <v>12250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6575"/>
  <sheetViews>
    <sheetView workbookViewId="0">
      <selection activeCell="D2520" sqref="D2520"/>
    </sheetView>
  </sheetViews>
  <sheetFormatPr defaultColWidth="8.7109375" defaultRowHeight="15" x14ac:dyDescent="0.25"/>
  <cols>
    <col min="1" max="3" width="16.7109375" customWidth="1"/>
    <col min="4" max="4" width="12.7109375" customWidth="1"/>
  </cols>
  <sheetData>
    <row r="1" spans="1:7" x14ac:dyDescent="0.25">
      <c r="A1" s="60" t="s">
        <v>12243</v>
      </c>
      <c r="B1" s="60" t="s">
        <v>12158</v>
      </c>
      <c r="C1" s="60" t="s">
        <v>1345</v>
      </c>
      <c r="D1" s="60" t="s">
        <v>26</v>
      </c>
      <c r="E1" s="60" t="s">
        <v>12159</v>
      </c>
      <c r="F1" s="60" t="s">
        <v>12160</v>
      </c>
      <c r="G1" s="60" t="s">
        <v>12161</v>
      </c>
    </row>
    <row r="2" spans="1:7" hidden="1" x14ac:dyDescent="0.25">
      <c r="A2" s="61" t="s">
        <v>12277</v>
      </c>
      <c r="B2" s="61" t="s">
        <v>207</v>
      </c>
      <c r="C2" s="62">
        <v>589682</v>
      </c>
      <c r="D2" s="61" t="s">
        <v>12012</v>
      </c>
      <c r="E2" s="61" t="s">
        <v>12162</v>
      </c>
      <c r="F2" s="61" t="s">
        <v>12275</v>
      </c>
      <c r="G2" s="63">
        <v>13</v>
      </c>
    </row>
    <row r="3" spans="1:7" hidden="1" x14ac:dyDescent="0.25">
      <c r="A3" s="61" t="s">
        <v>12277</v>
      </c>
      <c r="B3" s="61" t="s">
        <v>207</v>
      </c>
      <c r="C3" s="62">
        <v>589682</v>
      </c>
      <c r="D3" s="61" t="s">
        <v>12012</v>
      </c>
      <c r="E3" s="61" t="s">
        <v>12162</v>
      </c>
      <c r="F3" s="61" t="s">
        <v>12276</v>
      </c>
      <c r="G3" s="63">
        <v>10.5</v>
      </c>
    </row>
    <row r="4" spans="1:7" hidden="1" x14ac:dyDescent="0.25">
      <c r="A4" s="61" t="s">
        <v>12277</v>
      </c>
      <c r="B4" s="61" t="s">
        <v>207</v>
      </c>
      <c r="C4" s="62">
        <v>589682</v>
      </c>
      <c r="D4" s="61" t="s">
        <v>12051</v>
      </c>
      <c r="E4" s="61" t="s">
        <v>12162</v>
      </c>
      <c r="F4" s="61" t="s">
        <v>12275</v>
      </c>
      <c r="G4" s="63">
        <v>13</v>
      </c>
    </row>
    <row r="5" spans="1:7" hidden="1" x14ac:dyDescent="0.25">
      <c r="A5" s="61" t="s">
        <v>12277</v>
      </c>
      <c r="B5" s="61" t="s">
        <v>207</v>
      </c>
      <c r="C5" s="62">
        <v>589682</v>
      </c>
      <c r="D5" s="61" t="s">
        <v>12051</v>
      </c>
      <c r="E5" s="61" t="s">
        <v>12162</v>
      </c>
      <c r="F5" s="61" t="s">
        <v>12276</v>
      </c>
      <c r="G5" s="63">
        <v>10.5</v>
      </c>
    </row>
    <row r="6" spans="1:7" hidden="1" x14ac:dyDescent="0.25">
      <c r="A6" s="61" t="s">
        <v>12277</v>
      </c>
      <c r="B6" s="61" t="s">
        <v>239</v>
      </c>
      <c r="C6" s="62">
        <v>589783</v>
      </c>
      <c r="D6" s="61" t="s">
        <v>12012</v>
      </c>
      <c r="E6" s="61" t="s">
        <v>12162</v>
      </c>
      <c r="F6" s="61" t="s">
        <v>12276</v>
      </c>
      <c r="G6" s="63">
        <v>3</v>
      </c>
    </row>
    <row r="7" spans="1:7" hidden="1" x14ac:dyDescent="0.25">
      <c r="A7" s="61" t="s">
        <v>12277</v>
      </c>
      <c r="B7" s="61" t="s">
        <v>239</v>
      </c>
      <c r="C7" s="62">
        <v>589783</v>
      </c>
      <c r="D7" s="61" t="s">
        <v>12051</v>
      </c>
      <c r="E7" s="61" t="s">
        <v>12162</v>
      </c>
      <c r="F7" s="61" t="s">
        <v>12276</v>
      </c>
      <c r="G7" s="63">
        <v>3</v>
      </c>
    </row>
    <row r="8" spans="1:7" hidden="1" x14ac:dyDescent="0.25">
      <c r="A8" s="61" t="s">
        <v>12277</v>
      </c>
      <c r="B8" s="61" t="s">
        <v>47</v>
      </c>
      <c r="C8" s="62">
        <v>589786</v>
      </c>
      <c r="D8" s="61" t="s">
        <v>12051</v>
      </c>
      <c r="E8" s="61" t="s">
        <v>12163</v>
      </c>
      <c r="F8" s="61" t="s">
        <v>12275</v>
      </c>
      <c r="G8" s="63">
        <v>2</v>
      </c>
    </row>
    <row r="9" spans="1:7" hidden="1" x14ac:dyDescent="0.25">
      <c r="A9" s="61" t="s">
        <v>12277</v>
      </c>
      <c r="B9" s="61" t="s">
        <v>47</v>
      </c>
      <c r="C9" s="62">
        <v>589786</v>
      </c>
      <c r="D9" s="61" t="s">
        <v>12051</v>
      </c>
      <c r="E9" s="61" t="s">
        <v>12163</v>
      </c>
      <c r="F9" s="61" t="s">
        <v>12276</v>
      </c>
      <c r="G9" s="63">
        <v>2</v>
      </c>
    </row>
    <row r="10" spans="1:7" hidden="1" x14ac:dyDescent="0.25">
      <c r="A10" s="61" t="s">
        <v>12277</v>
      </c>
      <c r="B10" s="61" t="s">
        <v>47</v>
      </c>
      <c r="C10" s="62">
        <v>589786</v>
      </c>
      <c r="D10" s="61" t="s">
        <v>12019</v>
      </c>
      <c r="E10" s="61" t="s">
        <v>12163</v>
      </c>
      <c r="F10" s="61" t="s">
        <v>12275</v>
      </c>
      <c r="G10" s="63">
        <v>2</v>
      </c>
    </row>
    <row r="11" spans="1:7" hidden="1" x14ac:dyDescent="0.25">
      <c r="A11" s="61" t="s">
        <v>12277</v>
      </c>
      <c r="B11" s="61" t="s">
        <v>47</v>
      </c>
      <c r="C11" s="62">
        <v>589786</v>
      </c>
      <c r="D11" s="61" t="s">
        <v>12019</v>
      </c>
      <c r="E11" s="61" t="s">
        <v>12163</v>
      </c>
      <c r="F11" s="61" t="s">
        <v>12276</v>
      </c>
      <c r="G11" s="63">
        <v>2</v>
      </c>
    </row>
    <row r="12" spans="1:7" hidden="1" x14ac:dyDescent="0.25">
      <c r="A12" s="61" t="s">
        <v>12277</v>
      </c>
      <c r="B12" s="61" t="s">
        <v>100</v>
      </c>
      <c r="C12" s="62">
        <v>589905</v>
      </c>
      <c r="D12" s="61" t="s">
        <v>12051</v>
      </c>
      <c r="E12" s="61" t="s">
        <v>12164</v>
      </c>
      <c r="F12" s="61" t="s">
        <v>12275</v>
      </c>
      <c r="G12" s="63">
        <v>10</v>
      </c>
    </row>
    <row r="13" spans="1:7" hidden="1" x14ac:dyDescent="0.25">
      <c r="A13" s="61" t="s">
        <v>12277</v>
      </c>
      <c r="B13" s="61" t="s">
        <v>100</v>
      </c>
      <c r="C13" s="62">
        <v>589905</v>
      </c>
      <c r="D13" s="61" t="s">
        <v>12154</v>
      </c>
      <c r="E13" s="61" t="s">
        <v>12164</v>
      </c>
      <c r="F13" s="61" t="s">
        <v>12275</v>
      </c>
      <c r="G13" s="63">
        <v>10</v>
      </c>
    </row>
    <row r="14" spans="1:7" hidden="1" x14ac:dyDescent="0.25">
      <c r="A14" s="61" t="s">
        <v>12277</v>
      </c>
      <c r="B14" s="61" t="s">
        <v>79</v>
      </c>
      <c r="C14" s="62">
        <v>589916</v>
      </c>
      <c r="D14" s="61" t="s">
        <v>12051</v>
      </c>
      <c r="E14" s="61" t="s">
        <v>12165</v>
      </c>
      <c r="F14" s="61" t="s">
        <v>12275</v>
      </c>
      <c r="G14" s="63">
        <v>10</v>
      </c>
    </row>
    <row r="15" spans="1:7" hidden="1" x14ac:dyDescent="0.25">
      <c r="A15" s="61" t="s">
        <v>12277</v>
      </c>
      <c r="B15" s="61" t="s">
        <v>79</v>
      </c>
      <c r="C15" s="62">
        <v>589916</v>
      </c>
      <c r="D15" s="61" t="s">
        <v>12051</v>
      </c>
      <c r="E15" s="61" t="s">
        <v>12165</v>
      </c>
      <c r="F15" s="61" t="s">
        <v>12276</v>
      </c>
      <c r="G15" s="63">
        <v>7.5</v>
      </c>
    </row>
    <row r="16" spans="1:7" hidden="1" x14ac:dyDescent="0.25">
      <c r="A16" s="61" t="s">
        <v>12277</v>
      </c>
      <c r="B16" s="61" t="s">
        <v>79</v>
      </c>
      <c r="C16" s="62">
        <v>589916</v>
      </c>
      <c r="D16" s="61" t="s">
        <v>12025</v>
      </c>
      <c r="E16" s="61" t="s">
        <v>12165</v>
      </c>
      <c r="F16" s="61" t="s">
        <v>12275</v>
      </c>
      <c r="G16" s="63">
        <v>10</v>
      </c>
    </row>
    <row r="17" spans="1:7" hidden="1" x14ac:dyDescent="0.25">
      <c r="A17" s="61" t="s">
        <v>12277</v>
      </c>
      <c r="B17" s="61" t="s">
        <v>79</v>
      </c>
      <c r="C17" s="62">
        <v>589916</v>
      </c>
      <c r="D17" s="61" t="s">
        <v>12025</v>
      </c>
      <c r="E17" s="61" t="s">
        <v>12165</v>
      </c>
      <c r="F17" s="61" t="s">
        <v>12276</v>
      </c>
      <c r="G17" s="63">
        <v>7.5</v>
      </c>
    </row>
    <row r="18" spans="1:7" hidden="1" x14ac:dyDescent="0.25">
      <c r="A18" s="61" t="s">
        <v>12277</v>
      </c>
      <c r="B18" s="61" t="s">
        <v>172</v>
      </c>
      <c r="C18" s="62">
        <v>589938</v>
      </c>
      <c r="D18" s="61" t="s">
        <v>12051</v>
      </c>
      <c r="E18" s="61" t="s">
        <v>12166</v>
      </c>
      <c r="F18" s="61" t="s">
        <v>12275</v>
      </c>
      <c r="G18" s="63">
        <v>6.5</v>
      </c>
    </row>
    <row r="19" spans="1:7" hidden="1" x14ac:dyDescent="0.25">
      <c r="A19" s="61" t="s">
        <v>12277</v>
      </c>
      <c r="B19" s="61" t="s">
        <v>172</v>
      </c>
      <c r="C19" s="62">
        <v>589938</v>
      </c>
      <c r="D19" s="61" t="s">
        <v>12051</v>
      </c>
      <c r="E19" s="61" t="s">
        <v>12166</v>
      </c>
      <c r="F19" s="61" t="s">
        <v>12276</v>
      </c>
      <c r="G19" s="63">
        <v>8</v>
      </c>
    </row>
    <row r="20" spans="1:7" hidden="1" x14ac:dyDescent="0.25">
      <c r="A20" s="61" t="s">
        <v>12277</v>
      </c>
      <c r="B20" s="61" t="s">
        <v>172</v>
      </c>
      <c r="C20" s="62">
        <v>589938</v>
      </c>
      <c r="D20" s="61" t="s">
        <v>12051</v>
      </c>
      <c r="E20" s="61" t="s">
        <v>12167</v>
      </c>
      <c r="F20" s="61" t="s">
        <v>12275</v>
      </c>
      <c r="G20" s="63">
        <v>7</v>
      </c>
    </row>
    <row r="21" spans="1:7" hidden="1" x14ac:dyDescent="0.25">
      <c r="A21" s="61" t="s">
        <v>12277</v>
      </c>
      <c r="B21" s="61" t="s">
        <v>172</v>
      </c>
      <c r="C21" s="62">
        <v>589938</v>
      </c>
      <c r="D21" s="61" t="s">
        <v>12051</v>
      </c>
      <c r="E21" s="61" t="s">
        <v>12167</v>
      </c>
      <c r="F21" s="61" t="s">
        <v>12276</v>
      </c>
      <c r="G21" s="63">
        <v>8</v>
      </c>
    </row>
    <row r="22" spans="1:7" hidden="1" x14ac:dyDescent="0.25">
      <c r="A22" s="61" t="s">
        <v>12277</v>
      </c>
      <c r="B22" s="61" t="s">
        <v>172</v>
      </c>
      <c r="C22" s="62">
        <v>589938</v>
      </c>
      <c r="D22" s="61" t="s">
        <v>12053</v>
      </c>
      <c r="E22" s="61" t="s">
        <v>12167</v>
      </c>
      <c r="F22" s="61" t="s">
        <v>12275</v>
      </c>
      <c r="G22" s="63">
        <v>8</v>
      </c>
    </row>
    <row r="23" spans="1:7" hidden="1" x14ac:dyDescent="0.25">
      <c r="A23" s="61" t="s">
        <v>12277</v>
      </c>
      <c r="B23" s="61" t="s">
        <v>172</v>
      </c>
      <c r="C23" s="62">
        <v>589938</v>
      </c>
      <c r="D23" s="61" t="s">
        <v>12053</v>
      </c>
      <c r="E23" s="61" t="s">
        <v>12167</v>
      </c>
      <c r="F23" s="61" t="s">
        <v>12276</v>
      </c>
      <c r="G23" s="63">
        <v>8</v>
      </c>
    </row>
    <row r="24" spans="1:7" hidden="1" x14ac:dyDescent="0.25">
      <c r="A24" s="61" t="s">
        <v>12277</v>
      </c>
      <c r="B24" s="61" t="s">
        <v>172</v>
      </c>
      <c r="C24" s="62">
        <v>589938</v>
      </c>
      <c r="D24" s="61" t="s">
        <v>11993</v>
      </c>
      <c r="E24" s="61" t="s">
        <v>12166</v>
      </c>
      <c r="F24" s="61" t="s">
        <v>12275</v>
      </c>
      <c r="G24" s="63">
        <v>6.5</v>
      </c>
    </row>
    <row r="25" spans="1:7" hidden="1" x14ac:dyDescent="0.25">
      <c r="A25" s="61" t="s">
        <v>12277</v>
      </c>
      <c r="B25" s="61" t="s">
        <v>172</v>
      </c>
      <c r="C25" s="62">
        <v>589938</v>
      </c>
      <c r="D25" s="61" t="s">
        <v>11993</v>
      </c>
      <c r="E25" s="61" t="s">
        <v>12166</v>
      </c>
      <c r="F25" s="61" t="s">
        <v>12276</v>
      </c>
      <c r="G25" s="63">
        <v>8</v>
      </c>
    </row>
    <row r="26" spans="1:7" hidden="1" x14ac:dyDescent="0.25">
      <c r="A26" s="61" t="s">
        <v>12277</v>
      </c>
      <c r="B26" s="61" t="s">
        <v>172</v>
      </c>
      <c r="C26" s="62">
        <v>589938</v>
      </c>
      <c r="D26" s="61" t="s">
        <v>12121</v>
      </c>
      <c r="E26" s="61" t="s">
        <v>12167</v>
      </c>
      <c r="F26" s="61" t="s">
        <v>12275</v>
      </c>
      <c r="G26" s="63">
        <v>7</v>
      </c>
    </row>
    <row r="27" spans="1:7" hidden="1" x14ac:dyDescent="0.25">
      <c r="A27" s="61" t="s">
        <v>12277</v>
      </c>
      <c r="B27" s="61" t="s">
        <v>40</v>
      </c>
      <c r="C27" s="62">
        <v>589988</v>
      </c>
      <c r="D27" s="61" t="s">
        <v>12051</v>
      </c>
      <c r="E27" s="61" t="s">
        <v>12168</v>
      </c>
      <c r="F27" s="61" t="s">
        <v>12275</v>
      </c>
      <c r="G27" s="63">
        <v>17</v>
      </c>
    </row>
    <row r="28" spans="1:7" hidden="1" x14ac:dyDescent="0.25">
      <c r="A28" s="61" t="s">
        <v>12277</v>
      </c>
      <c r="B28" s="61" t="s">
        <v>40</v>
      </c>
      <c r="C28" s="62">
        <v>589988</v>
      </c>
      <c r="D28" s="61" t="s">
        <v>11954</v>
      </c>
      <c r="E28" s="61" t="s">
        <v>12168</v>
      </c>
      <c r="F28" s="61" t="s">
        <v>12275</v>
      </c>
      <c r="G28" s="63">
        <v>17</v>
      </c>
    </row>
    <row r="29" spans="1:7" hidden="1" x14ac:dyDescent="0.25">
      <c r="A29" s="61" t="s">
        <v>12277</v>
      </c>
      <c r="B29" s="61" t="s">
        <v>69</v>
      </c>
      <c r="C29" s="62">
        <v>590012</v>
      </c>
      <c r="D29" s="61" t="s">
        <v>12051</v>
      </c>
      <c r="E29" s="61" t="s">
        <v>12169</v>
      </c>
      <c r="F29" s="61" t="s">
        <v>12275</v>
      </c>
      <c r="G29" s="63">
        <v>6</v>
      </c>
    </row>
    <row r="30" spans="1:7" hidden="1" x14ac:dyDescent="0.25">
      <c r="A30" s="61" t="s">
        <v>12277</v>
      </c>
      <c r="B30" s="61" t="s">
        <v>69</v>
      </c>
      <c r="C30" s="62">
        <v>590012</v>
      </c>
      <c r="D30" s="61" t="s">
        <v>12051</v>
      </c>
      <c r="E30" s="61" t="s">
        <v>12169</v>
      </c>
      <c r="F30" s="61" t="s">
        <v>12276</v>
      </c>
      <c r="G30" s="63">
        <v>6</v>
      </c>
    </row>
    <row r="31" spans="1:7" hidden="1" x14ac:dyDescent="0.25">
      <c r="A31" s="61" t="s">
        <v>12277</v>
      </c>
      <c r="B31" s="61" t="s">
        <v>69</v>
      </c>
      <c r="C31" s="62">
        <v>590012</v>
      </c>
      <c r="D31" s="61" t="s">
        <v>11999</v>
      </c>
      <c r="E31" s="61" t="s">
        <v>12169</v>
      </c>
      <c r="F31" s="61" t="s">
        <v>12275</v>
      </c>
      <c r="G31" s="63">
        <v>6</v>
      </c>
    </row>
    <row r="32" spans="1:7" hidden="1" x14ac:dyDescent="0.25">
      <c r="A32" s="61" t="s">
        <v>12277</v>
      </c>
      <c r="B32" s="61" t="s">
        <v>69</v>
      </c>
      <c r="C32" s="62">
        <v>590012</v>
      </c>
      <c r="D32" s="61" t="s">
        <v>11999</v>
      </c>
      <c r="E32" s="61" t="s">
        <v>12169</v>
      </c>
      <c r="F32" s="61" t="s">
        <v>12276</v>
      </c>
      <c r="G32" s="63">
        <v>6</v>
      </c>
    </row>
    <row r="33" spans="1:7" hidden="1" x14ac:dyDescent="0.25">
      <c r="A33" s="61" t="s">
        <v>12277</v>
      </c>
      <c r="B33" s="61" t="s">
        <v>147</v>
      </c>
      <c r="C33" s="62">
        <v>590086</v>
      </c>
      <c r="D33" s="61" t="s">
        <v>12086</v>
      </c>
      <c r="E33" s="61" t="s">
        <v>12170</v>
      </c>
      <c r="F33" s="61" t="s">
        <v>12275</v>
      </c>
      <c r="G33" s="63">
        <v>5</v>
      </c>
    </row>
    <row r="34" spans="1:7" hidden="1" x14ac:dyDescent="0.25">
      <c r="A34" s="61" t="s">
        <v>12277</v>
      </c>
      <c r="B34" s="61" t="s">
        <v>147</v>
      </c>
      <c r="C34" s="62">
        <v>590086</v>
      </c>
      <c r="D34" s="61" t="s">
        <v>12086</v>
      </c>
      <c r="E34" s="61" t="s">
        <v>12170</v>
      </c>
      <c r="F34" s="61" t="s">
        <v>12276</v>
      </c>
      <c r="G34" s="63">
        <v>6.5</v>
      </c>
    </row>
    <row r="35" spans="1:7" hidden="1" x14ac:dyDescent="0.25">
      <c r="A35" s="61" t="s">
        <v>12277</v>
      </c>
      <c r="B35" s="61" t="s">
        <v>147</v>
      </c>
      <c r="C35" s="62">
        <v>590086</v>
      </c>
      <c r="D35" s="61" t="s">
        <v>12051</v>
      </c>
      <c r="E35" s="61" t="s">
        <v>12170</v>
      </c>
      <c r="F35" s="61" t="s">
        <v>12275</v>
      </c>
      <c r="G35" s="63">
        <v>5</v>
      </c>
    </row>
    <row r="36" spans="1:7" hidden="1" x14ac:dyDescent="0.25">
      <c r="A36" s="61" t="s">
        <v>12277</v>
      </c>
      <c r="B36" s="61" t="s">
        <v>147</v>
      </c>
      <c r="C36" s="62">
        <v>590086</v>
      </c>
      <c r="D36" s="61" t="s">
        <v>12051</v>
      </c>
      <c r="E36" s="61" t="s">
        <v>12170</v>
      </c>
      <c r="F36" s="61" t="s">
        <v>12276</v>
      </c>
      <c r="G36" s="63">
        <v>6.5</v>
      </c>
    </row>
    <row r="37" spans="1:7" hidden="1" x14ac:dyDescent="0.25">
      <c r="A37" s="61" t="s">
        <v>12277</v>
      </c>
      <c r="B37" s="61" t="s">
        <v>251</v>
      </c>
      <c r="C37" s="62">
        <v>215227</v>
      </c>
      <c r="D37" s="61" t="s">
        <v>12051</v>
      </c>
      <c r="E37" s="61" t="s">
        <v>12167</v>
      </c>
      <c r="F37" s="61" t="s">
        <v>12276</v>
      </c>
      <c r="G37" s="63">
        <v>7</v>
      </c>
    </row>
    <row r="38" spans="1:7" hidden="1" x14ac:dyDescent="0.25">
      <c r="A38" s="61" t="s">
        <v>12277</v>
      </c>
      <c r="B38" s="61" t="s">
        <v>251</v>
      </c>
      <c r="C38" s="62">
        <v>215227</v>
      </c>
      <c r="D38" s="61" t="s">
        <v>12053</v>
      </c>
      <c r="E38" s="61" t="s">
        <v>12167</v>
      </c>
      <c r="F38" s="61" t="s">
        <v>12276</v>
      </c>
      <c r="G38" s="63">
        <v>7</v>
      </c>
    </row>
    <row r="39" spans="1:7" hidden="1" x14ac:dyDescent="0.25">
      <c r="A39" s="61" t="s">
        <v>12277</v>
      </c>
      <c r="B39" s="61" t="s">
        <v>66</v>
      </c>
      <c r="C39" s="62">
        <v>590284</v>
      </c>
      <c r="D39" s="61" t="s">
        <v>12041</v>
      </c>
      <c r="E39" s="61" t="s">
        <v>12171</v>
      </c>
      <c r="F39" s="61" t="s">
        <v>12276</v>
      </c>
      <c r="G39" s="63">
        <v>3</v>
      </c>
    </row>
    <row r="40" spans="1:7" hidden="1" x14ac:dyDescent="0.25">
      <c r="A40" s="61" t="s">
        <v>12277</v>
      </c>
      <c r="B40" s="61" t="s">
        <v>66</v>
      </c>
      <c r="C40" s="62">
        <v>590284</v>
      </c>
      <c r="D40" s="61" t="s">
        <v>12051</v>
      </c>
      <c r="E40" s="61" t="s">
        <v>12171</v>
      </c>
      <c r="F40" s="61" t="s">
        <v>12276</v>
      </c>
      <c r="G40" s="63">
        <v>3</v>
      </c>
    </row>
    <row r="41" spans="1:7" hidden="1" x14ac:dyDescent="0.25">
      <c r="A41" s="61" t="s">
        <v>12277</v>
      </c>
      <c r="B41" s="61" t="s">
        <v>244</v>
      </c>
      <c r="C41" s="62">
        <v>587272</v>
      </c>
      <c r="D41" s="61" t="s">
        <v>12051</v>
      </c>
      <c r="E41" s="61" t="s">
        <v>12172</v>
      </c>
      <c r="F41" s="61" t="s">
        <v>12275</v>
      </c>
      <c r="G41" s="63">
        <v>2</v>
      </c>
    </row>
    <row r="42" spans="1:7" hidden="1" x14ac:dyDescent="0.25">
      <c r="A42" s="61" t="s">
        <v>12277</v>
      </c>
      <c r="B42" s="61" t="s">
        <v>244</v>
      </c>
      <c r="C42" s="62">
        <v>587272</v>
      </c>
      <c r="D42" s="61" t="s">
        <v>1174</v>
      </c>
      <c r="E42" s="61" t="s">
        <v>12172</v>
      </c>
      <c r="F42" s="61" t="s">
        <v>12275</v>
      </c>
      <c r="G42" s="63">
        <v>2</v>
      </c>
    </row>
    <row r="43" spans="1:7" hidden="1" x14ac:dyDescent="0.25">
      <c r="A43" s="61" t="s">
        <v>12277</v>
      </c>
      <c r="B43" s="61" t="s">
        <v>128</v>
      </c>
      <c r="C43" s="62">
        <v>590345</v>
      </c>
      <c r="D43" s="61" t="s">
        <v>12051</v>
      </c>
      <c r="E43" s="61" t="s">
        <v>12173</v>
      </c>
      <c r="F43" s="61" t="s">
        <v>12275</v>
      </c>
      <c r="G43" s="63">
        <v>4</v>
      </c>
    </row>
    <row r="44" spans="1:7" hidden="1" x14ac:dyDescent="0.25">
      <c r="A44" s="61" t="s">
        <v>12277</v>
      </c>
      <c r="B44" s="61" t="s">
        <v>128</v>
      </c>
      <c r="C44" s="62">
        <v>590345</v>
      </c>
      <c r="D44" s="61" t="s">
        <v>12051</v>
      </c>
      <c r="E44" s="61" t="s">
        <v>12173</v>
      </c>
      <c r="F44" s="61" t="s">
        <v>12276</v>
      </c>
      <c r="G44" s="63">
        <v>3</v>
      </c>
    </row>
    <row r="45" spans="1:7" hidden="1" x14ac:dyDescent="0.25">
      <c r="A45" s="61" t="s">
        <v>12277</v>
      </c>
      <c r="B45" s="61" t="s">
        <v>128</v>
      </c>
      <c r="C45" s="62">
        <v>590345</v>
      </c>
      <c r="D45" s="61" t="s">
        <v>12005</v>
      </c>
      <c r="E45" s="61" t="s">
        <v>12173</v>
      </c>
      <c r="F45" s="61" t="s">
        <v>12275</v>
      </c>
      <c r="G45" s="63">
        <v>4</v>
      </c>
    </row>
    <row r="46" spans="1:7" hidden="1" x14ac:dyDescent="0.25">
      <c r="A46" s="61" t="s">
        <v>12277</v>
      </c>
      <c r="B46" s="61" t="s">
        <v>128</v>
      </c>
      <c r="C46" s="62">
        <v>590345</v>
      </c>
      <c r="D46" s="61" t="s">
        <v>12005</v>
      </c>
      <c r="E46" s="61" t="s">
        <v>12173</v>
      </c>
      <c r="F46" s="61" t="s">
        <v>12276</v>
      </c>
      <c r="G46" s="63">
        <v>3</v>
      </c>
    </row>
    <row r="47" spans="1:7" hidden="1" x14ac:dyDescent="0.25">
      <c r="A47" s="61" t="s">
        <v>12277</v>
      </c>
      <c r="B47" s="61" t="s">
        <v>960</v>
      </c>
      <c r="C47" s="62">
        <v>590395</v>
      </c>
      <c r="D47" s="61" t="s">
        <v>12051</v>
      </c>
      <c r="E47" s="61" t="s">
        <v>12174</v>
      </c>
      <c r="F47" s="61" t="s">
        <v>12276</v>
      </c>
      <c r="G47" s="63">
        <v>8</v>
      </c>
    </row>
    <row r="48" spans="1:7" hidden="1" x14ac:dyDescent="0.25">
      <c r="A48" s="61" t="s">
        <v>12277</v>
      </c>
      <c r="B48" s="61" t="s">
        <v>960</v>
      </c>
      <c r="C48" s="62">
        <v>590395</v>
      </c>
      <c r="D48" s="61" t="s">
        <v>12039</v>
      </c>
      <c r="E48" s="61" t="s">
        <v>12174</v>
      </c>
      <c r="F48" s="61" t="s">
        <v>12276</v>
      </c>
      <c r="G48" s="63">
        <v>8</v>
      </c>
    </row>
    <row r="49" spans="1:7" hidden="1" x14ac:dyDescent="0.25">
      <c r="A49" s="61" t="s">
        <v>12277</v>
      </c>
      <c r="B49" s="61" t="s">
        <v>141</v>
      </c>
      <c r="C49" s="62">
        <v>590419</v>
      </c>
      <c r="D49" s="61" t="s">
        <v>12086</v>
      </c>
      <c r="E49" s="61" t="s">
        <v>12175</v>
      </c>
      <c r="F49" s="61" t="s">
        <v>12276</v>
      </c>
      <c r="G49" s="63">
        <v>2</v>
      </c>
    </row>
    <row r="50" spans="1:7" hidden="1" x14ac:dyDescent="0.25">
      <c r="A50" s="61" t="s">
        <v>12277</v>
      </c>
      <c r="B50" s="61" t="s">
        <v>141</v>
      </c>
      <c r="C50" s="62">
        <v>590419</v>
      </c>
      <c r="D50" s="61" t="s">
        <v>12051</v>
      </c>
      <c r="E50" s="61" t="s">
        <v>12175</v>
      </c>
      <c r="F50" s="61" t="s">
        <v>12275</v>
      </c>
      <c r="G50" s="63">
        <v>7</v>
      </c>
    </row>
    <row r="51" spans="1:7" hidden="1" x14ac:dyDescent="0.25">
      <c r="A51" s="61" t="s">
        <v>12277</v>
      </c>
      <c r="B51" s="61" t="s">
        <v>141</v>
      </c>
      <c r="C51" s="62">
        <v>590419</v>
      </c>
      <c r="D51" s="61" t="s">
        <v>12051</v>
      </c>
      <c r="E51" s="61" t="s">
        <v>12175</v>
      </c>
      <c r="F51" s="61" t="s">
        <v>12276</v>
      </c>
      <c r="G51" s="63">
        <v>2</v>
      </c>
    </row>
    <row r="52" spans="1:7" hidden="1" x14ac:dyDescent="0.25">
      <c r="A52" s="61" t="s">
        <v>12277</v>
      </c>
      <c r="B52" s="61" t="s">
        <v>141</v>
      </c>
      <c r="C52" s="62">
        <v>590419</v>
      </c>
      <c r="D52" s="61" t="s">
        <v>12021</v>
      </c>
      <c r="E52" s="61" t="s">
        <v>12175</v>
      </c>
      <c r="F52" s="61" t="s">
        <v>12275</v>
      </c>
      <c r="G52" s="63">
        <v>7</v>
      </c>
    </row>
    <row r="53" spans="1:7" hidden="1" x14ac:dyDescent="0.25">
      <c r="A53" s="61" t="s">
        <v>12277</v>
      </c>
      <c r="B53" s="61" t="s">
        <v>141</v>
      </c>
      <c r="C53" s="62">
        <v>590419</v>
      </c>
      <c r="D53" s="61" t="s">
        <v>12021</v>
      </c>
      <c r="E53" s="61" t="s">
        <v>12175</v>
      </c>
      <c r="F53" s="61" t="s">
        <v>12276</v>
      </c>
      <c r="G53" s="63">
        <v>2</v>
      </c>
    </row>
    <row r="54" spans="1:7" hidden="1" x14ac:dyDescent="0.25">
      <c r="A54" s="61" t="s">
        <v>12277</v>
      </c>
      <c r="B54" s="61" t="s">
        <v>111</v>
      </c>
      <c r="C54" s="62">
        <v>590420</v>
      </c>
      <c r="D54" s="61" t="s">
        <v>12051</v>
      </c>
      <c r="E54" s="61" t="s">
        <v>12165</v>
      </c>
      <c r="F54" s="61" t="s">
        <v>12276</v>
      </c>
      <c r="G54" s="63">
        <v>7.5</v>
      </c>
    </row>
    <row r="55" spans="1:7" hidden="1" x14ac:dyDescent="0.25">
      <c r="A55" s="61" t="s">
        <v>12277</v>
      </c>
      <c r="B55" s="61" t="s">
        <v>111</v>
      </c>
      <c r="C55" s="62">
        <v>590420</v>
      </c>
      <c r="D55" s="61" t="s">
        <v>12025</v>
      </c>
      <c r="E55" s="61" t="s">
        <v>12165</v>
      </c>
      <c r="F55" s="61" t="s">
        <v>12276</v>
      </c>
      <c r="G55" s="63">
        <v>7.5</v>
      </c>
    </row>
    <row r="56" spans="1:7" hidden="1" x14ac:dyDescent="0.25">
      <c r="A56" s="61" t="s">
        <v>12277</v>
      </c>
      <c r="B56" s="61" t="s">
        <v>39</v>
      </c>
      <c r="C56" s="62">
        <v>590437</v>
      </c>
      <c r="D56" s="61" t="s">
        <v>12051</v>
      </c>
      <c r="E56" s="61" t="s">
        <v>12176</v>
      </c>
      <c r="F56" s="61" t="s">
        <v>12275</v>
      </c>
      <c r="G56" s="63">
        <v>23</v>
      </c>
    </row>
    <row r="57" spans="1:7" hidden="1" x14ac:dyDescent="0.25">
      <c r="A57" s="61" t="s">
        <v>12277</v>
      </c>
      <c r="B57" s="61" t="s">
        <v>39</v>
      </c>
      <c r="C57" s="62">
        <v>590437</v>
      </c>
      <c r="D57" s="61" t="s">
        <v>12051</v>
      </c>
      <c r="E57" s="61" t="s">
        <v>12176</v>
      </c>
      <c r="F57" s="61" t="s">
        <v>12276</v>
      </c>
      <c r="G57" s="63">
        <v>20.5</v>
      </c>
    </row>
    <row r="58" spans="1:7" hidden="1" x14ac:dyDescent="0.25">
      <c r="A58" s="61" t="s">
        <v>12277</v>
      </c>
      <c r="B58" s="61" t="s">
        <v>39</v>
      </c>
      <c r="C58" s="62">
        <v>590437</v>
      </c>
      <c r="D58" s="61" t="s">
        <v>11973</v>
      </c>
      <c r="E58" s="61" t="s">
        <v>12176</v>
      </c>
      <c r="F58" s="61" t="s">
        <v>12275</v>
      </c>
      <c r="G58" s="63">
        <v>23</v>
      </c>
    </row>
    <row r="59" spans="1:7" hidden="1" x14ac:dyDescent="0.25">
      <c r="A59" s="61" t="s">
        <v>12277</v>
      </c>
      <c r="B59" s="61" t="s">
        <v>39</v>
      </c>
      <c r="C59" s="62">
        <v>590437</v>
      </c>
      <c r="D59" s="61" t="s">
        <v>11973</v>
      </c>
      <c r="E59" s="61" t="s">
        <v>12176</v>
      </c>
      <c r="F59" s="61" t="s">
        <v>12276</v>
      </c>
      <c r="G59" s="63">
        <v>20.5</v>
      </c>
    </row>
    <row r="60" spans="1:7" hidden="1" x14ac:dyDescent="0.25">
      <c r="A60" s="61" t="s">
        <v>12277</v>
      </c>
      <c r="B60" s="61" t="s">
        <v>223</v>
      </c>
      <c r="C60" s="62">
        <v>590450</v>
      </c>
      <c r="D60" s="61" t="s">
        <v>12051</v>
      </c>
      <c r="E60" s="61" t="s">
        <v>12164</v>
      </c>
      <c r="F60" s="61" t="s">
        <v>12275</v>
      </c>
      <c r="G60" s="63">
        <v>11</v>
      </c>
    </row>
    <row r="61" spans="1:7" hidden="1" x14ac:dyDescent="0.25">
      <c r="A61" s="61" t="s">
        <v>12277</v>
      </c>
      <c r="B61" s="61" t="s">
        <v>223</v>
      </c>
      <c r="C61" s="62">
        <v>590450</v>
      </c>
      <c r="D61" s="61" t="s">
        <v>12051</v>
      </c>
      <c r="E61" s="61" t="s">
        <v>12164</v>
      </c>
      <c r="F61" s="61" t="s">
        <v>12276</v>
      </c>
      <c r="G61" s="63">
        <v>7.5</v>
      </c>
    </row>
    <row r="62" spans="1:7" hidden="1" x14ac:dyDescent="0.25">
      <c r="A62" s="61" t="s">
        <v>12277</v>
      </c>
      <c r="B62" s="61" t="s">
        <v>223</v>
      </c>
      <c r="C62" s="62">
        <v>590450</v>
      </c>
      <c r="D62" s="61" t="s">
        <v>12154</v>
      </c>
      <c r="E62" s="61" t="s">
        <v>12164</v>
      </c>
      <c r="F62" s="61" t="s">
        <v>12275</v>
      </c>
      <c r="G62" s="63">
        <v>11</v>
      </c>
    </row>
    <row r="63" spans="1:7" hidden="1" x14ac:dyDescent="0.25">
      <c r="A63" s="61" t="s">
        <v>12277</v>
      </c>
      <c r="B63" s="61" t="s">
        <v>223</v>
      </c>
      <c r="C63" s="62">
        <v>590450</v>
      </c>
      <c r="D63" s="61" t="s">
        <v>12154</v>
      </c>
      <c r="E63" s="61" t="s">
        <v>12164</v>
      </c>
      <c r="F63" s="61" t="s">
        <v>12276</v>
      </c>
      <c r="G63" s="63">
        <v>7.5</v>
      </c>
    </row>
    <row r="64" spans="1:7" hidden="1" x14ac:dyDescent="0.25">
      <c r="A64" s="61" t="s">
        <v>12277</v>
      </c>
      <c r="B64" s="61" t="s">
        <v>57</v>
      </c>
      <c r="C64" s="62">
        <v>67012</v>
      </c>
      <c r="D64" s="61" t="s">
        <v>12145</v>
      </c>
      <c r="E64" s="61" t="s">
        <v>12177</v>
      </c>
      <c r="F64" s="61" t="s">
        <v>12275</v>
      </c>
      <c r="G64" s="63">
        <v>5</v>
      </c>
    </row>
    <row r="65" spans="1:7" hidden="1" x14ac:dyDescent="0.25">
      <c r="A65" s="61" t="s">
        <v>12277</v>
      </c>
      <c r="B65" s="61" t="s">
        <v>57</v>
      </c>
      <c r="C65" s="62">
        <v>67012</v>
      </c>
      <c r="D65" s="61" t="s">
        <v>12145</v>
      </c>
      <c r="E65" s="61" t="s">
        <v>12177</v>
      </c>
      <c r="F65" s="61" t="s">
        <v>12276</v>
      </c>
      <c r="G65" s="63">
        <v>7</v>
      </c>
    </row>
    <row r="66" spans="1:7" hidden="1" x14ac:dyDescent="0.25">
      <c r="A66" s="61" t="s">
        <v>12277</v>
      </c>
      <c r="B66" s="61" t="s">
        <v>57</v>
      </c>
      <c r="C66" s="62">
        <v>67012</v>
      </c>
      <c r="D66" s="61" t="s">
        <v>12051</v>
      </c>
      <c r="E66" s="61" t="s">
        <v>12177</v>
      </c>
      <c r="F66" s="61" t="s">
        <v>12275</v>
      </c>
      <c r="G66" s="63">
        <v>5</v>
      </c>
    </row>
    <row r="67" spans="1:7" hidden="1" x14ac:dyDescent="0.25">
      <c r="A67" s="61" t="s">
        <v>12277</v>
      </c>
      <c r="B67" s="61" t="s">
        <v>57</v>
      </c>
      <c r="C67" s="62">
        <v>67012</v>
      </c>
      <c r="D67" s="61" t="s">
        <v>12051</v>
      </c>
      <c r="E67" s="61" t="s">
        <v>12177</v>
      </c>
      <c r="F67" s="61" t="s">
        <v>12276</v>
      </c>
      <c r="G67" s="63">
        <v>7</v>
      </c>
    </row>
    <row r="68" spans="1:7" hidden="1" x14ac:dyDescent="0.25">
      <c r="A68" s="61" t="s">
        <v>12277</v>
      </c>
      <c r="B68" s="61" t="s">
        <v>991</v>
      </c>
      <c r="C68" s="62">
        <v>590594</v>
      </c>
      <c r="D68" s="61" t="s">
        <v>12051</v>
      </c>
      <c r="E68" s="61" t="s">
        <v>12178</v>
      </c>
      <c r="F68" s="61" t="s">
        <v>12275</v>
      </c>
      <c r="G68" s="63">
        <v>8.5</v>
      </c>
    </row>
    <row r="69" spans="1:7" hidden="1" x14ac:dyDescent="0.25">
      <c r="A69" s="61" t="s">
        <v>12277</v>
      </c>
      <c r="B69" s="61" t="s">
        <v>991</v>
      </c>
      <c r="C69" s="62">
        <v>590594</v>
      </c>
      <c r="D69" s="61" t="s">
        <v>12051</v>
      </c>
      <c r="E69" s="61" t="s">
        <v>12178</v>
      </c>
      <c r="F69" s="61" t="s">
        <v>12276</v>
      </c>
      <c r="G69" s="63">
        <v>8</v>
      </c>
    </row>
    <row r="70" spans="1:7" hidden="1" x14ac:dyDescent="0.25">
      <c r="A70" s="61" t="s">
        <v>12277</v>
      </c>
      <c r="B70" s="61" t="s">
        <v>991</v>
      </c>
      <c r="C70" s="62">
        <v>590594</v>
      </c>
      <c r="D70" s="61" t="s">
        <v>12027</v>
      </c>
      <c r="E70" s="61" t="s">
        <v>12178</v>
      </c>
      <c r="F70" s="61" t="s">
        <v>12275</v>
      </c>
      <c r="G70" s="63">
        <v>8.5</v>
      </c>
    </row>
    <row r="71" spans="1:7" hidden="1" x14ac:dyDescent="0.25">
      <c r="A71" s="61" t="s">
        <v>12277</v>
      </c>
      <c r="B71" s="61" t="s">
        <v>991</v>
      </c>
      <c r="C71" s="62">
        <v>590594</v>
      </c>
      <c r="D71" s="61" t="s">
        <v>12027</v>
      </c>
      <c r="E71" s="61" t="s">
        <v>12178</v>
      </c>
      <c r="F71" s="61" t="s">
        <v>12276</v>
      </c>
      <c r="G71" s="63">
        <v>8</v>
      </c>
    </row>
    <row r="72" spans="1:7" x14ac:dyDescent="0.25">
      <c r="A72" s="61" t="s">
        <v>12277</v>
      </c>
      <c r="B72" s="61" t="s">
        <v>139</v>
      </c>
      <c r="C72" s="62">
        <v>590704</v>
      </c>
      <c r="D72" s="61" t="s">
        <v>12101</v>
      </c>
      <c r="E72" s="61" t="s">
        <v>12179</v>
      </c>
      <c r="F72" s="61" t="s">
        <v>12275</v>
      </c>
      <c r="G72" s="63">
        <v>5.5</v>
      </c>
    </row>
    <row r="73" spans="1:7" x14ac:dyDescent="0.25">
      <c r="A73" s="61" t="s">
        <v>12277</v>
      </c>
      <c r="B73" s="61" t="s">
        <v>139</v>
      </c>
      <c r="C73" s="62">
        <v>590704</v>
      </c>
      <c r="D73" s="61" t="s">
        <v>12101</v>
      </c>
      <c r="E73" s="61" t="s">
        <v>12179</v>
      </c>
      <c r="F73" s="61" t="s">
        <v>12276</v>
      </c>
      <c r="G73" s="63">
        <v>5.5</v>
      </c>
    </row>
    <row r="74" spans="1:7" x14ac:dyDescent="0.25">
      <c r="A74" s="61" t="s">
        <v>12277</v>
      </c>
      <c r="B74" s="61" t="s">
        <v>139</v>
      </c>
      <c r="C74" s="62">
        <v>590704</v>
      </c>
      <c r="D74" s="61" t="s">
        <v>12051</v>
      </c>
      <c r="E74" s="61" t="s">
        <v>12179</v>
      </c>
      <c r="F74" s="61" t="s">
        <v>12275</v>
      </c>
      <c r="G74" s="63">
        <v>5.5</v>
      </c>
    </row>
    <row r="75" spans="1:7" x14ac:dyDescent="0.25">
      <c r="A75" s="61" t="s">
        <v>12277</v>
      </c>
      <c r="B75" s="61" t="s">
        <v>139</v>
      </c>
      <c r="C75" s="62">
        <v>590704</v>
      </c>
      <c r="D75" s="61" t="s">
        <v>12051</v>
      </c>
      <c r="E75" s="61" t="s">
        <v>12179</v>
      </c>
      <c r="F75" s="61" t="s">
        <v>12276</v>
      </c>
      <c r="G75" s="63">
        <v>5.5</v>
      </c>
    </row>
    <row r="76" spans="1:7" hidden="1" x14ac:dyDescent="0.25">
      <c r="A76" s="61" t="s">
        <v>12277</v>
      </c>
      <c r="B76" s="61" t="s">
        <v>148</v>
      </c>
      <c r="C76" s="62">
        <v>590765</v>
      </c>
      <c r="D76" s="61" t="s">
        <v>12051</v>
      </c>
      <c r="E76" s="61" t="s">
        <v>12180</v>
      </c>
      <c r="F76" s="61" t="s">
        <v>12275</v>
      </c>
      <c r="G76" s="63">
        <v>4</v>
      </c>
    </row>
    <row r="77" spans="1:7" hidden="1" x14ac:dyDescent="0.25">
      <c r="A77" s="61" t="s">
        <v>12277</v>
      </c>
      <c r="B77" s="61" t="s">
        <v>148</v>
      </c>
      <c r="C77" s="62">
        <v>590765</v>
      </c>
      <c r="D77" s="61" t="s">
        <v>12051</v>
      </c>
      <c r="E77" s="61" t="s">
        <v>12180</v>
      </c>
      <c r="F77" s="61" t="s">
        <v>12276</v>
      </c>
      <c r="G77" s="63">
        <v>2.5</v>
      </c>
    </row>
    <row r="78" spans="1:7" hidden="1" x14ac:dyDescent="0.25">
      <c r="A78" s="61" t="s">
        <v>12277</v>
      </c>
      <c r="B78" s="61" t="s">
        <v>148</v>
      </c>
      <c r="C78" s="62">
        <v>590765</v>
      </c>
      <c r="D78" s="61" t="s">
        <v>12077</v>
      </c>
      <c r="E78" s="61" t="s">
        <v>12180</v>
      </c>
      <c r="F78" s="61" t="s">
        <v>12275</v>
      </c>
      <c r="G78" s="63">
        <v>4</v>
      </c>
    </row>
    <row r="79" spans="1:7" hidden="1" x14ac:dyDescent="0.25">
      <c r="A79" s="61" t="s">
        <v>12277</v>
      </c>
      <c r="B79" s="61" t="s">
        <v>148</v>
      </c>
      <c r="C79" s="62">
        <v>590765</v>
      </c>
      <c r="D79" s="61" t="s">
        <v>12077</v>
      </c>
      <c r="E79" s="61" t="s">
        <v>12180</v>
      </c>
      <c r="F79" s="61" t="s">
        <v>12276</v>
      </c>
      <c r="G79" s="63">
        <v>2.5</v>
      </c>
    </row>
    <row r="80" spans="1:7" hidden="1" x14ac:dyDescent="0.25">
      <c r="A80" s="61" t="s">
        <v>12277</v>
      </c>
      <c r="B80" s="61" t="s">
        <v>236</v>
      </c>
      <c r="C80" s="62">
        <v>590789</v>
      </c>
      <c r="D80" s="61" t="s">
        <v>12051</v>
      </c>
      <c r="E80" s="61" t="s">
        <v>12175</v>
      </c>
      <c r="F80" s="61" t="s">
        <v>12275</v>
      </c>
      <c r="G80" s="63">
        <v>5.5</v>
      </c>
    </row>
    <row r="81" spans="1:7" hidden="1" x14ac:dyDescent="0.25">
      <c r="A81" s="61" t="s">
        <v>12277</v>
      </c>
      <c r="B81" s="61" t="s">
        <v>236</v>
      </c>
      <c r="C81" s="62">
        <v>590789</v>
      </c>
      <c r="D81" s="61" t="s">
        <v>12051</v>
      </c>
      <c r="E81" s="61" t="s">
        <v>12175</v>
      </c>
      <c r="F81" s="61" t="s">
        <v>12276</v>
      </c>
      <c r="G81" s="63">
        <v>2.5</v>
      </c>
    </row>
    <row r="82" spans="1:7" hidden="1" x14ac:dyDescent="0.25">
      <c r="A82" s="61" t="s">
        <v>12277</v>
      </c>
      <c r="B82" s="61" t="s">
        <v>236</v>
      </c>
      <c r="C82" s="62">
        <v>590789</v>
      </c>
      <c r="D82" s="61" t="s">
        <v>12021</v>
      </c>
      <c r="E82" s="61" t="s">
        <v>12175</v>
      </c>
      <c r="F82" s="61" t="s">
        <v>12275</v>
      </c>
      <c r="G82" s="63">
        <v>5.5</v>
      </c>
    </row>
    <row r="83" spans="1:7" hidden="1" x14ac:dyDescent="0.25">
      <c r="A83" s="61" t="s">
        <v>12277</v>
      </c>
      <c r="B83" s="61" t="s">
        <v>236</v>
      </c>
      <c r="C83" s="62">
        <v>590789</v>
      </c>
      <c r="D83" s="61" t="s">
        <v>12021</v>
      </c>
      <c r="E83" s="61" t="s">
        <v>12175</v>
      </c>
      <c r="F83" s="61" t="s">
        <v>12276</v>
      </c>
      <c r="G83" s="63">
        <v>2.5</v>
      </c>
    </row>
    <row r="84" spans="1:7" hidden="1" x14ac:dyDescent="0.25">
      <c r="A84" s="61" t="s">
        <v>12277</v>
      </c>
      <c r="B84" s="61" t="s">
        <v>204</v>
      </c>
      <c r="C84" s="62">
        <v>590907</v>
      </c>
      <c r="D84" s="61" t="s">
        <v>12051</v>
      </c>
      <c r="E84" s="61" t="s">
        <v>12181</v>
      </c>
      <c r="F84" s="61" t="s">
        <v>12275</v>
      </c>
      <c r="G84" s="63">
        <v>10</v>
      </c>
    </row>
    <row r="85" spans="1:7" hidden="1" x14ac:dyDescent="0.25">
      <c r="A85" s="61" t="s">
        <v>12277</v>
      </c>
      <c r="B85" s="61" t="s">
        <v>204</v>
      </c>
      <c r="C85" s="62">
        <v>590907</v>
      </c>
      <c r="D85" s="61" t="s">
        <v>12051</v>
      </c>
      <c r="E85" s="61" t="s">
        <v>12181</v>
      </c>
      <c r="F85" s="61" t="s">
        <v>12276</v>
      </c>
      <c r="G85" s="63">
        <v>10</v>
      </c>
    </row>
    <row r="86" spans="1:7" hidden="1" x14ac:dyDescent="0.25">
      <c r="A86" s="61" t="s">
        <v>12277</v>
      </c>
      <c r="B86" s="61" t="s">
        <v>204</v>
      </c>
      <c r="C86" s="62">
        <v>590907</v>
      </c>
      <c r="D86" s="61" t="s">
        <v>12065</v>
      </c>
      <c r="E86" s="61" t="s">
        <v>12181</v>
      </c>
      <c r="F86" s="61" t="s">
        <v>12275</v>
      </c>
      <c r="G86" s="63">
        <v>10</v>
      </c>
    </row>
    <row r="87" spans="1:7" hidden="1" x14ac:dyDescent="0.25">
      <c r="A87" s="61" t="s">
        <v>12277</v>
      </c>
      <c r="B87" s="61" t="s">
        <v>204</v>
      </c>
      <c r="C87" s="62">
        <v>590907</v>
      </c>
      <c r="D87" s="61" t="s">
        <v>12065</v>
      </c>
      <c r="E87" s="61" t="s">
        <v>12181</v>
      </c>
      <c r="F87" s="61" t="s">
        <v>12276</v>
      </c>
      <c r="G87" s="63">
        <v>10</v>
      </c>
    </row>
    <row r="88" spans="1:7" hidden="1" x14ac:dyDescent="0.25">
      <c r="A88" s="61" t="s">
        <v>12277</v>
      </c>
      <c r="B88" s="61" t="s">
        <v>82</v>
      </c>
      <c r="C88" s="62">
        <v>590938</v>
      </c>
      <c r="D88" s="61" t="s">
        <v>12051</v>
      </c>
      <c r="E88" s="61" t="s">
        <v>12182</v>
      </c>
      <c r="F88" s="61" t="s">
        <v>12275</v>
      </c>
      <c r="G88" s="63">
        <v>16.5</v>
      </c>
    </row>
    <row r="89" spans="1:7" hidden="1" x14ac:dyDescent="0.25">
      <c r="A89" s="61" t="s">
        <v>12277</v>
      </c>
      <c r="B89" s="61" t="s">
        <v>82</v>
      </c>
      <c r="C89" s="62">
        <v>590938</v>
      </c>
      <c r="D89" s="61" t="s">
        <v>12148</v>
      </c>
      <c r="E89" s="61" t="s">
        <v>12182</v>
      </c>
      <c r="F89" s="61" t="s">
        <v>12275</v>
      </c>
      <c r="G89" s="63">
        <v>16.5</v>
      </c>
    </row>
    <row r="90" spans="1:7" hidden="1" x14ac:dyDescent="0.25">
      <c r="A90" s="61" t="s">
        <v>12277</v>
      </c>
      <c r="B90" s="61" t="s">
        <v>188</v>
      </c>
      <c r="C90" s="62">
        <v>590960</v>
      </c>
      <c r="D90" s="61" t="s">
        <v>12051</v>
      </c>
      <c r="E90" s="61" t="s">
        <v>12183</v>
      </c>
      <c r="F90" s="61" t="s">
        <v>12275</v>
      </c>
      <c r="G90" s="63">
        <v>5</v>
      </c>
    </row>
    <row r="91" spans="1:7" hidden="1" x14ac:dyDescent="0.25">
      <c r="A91" s="61" t="s">
        <v>12277</v>
      </c>
      <c r="B91" s="61" t="s">
        <v>188</v>
      </c>
      <c r="C91" s="62">
        <v>590960</v>
      </c>
      <c r="D91" s="61" t="s">
        <v>12106</v>
      </c>
      <c r="E91" s="61" t="s">
        <v>12183</v>
      </c>
      <c r="F91" s="61" t="s">
        <v>12275</v>
      </c>
      <c r="G91" s="63">
        <v>5</v>
      </c>
    </row>
    <row r="92" spans="1:7" hidden="1" x14ac:dyDescent="0.25">
      <c r="A92" s="61" t="s">
        <v>12277</v>
      </c>
      <c r="B92" s="61" t="s">
        <v>58</v>
      </c>
      <c r="C92" s="62">
        <v>590977</v>
      </c>
      <c r="D92" s="61" t="s">
        <v>12051</v>
      </c>
      <c r="E92" s="61" t="s">
        <v>12184</v>
      </c>
      <c r="F92" s="61" t="s">
        <v>12276</v>
      </c>
      <c r="G92" s="63">
        <v>2</v>
      </c>
    </row>
    <row r="93" spans="1:7" hidden="1" x14ac:dyDescent="0.25">
      <c r="A93" s="61" t="s">
        <v>12277</v>
      </c>
      <c r="B93" s="61" t="s">
        <v>58</v>
      </c>
      <c r="C93" s="62">
        <v>590977</v>
      </c>
      <c r="D93" s="61" t="s">
        <v>11961</v>
      </c>
      <c r="E93" s="61" t="s">
        <v>12184</v>
      </c>
      <c r="F93" s="61" t="s">
        <v>12276</v>
      </c>
      <c r="G93" s="63">
        <v>2</v>
      </c>
    </row>
    <row r="94" spans="1:7" hidden="1" x14ac:dyDescent="0.25">
      <c r="A94" s="61" t="s">
        <v>12277</v>
      </c>
      <c r="B94" s="61" t="s">
        <v>231</v>
      </c>
      <c r="C94" s="62">
        <v>591021</v>
      </c>
      <c r="D94" s="61" t="s">
        <v>12051</v>
      </c>
      <c r="E94" s="61" t="s">
        <v>12185</v>
      </c>
      <c r="F94" s="61" t="s">
        <v>12275</v>
      </c>
      <c r="G94" s="63">
        <v>3</v>
      </c>
    </row>
    <row r="95" spans="1:7" hidden="1" x14ac:dyDescent="0.25">
      <c r="A95" s="61" t="s">
        <v>12277</v>
      </c>
      <c r="B95" s="61" t="s">
        <v>231</v>
      </c>
      <c r="C95" s="62">
        <v>591021</v>
      </c>
      <c r="D95" s="61" t="s">
        <v>12021</v>
      </c>
      <c r="E95" s="61" t="s">
        <v>12185</v>
      </c>
      <c r="F95" s="61" t="s">
        <v>12275</v>
      </c>
      <c r="G95" s="63">
        <v>3</v>
      </c>
    </row>
    <row r="96" spans="1:7" hidden="1" x14ac:dyDescent="0.25">
      <c r="A96" s="61" t="s">
        <v>12277</v>
      </c>
      <c r="B96" s="61" t="s">
        <v>78</v>
      </c>
      <c r="C96" s="62">
        <v>591080</v>
      </c>
      <c r="D96" s="61" t="s">
        <v>12051</v>
      </c>
      <c r="E96" s="61" t="s">
        <v>12169</v>
      </c>
      <c r="F96" s="61" t="s">
        <v>12275</v>
      </c>
      <c r="G96" s="63">
        <v>6</v>
      </c>
    </row>
    <row r="97" spans="1:7" hidden="1" x14ac:dyDescent="0.25">
      <c r="A97" s="61" t="s">
        <v>12277</v>
      </c>
      <c r="B97" s="61" t="s">
        <v>78</v>
      </c>
      <c r="C97" s="62">
        <v>591080</v>
      </c>
      <c r="D97" s="61" t="s">
        <v>12051</v>
      </c>
      <c r="E97" s="61" t="s">
        <v>12169</v>
      </c>
      <c r="F97" s="61" t="s">
        <v>12276</v>
      </c>
      <c r="G97" s="63">
        <v>6</v>
      </c>
    </row>
    <row r="98" spans="1:7" hidden="1" x14ac:dyDescent="0.25">
      <c r="A98" s="61" t="s">
        <v>12277</v>
      </c>
      <c r="B98" s="61" t="s">
        <v>78</v>
      </c>
      <c r="C98" s="62">
        <v>591080</v>
      </c>
      <c r="D98" s="61" t="s">
        <v>11999</v>
      </c>
      <c r="E98" s="61" t="s">
        <v>12169</v>
      </c>
      <c r="F98" s="61" t="s">
        <v>12275</v>
      </c>
      <c r="G98" s="63">
        <v>6</v>
      </c>
    </row>
    <row r="99" spans="1:7" hidden="1" x14ac:dyDescent="0.25">
      <c r="A99" s="61" t="s">
        <v>12277</v>
      </c>
      <c r="B99" s="61" t="s">
        <v>78</v>
      </c>
      <c r="C99" s="62">
        <v>591080</v>
      </c>
      <c r="D99" s="61" t="s">
        <v>11999</v>
      </c>
      <c r="E99" s="61" t="s">
        <v>12169</v>
      </c>
      <c r="F99" s="61" t="s">
        <v>12276</v>
      </c>
      <c r="G99" s="63">
        <v>6</v>
      </c>
    </row>
    <row r="100" spans="1:7" hidden="1" x14ac:dyDescent="0.25">
      <c r="A100" s="61" t="s">
        <v>12277</v>
      </c>
      <c r="B100" s="61" t="s">
        <v>226</v>
      </c>
      <c r="C100" s="62">
        <v>591207</v>
      </c>
      <c r="D100" s="61" t="s">
        <v>12051</v>
      </c>
      <c r="E100" s="61" t="s">
        <v>12186</v>
      </c>
      <c r="F100" s="61" t="s">
        <v>12275</v>
      </c>
      <c r="G100" s="63">
        <v>3</v>
      </c>
    </row>
    <row r="101" spans="1:7" hidden="1" x14ac:dyDescent="0.25">
      <c r="A101" s="61" t="s">
        <v>12277</v>
      </c>
      <c r="B101" s="61" t="s">
        <v>226</v>
      </c>
      <c r="C101" s="62">
        <v>591207</v>
      </c>
      <c r="D101" s="61" t="s">
        <v>12051</v>
      </c>
      <c r="E101" s="61" t="s">
        <v>12186</v>
      </c>
      <c r="F101" s="61" t="s">
        <v>12276</v>
      </c>
      <c r="G101" s="63">
        <v>2</v>
      </c>
    </row>
    <row r="102" spans="1:7" hidden="1" x14ac:dyDescent="0.25">
      <c r="A102" s="61" t="s">
        <v>12277</v>
      </c>
      <c r="B102" s="61" t="s">
        <v>226</v>
      </c>
      <c r="C102" s="62">
        <v>591207</v>
      </c>
      <c r="D102" s="61" t="s">
        <v>12046</v>
      </c>
      <c r="E102" s="61" t="s">
        <v>12186</v>
      </c>
      <c r="F102" s="61" t="s">
        <v>12275</v>
      </c>
      <c r="G102" s="63">
        <v>3</v>
      </c>
    </row>
    <row r="103" spans="1:7" hidden="1" x14ac:dyDescent="0.25">
      <c r="A103" s="61" t="s">
        <v>12277</v>
      </c>
      <c r="B103" s="61" t="s">
        <v>226</v>
      </c>
      <c r="C103" s="62">
        <v>591207</v>
      </c>
      <c r="D103" s="61" t="s">
        <v>12046</v>
      </c>
      <c r="E103" s="61" t="s">
        <v>12186</v>
      </c>
      <c r="F103" s="61" t="s">
        <v>12276</v>
      </c>
      <c r="G103" s="63">
        <v>2</v>
      </c>
    </row>
    <row r="104" spans="1:7" hidden="1" x14ac:dyDescent="0.25">
      <c r="A104" s="61" t="s">
        <v>12277</v>
      </c>
      <c r="B104" s="61" t="s">
        <v>226</v>
      </c>
      <c r="C104" s="62">
        <v>591207</v>
      </c>
      <c r="D104" s="61" t="s">
        <v>1174</v>
      </c>
      <c r="E104" s="61" t="s">
        <v>12186</v>
      </c>
      <c r="F104" s="61" t="s">
        <v>12275</v>
      </c>
      <c r="G104" s="63">
        <v>3</v>
      </c>
    </row>
    <row r="105" spans="1:7" hidden="1" x14ac:dyDescent="0.25">
      <c r="A105" s="61" t="s">
        <v>12277</v>
      </c>
      <c r="B105" s="61" t="s">
        <v>226</v>
      </c>
      <c r="C105" s="62">
        <v>591207</v>
      </c>
      <c r="D105" s="61" t="s">
        <v>1174</v>
      </c>
      <c r="E105" s="61" t="s">
        <v>12186</v>
      </c>
      <c r="F105" s="61" t="s">
        <v>12276</v>
      </c>
      <c r="G105" s="63">
        <v>2</v>
      </c>
    </row>
    <row r="106" spans="1:7" hidden="1" x14ac:dyDescent="0.25">
      <c r="A106" s="61" t="s">
        <v>12277</v>
      </c>
      <c r="B106" s="61" t="s">
        <v>46</v>
      </c>
      <c r="C106" s="62">
        <v>591217</v>
      </c>
      <c r="D106" s="61" t="s">
        <v>12051</v>
      </c>
      <c r="E106" s="61" t="s">
        <v>12164</v>
      </c>
      <c r="F106" s="61" t="s">
        <v>12275</v>
      </c>
      <c r="G106" s="63">
        <v>10</v>
      </c>
    </row>
    <row r="107" spans="1:7" hidden="1" x14ac:dyDescent="0.25">
      <c r="A107" s="61" t="s">
        <v>12277</v>
      </c>
      <c r="B107" s="61" t="s">
        <v>46</v>
      </c>
      <c r="C107" s="62">
        <v>591217</v>
      </c>
      <c r="D107" s="61" t="s">
        <v>12051</v>
      </c>
      <c r="E107" s="61" t="s">
        <v>12164</v>
      </c>
      <c r="F107" s="61" t="s">
        <v>12276</v>
      </c>
      <c r="G107" s="63">
        <v>7.5</v>
      </c>
    </row>
    <row r="108" spans="1:7" hidden="1" x14ac:dyDescent="0.25">
      <c r="A108" s="61" t="s">
        <v>12277</v>
      </c>
      <c r="B108" s="61" t="s">
        <v>46</v>
      </c>
      <c r="C108" s="62">
        <v>591217</v>
      </c>
      <c r="D108" s="61" t="s">
        <v>12154</v>
      </c>
      <c r="E108" s="61" t="s">
        <v>12164</v>
      </c>
      <c r="F108" s="61" t="s">
        <v>12275</v>
      </c>
      <c r="G108" s="63">
        <v>10</v>
      </c>
    </row>
    <row r="109" spans="1:7" hidden="1" x14ac:dyDescent="0.25">
      <c r="A109" s="61" t="s">
        <v>12277</v>
      </c>
      <c r="B109" s="61" t="s">
        <v>46</v>
      </c>
      <c r="C109" s="62">
        <v>591217</v>
      </c>
      <c r="D109" s="61" t="s">
        <v>12154</v>
      </c>
      <c r="E109" s="61" t="s">
        <v>12164</v>
      </c>
      <c r="F109" s="61" t="s">
        <v>12276</v>
      </c>
      <c r="G109" s="63">
        <v>7.5</v>
      </c>
    </row>
    <row r="110" spans="1:7" hidden="1" x14ac:dyDescent="0.25">
      <c r="A110" s="61" t="s">
        <v>12277</v>
      </c>
      <c r="B110" s="61" t="s">
        <v>177</v>
      </c>
      <c r="C110" s="62">
        <v>580633</v>
      </c>
      <c r="D110" s="61" t="s">
        <v>12051</v>
      </c>
      <c r="E110" s="61" t="s">
        <v>12167</v>
      </c>
      <c r="F110" s="61" t="s">
        <v>12275</v>
      </c>
      <c r="G110" s="63">
        <v>7</v>
      </c>
    </row>
    <row r="111" spans="1:7" hidden="1" x14ac:dyDescent="0.25">
      <c r="A111" s="61" t="s">
        <v>12277</v>
      </c>
      <c r="B111" s="61" t="s">
        <v>177</v>
      </c>
      <c r="C111" s="62">
        <v>580633</v>
      </c>
      <c r="D111" s="61" t="s">
        <v>12121</v>
      </c>
      <c r="E111" s="61" t="s">
        <v>12167</v>
      </c>
      <c r="F111" s="61" t="s">
        <v>12275</v>
      </c>
      <c r="G111" s="63">
        <v>7</v>
      </c>
    </row>
    <row r="112" spans="1:7" hidden="1" x14ac:dyDescent="0.25">
      <c r="A112" s="61" t="s">
        <v>12277</v>
      </c>
      <c r="B112" s="61" t="s">
        <v>54</v>
      </c>
      <c r="C112" s="62">
        <v>591326</v>
      </c>
      <c r="D112" s="61" t="s">
        <v>12012</v>
      </c>
      <c r="E112" s="61" t="s">
        <v>12162</v>
      </c>
      <c r="F112" s="61" t="s">
        <v>12275</v>
      </c>
      <c r="G112" s="63">
        <v>11</v>
      </c>
    </row>
    <row r="113" spans="1:7" hidden="1" x14ac:dyDescent="0.25">
      <c r="A113" s="61" t="s">
        <v>12277</v>
      </c>
      <c r="B113" s="61" t="s">
        <v>54</v>
      </c>
      <c r="C113" s="62">
        <v>591326</v>
      </c>
      <c r="D113" s="61" t="s">
        <v>12012</v>
      </c>
      <c r="E113" s="61" t="s">
        <v>12162</v>
      </c>
      <c r="F113" s="61" t="s">
        <v>12276</v>
      </c>
      <c r="G113" s="63">
        <v>7</v>
      </c>
    </row>
    <row r="114" spans="1:7" hidden="1" x14ac:dyDescent="0.25">
      <c r="A114" s="61" t="s">
        <v>12277</v>
      </c>
      <c r="B114" s="61" t="s">
        <v>54</v>
      </c>
      <c r="C114" s="62">
        <v>591326</v>
      </c>
      <c r="D114" s="61" t="s">
        <v>12051</v>
      </c>
      <c r="E114" s="61" t="s">
        <v>12162</v>
      </c>
      <c r="F114" s="61" t="s">
        <v>12275</v>
      </c>
      <c r="G114" s="63">
        <v>11</v>
      </c>
    </row>
    <row r="115" spans="1:7" hidden="1" x14ac:dyDescent="0.25">
      <c r="A115" s="61" t="s">
        <v>12277</v>
      </c>
      <c r="B115" s="61" t="s">
        <v>54</v>
      </c>
      <c r="C115" s="62">
        <v>591326</v>
      </c>
      <c r="D115" s="61" t="s">
        <v>12051</v>
      </c>
      <c r="E115" s="61" t="s">
        <v>12162</v>
      </c>
      <c r="F115" s="61" t="s">
        <v>12276</v>
      </c>
      <c r="G115" s="63">
        <v>7</v>
      </c>
    </row>
    <row r="116" spans="1:7" hidden="1" x14ac:dyDescent="0.25">
      <c r="A116" s="61" t="s">
        <v>12277</v>
      </c>
      <c r="B116" s="61" t="s">
        <v>168</v>
      </c>
      <c r="C116" s="62">
        <v>591406</v>
      </c>
      <c r="D116" s="61" t="s">
        <v>12051</v>
      </c>
      <c r="E116" s="61" t="s">
        <v>12187</v>
      </c>
      <c r="F116" s="61" t="s">
        <v>12275</v>
      </c>
      <c r="G116" s="63">
        <v>4</v>
      </c>
    </row>
    <row r="117" spans="1:7" hidden="1" x14ac:dyDescent="0.25">
      <c r="A117" s="61" t="s">
        <v>12277</v>
      </c>
      <c r="B117" s="61" t="s">
        <v>168</v>
      </c>
      <c r="C117" s="62">
        <v>591406</v>
      </c>
      <c r="D117" s="61" t="s">
        <v>12051</v>
      </c>
      <c r="E117" s="61" t="s">
        <v>12187</v>
      </c>
      <c r="F117" s="61" t="s">
        <v>12276</v>
      </c>
      <c r="G117" s="63">
        <v>4</v>
      </c>
    </row>
    <row r="118" spans="1:7" hidden="1" x14ac:dyDescent="0.25">
      <c r="A118" s="61" t="s">
        <v>12277</v>
      </c>
      <c r="B118" s="61" t="s">
        <v>168</v>
      </c>
      <c r="C118" s="62">
        <v>591406</v>
      </c>
      <c r="D118" s="61" t="s">
        <v>12132</v>
      </c>
      <c r="E118" s="61" t="s">
        <v>12187</v>
      </c>
      <c r="F118" s="61" t="s">
        <v>12275</v>
      </c>
      <c r="G118" s="63">
        <v>4</v>
      </c>
    </row>
    <row r="119" spans="1:7" hidden="1" x14ac:dyDescent="0.25">
      <c r="A119" s="61" t="s">
        <v>12277</v>
      </c>
      <c r="B119" s="61" t="s">
        <v>168</v>
      </c>
      <c r="C119" s="62">
        <v>591406</v>
      </c>
      <c r="D119" s="61" t="s">
        <v>12132</v>
      </c>
      <c r="E119" s="61" t="s">
        <v>12187</v>
      </c>
      <c r="F119" s="61" t="s">
        <v>12276</v>
      </c>
      <c r="G119" s="63">
        <v>4</v>
      </c>
    </row>
    <row r="120" spans="1:7" hidden="1" x14ac:dyDescent="0.25">
      <c r="A120" s="61" t="s">
        <v>12277</v>
      </c>
      <c r="B120" s="61" t="s">
        <v>136</v>
      </c>
      <c r="C120" s="62">
        <v>105593</v>
      </c>
      <c r="D120" s="61" t="s">
        <v>12051</v>
      </c>
      <c r="E120" s="61" t="s">
        <v>12172</v>
      </c>
      <c r="F120" s="61" t="s">
        <v>12275</v>
      </c>
      <c r="G120" s="63">
        <v>3</v>
      </c>
    </row>
    <row r="121" spans="1:7" hidden="1" x14ac:dyDescent="0.25">
      <c r="A121" s="61" t="s">
        <v>12277</v>
      </c>
      <c r="B121" s="61" t="s">
        <v>136</v>
      </c>
      <c r="C121" s="62">
        <v>105593</v>
      </c>
      <c r="D121" s="61" t="s">
        <v>1174</v>
      </c>
      <c r="E121" s="61" t="s">
        <v>12172</v>
      </c>
      <c r="F121" s="61" t="s">
        <v>12275</v>
      </c>
      <c r="G121" s="63">
        <v>3</v>
      </c>
    </row>
    <row r="122" spans="1:7" hidden="1" x14ac:dyDescent="0.25">
      <c r="A122" s="61" t="s">
        <v>12277</v>
      </c>
      <c r="B122" s="61" t="s">
        <v>124</v>
      </c>
      <c r="C122" s="62">
        <v>591502</v>
      </c>
      <c r="D122" s="61" t="s">
        <v>12051</v>
      </c>
      <c r="E122" s="61" t="s">
        <v>12188</v>
      </c>
      <c r="F122" s="61" t="s">
        <v>12275</v>
      </c>
      <c r="G122" s="63">
        <v>4.0999999999999996</v>
      </c>
    </row>
    <row r="123" spans="1:7" hidden="1" x14ac:dyDescent="0.25">
      <c r="A123" s="61" t="s">
        <v>12277</v>
      </c>
      <c r="B123" s="61" t="s">
        <v>124</v>
      </c>
      <c r="C123" s="62">
        <v>591502</v>
      </c>
      <c r="D123" s="61" t="s">
        <v>12051</v>
      </c>
      <c r="E123" s="61" t="s">
        <v>12188</v>
      </c>
      <c r="F123" s="61" t="s">
        <v>12276</v>
      </c>
      <c r="G123" s="63">
        <v>4.0999999999999996</v>
      </c>
    </row>
    <row r="124" spans="1:7" hidden="1" x14ac:dyDescent="0.25">
      <c r="A124" s="61" t="s">
        <v>12277</v>
      </c>
      <c r="B124" s="61" t="s">
        <v>124</v>
      </c>
      <c r="C124" s="62">
        <v>591502</v>
      </c>
      <c r="D124" s="61" t="s">
        <v>12095</v>
      </c>
      <c r="E124" s="61" t="s">
        <v>12188</v>
      </c>
      <c r="F124" s="61" t="s">
        <v>12275</v>
      </c>
      <c r="G124" s="63">
        <v>4.0999999999999996</v>
      </c>
    </row>
    <row r="125" spans="1:7" hidden="1" x14ac:dyDescent="0.25">
      <c r="A125" s="61" t="s">
        <v>12277</v>
      </c>
      <c r="B125" s="61" t="s">
        <v>124</v>
      </c>
      <c r="C125" s="62">
        <v>591502</v>
      </c>
      <c r="D125" s="61" t="s">
        <v>12095</v>
      </c>
      <c r="E125" s="61" t="s">
        <v>12188</v>
      </c>
      <c r="F125" s="61" t="s">
        <v>12276</v>
      </c>
      <c r="G125" s="63">
        <v>4.0999999999999996</v>
      </c>
    </row>
    <row r="126" spans="1:7" hidden="1" x14ac:dyDescent="0.25">
      <c r="A126" s="61" t="s">
        <v>12277</v>
      </c>
      <c r="B126" s="61" t="s">
        <v>153</v>
      </c>
      <c r="C126" s="62">
        <v>591531</v>
      </c>
      <c r="D126" s="61" t="s">
        <v>12051</v>
      </c>
      <c r="E126" s="61" t="s">
        <v>12184</v>
      </c>
      <c r="F126" s="61" t="s">
        <v>12275</v>
      </c>
      <c r="G126" s="63">
        <v>5</v>
      </c>
    </row>
    <row r="127" spans="1:7" hidden="1" x14ac:dyDescent="0.25">
      <c r="A127" s="61" t="s">
        <v>12277</v>
      </c>
      <c r="B127" s="61" t="s">
        <v>153</v>
      </c>
      <c r="C127" s="62">
        <v>591531</v>
      </c>
      <c r="D127" s="61" t="s">
        <v>12051</v>
      </c>
      <c r="E127" s="61" t="s">
        <v>12184</v>
      </c>
      <c r="F127" s="61" t="s">
        <v>12276</v>
      </c>
      <c r="G127" s="63">
        <v>3</v>
      </c>
    </row>
    <row r="128" spans="1:7" hidden="1" x14ac:dyDescent="0.25">
      <c r="A128" s="61" t="s">
        <v>12277</v>
      </c>
      <c r="B128" s="61" t="s">
        <v>153</v>
      </c>
      <c r="C128" s="62">
        <v>591531</v>
      </c>
      <c r="D128" s="61" t="s">
        <v>12048</v>
      </c>
      <c r="E128" s="61" t="s">
        <v>12184</v>
      </c>
      <c r="F128" s="61" t="s">
        <v>12275</v>
      </c>
      <c r="G128" s="63">
        <v>5</v>
      </c>
    </row>
    <row r="129" spans="1:7" hidden="1" x14ac:dyDescent="0.25">
      <c r="A129" s="61" t="s">
        <v>12277</v>
      </c>
      <c r="B129" s="61" t="s">
        <v>153</v>
      </c>
      <c r="C129" s="62">
        <v>591531</v>
      </c>
      <c r="D129" s="61" t="s">
        <v>12048</v>
      </c>
      <c r="E129" s="61" t="s">
        <v>12184</v>
      </c>
      <c r="F129" s="61" t="s">
        <v>12276</v>
      </c>
      <c r="G129" s="63">
        <v>3</v>
      </c>
    </row>
    <row r="130" spans="1:7" hidden="1" x14ac:dyDescent="0.25">
      <c r="A130" s="61" t="s">
        <v>12277</v>
      </c>
      <c r="B130" s="61" t="s">
        <v>246</v>
      </c>
      <c r="C130" s="62">
        <v>591548</v>
      </c>
      <c r="D130" s="61" t="s">
        <v>12012</v>
      </c>
      <c r="E130" s="61" t="s">
        <v>12168</v>
      </c>
      <c r="F130" s="61" t="s">
        <v>12276</v>
      </c>
      <c r="G130" s="63">
        <v>11.5</v>
      </c>
    </row>
    <row r="131" spans="1:7" hidden="1" x14ac:dyDescent="0.25">
      <c r="A131" s="61" t="s">
        <v>12277</v>
      </c>
      <c r="B131" s="61" t="s">
        <v>246</v>
      </c>
      <c r="C131" s="62">
        <v>591548</v>
      </c>
      <c r="D131" s="61" t="s">
        <v>12051</v>
      </c>
      <c r="E131" s="61" t="s">
        <v>12168</v>
      </c>
      <c r="F131" s="61" t="s">
        <v>12275</v>
      </c>
      <c r="G131" s="63">
        <v>15</v>
      </c>
    </row>
    <row r="132" spans="1:7" hidden="1" x14ac:dyDescent="0.25">
      <c r="A132" s="61" t="s">
        <v>12277</v>
      </c>
      <c r="B132" s="61" t="s">
        <v>246</v>
      </c>
      <c r="C132" s="62">
        <v>591548</v>
      </c>
      <c r="D132" s="61" t="s">
        <v>12051</v>
      </c>
      <c r="E132" s="61" t="s">
        <v>12168</v>
      </c>
      <c r="F132" s="61" t="s">
        <v>12276</v>
      </c>
      <c r="G132" s="63">
        <v>11.5</v>
      </c>
    </row>
    <row r="133" spans="1:7" hidden="1" x14ac:dyDescent="0.25">
      <c r="A133" s="61" t="s">
        <v>12277</v>
      </c>
      <c r="B133" s="61" t="s">
        <v>246</v>
      </c>
      <c r="C133" s="62">
        <v>591548</v>
      </c>
      <c r="D133" s="61" t="s">
        <v>12031</v>
      </c>
      <c r="E133" s="61" t="s">
        <v>12168</v>
      </c>
      <c r="F133" s="61" t="s">
        <v>12276</v>
      </c>
      <c r="G133" s="63">
        <v>11.5</v>
      </c>
    </row>
    <row r="134" spans="1:7" hidden="1" x14ac:dyDescent="0.25">
      <c r="A134" s="61" t="s">
        <v>12277</v>
      </c>
      <c r="B134" s="61" t="s">
        <v>246</v>
      </c>
      <c r="C134" s="62">
        <v>591548</v>
      </c>
      <c r="D134" s="61" t="s">
        <v>11954</v>
      </c>
      <c r="E134" s="61" t="s">
        <v>12168</v>
      </c>
      <c r="F134" s="61" t="s">
        <v>12275</v>
      </c>
      <c r="G134" s="63">
        <v>15</v>
      </c>
    </row>
    <row r="135" spans="1:7" hidden="1" x14ac:dyDescent="0.25">
      <c r="A135" s="61" t="s">
        <v>12277</v>
      </c>
      <c r="B135" s="61" t="s">
        <v>246</v>
      </c>
      <c r="C135" s="62">
        <v>591548</v>
      </c>
      <c r="D135" s="61" t="s">
        <v>11954</v>
      </c>
      <c r="E135" s="61" t="s">
        <v>12168</v>
      </c>
      <c r="F135" s="61" t="s">
        <v>12276</v>
      </c>
      <c r="G135" s="63">
        <v>11.5</v>
      </c>
    </row>
    <row r="136" spans="1:7" hidden="1" x14ac:dyDescent="0.25">
      <c r="A136" s="61" t="s">
        <v>12277</v>
      </c>
      <c r="B136" s="61" t="s">
        <v>164</v>
      </c>
      <c r="C136" s="62">
        <v>492349</v>
      </c>
      <c r="D136" s="61" t="s">
        <v>12051</v>
      </c>
      <c r="E136" s="61" t="s">
        <v>12189</v>
      </c>
      <c r="F136" s="61" t="s">
        <v>12275</v>
      </c>
      <c r="G136" s="63">
        <v>5</v>
      </c>
    </row>
    <row r="137" spans="1:7" hidden="1" x14ac:dyDescent="0.25">
      <c r="A137" s="61" t="s">
        <v>12277</v>
      </c>
      <c r="B137" s="61" t="s">
        <v>164</v>
      </c>
      <c r="C137" s="62">
        <v>492349</v>
      </c>
      <c r="D137" s="61" t="s">
        <v>12051</v>
      </c>
      <c r="E137" s="61" t="s">
        <v>12189</v>
      </c>
      <c r="F137" s="61" t="s">
        <v>12276</v>
      </c>
      <c r="G137" s="63">
        <v>2.5</v>
      </c>
    </row>
    <row r="138" spans="1:7" hidden="1" x14ac:dyDescent="0.25">
      <c r="A138" s="61" t="s">
        <v>12277</v>
      </c>
      <c r="B138" s="61" t="s">
        <v>164</v>
      </c>
      <c r="C138" s="62">
        <v>492349</v>
      </c>
      <c r="D138" s="61" t="s">
        <v>12077</v>
      </c>
      <c r="E138" s="61" t="s">
        <v>12189</v>
      </c>
      <c r="F138" s="61" t="s">
        <v>12275</v>
      </c>
      <c r="G138" s="63">
        <v>5</v>
      </c>
    </row>
    <row r="139" spans="1:7" hidden="1" x14ac:dyDescent="0.25">
      <c r="A139" s="61" t="s">
        <v>12277</v>
      </c>
      <c r="B139" s="61" t="s">
        <v>164</v>
      </c>
      <c r="C139" s="62">
        <v>492349</v>
      </c>
      <c r="D139" s="61" t="s">
        <v>12077</v>
      </c>
      <c r="E139" s="61" t="s">
        <v>12189</v>
      </c>
      <c r="F139" s="61" t="s">
        <v>12276</v>
      </c>
      <c r="G139" s="63">
        <v>2.5</v>
      </c>
    </row>
    <row r="140" spans="1:7" hidden="1" x14ac:dyDescent="0.25">
      <c r="A140" s="61" t="s">
        <v>12277</v>
      </c>
      <c r="B140" s="61" t="s">
        <v>1968</v>
      </c>
      <c r="C140" s="62">
        <v>591610</v>
      </c>
      <c r="D140" s="61" t="s">
        <v>12051</v>
      </c>
      <c r="E140" s="61" t="s">
        <v>12190</v>
      </c>
      <c r="F140" s="61" t="s">
        <v>12275</v>
      </c>
      <c r="G140" s="63">
        <v>5</v>
      </c>
    </row>
    <row r="141" spans="1:7" hidden="1" x14ac:dyDescent="0.25">
      <c r="A141" s="61" t="s">
        <v>12277</v>
      </c>
      <c r="B141" s="61" t="s">
        <v>1968</v>
      </c>
      <c r="C141" s="62">
        <v>591610</v>
      </c>
      <c r="D141" s="61" t="s">
        <v>12075</v>
      </c>
      <c r="E141" s="61" t="s">
        <v>12190</v>
      </c>
      <c r="F141" s="61" t="s">
        <v>12275</v>
      </c>
      <c r="G141" s="63">
        <v>5</v>
      </c>
    </row>
    <row r="142" spans="1:7" hidden="1" x14ac:dyDescent="0.25">
      <c r="A142" s="61" t="s">
        <v>12277</v>
      </c>
      <c r="B142" s="61" t="s">
        <v>253</v>
      </c>
      <c r="C142" s="62">
        <v>591671</v>
      </c>
      <c r="D142" s="61" t="s">
        <v>12051</v>
      </c>
      <c r="E142" s="61" t="s">
        <v>12191</v>
      </c>
      <c r="F142" s="61" t="s">
        <v>12275</v>
      </c>
      <c r="G142" s="63">
        <v>5</v>
      </c>
    </row>
    <row r="143" spans="1:7" hidden="1" x14ac:dyDescent="0.25">
      <c r="A143" s="61" t="s">
        <v>12277</v>
      </c>
      <c r="B143" s="61" t="s">
        <v>253</v>
      </c>
      <c r="C143" s="62">
        <v>591671</v>
      </c>
      <c r="D143" s="61" t="s">
        <v>12051</v>
      </c>
      <c r="E143" s="61" t="s">
        <v>12191</v>
      </c>
      <c r="F143" s="61" t="s">
        <v>12276</v>
      </c>
      <c r="G143" s="63">
        <v>3</v>
      </c>
    </row>
    <row r="144" spans="1:7" hidden="1" x14ac:dyDescent="0.25">
      <c r="A144" s="61" t="s">
        <v>12277</v>
      </c>
      <c r="B144" s="61" t="s">
        <v>253</v>
      </c>
      <c r="C144" s="62">
        <v>591671</v>
      </c>
      <c r="D144" s="61" t="s">
        <v>12108</v>
      </c>
      <c r="E144" s="61" t="s">
        <v>12191</v>
      </c>
      <c r="F144" s="61" t="s">
        <v>12275</v>
      </c>
      <c r="G144" s="63">
        <v>5</v>
      </c>
    </row>
    <row r="145" spans="1:7" hidden="1" x14ac:dyDescent="0.25">
      <c r="A145" s="61" t="s">
        <v>12277</v>
      </c>
      <c r="B145" s="61" t="s">
        <v>253</v>
      </c>
      <c r="C145" s="62">
        <v>591671</v>
      </c>
      <c r="D145" s="61" t="s">
        <v>12108</v>
      </c>
      <c r="E145" s="61" t="s">
        <v>12191</v>
      </c>
      <c r="F145" s="61" t="s">
        <v>12276</v>
      </c>
      <c r="G145" s="63">
        <v>3</v>
      </c>
    </row>
    <row r="146" spans="1:7" hidden="1" x14ac:dyDescent="0.25">
      <c r="A146" s="61" t="s">
        <v>12277</v>
      </c>
      <c r="B146" s="61" t="s">
        <v>83</v>
      </c>
      <c r="C146" s="62">
        <v>591389</v>
      </c>
      <c r="D146" s="61" t="s">
        <v>12051</v>
      </c>
      <c r="E146" s="61" t="s">
        <v>12191</v>
      </c>
      <c r="F146" s="61" t="s">
        <v>12275</v>
      </c>
      <c r="G146" s="63">
        <v>7</v>
      </c>
    </row>
    <row r="147" spans="1:7" hidden="1" x14ac:dyDescent="0.25">
      <c r="A147" s="61" t="s">
        <v>12277</v>
      </c>
      <c r="B147" s="61" t="s">
        <v>83</v>
      </c>
      <c r="C147" s="62">
        <v>591389</v>
      </c>
      <c r="D147" s="61" t="s">
        <v>12051</v>
      </c>
      <c r="E147" s="61" t="s">
        <v>12191</v>
      </c>
      <c r="F147" s="61" t="s">
        <v>12276</v>
      </c>
      <c r="G147" s="63">
        <v>5</v>
      </c>
    </row>
    <row r="148" spans="1:7" hidden="1" x14ac:dyDescent="0.25">
      <c r="A148" s="61" t="s">
        <v>12277</v>
      </c>
      <c r="B148" s="61" t="s">
        <v>83</v>
      </c>
      <c r="C148" s="62">
        <v>591389</v>
      </c>
      <c r="D148" s="61" t="s">
        <v>12108</v>
      </c>
      <c r="E148" s="61" t="s">
        <v>12191</v>
      </c>
      <c r="F148" s="61" t="s">
        <v>12275</v>
      </c>
      <c r="G148" s="63">
        <v>7</v>
      </c>
    </row>
    <row r="149" spans="1:7" hidden="1" x14ac:dyDescent="0.25">
      <c r="A149" s="61" t="s">
        <v>12277</v>
      </c>
      <c r="B149" s="61" t="s">
        <v>83</v>
      </c>
      <c r="C149" s="62">
        <v>591389</v>
      </c>
      <c r="D149" s="61" t="s">
        <v>12108</v>
      </c>
      <c r="E149" s="61" t="s">
        <v>12191</v>
      </c>
      <c r="F149" s="61" t="s">
        <v>12276</v>
      </c>
      <c r="G149" s="63">
        <v>5</v>
      </c>
    </row>
    <row r="150" spans="1:7" hidden="1" x14ac:dyDescent="0.25">
      <c r="A150" s="61" t="s">
        <v>12277</v>
      </c>
      <c r="B150" s="61" t="s">
        <v>59</v>
      </c>
      <c r="C150" s="62">
        <v>591836</v>
      </c>
      <c r="D150" s="61" t="s">
        <v>12051</v>
      </c>
      <c r="E150" s="61" t="s">
        <v>12192</v>
      </c>
      <c r="F150" s="61" t="s">
        <v>12275</v>
      </c>
      <c r="G150" s="63">
        <v>10</v>
      </c>
    </row>
    <row r="151" spans="1:7" hidden="1" x14ac:dyDescent="0.25">
      <c r="A151" s="61" t="s">
        <v>12277</v>
      </c>
      <c r="B151" s="61" t="s">
        <v>59</v>
      </c>
      <c r="C151" s="62">
        <v>591836</v>
      </c>
      <c r="D151" s="61" t="s">
        <v>12031</v>
      </c>
      <c r="E151" s="61" t="s">
        <v>12192</v>
      </c>
      <c r="F151" s="61" t="s">
        <v>12275</v>
      </c>
      <c r="G151" s="63">
        <v>10</v>
      </c>
    </row>
    <row r="152" spans="1:7" hidden="1" x14ac:dyDescent="0.25">
      <c r="A152" s="61" t="s">
        <v>12277</v>
      </c>
      <c r="B152" s="61" t="s">
        <v>42</v>
      </c>
      <c r="C152" s="62">
        <v>591851</v>
      </c>
      <c r="D152" s="61" t="s">
        <v>12051</v>
      </c>
      <c r="E152" s="61" t="s">
        <v>12193</v>
      </c>
      <c r="F152" s="61" t="s">
        <v>12276</v>
      </c>
      <c r="G152" s="63">
        <v>7.5</v>
      </c>
    </row>
    <row r="153" spans="1:7" hidden="1" x14ac:dyDescent="0.25">
      <c r="A153" s="61" t="s">
        <v>12277</v>
      </c>
      <c r="B153" s="61" t="s">
        <v>42</v>
      </c>
      <c r="C153" s="62">
        <v>591851</v>
      </c>
      <c r="D153" s="61" t="s">
        <v>12037</v>
      </c>
      <c r="E153" s="61" t="s">
        <v>12193</v>
      </c>
      <c r="F153" s="61" t="s">
        <v>12276</v>
      </c>
      <c r="G153" s="63">
        <v>7.5</v>
      </c>
    </row>
    <row r="154" spans="1:7" hidden="1" x14ac:dyDescent="0.25">
      <c r="A154" s="61" t="s">
        <v>12277</v>
      </c>
      <c r="B154" s="61" t="s">
        <v>7920</v>
      </c>
      <c r="C154" s="62">
        <v>591893</v>
      </c>
      <c r="D154" s="61" t="s">
        <v>12051</v>
      </c>
      <c r="E154" s="61" t="s">
        <v>12194</v>
      </c>
      <c r="F154" s="61" t="s">
        <v>12276</v>
      </c>
      <c r="G154" s="63">
        <v>23</v>
      </c>
    </row>
    <row r="155" spans="1:7" hidden="1" x14ac:dyDescent="0.25">
      <c r="A155" s="61" t="s">
        <v>12277</v>
      </c>
      <c r="B155" s="61" t="s">
        <v>7920</v>
      </c>
      <c r="C155" s="62">
        <v>591893</v>
      </c>
      <c r="D155" s="61" t="s">
        <v>12137</v>
      </c>
      <c r="E155" s="61" t="s">
        <v>12194</v>
      </c>
      <c r="F155" s="61" t="s">
        <v>12276</v>
      </c>
      <c r="G155" s="63">
        <v>23</v>
      </c>
    </row>
    <row r="156" spans="1:7" hidden="1" x14ac:dyDescent="0.25">
      <c r="A156" s="61" t="s">
        <v>12277</v>
      </c>
      <c r="B156" s="61" t="s">
        <v>182</v>
      </c>
      <c r="C156" s="62">
        <v>591274</v>
      </c>
      <c r="D156" s="61" t="s">
        <v>12051</v>
      </c>
      <c r="E156" s="61" t="s">
        <v>12195</v>
      </c>
      <c r="F156" s="61" t="s">
        <v>12275</v>
      </c>
      <c r="G156" s="63">
        <v>5</v>
      </c>
    </row>
    <row r="157" spans="1:7" hidden="1" x14ac:dyDescent="0.25">
      <c r="A157" s="61" t="s">
        <v>12277</v>
      </c>
      <c r="B157" s="61" t="s">
        <v>182</v>
      </c>
      <c r="C157" s="62">
        <v>591274</v>
      </c>
      <c r="D157" s="61" t="s">
        <v>12051</v>
      </c>
      <c r="E157" s="61" t="s">
        <v>12195</v>
      </c>
      <c r="F157" s="61" t="s">
        <v>12276</v>
      </c>
      <c r="G157" s="63">
        <v>5</v>
      </c>
    </row>
    <row r="158" spans="1:7" hidden="1" x14ac:dyDescent="0.25">
      <c r="A158" s="61" t="s">
        <v>12277</v>
      </c>
      <c r="B158" s="61" t="s">
        <v>182</v>
      </c>
      <c r="C158" s="62">
        <v>591274</v>
      </c>
      <c r="D158" s="61" t="s">
        <v>11987</v>
      </c>
      <c r="E158" s="61" t="s">
        <v>12195</v>
      </c>
      <c r="F158" s="61" t="s">
        <v>12275</v>
      </c>
      <c r="G158" s="63">
        <v>5</v>
      </c>
    </row>
    <row r="159" spans="1:7" hidden="1" x14ac:dyDescent="0.25">
      <c r="A159" s="61" t="s">
        <v>12277</v>
      </c>
      <c r="B159" s="61" t="s">
        <v>182</v>
      </c>
      <c r="C159" s="62">
        <v>591274</v>
      </c>
      <c r="D159" s="61" t="s">
        <v>11987</v>
      </c>
      <c r="E159" s="61" t="s">
        <v>12195</v>
      </c>
      <c r="F159" s="61" t="s">
        <v>12276</v>
      </c>
      <c r="G159" s="63">
        <v>5</v>
      </c>
    </row>
    <row r="160" spans="1:7" hidden="1" x14ac:dyDescent="0.25">
      <c r="A160" s="61" t="s">
        <v>12277</v>
      </c>
      <c r="B160" s="61" t="s">
        <v>72</v>
      </c>
      <c r="C160" s="62">
        <v>591927</v>
      </c>
      <c r="D160" s="61" t="s">
        <v>12051</v>
      </c>
      <c r="E160" s="61" t="s">
        <v>12196</v>
      </c>
      <c r="F160" s="61" t="s">
        <v>12275</v>
      </c>
      <c r="G160" s="63">
        <v>14</v>
      </c>
    </row>
    <row r="161" spans="1:7" hidden="1" x14ac:dyDescent="0.25">
      <c r="A161" s="61" t="s">
        <v>12277</v>
      </c>
      <c r="B161" s="61" t="s">
        <v>72</v>
      </c>
      <c r="C161" s="62">
        <v>591927</v>
      </c>
      <c r="D161" s="61" t="s">
        <v>12051</v>
      </c>
      <c r="E161" s="61" t="s">
        <v>12196</v>
      </c>
      <c r="F161" s="61" t="s">
        <v>12276</v>
      </c>
      <c r="G161" s="63">
        <v>11.5</v>
      </c>
    </row>
    <row r="162" spans="1:7" hidden="1" x14ac:dyDescent="0.25">
      <c r="A162" s="61" t="s">
        <v>12277</v>
      </c>
      <c r="B162" s="61" t="s">
        <v>72</v>
      </c>
      <c r="C162" s="62">
        <v>591927</v>
      </c>
      <c r="D162" s="61" t="s">
        <v>12124</v>
      </c>
      <c r="E162" s="61" t="s">
        <v>12196</v>
      </c>
      <c r="F162" s="61" t="s">
        <v>12275</v>
      </c>
      <c r="G162" s="63">
        <v>14</v>
      </c>
    </row>
    <row r="163" spans="1:7" hidden="1" x14ac:dyDescent="0.25">
      <c r="A163" s="61" t="s">
        <v>12277</v>
      </c>
      <c r="B163" s="61" t="s">
        <v>72</v>
      </c>
      <c r="C163" s="62">
        <v>591927</v>
      </c>
      <c r="D163" s="61" t="s">
        <v>12124</v>
      </c>
      <c r="E163" s="61" t="s">
        <v>12196</v>
      </c>
      <c r="F163" s="61" t="s">
        <v>12276</v>
      </c>
      <c r="G163" s="63">
        <v>11.5</v>
      </c>
    </row>
    <row r="164" spans="1:7" hidden="1" x14ac:dyDescent="0.25">
      <c r="A164" s="61" t="s">
        <v>12277</v>
      </c>
      <c r="B164" s="61" t="s">
        <v>163</v>
      </c>
      <c r="C164" s="62">
        <v>591963</v>
      </c>
      <c r="D164" s="61" t="s">
        <v>12051</v>
      </c>
      <c r="E164" s="61" t="s">
        <v>12197</v>
      </c>
      <c r="F164" s="61" t="s">
        <v>12276</v>
      </c>
      <c r="G164" s="63">
        <v>5</v>
      </c>
    </row>
    <row r="165" spans="1:7" hidden="1" x14ac:dyDescent="0.25">
      <c r="A165" s="61" t="s">
        <v>12277</v>
      </c>
      <c r="B165" s="61" t="s">
        <v>163</v>
      </c>
      <c r="C165" s="62">
        <v>591963</v>
      </c>
      <c r="D165" s="61" t="s">
        <v>12051</v>
      </c>
      <c r="E165" s="61" t="s">
        <v>12198</v>
      </c>
      <c r="F165" s="61" t="s">
        <v>12275</v>
      </c>
      <c r="G165" s="63">
        <v>5</v>
      </c>
    </row>
    <row r="166" spans="1:7" hidden="1" x14ac:dyDescent="0.25">
      <c r="A166" s="61" t="s">
        <v>12277</v>
      </c>
      <c r="B166" s="61" t="s">
        <v>163</v>
      </c>
      <c r="C166" s="62">
        <v>591963</v>
      </c>
      <c r="D166" s="61" t="s">
        <v>12051</v>
      </c>
      <c r="E166" s="61" t="s">
        <v>12198</v>
      </c>
      <c r="F166" s="61" t="s">
        <v>12276</v>
      </c>
      <c r="G166" s="63">
        <v>5</v>
      </c>
    </row>
    <row r="167" spans="1:7" hidden="1" x14ac:dyDescent="0.25">
      <c r="A167" s="61" t="s">
        <v>12277</v>
      </c>
      <c r="B167" s="61" t="s">
        <v>163</v>
      </c>
      <c r="C167" s="62">
        <v>591963</v>
      </c>
      <c r="D167" s="61" t="s">
        <v>12084</v>
      </c>
      <c r="E167" s="61" t="s">
        <v>12197</v>
      </c>
      <c r="F167" s="61" t="s">
        <v>12276</v>
      </c>
      <c r="G167" s="63">
        <v>5</v>
      </c>
    </row>
    <row r="168" spans="1:7" hidden="1" x14ac:dyDescent="0.25">
      <c r="A168" s="61" t="s">
        <v>12277</v>
      </c>
      <c r="B168" s="61" t="s">
        <v>163</v>
      </c>
      <c r="C168" s="62">
        <v>591963</v>
      </c>
      <c r="D168" s="61" t="s">
        <v>11979</v>
      </c>
      <c r="E168" s="61" t="s">
        <v>12198</v>
      </c>
      <c r="F168" s="61" t="s">
        <v>12275</v>
      </c>
      <c r="G168" s="63">
        <v>5</v>
      </c>
    </row>
    <row r="169" spans="1:7" hidden="1" x14ac:dyDescent="0.25">
      <c r="A169" s="61" t="s">
        <v>12277</v>
      </c>
      <c r="B169" s="61" t="s">
        <v>163</v>
      </c>
      <c r="C169" s="62">
        <v>591963</v>
      </c>
      <c r="D169" s="61" t="s">
        <v>11979</v>
      </c>
      <c r="E169" s="61" t="s">
        <v>12198</v>
      </c>
      <c r="F169" s="61" t="s">
        <v>12276</v>
      </c>
      <c r="G169" s="63">
        <v>5</v>
      </c>
    </row>
    <row r="170" spans="1:7" hidden="1" x14ac:dyDescent="0.25">
      <c r="A170" s="61" t="s">
        <v>12277</v>
      </c>
      <c r="B170" s="61" t="s">
        <v>56</v>
      </c>
      <c r="C170" s="62">
        <v>591975</v>
      </c>
      <c r="D170" s="61" t="s">
        <v>12051</v>
      </c>
      <c r="E170" s="61" t="s">
        <v>12164</v>
      </c>
      <c r="F170" s="61" t="s">
        <v>12275</v>
      </c>
      <c r="G170" s="63">
        <v>10</v>
      </c>
    </row>
    <row r="171" spans="1:7" hidden="1" x14ac:dyDescent="0.25">
      <c r="A171" s="61" t="s">
        <v>12277</v>
      </c>
      <c r="B171" s="61" t="s">
        <v>56</v>
      </c>
      <c r="C171" s="62">
        <v>591975</v>
      </c>
      <c r="D171" s="61" t="s">
        <v>12051</v>
      </c>
      <c r="E171" s="61" t="s">
        <v>12164</v>
      </c>
      <c r="F171" s="61" t="s">
        <v>12276</v>
      </c>
      <c r="G171" s="63">
        <v>7.5</v>
      </c>
    </row>
    <row r="172" spans="1:7" hidden="1" x14ac:dyDescent="0.25">
      <c r="A172" s="61" t="s">
        <v>12277</v>
      </c>
      <c r="B172" s="61" t="s">
        <v>56</v>
      </c>
      <c r="C172" s="62">
        <v>591975</v>
      </c>
      <c r="D172" s="61" t="s">
        <v>12154</v>
      </c>
      <c r="E172" s="61" t="s">
        <v>12164</v>
      </c>
      <c r="F172" s="61" t="s">
        <v>12275</v>
      </c>
      <c r="G172" s="63">
        <v>10</v>
      </c>
    </row>
    <row r="173" spans="1:7" hidden="1" x14ac:dyDescent="0.25">
      <c r="A173" s="61" t="s">
        <v>12277</v>
      </c>
      <c r="B173" s="61" t="s">
        <v>56</v>
      </c>
      <c r="C173" s="62">
        <v>591975</v>
      </c>
      <c r="D173" s="61" t="s">
        <v>12154</v>
      </c>
      <c r="E173" s="61" t="s">
        <v>12164</v>
      </c>
      <c r="F173" s="61" t="s">
        <v>12276</v>
      </c>
      <c r="G173" s="63">
        <v>7.5</v>
      </c>
    </row>
    <row r="174" spans="1:7" hidden="1" x14ac:dyDescent="0.25">
      <c r="A174" s="61" t="s">
        <v>12277</v>
      </c>
      <c r="B174" s="61" t="s">
        <v>985</v>
      </c>
      <c r="C174" s="62">
        <v>592118</v>
      </c>
      <c r="D174" s="61" t="s">
        <v>12051</v>
      </c>
      <c r="E174" s="61" t="s">
        <v>12199</v>
      </c>
      <c r="F174" s="61" t="s">
        <v>12276</v>
      </c>
      <c r="G174" s="63">
        <v>19.86</v>
      </c>
    </row>
    <row r="175" spans="1:7" hidden="1" x14ac:dyDescent="0.25">
      <c r="A175" s="61" t="s">
        <v>12277</v>
      </c>
      <c r="B175" s="61" t="s">
        <v>985</v>
      </c>
      <c r="C175" s="62">
        <v>592118</v>
      </c>
      <c r="D175" s="61" t="s">
        <v>11981</v>
      </c>
      <c r="E175" s="61" t="s">
        <v>12199</v>
      </c>
      <c r="F175" s="61" t="s">
        <v>12276</v>
      </c>
      <c r="G175" s="63">
        <v>19.86</v>
      </c>
    </row>
    <row r="176" spans="1:7" hidden="1" x14ac:dyDescent="0.25">
      <c r="A176" s="61" t="s">
        <v>12277</v>
      </c>
      <c r="B176" s="61" t="s">
        <v>1004</v>
      </c>
      <c r="C176" s="62">
        <v>592130</v>
      </c>
      <c r="D176" s="61" t="s">
        <v>12051</v>
      </c>
      <c r="E176" s="61" t="s">
        <v>12200</v>
      </c>
      <c r="F176" s="61" t="s">
        <v>12275</v>
      </c>
      <c r="G176" s="63">
        <v>8</v>
      </c>
    </row>
    <row r="177" spans="1:7" hidden="1" x14ac:dyDescent="0.25">
      <c r="A177" s="61" t="s">
        <v>12277</v>
      </c>
      <c r="B177" s="61" t="s">
        <v>1004</v>
      </c>
      <c r="C177" s="62">
        <v>592130</v>
      </c>
      <c r="D177" s="61" t="s">
        <v>12093</v>
      </c>
      <c r="E177" s="61" t="s">
        <v>12200</v>
      </c>
      <c r="F177" s="61" t="s">
        <v>12275</v>
      </c>
      <c r="G177" s="63">
        <v>8</v>
      </c>
    </row>
    <row r="178" spans="1:7" hidden="1" x14ac:dyDescent="0.25">
      <c r="A178" s="61" t="s">
        <v>12277</v>
      </c>
      <c r="B178" s="61" t="s">
        <v>977</v>
      </c>
      <c r="C178" s="62">
        <v>592266</v>
      </c>
      <c r="D178" s="61" t="s">
        <v>12051</v>
      </c>
      <c r="E178" s="61" t="s">
        <v>12195</v>
      </c>
      <c r="F178" s="61" t="s">
        <v>12275</v>
      </c>
      <c r="G178" s="63">
        <v>5</v>
      </c>
    </row>
    <row r="179" spans="1:7" hidden="1" x14ac:dyDescent="0.25">
      <c r="A179" s="61" t="s">
        <v>12277</v>
      </c>
      <c r="B179" s="61" t="s">
        <v>977</v>
      </c>
      <c r="C179" s="62">
        <v>592266</v>
      </c>
      <c r="D179" s="61" t="s">
        <v>12051</v>
      </c>
      <c r="E179" s="61" t="s">
        <v>12195</v>
      </c>
      <c r="F179" s="61" t="s">
        <v>12276</v>
      </c>
      <c r="G179" s="63">
        <v>3.5</v>
      </c>
    </row>
    <row r="180" spans="1:7" hidden="1" x14ac:dyDescent="0.25">
      <c r="A180" s="61" t="s">
        <v>12277</v>
      </c>
      <c r="B180" s="61" t="s">
        <v>977</v>
      </c>
      <c r="C180" s="62">
        <v>592266</v>
      </c>
      <c r="D180" s="61" t="s">
        <v>11987</v>
      </c>
      <c r="E180" s="61" t="s">
        <v>12195</v>
      </c>
      <c r="F180" s="61" t="s">
        <v>12275</v>
      </c>
      <c r="G180" s="63">
        <v>5</v>
      </c>
    </row>
    <row r="181" spans="1:7" hidden="1" x14ac:dyDescent="0.25">
      <c r="A181" s="61" t="s">
        <v>12277</v>
      </c>
      <c r="B181" s="61" t="s">
        <v>977</v>
      </c>
      <c r="C181" s="62">
        <v>592266</v>
      </c>
      <c r="D181" s="61" t="s">
        <v>11987</v>
      </c>
      <c r="E181" s="61" t="s">
        <v>12195</v>
      </c>
      <c r="F181" s="61" t="s">
        <v>12276</v>
      </c>
      <c r="G181" s="63">
        <v>3.5</v>
      </c>
    </row>
    <row r="182" spans="1:7" hidden="1" x14ac:dyDescent="0.25">
      <c r="A182" s="61" t="s">
        <v>12277</v>
      </c>
      <c r="B182" s="61" t="s">
        <v>964</v>
      </c>
      <c r="C182" s="62">
        <v>592305</v>
      </c>
      <c r="D182" s="61" t="s">
        <v>12129</v>
      </c>
      <c r="E182" s="61" t="s">
        <v>12201</v>
      </c>
      <c r="F182" s="61" t="s">
        <v>12276</v>
      </c>
      <c r="G182" s="63">
        <v>17.5</v>
      </c>
    </row>
    <row r="183" spans="1:7" hidden="1" x14ac:dyDescent="0.25">
      <c r="A183" s="61" t="s">
        <v>12277</v>
      </c>
      <c r="B183" s="61" t="s">
        <v>964</v>
      </c>
      <c r="C183" s="62">
        <v>592305</v>
      </c>
      <c r="D183" s="61" t="s">
        <v>12051</v>
      </c>
      <c r="E183" s="61" t="s">
        <v>12201</v>
      </c>
      <c r="F183" s="61" t="s">
        <v>12276</v>
      </c>
      <c r="G183" s="63">
        <v>17.5</v>
      </c>
    </row>
    <row r="184" spans="1:7" hidden="1" x14ac:dyDescent="0.25">
      <c r="A184" s="61" t="s">
        <v>12277</v>
      </c>
      <c r="B184" s="61" t="s">
        <v>979</v>
      </c>
      <c r="C184" s="62">
        <v>592306</v>
      </c>
      <c r="D184" s="61" t="s">
        <v>12051</v>
      </c>
      <c r="E184" s="61" t="s">
        <v>12166</v>
      </c>
      <c r="F184" s="61" t="s">
        <v>12276</v>
      </c>
      <c r="G184" s="63">
        <v>8</v>
      </c>
    </row>
    <row r="185" spans="1:7" hidden="1" x14ac:dyDescent="0.25">
      <c r="A185" s="61" t="s">
        <v>12277</v>
      </c>
      <c r="B185" s="61" t="s">
        <v>979</v>
      </c>
      <c r="C185" s="62">
        <v>592306</v>
      </c>
      <c r="D185" s="61" t="s">
        <v>11993</v>
      </c>
      <c r="E185" s="61" t="s">
        <v>12166</v>
      </c>
      <c r="F185" s="61" t="s">
        <v>12276</v>
      </c>
      <c r="G185" s="63">
        <v>8</v>
      </c>
    </row>
    <row r="186" spans="1:7" hidden="1" x14ac:dyDescent="0.25">
      <c r="A186" s="61" t="s">
        <v>12277</v>
      </c>
      <c r="B186" s="61" t="s">
        <v>149</v>
      </c>
      <c r="C186" s="62">
        <v>578282</v>
      </c>
      <c r="D186" s="61" t="s">
        <v>12051</v>
      </c>
      <c r="E186" s="61" t="s">
        <v>12195</v>
      </c>
      <c r="F186" s="61" t="s">
        <v>12275</v>
      </c>
      <c r="G186" s="63">
        <v>5.9</v>
      </c>
    </row>
    <row r="187" spans="1:7" hidden="1" x14ac:dyDescent="0.25">
      <c r="A187" s="61" t="s">
        <v>12277</v>
      </c>
      <c r="B187" s="61" t="s">
        <v>149</v>
      </c>
      <c r="C187" s="62">
        <v>578282</v>
      </c>
      <c r="D187" s="61" t="s">
        <v>12051</v>
      </c>
      <c r="E187" s="61" t="s">
        <v>12195</v>
      </c>
      <c r="F187" s="61" t="s">
        <v>12276</v>
      </c>
      <c r="G187" s="63">
        <v>3.5</v>
      </c>
    </row>
    <row r="188" spans="1:7" hidden="1" x14ac:dyDescent="0.25">
      <c r="A188" s="61" t="s">
        <v>12277</v>
      </c>
      <c r="B188" s="61" t="s">
        <v>149</v>
      </c>
      <c r="C188" s="62">
        <v>578282</v>
      </c>
      <c r="D188" s="61" t="s">
        <v>11987</v>
      </c>
      <c r="E188" s="61" t="s">
        <v>12195</v>
      </c>
      <c r="F188" s="61" t="s">
        <v>12275</v>
      </c>
      <c r="G188" s="63">
        <v>5.9</v>
      </c>
    </row>
    <row r="189" spans="1:7" hidden="1" x14ac:dyDescent="0.25">
      <c r="A189" s="61" t="s">
        <v>12277</v>
      </c>
      <c r="B189" s="61" t="s">
        <v>149</v>
      </c>
      <c r="C189" s="62">
        <v>578282</v>
      </c>
      <c r="D189" s="61" t="s">
        <v>11987</v>
      </c>
      <c r="E189" s="61" t="s">
        <v>12195</v>
      </c>
      <c r="F189" s="61" t="s">
        <v>12276</v>
      </c>
      <c r="G189" s="63">
        <v>3.5</v>
      </c>
    </row>
    <row r="190" spans="1:7" hidden="1" x14ac:dyDescent="0.25">
      <c r="A190" s="61" t="s">
        <v>12277</v>
      </c>
      <c r="B190" s="61" t="s">
        <v>195</v>
      </c>
      <c r="C190" s="62">
        <v>577503</v>
      </c>
      <c r="D190" s="61" t="s">
        <v>12051</v>
      </c>
      <c r="E190" s="61" t="s">
        <v>12198</v>
      </c>
      <c r="F190" s="61" t="s">
        <v>12276</v>
      </c>
      <c r="G190" s="63">
        <v>3</v>
      </c>
    </row>
    <row r="191" spans="1:7" hidden="1" x14ac:dyDescent="0.25">
      <c r="A191" s="61" t="s">
        <v>12277</v>
      </c>
      <c r="B191" s="61" t="s">
        <v>195</v>
      </c>
      <c r="C191" s="62">
        <v>577503</v>
      </c>
      <c r="D191" s="61" t="s">
        <v>11979</v>
      </c>
      <c r="E191" s="61" t="s">
        <v>12198</v>
      </c>
      <c r="F191" s="61" t="s">
        <v>12276</v>
      </c>
      <c r="G191" s="63">
        <v>3</v>
      </c>
    </row>
    <row r="192" spans="1:7" hidden="1" x14ac:dyDescent="0.25">
      <c r="A192" s="61" t="s">
        <v>12277</v>
      </c>
      <c r="B192" s="61" t="s">
        <v>982</v>
      </c>
      <c r="C192" s="62">
        <v>592353</v>
      </c>
      <c r="D192" s="61" t="s">
        <v>11963</v>
      </c>
      <c r="E192" s="61" t="s">
        <v>12202</v>
      </c>
      <c r="F192" s="61" t="s">
        <v>12275</v>
      </c>
      <c r="G192" s="63">
        <v>9</v>
      </c>
    </row>
    <row r="193" spans="1:7" hidden="1" x14ac:dyDescent="0.25">
      <c r="A193" s="61" t="s">
        <v>12277</v>
      </c>
      <c r="B193" s="61" t="s">
        <v>982</v>
      </c>
      <c r="C193" s="62">
        <v>592353</v>
      </c>
      <c r="D193" s="61" t="s">
        <v>11963</v>
      </c>
      <c r="E193" s="61" t="s">
        <v>12202</v>
      </c>
      <c r="F193" s="61" t="s">
        <v>12276</v>
      </c>
      <c r="G193" s="63">
        <v>7</v>
      </c>
    </row>
    <row r="194" spans="1:7" hidden="1" x14ac:dyDescent="0.25">
      <c r="A194" s="61" t="s">
        <v>12277</v>
      </c>
      <c r="B194" s="61" t="s">
        <v>982</v>
      </c>
      <c r="C194" s="62">
        <v>592353</v>
      </c>
      <c r="D194" s="61" t="s">
        <v>12051</v>
      </c>
      <c r="E194" s="61" t="s">
        <v>12202</v>
      </c>
      <c r="F194" s="61" t="s">
        <v>12275</v>
      </c>
      <c r="G194" s="63">
        <v>9</v>
      </c>
    </row>
    <row r="195" spans="1:7" hidden="1" x14ac:dyDescent="0.25">
      <c r="A195" s="61" t="s">
        <v>12277</v>
      </c>
      <c r="B195" s="61" t="s">
        <v>982</v>
      </c>
      <c r="C195" s="62">
        <v>592353</v>
      </c>
      <c r="D195" s="61" t="s">
        <v>12051</v>
      </c>
      <c r="E195" s="61" t="s">
        <v>12202</v>
      </c>
      <c r="F195" s="61" t="s">
        <v>12276</v>
      </c>
      <c r="G195" s="63">
        <v>7</v>
      </c>
    </row>
    <row r="196" spans="1:7" hidden="1" x14ac:dyDescent="0.25">
      <c r="A196" s="61" t="s">
        <v>12277</v>
      </c>
      <c r="B196" s="61" t="s">
        <v>1009</v>
      </c>
      <c r="C196" s="62">
        <v>592354</v>
      </c>
      <c r="D196" s="61" t="s">
        <v>11968</v>
      </c>
      <c r="E196" s="61" t="s">
        <v>12203</v>
      </c>
      <c r="F196" s="61" t="s">
        <v>12276</v>
      </c>
      <c r="G196" s="63">
        <v>10</v>
      </c>
    </row>
    <row r="197" spans="1:7" hidden="1" x14ac:dyDescent="0.25">
      <c r="A197" s="61" t="s">
        <v>12277</v>
      </c>
      <c r="B197" s="61" t="s">
        <v>1009</v>
      </c>
      <c r="C197" s="62">
        <v>592354</v>
      </c>
      <c r="D197" s="61" t="s">
        <v>12051</v>
      </c>
      <c r="E197" s="61" t="s">
        <v>12164</v>
      </c>
      <c r="F197" s="61" t="s">
        <v>12275</v>
      </c>
      <c r="G197" s="63">
        <v>13</v>
      </c>
    </row>
    <row r="198" spans="1:7" hidden="1" x14ac:dyDescent="0.25">
      <c r="A198" s="61" t="s">
        <v>12277</v>
      </c>
      <c r="B198" s="61" t="s">
        <v>1009</v>
      </c>
      <c r="C198" s="62">
        <v>592354</v>
      </c>
      <c r="D198" s="61" t="s">
        <v>12051</v>
      </c>
      <c r="E198" s="61" t="s">
        <v>12203</v>
      </c>
      <c r="F198" s="61" t="s">
        <v>12276</v>
      </c>
      <c r="G198" s="63">
        <v>10</v>
      </c>
    </row>
    <row r="199" spans="1:7" hidden="1" x14ac:dyDescent="0.25">
      <c r="A199" s="61" t="s">
        <v>12277</v>
      </c>
      <c r="B199" s="61" t="s">
        <v>1009</v>
      </c>
      <c r="C199" s="62">
        <v>592354</v>
      </c>
      <c r="D199" s="61" t="s">
        <v>12154</v>
      </c>
      <c r="E199" s="61" t="s">
        <v>12164</v>
      </c>
      <c r="F199" s="61" t="s">
        <v>12275</v>
      </c>
      <c r="G199" s="63">
        <v>13</v>
      </c>
    </row>
    <row r="200" spans="1:7" hidden="1" x14ac:dyDescent="0.25">
      <c r="A200" s="61" t="s">
        <v>12277</v>
      </c>
      <c r="B200" s="61" t="s">
        <v>988</v>
      </c>
      <c r="C200" s="62">
        <v>592392</v>
      </c>
      <c r="D200" s="61" t="s">
        <v>11968</v>
      </c>
      <c r="E200" s="61" t="s">
        <v>12203</v>
      </c>
      <c r="F200" s="61" t="s">
        <v>12275</v>
      </c>
      <c r="G200" s="63">
        <v>10</v>
      </c>
    </row>
    <row r="201" spans="1:7" hidden="1" x14ac:dyDescent="0.25">
      <c r="A201" s="61" t="s">
        <v>12277</v>
      </c>
      <c r="B201" s="61" t="s">
        <v>988</v>
      </c>
      <c r="C201" s="62">
        <v>592392</v>
      </c>
      <c r="D201" s="61" t="s">
        <v>12051</v>
      </c>
      <c r="E201" s="61" t="s">
        <v>12203</v>
      </c>
      <c r="F201" s="61" t="s">
        <v>12275</v>
      </c>
      <c r="G201" s="63">
        <v>10</v>
      </c>
    </row>
    <row r="202" spans="1:7" hidden="1" x14ac:dyDescent="0.25">
      <c r="A202" s="61" t="s">
        <v>12277</v>
      </c>
      <c r="B202" s="61" t="s">
        <v>974</v>
      </c>
      <c r="C202" s="62">
        <v>592402</v>
      </c>
      <c r="D202" s="61" t="s">
        <v>12051</v>
      </c>
      <c r="E202" s="61" t="s">
        <v>12172</v>
      </c>
      <c r="F202" s="61" t="s">
        <v>12275</v>
      </c>
      <c r="G202" s="63">
        <v>3</v>
      </c>
    </row>
    <row r="203" spans="1:7" hidden="1" x14ac:dyDescent="0.25">
      <c r="A203" s="61" t="s">
        <v>12277</v>
      </c>
      <c r="B203" s="61" t="s">
        <v>974</v>
      </c>
      <c r="C203" s="62">
        <v>592402</v>
      </c>
      <c r="D203" s="61" t="s">
        <v>1174</v>
      </c>
      <c r="E203" s="61" t="s">
        <v>12172</v>
      </c>
      <c r="F203" s="61" t="s">
        <v>12275</v>
      </c>
      <c r="G203" s="63">
        <v>3</v>
      </c>
    </row>
    <row r="204" spans="1:7" hidden="1" x14ac:dyDescent="0.25">
      <c r="A204" s="61" t="s">
        <v>12277</v>
      </c>
      <c r="B204" s="61" t="s">
        <v>966</v>
      </c>
      <c r="C204" s="62">
        <v>592456</v>
      </c>
      <c r="D204" s="61" t="s">
        <v>12051</v>
      </c>
      <c r="E204" s="61" t="s">
        <v>12204</v>
      </c>
      <c r="F204" s="61" t="s">
        <v>12276</v>
      </c>
      <c r="G204" s="63">
        <v>3</v>
      </c>
    </row>
    <row r="205" spans="1:7" hidden="1" x14ac:dyDescent="0.25">
      <c r="A205" s="61" t="s">
        <v>12277</v>
      </c>
      <c r="B205" s="61" t="s">
        <v>966</v>
      </c>
      <c r="C205" s="62">
        <v>592456</v>
      </c>
      <c r="D205" s="61" t="s">
        <v>12113</v>
      </c>
      <c r="E205" s="61" t="s">
        <v>12204</v>
      </c>
      <c r="F205" s="61" t="s">
        <v>12276</v>
      </c>
      <c r="G205" s="63">
        <v>3</v>
      </c>
    </row>
    <row r="206" spans="1:7" hidden="1" x14ac:dyDescent="0.25">
      <c r="A206" s="61" t="s">
        <v>12277</v>
      </c>
      <c r="B206" s="61" t="s">
        <v>959</v>
      </c>
      <c r="C206" s="62">
        <v>592485</v>
      </c>
      <c r="D206" s="61" t="s">
        <v>12051</v>
      </c>
      <c r="E206" s="61" t="s">
        <v>12204</v>
      </c>
      <c r="F206" s="61" t="s">
        <v>12276</v>
      </c>
      <c r="G206" s="63">
        <v>6.5</v>
      </c>
    </row>
    <row r="207" spans="1:7" hidden="1" x14ac:dyDescent="0.25">
      <c r="A207" s="61" t="s">
        <v>12277</v>
      </c>
      <c r="B207" s="61" t="s">
        <v>959</v>
      </c>
      <c r="C207" s="62">
        <v>592485</v>
      </c>
      <c r="D207" s="61" t="s">
        <v>12113</v>
      </c>
      <c r="E207" s="61" t="s">
        <v>12204</v>
      </c>
      <c r="F207" s="61" t="s">
        <v>12276</v>
      </c>
      <c r="G207" s="63">
        <v>6.5</v>
      </c>
    </row>
    <row r="208" spans="1:7" hidden="1" x14ac:dyDescent="0.25">
      <c r="A208" s="61" t="s">
        <v>12277</v>
      </c>
      <c r="B208" s="61" t="s">
        <v>1031</v>
      </c>
      <c r="C208" s="62">
        <v>592576</v>
      </c>
      <c r="D208" s="61" t="s">
        <v>12051</v>
      </c>
      <c r="E208" s="61" t="s">
        <v>12205</v>
      </c>
      <c r="F208" s="61" t="s">
        <v>12275</v>
      </c>
      <c r="G208" s="63">
        <v>1.5</v>
      </c>
    </row>
    <row r="209" spans="1:7" hidden="1" x14ac:dyDescent="0.25">
      <c r="A209" s="61" t="s">
        <v>12277</v>
      </c>
      <c r="B209" s="61" t="s">
        <v>1031</v>
      </c>
      <c r="C209" s="62">
        <v>592576</v>
      </c>
      <c r="D209" s="61" t="s">
        <v>12051</v>
      </c>
      <c r="E209" s="61" t="s">
        <v>12205</v>
      </c>
      <c r="F209" s="61" t="s">
        <v>12276</v>
      </c>
      <c r="G209" s="63">
        <v>1</v>
      </c>
    </row>
    <row r="210" spans="1:7" hidden="1" x14ac:dyDescent="0.25">
      <c r="A210" s="61" t="s">
        <v>12277</v>
      </c>
      <c r="B210" s="61" t="s">
        <v>1031</v>
      </c>
      <c r="C210" s="62">
        <v>592576</v>
      </c>
      <c r="D210" s="61" t="s">
        <v>12051</v>
      </c>
      <c r="E210" s="61" t="s">
        <v>12206</v>
      </c>
      <c r="F210" s="61" t="s">
        <v>12275</v>
      </c>
      <c r="G210" s="63">
        <v>6</v>
      </c>
    </row>
    <row r="211" spans="1:7" hidden="1" x14ac:dyDescent="0.25">
      <c r="A211" s="61" t="s">
        <v>12277</v>
      </c>
      <c r="B211" s="61" t="s">
        <v>1031</v>
      </c>
      <c r="C211" s="62">
        <v>592576</v>
      </c>
      <c r="D211" s="61" t="s">
        <v>12051</v>
      </c>
      <c r="E211" s="61" t="s">
        <v>12206</v>
      </c>
      <c r="F211" s="61" t="s">
        <v>12276</v>
      </c>
      <c r="G211" s="63">
        <v>3.7</v>
      </c>
    </row>
    <row r="212" spans="1:7" hidden="1" x14ac:dyDescent="0.25">
      <c r="A212" s="61" t="s">
        <v>12277</v>
      </c>
      <c r="B212" s="61" t="s">
        <v>1031</v>
      </c>
      <c r="C212" s="62">
        <v>592576</v>
      </c>
      <c r="D212" s="61" t="s">
        <v>12055</v>
      </c>
      <c r="E212" s="61" t="s">
        <v>12205</v>
      </c>
      <c r="F212" s="61" t="s">
        <v>12275</v>
      </c>
      <c r="G212" s="63">
        <v>1.5</v>
      </c>
    </row>
    <row r="213" spans="1:7" hidden="1" x14ac:dyDescent="0.25">
      <c r="A213" s="61" t="s">
        <v>12277</v>
      </c>
      <c r="B213" s="61" t="s">
        <v>1031</v>
      </c>
      <c r="C213" s="62">
        <v>592576</v>
      </c>
      <c r="D213" s="61" t="s">
        <v>12055</v>
      </c>
      <c r="E213" s="61" t="s">
        <v>12205</v>
      </c>
      <c r="F213" s="61" t="s">
        <v>12276</v>
      </c>
      <c r="G213" s="63">
        <v>1</v>
      </c>
    </row>
    <row r="214" spans="1:7" hidden="1" x14ac:dyDescent="0.25">
      <c r="A214" s="61" t="s">
        <v>12277</v>
      </c>
      <c r="B214" s="61" t="s">
        <v>1031</v>
      </c>
      <c r="C214" s="62">
        <v>592576</v>
      </c>
      <c r="D214" s="61" t="s">
        <v>12055</v>
      </c>
      <c r="E214" s="61" t="s">
        <v>12206</v>
      </c>
      <c r="F214" s="61" t="s">
        <v>12275</v>
      </c>
      <c r="G214" s="63">
        <v>1.5</v>
      </c>
    </row>
    <row r="215" spans="1:7" hidden="1" x14ac:dyDescent="0.25">
      <c r="A215" s="61" t="s">
        <v>12277</v>
      </c>
      <c r="B215" s="61" t="s">
        <v>1031</v>
      </c>
      <c r="C215" s="62">
        <v>592576</v>
      </c>
      <c r="D215" s="61" t="s">
        <v>12055</v>
      </c>
      <c r="E215" s="61" t="s">
        <v>12206</v>
      </c>
      <c r="F215" s="61" t="s">
        <v>12276</v>
      </c>
      <c r="G215" s="63">
        <v>1</v>
      </c>
    </row>
    <row r="216" spans="1:7" hidden="1" x14ac:dyDescent="0.25">
      <c r="A216" s="61" t="s">
        <v>12277</v>
      </c>
      <c r="B216" s="61" t="s">
        <v>1031</v>
      </c>
      <c r="C216" s="62">
        <v>592576</v>
      </c>
      <c r="D216" s="61" t="s">
        <v>12141</v>
      </c>
      <c r="E216" s="61" t="s">
        <v>12207</v>
      </c>
      <c r="F216" s="61" t="s">
        <v>12275</v>
      </c>
      <c r="G216" s="63">
        <v>3</v>
      </c>
    </row>
    <row r="217" spans="1:7" hidden="1" x14ac:dyDescent="0.25">
      <c r="A217" s="61" t="s">
        <v>12277</v>
      </c>
      <c r="B217" s="61" t="s">
        <v>1031</v>
      </c>
      <c r="C217" s="62">
        <v>592576</v>
      </c>
      <c r="D217" s="61" t="s">
        <v>12141</v>
      </c>
      <c r="E217" s="61" t="s">
        <v>12207</v>
      </c>
      <c r="F217" s="61" t="s">
        <v>12276</v>
      </c>
      <c r="G217" s="63">
        <v>2</v>
      </c>
    </row>
    <row r="218" spans="1:7" hidden="1" x14ac:dyDescent="0.25">
      <c r="A218" s="61" t="s">
        <v>12277</v>
      </c>
      <c r="B218" s="61" t="s">
        <v>1031</v>
      </c>
      <c r="C218" s="62">
        <v>592576</v>
      </c>
      <c r="D218" s="61" t="s">
        <v>12017</v>
      </c>
      <c r="E218" s="61" t="s">
        <v>12206</v>
      </c>
      <c r="F218" s="61" t="s">
        <v>12275</v>
      </c>
      <c r="G218" s="63">
        <v>6</v>
      </c>
    </row>
    <row r="219" spans="1:7" hidden="1" x14ac:dyDescent="0.25">
      <c r="A219" s="61" t="s">
        <v>12277</v>
      </c>
      <c r="B219" s="61" t="s">
        <v>1031</v>
      </c>
      <c r="C219" s="62">
        <v>592576</v>
      </c>
      <c r="D219" s="61" t="s">
        <v>12017</v>
      </c>
      <c r="E219" s="61" t="s">
        <v>12206</v>
      </c>
      <c r="F219" s="61" t="s">
        <v>12276</v>
      </c>
      <c r="G219" s="63">
        <v>3.7</v>
      </c>
    </row>
    <row r="220" spans="1:7" hidden="1" x14ac:dyDescent="0.25">
      <c r="A220" s="61" t="s">
        <v>12277</v>
      </c>
      <c r="B220" s="61" t="s">
        <v>997</v>
      </c>
      <c r="C220" s="62">
        <v>592578</v>
      </c>
      <c r="D220" s="61" t="s">
        <v>12051</v>
      </c>
      <c r="E220" s="61" t="s">
        <v>12165</v>
      </c>
      <c r="F220" s="61" t="s">
        <v>12275</v>
      </c>
      <c r="G220" s="63">
        <v>10</v>
      </c>
    </row>
    <row r="221" spans="1:7" hidden="1" x14ac:dyDescent="0.25">
      <c r="A221" s="61" t="s">
        <v>12277</v>
      </c>
      <c r="B221" s="61" t="s">
        <v>997</v>
      </c>
      <c r="C221" s="62">
        <v>592578</v>
      </c>
      <c r="D221" s="61" t="s">
        <v>12051</v>
      </c>
      <c r="E221" s="61" t="s">
        <v>12165</v>
      </c>
      <c r="F221" s="61" t="s">
        <v>12276</v>
      </c>
      <c r="G221" s="63">
        <v>7.5</v>
      </c>
    </row>
    <row r="222" spans="1:7" hidden="1" x14ac:dyDescent="0.25">
      <c r="A222" s="61" t="s">
        <v>12277</v>
      </c>
      <c r="B222" s="61" t="s">
        <v>997</v>
      </c>
      <c r="C222" s="62">
        <v>592578</v>
      </c>
      <c r="D222" s="61" t="s">
        <v>12025</v>
      </c>
      <c r="E222" s="61" t="s">
        <v>12165</v>
      </c>
      <c r="F222" s="61" t="s">
        <v>12275</v>
      </c>
      <c r="G222" s="63">
        <v>10</v>
      </c>
    </row>
    <row r="223" spans="1:7" hidden="1" x14ac:dyDescent="0.25">
      <c r="A223" s="61" t="s">
        <v>12277</v>
      </c>
      <c r="B223" s="61" t="s">
        <v>997</v>
      </c>
      <c r="C223" s="62">
        <v>592578</v>
      </c>
      <c r="D223" s="61" t="s">
        <v>12025</v>
      </c>
      <c r="E223" s="61" t="s">
        <v>12165</v>
      </c>
      <c r="F223" s="61" t="s">
        <v>12276</v>
      </c>
      <c r="G223" s="63">
        <v>7.5</v>
      </c>
    </row>
    <row r="224" spans="1:7" hidden="1" x14ac:dyDescent="0.25">
      <c r="A224" s="61" t="s">
        <v>12277</v>
      </c>
      <c r="B224" s="61" t="s">
        <v>8623</v>
      </c>
      <c r="C224" s="62">
        <v>592601</v>
      </c>
      <c r="D224" s="61" t="s">
        <v>12129</v>
      </c>
      <c r="E224" s="61" t="s">
        <v>12201</v>
      </c>
      <c r="F224" s="61" t="s">
        <v>12276</v>
      </c>
      <c r="G224" s="63">
        <v>17.5</v>
      </c>
    </row>
    <row r="225" spans="1:7" hidden="1" x14ac:dyDescent="0.25">
      <c r="A225" s="61" t="s">
        <v>12277</v>
      </c>
      <c r="B225" s="61" t="s">
        <v>8623</v>
      </c>
      <c r="C225" s="62">
        <v>592601</v>
      </c>
      <c r="D225" s="61" t="s">
        <v>12051</v>
      </c>
      <c r="E225" s="61" t="s">
        <v>12201</v>
      </c>
      <c r="F225" s="61" t="s">
        <v>12276</v>
      </c>
      <c r="G225" s="63">
        <v>17.5</v>
      </c>
    </row>
    <row r="226" spans="1:7" hidden="1" x14ac:dyDescent="0.25">
      <c r="A226" s="61" t="s">
        <v>12277</v>
      </c>
      <c r="B226" s="61" t="s">
        <v>87</v>
      </c>
      <c r="C226" s="62">
        <v>493482</v>
      </c>
      <c r="D226" s="61" t="s">
        <v>12086</v>
      </c>
      <c r="E226" s="61" t="s">
        <v>12208</v>
      </c>
      <c r="F226" s="61" t="s">
        <v>12275</v>
      </c>
      <c r="G226" s="63">
        <v>6</v>
      </c>
    </row>
    <row r="227" spans="1:7" hidden="1" x14ac:dyDescent="0.25">
      <c r="A227" s="61" t="s">
        <v>12277</v>
      </c>
      <c r="B227" s="61" t="s">
        <v>87</v>
      </c>
      <c r="C227" s="62">
        <v>493482</v>
      </c>
      <c r="D227" s="61" t="s">
        <v>12086</v>
      </c>
      <c r="E227" s="61" t="s">
        <v>12208</v>
      </c>
      <c r="F227" s="61" t="s">
        <v>12276</v>
      </c>
      <c r="G227" s="63">
        <v>3</v>
      </c>
    </row>
    <row r="228" spans="1:7" hidden="1" x14ac:dyDescent="0.25">
      <c r="A228" s="61" t="s">
        <v>12277</v>
      </c>
      <c r="B228" s="61" t="s">
        <v>87</v>
      </c>
      <c r="C228" s="62">
        <v>493482</v>
      </c>
      <c r="D228" s="61" t="s">
        <v>12051</v>
      </c>
      <c r="E228" s="61" t="s">
        <v>12208</v>
      </c>
      <c r="F228" s="61" t="s">
        <v>12275</v>
      </c>
      <c r="G228" s="63">
        <v>6</v>
      </c>
    </row>
    <row r="229" spans="1:7" hidden="1" x14ac:dyDescent="0.25">
      <c r="A229" s="61" t="s">
        <v>12277</v>
      </c>
      <c r="B229" s="61" t="s">
        <v>87</v>
      </c>
      <c r="C229" s="62">
        <v>493482</v>
      </c>
      <c r="D229" s="61" t="s">
        <v>12051</v>
      </c>
      <c r="E229" s="61" t="s">
        <v>12208</v>
      </c>
      <c r="F229" s="61" t="s">
        <v>12276</v>
      </c>
      <c r="G229" s="63">
        <v>3</v>
      </c>
    </row>
    <row r="230" spans="1:7" hidden="1" x14ac:dyDescent="0.25">
      <c r="A230" s="61" t="s">
        <v>12277</v>
      </c>
      <c r="B230" s="61" t="s">
        <v>10097</v>
      </c>
      <c r="C230" s="62">
        <v>592689</v>
      </c>
      <c r="D230" s="61" t="s">
        <v>12053</v>
      </c>
      <c r="E230" s="61" t="s">
        <v>12167</v>
      </c>
      <c r="F230" s="61" t="s">
        <v>12275</v>
      </c>
      <c r="G230" s="63">
        <v>8</v>
      </c>
    </row>
    <row r="231" spans="1:7" hidden="1" x14ac:dyDescent="0.25">
      <c r="A231" s="61" t="s">
        <v>12277</v>
      </c>
      <c r="B231" s="61" t="s">
        <v>10097</v>
      </c>
      <c r="C231" s="62">
        <v>592689</v>
      </c>
      <c r="D231" s="61" t="s">
        <v>12053</v>
      </c>
      <c r="E231" s="61" t="s">
        <v>12167</v>
      </c>
      <c r="F231" s="61" t="s">
        <v>12276</v>
      </c>
      <c r="G231" s="63">
        <v>8</v>
      </c>
    </row>
    <row r="232" spans="1:7" hidden="1" x14ac:dyDescent="0.25">
      <c r="A232" s="61" t="s">
        <v>12277</v>
      </c>
      <c r="B232" s="61" t="s">
        <v>10097</v>
      </c>
      <c r="C232" s="62">
        <v>592689</v>
      </c>
      <c r="D232" s="61" t="s">
        <v>11993</v>
      </c>
      <c r="E232" s="61" t="s">
        <v>12166</v>
      </c>
      <c r="F232" s="61" t="s">
        <v>12275</v>
      </c>
      <c r="G232" s="63">
        <v>6.5</v>
      </c>
    </row>
    <row r="233" spans="1:7" hidden="1" x14ac:dyDescent="0.25">
      <c r="A233" s="61" t="s">
        <v>12277</v>
      </c>
      <c r="B233" s="61" t="s">
        <v>10097</v>
      </c>
      <c r="C233" s="62">
        <v>592689</v>
      </c>
      <c r="D233" s="61" t="s">
        <v>11993</v>
      </c>
      <c r="E233" s="61" t="s">
        <v>12166</v>
      </c>
      <c r="F233" s="61" t="s">
        <v>12276</v>
      </c>
      <c r="G233" s="63">
        <v>8</v>
      </c>
    </row>
    <row r="234" spans="1:7" hidden="1" x14ac:dyDescent="0.25">
      <c r="A234" s="61" t="s">
        <v>12277</v>
      </c>
      <c r="B234" s="61" t="s">
        <v>10097</v>
      </c>
      <c r="C234" s="62">
        <v>592689</v>
      </c>
      <c r="D234" s="61" t="s">
        <v>12121</v>
      </c>
      <c r="E234" s="61" t="s">
        <v>12167</v>
      </c>
      <c r="F234" s="61" t="s">
        <v>12275</v>
      </c>
      <c r="G234" s="63">
        <v>7</v>
      </c>
    </row>
    <row r="235" spans="1:7" hidden="1" x14ac:dyDescent="0.25">
      <c r="A235" s="61" t="s">
        <v>12277</v>
      </c>
      <c r="B235" s="61" t="s">
        <v>7284</v>
      </c>
      <c r="C235" s="62">
        <v>104946</v>
      </c>
      <c r="D235" s="61" t="s">
        <v>12051</v>
      </c>
      <c r="E235" s="61" t="s">
        <v>12186</v>
      </c>
      <c r="F235" s="61" t="s">
        <v>12275</v>
      </c>
      <c r="G235" s="63">
        <v>3</v>
      </c>
    </row>
    <row r="236" spans="1:7" hidden="1" x14ac:dyDescent="0.25">
      <c r="A236" s="61" t="s">
        <v>12277</v>
      </c>
      <c r="B236" s="61" t="s">
        <v>7284</v>
      </c>
      <c r="C236" s="62">
        <v>104946</v>
      </c>
      <c r="D236" s="61" t="s">
        <v>12046</v>
      </c>
      <c r="E236" s="61" t="s">
        <v>12186</v>
      </c>
      <c r="F236" s="61" t="s">
        <v>12275</v>
      </c>
      <c r="G236" s="63">
        <v>3</v>
      </c>
    </row>
    <row r="237" spans="1:7" hidden="1" x14ac:dyDescent="0.25">
      <c r="A237" s="61" t="s">
        <v>12277</v>
      </c>
      <c r="B237" s="61" t="s">
        <v>4655</v>
      </c>
      <c r="C237" s="62">
        <v>592858</v>
      </c>
      <c r="D237" s="61" t="s">
        <v>12041</v>
      </c>
      <c r="E237" s="61" t="s">
        <v>12171</v>
      </c>
      <c r="F237" s="61" t="s">
        <v>12275</v>
      </c>
      <c r="G237" s="63">
        <v>4</v>
      </c>
    </row>
    <row r="238" spans="1:7" hidden="1" x14ac:dyDescent="0.25">
      <c r="A238" s="61" t="s">
        <v>12277</v>
      </c>
      <c r="B238" s="61" t="s">
        <v>4655</v>
      </c>
      <c r="C238" s="62">
        <v>592858</v>
      </c>
      <c r="D238" s="61" t="s">
        <v>12041</v>
      </c>
      <c r="E238" s="61" t="s">
        <v>12171</v>
      </c>
      <c r="F238" s="61" t="s">
        <v>12276</v>
      </c>
      <c r="G238" s="63">
        <v>2</v>
      </c>
    </row>
    <row r="239" spans="1:7" hidden="1" x14ac:dyDescent="0.25">
      <c r="A239" s="61" t="s">
        <v>12277</v>
      </c>
      <c r="B239" s="61" t="s">
        <v>4655</v>
      </c>
      <c r="C239" s="62">
        <v>592858</v>
      </c>
      <c r="D239" s="61" t="s">
        <v>12051</v>
      </c>
      <c r="E239" s="61" t="s">
        <v>12171</v>
      </c>
      <c r="F239" s="61" t="s">
        <v>12275</v>
      </c>
      <c r="G239" s="63">
        <v>4</v>
      </c>
    </row>
    <row r="240" spans="1:7" hidden="1" x14ac:dyDescent="0.25">
      <c r="A240" s="61" t="s">
        <v>12277</v>
      </c>
      <c r="B240" s="61" t="s">
        <v>4655</v>
      </c>
      <c r="C240" s="62">
        <v>592858</v>
      </c>
      <c r="D240" s="61" t="s">
        <v>12051</v>
      </c>
      <c r="E240" s="61" t="s">
        <v>12171</v>
      </c>
      <c r="F240" s="61" t="s">
        <v>12276</v>
      </c>
      <c r="G240" s="63">
        <v>2</v>
      </c>
    </row>
    <row r="241" spans="1:7" hidden="1" x14ac:dyDescent="0.25">
      <c r="A241" s="61" t="s">
        <v>12277</v>
      </c>
      <c r="B241" s="61" t="s">
        <v>9428</v>
      </c>
      <c r="C241" s="62">
        <v>592943</v>
      </c>
      <c r="D241" s="61" t="s">
        <v>12051</v>
      </c>
      <c r="E241" s="61" t="s">
        <v>12209</v>
      </c>
      <c r="F241" s="61" t="s">
        <v>12275</v>
      </c>
      <c r="G241" s="63">
        <v>3</v>
      </c>
    </row>
    <row r="242" spans="1:7" hidden="1" x14ac:dyDescent="0.25">
      <c r="A242" s="61" t="s">
        <v>12277</v>
      </c>
      <c r="B242" s="61" t="s">
        <v>9428</v>
      </c>
      <c r="C242" s="62">
        <v>592943</v>
      </c>
      <c r="D242" s="61" t="s">
        <v>12051</v>
      </c>
      <c r="E242" s="61" t="s">
        <v>12209</v>
      </c>
      <c r="F242" s="61" t="s">
        <v>12276</v>
      </c>
      <c r="G242" s="63">
        <v>3</v>
      </c>
    </row>
    <row r="243" spans="1:7" hidden="1" x14ac:dyDescent="0.25">
      <c r="A243" s="61" t="s">
        <v>12277</v>
      </c>
      <c r="B243" s="61" t="s">
        <v>9428</v>
      </c>
      <c r="C243" s="62">
        <v>592943</v>
      </c>
      <c r="D243" s="61" t="s">
        <v>11970</v>
      </c>
      <c r="E243" s="61" t="s">
        <v>12209</v>
      </c>
      <c r="F243" s="61" t="s">
        <v>12275</v>
      </c>
      <c r="G243" s="63">
        <v>3</v>
      </c>
    </row>
    <row r="244" spans="1:7" hidden="1" x14ac:dyDescent="0.25">
      <c r="A244" s="61" t="s">
        <v>12277</v>
      </c>
      <c r="B244" s="61" t="s">
        <v>9428</v>
      </c>
      <c r="C244" s="62">
        <v>592943</v>
      </c>
      <c r="D244" s="61" t="s">
        <v>11970</v>
      </c>
      <c r="E244" s="61" t="s">
        <v>12209</v>
      </c>
      <c r="F244" s="61" t="s">
        <v>12276</v>
      </c>
      <c r="G244" s="63">
        <v>3</v>
      </c>
    </row>
    <row r="245" spans="1:7" hidden="1" x14ac:dyDescent="0.25">
      <c r="A245" s="61" t="s">
        <v>12277</v>
      </c>
      <c r="B245" s="61" t="s">
        <v>3712</v>
      </c>
      <c r="C245" s="62">
        <v>592957</v>
      </c>
      <c r="D245" s="61" t="s">
        <v>12051</v>
      </c>
      <c r="E245" s="61" t="s">
        <v>12210</v>
      </c>
      <c r="F245" s="61" t="s">
        <v>12275</v>
      </c>
      <c r="G245" s="63">
        <v>12</v>
      </c>
    </row>
    <row r="246" spans="1:7" hidden="1" x14ac:dyDescent="0.25">
      <c r="A246" s="61" t="s">
        <v>12277</v>
      </c>
      <c r="B246" s="61" t="s">
        <v>3712</v>
      </c>
      <c r="C246" s="62">
        <v>592957</v>
      </c>
      <c r="D246" s="61" t="s">
        <v>12051</v>
      </c>
      <c r="E246" s="61" t="s">
        <v>12210</v>
      </c>
      <c r="F246" s="61" t="s">
        <v>12276</v>
      </c>
      <c r="G246" s="63">
        <v>8</v>
      </c>
    </row>
    <row r="247" spans="1:7" hidden="1" x14ac:dyDescent="0.25">
      <c r="A247" s="61" t="s">
        <v>12277</v>
      </c>
      <c r="B247" s="61" t="s">
        <v>3712</v>
      </c>
      <c r="C247" s="62">
        <v>592957</v>
      </c>
      <c r="D247" s="61" t="s">
        <v>12069</v>
      </c>
      <c r="E247" s="61" t="s">
        <v>12210</v>
      </c>
      <c r="F247" s="61" t="s">
        <v>12275</v>
      </c>
      <c r="G247" s="63">
        <v>12</v>
      </c>
    </row>
    <row r="248" spans="1:7" hidden="1" x14ac:dyDescent="0.25">
      <c r="A248" s="61" t="s">
        <v>12277</v>
      </c>
      <c r="B248" s="61" t="s">
        <v>3712</v>
      </c>
      <c r="C248" s="62">
        <v>592957</v>
      </c>
      <c r="D248" s="61" t="s">
        <v>12069</v>
      </c>
      <c r="E248" s="61" t="s">
        <v>12210</v>
      </c>
      <c r="F248" s="61" t="s">
        <v>12276</v>
      </c>
      <c r="G248" s="63">
        <v>8</v>
      </c>
    </row>
    <row r="249" spans="1:7" hidden="1" x14ac:dyDescent="0.25">
      <c r="A249" s="61" t="s">
        <v>12277</v>
      </c>
      <c r="B249" s="61" t="s">
        <v>6626</v>
      </c>
      <c r="C249" s="62">
        <v>592972</v>
      </c>
      <c r="D249" s="61" t="s">
        <v>12051</v>
      </c>
      <c r="E249" s="61" t="s">
        <v>12211</v>
      </c>
      <c r="F249" s="61" t="s">
        <v>12275</v>
      </c>
      <c r="G249" s="63">
        <v>3</v>
      </c>
    </row>
    <row r="250" spans="1:7" hidden="1" x14ac:dyDescent="0.25">
      <c r="A250" s="61" t="s">
        <v>12277</v>
      </c>
      <c r="B250" s="61" t="s">
        <v>6421</v>
      </c>
      <c r="C250" s="62">
        <v>592880</v>
      </c>
      <c r="D250" s="61" t="s">
        <v>12051</v>
      </c>
      <c r="E250" s="61" t="s">
        <v>12169</v>
      </c>
      <c r="F250" s="61" t="s">
        <v>12275</v>
      </c>
      <c r="G250" s="63">
        <v>6</v>
      </c>
    </row>
    <row r="251" spans="1:7" hidden="1" x14ac:dyDescent="0.25">
      <c r="A251" s="61" t="s">
        <v>12277</v>
      </c>
      <c r="B251" s="61" t="s">
        <v>6421</v>
      </c>
      <c r="C251" s="62">
        <v>592880</v>
      </c>
      <c r="D251" s="61" t="s">
        <v>12051</v>
      </c>
      <c r="E251" s="61" t="s">
        <v>12169</v>
      </c>
      <c r="F251" s="61" t="s">
        <v>12276</v>
      </c>
      <c r="G251" s="63">
        <v>6</v>
      </c>
    </row>
    <row r="252" spans="1:7" hidden="1" x14ac:dyDescent="0.25">
      <c r="A252" s="61" t="s">
        <v>12277</v>
      </c>
      <c r="B252" s="61" t="s">
        <v>6421</v>
      </c>
      <c r="C252" s="62">
        <v>592880</v>
      </c>
      <c r="D252" s="61" t="s">
        <v>11999</v>
      </c>
      <c r="E252" s="61" t="s">
        <v>12169</v>
      </c>
      <c r="F252" s="61" t="s">
        <v>12275</v>
      </c>
      <c r="G252" s="63">
        <v>6</v>
      </c>
    </row>
    <row r="253" spans="1:7" hidden="1" x14ac:dyDescent="0.25">
      <c r="A253" s="61" t="s">
        <v>12277</v>
      </c>
      <c r="B253" s="61" t="s">
        <v>6421</v>
      </c>
      <c r="C253" s="62">
        <v>592880</v>
      </c>
      <c r="D253" s="61" t="s">
        <v>11999</v>
      </c>
      <c r="E253" s="61" t="s">
        <v>12169</v>
      </c>
      <c r="F253" s="61" t="s">
        <v>12276</v>
      </c>
      <c r="G253" s="63">
        <v>6</v>
      </c>
    </row>
    <row r="254" spans="1:7" hidden="1" x14ac:dyDescent="0.25">
      <c r="A254" s="61" t="s">
        <v>12277</v>
      </c>
      <c r="B254" s="61" t="s">
        <v>5675</v>
      </c>
      <c r="C254" s="62">
        <v>593333</v>
      </c>
      <c r="D254" s="61" t="s">
        <v>12051</v>
      </c>
      <c r="E254" s="61" t="s">
        <v>12212</v>
      </c>
      <c r="F254" s="61" t="s">
        <v>12275</v>
      </c>
      <c r="G254" s="63">
        <v>3</v>
      </c>
    </row>
    <row r="255" spans="1:7" hidden="1" x14ac:dyDescent="0.25">
      <c r="A255" s="61" t="s">
        <v>12277</v>
      </c>
      <c r="B255" s="61" t="s">
        <v>5675</v>
      </c>
      <c r="C255" s="62">
        <v>593333</v>
      </c>
      <c r="D255" s="61" t="s">
        <v>12051</v>
      </c>
      <c r="E255" s="61" t="s">
        <v>12212</v>
      </c>
      <c r="F255" s="61" t="s">
        <v>12276</v>
      </c>
      <c r="G255" s="63">
        <v>3</v>
      </c>
    </row>
    <row r="256" spans="1:7" hidden="1" x14ac:dyDescent="0.25">
      <c r="A256" s="61" t="s">
        <v>12277</v>
      </c>
      <c r="B256" s="61" t="s">
        <v>5675</v>
      </c>
      <c r="C256" s="62">
        <v>593333</v>
      </c>
      <c r="D256" s="61" t="s">
        <v>12009</v>
      </c>
      <c r="E256" s="61" t="s">
        <v>12212</v>
      </c>
      <c r="F256" s="61" t="s">
        <v>12275</v>
      </c>
      <c r="G256" s="63">
        <v>3</v>
      </c>
    </row>
    <row r="257" spans="1:7" hidden="1" x14ac:dyDescent="0.25">
      <c r="A257" s="61" t="s">
        <v>12277</v>
      </c>
      <c r="B257" s="61" t="s">
        <v>5675</v>
      </c>
      <c r="C257" s="62">
        <v>593333</v>
      </c>
      <c r="D257" s="61" t="s">
        <v>12009</v>
      </c>
      <c r="E257" s="61" t="s">
        <v>12212</v>
      </c>
      <c r="F257" s="61" t="s">
        <v>12276</v>
      </c>
      <c r="G257" s="63">
        <v>3</v>
      </c>
    </row>
    <row r="258" spans="1:7" hidden="1" x14ac:dyDescent="0.25">
      <c r="A258" s="61" t="s">
        <v>12277</v>
      </c>
      <c r="B258" s="61" t="s">
        <v>71</v>
      </c>
      <c r="C258" s="62">
        <v>493094</v>
      </c>
      <c r="D258" s="61" t="s">
        <v>12051</v>
      </c>
      <c r="E258" s="61" t="s">
        <v>12213</v>
      </c>
      <c r="F258" s="61" t="s">
        <v>12275</v>
      </c>
      <c r="G258" s="63">
        <v>6</v>
      </c>
    </row>
    <row r="259" spans="1:7" hidden="1" x14ac:dyDescent="0.25">
      <c r="A259" s="61" t="s">
        <v>12277</v>
      </c>
      <c r="B259" s="61" t="s">
        <v>71</v>
      </c>
      <c r="C259" s="62">
        <v>493094</v>
      </c>
      <c r="D259" s="61" t="s">
        <v>12073</v>
      </c>
      <c r="E259" s="61" t="s">
        <v>12213</v>
      </c>
      <c r="F259" s="61" t="s">
        <v>12275</v>
      </c>
      <c r="G259" s="63">
        <v>6</v>
      </c>
    </row>
    <row r="260" spans="1:7" hidden="1" x14ac:dyDescent="0.25">
      <c r="A260" s="61" t="s">
        <v>12277</v>
      </c>
      <c r="B260" s="61" t="s">
        <v>956</v>
      </c>
      <c r="C260" s="62">
        <v>580252</v>
      </c>
      <c r="D260" s="61" t="s">
        <v>12051</v>
      </c>
      <c r="E260" s="61" t="s">
        <v>12214</v>
      </c>
      <c r="F260" s="61" t="s">
        <v>12275</v>
      </c>
      <c r="G260" s="63">
        <v>9</v>
      </c>
    </row>
    <row r="261" spans="1:7" hidden="1" x14ac:dyDescent="0.25">
      <c r="A261" s="61" t="s">
        <v>12277</v>
      </c>
      <c r="B261" s="61" t="s">
        <v>956</v>
      </c>
      <c r="C261" s="62">
        <v>580252</v>
      </c>
      <c r="D261" s="61" t="s">
        <v>12051</v>
      </c>
      <c r="E261" s="61" t="s">
        <v>12214</v>
      </c>
      <c r="F261" s="61" t="s">
        <v>12276</v>
      </c>
      <c r="G261" s="63">
        <v>8</v>
      </c>
    </row>
    <row r="262" spans="1:7" hidden="1" x14ac:dyDescent="0.25">
      <c r="A262" s="61" t="s">
        <v>12277</v>
      </c>
      <c r="B262" s="61" t="s">
        <v>956</v>
      </c>
      <c r="C262" s="62">
        <v>580252</v>
      </c>
      <c r="D262" s="61" t="s">
        <v>12134</v>
      </c>
      <c r="E262" s="61" t="s">
        <v>12214</v>
      </c>
      <c r="F262" s="61" t="s">
        <v>12275</v>
      </c>
      <c r="G262" s="63">
        <v>9</v>
      </c>
    </row>
    <row r="263" spans="1:7" hidden="1" x14ac:dyDescent="0.25">
      <c r="A263" s="61" t="s">
        <v>12277</v>
      </c>
      <c r="B263" s="61" t="s">
        <v>956</v>
      </c>
      <c r="C263" s="62">
        <v>580252</v>
      </c>
      <c r="D263" s="61" t="s">
        <v>12134</v>
      </c>
      <c r="E263" s="61" t="s">
        <v>12214</v>
      </c>
      <c r="F263" s="61" t="s">
        <v>12276</v>
      </c>
      <c r="G263" s="63">
        <v>8</v>
      </c>
    </row>
    <row r="264" spans="1:7" hidden="1" x14ac:dyDescent="0.25">
      <c r="A264" s="61" t="s">
        <v>12277</v>
      </c>
      <c r="B264" s="61" t="s">
        <v>1016</v>
      </c>
      <c r="C264" s="62">
        <v>580253</v>
      </c>
      <c r="D264" s="61" t="s">
        <v>12051</v>
      </c>
      <c r="E264" s="61" t="s">
        <v>12215</v>
      </c>
      <c r="F264" s="61" t="s">
        <v>12275</v>
      </c>
      <c r="G264" s="63">
        <v>2</v>
      </c>
    </row>
    <row r="265" spans="1:7" hidden="1" x14ac:dyDescent="0.25">
      <c r="A265" s="61" t="s">
        <v>12277</v>
      </c>
      <c r="B265" s="61" t="s">
        <v>1016</v>
      </c>
      <c r="C265" s="62">
        <v>580253</v>
      </c>
      <c r="D265" s="61" t="s">
        <v>12051</v>
      </c>
      <c r="E265" s="61" t="s">
        <v>12215</v>
      </c>
      <c r="F265" s="61" t="s">
        <v>12276</v>
      </c>
      <c r="G265" s="63">
        <v>2</v>
      </c>
    </row>
    <row r="266" spans="1:7" hidden="1" x14ac:dyDescent="0.25">
      <c r="A266" s="61" t="s">
        <v>12277</v>
      </c>
      <c r="B266" s="61" t="s">
        <v>1016</v>
      </c>
      <c r="C266" s="62">
        <v>580253</v>
      </c>
      <c r="D266" s="61" t="s">
        <v>12067</v>
      </c>
      <c r="E266" s="61" t="s">
        <v>12215</v>
      </c>
      <c r="F266" s="61" t="s">
        <v>12275</v>
      </c>
      <c r="G266" s="63">
        <v>2</v>
      </c>
    </row>
    <row r="267" spans="1:7" hidden="1" x14ac:dyDescent="0.25">
      <c r="A267" s="61" t="s">
        <v>12277</v>
      </c>
      <c r="B267" s="61" t="s">
        <v>1016</v>
      </c>
      <c r="C267" s="62">
        <v>580253</v>
      </c>
      <c r="D267" s="61" t="s">
        <v>12067</v>
      </c>
      <c r="E267" s="61" t="s">
        <v>12215</v>
      </c>
      <c r="F267" s="61" t="s">
        <v>12276</v>
      </c>
      <c r="G267" s="63">
        <v>2</v>
      </c>
    </row>
    <row r="268" spans="1:7" hidden="1" x14ac:dyDescent="0.25">
      <c r="A268" s="61" t="s">
        <v>12277</v>
      </c>
      <c r="B268" s="61" t="s">
        <v>215</v>
      </c>
      <c r="C268" s="62">
        <v>580398</v>
      </c>
      <c r="D268" s="61" t="s">
        <v>12051</v>
      </c>
      <c r="E268" s="61" t="s">
        <v>12216</v>
      </c>
      <c r="F268" s="61" t="s">
        <v>12275</v>
      </c>
      <c r="G268" s="63">
        <v>12.5</v>
      </c>
    </row>
    <row r="269" spans="1:7" hidden="1" x14ac:dyDescent="0.25">
      <c r="A269" s="61" t="s">
        <v>12277</v>
      </c>
      <c r="B269" s="61" t="s">
        <v>215</v>
      </c>
      <c r="C269" s="62">
        <v>580398</v>
      </c>
      <c r="D269" s="61" t="s">
        <v>12051</v>
      </c>
      <c r="E269" s="61" t="s">
        <v>12216</v>
      </c>
      <c r="F269" s="61" t="s">
        <v>12276</v>
      </c>
      <c r="G269" s="63">
        <v>8</v>
      </c>
    </row>
    <row r="270" spans="1:7" hidden="1" x14ac:dyDescent="0.25">
      <c r="A270" s="61" t="s">
        <v>12277</v>
      </c>
      <c r="B270" s="61" t="s">
        <v>215</v>
      </c>
      <c r="C270" s="62">
        <v>580398</v>
      </c>
      <c r="D270" s="61" t="s">
        <v>11975</v>
      </c>
      <c r="E270" s="61" t="s">
        <v>12216</v>
      </c>
      <c r="F270" s="61" t="s">
        <v>12275</v>
      </c>
      <c r="G270" s="63">
        <v>12.5</v>
      </c>
    </row>
    <row r="271" spans="1:7" hidden="1" x14ac:dyDescent="0.25">
      <c r="A271" s="61" t="s">
        <v>12277</v>
      </c>
      <c r="B271" s="61" t="s">
        <v>215</v>
      </c>
      <c r="C271" s="62">
        <v>580398</v>
      </c>
      <c r="D271" s="61" t="s">
        <v>11975</v>
      </c>
      <c r="E271" s="61" t="s">
        <v>12216</v>
      </c>
      <c r="F271" s="61" t="s">
        <v>12276</v>
      </c>
      <c r="G271" s="63">
        <v>8</v>
      </c>
    </row>
    <row r="272" spans="1:7" hidden="1" x14ac:dyDescent="0.25">
      <c r="A272" s="61" t="s">
        <v>12277</v>
      </c>
      <c r="B272" s="61" t="s">
        <v>238</v>
      </c>
      <c r="C272" s="62">
        <v>580526</v>
      </c>
      <c r="D272" s="61" t="s">
        <v>12051</v>
      </c>
      <c r="E272" s="61" t="s">
        <v>12217</v>
      </c>
      <c r="F272" s="61" t="s">
        <v>12275</v>
      </c>
      <c r="G272" s="63">
        <v>7</v>
      </c>
    </row>
    <row r="273" spans="1:7" hidden="1" x14ac:dyDescent="0.25">
      <c r="A273" s="61" t="s">
        <v>12277</v>
      </c>
      <c r="B273" s="61" t="s">
        <v>238</v>
      </c>
      <c r="C273" s="62">
        <v>580526</v>
      </c>
      <c r="D273" s="61" t="s">
        <v>12051</v>
      </c>
      <c r="E273" s="61" t="s">
        <v>12217</v>
      </c>
      <c r="F273" s="61" t="s">
        <v>12276</v>
      </c>
      <c r="G273" s="63">
        <v>7</v>
      </c>
    </row>
    <row r="274" spans="1:7" hidden="1" x14ac:dyDescent="0.25">
      <c r="A274" s="61" t="s">
        <v>12277</v>
      </c>
      <c r="B274" s="61" t="s">
        <v>238</v>
      </c>
      <c r="C274" s="62">
        <v>580526</v>
      </c>
      <c r="D274" s="61" t="s">
        <v>12007</v>
      </c>
      <c r="E274" s="61" t="s">
        <v>12217</v>
      </c>
      <c r="F274" s="61" t="s">
        <v>12275</v>
      </c>
      <c r="G274" s="63">
        <v>7</v>
      </c>
    </row>
    <row r="275" spans="1:7" hidden="1" x14ac:dyDescent="0.25">
      <c r="A275" s="61" t="s">
        <v>12277</v>
      </c>
      <c r="B275" s="61" t="s">
        <v>238</v>
      </c>
      <c r="C275" s="62">
        <v>580526</v>
      </c>
      <c r="D275" s="61" t="s">
        <v>12007</v>
      </c>
      <c r="E275" s="61" t="s">
        <v>12217</v>
      </c>
      <c r="F275" s="61" t="s">
        <v>12276</v>
      </c>
      <c r="G275" s="63">
        <v>7</v>
      </c>
    </row>
    <row r="276" spans="1:7" hidden="1" x14ac:dyDescent="0.25">
      <c r="A276" s="61" t="s">
        <v>12277</v>
      </c>
      <c r="B276" s="61" t="s">
        <v>200</v>
      </c>
      <c r="C276" s="62">
        <v>490468</v>
      </c>
      <c r="D276" s="61" t="s">
        <v>12051</v>
      </c>
      <c r="E276" s="61" t="s">
        <v>12212</v>
      </c>
      <c r="F276" s="61" t="s">
        <v>12275</v>
      </c>
      <c r="G276" s="63">
        <v>1.5</v>
      </c>
    </row>
    <row r="277" spans="1:7" hidden="1" x14ac:dyDescent="0.25">
      <c r="A277" s="61" t="s">
        <v>12277</v>
      </c>
      <c r="B277" s="61" t="s">
        <v>200</v>
      </c>
      <c r="C277" s="62">
        <v>490468</v>
      </c>
      <c r="D277" s="61" t="s">
        <v>12009</v>
      </c>
      <c r="E277" s="61" t="s">
        <v>12212</v>
      </c>
      <c r="F277" s="61" t="s">
        <v>12275</v>
      </c>
      <c r="G277" s="63">
        <v>1.5</v>
      </c>
    </row>
    <row r="278" spans="1:7" hidden="1" x14ac:dyDescent="0.25">
      <c r="A278" s="61" t="s">
        <v>12277</v>
      </c>
      <c r="B278" s="61" t="s">
        <v>161</v>
      </c>
      <c r="C278" s="62">
        <v>580687</v>
      </c>
      <c r="D278" s="61" t="s">
        <v>12051</v>
      </c>
      <c r="E278" s="61" t="s">
        <v>12210</v>
      </c>
      <c r="F278" s="61" t="s">
        <v>12275</v>
      </c>
      <c r="G278" s="63">
        <v>11</v>
      </c>
    </row>
    <row r="279" spans="1:7" hidden="1" x14ac:dyDescent="0.25">
      <c r="A279" s="61" t="s">
        <v>12277</v>
      </c>
      <c r="B279" s="61" t="s">
        <v>161</v>
      </c>
      <c r="C279" s="62">
        <v>580687</v>
      </c>
      <c r="D279" s="61" t="s">
        <v>12051</v>
      </c>
      <c r="E279" s="61" t="s">
        <v>12210</v>
      </c>
      <c r="F279" s="61" t="s">
        <v>12276</v>
      </c>
      <c r="G279" s="63">
        <v>5</v>
      </c>
    </row>
    <row r="280" spans="1:7" hidden="1" x14ac:dyDescent="0.25">
      <c r="A280" s="61" t="s">
        <v>12277</v>
      </c>
      <c r="B280" s="61" t="s">
        <v>161</v>
      </c>
      <c r="C280" s="62">
        <v>580687</v>
      </c>
      <c r="D280" s="61" t="s">
        <v>12069</v>
      </c>
      <c r="E280" s="61" t="s">
        <v>12210</v>
      </c>
      <c r="F280" s="61" t="s">
        <v>12275</v>
      </c>
      <c r="G280" s="63">
        <v>11</v>
      </c>
    </row>
    <row r="281" spans="1:7" hidden="1" x14ac:dyDescent="0.25">
      <c r="A281" s="61" t="s">
        <v>12277</v>
      </c>
      <c r="B281" s="61" t="s">
        <v>161</v>
      </c>
      <c r="C281" s="62">
        <v>580687</v>
      </c>
      <c r="D281" s="61" t="s">
        <v>12069</v>
      </c>
      <c r="E281" s="61" t="s">
        <v>12210</v>
      </c>
      <c r="F281" s="61" t="s">
        <v>12276</v>
      </c>
      <c r="G281" s="63">
        <v>5</v>
      </c>
    </row>
    <row r="282" spans="1:7" hidden="1" x14ac:dyDescent="0.25">
      <c r="A282" s="61" t="s">
        <v>12277</v>
      </c>
      <c r="B282" s="61" t="s">
        <v>29</v>
      </c>
      <c r="C282" s="62">
        <v>580952</v>
      </c>
      <c r="D282" s="61" t="s">
        <v>12015</v>
      </c>
      <c r="E282" s="61" t="s">
        <v>12218</v>
      </c>
      <c r="F282" s="61" t="s">
        <v>12275</v>
      </c>
      <c r="G282" s="63">
        <v>13</v>
      </c>
    </row>
    <row r="283" spans="1:7" hidden="1" x14ac:dyDescent="0.25">
      <c r="A283" s="61" t="s">
        <v>12277</v>
      </c>
      <c r="B283" s="61" t="s">
        <v>29</v>
      </c>
      <c r="C283" s="62">
        <v>580952</v>
      </c>
      <c r="D283" s="61" t="s">
        <v>12015</v>
      </c>
      <c r="E283" s="61" t="s">
        <v>12218</v>
      </c>
      <c r="F283" s="61" t="s">
        <v>12276</v>
      </c>
      <c r="G283" s="63">
        <v>8</v>
      </c>
    </row>
    <row r="284" spans="1:7" hidden="1" x14ac:dyDescent="0.25">
      <c r="A284" s="61" t="s">
        <v>12277</v>
      </c>
      <c r="B284" s="61" t="s">
        <v>29</v>
      </c>
      <c r="C284" s="62">
        <v>580952</v>
      </c>
      <c r="D284" s="61" t="s">
        <v>12051</v>
      </c>
      <c r="E284" s="61" t="s">
        <v>12218</v>
      </c>
      <c r="F284" s="61" t="s">
        <v>12275</v>
      </c>
      <c r="G284" s="63">
        <v>13</v>
      </c>
    </row>
    <row r="285" spans="1:7" hidden="1" x14ac:dyDescent="0.25">
      <c r="A285" s="61" t="s">
        <v>12277</v>
      </c>
      <c r="B285" s="61" t="s">
        <v>29</v>
      </c>
      <c r="C285" s="62">
        <v>580952</v>
      </c>
      <c r="D285" s="61" t="s">
        <v>12051</v>
      </c>
      <c r="E285" s="61" t="s">
        <v>12218</v>
      </c>
      <c r="F285" s="61" t="s">
        <v>12276</v>
      </c>
      <c r="G285" s="63">
        <v>8</v>
      </c>
    </row>
    <row r="286" spans="1:7" hidden="1" x14ac:dyDescent="0.25">
      <c r="A286" s="61" t="s">
        <v>12277</v>
      </c>
      <c r="B286" s="61" t="s">
        <v>113</v>
      </c>
      <c r="C286" s="62">
        <v>581596</v>
      </c>
      <c r="D286" s="61" t="s">
        <v>12051</v>
      </c>
      <c r="E286" s="61" t="s">
        <v>12219</v>
      </c>
      <c r="F286" s="61" t="s">
        <v>12275</v>
      </c>
      <c r="G286" s="63">
        <v>6</v>
      </c>
    </row>
    <row r="287" spans="1:7" hidden="1" x14ac:dyDescent="0.25">
      <c r="A287" s="61" t="s">
        <v>12277</v>
      </c>
      <c r="B287" s="61" t="s">
        <v>113</v>
      </c>
      <c r="C287" s="62">
        <v>581596</v>
      </c>
      <c r="D287" s="61" t="s">
        <v>12051</v>
      </c>
      <c r="E287" s="61" t="s">
        <v>12219</v>
      </c>
      <c r="F287" s="61" t="s">
        <v>12276</v>
      </c>
      <c r="G287" s="63">
        <v>4</v>
      </c>
    </row>
    <row r="288" spans="1:7" hidden="1" x14ac:dyDescent="0.25">
      <c r="A288" s="61" t="s">
        <v>12277</v>
      </c>
      <c r="B288" s="61" t="s">
        <v>113</v>
      </c>
      <c r="C288" s="62">
        <v>581596</v>
      </c>
      <c r="D288" s="61" t="s">
        <v>11991</v>
      </c>
      <c r="E288" s="61" t="s">
        <v>12219</v>
      </c>
      <c r="F288" s="61" t="s">
        <v>12275</v>
      </c>
      <c r="G288" s="63">
        <v>6</v>
      </c>
    </row>
    <row r="289" spans="1:7" hidden="1" x14ac:dyDescent="0.25">
      <c r="A289" s="61" t="s">
        <v>12277</v>
      </c>
      <c r="B289" s="61" t="s">
        <v>113</v>
      </c>
      <c r="C289" s="62">
        <v>581596</v>
      </c>
      <c r="D289" s="61" t="s">
        <v>11991</v>
      </c>
      <c r="E289" s="61" t="s">
        <v>12219</v>
      </c>
      <c r="F289" s="61" t="s">
        <v>12276</v>
      </c>
      <c r="G289" s="63">
        <v>4</v>
      </c>
    </row>
    <row r="290" spans="1:7" hidden="1" x14ac:dyDescent="0.25">
      <c r="A290" s="61" t="s">
        <v>12277</v>
      </c>
      <c r="B290" s="61" t="s">
        <v>113</v>
      </c>
      <c r="C290" s="62">
        <v>581596</v>
      </c>
      <c r="D290" s="61" t="s">
        <v>12035</v>
      </c>
      <c r="E290" s="61" t="s">
        <v>12219</v>
      </c>
      <c r="F290" s="61" t="s">
        <v>12275</v>
      </c>
      <c r="G290" s="63">
        <v>6</v>
      </c>
    </row>
    <row r="291" spans="1:7" hidden="1" x14ac:dyDescent="0.25">
      <c r="A291" s="61" t="s">
        <v>12277</v>
      </c>
      <c r="B291" s="61" t="s">
        <v>113</v>
      </c>
      <c r="C291" s="62">
        <v>581596</v>
      </c>
      <c r="D291" s="61" t="s">
        <v>12035</v>
      </c>
      <c r="E291" s="61" t="s">
        <v>12219</v>
      </c>
      <c r="F291" s="61" t="s">
        <v>12276</v>
      </c>
      <c r="G291" s="63">
        <v>4</v>
      </c>
    </row>
    <row r="292" spans="1:7" hidden="1" x14ac:dyDescent="0.25">
      <c r="A292" s="61" t="s">
        <v>12277</v>
      </c>
      <c r="B292" s="61" t="s">
        <v>51</v>
      </c>
      <c r="C292" s="62">
        <v>581612</v>
      </c>
      <c r="D292" s="61" t="s">
        <v>12051</v>
      </c>
      <c r="E292" s="61" t="s">
        <v>12182</v>
      </c>
      <c r="F292" s="61" t="s">
        <v>12275</v>
      </c>
      <c r="G292" s="63">
        <v>16.5</v>
      </c>
    </row>
    <row r="293" spans="1:7" hidden="1" x14ac:dyDescent="0.25">
      <c r="A293" s="61" t="s">
        <v>12277</v>
      </c>
      <c r="B293" s="61" t="s">
        <v>51</v>
      </c>
      <c r="C293" s="62">
        <v>581612</v>
      </c>
      <c r="D293" s="61" t="s">
        <v>12051</v>
      </c>
      <c r="E293" s="61" t="s">
        <v>12182</v>
      </c>
      <c r="F293" s="61" t="s">
        <v>12276</v>
      </c>
      <c r="G293" s="63">
        <v>10</v>
      </c>
    </row>
    <row r="294" spans="1:7" hidden="1" x14ac:dyDescent="0.25">
      <c r="A294" s="61" t="s">
        <v>12277</v>
      </c>
      <c r="B294" s="61" t="s">
        <v>51</v>
      </c>
      <c r="C294" s="62">
        <v>581612</v>
      </c>
      <c r="D294" s="61" t="s">
        <v>12148</v>
      </c>
      <c r="E294" s="61" t="s">
        <v>12182</v>
      </c>
      <c r="F294" s="61" t="s">
        <v>12275</v>
      </c>
      <c r="G294" s="63">
        <v>16.5</v>
      </c>
    </row>
    <row r="295" spans="1:7" hidden="1" x14ac:dyDescent="0.25">
      <c r="A295" s="61" t="s">
        <v>12277</v>
      </c>
      <c r="B295" s="61" t="s">
        <v>51</v>
      </c>
      <c r="C295" s="62">
        <v>581612</v>
      </c>
      <c r="D295" s="61" t="s">
        <v>12148</v>
      </c>
      <c r="E295" s="61" t="s">
        <v>12182</v>
      </c>
      <c r="F295" s="61" t="s">
        <v>12276</v>
      </c>
      <c r="G295" s="63">
        <v>10</v>
      </c>
    </row>
    <row r="296" spans="1:7" hidden="1" x14ac:dyDescent="0.25">
      <c r="A296" s="61" t="s">
        <v>12277</v>
      </c>
      <c r="B296" s="61" t="s">
        <v>134</v>
      </c>
      <c r="C296" s="62">
        <v>581836</v>
      </c>
      <c r="D296" s="61" t="s">
        <v>12051</v>
      </c>
      <c r="E296" s="61" t="s">
        <v>12220</v>
      </c>
      <c r="F296" s="61" t="s">
        <v>12275</v>
      </c>
      <c r="G296" s="63">
        <v>34</v>
      </c>
    </row>
    <row r="297" spans="1:7" hidden="1" x14ac:dyDescent="0.25">
      <c r="A297" s="61" t="s">
        <v>12277</v>
      </c>
      <c r="B297" s="61" t="s">
        <v>134</v>
      </c>
      <c r="C297" s="62">
        <v>581836</v>
      </c>
      <c r="D297" s="61" t="s">
        <v>12051</v>
      </c>
      <c r="E297" s="61" t="s">
        <v>12199</v>
      </c>
      <c r="F297" s="61" t="s">
        <v>12275</v>
      </c>
      <c r="G297" s="63">
        <v>26</v>
      </c>
    </row>
    <row r="298" spans="1:7" hidden="1" x14ac:dyDescent="0.25">
      <c r="A298" s="61" t="s">
        <v>12277</v>
      </c>
      <c r="B298" s="61" t="s">
        <v>134</v>
      </c>
      <c r="C298" s="62">
        <v>581836</v>
      </c>
      <c r="D298" s="61" t="s">
        <v>12051</v>
      </c>
      <c r="E298" s="61" t="s">
        <v>12194</v>
      </c>
      <c r="F298" s="61" t="s">
        <v>12275</v>
      </c>
      <c r="G298" s="63">
        <v>27</v>
      </c>
    </row>
    <row r="299" spans="1:7" hidden="1" x14ac:dyDescent="0.25">
      <c r="A299" s="61" t="s">
        <v>12277</v>
      </c>
      <c r="B299" s="61" t="s">
        <v>134</v>
      </c>
      <c r="C299" s="62">
        <v>581836</v>
      </c>
      <c r="D299" s="61" t="s">
        <v>12051</v>
      </c>
      <c r="E299" s="61" t="s">
        <v>12221</v>
      </c>
      <c r="F299" s="61" t="s">
        <v>12275</v>
      </c>
      <c r="G299" s="63">
        <v>34</v>
      </c>
    </row>
    <row r="300" spans="1:7" hidden="1" x14ac:dyDescent="0.25">
      <c r="A300" s="61" t="s">
        <v>12277</v>
      </c>
      <c r="B300" s="61" t="s">
        <v>134</v>
      </c>
      <c r="C300" s="62">
        <v>581836</v>
      </c>
      <c r="D300" s="61" t="s">
        <v>12137</v>
      </c>
      <c r="E300" s="61" t="s">
        <v>12194</v>
      </c>
      <c r="F300" s="61" t="s">
        <v>12275</v>
      </c>
      <c r="G300" s="63">
        <v>27</v>
      </c>
    </row>
    <row r="301" spans="1:7" hidden="1" x14ac:dyDescent="0.25">
      <c r="A301" s="61" t="s">
        <v>12277</v>
      </c>
      <c r="B301" s="61" t="s">
        <v>134</v>
      </c>
      <c r="C301" s="62">
        <v>581836</v>
      </c>
      <c r="D301" s="61" t="s">
        <v>12080</v>
      </c>
      <c r="E301" s="61" t="s">
        <v>12220</v>
      </c>
      <c r="F301" s="61" t="s">
        <v>12275</v>
      </c>
      <c r="G301" s="63">
        <v>34</v>
      </c>
    </row>
    <row r="302" spans="1:7" hidden="1" x14ac:dyDescent="0.25">
      <c r="A302" s="61" t="s">
        <v>12277</v>
      </c>
      <c r="B302" s="61" t="s">
        <v>134</v>
      </c>
      <c r="C302" s="62">
        <v>581836</v>
      </c>
      <c r="D302" s="61" t="s">
        <v>12097</v>
      </c>
      <c r="E302" s="61" t="s">
        <v>12221</v>
      </c>
      <c r="F302" s="61" t="s">
        <v>12275</v>
      </c>
      <c r="G302" s="63">
        <v>34</v>
      </c>
    </row>
    <row r="303" spans="1:7" hidden="1" x14ac:dyDescent="0.25">
      <c r="A303" s="61" t="s">
        <v>12277</v>
      </c>
      <c r="B303" s="61" t="s">
        <v>134</v>
      </c>
      <c r="C303" s="62">
        <v>581836</v>
      </c>
      <c r="D303" s="61" t="s">
        <v>11981</v>
      </c>
      <c r="E303" s="61" t="s">
        <v>12199</v>
      </c>
      <c r="F303" s="61" t="s">
        <v>12275</v>
      </c>
      <c r="G303" s="63">
        <v>26</v>
      </c>
    </row>
    <row r="304" spans="1:7" hidden="1" x14ac:dyDescent="0.25">
      <c r="A304" s="61" t="s">
        <v>12277</v>
      </c>
      <c r="B304" s="61" t="s">
        <v>129</v>
      </c>
      <c r="C304" s="62">
        <v>581963</v>
      </c>
      <c r="D304" s="61" t="s">
        <v>12051</v>
      </c>
      <c r="E304" s="61" t="s">
        <v>12222</v>
      </c>
      <c r="F304" s="61" t="s">
        <v>12276</v>
      </c>
      <c r="G304" s="63">
        <v>2.5</v>
      </c>
    </row>
    <row r="305" spans="1:7" hidden="1" x14ac:dyDescent="0.25">
      <c r="A305" s="61" t="s">
        <v>12277</v>
      </c>
      <c r="B305" s="61" t="s">
        <v>129</v>
      </c>
      <c r="C305" s="62">
        <v>581963</v>
      </c>
      <c r="D305" s="61" t="s">
        <v>12119</v>
      </c>
      <c r="E305" s="61" t="s">
        <v>12222</v>
      </c>
      <c r="F305" s="61" t="s">
        <v>12276</v>
      </c>
      <c r="G305" s="63">
        <v>2.5</v>
      </c>
    </row>
    <row r="306" spans="1:7" hidden="1" x14ac:dyDescent="0.25">
      <c r="A306" s="61" t="s">
        <v>12277</v>
      </c>
      <c r="B306" s="61" t="s">
        <v>114</v>
      </c>
      <c r="C306" s="62">
        <v>582505</v>
      </c>
      <c r="D306" s="61" t="s">
        <v>12086</v>
      </c>
      <c r="E306" s="61" t="s">
        <v>12208</v>
      </c>
      <c r="F306" s="61" t="s">
        <v>12275</v>
      </c>
      <c r="G306" s="63">
        <v>7</v>
      </c>
    </row>
    <row r="307" spans="1:7" hidden="1" x14ac:dyDescent="0.25">
      <c r="A307" s="61" t="s">
        <v>12277</v>
      </c>
      <c r="B307" s="61" t="s">
        <v>114</v>
      </c>
      <c r="C307" s="62">
        <v>582505</v>
      </c>
      <c r="D307" s="61" t="s">
        <v>12051</v>
      </c>
      <c r="E307" s="61" t="s">
        <v>12208</v>
      </c>
      <c r="F307" s="61" t="s">
        <v>12275</v>
      </c>
      <c r="G307" s="63">
        <v>7</v>
      </c>
    </row>
    <row r="308" spans="1:7" hidden="1" x14ac:dyDescent="0.25">
      <c r="A308" s="61" t="s">
        <v>12277</v>
      </c>
      <c r="B308" s="61" t="s">
        <v>159</v>
      </c>
      <c r="C308" s="62">
        <v>583201</v>
      </c>
      <c r="D308" s="61" t="s">
        <v>12051</v>
      </c>
      <c r="E308" s="61" t="s">
        <v>12222</v>
      </c>
      <c r="F308" s="61" t="s">
        <v>12275</v>
      </c>
      <c r="G308" s="63">
        <v>2.5</v>
      </c>
    </row>
    <row r="309" spans="1:7" hidden="1" x14ac:dyDescent="0.25">
      <c r="A309" s="61" t="s">
        <v>12277</v>
      </c>
      <c r="B309" s="61" t="s">
        <v>159</v>
      </c>
      <c r="C309" s="62">
        <v>583201</v>
      </c>
      <c r="D309" s="61" t="s">
        <v>12119</v>
      </c>
      <c r="E309" s="61" t="s">
        <v>12222</v>
      </c>
      <c r="F309" s="61" t="s">
        <v>12275</v>
      </c>
      <c r="G309" s="63">
        <v>2.5</v>
      </c>
    </row>
    <row r="310" spans="1:7" hidden="1" x14ac:dyDescent="0.25">
      <c r="A310" s="61" t="s">
        <v>12277</v>
      </c>
      <c r="B310" s="61" t="s">
        <v>245</v>
      </c>
      <c r="C310" s="62">
        <v>583246</v>
      </c>
      <c r="D310" s="61" t="s">
        <v>12051</v>
      </c>
      <c r="E310" s="61" t="s">
        <v>12221</v>
      </c>
      <c r="F310" s="61" t="s">
        <v>12276</v>
      </c>
      <c r="G310" s="63">
        <v>32</v>
      </c>
    </row>
    <row r="311" spans="1:7" hidden="1" x14ac:dyDescent="0.25">
      <c r="A311" s="61" t="s">
        <v>12277</v>
      </c>
      <c r="B311" s="61" t="s">
        <v>245</v>
      </c>
      <c r="C311" s="62">
        <v>583246</v>
      </c>
      <c r="D311" s="61" t="s">
        <v>12097</v>
      </c>
      <c r="E311" s="61" t="s">
        <v>12221</v>
      </c>
      <c r="F311" s="61" t="s">
        <v>12276</v>
      </c>
      <c r="G311" s="63">
        <v>32</v>
      </c>
    </row>
    <row r="312" spans="1:7" hidden="1" x14ac:dyDescent="0.25">
      <c r="A312" s="61" t="s">
        <v>12277</v>
      </c>
      <c r="B312" s="61" t="s">
        <v>105</v>
      </c>
      <c r="C312" s="62">
        <v>583263</v>
      </c>
      <c r="D312" s="61" t="s">
        <v>12051</v>
      </c>
      <c r="E312" s="61" t="s">
        <v>12216</v>
      </c>
      <c r="F312" s="61" t="s">
        <v>12275</v>
      </c>
      <c r="G312" s="63">
        <v>10</v>
      </c>
    </row>
    <row r="313" spans="1:7" hidden="1" x14ac:dyDescent="0.25">
      <c r="A313" s="61" t="s">
        <v>12277</v>
      </c>
      <c r="B313" s="61" t="s">
        <v>105</v>
      </c>
      <c r="C313" s="62">
        <v>583263</v>
      </c>
      <c r="D313" s="61" t="s">
        <v>11975</v>
      </c>
      <c r="E313" s="61" t="s">
        <v>12216</v>
      </c>
      <c r="F313" s="61" t="s">
        <v>12275</v>
      </c>
      <c r="G313" s="63">
        <v>10</v>
      </c>
    </row>
    <row r="314" spans="1:7" hidden="1" x14ac:dyDescent="0.25">
      <c r="A314" s="61" t="s">
        <v>12277</v>
      </c>
      <c r="B314" s="61" t="s">
        <v>95</v>
      </c>
      <c r="C314" s="62">
        <v>583567</v>
      </c>
      <c r="D314" s="61" t="s">
        <v>11968</v>
      </c>
      <c r="E314" s="61" t="s">
        <v>12203</v>
      </c>
      <c r="F314" s="61" t="s">
        <v>12275</v>
      </c>
      <c r="G314" s="63">
        <v>10</v>
      </c>
    </row>
    <row r="315" spans="1:7" hidden="1" x14ac:dyDescent="0.25">
      <c r="A315" s="61" t="s">
        <v>12277</v>
      </c>
      <c r="B315" s="61" t="s">
        <v>95</v>
      </c>
      <c r="C315" s="62">
        <v>583567</v>
      </c>
      <c r="D315" s="61" t="s">
        <v>11968</v>
      </c>
      <c r="E315" s="61" t="s">
        <v>12203</v>
      </c>
      <c r="F315" s="61" t="s">
        <v>12276</v>
      </c>
      <c r="G315" s="63">
        <v>7.5</v>
      </c>
    </row>
    <row r="316" spans="1:7" hidden="1" x14ac:dyDescent="0.25">
      <c r="A316" s="61" t="s">
        <v>12277</v>
      </c>
      <c r="B316" s="61" t="s">
        <v>95</v>
      </c>
      <c r="C316" s="62">
        <v>583567</v>
      </c>
      <c r="D316" s="61" t="s">
        <v>12051</v>
      </c>
      <c r="E316" s="61" t="s">
        <v>12203</v>
      </c>
      <c r="F316" s="61" t="s">
        <v>12275</v>
      </c>
      <c r="G316" s="63">
        <v>10</v>
      </c>
    </row>
    <row r="317" spans="1:7" hidden="1" x14ac:dyDescent="0.25">
      <c r="A317" s="61" t="s">
        <v>12277</v>
      </c>
      <c r="B317" s="61" t="s">
        <v>95</v>
      </c>
      <c r="C317" s="62">
        <v>583567</v>
      </c>
      <c r="D317" s="61" t="s">
        <v>12051</v>
      </c>
      <c r="E317" s="61" t="s">
        <v>12203</v>
      </c>
      <c r="F317" s="61" t="s">
        <v>12276</v>
      </c>
      <c r="G317" s="63">
        <v>7.5</v>
      </c>
    </row>
    <row r="318" spans="1:7" hidden="1" x14ac:dyDescent="0.25">
      <c r="A318" s="61" t="s">
        <v>12277</v>
      </c>
      <c r="B318" s="61" t="s">
        <v>249</v>
      </c>
      <c r="C318" s="62">
        <v>583769</v>
      </c>
      <c r="D318" s="61" t="s">
        <v>12051</v>
      </c>
      <c r="E318" s="61" t="s">
        <v>12214</v>
      </c>
      <c r="F318" s="61" t="s">
        <v>12276</v>
      </c>
      <c r="G318" s="63">
        <v>5.4</v>
      </c>
    </row>
    <row r="319" spans="1:7" hidden="1" x14ac:dyDescent="0.25">
      <c r="A319" s="61" t="s">
        <v>12277</v>
      </c>
      <c r="B319" s="61" t="s">
        <v>249</v>
      </c>
      <c r="C319" s="62">
        <v>583769</v>
      </c>
      <c r="D319" s="61" t="s">
        <v>12134</v>
      </c>
      <c r="E319" s="61" t="s">
        <v>12214</v>
      </c>
      <c r="F319" s="61" t="s">
        <v>12276</v>
      </c>
      <c r="G319" s="63">
        <v>5.4</v>
      </c>
    </row>
    <row r="320" spans="1:7" hidden="1" x14ac:dyDescent="0.25">
      <c r="A320" s="61" t="s">
        <v>12277</v>
      </c>
      <c r="B320" s="61" t="s">
        <v>160</v>
      </c>
      <c r="C320" s="62">
        <v>42269</v>
      </c>
      <c r="D320" s="61" t="s">
        <v>12051</v>
      </c>
      <c r="E320" s="61" t="s">
        <v>12172</v>
      </c>
      <c r="F320" s="61" t="s">
        <v>12275</v>
      </c>
      <c r="G320" s="63">
        <v>3</v>
      </c>
    </row>
    <row r="321" spans="1:7" hidden="1" x14ac:dyDescent="0.25">
      <c r="A321" s="61" t="s">
        <v>12277</v>
      </c>
      <c r="B321" s="61" t="s">
        <v>160</v>
      </c>
      <c r="C321" s="62">
        <v>42269</v>
      </c>
      <c r="D321" s="61" t="s">
        <v>12051</v>
      </c>
      <c r="E321" s="61" t="s">
        <v>12172</v>
      </c>
      <c r="F321" s="61" t="s">
        <v>12276</v>
      </c>
      <c r="G321" s="63">
        <v>2</v>
      </c>
    </row>
    <row r="322" spans="1:7" hidden="1" x14ac:dyDescent="0.25">
      <c r="A322" s="61" t="s">
        <v>12277</v>
      </c>
      <c r="B322" s="61" t="s">
        <v>160</v>
      </c>
      <c r="C322" s="62">
        <v>42269</v>
      </c>
      <c r="D322" s="61" t="s">
        <v>1174</v>
      </c>
      <c r="E322" s="61" t="s">
        <v>12172</v>
      </c>
      <c r="F322" s="61" t="s">
        <v>12275</v>
      </c>
      <c r="G322" s="63">
        <v>3</v>
      </c>
    </row>
    <row r="323" spans="1:7" hidden="1" x14ac:dyDescent="0.25">
      <c r="A323" s="61" t="s">
        <v>12277</v>
      </c>
      <c r="B323" s="61" t="s">
        <v>160</v>
      </c>
      <c r="C323" s="62">
        <v>42269</v>
      </c>
      <c r="D323" s="61" t="s">
        <v>1174</v>
      </c>
      <c r="E323" s="61" t="s">
        <v>12172</v>
      </c>
      <c r="F323" s="61" t="s">
        <v>12276</v>
      </c>
      <c r="G323" s="63">
        <v>2</v>
      </c>
    </row>
    <row r="324" spans="1:7" hidden="1" x14ac:dyDescent="0.25">
      <c r="A324" s="61" t="s">
        <v>12277</v>
      </c>
      <c r="B324" s="61" t="s">
        <v>170</v>
      </c>
      <c r="C324" s="62">
        <v>583943</v>
      </c>
      <c r="D324" s="61" t="s">
        <v>12101</v>
      </c>
      <c r="E324" s="61" t="s">
        <v>12179</v>
      </c>
      <c r="F324" s="61" t="s">
        <v>12275</v>
      </c>
      <c r="G324" s="63">
        <v>4</v>
      </c>
    </row>
    <row r="325" spans="1:7" hidden="1" x14ac:dyDescent="0.25">
      <c r="A325" s="61" t="s">
        <v>12277</v>
      </c>
      <c r="B325" s="61" t="s">
        <v>170</v>
      </c>
      <c r="C325" s="62">
        <v>583943</v>
      </c>
      <c r="D325" s="61" t="s">
        <v>12051</v>
      </c>
      <c r="E325" s="61" t="s">
        <v>12223</v>
      </c>
      <c r="F325" s="61" t="s">
        <v>12275</v>
      </c>
      <c r="G325" s="63">
        <v>6</v>
      </c>
    </row>
    <row r="326" spans="1:7" hidden="1" x14ac:dyDescent="0.25">
      <c r="A326" s="61" t="s">
        <v>12277</v>
      </c>
      <c r="B326" s="61" t="s">
        <v>170</v>
      </c>
      <c r="C326" s="62">
        <v>583943</v>
      </c>
      <c r="D326" s="61" t="s">
        <v>12051</v>
      </c>
      <c r="E326" s="61" t="s">
        <v>12223</v>
      </c>
      <c r="F326" s="61" t="s">
        <v>12276</v>
      </c>
      <c r="G326" s="63">
        <v>3</v>
      </c>
    </row>
    <row r="327" spans="1:7" hidden="1" x14ac:dyDescent="0.25">
      <c r="A327" s="61" t="s">
        <v>12277</v>
      </c>
      <c r="B327" s="61" t="s">
        <v>170</v>
      </c>
      <c r="C327" s="62">
        <v>583943</v>
      </c>
      <c r="D327" s="61" t="s">
        <v>12051</v>
      </c>
      <c r="E327" s="61" t="s">
        <v>12214</v>
      </c>
      <c r="F327" s="61" t="s">
        <v>12275</v>
      </c>
      <c r="G327" s="63">
        <v>6</v>
      </c>
    </row>
    <row r="328" spans="1:7" hidden="1" x14ac:dyDescent="0.25">
      <c r="A328" s="61" t="s">
        <v>12277</v>
      </c>
      <c r="B328" s="61" t="s">
        <v>170</v>
      </c>
      <c r="C328" s="62">
        <v>583943</v>
      </c>
      <c r="D328" s="61" t="s">
        <v>12051</v>
      </c>
      <c r="E328" s="61" t="s">
        <v>12214</v>
      </c>
      <c r="F328" s="61" t="s">
        <v>12276</v>
      </c>
      <c r="G328" s="63">
        <v>5</v>
      </c>
    </row>
    <row r="329" spans="1:7" hidden="1" x14ac:dyDescent="0.25">
      <c r="A329" s="61" t="s">
        <v>12277</v>
      </c>
      <c r="B329" s="61" t="s">
        <v>170</v>
      </c>
      <c r="C329" s="62">
        <v>583943</v>
      </c>
      <c r="D329" s="61" t="s">
        <v>12051</v>
      </c>
      <c r="E329" s="61" t="s">
        <v>12179</v>
      </c>
      <c r="F329" s="61" t="s">
        <v>12275</v>
      </c>
      <c r="G329" s="63">
        <v>4</v>
      </c>
    </row>
    <row r="330" spans="1:7" hidden="1" x14ac:dyDescent="0.25">
      <c r="A330" s="61" t="s">
        <v>12277</v>
      </c>
      <c r="B330" s="61" t="s">
        <v>170</v>
      </c>
      <c r="C330" s="62">
        <v>583943</v>
      </c>
      <c r="D330" s="61" t="s">
        <v>12071</v>
      </c>
      <c r="E330" s="61" t="s">
        <v>12223</v>
      </c>
      <c r="F330" s="61" t="s">
        <v>12275</v>
      </c>
      <c r="G330" s="63">
        <v>6</v>
      </c>
    </row>
    <row r="331" spans="1:7" hidden="1" x14ac:dyDescent="0.25">
      <c r="A331" s="61" t="s">
        <v>12277</v>
      </c>
      <c r="B331" s="61" t="s">
        <v>170</v>
      </c>
      <c r="C331" s="62">
        <v>583943</v>
      </c>
      <c r="D331" s="61" t="s">
        <v>12071</v>
      </c>
      <c r="E331" s="61" t="s">
        <v>12223</v>
      </c>
      <c r="F331" s="61" t="s">
        <v>12276</v>
      </c>
      <c r="G331" s="63">
        <v>3</v>
      </c>
    </row>
    <row r="332" spans="1:7" hidden="1" x14ac:dyDescent="0.25">
      <c r="A332" s="61" t="s">
        <v>12277</v>
      </c>
      <c r="B332" s="61" t="s">
        <v>170</v>
      </c>
      <c r="C332" s="62">
        <v>583943</v>
      </c>
      <c r="D332" s="61" t="s">
        <v>12134</v>
      </c>
      <c r="E332" s="61" t="s">
        <v>12214</v>
      </c>
      <c r="F332" s="61" t="s">
        <v>12275</v>
      </c>
      <c r="G332" s="63">
        <v>6</v>
      </c>
    </row>
    <row r="333" spans="1:7" hidden="1" x14ac:dyDescent="0.25">
      <c r="A333" s="61" t="s">
        <v>12277</v>
      </c>
      <c r="B333" s="61" t="s">
        <v>170</v>
      </c>
      <c r="C333" s="62">
        <v>583943</v>
      </c>
      <c r="D333" s="61" t="s">
        <v>12134</v>
      </c>
      <c r="E333" s="61" t="s">
        <v>12214</v>
      </c>
      <c r="F333" s="61" t="s">
        <v>12276</v>
      </c>
      <c r="G333" s="63">
        <v>5</v>
      </c>
    </row>
    <row r="334" spans="1:7" hidden="1" x14ac:dyDescent="0.25">
      <c r="A334" s="61" t="s">
        <v>12277</v>
      </c>
      <c r="B334" s="61" t="s">
        <v>64</v>
      </c>
      <c r="C334" s="62">
        <v>583977</v>
      </c>
      <c r="D334" s="61" t="s">
        <v>12051</v>
      </c>
      <c r="E334" s="61" t="s">
        <v>12224</v>
      </c>
      <c r="F334" s="61" t="s">
        <v>12275</v>
      </c>
      <c r="G334" s="63">
        <v>3</v>
      </c>
    </row>
    <row r="335" spans="1:7" hidden="1" x14ac:dyDescent="0.25">
      <c r="A335" s="61" t="s">
        <v>12277</v>
      </c>
      <c r="B335" s="61" t="s">
        <v>64</v>
      </c>
      <c r="C335" s="62">
        <v>583977</v>
      </c>
      <c r="D335" s="61" t="s">
        <v>12051</v>
      </c>
      <c r="E335" s="61" t="s">
        <v>12224</v>
      </c>
      <c r="F335" s="61" t="s">
        <v>12276</v>
      </c>
      <c r="G335" s="63">
        <v>2.1</v>
      </c>
    </row>
    <row r="336" spans="1:7" hidden="1" x14ac:dyDescent="0.25">
      <c r="A336" s="61" t="s">
        <v>12277</v>
      </c>
      <c r="B336" s="61" t="s">
        <v>64</v>
      </c>
      <c r="C336" s="62">
        <v>583977</v>
      </c>
      <c r="D336" s="61" t="s">
        <v>11991</v>
      </c>
      <c r="E336" s="61" t="s">
        <v>12224</v>
      </c>
      <c r="F336" s="61" t="s">
        <v>12275</v>
      </c>
      <c r="G336" s="63">
        <v>3</v>
      </c>
    </row>
    <row r="337" spans="1:7" hidden="1" x14ac:dyDescent="0.25">
      <c r="A337" s="61" t="s">
        <v>12277</v>
      </c>
      <c r="B337" s="61" t="s">
        <v>64</v>
      </c>
      <c r="C337" s="62">
        <v>583977</v>
      </c>
      <c r="D337" s="61" t="s">
        <v>11991</v>
      </c>
      <c r="E337" s="61" t="s">
        <v>12224</v>
      </c>
      <c r="F337" s="61" t="s">
        <v>12276</v>
      </c>
      <c r="G337" s="63">
        <v>2.1</v>
      </c>
    </row>
    <row r="338" spans="1:7" hidden="1" x14ac:dyDescent="0.25">
      <c r="A338" s="61" t="s">
        <v>12277</v>
      </c>
      <c r="B338" s="61" t="s">
        <v>121</v>
      </c>
      <c r="C338" s="62">
        <v>584090</v>
      </c>
      <c r="D338" s="61" t="s">
        <v>12051</v>
      </c>
      <c r="E338" s="61" t="s">
        <v>12198</v>
      </c>
      <c r="F338" s="61" t="s">
        <v>12275</v>
      </c>
      <c r="G338" s="63">
        <v>5</v>
      </c>
    </row>
    <row r="339" spans="1:7" hidden="1" x14ac:dyDescent="0.25">
      <c r="A339" s="61" t="s">
        <v>12277</v>
      </c>
      <c r="B339" s="61" t="s">
        <v>121</v>
      </c>
      <c r="C339" s="62">
        <v>584090</v>
      </c>
      <c r="D339" s="61" t="s">
        <v>12051</v>
      </c>
      <c r="E339" s="61" t="s">
        <v>12198</v>
      </c>
      <c r="F339" s="61" t="s">
        <v>12276</v>
      </c>
      <c r="G339" s="63">
        <v>5</v>
      </c>
    </row>
    <row r="340" spans="1:7" hidden="1" x14ac:dyDescent="0.25">
      <c r="A340" s="61" t="s">
        <v>12277</v>
      </c>
      <c r="B340" s="61" t="s">
        <v>121</v>
      </c>
      <c r="C340" s="62">
        <v>584090</v>
      </c>
      <c r="D340" s="61" t="s">
        <v>12084</v>
      </c>
      <c r="E340" s="61" t="s">
        <v>12198</v>
      </c>
      <c r="F340" s="61" t="s">
        <v>12275</v>
      </c>
      <c r="G340" s="63">
        <v>5</v>
      </c>
    </row>
    <row r="341" spans="1:7" hidden="1" x14ac:dyDescent="0.25">
      <c r="A341" s="61" t="s">
        <v>12277</v>
      </c>
      <c r="B341" s="61" t="s">
        <v>121</v>
      </c>
      <c r="C341" s="62">
        <v>584090</v>
      </c>
      <c r="D341" s="61" t="s">
        <v>12084</v>
      </c>
      <c r="E341" s="61" t="s">
        <v>12198</v>
      </c>
      <c r="F341" s="61" t="s">
        <v>12276</v>
      </c>
      <c r="G341" s="63">
        <v>5</v>
      </c>
    </row>
    <row r="342" spans="1:7" hidden="1" x14ac:dyDescent="0.25">
      <c r="A342" s="61" t="s">
        <v>12277</v>
      </c>
      <c r="B342" s="61" t="s">
        <v>80</v>
      </c>
      <c r="C342" s="62">
        <v>584180</v>
      </c>
      <c r="D342" s="61" t="s">
        <v>12051</v>
      </c>
      <c r="E342" s="61" t="s">
        <v>12225</v>
      </c>
      <c r="F342" s="61" t="s">
        <v>12276</v>
      </c>
      <c r="G342" s="63">
        <v>7.5</v>
      </c>
    </row>
    <row r="343" spans="1:7" hidden="1" x14ac:dyDescent="0.25">
      <c r="A343" s="61" t="s">
        <v>12277</v>
      </c>
      <c r="B343" s="61" t="s">
        <v>80</v>
      </c>
      <c r="C343" s="62">
        <v>584180</v>
      </c>
      <c r="D343" s="61" t="s">
        <v>11956</v>
      </c>
      <c r="E343" s="61" t="s">
        <v>12225</v>
      </c>
      <c r="F343" s="61" t="s">
        <v>12276</v>
      </c>
      <c r="G343" s="63">
        <v>7.5</v>
      </c>
    </row>
    <row r="344" spans="1:7" hidden="1" x14ac:dyDescent="0.25">
      <c r="A344" s="61" t="s">
        <v>12277</v>
      </c>
      <c r="B344" s="61" t="s">
        <v>45</v>
      </c>
      <c r="C344" s="62">
        <v>584223</v>
      </c>
      <c r="D344" s="61" t="s">
        <v>12051</v>
      </c>
      <c r="E344" s="61" t="s">
        <v>12226</v>
      </c>
      <c r="F344" s="61" t="s">
        <v>12276</v>
      </c>
      <c r="G344" s="63">
        <v>2.5</v>
      </c>
    </row>
    <row r="345" spans="1:7" hidden="1" x14ac:dyDescent="0.25">
      <c r="A345" s="61" t="s">
        <v>12277</v>
      </c>
      <c r="B345" s="61" t="s">
        <v>45</v>
      </c>
      <c r="C345" s="62">
        <v>584223</v>
      </c>
      <c r="D345" s="61" t="s">
        <v>11956</v>
      </c>
      <c r="E345" s="61" t="s">
        <v>12226</v>
      </c>
      <c r="F345" s="61" t="s">
        <v>12276</v>
      </c>
      <c r="G345" s="63">
        <v>2.5</v>
      </c>
    </row>
    <row r="346" spans="1:7" hidden="1" x14ac:dyDescent="0.25">
      <c r="A346" s="61" t="s">
        <v>12277</v>
      </c>
      <c r="B346" s="61" t="s">
        <v>138</v>
      </c>
      <c r="C346" s="62">
        <v>584302</v>
      </c>
      <c r="D346" s="61" t="s">
        <v>12086</v>
      </c>
      <c r="E346" s="61" t="s">
        <v>12208</v>
      </c>
      <c r="F346" s="61" t="s">
        <v>12275</v>
      </c>
      <c r="G346" s="63">
        <v>5</v>
      </c>
    </row>
    <row r="347" spans="1:7" hidden="1" x14ac:dyDescent="0.25">
      <c r="A347" s="61" t="s">
        <v>12277</v>
      </c>
      <c r="B347" s="61" t="s">
        <v>138</v>
      </c>
      <c r="C347" s="62">
        <v>584302</v>
      </c>
      <c r="D347" s="61" t="s">
        <v>12051</v>
      </c>
      <c r="E347" s="61" t="s">
        <v>12208</v>
      </c>
      <c r="F347" s="61" t="s">
        <v>12275</v>
      </c>
      <c r="G347" s="63">
        <v>5</v>
      </c>
    </row>
    <row r="348" spans="1:7" hidden="1" x14ac:dyDescent="0.25">
      <c r="A348" s="61" t="s">
        <v>12277</v>
      </c>
      <c r="B348" s="61" t="s">
        <v>138</v>
      </c>
      <c r="C348" s="62">
        <v>584302</v>
      </c>
      <c r="D348" s="61" t="s">
        <v>12051</v>
      </c>
      <c r="E348" s="61" t="s">
        <v>12175</v>
      </c>
      <c r="F348" s="61" t="s">
        <v>12275</v>
      </c>
      <c r="G348" s="63">
        <v>5.5</v>
      </c>
    </row>
    <row r="349" spans="1:7" hidden="1" x14ac:dyDescent="0.25">
      <c r="A349" s="61" t="s">
        <v>12277</v>
      </c>
      <c r="B349" s="61" t="s">
        <v>138</v>
      </c>
      <c r="C349" s="62">
        <v>584302</v>
      </c>
      <c r="D349" s="61" t="s">
        <v>12021</v>
      </c>
      <c r="E349" s="61" t="s">
        <v>12175</v>
      </c>
      <c r="F349" s="61" t="s">
        <v>12275</v>
      </c>
      <c r="G349" s="63">
        <v>5.5</v>
      </c>
    </row>
    <row r="350" spans="1:7" hidden="1" x14ac:dyDescent="0.25">
      <c r="A350" s="61" t="s">
        <v>12277</v>
      </c>
      <c r="B350" s="61" t="s">
        <v>90</v>
      </c>
      <c r="C350" s="62">
        <v>584313</v>
      </c>
      <c r="D350" s="61" t="s">
        <v>12051</v>
      </c>
      <c r="E350" s="61" t="s">
        <v>12227</v>
      </c>
      <c r="F350" s="61" t="s">
        <v>12275</v>
      </c>
      <c r="G350" s="63">
        <v>6</v>
      </c>
    </row>
    <row r="351" spans="1:7" hidden="1" x14ac:dyDescent="0.25">
      <c r="A351" s="61" t="s">
        <v>12277</v>
      </c>
      <c r="B351" s="61" t="s">
        <v>90</v>
      </c>
      <c r="C351" s="62">
        <v>584313</v>
      </c>
      <c r="D351" s="61" t="s">
        <v>12051</v>
      </c>
      <c r="E351" s="61" t="s">
        <v>12228</v>
      </c>
      <c r="F351" s="61" t="s">
        <v>12275</v>
      </c>
      <c r="G351" s="63">
        <v>6</v>
      </c>
    </row>
    <row r="352" spans="1:7" hidden="1" x14ac:dyDescent="0.25">
      <c r="A352" s="61" t="s">
        <v>12277</v>
      </c>
      <c r="B352" s="61" t="s">
        <v>90</v>
      </c>
      <c r="C352" s="62">
        <v>584313</v>
      </c>
      <c r="D352" s="61" t="s">
        <v>12051</v>
      </c>
      <c r="E352" s="61" t="s">
        <v>12228</v>
      </c>
      <c r="F352" s="61" t="s">
        <v>12276</v>
      </c>
      <c r="G352" s="63">
        <v>6</v>
      </c>
    </row>
    <row r="353" spans="1:7" hidden="1" x14ac:dyDescent="0.25">
      <c r="A353" s="61" t="s">
        <v>12277</v>
      </c>
      <c r="B353" s="61" t="s">
        <v>90</v>
      </c>
      <c r="C353" s="62">
        <v>584313</v>
      </c>
      <c r="D353" s="61" t="s">
        <v>11989</v>
      </c>
      <c r="E353" s="61" t="s">
        <v>12228</v>
      </c>
      <c r="F353" s="61" t="s">
        <v>12275</v>
      </c>
      <c r="G353" s="63">
        <v>6</v>
      </c>
    </row>
    <row r="354" spans="1:7" hidden="1" x14ac:dyDescent="0.25">
      <c r="A354" s="61" t="s">
        <v>12277</v>
      </c>
      <c r="B354" s="61" t="s">
        <v>90</v>
      </c>
      <c r="C354" s="62">
        <v>584313</v>
      </c>
      <c r="D354" s="61" t="s">
        <v>11989</v>
      </c>
      <c r="E354" s="61" t="s">
        <v>12228</v>
      </c>
      <c r="F354" s="61" t="s">
        <v>12276</v>
      </c>
      <c r="G354" s="63">
        <v>6</v>
      </c>
    </row>
    <row r="355" spans="1:7" hidden="1" x14ac:dyDescent="0.25">
      <c r="A355" s="61" t="s">
        <v>12277</v>
      </c>
      <c r="B355" s="61" t="s">
        <v>90</v>
      </c>
      <c r="C355" s="62">
        <v>584313</v>
      </c>
      <c r="D355" s="61" t="s">
        <v>11961</v>
      </c>
      <c r="E355" s="61" t="s">
        <v>12227</v>
      </c>
      <c r="F355" s="61" t="s">
        <v>12275</v>
      </c>
      <c r="G355" s="63">
        <v>6</v>
      </c>
    </row>
    <row r="356" spans="1:7" hidden="1" x14ac:dyDescent="0.25">
      <c r="A356" s="61" t="s">
        <v>12277</v>
      </c>
      <c r="B356" s="61" t="s">
        <v>90</v>
      </c>
      <c r="C356" s="62">
        <v>584313</v>
      </c>
      <c r="D356" s="61" t="s">
        <v>11961</v>
      </c>
      <c r="E356" s="61" t="s">
        <v>12228</v>
      </c>
      <c r="F356" s="61" t="s">
        <v>12275</v>
      </c>
      <c r="G356" s="63">
        <v>6</v>
      </c>
    </row>
    <row r="357" spans="1:7" hidden="1" x14ac:dyDescent="0.25">
      <c r="A357" s="61" t="s">
        <v>12277</v>
      </c>
      <c r="B357" s="61" t="s">
        <v>90</v>
      </c>
      <c r="C357" s="62">
        <v>584313</v>
      </c>
      <c r="D357" s="61" t="s">
        <v>11961</v>
      </c>
      <c r="E357" s="61" t="s">
        <v>12228</v>
      </c>
      <c r="F357" s="61" t="s">
        <v>12276</v>
      </c>
      <c r="G357" s="63">
        <v>6</v>
      </c>
    </row>
    <row r="358" spans="1:7" hidden="1" x14ac:dyDescent="0.25">
      <c r="A358" s="61" t="s">
        <v>12277</v>
      </c>
      <c r="B358" s="61" t="s">
        <v>85</v>
      </c>
      <c r="C358" s="62">
        <v>584584</v>
      </c>
      <c r="D358" s="61" t="s">
        <v>12012</v>
      </c>
      <c r="E358" s="61" t="s">
        <v>12162</v>
      </c>
      <c r="F358" s="61" t="s">
        <v>12275</v>
      </c>
      <c r="G358" s="63">
        <v>13</v>
      </c>
    </row>
    <row r="359" spans="1:7" hidden="1" x14ac:dyDescent="0.25">
      <c r="A359" s="61" t="s">
        <v>12277</v>
      </c>
      <c r="B359" s="61" t="s">
        <v>85</v>
      </c>
      <c r="C359" s="62">
        <v>584584</v>
      </c>
      <c r="D359" s="61" t="s">
        <v>12051</v>
      </c>
      <c r="E359" s="61" t="s">
        <v>12162</v>
      </c>
      <c r="F359" s="61" t="s">
        <v>12275</v>
      </c>
      <c r="G359" s="63">
        <v>13</v>
      </c>
    </row>
    <row r="360" spans="1:7" hidden="1" x14ac:dyDescent="0.25">
      <c r="A360" s="61" t="s">
        <v>12277</v>
      </c>
      <c r="B360" s="61" t="s">
        <v>85</v>
      </c>
      <c r="C360" s="62">
        <v>584584</v>
      </c>
      <c r="D360" s="61" t="s">
        <v>12051</v>
      </c>
      <c r="E360" s="61" t="s">
        <v>12168</v>
      </c>
      <c r="F360" s="61" t="s">
        <v>12275</v>
      </c>
      <c r="G360" s="63">
        <v>13</v>
      </c>
    </row>
    <row r="361" spans="1:7" hidden="1" x14ac:dyDescent="0.25">
      <c r="A361" s="61" t="s">
        <v>12277</v>
      </c>
      <c r="B361" s="61" t="s">
        <v>85</v>
      </c>
      <c r="C361" s="62">
        <v>584584</v>
      </c>
      <c r="D361" s="61" t="s">
        <v>11954</v>
      </c>
      <c r="E361" s="61" t="s">
        <v>12168</v>
      </c>
      <c r="F361" s="61" t="s">
        <v>12275</v>
      </c>
      <c r="G361" s="63">
        <v>13</v>
      </c>
    </row>
    <row r="362" spans="1:7" hidden="1" x14ac:dyDescent="0.25">
      <c r="A362" s="61" t="s">
        <v>12277</v>
      </c>
      <c r="B362" s="61" t="s">
        <v>67</v>
      </c>
      <c r="C362" s="62">
        <v>584646</v>
      </c>
      <c r="D362" s="61" t="s">
        <v>12051</v>
      </c>
      <c r="E362" s="61" t="s">
        <v>12190</v>
      </c>
      <c r="F362" s="61" t="s">
        <v>12275</v>
      </c>
      <c r="G362" s="63">
        <v>5</v>
      </c>
    </row>
    <row r="363" spans="1:7" hidden="1" x14ac:dyDescent="0.25">
      <c r="A363" s="61" t="s">
        <v>12277</v>
      </c>
      <c r="B363" s="61" t="s">
        <v>67</v>
      </c>
      <c r="C363" s="62">
        <v>584646</v>
      </c>
      <c r="D363" s="61" t="s">
        <v>12051</v>
      </c>
      <c r="E363" s="61" t="s">
        <v>12190</v>
      </c>
      <c r="F363" s="61" t="s">
        <v>12276</v>
      </c>
      <c r="G363" s="63">
        <v>2.5</v>
      </c>
    </row>
    <row r="364" spans="1:7" hidden="1" x14ac:dyDescent="0.25">
      <c r="A364" s="61" t="s">
        <v>12277</v>
      </c>
      <c r="B364" s="61" t="s">
        <v>67</v>
      </c>
      <c r="C364" s="62">
        <v>584646</v>
      </c>
      <c r="D364" s="61" t="s">
        <v>12075</v>
      </c>
      <c r="E364" s="61" t="s">
        <v>12190</v>
      </c>
      <c r="F364" s="61" t="s">
        <v>12275</v>
      </c>
      <c r="G364" s="63">
        <v>5</v>
      </c>
    </row>
    <row r="365" spans="1:7" hidden="1" x14ac:dyDescent="0.25">
      <c r="A365" s="61" t="s">
        <v>12277</v>
      </c>
      <c r="B365" s="61" t="s">
        <v>67</v>
      </c>
      <c r="C365" s="62">
        <v>584646</v>
      </c>
      <c r="D365" s="61" t="s">
        <v>12075</v>
      </c>
      <c r="E365" s="61" t="s">
        <v>12190</v>
      </c>
      <c r="F365" s="61" t="s">
        <v>12276</v>
      </c>
      <c r="G365" s="63">
        <v>2.5</v>
      </c>
    </row>
    <row r="366" spans="1:7" hidden="1" x14ac:dyDescent="0.25">
      <c r="A366" s="61" t="s">
        <v>12277</v>
      </c>
      <c r="B366" s="61" t="s">
        <v>92</v>
      </c>
      <c r="C366" s="62">
        <v>584688</v>
      </c>
      <c r="D366" s="61" t="s">
        <v>12051</v>
      </c>
      <c r="E366" s="61" t="s">
        <v>12193</v>
      </c>
      <c r="F366" s="61" t="s">
        <v>12275</v>
      </c>
      <c r="G366" s="63">
        <v>2</v>
      </c>
    </row>
    <row r="367" spans="1:7" hidden="1" x14ac:dyDescent="0.25">
      <c r="A367" s="61" t="s">
        <v>12277</v>
      </c>
      <c r="B367" s="61" t="s">
        <v>92</v>
      </c>
      <c r="C367" s="62">
        <v>584688</v>
      </c>
      <c r="D367" s="61" t="s">
        <v>12037</v>
      </c>
      <c r="E367" s="61" t="s">
        <v>12193</v>
      </c>
      <c r="F367" s="61" t="s">
        <v>12275</v>
      </c>
      <c r="G367" s="63">
        <v>2</v>
      </c>
    </row>
    <row r="368" spans="1:7" hidden="1" x14ac:dyDescent="0.25">
      <c r="A368" s="61" t="s">
        <v>12277</v>
      </c>
      <c r="B368" s="61" t="s">
        <v>191</v>
      </c>
      <c r="C368" s="62">
        <v>584798</v>
      </c>
      <c r="D368" s="61" t="s">
        <v>12051</v>
      </c>
      <c r="E368" s="61" t="s">
        <v>12167</v>
      </c>
      <c r="F368" s="61" t="s">
        <v>12275</v>
      </c>
      <c r="G368" s="63">
        <v>7</v>
      </c>
    </row>
    <row r="369" spans="1:7" hidden="1" x14ac:dyDescent="0.25">
      <c r="A369" s="61" t="s">
        <v>12277</v>
      </c>
      <c r="B369" s="61" t="s">
        <v>191</v>
      </c>
      <c r="C369" s="62">
        <v>584798</v>
      </c>
      <c r="D369" s="61" t="s">
        <v>12053</v>
      </c>
      <c r="E369" s="61" t="s">
        <v>12167</v>
      </c>
      <c r="F369" s="61" t="s">
        <v>12275</v>
      </c>
      <c r="G369" s="63">
        <v>7</v>
      </c>
    </row>
    <row r="370" spans="1:7" hidden="1" x14ac:dyDescent="0.25">
      <c r="A370" s="61" t="s">
        <v>12277</v>
      </c>
      <c r="B370" s="61" t="s">
        <v>6102</v>
      </c>
      <c r="C370" s="62">
        <v>584846</v>
      </c>
      <c r="D370" s="61" t="s">
        <v>12129</v>
      </c>
      <c r="E370" s="61" t="s">
        <v>12201</v>
      </c>
      <c r="F370" s="61" t="s">
        <v>12275</v>
      </c>
      <c r="G370" s="63">
        <v>10</v>
      </c>
    </row>
    <row r="371" spans="1:7" hidden="1" x14ac:dyDescent="0.25">
      <c r="A371" s="61" t="s">
        <v>12277</v>
      </c>
      <c r="B371" s="61" t="s">
        <v>6102</v>
      </c>
      <c r="C371" s="62">
        <v>584846</v>
      </c>
      <c r="D371" s="61" t="s">
        <v>12051</v>
      </c>
      <c r="E371" s="61" t="s">
        <v>12201</v>
      </c>
      <c r="F371" s="61" t="s">
        <v>12275</v>
      </c>
      <c r="G371" s="63">
        <v>10</v>
      </c>
    </row>
    <row r="372" spans="1:7" hidden="1" x14ac:dyDescent="0.25">
      <c r="A372" s="61" t="s">
        <v>12277</v>
      </c>
      <c r="B372" s="61" t="s">
        <v>101</v>
      </c>
      <c r="C372" s="62">
        <v>584874</v>
      </c>
      <c r="D372" s="61" t="s">
        <v>12051</v>
      </c>
      <c r="E372" s="61" t="s">
        <v>12207</v>
      </c>
      <c r="F372" s="61" t="s">
        <v>12276</v>
      </c>
      <c r="G372" s="63">
        <v>4</v>
      </c>
    </row>
    <row r="373" spans="1:7" hidden="1" x14ac:dyDescent="0.25">
      <c r="A373" s="61" t="s">
        <v>12277</v>
      </c>
      <c r="B373" s="61" t="s">
        <v>101</v>
      </c>
      <c r="C373" s="62">
        <v>584874</v>
      </c>
      <c r="D373" s="61" t="s">
        <v>12141</v>
      </c>
      <c r="E373" s="61" t="s">
        <v>12207</v>
      </c>
      <c r="F373" s="61" t="s">
        <v>12276</v>
      </c>
      <c r="G373" s="63">
        <v>4</v>
      </c>
    </row>
    <row r="374" spans="1:7" hidden="1" x14ac:dyDescent="0.25">
      <c r="A374" s="61" t="s">
        <v>12277</v>
      </c>
      <c r="B374" s="61" t="s">
        <v>198</v>
      </c>
      <c r="C374" s="62">
        <v>253529</v>
      </c>
      <c r="D374" s="61" t="s">
        <v>12051</v>
      </c>
      <c r="E374" s="61" t="s">
        <v>12205</v>
      </c>
      <c r="F374" s="61" t="s">
        <v>12275</v>
      </c>
      <c r="G374" s="63">
        <v>3.5</v>
      </c>
    </row>
    <row r="375" spans="1:7" hidden="1" x14ac:dyDescent="0.25">
      <c r="A375" s="61" t="s">
        <v>12277</v>
      </c>
      <c r="B375" s="61" t="s">
        <v>198</v>
      </c>
      <c r="C375" s="62">
        <v>253529</v>
      </c>
      <c r="D375" s="61" t="s">
        <v>12051</v>
      </c>
      <c r="E375" s="61" t="s">
        <v>12228</v>
      </c>
      <c r="F375" s="61" t="s">
        <v>12275</v>
      </c>
      <c r="G375" s="63">
        <v>6</v>
      </c>
    </row>
    <row r="376" spans="1:7" hidden="1" x14ac:dyDescent="0.25">
      <c r="A376" s="61" t="s">
        <v>12277</v>
      </c>
      <c r="B376" s="61" t="s">
        <v>198</v>
      </c>
      <c r="C376" s="62">
        <v>253529</v>
      </c>
      <c r="D376" s="61" t="s">
        <v>12051</v>
      </c>
      <c r="E376" s="61" t="s">
        <v>12228</v>
      </c>
      <c r="F376" s="61" t="s">
        <v>12276</v>
      </c>
      <c r="G376" s="63">
        <v>6</v>
      </c>
    </row>
    <row r="377" spans="1:7" hidden="1" x14ac:dyDescent="0.25">
      <c r="A377" s="61" t="s">
        <v>12277</v>
      </c>
      <c r="B377" s="61" t="s">
        <v>198</v>
      </c>
      <c r="C377" s="62">
        <v>253529</v>
      </c>
      <c r="D377" s="61" t="s">
        <v>12051</v>
      </c>
      <c r="E377" s="61" t="s">
        <v>12222</v>
      </c>
      <c r="F377" s="61" t="s">
        <v>12275</v>
      </c>
      <c r="G377" s="63">
        <v>2.5</v>
      </c>
    </row>
    <row r="378" spans="1:7" hidden="1" x14ac:dyDescent="0.25">
      <c r="A378" s="61" t="s">
        <v>12277</v>
      </c>
      <c r="B378" s="61" t="s">
        <v>198</v>
      </c>
      <c r="C378" s="62">
        <v>253529</v>
      </c>
      <c r="D378" s="61" t="s">
        <v>12051</v>
      </c>
      <c r="E378" s="61" t="s">
        <v>12224</v>
      </c>
      <c r="F378" s="61" t="s">
        <v>12275</v>
      </c>
      <c r="G378" s="63">
        <v>3</v>
      </c>
    </row>
    <row r="379" spans="1:7" hidden="1" x14ac:dyDescent="0.25">
      <c r="A379" s="61" t="s">
        <v>12277</v>
      </c>
      <c r="B379" s="61" t="s">
        <v>198</v>
      </c>
      <c r="C379" s="62">
        <v>253529</v>
      </c>
      <c r="D379" s="61" t="s">
        <v>12051</v>
      </c>
      <c r="E379" s="61" t="s">
        <v>12229</v>
      </c>
      <c r="F379" s="61" t="s">
        <v>12275</v>
      </c>
      <c r="G379" s="63">
        <v>2.5</v>
      </c>
    </row>
    <row r="380" spans="1:7" hidden="1" x14ac:dyDescent="0.25">
      <c r="A380" s="61" t="s">
        <v>12277</v>
      </c>
      <c r="B380" s="61" t="s">
        <v>198</v>
      </c>
      <c r="C380" s="62">
        <v>253529</v>
      </c>
      <c r="D380" s="61" t="s">
        <v>12051</v>
      </c>
      <c r="E380" s="61" t="s">
        <v>12229</v>
      </c>
      <c r="F380" s="61" t="s">
        <v>12276</v>
      </c>
      <c r="G380" s="63">
        <v>2.5</v>
      </c>
    </row>
    <row r="381" spans="1:7" hidden="1" x14ac:dyDescent="0.25">
      <c r="A381" s="61" t="s">
        <v>12277</v>
      </c>
      <c r="B381" s="61" t="s">
        <v>198</v>
      </c>
      <c r="C381" s="62">
        <v>253529</v>
      </c>
      <c r="D381" s="61" t="s">
        <v>12051</v>
      </c>
      <c r="E381" s="61" t="s">
        <v>12172</v>
      </c>
      <c r="F381" s="61" t="s">
        <v>12275</v>
      </c>
      <c r="G381" s="63">
        <v>2.5</v>
      </c>
    </row>
    <row r="382" spans="1:7" hidden="1" x14ac:dyDescent="0.25">
      <c r="A382" s="61" t="s">
        <v>12277</v>
      </c>
      <c r="B382" s="61" t="s">
        <v>198</v>
      </c>
      <c r="C382" s="62">
        <v>253529</v>
      </c>
      <c r="D382" s="61" t="s">
        <v>12051</v>
      </c>
      <c r="E382" s="61" t="s">
        <v>12172</v>
      </c>
      <c r="F382" s="61" t="s">
        <v>12276</v>
      </c>
      <c r="G382" s="63">
        <v>2.5</v>
      </c>
    </row>
    <row r="383" spans="1:7" hidden="1" x14ac:dyDescent="0.25">
      <c r="A383" s="61" t="s">
        <v>12277</v>
      </c>
      <c r="B383" s="61" t="s">
        <v>198</v>
      </c>
      <c r="C383" s="62">
        <v>253529</v>
      </c>
      <c r="D383" s="61" t="s">
        <v>1174</v>
      </c>
      <c r="E383" s="61" t="s">
        <v>12227</v>
      </c>
      <c r="F383" s="61" t="s">
        <v>12275</v>
      </c>
      <c r="G383" s="63">
        <v>3</v>
      </c>
    </row>
    <row r="384" spans="1:7" hidden="1" x14ac:dyDescent="0.25">
      <c r="A384" s="61" t="s">
        <v>12277</v>
      </c>
      <c r="B384" s="61" t="s">
        <v>198</v>
      </c>
      <c r="C384" s="62">
        <v>253529</v>
      </c>
      <c r="D384" s="61" t="s">
        <v>1174</v>
      </c>
      <c r="E384" s="61" t="s">
        <v>12172</v>
      </c>
      <c r="F384" s="61" t="s">
        <v>12275</v>
      </c>
      <c r="G384" s="63">
        <v>3</v>
      </c>
    </row>
    <row r="385" spans="1:7" hidden="1" x14ac:dyDescent="0.25">
      <c r="A385" s="61" t="s">
        <v>12277</v>
      </c>
      <c r="B385" s="61" t="s">
        <v>198</v>
      </c>
      <c r="C385" s="62">
        <v>253529</v>
      </c>
      <c r="D385" s="61" t="s">
        <v>1174</v>
      </c>
      <c r="E385" s="61" t="s">
        <v>12172</v>
      </c>
      <c r="F385" s="61" t="s">
        <v>12276</v>
      </c>
      <c r="G385" s="63">
        <v>3</v>
      </c>
    </row>
    <row r="386" spans="1:7" hidden="1" x14ac:dyDescent="0.25">
      <c r="A386" s="61" t="s">
        <v>12277</v>
      </c>
      <c r="B386" s="61" t="s">
        <v>198</v>
      </c>
      <c r="C386" s="62">
        <v>253529</v>
      </c>
      <c r="D386" s="61" t="s">
        <v>11993</v>
      </c>
      <c r="E386" s="61" t="s">
        <v>12166</v>
      </c>
      <c r="F386" s="61" t="s">
        <v>12275</v>
      </c>
      <c r="G386" s="63">
        <v>10</v>
      </c>
    </row>
    <row r="387" spans="1:7" hidden="1" x14ac:dyDescent="0.25">
      <c r="A387" s="61" t="s">
        <v>12277</v>
      </c>
      <c r="B387" s="61" t="s">
        <v>198</v>
      </c>
      <c r="C387" s="62">
        <v>253529</v>
      </c>
      <c r="D387" s="61" t="s">
        <v>11993</v>
      </c>
      <c r="E387" s="61" t="s">
        <v>12166</v>
      </c>
      <c r="F387" s="61" t="s">
        <v>12276</v>
      </c>
      <c r="G387" s="63">
        <v>10</v>
      </c>
    </row>
    <row r="388" spans="1:7" hidden="1" x14ac:dyDescent="0.25">
      <c r="A388" s="61" t="s">
        <v>12277</v>
      </c>
      <c r="B388" s="61" t="s">
        <v>198</v>
      </c>
      <c r="C388" s="62">
        <v>253529</v>
      </c>
      <c r="D388" s="61" t="s">
        <v>12055</v>
      </c>
      <c r="E388" s="61" t="s">
        <v>12205</v>
      </c>
      <c r="F388" s="61" t="s">
        <v>12275</v>
      </c>
      <c r="G388" s="63">
        <v>3.5</v>
      </c>
    </row>
    <row r="389" spans="1:7" hidden="1" x14ac:dyDescent="0.25">
      <c r="A389" s="61" t="s">
        <v>12277</v>
      </c>
      <c r="B389" s="61" t="s">
        <v>198</v>
      </c>
      <c r="C389" s="62">
        <v>253529</v>
      </c>
      <c r="D389" s="61" t="s">
        <v>12059</v>
      </c>
      <c r="E389" s="61" t="s">
        <v>12227</v>
      </c>
      <c r="F389" s="61" t="s">
        <v>12275</v>
      </c>
      <c r="G389" s="63">
        <v>3</v>
      </c>
    </row>
    <row r="390" spans="1:7" hidden="1" x14ac:dyDescent="0.25">
      <c r="A390" s="61" t="s">
        <v>12277</v>
      </c>
      <c r="B390" s="61" t="s">
        <v>198</v>
      </c>
      <c r="C390" s="62">
        <v>253529</v>
      </c>
      <c r="D390" s="61" t="s">
        <v>12156</v>
      </c>
      <c r="E390" s="61" t="s">
        <v>12229</v>
      </c>
      <c r="F390" s="61" t="s">
        <v>12275</v>
      </c>
      <c r="G390" s="63">
        <v>2.5</v>
      </c>
    </row>
    <row r="391" spans="1:7" hidden="1" x14ac:dyDescent="0.25">
      <c r="A391" s="61" t="s">
        <v>12277</v>
      </c>
      <c r="B391" s="61" t="s">
        <v>198</v>
      </c>
      <c r="C391" s="62">
        <v>253529</v>
      </c>
      <c r="D391" s="61" t="s">
        <v>12156</v>
      </c>
      <c r="E391" s="61" t="s">
        <v>12229</v>
      </c>
      <c r="F391" s="61" t="s">
        <v>12276</v>
      </c>
      <c r="G391" s="63">
        <v>2.5</v>
      </c>
    </row>
    <row r="392" spans="1:7" hidden="1" x14ac:dyDescent="0.25">
      <c r="A392" s="61" t="s">
        <v>12277</v>
      </c>
      <c r="B392" s="61" t="s">
        <v>198</v>
      </c>
      <c r="C392" s="62">
        <v>253529</v>
      </c>
      <c r="D392" s="61" t="s">
        <v>12156</v>
      </c>
      <c r="E392" s="61" t="s">
        <v>12172</v>
      </c>
      <c r="F392" s="61" t="s">
        <v>12275</v>
      </c>
      <c r="G392" s="63">
        <v>2.5</v>
      </c>
    </row>
    <row r="393" spans="1:7" hidden="1" x14ac:dyDescent="0.25">
      <c r="A393" s="61" t="s">
        <v>12277</v>
      </c>
      <c r="B393" s="61" t="s">
        <v>198</v>
      </c>
      <c r="C393" s="62">
        <v>253529</v>
      </c>
      <c r="D393" s="61" t="s">
        <v>12156</v>
      </c>
      <c r="E393" s="61" t="s">
        <v>12172</v>
      </c>
      <c r="F393" s="61" t="s">
        <v>12276</v>
      </c>
      <c r="G393" s="63">
        <v>2.5</v>
      </c>
    </row>
    <row r="394" spans="1:7" hidden="1" x14ac:dyDescent="0.25">
      <c r="A394" s="61" t="s">
        <v>12277</v>
      </c>
      <c r="B394" s="61" t="s">
        <v>198</v>
      </c>
      <c r="C394" s="62">
        <v>253529</v>
      </c>
      <c r="D394" s="61" t="s">
        <v>11991</v>
      </c>
      <c r="E394" s="61" t="s">
        <v>12224</v>
      </c>
      <c r="F394" s="61" t="s">
        <v>12275</v>
      </c>
      <c r="G394" s="63">
        <v>3</v>
      </c>
    </row>
    <row r="395" spans="1:7" hidden="1" x14ac:dyDescent="0.25">
      <c r="A395" s="61" t="s">
        <v>12277</v>
      </c>
      <c r="B395" s="61" t="s">
        <v>198</v>
      </c>
      <c r="C395" s="62">
        <v>253529</v>
      </c>
      <c r="D395" s="61" t="s">
        <v>12119</v>
      </c>
      <c r="E395" s="61" t="s">
        <v>12222</v>
      </c>
      <c r="F395" s="61" t="s">
        <v>12275</v>
      </c>
      <c r="G395" s="63">
        <v>2.5</v>
      </c>
    </row>
    <row r="396" spans="1:7" hidden="1" x14ac:dyDescent="0.25">
      <c r="A396" s="61" t="s">
        <v>12277</v>
      </c>
      <c r="B396" s="61" t="s">
        <v>198</v>
      </c>
      <c r="C396" s="62">
        <v>253529</v>
      </c>
      <c r="D396" s="61" t="s">
        <v>11989</v>
      </c>
      <c r="E396" s="61" t="s">
        <v>12228</v>
      </c>
      <c r="F396" s="61" t="s">
        <v>12276</v>
      </c>
      <c r="G396" s="63">
        <v>6</v>
      </c>
    </row>
    <row r="397" spans="1:7" hidden="1" x14ac:dyDescent="0.25">
      <c r="A397" s="61" t="s">
        <v>12277</v>
      </c>
      <c r="B397" s="61" t="s">
        <v>198</v>
      </c>
      <c r="C397" s="62">
        <v>253529</v>
      </c>
      <c r="D397" s="61" t="s">
        <v>11961</v>
      </c>
      <c r="E397" s="61" t="s">
        <v>12228</v>
      </c>
      <c r="F397" s="61" t="s">
        <v>12275</v>
      </c>
      <c r="G397" s="63">
        <v>6</v>
      </c>
    </row>
    <row r="398" spans="1:7" hidden="1" x14ac:dyDescent="0.25">
      <c r="A398" s="61" t="s">
        <v>12277</v>
      </c>
      <c r="B398" s="61" t="s">
        <v>198</v>
      </c>
      <c r="C398" s="62">
        <v>253529</v>
      </c>
      <c r="D398" s="61" t="s">
        <v>11961</v>
      </c>
      <c r="E398" s="61" t="s">
        <v>12228</v>
      </c>
      <c r="F398" s="61" t="s">
        <v>12276</v>
      </c>
      <c r="G398" s="63">
        <v>6</v>
      </c>
    </row>
    <row r="399" spans="1:7" hidden="1" x14ac:dyDescent="0.25">
      <c r="A399" s="61" t="s">
        <v>12277</v>
      </c>
      <c r="B399" s="61" t="s">
        <v>198</v>
      </c>
      <c r="C399" s="62">
        <v>253529</v>
      </c>
      <c r="D399" s="61" t="s">
        <v>11961</v>
      </c>
      <c r="E399" s="61" t="s">
        <v>12172</v>
      </c>
      <c r="F399" s="61" t="s">
        <v>12275</v>
      </c>
      <c r="G399" s="63">
        <v>6</v>
      </c>
    </row>
    <row r="400" spans="1:7" hidden="1" x14ac:dyDescent="0.25">
      <c r="A400" s="61" t="s">
        <v>12277</v>
      </c>
      <c r="B400" s="61" t="s">
        <v>107</v>
      </c>
      <c r="C400" s="62">
        <v>584974</v>
      </c>
      <c r="D400" s="61" t="s">
        <v>12051</v>
      </c>
      <c r="E400" s="61" t="s">
        <v>12213</v>
      </c>
      <c r="F400" s="61" t="s">
        <v>12275</v>
      </c>
      <c r="G400" s="63">
        <v>6</v>
      </c>
    </row>
    <row r="401" spans="1:7" hidden="1" x14ac:dyDescent="0.25">
      <c r="A401" s="61" t="s">
        <v>12277</v>
      </c>
      <c r="B401" s="61" t="s">
        <v>107</v>
      </c>
      <c r="C401" s="62">
        <v>584974</v>
      </c>
      <c r="D401" s="61" t="s">
        <v>12051</v>
      </c>
      <c r="E401" s="61" t="s">
        <v>12213</v>
      </c>
      <c r="F401" s="61" t="s">
        <v>12276</v>
      </c>
      <c r="G401" s="63">
        <v>6</v>
      </c>
    </row>
    <row r="402" spans="1:7" hidden="1" x14ac:dyDescent="0.25">
      <c r="A402" s="61" t="s">
        <v>12277</v>
      </c>
      <c r="B402" s="61" t="s">
        <v>107</v>
      </c>
      <c r="C402" s="62">
        <v>584974</v>
      </c>
      <c r="D402" s="61" t="s">
        <v>12073</v>
      </c>
      <c r="E402" s="61" t="s">
        <v>12213</v>
      </c>
      <c r="F402" s="61" t="s">
        <v>12275</v>
      </c>
      <c r="G402" s="63">
        <v>6</v>
      </c>
    </row>
    <row r="403" spans="1:7" hidden="1" x14ac:dyDescent="0.25">
      <c r="A403" s="61" t="s">
        <v>12277</v>
      </c>
      <c r="B403" s="61" t="s">
        <v>107</v>
      </c>
      <c r="C403" s="62">
        <v>584974</v>
      </c>
      <c r="D403" s="61" t="s">
        <v>12073</v>
      </c>
      <c r="E403" s="61" t="s">
        <v>12213</v>
      </c>
      <c r="F403" s="61" t="s">
        <v>12276</v>
      </c>
      <c r="G403" s="63">
        <v>6</v>
      </c>
    </row>
    <row r="404" spans="1:7" hidden="1" x14ac:dyDescent="0.25">
      <c r="A404" s="61" t="s">
        <v>12277</v>
      </c>
      <c r="B404" s="61" t="s">
        <v>44</v>
      </c>
      <c r="C404" s="62">
        <v>585632</v>
      </c>
      <c r="D404" s="61" t="s">
        <v>12051</v>
      </c>
      <c r="E404" s="61" t="s">
        <v>12212</v>
      </c>
      <c r="F404" s="61" t="s">
        <v>12275</v>
      </c>
      <c r="G404" s="63">
        <v>3</v>
      </c>
    </row>
    <row r="405" spans="1:7" hidden="1" x14ac:dyDescent="0.25">
      <c r="A405" s="61" t="s">
        <v>12277</v>
      </c>
      <c r="B405" s="61" t="s">
        <v>44</v>
      </c>
      <c r="C405" s="62">
        <v>585632</v>
      </c>
      <c r="D405" s="61" t="s">
        <v>12051</v>
      </c>
      <c r="E405" s="61" t="s">
        <v>12212</v>
      </c>
      <c r="F405" s="61" t="s">
        <v>12276</v>
      </c>
      <c r="G405" s="63">
        <v>3</v>
      </c>
    </row>
    <row r="406" spans="1:7" hidden="1" x14ac:dyDescent="0.25">
      <c r="A406" s="61" t="s">
        <v>12277</v>
      </c>
      <c r="B406" s="61" t="s">
        <v>44</v>
      </c>
      <c r="C406" s="62">
        <v>585632</v>
      </c>
      <c r="D406" s="61" t="s">
        <v>12009</v>
      </c>
      <c r="E406" s="61" t="s">
        <v>12212</v>
      </c>
      <c r="F406" s="61" t="s">
        <v>12275</v>
      </c>
      <c r="G406" s="63">
        <v>3</v>
      </c>
    </row>
    <row r="407" spans="1:7" hidden="1" x14ac:dyDescent="0.25">
      <c r="A407" s="61" t="s">
        <v>12277</v>
      </c>
      <c r="B407" s="61" t="s">
        <v>44</v>
      </c>
      <c r="C407" s="62">
        <v>585632</v>
      </c>
      <c r="D407" s="61" t="s">
        <v>12009</v>
      </c>
      <c r="E407" s="61" t="s">
        <v>12212</v>
      </c>
      <c r="F407" s="61" t="s">
        <v>12276</v>
      </c>
      <c r="G407" s="63">
        <v>3</v>
      </c>
    </row>
    <row r="408" spans="1:7" hidden="1" x14ac:dyDescent="0.25">
      <c r="A408" s="61" t="s">
        <v>12277</v>
      </c>
      <c r="B408" s="61" t="s">
        <v>151</v>
      </c>
      <c r="C408" s="62">
        <v>586193</v>
      </c>
      <c r="D408" s="61" t="s">
        <v>12051</v>
      </c>
      <c r="E408" s="61" t="s">
        <v>12230</v>
      </c>
      <c r="F408" s="61" t="s">
        <v>12275</v>
      </c>
      <c r="G408" s="63">
        <v>3</v>
      </c>
    </row>
    <row r="409" spans="1:7" hidden="1" x14ac:dyDescent="0.25">
      <c r="A409" s="61" t="s">
        <v>12277</v>
      </c>
      <c r="B409" s="61" t="s">
        <v>151</v>
      </c>
      <c r="C409" s="62">
        <v>586193</v>
      </c>
      <c r="D409" s="61" t="s">
        <v>12059</v>
      </c>
      <c r="E409" s="61" t="s">
        <v>12230</v>
      </c>
      <c r="F409" s="61" t="s">
        <v>12275</v>
      </c>
      <c r="G409" s="63">
        <v>3</v>
      </c>
    </row>
    <row r="410" spans="1:7" hidden="1" x14ac:dyDescent="0.25">
      <c r="A410" s="61" t="s">
        <v>12277</v>
      </c>
      <c r="B410" s="61" t="s">
        <v>206</v>
      </c>
      <c r="C410" s="62">
        <v>586196</v>
      </c>
      <c r="D410" s="61" t="s">
        <v>12051</v>
      </c>
      <c r="E410" s="61" t="s">
        <v>12167</v>
      </c>
      <c r="F410" s="61" t="s">
        <v>12275</v>
      </c>
      <c r="G410" s="63">
        <v>8</v>
      </c>
    </row>
    <row r="411" spans="1:7" hidden="1" x14ac:dyDescent="0.25">
      <c r="A411" s="61" t="s">
        <v>12277</v>
      </c>
      <c r="B411" s="61" t="s">
        <v>206</v>
      </c>
      <c r="C411" s="62">
        <v>586196</v>
      </c>
      <c r="D411" s="61" t="s">
        <v>12053</v>
      </c>
      <c r="E411" s="61" t="s">
        <v>12167</v>
      </c>
      <c r="F411" s="61" t="s">
        <v>12275</v>
      </c>
      <c r="G411" s="63">
        <v>8</v>
      </c>
    </row>
    <row r="412" spans="1:7" hidden="1" x14ac:dyDescent="0.25">
      <c r="A412" s="61" t="s">
        <v>12277</v>
      </c>
      <c r="B412" s="61" t="s">
        <v>53</v>
      </c>
      <c r="C412" s="62">
        <v>586219</v>
      </c>
      <c r="D412" s="61" t="s">
        <v>12051</v>
      </c>
      <c r="E412" s="61" t="s">
        <v>12194</v>
      </c>
      <c r="F412" s="61" t="s">
        <v>12276</v>
      </c>
      <c r="G412" s="63">
        <v>23.5</v>
      </c>
    </row>
    <row r="413" spans="1:7" hidden="1" x14ac:dyDescent="0.25">
      <c r="A413" s="61" t="s">
        <v>12277</v>
      </c>
      <c r="B413" s="61" t="s">
        <v>53</v>
      </c>
      <c r="C413" s="62">
        <v>586219</v>
      </c>
      <c r="D413" s="61" t="s">
        <v>12137</v>
      </c>
      <c r="E413" s="61" t="s">
        <v>12194</v>
      </c>
      <c r="F413" s="61" t="s">
        <v>12276</v>
      </c>
      <c r="G413" s="63">
        <v>23.5</v>
      </c>
    </row>
    <row r="414" spans="1:7" hidden="1" x14ac:dyDescent="0.25">
      <c r="A414" s="61" t="s">
        <v>12277</v>
      </c>
      <c r="B414" s="61" t="s">
        <v>94</v>
      </c>
      <c r="C414" s="62">
        <v>586558</v>
      </c>
      <c r="D414" s="61" t="s">
        <v>12129</v>
      </c>
      <c r="E414" s="61" t="s">
        <v>12201</v>
      </c>
      <c r="F414" s="61" t="s">
        <v>12275</v>
      </c>
      <c r="G414" s="63">
        <v>19.5</v>
      </c>
    </row>
    <row r="415" spans="1:7" hidden="1" x14ac:dyDescent="0.25">
      <c r="A415" s="61" t="s">
        <v>12277</v>
      </c>
      <c r="B415" s="61" t="s">
        <v>94</v>
      </c>
      <c r="C415" s="62">
        <v>586558</v>
      </c>
      <c r="D415" s="61" t="s">
        <v>12051</v>
      </c>
      <c r="E415" s="61" t="s">
        <v>12201</v>
      </c>
      <c r="F415" s="61" t="s">
        <v>12275</v>
      </c>
      <c r="G415" s="63">
        <v>19.5</v>
      </c>
    </row>
    <row r="416" spans="1:7" hidden="1" x14ac:dyDescent="0.25">
      <c r="A416" s="61" t="s">
        <v>12277</v>
      </c>
      <c r="B416" s="61" t="s">
        <v>165</v>
      </c>
      <c r="C416" s="62">
        <v>586829</v>
      </c>
      <c r="D416" s="61" t="s">
        <v>12051</v>
      </c>
      <c r="E416" s="61" t="s">
        <v>12209</v>
      </c>
      <c r="F416" s="61" t="s">
        <v>12275</v>
      </c>
      <c r="G416" s="63">
        <v>3</v>
      </c>
    </row>
    <row r="417" spans="1:7" hidden="1" x14ac:dyDescent="0.25">
      <c r="A417" s="61" t="s">
        <v>12277</v>
      </c>
      <c r="B417" s="61" t="s">
        <v>165</v>
      </c>
      <c r="C417" s="62">
        <v>586829</v>
      </c>
      <c r="D417" s="61" t="s">
        <v>12051</v>
      </c>
      <c r="E417" s="61" t="s">
        <v>12209</v>
      </c>
      <c r="F417" s="61" t="s">
        <v>12276</v>
      </c>
      <c r="G417" s="63">
        <v>3</v>
      </c>
    </row>
    <row r="418" spans="1:7" hidden="1" x14ac:dyDescent="0.25">
      <c r="A418" s="61" t="s">
        <v>12277</v>
      </c>
      <c r="B418" s="61" t="s">
        <v>165</v>
      </c>
      <c r="C418" s="62">
        <v>586829</v>
      </c>
      <c r="D418" s="61" t="s">
        <v>11970</v>
      </c>
      <c r="E418" s="61" t="s">
        <v>12209</v>
      </c>
      <c r="F418" s="61" t="s">
        <v>12275</v>
      </c>
      <c r="G418" s="63">
        <v>3</v>
      </c>
    </row>
    <row r="419" spans="1:7" hidden="1" x14ac:dyDescent="0.25">
      <c r="A419" s="61" t="s">
        <v>12277</v>
      </c>
      <c r="B419" s="61" t="s">
        <v>165</v>
      </c>
      <c r="C419" s="62">
        <v>586829</v>
      </c>
      <c r="D419" s="61" t="s">
        <v>11970</v>
      </c>
      <c r="E419" s="61" t="s">
        <v>12209</v>
      </c>
      <c r="F419" s="61" t="s">
        <v>12276</v>
      </c>
      <c r="G419" s="63">
        <v>3</v>
      </c>
    </row>
    <row r="420" spans="1:7" hidden="1" x14ac:dyDescent="0.25">
      <c r="A420" s="61" t="s">
        <v>12277</v>
      </c>
      <c r="B420" s="61" t="s">
        <v>48</v>
      </c>
      <c r="C420" s="62">
        <v>258124</v>
      </c>
      <c r="D420" s="61" t="s">
        <v>12051</v>
      </c>
      <c r="E420" s="61" t="s">
        <v>12229</v>
      </c>
      <c r="F420" s="61" t="s">
        <v>12275</v>
      </c>
      <c r="G420" s="63">
        <v>2.5</v>
      </c>
    </row>
    <row r="421" spans="1:7" hidden="1" x14ac:dyDescent="0.25">
      <c r="A421" s="61" t="s">
        <v>12277</v>
      </c>
      <c r="B421" s="61" t="s">
        <v>48</v>
      </c>
      <c r="C421" s="62">
        <v>258124</v>
      </c>
      <c r="D421" s="61" t="s">
        <v>12051</v>
      </c>
      <c r="E421" s="61" t="s">
        <v>12229</v>
      </c>
      <c r="F421" s="61" t="s">
        <v>12276</v>
      </c>
      <c r="G421" s="63">
        <v>2.5</v>
      </c>
    </row>
    <row r="422" spans="1:7" hidden="1" x14ac:dyDescent="0.25">
      <c r="A422" s="61" t="s">
        <v>12277</v>
      </c>
      <c r="B422" s="61" t="s">
        <v>48</v>
      </c>
      <c r="C422" s="62">
        <v>258124</v>
      </c>
      <c r="D422" s="61" t="s">
        <v>12156</v>
      </c>
      <c r="E422" s="61" t="s">
        <v>12229</v>
      </c>
      <c r="F422" s="61" t="s">
        <v>12275</v>
      </c>
      <c r="G422" s="63">
        <v>2.5</v>
      </c>
    </row>
    <row r="423" spans="1:7" hidden="1" x14ac:dyDescent="0.25">
      <c r="A423" s="61" t="s">
        <v>12277</v>
      </c>
      <c r="B423" s="61" t="s">
        <v>48</v>
      </c>
      <c r="C423" s="62">
        <v>258124</v>
      </c>
      <c r="D423" s="61" t="s">
        <v>12156</v>
      </c>
      <c r="E423" s="61" t="s">
        <v>12229</v>
      </c>
      <c r="F423" s="61" t="s">
        <v>12276</v>
      </c>
      <c r="G423" s="63">
        <v>2.5</v>
      </c>
    </row>
    <row r="424" spans="1:7" hidden="1" x14ac:dyDescent="0.25">
      <c r="A424" s="61" t="s">
        <v>12277</v>
      </c>
      <c r="B424" s="61" t="s">
        <v>248</v>
      </c>
      <c r="C424" s="62">
        <v>583950</v>
      </c>
      <c r="D424" s="61" t="s">
        <v>12051</v>
      </c>
      <c r="E424" s="61" t="s">
        <v>12166</v>
      </c>
      <c r="F424" s="61" t="s">
        <v>12275</v>
      </c>
      <c r="G424" s="63">
        <v>5</v>
      </c>
    </row>
    <row r="425" spans="1:7" hidden="1" x14ac:dyDescent="0.25">
      <c r="A425" s="61" t="s">
        <v>12277</v>
      </c>
      <c r="B425" s="61" t="s">
        <v>248</v>
      </c>
      <c r="C425" s="62">
        <v>583950</v>
      </c>
      <c r="D425" s="61" t="s">
        <v>11993</v>
      </c>
      <c r="E425" s="61" t="s">
        <v>12166</v>
      </c>
      <c r="F425" s="61" t="s">
        <v>12275</v>
      </c>
      <c r="G425" s="63">
        <v>5</v>
      </c>
    </row>
    <row r="426" spans="1:7" hidden="1" x14ac:dyDescent="0.25">
      <c r="A426" s="61" t="s">
        <v>12277</v>
      </c>
      <c r="B426" s="61" t="s">
        <v>36</v>
      </c>
      <c r="C426" s="62">
        <v>587066</v>
      </c>
      <c r="D426" s="61" t="s">
        <v>12051</v>
      </c>
      <c r="E426" s="61" t="s">
        <v>12231</v>
      </c>
      <c r="F426" s="61" t="s">
        <v>12275</v>
      </c>
      <c r="G426" s="63">
        <v>3.5</v>
      </c>
    </row>
    <row r="427" spans="1:7" hidden="1" x14ac:dyDescent="0.25">
      <c r="A427" s="61" t="s">
        <v>12277</v>
      </c>
      <c r="B427" s="61" t="s">
        <v>36</v>
      </c>
      <c r="C427" s="62">
        <v>587066</v>
      </c>
      <c r="D427" s="61" t="s">
        <v>12051</v>
      </c>
      <c r="E427" s="61" t="s">
        <v>12231</v>
      </c>
      <c r="F427" s="61" t="s">
        <v>12276</v>
      </c>
      <c r="G427" s="63">
        <v>3.5</v>
      </c>
    </row>
    <row r="428" spans="1:7" hidden="1" x14ac:dyDescent="0.25">
      <c r="A428" s="61" t="s">
        <v>12277</v>
      </c>
      <c r="B428" s="61" t="s">
        <v>36</v>
      </c>
      <c r="C428" s="62">
        <v>587066</v>
      </c>
      <c r="D428" s="61" t="s">
        <v>11977</v>
      </c>
      <c r="E428" s="61" t="s">
        <v>12231</v>
      </c>
      <c r="F428" s="61" t="s">
        <v>12275</v>
      </c>
      <c r="G428" s="63">
        <v>3.5</v>
      </c>
    </row>
    <row r="429" spans="1:7" hidden="1" x14ac:dyDescent="0.25">
      <c r="A429" s="61" t="s">
        <v>12277</v>
      </c>
      <c r="B429" s="61" t="s">
        <v>36</v>
      </c>
      <c r="C429" s="62">
        <v>587066</v>
      </c>
      <c r="D429" s="61" t="s">
        <v>11977</v>
      </c>
      <c r="E429" s="61" t="s">
        <v>12231</v>
      </c>
      <c r="F429" s="61" t="s">
        <v>12276</v>
      </c>
      <c r="G429" s="63">
        <v>3.5</v>
      </c>
    </row>
    <row r="430" spans="1:7" hidden="1" x14ac:dyDescent="0.25">
      <c r="A430" s="61" t="s">
        <v>12277</v>
      </c>
      <c r="B430" s="61" t="s">
        <v>10901</v>
      </c>
      <c r="C430" s="62">
        <v>587111</v>
      </c>
      <c r="D430" s="61" t="s">
        <v>12051</v>
      </c>
      <c r="E430" s="61" t="s">
        <v>12213</v>
      </c>
      <c r="F430" s="61" t="s">
        <v>12276</v>
      </c>
      <c r="G430" s="63">
        <v>6</v>
      </c>
    </row>
    <row r="431" spans="1:7" hidden="1" x14ac:dyDescent="0.25">
      <c r="A431" s="61" t="s">
        <v>12277</v>
      </c>
      <c r="B431" s="61" t="s">
        <v>10901</v>
      </c>
      <c r="C431" s="62">
        <v>587111</v>
      </c>
      <c r="D431" s="61" t="s">
        <v>12073</v>
      </c>
      <c r="E431" s="61" t="s">
        <v>12213</v>
      </c>
      <c r="F431" s="61" t="s">
        <v>12276</v>
      </c>
      <c r="G431" s="63">
        <v>6</v>
      </c>
    </row>
    <row r="432" spans="1:7" hidden="1" x14ac:dyDescent="0.25">
      <c r="A432" s="61" t="s">
        <v>12277</v>
      </c>
      <c r="B432" s="61" t="s">
        <v>137</v>
      </c>
      <c r="C432" s="62">
        <v>587345</v>
      </c>
      <c r="D432" s="61" t="s">
        <v>12051</v>
      </c>
      <c r="E432" s="61" t="s">
        <v>12165</v>
      </c>
      <c r="F432" s="61" t="s">
        <v>12275</v>
      </c>
      <c r="G432" s="63">
        <v>10</v>
      </c>
    </row>
    <row r="433" spans="1:7" hidden="1" x14ac:dyDescent="0.25">
      <c r="A433" s="61" t="s">
        <v>12277</v>
      </c>
      <c r="B433" s="61" t="s">
        <v>137</v>
      </c>
      <c r="C433" s="62">
        <v>587345</v>
      </c>
      <c r="D433" s="61" t="s">
        <v>12051</v>
      </c>
      <c r="E433" s="61" t="s">
        <v>12165</v>
      </c>
      <c r="F433" s="61" t="s">
        <v>12276</v>
      </c>
      <c r="G433" s="63">
        <v>7.5</v>
      </c>
    </row>
    <row r="434" spans="1:7" hidden="1" x14ac:dyDescent="0.25">
      <c r="A434" s="61" t="s">
        <v>12277</v>
      </c>
      <c r="B434" s="61" t="s">
        <v>137</v>
      </c>
      <c r="C434" s="62">
        <v>587345</v>
      </c>
      <c r="D434" s="61" t="s">
        <v>12025</v>
      </c>
      <c r="E434" s="61" t="s">
        <v>12165</v>
      </c>
      <c r="F434" s="61" t="s">
        <v>12275</v>
      </c>
      <c r="G434" s="63">
        <v>10</v>
      </c>
    </row>
    <row r="435" spans="1:7" hidden="1" x14ac:dyDescent="0.25">
      <c r="A435" s="61" t="s">
        <v>12277</v>
      </c>
      <c r="B435" s="61" t="s">
        <v>137</v>
      </c>
      <c r="C435" s="62">
        <v>587345</v>
      </c>
      <c r="D435" s="61" t="s">
        <v>12025</v>
      </c>
      <c r="E435" s="61" t="s">
        <v>12165</v>
      </c>
      <c r="F435" s="61" t="s">
        <v>12276</v>
      </c>
      <c r="G435" s="63">
        <v>7.5</v>
      </c>
    </row>
    <row r="436" spans="1:7" hidden="1" x14ac:dyDescent="0.25">
      <c r="A436" s="61" t="s">
        <v>12277</v>
      </c>
      <c r="B436" s="61" t="s">
        <v>167</v>
      </c>
      <c r="C436" s="62">
        <v>587402</v>
      </c>
      <c r="D436" s="61" t="s">
        <v>12051</v>
      </c>
      <c r="E436" s="61" t="s">
        <v>12204</v>
      </c>
      <c r="F436" s="61" t="s">
        <v>12275</v>
      </c>
      <c r="G436" s="63">
        <v>2</v>
      </c>
    </row>
    <row r="437" spans="1:7" hidden="1" x14ac:dyDescent="0.25">
      <c r="A437" s="61" t="s">
        <v>12277</v>
      </c>
      <c r="B437" s="61" t="s">
        <v>167</v>
      </c>
      <c r="C437" s="62">
        <v>587402</v>
      </c>
      <c r="D437" s="61" t="s">
        <v>12051</v>
      </c>
      <c r="E437" s="61" t="s">
        <v>12204</v>
      </c>
      <c r="F437" s="61" t="s">
        <v>12276</v>
      </c>
      <c r="G437" s="63">
        <v>4</v>
      </c>
    </row>
    <row r="438" spans="1:7" hidden="1" x14ac:dyDescent="0.25">
      <c r="A438" s="61" t="s">
        <v>12277</v>
      </c>
      <c r="B438" s="61" t="s">
        <v>167</v>
      </c>
      <c r="C438" s="62">
        <v>587402</v>
      </c>
      <c r="D438" s="61" t="s">
        <v>12113</v>
      </c>
      <c r="E438" s="61" t="s">
        <v>12204</v>
      </c>
      <c r="F438" s="61" t="s">
        <v>12275</v>
      </c>
      <c r="G438" s="63">
        <v>2</v>
      </c>
    </row>
    <row r="439" spans="1:7" hidden="1" x14ac:dyDescent="0.25">
      <c r="A439" s="61" t="s">
        <v>12277</v>
      </c>
      <c r="B439" s="61" t="s">
        <v>167</v>
      </c>
      <c r="C439" s="62">
        <v>587402</v>
      </c>
      <c r="D439" s="61" t="s">
        <v>12113</v>
      </c>
      <c r="E439" s="61" t="s">
        <v>12204</v>
      </c>
      <c r="F439" s="61" t="s">
        <v>12276</v>
      </c>
      <c r="G439" s="63">
        <v>4</v>
      </c>
    </row>
    <row r="440" spans="1:7" hidden="1" x14ac:dyDescent="0.25">
      <c r="A440" s="61" t="s">
        <v>12277</v>
      </c>
      <c r="B440" s="61" t="s">
        <v>91</v>
      </c>
      <c r="C440" s="62">
        <v>587706</v>
      </c>
      <c r="D440" s="61" t="s">
        <v>12051</v>
      </c>
      <c r="E440" s="61" t="s">
        <v>12174</v>
      </c>
      <c r="F440" s="61" t="s">
        <v>12275</v>
      </c>
      <c r="G440" s="63">
        <v>6</v>
      </c>
    </row>
    <row r="441" spans="1:7" hidden="1" x14ac:dyDescent="0.25">
      <c r="A441" s="61" t="s">
        <v>12277</v>
      </c>
      <c r="B441" s="61" t="s">
        <v>91</v>
      </c>
      <c r="C441" s="62">
        <v>587706</v>
      </c>
      <c r="D441" s="61" t="s">
        <v>12039</v>
      </c>
      <c r="E441" s="61" t="s">
        <v>12174</v>
      </c>
      <c r="F441" s="61" t="s">
        <v>12275</v>
      </c>
      <c r="G441" s="63">
        <v>6</v>
      </c>
    </row>
    <row r="442" spans="1:7" hidden="1" x14ac:dyDescent="0.25">
      <c r="A442" s="61" t="s">
        <v>12277</v>
      </c>
      <c r="B442" s="61" t="s">
        <v>181</v>
      </c>
      <c r="C442" s="62">
        <v>587707</v>
      </c>
      <c r="D442" s="61" t="s">
        <v>12051</v>
      </c>
      <c r="E442" s="61" t="s">
        <v>12167</v>
      </c>
      <c r="F442" s="61" t="s">
        <v>12275</v>
      </c>
      <c r="G442" s="63">
        <v>3</v>
      </c>
    </row>
    <row r="443" spans="1:7" hidden="1" x14ac:dyDescent="0.25">
      <c r="A443" s="61" t="s">
        <v>12277</v>
      </c>
      <c r="B443" s="61" t="s">
        <v>181</v>
      </c>
      <c r="C443" s="62">
        <v>587707</v>
      </c>
      <c r="D443" s="61" t="s">
        <v>12051</v>
      </c>
      <c r="E443" s="61" t="s">
        <v>12167</v>
      </c>
      <c r="F443" s="61" t="s">
        <v>12276</v>
      </c>
      <c r="G443" s="63">
        <v>3</v>
      </c>
    </row>
    <row r="444" spans="1:7" hidden="1" x14ac:dyDescent="0.25">
      <c r="A444" s="61" t="s">
        <v>12277</v>
      </c>
      <c r="B444" s="61" t="s">
        <v>181</v>
      </c>
      <c r="C444" s="62">
        <v>587707</v>
      </c>
      <c r="D444" s="61" t="s">
        <v>12046</v>
      </c>
      <c r="E444" s="61" t="s">
        <v>12167</v>
      </c>
      <c r="F444" s="61" t="s">
        <v>12276</v>
      </c>
      <c r="G444" s="63">
        <v>3</v>
      </c>
    </row>
    <row r="445" spans="1:7" hidden="1" x14ac:dyDescent="0.25">
      <c r="A445" s="61" t="s">
        <v>12277</v>
      </c>
      <c r="B445" s="61" t="s">
        <v>181</v>
      </c>
      <c r="C445" s="62">
        <v>587707</v>
      </c>
      <c r="D445" s="61" t="s">
        <v>1174</v>
      </c>
      <c r="E445" s="61" t="s">
        <v>12167</v>
      </c>
      <c r="F445" s="61" t="s">
        <v>12275</v>
      </c>
      <c r="G445" s="63">
        <v>3</v>
      </c>
    </row>
    <row r="446" spans="1:7" hidden="1" x14ac:dyDescent="0.25">
      <c r="A446" s="61" t="s">
        <v>12277</v>
      </c>
      <c r="B446" s="61" t="s">
        <v>146</v>
      </c>
      <c r="C446" s="62">
        <v>587708</v>
      </c>
      <c r="D446" s="61" t="s">
        <v>12051</v>
      </c>
      <c r="E446" s="61" t="s">
        <v>12222</v>
      </c>
      <c r="F446" s="61" t="s">
        <v>12275</v>
      </c>
      <c r="G446" s="63">
        <v>2</v>
      </c>
    </row>
    <row r="447" spans="1:7" hidden="1" x14ac:dyDescent="0.25">
      <c r="A447" s="61" t="s">
        <v>12277</v>
      </c>
      <c r="B447" s="61" t="s">
        <v>146</v>
      </c>
      <c r="C447" s="62">
        <v>587708</v>
      </c>
      <c r="D447" s="61" t="s">
        <v>12051</v>
      </c>
      <c r="E447" s="61" t="s">
        <v>12172</v>
      </c>
      <c r="F447" s="61" t="s">
        <v>12275</v>
      </c>
      <c r="G447" s="63">
        <v>2</v>
      </c>
    </row>
    <row r="448" spans="1:7" hidden="1" x14ac:dyDescent="0.25">
      <c r="A448" s="61" t="s">
        <v>12277</v>
      </c>
      <c r="B448" s="61" t="s">
        <v>146</v>
      </c>
      <c r="C448" s="62">
        <v>587708</v>
      </c>
      <c r="D448" s="61" t="s">
        <v>12119</v>
      </c>
      <c r="E448" s="61" t="s">
        <v>12222</v>
      </c>
      <c r="F448" s="61" t="s">
        <v>12275</v>
      </c>
      <c r="G448" s="63">
        <v>2</v>
      </c>
    </row>
    <row r="449" spans="1:7" hidden="1" x14ac:dyDescent="0.25">
      <c r="A449" s="61" t="s">
        <v>12277</v>
      </c>
      <c r="B449" s="61" t="s">
        <v>146</v>
      </c>
      <c r="C449" s="62">
        <v>587708</v>
      </c>
      <c r="D449" s="61" t="s">
        <v>12119</v>
      </c>
      <c r="E449" s="61" t="s">
        <v>12172</v>
      </c>
      <c r="F449" s="61" t="s">
        <v>12275</v>
      </c>
      <c r="G449" s="63">
        <v>2</v>
      </c>
    </row>
    <row r="450" spans="1:7" hidden="1" x14ac:dyDescent="0.25">
      <c r="A450" s="61" t="s">
        <v>12277</v>
      </c>
      <c r="B450" s="61" t="s">
        <v>197</v>
      </c>
      <c r="C450" s="62">
        <v>587870</v>
      </c>
      <c r="D450" s="61" t="s">
        <v>12051</v>
      </c>
      <c r="E450" s="61" t="s">
        <v>12232</v>
      </c>
      <c r="F450" s="61" t="s">
        <v>12275</v>
      </c>
      <c r="G450" s="63">
        <v>5</v>
      </c>
    </row>
    <row r="451" spans="1:7" hidden="1" x14ac:dyDescent="0.25">
      <c r="A451" s="61" t="s">
        <v>12277</v>
      </c>
      <c r="B451" s="61" t="s">
        <v>197</v>
      </c>
      <c r="C451" s="62">
        <v>587870</v>
      </c>
      <c r="D451" s="61" t="s">
        <v>12048</v>
      </c>
      <c r="E451" s="61" t="s">
        <v>12232</v>
      </c>
      <c r="F451" s="61" t="s">
        <v>12275</v>
      </c>
      <c r="G451" s="63">
        <v>5</v>
      </c>
    </row>
    <row r="452" spans="1:7" hidden="1" x14ac:dyDescent="0.25">
      <c r="A452" s="61" t="s">
        <v>12277</v>
      </c>
      <c r="B452" s="61" t="s">
        <v>145</v>
      </c>
      <c r="C452" s="62">
        <v>588006</v>
      </c>
      <c r="D452" s="61" t="s">
        <v>12051</v>
      </c>
      <c r="E452" s="61" t="s">
        <v>12187</v>
      </c>
      <c r="F452" s="61" t="s">
        <v>12275</v>
      </c>
      <c r="G452" s="63">
        <v>4</v>
      </c>
    </row>
    <row r="453" spans="1:7" hidden="1" x14ac:dyDescent="0.25">
      <c r="A453" s="61" t="s">
        <v>12277</v>
      </c>
      <c r="B453" s="61" t="s">
        <v>145</v>
      </c>
      <c r="C453" s="62">
        <v>588006</v>
      </c>
      <c r="D453" s="61" t="s">
        <v>12051</v>
      </c>
      <c r="E453" s="61" t="s">
        <v>12187</v>
      </c>
      <c r="F453" s="61" t="s">
        <v>12276</v>
      </c>
      <c r="G453" s="63">
        <v>4</v>
      </c>
    </row>
    <row r="454" spans="1:7" hidden="1" x14ac:dyDescent="0.25">
      <c r="A454" s="61" t="s">
        <v>12277</v>
      </c>
      <c r="B454" s="61" t="s">
        <v>145</v>
      </c>
      <c r="C454" s="62">
        <v>588006</v>
      </c>
      <c r="D454" s="61" t="s">
        <v>12132</v>
      </c>
      <c r="E454" s="61" t="s">
        <v>12187</v>
      </c>
      <c r="F454" s="61" t="s">
        <v>12275</v>
      </c>
      <c r="G454" s="63">
        <v>4</v>
      </c>
    </row>
    <row r="455" spans="1:7" hidden="1" x14ac:dyDescent="0.25">
      <c r="A455" s="61" t="s">
        <v>12277</v>
      </c>
      <c r="B455" s="61" t="s">
        <v>145</v>
      </c>
      <c r="C455" s="62">
        <v>588006</v>
      </c>
      <c r="D455" s="61" t="s">
        <v>12132</v>
      </c>
      <c r="E455" s="61" t="s">
        <v>12187</v>
      </c>
      <c r="F455" s="61" t="s">
        <v>12276</v>
      </c>
      <c r="G455" s="63">
        <v>4</v>
      </c>
    </row>
    <row r="456" spans="1:7" hidden="1" x14ac:dyDescent="0.25">
      <c r="A456" s="61" t="s">
        <v>12277</v>
      </c>
      <c r="B456" s="61" t="s">
        <v>5771</v>
      </c>
      <c r="C456" s="62">
        <v>588018</v>
      </c>
      <c r="D456" s="61" t="s">
        <v>12051</v>
      </c>
      <c r="E456" s="61" t="s">
        <v>12213</v>
      </c>
      <c r="F456" s="61" t="s">
        <v>12275</v>
      </c>
      <c r="G456" s="63">
        <v>6</v>
      </c>
    </row>
    <row r="457" spans="1:7" hidden="1" x14ac:dyDescent="0.25">
      <c r="A457" s="61" t="s">
        <v>12277</v>
      </c>
      <c r="B457" s="61" t="s">
        <v>5771</v>
      </c>
      <c r="C457" s="62">
        <v>588018</v>
      </c>
      <c r="D457" s="61" t="s">
        <v>12073</v>
      </c>
      <c r="E457" s="61" t="s">
        <v>12213</v>
      </c>
      <c r="F457" s="61" t="s">
        <v>12275</v>
      </c>
      <c r="G457" s="63">
        <v>6</v>
      </c>
    </row>
    <row r="458" spans="1:7" hidden="1" x14ac:dyDescent="0.25">
      <c r="A458" s="61" t="s">
        <v>12277</v>
      </c>
      <c r="B458" s="61" t="s">
        <v>112</v>
      </c>
      <c r="C458" s="62">
        <v>588161</v>
      </c>
      <c r="D458" s="61" t="s">
        <v>12101</v>
      </c>
      <c r="E458" s="61" t="s">
        <v>12233</v>
      </c>
      <c r="F458" s="61" t="s">
        <v>12275</v>
      </c>
      <c r="G458" s="63">
        <v>5.5</v>
      </c>
    </row>
    <row r="459" spans="1:7" hidden="1" x14ac:dyDescent="0.25">
      <c r="A459" s="61" t="s">
        <v>12277</v>
      </c>
      <c r="B459" s="61" t="s">
        <v>112</v>
      </c>
      <c r="C459" s="62">
        <v>588161</v>
      </c>
      <c r="D459" s="61" t="s">
        <v>12101</v>
      </c>
      <c r="E459" s="61" t="s">
        <v>12233</v>
      </c>
      <c r="F459" s="61" t="s">
        <v>12276</v>
      </c>
      <c r="G459" s="63">
        <v>5.5</v>
      </c>
    </row>
    <row r="460" spans="1:7" hidden="1" x14ac:dyDescent="0.25">
      <c r="A460" s="61" t="s">
        <v>12277</v>
      </c>
      <c r="B460" s="61" t="s">
        <v>112</v>
      </c>
      <c r="C460" s="62">
        <v>588161</v>
      </c>
      <c r="D460" s="61" t="s">
        <v>12101</v>
      </c>
      <c r="E460" s="61" t="s">
        <v>12179</v>
      </c>
      <c r="F460" s="61" t="s">
        <v>12275</v>
      </c>
      <c r="G460" s="63">
        <v>5.5</v>
      </c>
    </row>
    <row r="461" spans="1:7" hidden="1" x14ac:dyDescent="0.25">
      <c r="A461" s="61" t="s">
        <v>12277</v>
      </c>
      <c r="B461" s="61" t="s">
        <v>112</v>
      </c>
      <c r="C461" s="62">
        <v>588161</v>
      </c>
      <c r="D461" s="61" t="s">
        <v>12101</v>
      </c>
      <c r="E461" s="61" t="s">
        <v>12179</v>
      </c>
      <c r="F461" s="61" t="s">
        <v>12276</v>
      </c>
      <c r="G461" s="63">
        <v>5.5</v>
      </c>
    </row>
    <row r="462" spans="1:7" hidden="1" x14ac:dyDescent="0.25">
      <c r="A462" s="61" t="s">
        <v>12277</v>
      </c>
      <c r="B462" s="61" t="s">
        <v>112</v>
      </c>
      <c r="C462" s="62">
        <v>588161</v>
      </c>
      <c r="D462" s="61" t="s">
        <v>12051</v>
      </c>
      <c r="E462" s="61" t="s">
        <v>12233</v>
      </c>
      <c r="F462" s="61" t="s">
        <v>12275</v>
      </c>
      <c r="G462" s="63">
        <v>5.5</v>
      </c>
    </row>
    <row r="463" spans="1:7" hidden="1" x14ac:dyDescent="0.25">
      <c r="A463" s="61" t="s">
        <v>12277</v>
      </c>
      <c r="B463" s="61" t="s">
        <v>112</v>
      </c>
      <c r="C463" s="62">
        <v>588161</v>
      </c>
      <c r="D463" s="61" t="s">
        <v>12051</v>
      </c>
      <c r="E463" s="61" t="s">
        <v>12233</v>
      </c>
      <c r="F463" s="61" t="s">
        <v>12276</v>
      </c>
      <c r="G463" s="63">
        <v>5.5</v>
      </c>
    </row>
    <row r="464" spans="1:7" hidden="1" x14ac:dyDescent="0.25">
      <c r="A464" s="61" t="s">
        <v>12277</v>
      </c>
      <c r="B464" s="61" t="s">
        <v>112</v>
      </c>
      <c r="C464" s="62">
        <v>588161</v>
      </c>
      <c r="D464" s="61" t="s">
        <v>12051</v>
      </c>
      <c r="E464" s="61" t="s">
        <v>12179</v>
      </c>
      <c r="F464" s="61" t="s">
        <v>12275</v>
      </c>
      <c r="G464" s="63">
        <v>5.5</v>
      </c>
    </row>
    <row r="465" spans="1:7" hidden="1" x14ac:dyDescent="0.25">
      <c r="A465" s="61" t="s">
        <v>12277</v>
      </c>
      <c r="B465" s="61" t="s">
        <v>112</v>
      </c>
      <c r="C465" s="62">
        <v>588161</v>
      </c>
      <c r="D465" s="61" t="s">
        <v>12051</v>
      </c>
      <c r="E465" s="61" t="s">
        <v>12179</v>
      </c>
      <c r="F465" s="61" t="s">
        <v>12276</v>
      </c>
      <c r="G465" s="63">
        <v>5.5</v>
      </c>
    </row>
    <row r="466" spans="1:7" hidden="1" x14ac:dyDescent="0.25">
      <c r="A466" s="61" t="s">
        <v>12277</v>
      </c>
      <c r="B466" s="61" t="s">
        <v>185</v>
      </c>
      <c r="C466" s="62">
        <v>267741</v>
      </c>
      <c r="D466" s="61" t="s">
        <v>12051</v>
      </c>
      <c r="E466" s="61" t="s">
        <v>12234</v>
      </c>
      <c r="F466" s="61" t="s">
        <v>12275</v>
      </c>
      <c r="G466" s="63">
        <v>1.5</v>
      </c>
    </row>
    <row r="467" spans="1:7" hidden="1" x14ac:dyDescent="0.25">
      <c r="A467" s="61" t="s">
        <v>12277</v>
      </c>
      <c r="B467" s="61" t="s">
        <v>185</v>
      </c>
      <c r="C467" s="62">
        <v>267741</v>
      </c>
      <c r="D467" s="61" t="s">
        <v>1174</v>
      </c>
      <c r="E467" s="61" t="s">
        <v>12234</v>
      </c>
      <c r="F467" s="61" t="s">
        <v>12275</v>
      </c>
      <c r="G467" s="63">
        <v>1.5</v>
      </c>
    </row>
    <row r="468" spans="1:7" hidden="1" x14ac:dyDescent="0.25">
      <c r="A468" s="61" t="s">
        <v>12277</v>
      </c>
      <c r="B468" s="61" t="s">
        <v>116</v>
      </c>
      <c r="C468" s="62">
        <v>210759</v>
      </c>
      <c r="D468" s="61" t="s">
        <v>12051</v>
      </c>
      <c r="E468" s="61" t="s">
        <v>12235</v>
      </c>
      <c r="F468" s="61" t="s">
        <v>12275</v>
      </c>
      <c r="G468" s="63">
        <v>0.35</v>
      </c>
    </row>
    <row r="469" spans="1:7" hidden="1" x14ac:dyDescent="0.25">
      <c r="A469" s="61" t="s">
        <v>12277</v>
      </c>
      <c r="B469" s="61" t="s">
        <v>116</v>
      </c>
      <c r="C469" s="62">
        <v>210759</v>
      </c>
      <c r="D469" s="61" t="s">
        <v>12051</v>
      </c>
      <c r="E469" s="61" t="s">
        <v>12235</v>
      </c>
      <c r="F469" s="61" t="s">
        <v>12276</v>
      </c>
      <c r="G469" s="63">
        <v>0.35</v>
      </c>
    </row>
    <row r="470" spans="1:7" hidden="1" x14ac:dyDescent="0.25">
      <c r="A470" s="61" t="s">
        <v>12277</v>
      </c>
      <c r="B470" s="61" t="s">
        <v>116</v>
      </c>
      <c r="C470" s="62">
        <v>210759</v>
      </c>
      <c r="D470" s="61" t="s">
        <v>11985</v>
      </c>
      <c r="E470" s="61" t="s">
        <v>12235</v>
      </c>
      <c r="F470" s="61" t="s">
        <v>12275</v>
      </c>
      <c r="G470" s="63">
        <v>0.35</v>
      </c>
    </row>
    <row r="471" spans="1:7" hidden="1" x14ac:dyDescent="0.25">
      <c r="A471" s="61" t="s">
        <v>12277</v>
      </c>
      <c r="B471" s="61" t="s">
        <v>116</v>
      </c>
      <c r="C471" s="62">
        <v>210759</v>
      </c>
      <c r="D471" s="61" t="s">
        <v>11985</v>
      </c>
      <c r="E471" s="61" t="s">
        <v>12235</v>
      </c>
      <c r="F471" s="61" t="s">
        <v>12276</v>
      </c>
      <c r="G471" s="63">
        <v>0.35</v>
      </c>
    </row>
    <row r="472" spans="1:7" hidden="1" x14ac:dyDescent="0.25">
      <c r="A472" s="61" t="s">
        <v>12277</v>
      </c>
      <c r="B472" s="61" t="s">
        <v>189</v>
      </c>
      <c r="C472" s="62">
        <v>588332</v>
      </c>
      <c r="D472" s="61" t="s">
        <v>12051</v>
      </c>
      <c r="E472" s="61" t="s">
        <v>12169</v>
      </c>
      <c r="F472" s="61" t="s">
        <v>12275</v>
      </c>
      <c r="G472" s="63">
        <v>6</v>
      </c>
    </row>
    <row r="473" spans="1:7" hidden="1" x14ac:dyDescent="0.25">
      <c r="A473" s="61" t="s">
        <v>12277</v>
      </c>
      <c r="B473" s="61" t="s">
        <v>189</v>
      </c>
      <c r="C473" s="62">
        <v>588332</v>
      </c>
      <c r="D473" s="61" t="s">
        <v>12051</v>
      </c>
      <c r="E473" s="61" t="s">
        <v>12169</v>
      </c>
      <c r="F473" s="61" t="s">
        <v>12276</v>
      </c>
      <c r="G473" s="63">
        <v>6</v>
      </c>
    </row>
    <row r="474" spans="1:7" hidden="1" x14ac:dyDescent="0.25">
      <c r="A474" s="61" t="s">
        <v>12277</v>
      </c>
      <c r="B474" s="61" t="s">
        <v>189</v>
      </c>
      <c r="C474" s="62">
        <v>588332</v>
      </c>
      <c r="D474" s="61" t="s">
        <v>11999</v>
      </c>
      <c r="E474" s="61" t="s">
        <v>12169</v>
      </c>
      <c r="F474" s="61" t="s">
        <v>12275</v>
      </c>
      <c r="G474" s="63">
        <v>6</v>
      </c>
    </row>
    <row r="475" spans="1:7" hidden="1" x14ac:dyDescent="0.25">
      <c r="A475" s="61" t="s">
        <v>12277</v>
      </c>
      <c r="B475" s="61" t="s">
        <v>189</v>
      </c>
      <c r="C475" s="62">
        <v>588332</v>
      </c>
      <c r="D475" s="61" t="s">
        <v>11999</v>
      </c>
      <c r="E475" s="61" t="s">
        <v>12169</v>
      </c>
      <c r="F475" s="61" t="s">
        <v>12276</v>
      </c>
      <c r="G475" s="63">
        <v>6</v>
      </c>
    </row>
    <row r="476" spans="1:7" hidden="1" x14ac:dyDescent="0.25">
      <c r="A476" s="61" t="s">
        <v>12277</v>
      </c>
      <c r="B476" s="61" t="s">
        <v>63</v>
      </c>
      <c r="C476" s="62">
        <v>588436</v>
      </c>
      <c r="D476" s="61" t="s">
        <v>12051</v>
      </c>
      <c r="E476" s="61" t="s">
        <v>12181</v>
      </c>
      <c r="F476" s="61" t="s">
        <v>12275</v>
      </c>
      <c r="G476" s="63">
        <v>11.16</v>
      </c>
    </row>
    <row r="477" spans="1:7" hidden="1" x14ac:dyDescent="0.25">
      <c r="A477" s="61" t="s">
        <v>12277</v>
      </c>
      <c r="B477" s="61" t="s">
        <v>63</v>
      </c>
      <c r="C477" s="62">
        <v>588436</v>
      </c>
      <c r="D477" s="61" t="s">
        <v>12065</v>
      </c>
      <c r="E477" s="61" t="s">
        <v>12181</v>
      </c>
      <c r="F477" s="61" t="s">
        <v>12275</v>
      </c>
      <c r="G477" s="63">
        <v>11.16</v>
      </c>
    </row>
    <row r="478" spans="1:7" hidden="1" x14ac:dyDescent="0.25">
      <c r="A478" s="61" t="s">
        <v>12277</v>
      </c>
      <c r="B478" s="61" t="s">
        <v>70</v>
      </c>
      <c r="C478" s="62">
        <v>588451</v>
      </c>
      <c r="D478" s="61" t="s">
        <v>12051</v>
      </c>
      <c r="E478" s="61" t="s">
        <v>12224</v>
      </c>
      <c r="F478" s="61" t="s">
        <v>12275</v>
      </c>
      <c r="G478" s="63">
        <v>3</v>
      </c>
    </row>
    <row r="479" spans="1:7" hidden="1" x14ac:dyDescent="0.25">
      <c r="A479" s="61" t="s">
        <v>12277</v>
      </c>
      <c r="B479" s="61" t="s">
        <v>70</v>
      </c>
      <c r="C479" s="62">
        <v>588451</v>
      </c>
      <c r="D479" s="61" t="s">
        <v>11991</v>
      </c>
      <c r="E479" s="61" t="s">
        <v>12224</v>
      </c>
      <c r="F479" s="61" t="s">
        <v>12275</v>
      </c>
      <c r="G479" s="63">
        <v>3</v>
      </c>
    </row>
    <row r="480" spans="1:7" hidden="1" x14ac:dyDescent="0.25">
      <c r="A480" s="61" t="s">
        <v>12277</v>
      </c>
      <c r="B480" s="61" t="s">
        <v>109</v>
      </c>
      <c r="C480" s="62">
        <v>588834</v>
      </c>
      <c r="D480" s="61" t="s">
        <v>12051</v>
      </c>
      <c r="E480" s="61" t="s">
        <v>12236</v>
      </c>
      <c r="F480" s="61" t="s">
        <v>12276</v>
      </c>
      <c r="G480" s="63">
        <v>2.5</v>
      </c>
    </row>
    <row r="481" spans="1:7" hidden="1" x14ac:dyDescent="0.25">
      <c r="A481" s="61" t="s">
        <v>12277</v>
      </c>
      <c r="B481" s="61" t="s">
        <v>109</v>
      </c>
      <c r="C481" s="62">
        <v>588834</v>
      </c>
      <c r="D481" s="61" t="s">
        <v>12046</v>
      </c>
      <c r="E481" s="61" t="s">
        <v>12236</v>
      </c>
      <c r="F481" s="61" t="s">
        <v>12276</v>
      </c>
      <c r="G481" s="63">
        <v>2.5</v>
      </c>
    </row>
    <row r="482" spans="1:7" hidden="1" x14ac:dyDescent="0.25">
      <c r="A482" s="61" t="s">
        <v>12277</v>
      </c>
      <c r="B482" s="61" t="s">
        <v>93</v>
      </c>
      <c r="C482" s="62">
        <v>588835</v>
      </c>
      <c r="D482" s="61" t="s">
        <v>12051</v>
      </c>
      <c r="E482" s="61" t="s">
        <v>12204</v>
      </c>
      <c r="F482" s="61" t="s">
        <v>12275</v>
      </c>
      <c r="G482" s="63">
        <v>4</v>
      </c>
    </row>
    <row r="483" spans="1:7" hidden="1" x14ac:dyDescent="0.25">
      <c r="A483" s="61" t="s">
        <v>12277</v>
      </c>
      <c r="B483" s="61" t="s">
        <v>93</v>
      </c>
      <c r="C483" s="62">
        <v>588835</v>
      </c>
      <c r="D483" s="61" t="s">
        <v>12051</v>
      </c>
      <c r="E483" s="61" t="s">
        <v>12204</v>
      </c>
      <c r="F483" s="61" t="s">
        <v>12276</v>
      </c>
      <c r="G483" s="63">
        <v>4</v>
      </c>
    </row>
    <row r="484" spans="1:7" hidden="1" x14ac:dyDescent="0.25">
      <c r="A484" s="61" t="s">
        <v>12277</v>
      </c>
      <c r="B484" s="61" t="s">
        <v>93</v>
      </c>
      <c r="C484" s="62">
        <v>588835</v>
      </c>
      <c r="D484" s="61" t="s">
        <v>12113</v>
      </c>
      <c r="E484" s="61" t="s">
        <v>12204</v>
      </c>
      <c r="F484" s="61" t="s">
        <v>12275</v>
      </c>
      <c r="G484" s="63">
        <v>4</v>
      </c>
    </row>
    <row r="485" spans="1:7" hidden="1" x14ac:dyDescent="0.25">
      <c r="A485" s="61" t="s">
        <v>12277</v>
      </c>
      <c r="B485" s="61" t="s">
        <v>93</v>
      </c>
      <c r="C485" s="62">
        <v>588835</v>
      </c>
      <c r="D485" s="61" t="s">
        <v>12113</v>
      </c>
      <c r="E485" s="61" t="s">
        <v>12204</v>
      </c>
      <c r="F485" s="61" t="s">
        <v>12276</v>
      </c>
      <c r="G485" s="63">
        <v>4</v>
      </c>
    </row>
    <row r="486" spans="1:7" hidden="1" x14ac:dyDescent="0.25">
      <c r="A486" s="61" t="s">
        <v>12277</v>
      </c>
      <c r="B486" s="61" t="s">
        <v>186</v>
      </c>
      <c r="C486" s="62">
        <v>588912</v>
      </c>
      <c r="D486" s="61" t="s">
        <v>12051</v>
      </c>
      <c r="E486" s="61" t="s">
        <v>12166</v>
      </c>
      <c r="F486" s="61" t="s">
        <v>12275</v>
      </c>
      <c r="G486" s="63">
        <v>8</v>
      </c>
    </row>
    <row r="487" spans="1:7" hidden="1" x14ac:dyDescent="0.25">
      <c r="A487" s="61" t="s">
        <v>12277</v>
      </c>
      <c r="B487" s="61" t="s">
        <v>186</v>
      </c>
      <c r="C487" s="62">
        <v>588912</v>
      </c>
      <c r="D487" s="61" t="s">
        <v>12051</v>
      </c>
      <c r="E487" s="61" t="s">
        <v>12166</v>
      </c>
      <c r="F487" s="61" t="s">
        <v>12276</v>
      </c>
      <c r="G487" s="63">
        <v>8</v>
      </c>
    </row>
    <row r="488" spans="1:7" hidden="1" x14ac:dyDescent="0.25">
      <c r="A488" s="61" t="s">
        <v>12277</v>
      </c>
      <c r="B488" s="61" t="s">
        <v>186</v>
      </c>
      <c r="C488" s="62">
        <v>588912</v>
      </c>
      <c r="D488" s="61" t="s">
        <v>11993</v>
      </c>
      <c r="E488" s="61" t="s">
        <v>12166</v>
      </c>
      <c r="F488" s="61" t="s">
        <v>12275</v>
      </c>
      <c r="G488" s="63">
        <v>8</v>
      </c>
    </row>
    <row r="489" spans="1:7" hidden="1" x14ac:dyDescent="0.25">
      <c r="A489" s="61" t="s">
        <v>12277</v>
      </c>
      <c r="B489" s="61" t="s">
        <v>186</v>
      </c>
      <c r="C489" s="62">
        <v>588912</v>
      </c>
      <c r="D489" s="61" t="s">
        <v>11993</v>
      </c>
      <c r="E489" s="61" t="s">
        <v>12166</v>
      </c>
      <c r="F489" s="61" t="s">
        <v>12276</v>
      </c>
      <c r="G489" s="63">
        <v>8</v>
      </c>
    </row>
    <row r="490" spans="1:7" hidden="1" x14ac:dyDescent="0.25">
      <c r="A490" s="61" t="s">
        <v>12277</v>
      </c>
      <c r="B490" s="61" t="s">
        <v>205</v>
      </c>
      <c r="C490" s="62">
        <v>589024</v>
      </c>
      <c r="D490" s="61" t="s">
        <v>12051</v>
      </c>
      <c r="E490" s="61" t="s">
        <v>12214</v>
      </c>
      <c r="F490" s="61" t="s">
        <v>12276</v>
      </c>
      <c r="G490" s="63">
        <v>5</v>
      </c>
    </row>
    <row r="491" spans="1:7" hidden="1" x14ac:dyDescent="0.25">
      <c r="A491" s="61" t="s">
        <v>12277</v>
      </c>
      <c r="B491" s="61" t="s">
        <v>205</v>
      </c>
      <c r="C491" s="62">
        <v>589024</v>
      </c>
      <c r="D491" s="61" t="s">
        <v>12134</v>
      </c>
      <c r="E491" s="61" t="s">
        <v>12214</v>
      </c>
      <c r="F491" s="61" t="s">
        <v>12276</v>
      </c>
      <c r="G491" s="63">
        <v>5</v>
      </c>
    </row>
    <row r="492" spans="1:7" hidden="1" x14ac:dyDescent="0.25">
      <c r="A492" s="61" t="s">
        <v>12277</v>
      </c>
      <c r="B492" s="61" t="s">
        <v>230</v>
      </c>
      <c r="C492" s="62">
        <v>583213</v>
      </c>
      <c r="D492" s="61" t="s">
        <v>12051</v>
      </c>
      <c r="E492" s="61" t="s">
        <v>12172</v>
      </c>
      <c r="F492" s="61" t="s">
        <v>12275</v>
      </c>
      <c r="G492" s="63">
        <v>3</v>
      </c>
    </row>
    <row r="493" spans="1:7" hidden="1" x14ac:dyDescent="0.25">
      <c r="A493" s="61" t="s">
        <v>12277</v>
      </c>
      <c r="B493" s="61" t="s">
        <v>230</v>
      </c>
      <c r="C493" s="62">
        <v>583213</v>
      </c>
      <c r="D493" s="61" t="s">
        <v>1174</v>
      </c>
      <c r="E493" s="61" t="s">
        <v>12172</v>
      </c>
      <c r="F493" s="61" t="s">
        <v>12275</v>
      </c>
      <c r="G493" s="63">
        <v>3</v>
      </c>
    </row>
    <row r="494" spans="1:7" hidden="1" x14ac:dyDescent="0.25">
      <c r="A494" s="61" t="s">
        <v>12277</v>
      </c>
      <c r="B494" s="61" t="s">
        <v>8597</v>
      </c>
      <c r="C494" s="62">
        <v>583704</v>
      </c>
      <c r="D494" s="61" t="s">
        <v>12051</v>
      </c>
      <c r="E494" s="61" t="s">
        <v>12172</v>
      </c>
      <c r="F494" s="61" t="s">
        <v>12275</v>
      </c>
      <c r="G494" s="63">
        <v>3</v>
      </c>
    </row>
    <row r="495" spans="1:7" hidden="1" x14ac:dyDescent="0.25">
      <c r="A495" s="61" t="s">
        <v>12277</v>
      </c>
      <c r="B495" s="61" t="s">
        <v>8597</v>
      </c>
      <c r="C495" s="62">
        <v>583704</v>
      </c>
      <c r="D495" s="61" t="s">
        <v>1174</v>
      </c>
      <c r="E495" s="61" t="s">
        <v>12172</v>
      </c>
      <c r="F495" s="61" t="s">
        <v>12275</v>
      </c>
      <c r="G495" s="63">
        <v>3</v>
      </c>
    </row>
    <row r="496" spans="1:7" hidden="1" x14ac:dyDescent="0.25">
      <c r="A496" s="61" t="s">
        <v>12277</v>
      </c>
      <c r="B496" s="61" t="s">
        <v>178</v>
      </c>
      <c r="C496" s="62">
        <v>589103</v>
      </c>
      <c r="D496" s="61" t="s">
        <v>12051</v>
      </c>
      <c r="E496" s="61" t="s">
        <v>12217</v>
      </c>
      <c r="F496" s="61" t="s">
        <v>12275</v>
      </c>
      <c r="G496" s="63">
        <v>7</v>
      </c>
    </row>
    <row r="497" spans="1:7" hidden="1" x14ac:dyDescent="0.25">
      <c r="A497" s="61" t="s">
        <v>12277</v>
      </c>
      <c r="B497" s="61" t="s">
        <v>178</v>
      </c>
      <c r="C497" s="62">
        <v>589103</v>
      </c>
      <c r="D497" s="61" t="s">
        <v>12051</v>
      </c>
      <c r="E497" s="61" t="s">
        <v>12217</v>
      </c>
      <c r="F497" s="61" t="s">
        <v>12276</v>
      </c>
      <c r="G497" s="63">
        <v>7</v>
      </c>
    </row>
    <row r="498" spans="1:7" hidden="1" x14ac:dyDescent="0.25">
      <c r="A498" s="61" t="s">
        <v>12277</v>
      </c>
      <c r="B498" s="61" t="s">
        <v>178</v>
      </c>
      <c r="C498" s="62">
        <v>589103</v>
      </c>
      <c r="D498" s="61" t="s">
        <v>12007</v>
      </c>
      <c r="E498" s="61" t="s">
        <v>12217</v>
      </c>
      <c r="F498" s="61" t="s">
        <v>12275</v>
      </c>
      <c r="G498" s="63">
        <v>7</v>
      </c>
    </row>
    <row r="499" spans="1:7" hidden="1" x14ac:dyDescent="0.25">
      <c r="A499" s="61" t="s">
        <v>12277</v>
      </c>
      <c r="B499" s="61" t="s">
        <v>178</v>
      </c>
      <c r="C499" s="62">
        <v>589103</v>
      </c>
      <c r="D499" s="61" t="s">
        <v>12007</v>
      </c>
      <c r="E499" s="61" t="s">
        <v>12217</v>
      </c>
      <c r="F499" s="61" t="s">
        <v>12276</v>
      </c>
      <c r="G499" s="63">
        <v>7</v>
      </c>
    </row>
    <row r="500" spans="1:7" hidden="1" x14ac:dyDescent="0.25">
      <c r="A500" s="61" t="s">
        <v>12277</v>
      </c>
      <c r="B500" s="61" t="s">
        <v>9228</v>
      </c>
      <c r="C500" s="62">
        <v>589133</v>
      </c>
      <c r="D500" s="61" t="s">
        <v>12051</v>
      </c>
      <c r="E500" s="61" t="s">
        <v>12164</v>
      </c>
      <c r="F500" s="61" t="s">
        <v>12276</v>
      </c>
      <c r="G500" s="63">
        <v>7.5</v>
      </c>
    </row>
    <row r="501" spans="1:7" hidden="1" x14ac:dyDescent="0.25">
      <c r="A501" s="61" t="s">
        <v>12277</v>
      </c>
      <c r="B501" s="61" t="s">
        <v>9228</v>
      </c>
      <c r="C501" s="62">
        <v>589133</v>
      </c>
      <c r="D501" s="61" t="s">
        <v>12025</v>
      </c>
      <c r="E501" s="61" t="s">
        <v>12164</v>
      </c>
      <c r="F501" s="61" t="s">
        <v>12276</v>
      </c>
      <c r="G501" s="63">
        <v>7.5</v>
      </c>
    </row>
    <row r="502" spans="1:7" hidden="1" x14ac:dyDescent="0.25">
      <c r="A502" s="61" t="s">
        <v>12277</v>
      </c>
      <c r="B502" s="61" t="s">
        <v>88</v>
      </c>
      <c r="C502" s="62">
        <v>589182</v>
      </c>
      <c r="D502" s="61" t="s">
        <v>12051</v>
      </c>
      <c r="E502" s="61" t="s">
        <v>12213</v>
      </c>
      <c r="F502" s="61" t="s">
        <v>12276</v>
      </c>
      <c r="G502" s="63">
        <v>9</v>
      </c>
    </row>
    <row r="503" spans="1:7" hidden="1" x14ac:dyDescent="0.25">
      <c r="A503" s="61" t="s">
        <v>12277</v>
      </c>
      <c r="B503" s="61" t="s">
        <v>88</v>
      </c>
      <c r="C503" s="62">
        <v>589182</v>
      </c>
      <c r="D503" s="61" t="s">
        <v>12073</v>
      </c>
      <c r="E503" s="61" t="s">
        <v>12213</v>
      </c>
      <c r="F503" s="61" t="s">
        <v>12276</v>
      </c>
      <c r="G503" s="63">
        <v>9</v>
      </c>
    </row>
    <row r="504" spans="1:7" hidden="1" x14ac:dyDescent="0.25">
      <c r="A504" s="61" t="s">
        <v>12277</v>
      </c>
      <c r="B504" s="61" t="s">
        <v>152</v>
      </c>
      <c r="C504" s="62">
        <v>589219</v>
      </c>
      <c r="D504" s="61" t="s">
        <v>12012</v>
      </c>
      <c r="E504" s="61" t="s">
        <v>12162</v>
      </c>
      <c r="F504" s="61" t="s">
        <v>12276</v>
      </c>
      <c r="G504" s="63">
        <v>3</v>
      </c>
    </row>
    <row r="505" spans="1:7" hidden="1" x14ac:dyDescent="0.25">
      <c r="A505" s="61" t="s">
        <v>12277</v>
      </c>
      <c r="B505" s="61" t="s">
        <v>152</v>
      </c>
      <c r="C505" s="62">
        <v>589219</v>
      </c>
      <c r="D505" s="61" t="s">
        <v>12051</v>
      </c>
      <c r="E505" s="61" t="s">
        <v>12162</v>
      </c>
      <c r="F505" s="61" t="s">
        <v>12276</v>
      </c>
      <c r="G505" s="63">
        <v>3</v>
      </c>
    </row>
    <row r="506" spans="1:7" hidden="1" x14ac:dyDescent="0.25">
      <c r="A506" s="61" t="s">
        <v>12277</v>
      </c>
      <c r="B506" s="61" t="s">
        <v>76</v>
      </c>
      <c r="C506" s="62">
        <v>589241</v>
      </c>
      <c r="D506" s="61" t="s">
        <v>12051</v>
      </c>
      <c r="E506" s="61" t="s">
        <v>12184</v>
      </c>
      <c r="F506" s="61" t="s">
        <v>12276</v>
      </c>
      <c r="G506" s="63">
        <v>5</v>
      </c>
    </row>
    <row r="507" spans="1:7" hidden="1" x14ac:dyDescent="0.25">
      <c r="A507" s="61" t="s">
        <v>12277</v>
      </c>
      <c r="B507" s="61" t="s">
        <v>76</v>
      </c>
      <c r="C507" s="62">
        <v>589241</v>
      </c>
      <c r="D507" s="61" t="s">
        <v>11961</v>
      </c>
      <c r="E507" s="61" t="s">
        <v>12184</v>
      </c>
      <c r="F507" s="61" t="s">
        <v>12276</v>
      </c>
      <c r="G507" s="63">
        <v>5</v>
      </c>
    </row>
    <row r="508" spans="1:7" hidden="1" x14ac:dyDescent="0.25">
      <c r="A508" s="61" t="s">
        <v>12277</v>
      </c>
      <c r="B508" s="61" t="s">
        <v>175</v>
      </c>
      <c r="C508" s="62">
        <v>589397</v>
      </c>
      <c r="D508" s="61" t="s">
        <v>12051</v>
      </c>
      <c r="E508" s="61" t="s">
        <v>12172</v>
      </c>
      <c r="F508" s="61" t="s">
        <v>12275</v>
      </c>
      <c r="G508" s="63">
        <v>3</v>
      </c>
    </row>
    <row r="509" spans="1:7" hidden="1" x14ac:dyDescent="0.25">
      <c r="A509" s="61" t="s">
        <v>12277</v>
      </c>
      <c r="B509" s="61" t="s">
        <v>175</v>
      </c>
      <c r="C509" s="62">
        <v>589397</v>
      </c>
      <c r="D509" s="61" t="s">
        <v>12051</v>
      </c>
      <c r="E509" s="61" t="s">
        <v>12172</v>
      </c>
      <c r="F509" s="61" t="s">
        <v>12276</v>
      </c>
      <c r="G509" s="63">
        <v>2</v>
      </c>
    </row>
    <row r="510" spans="1:7" hidden="1" x14ac:dyDescent="0.25">
      <c r="A510" s="61" t="s">
        <v>12277</v>
      </c>
      <c r="B510" s="61" t="s">
        <v>175</v>
      </c>
      <c r="C510" s="62">
        <v>589397</v>
      </c>
      <c r="D510" s="61" t="s">
        <v>1174</v>
      </c>
      <c r="E510" s="61" t="s">
        <v>12172</v>
      </c>
      <c r="F510" s="61" t="s">
        <v>12275</v>
      </c>
      <c r="G510" s="63">
        <v>3</v>
      </c>
    </row>
    <row r="511" spans="1:7" hidden="1" x14ac:dyDescent="0.25">
      <c r="A511" s="61" t="s">
        <v>12277</v>
      </c>
      <c r="B511" s="61" t="s">
        <v>175</v>
      </c>
      <c r="C511" s="62">
        <v>589397</v>
      </c>
      <c r="D511" s="61" t="s">
        <v>1174</v>
      </c>
      <c r="E511" s="61" t="s">
        <v>12172</v>
      </c>
      <c r="F511" s="61" t="s">
        <v>12276</v>
      </c>
      <c r="G511" s="63">
        <v>2</v>
      </c>
    </row>
    <row r="512" spans="1:7" hidden="1" x14ac:dyDescent="0.25">
      <c r="A512" s="61" t="s">
        <v>12277</v>
      </c>
      <c r="B512" s="61" t="s">
        <v>193</v>
      </c>
      <c r="C512" s="62">
        <v>589460</v>
      </c>
      <c r="D512" s="61" t="s">
        <v>12051</v>
      </c>
      <c r="E512" s="61" t="s">
        <v>12164</v>
      </c>
      <c r="F512" s="61" t="s">
        <v>12275</v>
      </c>
      <c r="G512" s="63">
        <v>3</v>
      </c>
    </row>
    <row r="513" spans="1:7" hidden="1" x14ac:dyDescent="0.25">
      <c r="A513" s="61" t="s">
        <v>12277</v>
      </c>
      <c r="B513" s="61" t="s">
        <v>193</v>
      </c>
      <c r="C513" s="62">
        <v>589460</v>
      </c>
      <c r="D513" s="61" t="s">
        <v>12154</v>
      </c>
      <c r="E513" s="61" t="s">
        <v>12164</v>
      </c>
      <c r="F513" s="61" t="s">
        <v>12275</v>
      </c>
      <c r="G513" s="63">
        <v>3</v>
      </c>
    </row>
    <row r="514" spans="1:7" hidden="1" x14ac:dyDescent="0.25">
      <c r="A514" s="61" t="s">
        <v>12277</v>
      </c>
      <c r="B514" s="61" t="s">
        <v>252</v>
      </c>
      <c r="C514" s="62">
        <v>586515</v>
      </c>
      <c r="D514" s="61" t="s">
        <v>12051</v>
      </c>
      <c r="E514" s="61" t="s">
        <v>12172</v>
      </c>
      <c r="F514" s="61" t="s">
        <v>12275</v>
      </c>
      <c r="G514" s="63">
        <v>3</v>
      </c>
    </row>
    <row r="515" spans="1:7" hidden="1" x14ac:dyDescent="0.25">
      <c r="A515" s="61" t="s">
        <v>12277</v>
      </c>
      <c r="B515" s="61" t="s">
        <v>252</v>
      </c>
      <c r="C515" s="62">
        <v>586515</v>
      </c>
      <c r="D515" s="61" t="s">
        <v>12051</v>
      </c>
      <c r="E515" s="61" t="s">
        <v>12172</v>
      </c>
      <c r="F515" s="61" t="s">
        <v>12276</v>
      </c>
      <c r="G515" s="63">
        <v>2.5</v>
      </c>
    </row>
    <row r="516" spans="1:7" hidden="1" x14ac:dyDescent="0.25">
      <c r="A516" s="61" t="s">
        <v>12277</v>
      </c>
      <c r="B516" s="61" t="s">
        <v>252</v>
      </c>
      <c r="C516" s="62">
        <v>586515</v>
      </c>
      <c r="D516" s="61" t="s">
        <v>12046</v>
      </c>
      <c r="E516" s="61" t="s">
        <v>12172</v>
      </c>
      <c r="F516" s="61" t="s">
        <v>12275</v>
      </c>
      <c r="G516" s="63">
        <v>3</v>
      </c>
    </row>
    <row r="517" spans="1:7" hidden="1" x14ac:dyDescent="0.25">
      <c r="A517" s="61" t="s">
        <v>12277</v>
      </c>
      <c r="B517" s="61" t="s">
        <v>252</v>
      </c>
      <c r="C517" s="62">
        <v>586515</v>
      </c>
      <c r="D517" s="61" t="s">
        <v>12046</v>
      </c>
      <c r="E517" s="61" t="s">
        <v>12172</v>
      </c>
      <c r="F517" s="61" t="s">
        <v>12276</v>
      </c>
      <c r="G517" s="63">
        <v>2.5</v>
      </c>
    </row>
    <row r="518" spans="1:7" hidden="1" x14ac:dyDescent="0.25">
      <c r="A518" s="61" t="s">
        <v>12277</v>
      </c>
      <c r="B518" s="61" t="s">
        <v>3221</v>
      </c>
      <c r="C518" s="62">
        <v>589535</v>
      </c>
      <c r="D518" s="61" t="s">
        <v>12051</v>
      </c>
      <c r="E518" s="61" t="s">
        <v>12164</v>
      </c>
      <c r="F518" s="61" t="s">
        <v>12275</v>
      </c>
      <c r="G518" s="63">
        <v>3</v>
      </c>
    </row>
    <row r="519" spans="1:7" hidden="1" x14ac:dyDescent="0.25">
      <c r="A519" s="61" t="s">
        <v>12277</v>
      </c>
      <c r="B519" s="61" t="s">
        <v>3221</v>
      </c>
      <c r="C519" s="62">
        <v>589535</v>
      </c>
      <c r="D519" s="61" t="s">
        <v>12154</v>
      </c>
      <c r="E519" s="61" t="s">
        <v>12164</v>
      </c>
      <c r="F519" s="61" t="s">
        <v>12275</v>
      </c>
      <c r="G519" s="63">
        <v>3</v>
      </c>
    </row>
    <row r="520" spans="1:7" hidden="1" x14ac:dyDescent="0.25">
      <c r="A520" s="61" t="s">
        <v>12277</v>
      </c>
      <c r="B520" s="61" t="s">
        <v>1035</v>
      </c>
      <c r="C520" s="62">
        <v>216930</v>
      </c>
      <c r="D520" s="61" t="s">
        <v>12051</v>
      </c>
      <c r="E520" s="61" t="s">
        <v>12166</v>
      </c>
      <c r="F520" s="61" t="s">
        <v>12275</v>
      </c>
      <c r="G520" s="63">
        <v>9</v>
      </c>
    </row>
    <row r="521" spans="1:7" hidden="1" x14ac:dyDescent="0.25">
      <c r="A521" s="61" t="s">
        <v>12277</v>
      </c>
      <c r="B521" s="61" t="s">
        <v>1035</v>
      </c>
      <c r="C521" s="62">
        <v>216930</v>
      </c>
      <c r="D521" s="61" t="s">
        <v>12051</v>
      </c>
      <c r="E521" s="61" t="s">
        <v>12188</v>
      </c>
      <c r="F521" s="61" t="s">
        <v>12275</v>
      </c>
      <c r="G521" s="63">
        <v>5</v>
      </c>
    </row>
    <row r="522" spans="1:7" hidden="1" x14ac:dyDescent="0.25">
      <c r="A522" s="61" t="s">
        <v>12277</v>
      </c>
      <c r="B522" s="61" t="s">
        <v>1035</v>
      </c>
      <c r="C522" s="62">
        <v>216930</v>
      </c>
      <c r="D522" s="61" t="s">
        <v>11993</v>
      </c>
      <c r="E522" s="61" t="s">
        <v>12166</v>
      </c>
      <c r="F522" s="61" t="s">
        <v>12275</v>
      </c>
      <c r="G522" s="63">
        <v>9</v>
      </c>
    </row>
    <row r="523" spans="1:7" hidden="1" x14ac:dyDescent="0.25">
      <c r="A523" s="61" t="s">
        <v>12277</v>
      </c>
      <c r="B523" s="61" t="s">
        <v>1035</v>
      </c>
      <c r="C523" s="62">
        <v>216930</v>
      </c>
      <c r="D523" s="61" t="s">
        <v>12095</v>
      </c>
      <c r="E523" s="61" t="s">
        <v>12188</v>
      </c>
      <c r="F523" s="61" t="s">
        <v>12275</v>
      </c>
      <c r="G523" s="63">
        <v>5</v>
      </c>
    </row>
    <row r="524" spans="1:7" hidden="1" x14ac:dyDescent="0.25">
      <c r="A524" s="61" t="s">
        <v>12277</v>
      </c>
      <c r="B524" s="61" t="s">
        <v>7081</v>
      </c>
      <c r="C524" s="62">
        <v>209950</v>
      </c>
      <c r="D524" s="61" t="s">
        <v>12051</v>
      </c>
      <c r="E524" s="61" t="s">
        <v>12237</v>
      </c>
      <c r="F524" s="61" t="s">
        <v>12275</v>
      </c>
      <c r="G524" s="63">
        <v>2</v>
      </c>
    </row>
    <row r="525" spans="1:7" hidden="1" x14ac:dyDescent="0.25">
      <c r="A525" s="61" t="s">
        <v>12277</v>
      </c>
      <c r="B525" s="61" t="s">
        <v>7081</v>
      </c>
      <c r="C525" s="62">
        <v>209950</v>
      </c>
      <c r="D525" s="61" t="s">
        <v>12051</v>
      </c>
      <c r="E525" s="61" t="s">
        <v>12237</v>
      </c>
      <c r="F525" s="61" t="s">
        <v>12276</v>
      </c>
      <c r="G525" s="63">
        <v>2</v>
      </c>
    </row>
    <row r="526" spans="1:7" hidden="1" x14ac:dyDescent="0.25">
      <c r="A526" s="61" t="s">
        <v>12277</v>
      </c>
      <c r="B526" s="61" t="s">
        <v>7081</v>
      </c>
      <c r="C526" s="62">
        <v>209950</v>
      </c>
      <c r="D526" s="61" t="s">
        <v>12071</v>
      </c>
      <c r="E526" s="61" t="s">
        <v>12237</v>
      </c>
      <c r="F526" s="61" t="s">
        <v>12275</v>
      </c>
      <c r="G526" s="63">
        <v>2</v>
      </c>
    </row>
    <row r="527" spans="1:7" hidden="1" x14ac:dyDescent="0.25">
      <c r="A527" s="61" t="s">
        <v>12277</v>
      </c>
      <c r="B527" s="61" t="s">
        <v>7081</v>
      </c>
      <c r="C527" s="62">
        <v>209950</v>
      </c>
      <c r="D527" s="61" t="s">
        <v>12071</v>
      </c>
      <c r="E527" s="61" t="s">
        <v>12237</v>
      </c>
      <c r="F527" s="61" t="s">
        <v>12276</v>
      </c>
      <c r="G527" s="63">
        <v>2</v>
      </c>
    </row>
    <row r="528" spans="1:7" hidden="1" x14ac:dyDescent="0.25">
      <c r="A528" s="61" t="s">
        <v>12277</v>
      </c>
      <c r="B528" s="61" t="s">
        <v>7081</v>
      </c>
      <c r="C528" s="62">
        <v>209950</v>
      </c>
      <c r="D528" s="61" t="s">
        <v>12093</v>
      </c>
      <c r="E528" s="61" t="s">
        <v>12237</v>
      </c>
      <c r="F528" s="61" t="s">
        <v>12275</v>
      </c>
      <c r="G528" s="63">
        <v>2</v>
      </c>
    </row>
    <row r="529" spans="1:7" hidden="1" x14ac:dyDescent="0.25">
      <c r="A529" s="61" t="s">
        <v>12277</v>
      </c>
      <c r="B529" s="61" t="s">
        <v>7081</v>
      </c>
      <c r="C529" s="62">
        <v>209950</v>
      </c>
      <c r="D529" s="61" t="s">
        <v>12093</v>
      </c>
      <c r="E529" s="61" t="s">
        <v>12237</v>
      </c>
      <c r="F529" s="61" t="s">
        <v>12276</v>
      </c>
      <c r="G529" s="63">
        <v>2</v>
      </c>
    </row>
    <row r="530" spans="1:7" hidden="1" x14ac:dyDescent="0.25">
      <c r="A530" s="61" t="s">
        <v>12277</v>
      </c>
      <c r="B530" s="61" t="s">
        <v>108</v>
      </c>
      <c r="C530" s="62">
        <v>210346</v>
      </c>
      <c r="D530" s="61" t="s">
        <v>12051</v>
      </c>
      <c r="E530" s="61" t="s">
        <v>12229</v>
      </c>
      <c r="F530" s="61" t="s">
        <v>12275</v>
      </c>
      <c r="G530" s="63">
        <v>2.5</v>
      </c>
    </row>
    <row r="531" spans="1:7" hidden="1" x14ac:dyDescent="0.25">
      <c r="A531" s="61" t="s">
        <v>12277</v>
      </c>
      <c r="B531" s="61" t="s">
        <v>108</v>
      </c>
      <c r="C531" s="62">
        <v>210346</v>
      </c>
      <c r="D531" s="61" t="s">
        <v>12051</v>
      </c>
      <c r="E531" s="61" t="s">
        <v>12229</v>
      </c>
      <c r="F531" s="61" t="s">
        <v>12276</v>
      </c>
      <c r="G531" s="63">
        <v>2.5</v>
      </c>
    </row>
    <row r="532" spans="1:7" hidden="1" x14ac:dyDescent="0.25">
      <c r="A532" s="61" t="s">
        <v>12277</v>
      </c>
      <c r="B532" s="61" t="s">
        <v>108</v>
      </c>
      <c r="C532" s="62">
        <v>210346</v>
      </c>
      <c r="D532" s="61" t="s">
        <v>12156</v>
      </c>
      <c r="E532" s="61" t="s">
        <v>12229</v>
      </c>
      <c r="F532" s="61" t="s">
        <v>12275</v>
      </c>
      <c r="G532" s="63">
        <v>2.5</v>
      </c>
    </row>
    <row r="533" spans="1:7" hidden="1" x14ac:dyDescent="0.25">
      <c r="A533" s="61" t="s">
        <v>12277</v>
      </c>
      <c r="B533" s="61" t="s">
        <v>108</v>
      </c>
      <c r="C533" s="62">
        <v>210346</v>
      </c>
      <c r="D533" s="61" t="s">
        <v>12156</v>
      </c>
      <c r="E533" s="61" t="s">
        <v>12229</v>
      </c>
      <c r="F533" s="61" t="s">
        <v>12276</v>
      </c>
      <c r="G533" s="63">
        <v>2.5</v>
      </c>
    </row>
    <row r="534" spans="1:7" hidden="1" x14ac:dyDescent="0.25">
      <c r="A534" s="61" t="s">
        <v>12277</v>
      </c>
      <c r="B534" s="61" t="s">
        <v>117</v>
      </c>
      <c r="C534" s="62">
        <v>210899</v>
      </c>
      <c r="D534" s="61" t="s">
        <v>12051</v>
      </c>
      <c r="E534" s="61" t="s">
        <v>12198</v>
      </c>
      <c r="F534" s="61" t="s">
        <v>12275</v>
      </c>
      <c r="G534" s="63">
        <v>3.5</v>
      </c>
    </row>
    <row r="535" spans="1:7" hidden="1" x14ac:dyDescent="0.25">
      <c r="A535" s="61" t="s">
        <v>12277</v>
      </c>
      <c r="B535" s="61" t="s">
        <v>117</v>
      </c>
      <c r="C535" s="62">
        <v>210899</v>
      </c>
      <c r="D535" s="61" t="s">
        <v>11979</v>
      </c>
      <c r="E535" s="61" t="s">
        <v>12198</v>
      </c>
      <c r="F535" s="61" t="s">
        <v>12275</v>
      </c>
      <c r="G535" s="63">
        <v>3.5</v>
      </c>
    </row>
    <row r="536" spans="1:7" hidden="1" x14ac:dyDescent="0.25">
      <c r="A536" s="61" t="s">
        <v>12277</v>
      </c>
      <c r="B536" s="61" t="s">
        <v>126</v>
      </c>
      <c r="C536" s="62">
        <v>44855</v>
      </c>
      <c r="D536" s="61" t="s">
        <v>12051</v>
      </c>
      <c r="E536" s="61" t="s">
        <v>12238</v>
      </c>
      <c r="F536" s="61" t="s">
        <v>12275</v>
      </c>
      <c r="G536" s="63">
        <v>2.5</v>
      </c>
    </row>
    <row r="537" spans="1:7" hidden="1" x14ac:dyDescent="0.25">
      <c r="A537" s="61" t="s">
        <v>12277</v>
      </c>
      <c r="B537" s="61" t="s">
        <v>126</v>
      </c>
      <c r="C537" s="62">
        <v>44855</v>
      </c>
      <c r="D537" s="61" t="s">
        <v>12051</v>
      </c>
      <c r="E537" s="61" t="s">
        <v>12238</v>
      </c>
      <c r="F537" s="61" t="s">
        <v>12276</v>
      </c>
      <c r="G537" s="63">
        <v>2.5</v>
      </c>
    </row>
    <row r="538" spans="1:7" hidden="1" x14ac:dyDescent="0.25">
      <c r="A538" s="61" t="s">
        <v>12277</v>
      </c>
      <c r="B538" s="61" t="s">
        <v>126</v>
      </c>
      <c r="C538" s="62">
        <v>44855</v>
      </c>
      <c r="D538" s="61" t="s">
        <v>11997</v>
      </c>
      <c r="E538" s="61" t="s">
        <v>12238</v>
      </c>
      <c r="F538" s="61" t="s">
        <v>12275</v>
      </c>
      <c r="G538" s="63">
        <v>2.5</v>
      </c>
    </row>
    <row r="539" spans="1:7" hidden="1" x14ac:dyDescent="0.25">
      <c r="A539" s="61" t="s">
        <v>12277</v>
      </c>
      <c r="B539" s="61" t="s">
        <v>126</v>
      </c>
      <c r="C539" s="62">
        <v>44855</v>
      </c>
      <c r="D539" s="61" t="s">
        <v>11997</v>
      </c>
      <c r="E539" s="61" t="s">
        <v>12238</v>
      </c>
      <c r="F539" s="61" t="s">
        <v>12276</v>
      </c>
      <c r="G539" s="63">
        <v>2.5</v>
      </c>
    </row>
    <row r="540" spans="1:7" hidden="1" x14ac:dyDescent="0.25">
      <c r="A540" s="61" t="s">
        <v>12277</v>
      </c>
      <c r="B540" s="61" t="s">
        <v>10267</v>
      </c>
      <c r="C540" s="62">
        <v>212110</v>
      </c>
      <c r="D540" s="61" t="s">
        <v>12051</v>
      </c>
      <c r="E540" s="61" t="s">
        <v>12227</v>
      </c>
      <c r="F540" s="61" t="s">
        <v>12275</v>
      </c>
      <c r="G540" s="63">
        <v>1.8</v>
      </c>
    </row>
    <row r="541" spans="1:7" hidden="1" x14ac:dyDescent="0.25">
      <c r="A541" s="61" t="s">
        <v>12277</v>
      </c>
      <c r="B541" s="61" t="s">
        <v>10267</v>
      </c>
      <c r="C541" s="62">
        <v>212110</v>
      </c>
      <c r="D541" s="61" t="s">
        <v>11989</v>
      </c>
      <c r="E541" s="61" t="s">
        <v>12227</v>
      </c>
      <c r="F541" s="61" t="s">
        <v>12275</v>
      </c>
      <c r="G541" s="63">
        <v>1.8</v>
      </c>
    </row>
    <row r="542" spans="1:7" hidden="1" x14ac:dyDescent="0.25">
      <c r="A542" s="61" t="s">
        <v>12277</v>
      </c>
      <c r="B542" s="61" t="s">
        <v>133</v>
      </c>
      <c r="C542" s="62">
        <v>212331</v>
      </c>
      <c r="D542" s="61" t="s">
        <v>12051</v>
      </c>
      <c r="E542" s="61" t="s">
        <v>12239</v>
      </c>
      <c r="F542" s="61" t="s">
        <v>12275</v>
      </c>
      <c r="G542" s="63">
        <v>5</v>
      </c>
    </row>
    <row r="543" spans="1:7" hidden="1" x14ac:dyDescent="0.25">
      <c r="A543" s="61" t="s">
        <v>12277</v>
      </c>
      <c r="B543" s="61" t="s">
        <v>133</v>
      </c>
      <c r="C543" s="62">
        <v>212331</v>
      </c>
      <c r="D543" s="61" t="s">
        <v>12051</v>
      </c>
      <c r="E543" s="61" t="s">
        <v>12239</v>
      </c>
      <c r="F543" s="61" t="s">
        <v>12276</v>
      </c>
      <c r="G543" s="63">
        <v>2.4</v>
      </c>
    </row>
    <row r="544" spans="1:7" hidden="1" x14ac:dyDescent="0.25">
      <c r="A544" s="61" t="s">
        <v>12277</v>
      </c>
      <c r="B544" s="61" t="s">
        <v>133</v>
      </c>
      <c r="C544" s="62">
        <v>212331</v>
      </c>
      <c r="D544" s="61" t="s">
        <v>12117</v>
      </c>
      <c r="E544" s="61" t="s">
        <v>12239</v>
      </c>
      <c r="F544" s="61" t="s">
        <v>12275</v>
      </c>
      <c r="G544" s="63">
        <v>5</v>
      </c>
    </row>
    <row r="545" spans="1:7" hidden="1" x14ac:dyDescent="0.25">
      <c r="A545" s="61" t="s">
        <v>12277</v>
      </c>
      <c r="B545" s="61" t="s">
        <v>133</v>
      </c>
      <c r="C545" s="62">
        <v>212331</v>
      </c>
      <c r="D545" s="61" t="s">
        <v>12117</v>
      </c>
      <c r="E545" s="61" t="s">
        <v>12239</v>
      </c>
      <c r="F545" s="61" t="s">
        <v>12276</v>
      </c>
      <c r="G545" s="63">
        <v>2.4</v>
      </c>
    </row>
    <row r="546" spans="1:7" hidden="1" x14ac:dyDescent="0.25">
      <c r="A546" s="61" t="s">
        <v>12277</v>
      </c>
      <c r="B546" s="61" t="s">
        <v>150</v>
      </c>
      <c r="C546" s="62">
        <v>213972</v>
      </c>
      <c r="D546" s="61" t="s">
        <v>12051</v>
      </c>
      <c r="E546" s="61" t="s">
        <v>12240</v>
      </c>
      <c r="F546" s="61" t="s">
        <v>12275</v>
      </c>
      <c r="G546" s="63">
        <v>2</v>
      </c>
    </row>
    <row r="547" spans="1:7" hidden="1" x14ac:dyDescent="0.25">
      <c r="A547" s="61" t="s">
        <v>12277</v>
      </c>
      <c r="B547" s="61" t="s">
        <v>150</v>
      </c>
      <c r="C547" s="62">
        <v>213972</v>
      </c>
      <c r="D547" s="61" t="s">
        <v>12051</v>
      </c>
      <c r="E547" s="61" t="s">
        <v>12240</v>
      </c>
      <c r="F547" s="61" t="s">
        <v>12276</v>
      </c>
      <c r="G547" s="63">
        <v>2</v>
      </c>
    </row>
    <row r="548" spans="1:7" hidden="1" x14ac:dyDescent="0.25">
      <c r="A548" s="61" t="s">
        <v>12277</v>
      </c>
      <c r="B548" s="61" t="s">
        <v>150</v>
      </c>
      <c r="C548" s="62">
        <v>213972</v>
      </c>
      <c r="D548" s="61" t="s">
        <v>12029</v>
      </c>
      <c r="E548" s="61" t="s">
        <v>12240</v>
      </c>
      <c r="F548" s="61" t="s">
        <v>12275</v>
      </c>
      <c r="G548" s="63">
        <v>2</v>
      </c>
    </row>
    <row r="549" spans="1:7" hidden="1" x14ac:dyDescent="0.25">
      <c r="A549" s="61" t="s">
        <v>12277</v>
      </c>
      <c r="B549" s="61" t="s">
        <v>150</v>
      </c>
      <c r="C549" s="62">
        <v>213972</v>
      </c>
      <c r="D549" s="61" t="s">
        <v>12029</v>
      </c>
      <c r="E549" s="61" t="s">
        <v>12240</v>
      </c>
      <c r="F549" s="61" t="s">
        <v>12276</v>
      </c>
      <c r="G549" s="63">
        <v>2</v>
      </c>
    </row>
    <row r="550" spans="1:7" hidden="1" x14ac:dyDescent="0.25">
      <c r="A550" s="61" t="s">
        <v>12277</v>
      </c>
      <c r="B550" s="61" t="s">
        <v>12286</v>
      </c>
      <c r="C550" s="62">
        <v>215001</v>
      </c>
      <c r="D550" s="61" t="s">
        <v>12051</v>
      </c>
      <c r="E550" s="61" t="s">
        <v>12204</v>
      </c>
      <c r="F550" s="61" t="s">
        <v>12276</v>
      </c>
      <c r="G550" s="63">
        <v>3</v>
      </c>
    </row>
    <row r="551" spans="1:7" hidden="1" x14ac:dyDescent="0.25">
      <c r="A551" s="61" t="s">
        <v>12277</v>
      </c>
      <c r="B551" s="61" t="s">
        <v>12286</v>
      </c>
      <c r="C551" s="62">
        <v>215001</v>
      </c>
      <c r="D551" s="61" t="s">
        <v>12113</v>
      </c>
      <c r="E551" s="61" t="s">
        <v>12204</v>
      </c>
      <c r="F551" s="61" t="s">
        <v>12276</v>
      </c>
      <c r="G551" s="63">
        <v>3</v>
      </c>
    </row>
    <row r="552" spans="1:7" hidden="1" x14ac:dyDescent="0.25">
      <c r="A552" s="61" t="s">
        <v>12277</v>
      </c>
      <c r="B552" s="61" t="s">
        <v>73</v>
      </c>
      <c r="C552" s="62">
        <v>215712</v>
      </c>
      <c r="D552" s="61" t="s">
        <v>12051</v>
      </c>
      <c r="E552" s="61" t="s">
        <v>12239</v>
      </c>
      <c r="F552" s="61" t="s">
        <v>12275</v>
      </c>
      <c r="G552" s="63">
        <v>3.8</v>
      </c>
    </row>
    <row r="553" spans="1:7" hidden="1" x14ac:dyDescent="0.25">
      <c r="A553" s="61" t="s">
        <v>12277</v>
      </c>
      <c r="B553" s="61" t="s">
        <v>73</v>
      </c>
      <c r="C553" s="62">
        <v>215712</v>
      </c>
      <c r="D553" s="61" t="s">
        <v>12117</v>
      </c>
      <c r="E553" s="61" t="s">
        <v>12239</v>
      </c>
      <c r="F553" s="61" t="s">
        <v>12275</v>
      </c>
      <c r="G553" s="63">
        <v>3.8</v>
      </c>
    </row>
    <row r="554" spans="1:7" hidden="1" x14ac:dyDescent="0.25">
      <c r="A554" s="61" t="s">
        <v>12277</v>
      </c>
      <c r="B554" s="61" t="s">
        <v>77</v>
      </c>
      <c r="C554" s="62">
        <v>216328</v>
      </c>
      <c r="D554" s="61" t="s">
        <v>12051</v>
      </c>
      <c r="E554" s="61" t="s">
        <v>12230</v>
      </c>
      <c r="F554" s="61" t="s">
        <v>12275</v>
      </c>
      <c r="G554" s="63">
        <v>3.5</v>
      </c>
    </row>
    <row r="555" spans="1:7" hidden="1" x14ac:dyDescent="0.25">
      <c r="A555" s="61" t="s">
        <v>12277</v>
      </c>
      <c r="B555" s="61" t="s">
        <v>77</v>
      </c>
      <c r="C555" s="62">
        <v>216328</v>
      </c>
      <c r="D555" s="61" t="s">
        <v>12051</v>
      </c>
      <c r="E555" s="61" t="s">
        <v>12230</v>
      </c>
      <c r="F555" s="61" t="s">
        <v>12276</v>
      </c>
      <c r="G555" s="63">
        <v>3</v>
      </c>
    </row>
    <row r="556" spans="1:7" hidden="1" x14ac:dyDescent="0.25">
      <c r="A556" s="61" t="s">
        <v>12277</v>
      </c>
      <c r="B556" s="61" t="s">
        <v>77</v>
      </c>
      <c r="C556" s="62">
        <v>216328</v>
      </c>
      <c r="D556" s="61" t="s">
        <v>12059</v>
      </c>
      <c r="E556" s="61" t="s">
        <v>12230</v>
      </c>
      <c r="F556" s="61" t="s">
        <v>12275</v>
      </c>
      <c r="G556" s="63">
        <v>3.5</v>
      </c>
    </row>
    <row r="557" spans="1:7" hidden="1" x14ac:dyDescent="0.25">
      <c r="A557" s="61" t="s">
        <v>12277</v>
      </c>
      <c r="B557" s="61" t="s">
        <v>77</v>
      </c>
      <c r="C557" s="62">
        <v>216328</v>
      </c>
      <c r="D557" s="61" t="s">
        <v>12059</v>
      </c>
      <c r="E557" s="61" t="s">
        <v>12230</v>
      </c>
      <c r="F557" s="61" t="s">
        <v>12276</v>
      </c>
      <c r="G557" s="63">
        <v>3</v>
      </c>
    </row>
    <row r="558" spans="1:7" hidden="1" x14ac:dyDescent="0.25">
      <c r="A558" s="61" t="s">
        <v>12277</v>
      </c>
      <c r="B558" s="61" t="s">
        <v>180</v>
      </c>
      <c r="C558" s="62">
        <v>215232</v>
      </c>
      <c r="D558" s="61" t="s">
        <v>12051</v>
      </c>
      <c r="E558" s="61" t="s">
        <v>12241</v>
      </c>
      <c r="F558" s="61" t="s">
        <v>12275</v>
      </c>
      <c r="G558" s="63">
        <v>5</v>
      </c>
    </row>
    <row r="559" spans="1:7" hidden="1" x14ac:dyDescent="0.25">
      <c r="A559" s="61" t="s">
        <v>12277</v>
      </c>
      <c r="B559" s="61" t="s">
        <v>180</v>
      </c>
      <c r="C559" s="62">
        <v>215232</v>
      </c>
      <c r="D559" s="61" t="s">
        <v>12090</v>
      </c>
      <c r="E559" s="61" t="s">
        <v>12241</v>
      </c>
      <c r="F559" s="61" t="s">
        <v>12275</v>
      </c>
      <c r="G559" s="63">
        <v>5</v>
      </c>
    </row>
    <row r="560" spans="1:7" hidden="1" x14ac:dyDescent="0.25">
      <c r="A560" s="61" t="s">
        <v>12277</v>
      </c>
      <c r="B560" s="61" t="s">
        <v>225</v>
      </c>
      <c r="C560" s="62">
        <v>44810</v>
      </c>
      <c r="D560" s="61" t="s">
        <v>12051</v>
      </c>
      <c r="E560" s="61" t="s">
        <v>12173</v>
      </c>
      <c r="F560" s="61" t="s">
        <v>12275</v>
      </c>
      <c r="G560" s="63">
        <v>4.5</v>
      </c>
    </row>
    <row r="561" spans="1:7" hidden="1" x14ac:dyDescent="0.25">
      <c r="A561" s="61" t="s">
        <v>12277</v>
      </c>
      <c r="B561" s="61" t="s">
        <v>225</v>
      </c>
      <c r="C561" s="62">
        <v>44810</v>
      </c>
      <c r="D561" s="61" t="s">
        <v>12051</v>
      </c>
      <c r="E561" s="61" t="s">
        <v>12173</v>
      </c>
      <c r="F561" s="61" t="s">
        <v>12276</v>
      </c>
      <c r="G561" s="63">
        <v>3</v>
      </c>
    </row>
    <row r="562" spans="1:7" hidden="1" x14ac:dyDescent="0.25">
      <c r="A562" s="61" t="s">
        <v>12277</v>
      </c>
      <c r="B562" s="61" t="s">
        <v>225</v>
      </c>
      <c r="C562" s="62">
        <v>44810</v>
      </c>
      <c r="D562" s="61" t="s">
        <v>12005</v>
      </c>
      <c r="E562" s="61" t="s">
        <v>12173</v>
      </c>
      <c r="F562" s="61" t="s">
        <v>12275</v>
      </c>
      <c r="G562" s="63">
        <v>4.5</v>
      </c>
    </row>
    <row r="563" spans="1:7" hidden="1" x14ac:dyDescent="0.25">
      <c r="A563" s="61" t="s">
        <v>12277</v>
      </c>
      <c r="B563" s="61" t="s">
        <v>225</v>
      </c>
      <c r="C563" s="62">
        <v>44810</v>
      </c>
      <c r="D563" s="61" t="s">
        <v>12005</v>
      </c>
      <c r="E563" s="61" t="s">
        <v>12173</v>
      </c>
      <c r="F563" s="61" t="s">
        <v>12276</v>
      </c>
      <c r="G563" s="63">
        <v>3</v>
      </c>
    </row>
    <row r="564" spans="1:7" hidden="1" x14ac:dyDescent="0.25">
      <c r="A564" s="61" t="s">
        <v>12277</v>
      </c>
      <c r="B564" s="61" t="s">
        <v>50</v>
      </c>
      <c r="C564" s="62">
        <v>490670</v>
      </c>
      <c r="D564" s="61" t="s">
        <v>12051</v>
      </c>
      <c r="E564" s="61" t="s">
        <v>12230</v>
      </c>
      <c r="F564" s="61" t="s">
        <v>12275</v>
      </c>
      <c r="G564" s="63">
        <v>3</v>
      </c>
    </row>
    <row r="565" spans="1:7" hidden="1" x14ac:dyDescent="0.25">
      <c r="A565" s="61" t="s">
        <v>12277</v>
      </c>
      <c r="B565" s="61" t="s">
        <v>50</v>
      </c>
      <c r="C565" s="62">
        <v>490670</v>
      </c>
      <c r="D565" s="61" t="s">
        <v>12059</v>
      </c>
      <c r="E565" s="61" t="s">
        <v>12230</v>
      </c>
      <c r="F565" s="61" t="s">
        <v>12275</v>
      </c>
      <c r="G565" s="63">
        <v>3</v>
      </c>
    </row>
    <row r="566" spans="1:7" hidden="1" x14ac:dyDescent="0.25">
      <c r="A566" s="61" t="s">
        <v>12277</v>
      </c>
      <c r="B566" s="61" t="s">
        <v>201</v>
      </c>
      <c r="C566" s="62">
        <v>492478</v>
      </c>
      <c r="D566" s="61" t="s">
        <v>12051</v>
      </c>
      <c r="E566" s="61" t="s">
        <v>12242</v>
      </c>
      <c r="F566" s="61" t="s">
        <v>12275</v>
      </c>
      <c r="G566" s="63">
        <v>2.8</v>
      </c>
    </row>
    <row r="567" spans="1:7" hidden="1" x14ac:dyDescent="0.25">
      <c r="A567" s="61" t="s">
        <v>12277</v>
      </c>
      <c r="B567" s="61" t="s">
        <v>201</v>
      </c>
      <c r="C567" s="62">
        <v>492478</v>
      </c>
      <c r="D567" s="61" t="s">
        <v>12051</v>
      </c>
      <c r="E567" s="61" t="s">
        <v>12242</v>
      </c>
      <c r="F567" s="61" t="s">
        <v>12276</v>
      </c>
      <c r="G567" s="63">
        <v>1.5</v>
      </c>
    </row>
    <row r="568" spans="1:7" hidden="1" x14ac:dyDescent="0.25">
      <c r="A568" s="61" t="s">
        <v>12277</v>
      </c>
      <c r="B568" s="61" t="s">
        <v>201</v>
      </c>
      <c r="C568" s="62">
        <v>492478</v>
      </c>
      <c r="D568" s="61" t="s">
        <v>12103</v>
      </c>
      <c r="E568" s="61" t="s">
        <v>12242</v>
      </c>
      <c r="F568" s="61" t="s">
        <v>12275</v>
      </c>
      <c r="G568" s="63">
        <v>2.8</v>
      </c>
    </row>
    <row r="569" spans="1:7" hidden="1" x14ac:dyDescent="0.25">
      <c r="A569" s="61" t="s">
        <v>12277</v>
      </c>
      <c r="B569" s="61" t="s">
        <v>201</v>
      </c>
      <c r="C569" s="62">
        <v>492478</v>
      </c>
      <c r="D569" s="61" t="s">
        <v>12103</v>
      </c>
      <c r="E569" s="61" t="s">
        <v>12242</v>
      </c>
      <c r="F569" s="61" t="s">
        <v>12276</v>
      </c>
      <c r="G569" s="63">
        <v>1.5</v>
      </c>
    </row>
    <row r="570" spans="1:7" hidden="1" x14ac:dyDescent="0.25">
      <c r="A570" s="61" t="s">
        <v>12277</v>
      </c>
      <c r="B570" s="61" t="s">
        <v>102</v>
      </c>
      <c r="C570" s="62">
        <v>492733</v>
      </c>
      <c r="D570" s="61" t="s">
        <v>12051</v>
      </c>
      <c r="E570" s="61" t="s">
        <v>12230</v>
      </c>
      <c r="F570" s="61" t="s">
        <v>12275</v>
      </c>
      <c r="G570" s="63">
        <v>3</v>
      </c>
    </row>
    <row r="571" spans="1:7" hidden="1" x14ac:dyDescent="0.25">
      <c r="A571" s="61" t="s">
        <v>12277</v>
      </c>
      <c r="B571" s="61" t="s">
        <v>102</v>
      </c>
      <c r="C571" s="62">
        <v>492733</v>
      </c>
      <c r="D571" s="61" t="s">
        <v>12059</v>
      </c>
      <c r="E571" s="61" t="s">
        <v>12230</v>
      </c>
      <c r="F571" s="61" t="s">
        <v>12275</v>
      </c>
      <c r="G571" s="63">
        <v>3</v>
      </c>
    </row>
    <row r="572" spans="1:7" hidden="1" x14ac:dyDescent="0.25">
      <c r="A572" s="61" t="s">
        <v>12277</v>
      </c>
      <c r="B572" s="61" t="s">
        <v>62</v>
      </c>
      <c r="C572" s="62">
        <v>486885</v>
      </c>
      <c r="D572" s="61" t="s">
        <v>12051</v>
      </c>
      <c r="E572" s="61" t="s">
        <v>12225</v>
      </c>
      <c r="F572" s="61" t="s">
        <v>12276</v>
      </c>
      <c r="G572" s="63">
        <v>7.5</v>
      </c>
    </row>
    <row r="573" spans="1:7" hidden="1" x14ac:dyDescent="0.25">
      <c r="A573" s="61" t="s">
        <v>12277</v>
      </c>
      <c r="B573" s="61" t="s">
        <v>62</v>
      </c>
      <c r="C573" s="62">
        <v>486885</v>
      </c>
      <c r="D573" s="61" t="s">
        <v>11956</v>
      </c>
      <c r="E573" s="61" t="s">
        <v>12225</v>
      </c>
      <c r="F573" s="61" t="s">
        <v>12276</v>
      </c>
      <c r="G573" s="63">
        <v>7.5</v>
      </c>
    </row>
    <row r="574" spans="1:7" hidden="1" x14ac:dyDescent="0.25">
      <c r="A574" s="61" t="s">
        <v>12277</v>
      </c>
      <c r="B574" s="61" t="s">
        <v>187</v>
      </c>
      <c r="C574" s="62">
        <v>487012</v>
      </c>
      <c r="D574" s="61" t="s">
        <v>12051</v>
      </c>
      <c r="E574" s="61" t="s">
        <v>12242</v>
      </c>
      <c r="F574" s="61" t="s">
        <v>12275</v>
      </c>
      <c r="G574" s="63">
        <v>5</v>
      </c>
    </row>
    <row r="575" spans="1:7" hidden="1" x14ac:dyDescent="0.25">
      <c r="A575" s="61" t="s">
        <v>12277</v>
      </c>
      <c r="B575" s="61" t="s">
        <v>187</v>
      </c>
      <c r="C575" s="62">
        <v>487012</v>
      </c>
      <c r="D575" s="61" t="s">
        <v>12103</v>
      </c>
      <c r="E575" s="61" t="s">
        <v>12242</v>
      </c>
      <c r="F575" s="61" t="s">
        <v>12275</v>
      </c>
      <c r="G575" s="63">
        <v>5</v>
      </c>
    </row>
    <row r="576" spans="1:7" hidden="1" x14ac:dyDescent="0.25">
      <c r="A576" s="61" t="s">
        <v>12277</v>
      </c>
      <c r="B576" s="61" t="s">
        <v>218</v>
      </c>
      <c r="C576" s="62">
        <v>45199</v>
      </c>
      <c r="D576" s="61" t="s">
        <v>12051</v>
      </c>
      <c r="E576" s="61" t="s">
        <v>12173</v>
      </c>
      <c r="F576" s="61" t="s">
        <v>12275</v>
      </c>
      <c r="G576" s="63">
        <v>5</v>
      </c>
    </row>
    <row r="577" spans="1:7" hidden="1" x14ac:dyDescent="0.25">
      <c r="A577" s="61" t="s">
        <v>12277</v>
      </c>
      <c r="B577" s="61" t="s">
        <v>218</v>
      </c>
      <c r="C577" s="62">
        <v>45199</v>
      </c>
      <c r="D577" s="61" t="s">
        <v>12005</v>
      </c>
      <c r="E577" s="61" t="s">
        <v>12173</v>
      </c>
      <c r="F577" s="61" t="s">
        <v>12275</v>
      </c>
      <c r="G577" s="63">
        <v>5</v>
      </c>
    </row>
    <row r="578" spans="1:7" hidden="1" x14ac:dyDescent="0.25">
      <c r="A578" s="61" t="s">
        <v>12277</v>
      </c>
      <c r="B578" s="61" t="s">
        <v>155</v>
      </c>
      <c r="C578" s="62">
        <v>485814</v>
      </c>
      <c r="D578" s="61" t="s">
        <v>12051</v>
      </c>
      <c r="E578" s="61" t="s">
        <v>12183</v>
      </c>
      <c r="F578" s="61" t="s">
        <v>12275</v>
      </c>
      <c r="G578" s="63">
        <v>5</v>
      </c>
    </row>
    <row r="579" spans="1:7" hidden="1" x14ac:dyDescent="0.25">
      <c r="A579" s="61" t="s">
        <v>12277</v>
      </c>
      <c r="B579" s="61" t="s">
        <v>155</v>
      </c>
      <c r="C579" s="62">
        <v>485814</v>
      </c>
      <c r="D579" s="61" t="s">
        <v>12106</v>
      </c>
      <c r="E579" s="61" t="s">
        <v>12183</v>
      </c>
      <c r="F579" s="61" t="s">
        <v>12275</v>
      </c>
      <c r="G579" s="63">
        <v>5</v>
      </c>
    </row>
    <row r="580" spans="1:7" hidden="1" x14ac:dyDescent="0.25">
      <c r="A580" s="61" t="s">
        <v>12277</v>
      </c>
      <c r="B580" s="61" t="s">
        <v>176</v>
      </c>
      <c r="C580" s="62">
        <v>45115</v>
      </c>
      <c r="D580" s="61" t="s">
        <v>12051</v>
      </c>
      <c r="E580" s="61" t="s">
        <v>12183</v>
      </c>
      <c r="F580" s="61" t="s">
        <v>12275</v>
      </c>
      <c r="G580" s="63">
        <v>5</v>
      </c>
    </row>
    <row r="581" spans="1:7" hidden="1" x14ac:dyDescent="0.25">
      <c r="A581" s="61" t="s">
        <v>12277</v>
      </c>
      <c r="B581" s="61" t="s">
        <v>176</v>
      </c>
      <c r="C581" s="62">
        <v>45115</v>
      </c>
      <c r="D581" s="61" t="s">
        <v>12106</v>
      </c>
      <c r="E581" s="61" t="s">
        <v>12183</v>
      </c>
      <c r="F581" s="61" t="s">
        <v>12275</v>
      </c>
      <c r="G581" s="63">
        <v>5</v>
      </c>
    </row>
    <row r="582" spans="1:7" hidden="1" x14ac:dyDescent="0.25">
      <c r="A582" s="61" t="s">
        <v>12277</v>
      </c>
      <c r="B582" s="61" t="s">
        <v>38</v>
      </c>
      <c r="C582" s="62">
        <v>210388</v>
      </c>
      <c r="D582" s="61" t="s">
        <v>12051</v>
      </c>
      <c r="E582" s="61" t="s">
        <v>12219</v>
      </c>
      <c r="F582" s="61" t="s">
        <v>12276</v>
      </c>
      <c r="G582" s="63">
        <v>3.5</v>
      </c>
    </row>
    <row r="583" spans="1:7" hidden="1" x14ac:dyDescent="0.25">
      <c r="A583" s="61" t="s">
        <v>12277</v>
      </c>
      <c r="B583" s="61" t="s">
        <v>38</v>
      </c>
      <c r="C583" s="62">
        <v>210388</v>
      </c>
      <c r="D583" s="61" t="s">
        <v>12035</v>
      </c>
      <c r="E583" s="61" t="s">
        <v>12219</v>
      </c>
      <c r="F583" s="61" t="s">
        <v>12276</v>
      </c>
      <c r="G583" s="63">
        <v>3.5</v>
      </c>
    </row>
    <row r="584" spans="1:7" hidden="1" x14ac:dyDescent="0.25">
      <c r="A584" s="61" t="s">
        <v>12277</v>
      </c>
      <c r="B584" s="61" t="s">
        <v>52</v>
      </c>
      <c r="C584" s="62">
        <v>212040</v>
      </c>
      <c r="D584" s="61" t="s">
        <v>11963</v>
      </c>
      <c r="E584" s="61" t="s">
        <v>12202</v>
      </c>
      <c r="F584" s="61" t="s">
        <v>12276</v>
      </c>
      <c r="G584" s="63">
        <v>7</v>
      </c>
    </row>
    <row r="585" spans="1:7" hidden="1" x14ac:dyDescent="0.25">
      <c r="A585" s="61" t="s">
        <v>12277</v>
      </c>
      <c r="B585" s="61" t="s">
        <v>52</v>
      </c>
      <c r="C585" s="62">
        <v>212040</v>
      </c>
      <c r="D585" s="61" t="s">
        <v>12051</v>
      </c>
      <c r="E585" s="61" t="s">
        <v>12202</v>
      </c>
      <c r="F585" s="61" t="s">
        <v>12276</v>
      </c>
      <c r="G585" s="63">
        <v>7</v>
      </c>
    </row>
    <row r="586" spans="1:7" hidden="1" x14ac:dyDescent="0.25">
      <c r="A586" s="61" t="s">
        <v>12277</v>
      </c>
      <c r="B586" s="61" t="s">
        <v>951</v>
      </c>
      <c r="C586" s="62">
        <v>215027</v>
      </c>
      <c r="D586" s="61" t="s">
        <v>12051</v>
      </c>
      <c r="E586" s="61" t="s">
        <v>12165</v>
      </c>
      <c r="F586" s="61" t="s">
        <v>12275</v>
      </c>
      <c r="G586" s="63">
        <v>10</v>
      </c>
    </row>
    <row r="587" spans="1:7" hidden="1" x14ac:dyDescent="0.25">
      <c r="A587" s="61" t="s">
        <v>12277</v>
      </c>
      <c r="B587" s="61" t="s">
        <v>951</v>
      </c>
      <c r="C587" s="62">
        <v>215027</v>
      </c>
      <c r="D587" s="61" t="s">
        <v>12025</v>
      </c>
      <c r="E587" s="61" t="s">
        <v>12165</v>
      </c>
      <c r="F587" s="61" t="s">
        <v>12275</v>
      </c>
      <c r="G587" s="63">
        <v>10</v>
      </c>
    </row>
    <row r="588" spans="1:7" hidden="1" x14ac:dyDescent="0.25">
      <c r="A588" s="61" t="s">
        <v>12277</v>
      </c>
      <c r="B588" s="61" t="s">
        <v>142</v>
      </c>
      <c r="C588" s="62">
        <v>340077</v>
      </c>
      <c r="D588" s="61" t="s">
        <v>12051</v>
      </c>
      <c r="E588" s="61" t="s">
        <v>12183</v>
      </c>
      <c r="F588" s="61" t="s">
        <v>12275</v>
      </c>
      <c r="G588" s="63">
        <v>5</v>
      </c>
    </row>
    <row r="589" spans="1:7" hidden="1" x14ac:dyDescent="0.25">
      <c r="A589" s="61" t="s">
        <v>12277</v>
      </c>
      <c r="B589" s="61" t="s">
        <v>142</v>
      </c>
      <c r="C589" s="62">
        <v>340077</v>
      </c>
      <c r="D589" s="61" t="s">
        <v>12077</v>
      </c>
      <c r="E589" s="61" t="s">
        <v>12183</v>
      </c>
      <c r="F589" s="61" t="s">
        <v>12275</v>
      </c>
      <c r="G589" s="63">
        <v>5</v>
      </c>
    </row>
    <row r="590" spans="1:7" hidden="1" x14ac:dyDescent="0.25">
      <c r="A590" s="61" t="s">
        <v>12277</v>
      </c>
      <c r="B590" s="61" t="s">
        <v>61</v>
      </c>
      <c r="C590" s="62">
        <v>493361</v>
      </c>
      <c r="D590" s="61" t="s">
        <v>12051</v>
      </c>
      <c r="E590" s="61" t="s">
        <v>12204</v>
      </c>
      <c r="F590" s="61" t="s">
        <v>12275</v>
      </c>
      <c r="G590" s="63">
        <v>2.5</v>
      </c>
    </row>
    <row r="591" spans="1:7" hidden="1" x14ac:dyDescent="0.25">
      <c r="A591" s="61" t="s">
        <v>12277</v>
      </c>
      <c r="B591" s="61" t="s">
        <v>61</v>
      </c>
      <c r="C591" s="62">
        <v>493361</v>
      </c>
      <c r="D591" s="61" t="s">
        <v>12051</v>
      </c>
      <c r="E591" s="61" t="s">
        <v>12204</v>
      </c>
      <c r="F591" s="61" t="s">
        <v>12276</v>
      </c>
      <c r="G591" s="63">
        <v>2</v>
      </c>
    </row>
    <row r="592" spans="1:7" hidden="1" x14ac:dyDescent="0.25">
      <c r="A592" s="61" t="s">
        <v>12277</v>
      </c>
      <c r="B592" s="61" t="s">
        <v>61</v>
      </c>
      <c r="C592" s="62">
        <v>493361</v>
      </c>
      <c r="D592" s="61" t="s">
        <v>12113</v>
      </c>
      <c r="E592" s="61" t="s">
        <v>12204</v>
      </c>
      <c r="F592" s="61" t="s">
        <v>12275</v>
      </c>
      <c r="G592" s="63">
        <v>2.5</v>
      </c>
    </row>
    <row r="593" spans="1:7" hidden="1" x14ac:dyDescent="0.25">
      <c r="A593" s="61" t="s">
        <v>12277</v>
      </c>
      <c r="B593" s="61" t="s">
        <v>61</v>
      </c>
      <c r="C593" s="62">
        <v>493361</v>
      </c>
      <c r="D593" s="61" t="s">
        <v>12113</v>
      </c>
      <c r="E593" s="61" t="s">
        <v>12204</v>
      </c>
      <c r="F593" s="61" t="s">
        <v>12276</v>
      </c>
      <c r="G593" s="63">
        <v>2</v>
      </c>
    </row>
    <row r="594" spans="1:7" hidden="1" x14ac:dyDescent="0.25">
      <c r="A594" s="61" t="s">
        <v>12277</v>
      </c>
      <c r="B594" s="61" t="s">
        <v>184</v>
      </c>
      <c r="C594" s="62">
        <v>497431</v>
      </c>
      <c r="D594" s="61" t="s">
        <v>12051</v>
      </c>
      <c r="E594" s="61" t="s">
        <v>12224</v>
      </c>
      <c r="F594" s="61" t="s">
        <v>12275</v>
      </c>
      <c r="G594" s="63">
        <v>6</v>
      </c>
    </row>
    <row r="595" spans="1:7" hidden="1" x14ac:dyDescent="0.25">
      <c r="A595" s="61" t="s">
        <v>12277</v>
      </c>
      <c r="B595" s="61" t="s">
        <v>184</v>
      </c>
      <c r="C595" s="62">
        <v>497431</v>
      </c>
      <c r="D595" s="61" t="s">
        <v>11991</v>
      </c>
      <c r="E595" s="61" t="s">
        <v>12224</v>
      </c>
      <c r="F595" s="61" t="s">
        <v>12275</v>
      </c>
      <c r="G595" s="63">
        <v>6</v>
      </c>
    </row>
    <row r="596" spans="1:7" hidden="1" x14ac:dyDescent="0.25">
      <c r="A596" s="61" t="s">
        <v>12277</v>
      </c>
      <c r="B596" s="61" t="s">
        <v>173</v>
      </c>
      <c r="C596" s="62">
        <v>497533</v>
      </c>
      <c r="D596" s="61" t="s">
        <v>12051</v>
      </c>
      <c r="E596" s="61" t="s">
        <v>12174</v>
      </c>
      <c r="F596" s="61" t="s">
        <v>12276</v>
      </c>
      <c r="G596" s="63">
        <v>6</v>
      </c>
    </row>
    <row r="597" spans="1:7" hidden="1" x14ac:dyDescent="0.25">
      <c r="A597" s="61" t="s">
        <v>12277</v>
      </c>
      <c r="B597" s="61" t="s">
        <v>173</v>
      </c>
      <c r="C597" s="62">
        <v>497533</v>
      </c>
      <c r="D597" s="61" t="s">
        <v>12039</v>
      </c>
      <c r="E597" s="61" t="s">
        <v>12174</v>
      </c>
      <c r="F597" s="61" t="s">
        <v>12276</v>
      </c>
      <c r="G597" s="63">
        <v>6</v>
      </c>
    </row>
    <row r="598" spans="1:7" hidden="1" x14ac:dyDescent="0.25">
      <c r="A598" s="61" t="s">
        <v>12277</v>
      </c>
      <c r="B598" s="61" t="s">
        <v>10086</v>
      </c>
      <c r="C598" s="62">
        <v>575563</v>
      </c>
      <c r="D598" s="61" t="s">
        <v>12051</v>
      </c>
      <c r="E598" s="61" t="s">
        <v>12222</v>
      </c>
      <c r="F598" s="61" t="s">
        <v>12275</v>
      </c>
      <c r="G598" s="63">
        <v>2.5</v>
      </c>
    </row>
    <row r="599" spans="1:7" hidden="1" x14ac:dyDescent="0.25">
      <c r="A599" s="61" t="s">
        <v>12277</v>
      </c>
      <c r="B599" s="61" t="s">
        <v>10086</v>
      </c>
      <c r="C599" s="62">
        <v>575563</v>
      </c>
      <c r="D599" s="61" t="s">
        <v>12051</v>
      </c>
      <c r="E599" s="61" t="s">
        <v>12222</v>
      </c>
      <c r="F599" s="61" t="s">
        <v>12276</v>
      </c>
      <c r="G599" s="63">
        <v>2.5</v>
      </c>
    </row>
    <row r="600" spans="1:7" hidden="1" x14ac:dyDescent="0.25">
      <c r="A600" s="61" t="s">
        <v>12277</v>
      </c>
      <c r="B600" s="61" t="s">
        <v>10086</v>
      </c>
      <c r="C600" s="62">
        <v>575563</v>
      </c>
      <c r="D600" s="61" t="s">
        <v>12119</v>
      </c>
      <c r="E600" s="61" t="s">
        <v>12222</v>
      </c>
      <c r="F600" s="61" t="s">
        <v>12275</v>
      </c>
      <c r="G600" s="63">
        <v>2.5</v>
      </c>
    </row>
    <row r="601" spans="1:7" hidden="1" x14ac:dyDescent="0.25">
      <c r="A601" s="61" t="s">
        <v>12277</v>
      </c>
      <c r="B601" s="61" t="s">
        <v>10086</v>
      </c>
      <c r="C601" s="62">
        <v>575563</v>
      </c>
      <c r="D601" s="61" t="s">
        <v>12119</v>
      </c>
      <c r="E601" s="61" t="s">
        <v>12222</v>
      </c>
      <c r="F601" s="61" t="s">
        <v>12276</v>
      </c>
      <c r="G601" s="63">
        <v>2.5</v>
      </c>
    </row>
    <row r="602" spans="1:7" hidden="1" x14ac:dyDescent="0.25">
      <c r="A602" s="61" t="s">
        <v>12277</v>
      </c>
      <c r="B602" s="61" t="s">
        <v>162</v>
      </c>
      <c r="C602" s="62">
        <v>576299</v>
      </c>
      <c r="D602" s="61" t="s">
        <v>12088</v>
      </c>
      <c r="E602" s="61" t="s">
        <v>12211</v>
      </c>
      <c r="F602" s="61" t="s">
        <v>12275</v>
      </c>
      <c r="G602" s="63">
        <v>3</v>
      </c>
    </row>
    <row r="603" spans="1:7" hidden="1" x14ac:dyDescent="0.25">
      <c r="A603" s="61" t="s">
        <v>12277</v>
      </c>
      <c r="B603" s="61" t="s">
        <v>162</v>
      </c>
      <c r="C603" s="62">
        <v>576299</v>
      </c>
      <c r="D603" s="61" t="s">
        <v>12088</v>
      </c>
      <c r="E603" s="61" t="s">
        <v>12211</v>
      </c>
      <c r="F603" s="61" t="s">
        <v>12276</v>
      </c>
      <c r="G603" s="63">
        <v>1</v>
      </c>
    </row>
    <row r="604" spans="1:7" hidden="1" x14ac:dyDescent="0.25">
      <c r="A604" s="61" t="s">
        <v>12277</v>
      </c>
      <c r="B604" s="61" t="s">
        <v>162</v>
      </c>
      <c r="C604" s="62">
        <v>576299</v>
      </c>
      <c r="D604" s="61" t="s">
        <v>12051</v>
      </c>
      <c r="E604" s="61" t="s">
        <v>12211</v>
      </c>
      <c r="F604" s="61" t="s">
        <v>12275</v>
      </c>
      <c r="G604" s="63">
        <v>3</v>
      </c>
    </row>
    <row r="605" spans="1:7" hidden="1" x14ac:dyDescent="0.25">
      <c r="A605" s="61" t="s">
        <v>12277</v>
      </c>
      <c r="B605" s="61" t="s">
        <v>162</v>
      </c>
      <c r="C605" s="62">
        <v>576299</v>
      </c>
      <c r="D605" s="61" t="s">
        <v>12051</v>
      </c>
      <c r="E605" s="61" t="s">
        <v>12211</v>
      </c>
      <c r="F605" s="61" t="s">
        <v>12276</v>
      </c>
      <c r="G605" s="63">
        <v>1</v>
      </c>
    </row>
    <row r="606" spans="1:7" hidden="1" x14ac:dyDescent="0.25">
      <c r="A606" s="61" t="s">
        <v>12277</v>
      </c>
      <c r="B606" s="61" t="s">
        <v>166</v>
      </c>
      <c r="C606" s="62">
        <v>576897</v>
      </c>
      <c r="D606" s="61" t="s">
        <v>12051</v>
      </c>
      <c r="E606" s="61" t="s">
        <v>12174</v>
      </c>
      <c r="F606" s="61" t="s">
        <v>12276</v>
      </c>
      <c r="G606" s="63">
        <v>6</v>
      </c>
    </row>
    <row r="607" spans="1:7" hidden="1" x14ac:dyDescent="0.25">
      <c r="A607" s="61" t="s">
        <v>12277</v>
      </c>
      <c r="B607" s="61" t="s">
        <v>166</v>
      </c>
      <c r="C607" s="62">
        <v>576897</v>
      </c>
      <c r="D607" s="61" t="s">
        <v>12051</v>
      </c>
      <c r="E607" s="61" t="s">
        <v>12241</v>
      </c>
      <c r="F607" s="61" t="s">
        <v>12275</v>
      </c>
      <c r="G607" s="63">
        <v>5</v>
      </c>
    </row>
    <row r="608" spans="1:7" hidden="1" x14ac:dyDescent="0.25">
      <c r="A608" s="61" t="s">
        <v>12277</v>
      </c>
      <c r="B608" s="61" t="s">
        <v>166</v>
      </c>
      <c r="C608" s="62">
        <v>576897</v>
      </c>
      <c r="D608" s="61" t="s">
        <v>12051</v>
      </c>
      <c r="E608" s="61" t="s">
        <v>12241</v>
      </c>
      <c r="F608" s="61" t="s">
        <v>12276</v>
      </c>
      <c r="G608" s="63">
        <v>3.55</v>
      </c>
    </row>
    <row r="609" spans="1:7" hidden="1" x14ac:dyDescent="0.25">
      <c r="A609" s="61" t="s">
        <v>12277</v>
      </c>
      <c r="B609" s="61" t="s">
        <v>166</v>
      </c>
      <c r="C609" s="62">
        <v>576897</v>
      </c>
      <c r="D609" s="61" t="s">
        <v>12090</v>
      </c>
      <c r="E609" s="61" t="s">
        <v>12241</v>
      </c>
      <c r="F609" s="61" t="s">
        <v>12275</v>
      </c>
      <c r="G609" s="63">
        <v>5</v>
      </c>
    </row>
    <row r="610" spans="1:7" hidden="1" x14ac:dyDescent="0.25">
      <c r="A610" s="61" t="s">
        <v>12277</v>
      </c>
      <c r="B610" s="61" t="s">
        <v>166</v>
      </c>
      <c r="C610" s="62">
        <v>576897</v>
      </c>
      <c r="D610" s="61" t="s">
        <v>12090</v>
      </c>
      <c r="E610" s="61" t="s">
        <v>12241</v>
      </c>
      <c r="F610" s="61" t="s">
        <v>12276</v>
      </c>
      <c r="G610" s="63">
        <v>3.55</v>
      </c>
    </row>
    <row r="611" spans="1:7" hidden="1" x14ac:dyDescent="0.25">
      <c r="A611" s="61" t="s">
        <v>12277</v>
      </c>
      <c r="B611" s="61" t="s">
        <v>166</v>
      </c>
      <c r="C611" s="62">
        <v>576897</v>
      </c>
      <c r="D611" s="61" t="s">
        <v>12039</v>
      </c>
      <c r="E611" s="61" t="s">
        <v>12174</v>
      </c>
      <c r="F611" s="61" t="s">
        <v>12276</v>
      </c>
      <c r="G611" s="63">
        <v>6</v>
      </c>
    </row>
    <row r="612" spans="1:7" hidden="1" x14ac:dyDescent="0.25">
      <c r="A612" s="61" t="s">
        <v>12278</v>
      </c>
      <c r="B612" s="61" t="s">
        <v>207</v>
      </c>
      <c r="C612" s="62">
        <v>589682</v>
      </c>
      <c r="D612" s="61" t="s">
        <v>12012</v>
      </c>
      <c r="E612" s="61" t="s">
        <v>12162</v>
      </c>
      <c r="F612" s="61" t="s">
        <v>12275</v>
      </c>
      <c r="G612" s="63">
        <v>13</v>
      </c>
    </row>
    <row r="613" spans="1:7" hidden="1" x14ac:dyDescent="0.25">
      <c r="A613" s="61" t="s">
        <v>12278</v>
      </c>
      <c r="B613" s="61" t="s">
        <v>207</v>
      </c>
      <c r="C613" s="62">
        <v>589682</v>
      </c>
      <c r="D613" s="61" t="s">
        <v>12012</v>
      </c>
      <c r="E613" s="61" t="s">
        <v>12162</v>
      </c>
      <c r="F613" s="61" t="s">
        <v>12276</v>
      </c>
      <c r="G613" s="63">
        <v>10.5</v>
      </c>
    </row>
    <row r="614" spans="1:7" hidden="1" x14ac:dyDescent="0.25">
      <c r="A614" s="61" t="s">
        <v>12278</v>
      </c>
      <c r="B614" s="61" t="s">
        <v>207</v>
      </c>
      <c r="C614" s="62">
        <v>589682</v>
      </c>
      <c r="D614" s="61" t="s">
        <v>12051</v>
      </c>
      <c r="E614" s="61" t="s">
        <v>12162</v>
      </c>
      <c r="F614" s="61" t="s">
        <v>12275</v>
      </c>
      <c r="G614" s="63">
        <v>13</v>
      </c>
    </row>
    <row r="615" spans="1:7" hidden="1" x14ac:dyDescent="0.25">
      <c r="A615" s="61" t="s">
        <v>12278</v>
      </c>
      <c r="B615" s="61" t="s">
        <v>207</v>
      </c>
      <c r="C615" s="62">
        <v>589682</v>
      </c>
      <c r="D615" s="61" t="s">
        <v>12051</v>
      </c>
      <c r="E615" s="61" t="s">
        <v>12162</v>
      </c>
      <c r="F615" s="61" t="s">
        <v>12276</v>
      </c>
      <c r="G615" s="63">
        <v>10.5</v>
      </c>
    </row>
    <row r="616" spans="1:7" hidden="1" x14ac:dyDescent="0.25">
      <c r="A616" s="61" t="s">
        <v>12278</v>
      </c>
      <c r="B616" s="61" t="s">
        <v>239</v>
      </c>
      <c r="C616" s="62">
        <v>589783</v>
      </c>
      <c r="D616" s="61" t="s">
        <v>12012</v>
      </c>
      <c r="E616" s="61" t="s">
        <v>12162</v>
      </c>
      <c r="F616" s="61" t="s">
        <v>12276</v>
      </c>
      <c r="G616" s="63">
        <v>3</v>
      </c>
    </row>
    <row r="617" spans="1:7" hidden="1" x14ac:dyDescent="0.25">
      <c r="A617" s="61" t="s">
        <v>12278</v>
      </c>
      <c r="B617" s="61" t="s">
        <v>239</v>
      </c>
      <c r="C617" s="62">
        <v>589783</v>
      </c>
      <c r="D617" s="61" t="s">
        <v>12051</v>
      </c>
      <c r="E617" s="61" t="s">
        <v>12162</v>
      </c>
      <c r="F617" s="61" t="s">
        <v>12276</v>
      </c>
      <c r="G617" s="63">
        <v>3</v>
      </c>
    </row>
    <row r="618" spans="1:7" hidden="1" x14ac:dyDescent="0.25">
      <c r="A618" s="61" t="s">
        <v>12278</v>
      </c>
      <c r="B618" s="61" t="s">
        <v>47</v>
      </c>
      <c r="C618" s="62">
        <v>589786</v>
      </c>
      <c r="D618" s="61" t="s">
        <v>12051</v>
      </c>
      <c r="E618" s="61" t="s">
        <v>12163</v>
      </c>
      <c r="F618" s="61" t="s">
        <v>12275</v>
      </c>
      <c r="G618" s="63">
        <v>2</v>
      </c>
    </row>
    <row r="619" spans="1:7" hidden="1" x14ac:dyDescent="0.25">
      <c r="A619" s="61" t="s">
        <v>12278</v>
      </c>
      <c r="B619" s="61" t="s">
        <v>47</v>
      </c>
      <c r="C619" s="62">
        <v>589786</v>
      </c>
      <c r="D619" s="61" t="s">
        <v>12051</v>
      </c>
      <c r="E619" s="61" t="s">
        <v>12163</v>
      </c>
      <c r="F619" s="61" t="s">
        <v>12276</v>
      </c>
      <c r="G619" s="63">
        <v>2</v>
      </c>
    </row>
    <row r="620" spans="1:7" hidden="1" x14ac:dyDescent="0.25">
      <c r="A620" s="61" t="s">
        <v>12278</v>
      </c>
      <c r="B620" s="61" t="s">
        <v>47</v>
      </c>
      <c r="C620" s="62">
        <v>589786</v>
      </c>
      <c r="D620" s="61" t="s">
        <v>12019</v>
      </c>
      <c r="E620" s="61" t="s">
        <v>12163</v>
      </c>
      <c r="F620" s="61" t="s">
        <v>12275</v>
      </c>
      <c r="G620" s="63">
        <v>2</v>
      </c>
    </row>
    <row r="621" spans="1:7" hidden="1" x14ac:dyDescent="0.25">
      <c r="A621" s="61" t="s">
        <v>12278</v>
      </c>
      <c r="B621" s="61" t="s">
        <v>47</v>
      </c>
      <c r="C621" s="62">
        <v>589786</v>
      </c>
      <c r="D621" s="61" t="s">
        <v>12019</v>
      </c>
      <c r="E621" s="61" t="s">
        <v>12163</v>
      </c>
      <c r="F621" s="61" t="s">
        <v>12276</v>
      </c>
      <c r="G621" s="63">
        <v>2</v>
      </c>
    </row>
    <row r="622" spans="1:7" hidden="1" x14ac:dyDescent="0.25">
      <c r="A622" s="61" t="s">
        <v>12278</v>
      </c>
      <c r="B622" s="61" t="s">
        <v>100</v>
      </c>
      <c r="C622" s="62">
        <v>589905</v>
      </c>
      <c r="D622" s="61" t="s">
        <v>12051</v>
      </c>
      <c r="E622" s="61" t="s">
        <v>12164</v>
      </c>
      <c r="F622" s="61" t="s">
        <v>12275</v>
      </c>
      <c r="G622" s="63">
        <v>10</v>
      </c>
    </row>
    <row r="623" spans="1:7" hidden="1" x14ac:dyDescent="0.25">
      <c r="A623" s="61" t="s">
        <v>12278</v>
      </c>
      <c r="B623" s="61" t="s">
        <v>100</v>
      </c>
      <c r="C623" s="62">
        <v>589905</v>
      </c>
      <c r="D623" s="61" t="s">
        <v>12154</v>
      </c>
      <c r="E623" s="61" t="s">
        <v>12164</v>
      </c>
      <c r="F623" s="61" t="s">
        <v>12275</v>
      </c>
      <c r="G623" s="63">
        <v>10</v>
      </c>
    </row>
    <row r="624" spans="1:7" hidden="1" x14ac:dyDescent="0.25">
      <c r="A624" s="61" t="s">
        <v>12278</v>
      </c>
      <c r="B624" s="61" t="s">
        <v>79</v>
      </c>
      <c r="C624" s="62">
        <v>589916</v>
      </c>
      <c r="D624" s="61" t="s">
        <v>12051</v>
      </c>
      <c r="E624" s="61" t="s">
        <v>12165</v>
      </c>
      <c r="F624" s="61" t="s">
        <v>12275</v>
      </c>
      <c r="G624" s="63">
        <v>10</v>
      </c>
    </row>
    <row r="625" spans="1:7" hidden="1" x14ac:dyDescent="0.25">
      <c r="A625" s="61" t="s">
        <v>12278</v>
      </c>
      <c r="B625" s="61" t="s">
        <v>79</v>
      </c>
      <c r="C625" s="62">
        <v>589916</v>
      </c>
      <c r="D625" s="61" t="s">
        <v>12051</v>
      </c>
      <c r="E625" s="61" t="s">
        <v>12165</v>
      </c>
      <c r="F625" s="61" t="s">
        <v>12276</v>
      </c>
      <c r="G625" s="63">
        <v>7.5</v>
      </c>
    </row>
    <row r="626" spans="1:7" hidden="1" x14ac:dyDescent="0.25">
      <c r="A626" s="61" t="s">
        <v>12278</v>
      </c>
      <c r="B626" s="61" t="s">
        <v>79</v>
      </c>
      <c r="C626" s="62">
        <v>589916</v>
      </c>
      <c r="D626" s="61" t="s">
        <v>12025</v>
      </c>
      <c r="E626" s="61" t="s">
        <v>12165</v>
      </c>
      <c r="F626" s="61" t="s">
        <v>12275</v>
      </c>
      <c r="G626" s="63">
        <v>10</v>
      </c>
    </row>
    <row r="627" spans="1:7" hidden="1" x14ac:dyDescent="0.25">
      <c r="A627" s="61" t="s">
        <v>12278</v>
      </c>
      <c r="B627" s="61" t="s">
        <v>79</v>
      </c>
      <c r="C627" s="62">
        <v>589916</v>
      </c>
      <c r="D627" s="61" t="s">
        <v>12025</v>
      </c>
      <c r="E627" s="61" t="s">
        <v>12165</v>
      </c>
      <c r="F627" s="61" t="s">
        <v>12276</v>
      </c>
      <c r="G627" s="63">
        <v>7.5</v>
      </c>
    </row>
    <row r="628" spans="1:7" hidden="1" x14ac:dyDescent="0.25">
      <c r="A628" s="61" t="s">
        <v>12278</v>
      </c>
      <c r="B628" s="61" t="s">
        <v>172</v>
      </c>
      <c r="C628" s="62">
        <v>589938</v>
      </c>
      <c r="D628" s="61" t="s">
        <v>12051</v>
      </c>
      <c r="E628" s="61" t="s">
        <v>12166</v>
      </c>
      <c r="F628" s="61" t="s">
        <v>12275</v>
      </c>
      <c r="G628" s="63">
        <v>6.5</v>
      </c>
    </row>
    <row r="629" spans="1:7" hidden="1" x14ac:dyDescent="0.25">
      <c r="A629" s="61" t="s">
        <v>12278</v>
      </c>
      <c r="B629" s="61" t="s">
        <v>172</v>
      </c>
      <c r="C629" s="62">
        <v>589938</v>
      </c>
      <c r="D629" s="61" t="s">
        <v>12051</v>
      </c>
      <c r="E629" s="61" t="s">
        <v>12166</v>
      </c>
      <c r="F629" s="61" t="s">
        <v>12276</v>
      </c>
      <c r="G629" s="63">
        <v>8</v>
      </c>
    </row>
    <row r="630" spans="1:7" hidden="1" x14ac:dyDescent="0.25">
      <c r="A630" s="61" t="s">
        <v>12278</v>
      </c>
      <c r="B630" s="61" t="s">
        <v>172</v>
      </c>
      <c r="C630" s="62">
        <v>589938</v>
      </c>
      <c r="D630" s="61" t="s">
        <v>12051</v>
      </c>
      <c r="E630" s="61" t="s">
        <v>12167</v>
      </c>
      <c r="F630" s="61" t="s">
        <v>12275</v>
      </c>
      <c r="G630" s="63">
        <v>7</v>
      </c>
    </row>
    <row r="631" spans="1:7" hidden="1" x14ac:dyDescent="0.25">
      <c r="A631" s="61" t="s">
        <v>12278</v>
      </c>
      <c r="B631" s="61" t="s">
        <v>172</v>
      </c>
      <c r="C631" s="62">
        <v>589938</v>
      </c>
      <c r="D631" s="61" t="s">
        <v>12051</v>
      </c>
      <c r="E631" s="61" t="s">
        <v>12167</v>
      </c>
      <c r="F631" s="61" t="s">
        <v>12276</v>
      </c>
      <c r="G631" s="63">
        <v>8</v>
      </c>
    </row>
    <row r="632" spans="1:7" hidden="1" x14ac:dyDescent="0.25">
      <c r="A632" s="61" t="s">
        <v>12278</v>
      </c>
      <c r="B632" s="61" t="s">
        <v>172</v>
      </c>
      <c r="C632" s="62">
        <v>589938</v>
      </c>
      <c r="D632" s="61" t="s">
        <v>12053</v>
      </c>
      <c r="E632" s="61" t="s">
        <v>12167</v>
      </c>
      <c r="F632" s="61" t="s">
        <v>12275</v>
      </c>
      <c r="G632" s="63">
        <v>8</v>
      </c>
    </row>
    <row r="633" spans="1:7" hidden="1" x14ac:dyDescent="0.25">
      <c r="A633" s="61" t="s">
        <v>12278</v>
      </c>
      <c r="B633" s="61" t="s">
        <v>172</v>
      </c>
      <c r="C633" s="62">
        <v>589938</v>
      </c>
      <c r="D633" s="61" t="s">
        <v>12053</v>
      </c>
      <c r="E633" s="61" t="s">
        <v>12167</v>
      </c>
      <c r="F633" s="61" t="s">
        <v>12276</v>
      </c>
      <c r="G633" s="63">
        <v>8</v>
      </c>
    </row>
    <row r="634" spans="1:7" hidden="1" x14ac:dyDescent="0.25">
      <c r="A634" s="61" t="s">
        <v>12278</v>
      </c>
      <c r="B634" s="61" t="s">
        <v>172</v>
      </c>
      <c r="C634" s="62">
        <v>589938</v>
      </c>
      <c r="D634" s="61" t="s">
        <v>11993</v>
      </c>
      <c r="E634" s="61" t="s">
        <v>12166</v>
      </c>
      <c r="F634" s="61" t="s">
        <v>12275</v>
      </c>
      <c r="G634" s="63">
        <v>6.5</v>
      </c>
    </row>
    <row r="635" spans="1:7" hidden="1" x14ac:dyDescent="0.25">
      <c r="A635" s="61" t="s">
        <v>12278</v>
      </c>
      <c r="B635" s="61" t="s">
        <v>172</v>
      </c>
      <c r="C635" s="62">
        <v>589938</v>
      </c>
      <c r="D635" s="61" t="s">
        <v>11993</v>
      </c>
      <c r="E635" s="61" t="s">
        <v>12166</v>
      </c>
      <c r="F635" s="61" t="s">
        <v>12276</v>
      </c>
      <c r="G635" s="63">
        <v>8</v>
      </c>
    </row>
    <row r="636" spans="1:7" hidden="1" x14ac:dyDescent="0.25">
      <c r="A636" s="61" t="s">
        <v>12278</v>
      </c>
      <c r="B636" s="61" t="s">
        <v>172</v>
      </c>
      <c r="C636" s="62">
        <v>589938</v>
      </c>
      <c r="D636" s="61" t="s">
        <v>12121</v>
      </c>
      <c r="E636" s="61" t="s">
        <v>12167</v>
      </c>
      <c r="F636" s="61" t="s">
        <v>12275</v>
      </c>
      <c r="G636" s="63">
        <v>7</v>
      </c>
    </row>
    <row r="637" spans="1:7" hidden="1" x14ac:dyDescent="0.25">
      <c r="A637" s="61" t="s">
        <v>12278</v>
      </c>
      <c r="B637" s="61" t="s">
        <v>40</v>
      </c>
      <c r="C637" s="62">
        <v>589988</v>
      </c>
      <c r="D637" s="61" t="s">
        <v>12051</v>
      </c>
      <c r="E637" s="61" t="s">
        <v>12168</v>
      </c>
      <c r="F637" s="61" t="s">
        <v>12275</v>
      </c>
      <c r="G637" s="63">
        <v>17</v>
      </c>
    </row>
    <row r="638" spans="1:7" hidden="1" x14ac:dyDescent="0.25">
      <c r="A638" s="61" t="s">
        <v>12278</v>
      </c>
      <c r="B638" s="61" t="s">
        <v>40</v>
      </c>
      <c r="C638" s="62">
        <v>589988</v>
      </c>
      <c r="D638" s="61" t="s">
        <v>11954</v>
      </c>
      <c r="E638" s="61" t="s">
        <v>12168</v>
      </c>
      <c r="F638" s="61" t="s">
        <v>12275</v>
      </c>
      <c r="G638" s="63">
        <v>17</v>
      </c>
    </row>
    <row r="639" spans="1:7" hidden="1" x14ac:dyDescent="0.25">
      <c r="A639" s="61" t="s">
        <v>12278</v>
      </c>
      <c r="B639" s="61" t="s">
        <v>69</v>
      </c>
      <c r="C639" s="62">
        <v>590012</v>
      </c>
      <c r="D639" s="61" t="s">
        <v>12051</v>
      </c>
      <c r="E639" s="61" t="s">
        <v>12169</v>
      </c>
      <c r="F639" s="61" t="s">
        <v>12275</v>
      </c>
      <c r="G639" s="63">
        <v>6</v>
      </c>
    </row>
    <row r="640" spans="1:7" hidden="1" x14ac:dyDescent="0.25">
      <c r="A640" s="61" t="s">
        <v>12278</v>
      </c>
      <c r="B640" s="61" t="s">
        <v>69</v>
      </c>
      <c r="C640" s="62">
        <v>590012</v>
      </c>
      <c r="D640" s="61" t="s">
        <v>12051</v>
      </c>
      <c r="E640" s="61" t="s">
        <v>12169</v>
      </c>
      <c r="F640" s="61" t="s">
        <v>12276</v>
      </c>
      <c r="G640" s="63">
        <v>6</v>
      </c>
    </row>
    <row r="641" spans="1:7" hidden="1" x14ac:dyDescent="0.25">
      <c r="A641" s="61" t="s">
        <v>12278</v>
      </c>
      <c r="B641" s="61" t="s">
        <v>69</v>
      </c>
      <c r="C641" s="62">
        <v>590012</v>
      </c>
      <c r="D641" s="61" t="s">
        <v>11999</v>
      </c>
      <c r="E641" s="61" t="s">
        <v>12169</v>
      </c>
      <c r="F641" s="61" t="s">
        <v>12275</v>
      </c>
      <c r="G641" s="63">
        <v>6</v>
      </c>
    </row>
    <row r="642" spans="1:7" hidden="1" x14ac:dyDescent="0.25">
      <c r="A642" s="61" t="s">
        <v>12278</v>
      </c>
      <c r="B642" s="61" t="s">
        <v>69</v>
      </c>
      <c r="C642" s="62">
        <v>590012</v>
      </c>
      <c r="D642" s="61" t="s">
        <v>11999</v>
      </c>
      <c r="E642" s="61" t="s">
        <v>12169</v>
      </c>
      <c r="F642" s="61" t="s">
        <v>12276</v>
      </c>
      <c r="G642" s="63">
        <v>6</v>
      </c>
    </row>
    <row r="643" spans="1:7" hidden="1" x14ac:dyDescent="0.25">
      <c r="A643" s="61" t="s">
        <v>12278</v>
      </c>
      <c r="B643" s="61" t="s">
        <v>147</v>
      </c>
      <c r="C643" s="62">
        <v>590086</v>
      </c>
      <c r="D643" s="61" t="s">
        <v>12086</v>
      </c>
      <c r="E643" s="61" t="s">
        <v>12170</v>
      </c>
      <c r="F643" s="61" t="s">
        <v>12275</v>
      </c>
      <c r="G643" s="63">
        <v>5</v>
      </c>
    </row>
    <row r="644" spans="1:7" hidden="1" x14ac:dyDescent="0.25">
      <c r="A644" s="61" t="s">
        <v>12278</v>
      </c>
      <c r="B644" s="61" t="s">
        <v>147</v>
      </c>
      <c r="C644" s="62">
        <v>590086</v>
      </c>
      <c r="D644" s="61" t="s">
        <v>12086</v>
      </c>
      <c r="E644" s="61" t="s">
        <v>12170</v>
      </c>
      <c r="F644" s="61" t="s">
        <v>12276</v>
      </c>
      <c r="G644" s="63">
        <v>6.5</v>
      </c>
    </row>
    <row r="645" spans="1:7" hidden="1" x14ac:dyDescent="0.25">
      <c r="A645" s="61" t="s">
        <v>12278</v>
      </c>
      <c r="B645" s="61" t="s">
        <v>147</v>
      </c>
      <c r="C645" s="62">
        <v>590086</v>
      </c>
      <c r="D645" s="61" t="s">
        <v>12051</v>
      </c>
      <c r="E645" s="61" t="s">
        <v>12170</v>
      </c>
      <c r="F645" s="61" t="s">
        <v>12275</v>
      </c>
      <c r="G645" s="63">
        <v>5</v>
      </c>
    </row>
    <row r="646" spans="1:7" hidden="1" x14ac:dyDescent="0.25">
      <c r="A646" s="61" t="s">
        <v>12278</v>
      </c>
      <c r="B646" s="61" t="s">
        <v>147</v>
      </c>
      <c r="C646" s="62">
        <v>590086</v>
      </c>
      <c r="D646" s="61" t="s">
        <v>12051</v>
      </c>
      <c r="E646" s="61" t="s">
        <v>12170</v>
      </c>
      <c r="F646" s="61" t="s">
        <v>12276</v>
      </c>
      <c r="G646" s="63">
        <v>6.5</v>
      </c>
    </row>
    <row r="647" spans="1:7" hidden="1" x14ac:dyDescent="0.25">
      <c r="A647" s="61" t="s">
        <v>12278</v>
      </c>
      <c r="B647" s="61" t="s">
        <v>251</v>
      </c>
      <c r="C647" s="62">
        <v>215227</v>
      </c>
      <c r="D647" s="61" t="s">
        <v>12051</v>
      </c>
      <c r="E647" s="61" t="s">
        <v>12167</v>
      </c>
      <c r="F647" s="61" t="s">
        <v>12276</v>
      </c>
      <c r="G647" s="63">
        <v>7</v>
      </c>
    </row>
    <row r="648" spans="1:7" hidden="1" x14ac:dyDescent="0.25">
      <c r="A648" s="61" t="s">
        <v>12278</v>
      </c>
      <c r="B648" s="61" t="s">
        <v>251</v>
      </c>
      <c r="C648" s="62">
        <v>215227</v>
      </c>
      <c r="D648" s="61" t="s">
        <v>12053</v>
      </c>
      <c r="E648" s="61" t="s">
        <v>12167</v>
      </c>
      <c r="F648" s="61" t="s">
        <v>12276</v>
      </c>
      <c r="G648" s="63">
        <v>7</v>
      </c>
    </row>
    <row r="649" spans="1:7" hidden="1" x14ac:dyDescent="0.25">
      <c r="A649" s="61" t="s">
        <v>12278</v>
      </c>
      <c r="B649" s="61" t="s">
        <v>66</v>
      </c>
      <c r="C649" s="62">
        <v>590284</v>
      </c>
      <c r="D649" s="61" t="s">
        <v>12041</v>
      </c>
      <c r="E649" s="61" t="s">
        <v>12171</v>
      </c>
      <c r="F649" s="61" t="s">
        <v>12276</v>
      </c>
      <c r="G649" s="63">
        <v>3</v>
      </c>
    </row>
    <row r="650" spans="1:7" hidden="1" x14ac:dyDescent="0.25">
      <c r="A650" s="61" t="s">
        <v>12278</v>
      </c>
      <c r="B650" s="61" t="s">
        <v>66</v>
      </c>
      <c r="C650" s="62">
        <v>590284</v>
      </c>
      <c r="D650" s="61" t="s">
        <v>12051</v>
      </c>
      <c r="E650" s="61" t="s">
        <v>12171</v>
      </c>
      <c r="F650" s="61" t="s">
        <v>12276</v>
      </c>
      <c r="G650" s="63">
        <v>3</v>
      </c>
    </row>
    <row r="651" spans="1:7" hidden="1" x14ac:dyDescent="0.25">
      <c r="A651" s="61" t="s">
        <v>12278</v>
      </c>
      <c r="B651" s="61" t="s">
        <v>244</v>
      </c>
      <c r="C651" s="62">
        <v>587272</v>
      </c>
      <c r="D651" s="61" t="s">
        <v>12051</v>
      </c>
      <c r="E651" s="61" t="s">
        <v>12172</v>
      </c>
      <c r="F651" s="61" t="s">
        <v>12275</v>
      </c>
      <c r="G651" s="63">
        <v>2</v>
      </c>
    </row>
    <row r="652" spans="1:7" hidden="1" x14ac:dyDescent="0.25">
      <c r="A652" s="61" t="s">
        <v>12278</v>
      </c>
      <c r="B652" s="61" t="s">
        <v>244</v>
      </c>
      <c r="C652" s="62">
        <v>587272</v>
      </c>
      <c r="D652" s="61" t="s">
        <v>1174</v>
      </c>
      <c r="E652" s="61" t="s">
        <v>12172</v>
      </c>
      <c r="F652" s="61" t="s">
        <v>12275</v>
      </c>
      <c r="G652" s="63">
        <v>2</v>
      </c>
    </row>
    <row r="653" spans="1:7" hidden="1" x14ac:dyDescent="0.25">
      <c r="A653" s="61" t="s">
        <v>12278</v>
      </c>
      <c r="B653" s="61" t="s">
        <v>128</v>
      </c>
      <c r="C653" s="62">
        <v>590345</v>
      </c>
      <c r="D653" s="61" t="s">
        <v>12051</v>
      </c>
      <c r="E653" s="61" t="s">
        <v>12173</v>
      </c>
      <c r="F653" s="61" t="s">
        <v>12275</v>
      </c>
      <c r="G653" s="63">
        <v>4</v>
      </c>
    </row>
    <row r="654" spans="1:7" hidden="1" x14ac:dyDescent="0.25">
      <c r="A654" s="61" t="s">
        <v>12278</v>
      </c>
      <c r="B654" s="61" t="s">
        <v>128</v>
      </c>
      <c r="C654" s="62">
        <v>590345</v>
      </c>
      <c r="D654" s="61" t="s">
        <v>12051</v>
      </c>
      <c r="E654" s="61" t="s">
        <v>12173</v>
      </c>
      <c r="F654" s="61" t="s">
        <v>12276</v>
      </c>
      <c r="G654" s="63">
        <v>3</v>
      </c>
    </row>
    <row r="655" spans="1:7" hidden="1" x14ac:dyDescent="0.25">
      <c r="A655" s="61" t="s">
        <v>12278</v>
      </c>
      <c r="B655" s="61" t="s">
        <v>128</v>
      </c>
      <c r="C655" s="62">
        <v>590345</v>
      </c>
      <c r="D655" s="61" t="s">
        <v>12005</v>
      </c>
      <c r="E655" s="61" t="s">
        <v>12173</v>
      </c>
      <c r="F655" s="61" t="s">
        <v>12275</v>
      </c>
      <c r="G655" s="63">
        <v>4</v>
      </c>
    </row>
    <row r="656" spans="1:7" hidden="1" x14ac:dyDescent="0.25">
      <c r="A656" s="61" t="s">
        <v>12278</v>
      </c>
      <c r="B656" s="61" t="s">
        <v>128</v>
      </c>
      <c r="C656" s="62">
        <v>590345</v>
      </c>
      <c r="D656" s="61" t="s">
        <v>12005</v>
      </c>
      <c r="E656" s="61" t="s">
        <v>12173</v>
      </c>
      <c r="F656" s="61" t="s">
        <v>12276</v>
      </c>
      <c r="G656" s="63">
        <v>3</v>
      </c>
    </row>
    <row r="657" spans="1:7" hidden="1" x14ac:dyDescent="0.25">
      <c r="A657" s="61" t="s">
        <v>12278</v>
      </c>
      <c r="B657" s="61" t="s">
        <v>960</v>
      </c>
      <c r="C657" s="62">
        <v>590395</v>
      </c>
      <c r="D657" s="61" t="s">
        <v>12051</v>
      </c>
      <c r="E657" s="61" t="s">
        <v>12174</v>
      </c>
      <c r="F657" s="61" t="s">
        <v>12276</v>
      </c>
      <c r="G657" s="63">
        <v>8</v>
      </c>
    </row>
    <row r="658" spans="1:7" hidden="1" x14ac:dyDescent="0.25">
      <c r="A658" s="61" t="s">
        <v>12278</v>
      </c>
      <c r="B658" s="61" t="s">
        <v>960</v>
      </c>
      <c r="C658" s="62">
        <v>590395</v>
      </c>
      <c r="D658" s="61" t="s">
        <v>12039</v>
      </c>
      <c r="E658" s="61" t="s">
        <v>12174</v>
      </c>
      <c r="F658" s="61" t="s">
        <v>12276</v>
      </c>
      <c r="G658" s="63">
        <v>8</v>
      </c>
    </row>
    <row r="659" spans="1:7" hidden="1" x14ac:dyDescent="0.25">
      <c r="A659" s="61" t="s">
        <v>12278</v>
      </c>
      <c r="B659" s="61" t="s">
        <v>141</v>
      </c>
      <c r="C659" s="62">
        <v>590419</v>
      </c>
      <c r="D659" s="61" t="s">
        <v>12086</v>
      </c>
      <c r="E659" s="61" t="s">
        <v>12175</v>
      </c>
      <c r="F659" s="61" t="s">
        <v>12276</v>
      </c>
      <c r="G659" s="63">
        <v>2</v>
      </c>
    </row>
    <row r="660" spans="1:7" hidden="1" x14ac:dyDescent="0.25">
      <c r="A660" s="61" t="s">
        <v>12278</v>
      </c>
      <c r="B660" s="61" t="s">
        <v>141</v>
      </c>
      <c r="C660" s="62">
        <v>590419</v>
      </c>
      <c r="D660" s="61" t="s">
        <v>12051</v>
      </c>
      <c r="E660" s="61" t="s">
        <v>12175</v>
      </c>
      <c r="F660" s="61" t="s">
        <v>12275</v>
      </c>
      <c r="G660" s="63">
        <v>7</v>
      </c>
    </row>
    <row r="661" spans="1:7" hidden="1" x14ac:dyDescent="0.25">
      <c r="A661" s="61" t="s">
        <v>12278</v>
      </c>
      <c r="B661" s="61" t="s">
        <v>141</v>
      </c>
      <c r="C661" s="62">
        <v>590419</v>
      </c>
      <c r="D661" s="61" t="s">
        <v>12051</v>
      </c>
      <c r="E661" s="61" t="s">
        <v>12175</v>
      </c>
      <c r="F661" s="61" t="s">
        <v>12276</v>
      </c>
      <c r="G661" s="63">
        <v>2</v>
      </c>
    </row>
    <row r="662" spans="1:7" hidden="1" x14ac:dyDescent="0.25">
      <c r="A662" s="61" t="s">
        <v>12278</v>
      </c>
      <c r="B662" s="61" t="s">
        <v>141</v>
      </c>
      <c r="C662" s="62">
        <v>590419</v>
      </c>
      <c r="D662" s="61" t="s">
        <v>12021</v>
      </c>
      <c r="E662" s="61" t="s">
        <v>12175</v>
      </c>
      <c r="F662" s="61" t="s">
        <v>12275</v>
      </c>
      <c r="G662" s="63">
        <v>7</v>
      </c>
    </row>
    <row r="663" spans="1:7" hidden="1" x14ac:dyDescent="0.25">
      <c r="A663" s="61" t="s">
        <v>12278</v>
      </c>
      <c r="B663" s="61" t="s">
        <v>141</v>
      </c>
      <c r="C663" s="62">
        <v>590419</v>
      </c>
      <c r="D663" s="61" t="s">
        <v>12021</v>
      </c>
      <c r="E663" s="61" t="s">
        <v>12175</v>
      </c>
      <c r="F663" s="61" t="s">
        <v>12276</v>
      </c>
      <c r="G663" s="63">
        <v>2</v>
      </c>
    </row>
    <row r="664" spans="1:7" hidden="1" x14ac:dyDescent="0.25">
      <c r="A664" s="61" t="s">
        <v>12278</v>
      </c>
      <c r="B664" s="61" t="s">
        <v>111</v>
      </c>
      <c r="C664" s="62">
        <v>590420</v>
      </c>
      <c r="D664" s="61" t="s">
        <v>12051</v>
      </c>
      <c r="E664" s="61" t="s">
        <v>12165</v>
      </c>
      <c r="F664" s="61" t="s">
        <v>12276</v>
      </c>
      <c r="G664" s="63">
        <v>7.5</v>
      </c>
    </row>
    <row r="665" spans="1:7" hidden="1" x14ac:dyDescent="0.25">
      <c r="A665" s="61" t="s">
        <v>12278</v>
      </c>
      <c r="B665" s="61" t="s">
        <v>111</v>
      </c>
      <c r="C665" s="62">
        <v>590420</v>
      </c>
      <c r="D665" s="61" t="s">
        <v>12025</v>
      </c>
      <c r="E665" s="61" t="s">
        <v>12165</v>
      </c>
      <c r="F665" s="61" t="s">
        <v>12276</v>
      </c>
      <c r="G665" s="63">
        <v>7.5</v>
      </c>
    </row>
    <row r="666" spans="1:7" hidden="1" x14ac:dyDescent="0.25">
      <c r="A666" s="61" t="s">
        <v>12278</v>
      </c>
      <c r="B666" s="61" t="s">
        <v>39</v>
      </c>
      <c r="C666" s="62">
        <v>590437</v>
      </c>
      <c r="D666" s="61" t="s">
        <v>12051</v>
      </c>
      <c r="E666" s="61" t="s">
        <v>12176</v>
      </c>
      <c r="F666" s="61" t="s">
        <v>12275</v>
      </c>
      <c r="G666" s="63">
        <v>23</v>
      </c>
    </row>
    <row r="667" spans="1:7" hidden="1" x14ac:dyDescent="0.25">
      <c r="A667" s="61" t="s">
        <v>12278</v>
      </c>
      <c r="B667" s="61" t="s">
        <v>39</v>
      </c>
      <c r="C667" s="62">
        <v>590437</v>
      </c>
      <c r="D667" s="61" t="s">
        <v>12051</v>
      </c>
      <c r="E667" s="61" t="s">
        <v>12176</v>
      </c>
      <c r="F667" s="61" t="s">
        <v>12276</v>
      </c>
      <c r="G667" s="63">
        <v>20.5</v>
      </c>
    </row>
    <row r="668" spans="1:7" hidden="1" x14ac:dyDescent="0.25">
      <c r="A668" s="61" t="s">
        <v>12278</v>
      </c>
      <c r="B668" s="61" t="s">
        <v>39</v>
      </c>
      <c r="C668" s="62">
        <v>590437</v>
      </c>
      <c r="D668" s="61" t="s">
        <v>11973</v>
      </c>
      <c r="E668" s="61" t="s">
        <v>12176</v>
      </c>
      <c r="F668" s="61" t="s">
        <v>12275</v>
      </c>
      <c r="G668" s="63">
        <v>23</v>
      </c>
    </row>
    <row r="669" spans="1:7" hidden="1" x14ac:dyDescent="0.25">
      <c r="A669" s="61" t="s">
        <v>12278</v>
      </c>
      <c r="B669" s="61" t="s">
        <v>39</v>
      </c>
      <c r="C669" s="62">
        <v>590437</v>
      </c>
      <c r="D669" s="61" t="s">
        <v>11973</v>
      </c>
      <c r="E669" s="61" t="s">
        <v>12176</v>
      </c>
      <c r="F669" s="61" t="s">
        <v>12276</v>
      </c>
      <c r="G669" s="63">
        <v>20.5</v>
      </c>
    </row>
    <row r="670" spans="1:7" hidden="1" x14ac:dyDescent="0.25">
      <c r="A670" s="61" t="s">
        <v>12278</v>
      </c>
      <c r="B670" s="61" t="s">
        <v>223</v>
      </c>
      <c r="C670" s="62">
        <v>590450</v>
      </c>
      <c r="D670" s="61" t="s">
        <v>12051</v>
      </c>
      <c r="E670" s="61" t="s">
        <v>12164</v>
      </c>
      <c r="F670" s="61" t="s">
        <v>12275</v>
      </c>
      <c r="G670" s="63">
        <v>11</v>
      </c>
    </row>
    <row r="671" spans="1:7" hidden="1" x14ac:dyDescent="0.25">
      <c r="A671" s="61" t="s">
        <v>12278</v>
      </c>
      <c r="B671" s="61" t="s">
        <v>223</v>
      </c>
      <c r="C671" s="62">
        <v>590450</v>
      </c>
      <c r="D671" s="61" t="s">
        <v>12051</v>
      </c>
      <c r="E671" s="61" t="s">
        <v>12164</v>
      </c>
      <c r="F671" s="61" t="s">
        <v>12276</v>
      </c>
      <c r="G671" s="63">
        <v>7.5</v>
      </c>
    </row>
    <row r="672" spans="1:7" hidden="1" x14ac:dyDescent="0.25">
      <c r="A672" s="61" t="s">
        <v>12278</v>
      </c>
      <c r="B672" s="61" t="s">
        <v>223</v>
      </c>
      <c r="C672" s="62">
        <v>590450</v>
      </c>
      <c r="D672" s="61" t="s">
        <v>12154</v>
      </c>
      <c r="E672" s="61" t="s">
        <v>12164</v>
      </c>
      <c r="F672" s="61" t="s">
        <v>12275</v>
      </c>
      <c r="G672" s="63">
        <v>11</v>
      </c>
    </row>
    <row r="673" spans="1:7" hidden="1" x14ac:dyDescent="0.25">
      <c r="A673" s="61" t="s">
        <v>12278</v>
      </c>
      <c r="B673" s="61" t="s">
        <v>223</v>
      </c>
      <c r="C673" s="62">
        <v>590450</v>
      </c>
      <c r="D673" s="61" t="s">
        <v>12154</v>
      </c>
      <c r="E673" s="61" t="s">
        <v>12164</v>
      </c>
      <c r="F673" s="61" t="s">
        <v>12276</v>
      </c>
      <c r="G673" s="63">
        <v>7.5</v>
      </c>
    </row>
    <row r="674" spans="1:7" hidden="1" x14ac:dyDescent="0.25">
      <c r="A674" s="61" t="s">
        <v>12278</v>
      </c>
      <c r="B674" s="61" t="s">
        <v>57</v>
      </c>
      <c r="C674" s="62">
        <v>67012</v>
      </c>
      <c r="D674" s="61" t="s">
        <v>12145</v>
      </c>
      <c r="E674" s="61" t="s">
        <v>12177</v>
      </c>
      <c r="F674" s="61" t="s">
        <v>12275</v>
      </c>
      <c r="G674" s="63">
        <v>5</v>
      </c>
    </row>
    <row r="675" spans="1:7" hidden="1" x14ac:dyDescent="0.25">
      <c r="A675" s="61" t="s">
        <v>12278</v>
      </c>
      <c r="B675" s="61" t="s">
        <v>57</v>
      </c>
      <c r="C675" s="62">
        <v>67012</v>
      </c>
      <c r="D675" s="61" t="s">
        <v>12145</v>
      </c>
      <c r="E675" s="61" t="s">
        <v>12177</v>
      </c>
      <c r="F675" s="61" t="s">
        <v>12276</v>
      </c>
      <c r="G675" s="63">
        <v>7</v>
      </c>
    </row>
    <row r="676" spans="1:7" hidden="1" x14ac:dyDescent="0.25">
      <c r="A676" s="61" t="s">
        <v>12278</v>
      </c>
      <c r="B676" s="61" t="s">
        <v>57</v>
      </c>
      <c r="C676" s="62">
        <v>67012</v>
      </c>
      <c r="D676" s="61" t="s">
        <v>12051</v>
      </c>
      <c r="E676" s="61" t="s">
        <v>12177</v>
      </c>
      <c r="F676" s="61" t="s">
        <v>12275</v>
      </c>
      <c r="G676" s="63">
        <v>5</v>
      </c>
    </row>
    <row r="677" spans="1:7" hidden="1" x14ac:dyDescent="0.25">
      <c r="A677" s="61" t="s">
        <v>12278</v>
      </c>
      <c r="B677" s="61" t="s">
        <v>57</v>
      </c>
      <c r="C677" s="62">
        <v>67012</v>
      </c>
      <c r="D677" s="61" t="s">
        <v>12051</v>
      </c>
      <c r="E677" s="61" t="s">
        <v>12177</v>
      </c>
      <c r="F677" s="61" t="s">
        <v>12276</v>
      </c>
      <c r="G677" s="63">
        <v>7</v>
      </c>
    </row>
    <row r="678" spans="1:7" hidden="1" x14ac:dyDescent="0.25">
      <c r="A678" s="61" t="s">
        <v>12278</v>
      </c>
      <c r="B678" s="61" t="s">
        <v>991</v>
      </c>
      <c r="C678" s="62">
        <v>590594</v>
      </c>
      <c r="D678" s="61" t="s">
        <v>12051</v>
      </c>
      <c r="E678" s="61" t="s">
        <v>12178</v>
      </c>
      <c r="F678" s="61" t="s">
        <v>12275</v>
      </c>
      <c r="G678" s="63">
        <v>8.5</v>
      </c>
    </row>
    <row r="679" spans="1:7" hidden="1" x14ac:dyDescent="0.25">
      <c r="A679" s="61" t="s">
        <v>12278</v>
      </c>
      <c r="B679" s="61" t="s">
        <v>991</v>
      </c>
      <c r="C679" s="62">
        <v>590594</v>
      </c>
      <c r="D679" s="61" t="s">
        <v>12051</v>
      </c>
      <c r="E679" s="61" t="s">
        <v>12178</v>
      </c>
      <c r="F679" s="61" t="s">
        <v>12276</v>
      </c>
      <c r="G679" s="63">
        <v>8</v>
      </c>
    </row>
    <row r="680" spans="1:7" hidden="1" x14ac:dyDescent="0.25">
      <c r="A680" s="61" t="s">
        <v>12278</v>
      </c>
      <c r="B680" s="61" t="s">
        <v>991</v>
      </c>
      <c r="C680" s="62">
        <v>590594</v>
      </c>
      <c r="D680" s="61" t="s">
        <v>12027</v>
      </c>
      <c r="E680" s="61" t="s">
        <v>12178</v>
      </c>
      <c r="F680" s="61" t="s">
        <v>12275</v>
      </c>
      <c r="G680" s="63">
        <v>8.5</v>
      </c>
    </row>
    <row r="681" spans="1:7" hidden="1" x14ac:dyDescent="0.25">
      <c r="A681" s="61" t="s">
        <v>12278</v>
      </c>
      <c r="B681" s="61" t="s">
        <v>991</v>
      </c>
      <c r="C681" s="62">
        <v>590594</v>
      </c>
      <c r="D681" s="61" t="s">
        <v>12027</v>
      </c>
      <c r="E681" s="61" t="s">
        <v>12178</v>
      </c>
      <c r="F681" s="61" t="s">
        <v>12276</v>
      </c>
      <c r="G681" s="63">
        <v>8</v>
      </c>
    </row>
    <row r="682" spans="1:7" x14ac:dyDescent="0.25">
      <c r="A682" s="61" t="s">
        <v>12278</v>
      </c>
      <c r="B682" s="61" t="s">
        <v>139</v>
      </c>
      <c r="C682" s="62">
        <v>590704</v>
      </c>
      <c r="D682" s="61" t="s">
        <v>12101</v>
      </c>
      <c r="E682" s="61" t="s">
        <v>12179</v>
      </c>
      <c r="F682" s="61" t="s">
        <v>12275</v>
      </c>
      <c r="G682" s="63">
        <v>5.5</v>
      </c>
    </row>
    <row r="683" spans="1:7" x14ac:dyDescent="0.25">
      <c r="A683" s="61" t="s">
        <v>12278</v>
      </c>
      <c r="B683" s="61" t="s">
        <v>139</v>
      </c>
      <c r="C683" s="62">
        <v>590704</v>
      </c>
      <c r="D683" s="61" t="s">
        <v>12101</v>
      </c>
      <c r="E683" s="61" t="s">
        <v>12179</v>
      </c>
      <c r="F683" s="61" t="s">
        <v>12276</v>
      </c>
      <c r="G683" s="63">
        <v>5.5</v>
      </c>
    </row>
    <row r="684" spans="1:7" x14ac:dyDescent="0.25">
      <c r="A684" s="61" t="s">
        <v>12278</v>
      </c>
      <c r="B684" s="61" t="s">
        <v>139</v>
      </c>
      <c r="C684" s="62">
        <v>590704</v>
      </c>
      <c r="D684" s="61" t="s">
        <v>12051</v>
      </c>
      <c r="E684" s="61" t="s">
        <v>12179</v>
      </c>
      <c r="F684" s="61" t="s">
        <v>12275</v>
      </c>
      <c r="G684" s="63">
        <v>5.5</v>
      </c>
    </row>
    <row r="685" spans="1:7" x14ac:dyDescent="0.25">
      <c r="A685" s="61" t="s">
        <v>12278</v>
      </c>
      <c r="B685" s="61" t="s">
        <v>139</v>
      </c>
      <c r="C685" s="62">
        <v>590704</v>
      </c>
      <c r="D685" s="61" t="s">
        <v>12051</v>
      </c>
      <c r="E685" s="61" t="s">
        <v>12179</v>
      </c>
      <c r="F685" s="61" t="s">
        <v>12276</v>
      </c>
      <c r="G685" s="63">
        <v>5.5</v>
      </c>
    </row>
    <row r="686" spans="1:7" hidden="1" x14ac:dyDescent="0.25">
      <c r="A686" s="61" t="s">
        <v>12278</v>
      </c>
      <c r="B686" s="61" t="s">
        <v>148</v>
      </c>
      <c r="C686" s="62">
        <v>590765</v>
      </c>
      <c r="D686" s="61" t="s">
        <v>12051</v>
      </c>
      <c r="E686" s="61" t="s">
        <v>12180</v>
      </c>
      <c r="F686" s="61" t="s">
        <v>12275</v>
      </c>
      <c r="G686" s="63">
        <v>4</v>
      </c>
    </row>
    <row r="687" spans="1:7" hidden="1" x14ac:dyDescent="0.25">
      <c r="A687" s="61" t="s">
        <v>12278</v>
      </c>
      <c r="B687" s="61" t="s">
        <v>148</v>
      </c>
      <c r="C687" s="62">
        <v>590765</v>
      </c>
      <c r="D687" s="61" t="s">
        <v>12051</v>
      </c>
      <c r="E687" s="61" t="s">
        <v>12180</v>
      </c>
      <c r="F687" s="61" t="s">
        <v>12276</v>
      </c>
      <c r="G687" s="63">
        <v>2.5</v>
      </c>
    </row>
    <row r="688" spans="1:7" hidden="1" x14ac:dyDescent="0.25">
      <c r="A688" s="61" t="s">
        <v>12278</v>
      </c>
      <c r="B688" s="61" t="s">
        <v>148</v>
      </c>
      <c r="C688" s="62">
        <v>590765</v>
      </c>
      <c r="D688" s="61" t="s">
        <v>12077</v>
      </c>
      <c r="E688" s="61" t="s">
        <v>12180</v>
      </c>
      <c r="F688" s="61" t="s">
        <v>12275</v>
      </c>
      <c r="G688" s="63">
        <v>4</v>
      </c>
    </row>
    <row r="689" spans="1:7" hidden="1" x14ac:dyDescent="0.25">
      <c r="A689" s="61" t="s">
        <v>12278</v>
      </c>
      <c r="B689" s="61" t="s">
        <v>148</v>
      </c>
      <c r="C689" s="62">
        <v>590765</v>
      </c>
      <c r="D689" s="61" t="s">
        <v>12077</v>
      </c>
      <c r="E689" s="61" t="s">
        <v>12180</v>
      </c>
      <c r="F689" s="61" t="s">
        <v>12276</v>
      </c>
      <c r="G689" s="63">
        <v>2.5</v>
      </c>
    </row>
    <row r="690" spans="1:7" hidden="1" x14ac:dyDescent="0.25">
      <c r="A690" s="61" t="s">
        <v>12278</v>
      </c>
      <c r="B690" s="61" t="s">
        <v>236</v>
      </c>
      <c r="C690" s="62">
        <v>590789</v>
      </c>
      <c r="D690" s="61" t="s">
        <v>12051</v>
      </c>
      <c r="E690" s="61" t="s">
        <v>12175</v>
      </c>
      <c r="F690" s="61" t="s">
        <v>12275</v>
      </c>
      <c r="G690" s="63">
        <v>5.5</v>
      </c>
    </row>
    <row r="691" spans="1:7" hidden="1" x14ac:dyDescent="0.25">
      <c r="A691" s="61" t="s">
        <v>12278</v>
      </c>
      <c r="B691" s="61" t="s">
        <v>236</v>
      </c>
      <c r="C691" s="62">
        <v>590789</v>
      </c>
      <c r="D691" s="61" t="s">
        <v>12051</v>
      </c>
      <c r="E691" s="61" t="s">
        <v>12175</v>
      </c>
      <c r="F691" s="61" t="s">
        <v>12276</v>
      </c>
      <c r="G691" s="63">
        <v>2.5</v>
      </c>
    </row>
    <row r="692" spans="1:7" hidden="1" x14ac:dyDescent="0.25">
      <c r="A692" s="61" t="s">
        <v>12278</v>
      </c>
      <c r="B692" s="61" t="s">
        <v>236</v>
      </c>
      <c r="C692" s="62">
        <v>590789</v>
      </c>
      <c r="D692" s="61" t="s">
        <v>12021</v>
      </c>
      <c r="E692" s="61" t="s">
        <v>12175</v>
      </c>
      <c r="F692" s="61" t="s">
        <v>12275</v>
      </c>
      <c r="G692" s="63">
        <v>5.5</v>
      </c>
    </row>
    <row r="693" spans="1:7" hidden="1" x14ac:dyDescent="0.25">
      <c r="A693" s="61" t="s">
        <v>12278</v>
      </c>
      <c r="B693" s="61" t="s">
        <v>236</v>
      </c>
      <c r="C693" s="62">
        <v>590789</v>
      </c>
      <c r="D693" s="61" t="s">
        <v>12021</v>
      </c>
      <c r="E693" s="61" t="s">
        <v>12175</v>
      </c>
      <c r="F693" s="61" t="s">
        <v>12276</v>
      </c>
      <c r="G693" s="63">
        <v>2.5</v>
      </c>
    </row>
    <row r="694" spans="1:7" hidden="1" x14ac:dyDescent="0.25">
      <c r="A694" s="61" t="s">
        <v>12278</v>
      </c>
      <c r="B694" s="61" t="s">
        <v>204</v>
      </c>
      <c r="C694" s="62">
        <v>590907</v>
      </c>
      <c r="D694" s="61" t="s">
        <v>12051</v>
      </c>
      <c r="E694" s="61" t="s">
        <v>12181</v>
      </c>
      <c r="F694" s="61" t="s">
        <v>12275</v>
      </c>
      <c r="G694" s="63">
        <v>10</v>
      </c>
    </row>
    <row r="695" spans="1:7" hidden="1" x14ac:dyDescent="0.25">
      <c r="A695" s="61" t="s">
        <v>12278</v>
      </c>
      <c r="B695" s="61" t="s">
        <v>204</v>
      </c>
      <c r="C695" s="62">
        <v>590907</v>
      </c>
      <c r="D695" s="61" t="s">
        <v>12051</v>
      </c>
      <c r="E695" s="61" t="s">
        <v>12181</v>
      </c>
      <c r="F695" s="61" t="s">
        <v>12276</v>
      </c>
      <c r="G695" s="63">
        <v>10</v>
      </c>
    </row>
    <row r="696" spans="1:7" hidden="1" x14ac:dyDescent="0.25">
      <c r="A696" s="61" t="s">
        <v>12278</v>
      </c>
      <c r="B696" s="61" t="s">
        <v>204</v>
      </c>
      <c r="C696" s="62">
        <v>590907</v>
      </c>
      <c r="D696" s="61" t="s">
        <v>12065</v>
      </c>
      <c r="E696" s="61" t="s">
        <v>12181</v>
      </c>
      <c r="F696" s="61" t="s">
        <v>12275</v>
      </c>
      <c r="G696" s="63">
        <v>10</v>
      </c>
    </row>
    <row r="697" spans="1:7" hidden="1" x14ac:dyDescent="0.25">
      <c r="A697" s="61" t="s">
        <v>12278</v>
      </c>
      <c r="B697" s="61" t="s">
        <v>204</v>
      </c>
      <c r="C697" s="62">
        <v>590907</v>
      </c>
      <c r="D697" s="61" t="s">
        <v>12065</v>
      </c>
      <c r="E697" s="61" t="s">
        <v>12181</v>
      </c>
      <c r="F697" s="61" t="s">
        <v>12276</v>
      </c>
      <c r="G697" s="63">
        <v>10</v>
      </c>
    </row>
    <row r="698" spans="1:7" hidden="1" x14ac:dyDescent="0.25">
      <c r="A698" s="61" t="s">
        <v>12278</v>
      </c>
      <c r="B698" s="61" t="s">
        <v>82</v>
      </c>
      <c r="C698" s="62">
        <v>590938</v>
      </c>
      <c r="D698" s="61" t="s">
        <v>12051</v>
      </c>
      <c r="E698" s="61" t="s">
        <v>12182</v>
      </c>
      <c r="F698" s="61" t="s">
        <v>12275</v>
      </c>
      <c r="G698" s="63">
        <v>16.5</v>
      </c>
    </row>
    <row r="699" spans="1:7" hidden="1" x14ac:dyDescent="0.25">
      <c r="A699" s="61" t="s">
        <v>12278</v>
      </c>
      <c r="B699" s="61" t="s">
        <v>82</v>
      </c>
      <c r="C699" s="62">
        <v>590938</v>
      </c>
      <c r="D699" s="61" t="s">
        <v>12148</v>
      </c>
      <c r="E699" s="61" t="s">
        <v>12182</v>
      </c>
      <c r="F699" s="61" t="s">
        <v>12275</v>
      </c>
      <c r="G699" s="63">
        <v>16.5</v>
      </c>
    </row>
    <row r="700" spans="1:7" hidden="1" x14ac:dyDescent="0.25">
      <c r="A700" s="61" t="s">
        <v>12278</v>
      </c>
      <c r="B700" s="61" t="s">
        <v>188</v>
      </c>
      <c r="C700" s="62">
        <v>590960</v>
      </c>
      <c r="D700" s="61" t="s">
        <v>12051</v>
      </c>
      <c r="E700" s="61" t="s">
        <v>12183</v>
      </c>
      <c r="F700" s="61" t="s">
        <v>12275</v>
      </c>
      <c r="G700" s="63">
        <v>5</v>
      </c>
    </row>
    <row r="701" spans="1:7" hidden="1" x14ac:dyDescent="0.25">
      <c r="A701" s="61" t="s">
        <v>12278</v>
      </c>
      <c r="B701" s="61" t="s">
        <v>188</v>
      </c>
      <c r="C701" s="62">
        <v>590960</v>
      </c>
      <c r="D701" s="61" t="s">
        <v>12106</v>
      </c>
      <c r="E701" s="61" t="s">
        <v>12183</v>
      </c>
      <c r="F701" s="61" t="s">
        <v>12275</v>
      </c>
      <c r="G701" s="63">
        <v>5</v>
      </c>
    </row>
    <row r="702" spans="1:7" hidden="1" x14ac:dyDescent="0.25">
      <c r="A702" s="61" t="s">
        <v>12278</v>
      </c>
      <c r="B702" s="61" t="s">
        <v>58</v>
      </c>
      <c r="C702" s="62">
        <v>590977</v>
      </c>
      <c r="D702" s="61" t="s">
        <v>12051</v>
      </c>
      <c r="E702" s="61" t="s">
        <v>12184</v>
      </c>
      <c r="F702" s="61" t="s">
        <v>12276</v>
      </c>
      <c r="G702" s="63">
        <v>2</v>
      </c>
    </row>
    <row r="703" spans="1:7" hidden="1" x14ac:dyDescent="0.25">
      <c r="A703" s="61" t="s">
        <v>12278</v>
      </c>
      <c r="B703" s="61" t="s">
        <v>58</v>
      </c>
      <c r="C703" s="62">
        <v>590977</v>
      </c>
      <c r="D703" s="61" t="s">
        <v>11961</v>
      </c>
      <c r="E703" s="61" t="s">
        <v>12184</v>
      </c>
      <c r="F703" s="61" t="s">
        <v>12276</v>
      </c>
      <c r="G703" s="63">
        <v>2</v>
      </c>
    </row>
    <row r="704" spans="1:7" hidden="1" x14ac:dyDescent="0.25">
      <c r="A704" s="61" t="s">
        <v>12278</v>
      </c>
      <c r="B704" s="61" t="s">
        <v>231</v>
      </c>
      <c r="C704" s="62">
        <v>591021</v>
      </c>
      <c r="D704" s="61" t="s">
        <v>12051</v>
      </c>
      <c r="E704" s="61" t="s">
        <v>12185</v>
      </c>
      <c r="F704" s="61" t="s">
        <v>12275</v>
      </c>
      <c r="G704" s="63">
        <v>3</v>
      </c>
    </row>
    <row r="705" spans="1:7" hidden="1" x14ac:dyDescent="0.25">
      <c r="A705" s="61" t="s">
        <v>12278</v>
      </c>
      <c r="B705" s="61" t="s">
        <v>231</v>
      </c>
      <c r="C705" s="62">
        <v>591021</v>
      </c>
      <c r="D705" s="61" t="s">
        <v>12021</v>
      </c>
      <c r="E705" s="61" t="s">
        <v>12185</v>
      </c>
      <c r="F705" s="61" t="s">
        <v>12275</v>
      </c>
      <c r="G705" s="63">
        <v>3</v>
      </c>
    </row>
    <row r="706" spans="1:7" hidden="1" x14ac:dyDescent="0.25">
      <c r="A706" s="61" t="s">
        <v>12278</v>
      </c>
      <c r="B706" s="61" t="s">
        <v>78</v>
      </c>
      <c r="C706" s="62">
        <v>591080</v>
      </c>
      <c r="D706" s="61" t="s">
        <v>12051</v>
      </c>
      <c r="E706" s="61" t="s">
        <v>12169</v>
      </c>
      <c r="F706" s="61" t="s">
        <v>12275</v>
      </c>
      <c r="G706" s="63">
        <v>6</v>
      </c>
    </row>
    <row r="707" spans="1:7" hidden="1" x14ac:dyDescent="0.25">
      <c r="A707" s="61" t="s">
        <v>12278</v>
      </c>
      <c r="B707" s="61" t="s">
        <v>78</v>
      </c>
      <c r="C707" s="62">
        <v>591080</v>
      </c>
      <c r="D707" s="61" t="s">
        <v>12051</v>
      </c>
      <c r="E707" s="61" t="s">
        <v>12169</v>
      </c>
      <c r="F707" s="61" t="s">
        <v>12276</v>
      </c>
      <c r="G707" s="63">
        <v>6</v>
      </c>
    </row>
    <row r="708" spans="1:7" hidden="1" x14ac:dyDescent="0.25">
      <c r="A708" s="61" t="s">
        <v>12278</v>
      </c>
      <c r="B708" s="61" t="s">
        <v>78</v>
      </c>
      <c r="C708" s="62">
        <v>591080</v>
      </c>
      <c r="D708" s="61" t="s">
        <v>11999</v>
      </c>
      <c r="E708" s="61" t="s">
        <v>12169</v>
      </c>
      <c r="F708" s="61" t="s">
        <v>12275</v>
      </c>
      <c r="G708" s="63">
        <v>6</v>
      </c>
    </row>
    <row r="709" spans="1:7" hidden="1" x14ac:dyDescent="0.25">
      <c r="A709" s="61" t="s">
        <v>12278</v>
      </c>
      <c r="B709" s="61" t="s">
        <v>78</v>
      </c>
      <c r="C709" s="62">
        <v>591080</v>
      </c>
      <c r="D709" s="61" t="s">
        <v>11999</v>
      </c>
      <c r="E709" s="61" t="s">
        <v>12169</v>
      </c>
      <c r="F709" s="61" t="s">
        <v>12276</v>
      </c>
      <c r="G709" s="63">
        <v>6</v>
      </c>
    </row>
    <row r="710" spans="1:7" hidden="1" x14ac:dyDescent="0.25">
      <c r="A710" s="61" t="s">
        <v>12278</v>
      </c>
      <c r="B710" s="61" t="s">
        <v>226</v>
      </c>
      <c r="C710" s="62">
        <v>591207</v>
      </c>
      <c r="D710" s="61" t="s">
        <v>12051</v>
      </c>
      <c r="E710" s="61" t="s">
        <v>12186</v>
      </c>
      <c r="F710" s="61" t="s">
        <v>12275</v>
      </c>
      <c r="G710" s="63">
        <v>3</v>
      </c>
    </row>
    <row r="711" spans="1:7" hidden="1" x14ac:dyDescent="0.25">
      <c r="A711" s="61" t="s">
        <v>12278</v>
      </c>
      <c r="B711" s="61" t="s">
        <v>226</v>
      </c>
      <c r="C711" s="62">
        <v>591207</v>
      </c>
      <c r="D711" s="61" t="s">
        <v>12051</v>
      </c>
      <c r="E711" s="61" t="s">
        <v>12186</v>
      </c>
      <c r="F711" s="61" t="s">
        <v>12276</v>
      </c>
      <c r="G711" s="63">
        <v>2</v>
      </c>
    </row>
    <row r="712" spans="1:7" hidden="1" x14ac:dyDescent="0.25">
      <c r="A712" s="61" t="s">
        <v>12278</v>
      </c>
      <c r="B712" s="61" t="s">
        <v>226</v>
      </c>
      <c r="C712" s="62">
        <v>591207</v>
      </c>
      <c r="D712" s="61" t="s">
        <v>12046</v>
      </c>
      <c r="E712" s="61" t="s">
        <v>12186</v>
      </c>
      <c r="F712" s="61" t="s">
        <v>12275</v>
      </c>
      <c r="G712" s="63">
        <v>3</v>
      </c>
    </row>
    <row r="713" spans="1:7" hidden="1" x14ac:dyDescent="0.25">
      <c r="A713" s="61" t="s">
        <v>12278</v>
      </c>
      <c r="B713" s="61" t="s">
        <v>226</v>
      </c>
      <c r="C713" s="62">
        <v>591207</v>
      </c>
      <c r="D713" s="61" t="s">
        <v>12046</v>
      </c>
      <c r="E713" s="61" t="s">
        <v>12186</v>
      </c>
      <c r="F713" s="61" t="s">
        <v>12276</v>
      </c>
      <c r="G713" s="63">
        <v>2</v>
      </c>
    </row>
    <row r="714" spans="1:7" hidden="1" x14ac:dyDescent="0.25">
      <c r="A714" s="61" t="s">
        <v>12278</v>
      </c>
      <c r="B714" s="61" t="s">
        <v>226</v>
      </c>
      <c r="C714" s="62">
        <v>591207</v>
      </c>
      <c r="D714" s="61" t="s">
        <v>1174</v>
      </c>
      <c r="E714" s="61" t="s">
        <v>12186</v>
      </c>
      <c r="F714" s="61" t="s">
        <v>12275</v>
      </c>
      <c r="G714" s="63">
        <v>3</v>
      </c>
    </row>
    <row r="715" spans="1:7" hidden="1" x14ac:dyDescent="0.25">
      <c r="A715" s="61" t="s">
        <v>12278</v>
      </c>
      <c r="B715" s="61" t="s">
        <v>226</v>
      </c>
      <c r="C715" s="62">
        <v>591207</v>
      </c>
      <c r="D715" s="61" t="s">
        <v>1174</v>
      </c>
      <c r="E715" s="61" t="s">
        <v>12186</v>
      </c>
      <c r="F715" s="61" t="s">
        <v>12276</v>
      </c>
      <c r="G715" s="63">
        <v>2</v>
      </c>
    </row>
    <row r="716" spans="1:7" hidden="1" x14ac:dyDescent="0.25">
      <c r="A716" s="61" t="s">
        <v>12278</v>
      </c>
      <c r="B716" s="61" t="s">
        <v>46</v>
      </c>
      <c r="C716" s="62">
        <v>591217</v>
      </c>
      <c r="D716" s="61" t="s">
        <v>12051</v>
      </c>
      <c r="E716" s="61" t="s">
        <v>12164</v>
      </c>
      <c r="F716" s="61" t="s">
        <v>12275</v>
      </c>
      <c r="G716" s="63">
        <v>10</v>
      </c>
    </row>
    <row r="717" spans="1:7" hidden="1" x14ac:dyDescent="0.25">
      <c r="A717" s="61" t="s">
        <v>12278</v>
      </c>
      <c r="B717" s="61" t="s">
        <v>46</v>
      </c>
      <c r="C717" s="62">
        <v>591217</v>
      </c>
      <c r="D717" s="61" t="s">
        <v>12051</v>
      </c>
      <c r="E717" s="61" t="s">
        <v>12164</v>
      </c>
      <c r="F717" s="61" t="s">
        <v>12276</v>
      </c>
      <c r="G717" s="63">
        <v>7.5</v>
      </c>
    </row>
    <row r="718" spans="1:7" hidden="1" x14ac:dyDescent="0.25">
      <c r="A718" s="61" t="s">
        <v>12278</v>
      </c>
      <c r="B718" s="61" t="s">
        <v>46</v>
      </c>
      <c r="C718" s="62">
        <v>591217</v>
      </c>
      <c r="D718" s="61" t="s">
        <v>12154</v>
      </c>
      <c r="E718" s="61" t="s">
        <v>12164</v>
      </c>
      <c r="F718" s="61" t="s">
        <v>12275</v>
      </c>
      <c r="G718" s="63">
        <v>10</v>
      </c>
    </row>
    <row r="719" spans="1:7" hidden="1" x14ac:dyDescent="0.25">
      <c r="A719" s="61" t="s">
        <v>12278</v>
      </c>
      <c r="B719" s="61" t="s">
        <v>46</v>
      </c>
      <c r="C719" s="62">
        <v>591217</v>
      </c>
      <c r="D719" s="61" t="s">
        <v>12154</v>
      </c>
      <c r="E719" s="61" t="s">
        <v>12164</v>
      </c>
      <c r="F719" s="61" t="s">
        <v>12276</v>
      </c>
      <c r="G719" s="63">
        <v>7.5</v>
      </c>
    </row>
    <row r="720" spans="1:7" hidden="1" x14ac:dyDescent="0.25">
      <c r="A720" s="61" t="s">
        <v>12278</v>
      </c>
      <c r="B720" s="61" t="s">
        <v>177</v>
      </c>
      <c r="C720" s="62">
        <v>580633</v>
      </c>
      <c r="D720" s="61" t="s">
        <v>12051</v>
      </c>
      <c r="E720" s="61" t="s">
        <v>12167</v>
      </c>
      <c r="F720" s="61" t="s">
        <v>12275</v>
      </c>
      <c r="G720" s="63">
        <v>7</v>
      </c>
    </row>
    <row r="721" spans="1:7" hidden="1" x14ac:dyDescent="0.25">
      <c r="A721" s="61" t="s">
        <v>12278</v>
      </c>
      <c r="B721" s="61" t="s">
        <v>177</v>
      </c>
      <c r="C721" s="62">
        <v>580633</v>
      </c>
      <c r="D721" s="61" t="s">
        <v>12121</v>
      </c>
      <c r="E721" s="61" t="s">
        <v>12167</v>
      </c>
      <c r="F721" s="61" t="s">
        <v>12275</v>
      </c>
      <c r="G721" s="63">
        <v>7</v>
      </c>
    </row>
    <row r="722" spans="1:7" hidden="1" x14ac:dyDescent="0.25">
      <c r="A722" s="61" t="s">
        <v>12278</v>
      </c>
      <c r="B722" s="61" t="s">
        <v>54</v>
      </c>
      <c r="C722" s="62">
        <v>591326</v>
      </c>
      <c r="D722" s="61" t="s">
        <v>12012</v>
      </c>
      <c r="E722" s="61" t="s">
        <v>12162</v>
      </c>
      <c r="F722" s="61" t="s">
        <v>12275</v>
      </c>
      <c r="G722" s="63">
        <v>11</v>
      </c>
    </row>
    <row r="723" spans="1:7" hidden="1" x14ac:dyDescent="0.25">
      <c r="A723" s="61" t="s">
        <v>12278</v>
      </c>
      <c r="B723" s="61" t="s">
        <v>54</v>
      </c>
      <c r="C723" s="62">
        <v>591326</v>
      </c>
      <c r="D723" s="61" t="s">
        <v>12012</v>
      </c>
      <c r="E723" s="61" t="s">
        <v>12162</v>
      </c>
      <c r="F723" s="61" t="s">
        <v>12276</v>
      </c>
      <c r="G723" s="63">
        <v>7</v>
      </c>
    </row>
    <row r="724" spans="1:7" hidden="1" x14ac:dyDescent="0.25">
      <c r="A724" s="61" t="s">
        <v>12278</v>
      </c>
      <c r="B724" s="61" t="s">
        <v>54</v>
      </c>
      <c r="C724" s="62">
        <v>591326</v>
      </c>
      <c r="D724" s="61" t="s">
        <v>12051</v>
      </c>
      <c r="E724" s="61" t="s">
        <v>12162</v>
      </c>
      <c r="F724" s="61" t="s">
        <v>12275</v>
      </c>
      <c r="G724" s="63">
        <v>11</v>
      </c>
    </row>
    <row r="725" spans="1:7" hidden="1" x14ac:dyDescent="0.25">
      <c r="A725" s="61" t="s">
        <v>12278</v>
      </c>
      <c r="B725" s="61" t="s">
        <v>54</v>
      </c>
      <c r="C725" s="62">
        <v>591326</v>
      </c>
      <c r="D725" s="61" t="s">
        <v>12051</v>
      </c>
      <c r="E725" s="61" t="s">
        <v>12162</v>
      </c>
      <c r="F725" s="61" t="s">
        <v>12276</v>
      </c>
      <c r="G725" s="63">
        <v>7</v>
      </c>
    </row>
    <row r="726" spans="1:7" hidden="1" x14ac:dyDescent="0.25">
      <c r="A726" s="61" t="s">
        <v>12278</v>
      </c>
      <c r="B726" s="61" t="s">
        <v>168</v>
      </c>
      <c r="C726" s="62">
        <v>591406</v>
      </c>
      <c r="D726" s="61" t="s">
        <v>12051</v>
      </c>
      <c r="E726" s="61" t="s">
        <v>12187</v>
      </c>
      <c r="F726" s="61" t="s">
        <v>12275</v>
      </c>
      <c r="G726" s="63">
        <v>4</v>
      </c>
    </row>
    <row r="727" spans="1:7" hidden="1" x14ac:dyDescent="0.25">
      <c r="A727" s="61" t="s">
        <v>12278</v>
      </c>
      <c r="B727" s="61" t="s">
        <v>168</v>
      </c>
      <c r="C727" s="62">
        <v>591406</v>
      </c>
      <c r="D727" s="61" t="s">
        <v>12051</v>
      </c>
      <c r="E727" s="61" t="s">
        <v>12187</v>
      </c>
      <c r="F727" s="61" t="s">
        <v>12276</v>
      </c>
      <c r="G727" s="63">
        <v>4</v>
      </c>
    </row>
    <row r="728" spans="1:7" hidden="1" x14ac:dyDescent="0.25">
      <c r="A728" s="61" t="s">
        <v>12278</v>
      </c>
      <c r="B728" s="61" t="s">
        <v>168</v>
      </c>
      <c r="C728" s="62">
        <v>591406</v>
      </c>
      <c r="D728" s="61" t="s">
        <v>12132</v>
      </c>
      <c r="E728" s="61" t="s">
        <v>12187</v>
      </c>
      <c r="F728" s="61" t="s">
        <v>12275</v>
      </c>
      <c r="G728" s="63">
        <v>4</v>
      </c>
    </row>
    <row r="729" spans="1:7" hidden="1" x14ac:dyDescent="0.25">
      <c r="A729" s="61" t="s">
        <v>12278</v>
      </c>
      <c r="B729" s="61" t="s">
        <v>168</v>
      </c>
      <c r="C729" s="62">
        <v>591406</v>
      </c>
      <c r="D729" s="61" t="s">
        <v>12132</v>
      </c>
      <c r="E729" s="61" t="s">
        <v>12187</v>
      </c>
      <c r="F729" s="61" t="s">
        <v>12276</v>
      </c>
      <c r="G729" s="63">
        <v>4</v>
      </c>
    </row>
    <row r="730" spans="1:7" hidden="1" x14ac:dyDescent="0.25">
      <c r="A730" s="61" t="s">
        <v>12278</v>
      </c>
      <c r="B730" s="61" t="s">
        <v>136</v>
      </c>
      <c r="C730" s="62">
        <v>105593</v>
      </c>
      <c r="D730" s="61" t="s">
        <v>12051</v>
      </c>
      <c r="E730" s="61" t="s">
        <v>12172</v>
      </c>
      <c r="F730" s="61" t="s">
        <v>12275</v>
      </c>
      <c r="G730" s="63">
        <v>3</v>
      </c>
    </row>
    <row r="731" spans="1:7" hidden="1" x14ac:dyDescent="0.25">
      <c r="A731" s="61" t="s">
        <v>12278</v>
      </c>
      <c r="B731" s="61" t="s">
        <v>136</v>
      </c>
      <c r="C731" s="62">
        <v>105593</v>
      </c>
      <c r="D731" s="61" t="s">
        <v>1174</v>
      </c>
      <c r="E731" s="61" t="s">
        <v>12172</v>
      </c>
      <c r="F731" s="61" t="s">
        <v>12275</v>
      </c>
      <c r="G731" s="63">
        <v>3</v>
      </c>
    </row>
    <row r="732" spans="1:7" hidden="1" x14ac:dyDescent="0.25">
      <c r="A732" s="61" t="s">
        <v>12278</v>
      </c>
      <c r="B732" s="61" t="s">
        <v>124</v>
      </c>
      <c r="C732" s="62">
        <v>591502</v>
      </c>
      <c r="D732" s="61" t="s">
        <v>12051</v>
      </c>
      <c r="E732" s="61" t="s">
        <v>12188</v>
      </c>
      <c r="F732" s="61" t="s">
        <v>12275</v>
      </c>
      <c r="G732" s="63">
        <v>4.0999999999999996</v>
      </c>
    </row>
    <row r="733" spans="1:7" hidden="1" x14ac:dyDescent="0.25">
      <c r="A733" s="61" t="s">
        <v>12278</v>
      </c>
      <c r="B733" s="61" t="s">
        <v>124</v>
      </c>
      <c r="C733" s="62">
        <v>591502</v>
      </c>
      <c r="D733" s="61" t="s">
        <v>12051</v>
      </c>
      <c r="E733" s="61" t="s">
        <v>12188</v>
      </c>
      <c r="F733" s="61" t="s">
        <v>12276</v>
      </c>
      <c r="G733" s="63">
        <v>4.0999999999999996</v>
      </c>
    </row>
    <row r="734" spans="1:7" hidden="1" x14ac:dyDescent="0.25">
      <c r="A734" s="61" t="s">
        <v>12278</v>
      </c>
      <c r="B734" s="61" t="s">
        <v>124</v>
      </c>
      <c r="C734" s="62">
        <v>591502</v>
      </c>
      <c r="D734" s="61" t="s">
        <v>12095</v>
      </c>
      <c r="E734" s="61" t="s">
        <v>12188</v>
      </c>
      <c r="F734" s="61" t="s">
        <v>12275</v>
      </c>
      <c r="G734" s="63">
        <v>4.0999999999999996</v>
      </c>
    </row>
    <row r="735" spans="1:7" hidden="1" x14ac:dyDescent="0.25">
      <c r="A735" s="61" t="s">
        <v>12278</v>
      </c>
      <c r="B735" s="61" t="s">
        <v>124</v>
      </c>
      <c r="C735" s="62">
        <v>591502</v>
      </c>
      <c r="D735" s="61" t="s">
        <v>12095</v>
      </c>
      <c r="E735" s="61" t="s">
        <v>12188</v>
      </c>
      <c r="F735" s="61" t="s">
        <v>12276</v>
      </c>
      <c r="G735" s="63">
        <v>4.0999999999999996</v>
      </c>
    </row>
    <row r="736" spans="1:7" hidden="1" x14ac:dyDescent="0.25">
      <c r="A736" s="61" t="s">
        <v>12278</v>
      </c>
      <c r="B736" s="61" t="s">
        <v>153</v>
      </c>
      <c r="C736" s="62">
        <v>591531</v>
      </c>
      <c r="D736" s="61" t="s">
        <v>12051</v>
      </c>
      <c r="E736" s="61" t="s">
        <v>12184</v>
      </c>
      <c r="F736" s="61" t="s">
        <v>12275</v>
      </c>
      <c r="G736" s="63">
        <v>5</v>
      </c>
    </row>
    <row r="737" spans="1:7" hidden="1" x14ac:dyDescent="0.25">
      <c r="A737" s="61" t="s">
        <v>12278</v>
      </c>
      <c r="B737" s="61" t="s">
        <v>153</v>
      </c>
      <c r="C737" s="62">
        <v>591531</v>
      </c>
      <c r="D737" s="61" t="s">
        <v>12051</v>
      </c>
      <c r="E737" s="61" t="s">
        <v>12184</v>
      </c>
      <c r="F737" s="61" t="s">
        <v>12276</v>
      </c>
      <c r="G737" s="63">
        <v>3</v>
      </c>
    </row>
    <row r="738" spans="1:7" hidden="1" x14ac:dyDescent="0.25">
      <c r="A738" s="61" t="s">
        <v>12278</v>
      </c>
      <c r="B738" s="61" t="s">
        <v>153</v>
      </c>
      <c r="C738" s="62">
        <v>591531</v>
      </c>
      <c r="D738" s="61" t="s">
        <v>12048</v>
      </c>
      <c r="E738" s="61" t="s">
        <v>12184</v>
      </c>
      <c r="F738" s="61" t="s">
        <v>12275</v>
      </c>
      <c r="G738" s="63">
        <v>5</v>
      </c>
    </row>
    <row r="739" spans="1:7" hidden="1" x14ac:dyDescent="0.25">
      <c r="A739" s="61" t="s">
        <v>12278</v>
      </c>
      <c r="B739" s="61" t="s">
        <v>153</v>
      </c>
      <c r="C739" s="62">
        <v>591531</v>
      </c>
      <c r="D739" s="61" t="s">
        <v>12048</v>
      </c>
      <c r="E739" s="61" t="s">
        <v>12184</v>
      </c>
      <c r="F739" s="61" t="s">
        <v>12276</v>
      </c>
      <c r="G739" s="63">
        <v>3</v>
      </c>
    </row>
    <row r="740" spans="1:7" hidden="1" x14ac:dyDescent="0.25">
      <c r="A740" s="61" t="s">
        <v>12278</v>
      </c>
      <c r="B740" s="61" t="s">
        <v>246</v>
      </c>
      <c r="C740" s="62">
        <v>591548</v>
      </c>
      <c r="D740" s="61" t="s">
        <v>12012</v>
      </c>
      <c r="E740" s="61" t="s">
        <v>12168</v>
      </c>
      <c r="F740" s="61" t="s">
        <v>12276</v>
      </c>
      <c r="G740" s="63">
        <v>11.5</v>
      </c>
    </row>
    <row r="741" spans="1:7" hidden="1" x14ac:dyDescent="0.25">
      <c r="A741" s="61" t="s">
        <v>12278</v>
      </c>
      <c r="B741" s="61" t="s">
        <v>246</v>
      </c>
      <c r="C741" s="62">
        <v>591548</v>
      </c>
      <c r="D741" s="61" t="s">
        <v>12051</v>
      </c>
      <c r="E741" s="61" t="s">
        <v>12168</v>
      </c>
      <c r="F741" s="61" t="s">
        <v>12275</v>
      </c>
      <c r="G741" s="63">
        <v>15</v>
      </c>
    </row>
    <row r="742" spans="1:7" hidden="1" x14ac:dyDescent="0.25">
      <c r="A742" s="61" t="s">
        <v>12278</v>
      </c>
      <c r="B742" s="61" t="s">
        <v>246</v>
      </c>
      <c r="C742" s="62">
        <v>591548</v>
      </c>
      <c r="D742" s="61" t="s">
        <v>12051</v>
      </c>
      <c r="E742" s="61" t="s">
        <v>12168</v>
      </c>
      <c r="F742" s="61" t="s">
        <v>12276</v>
      </c>
      <c r="G742" s="63">
        <v>11.5</v>
      </c>
    </row>
    <row r="743" spans="1:7" hidden="1" x14ac:dyDescent="0.25">
      <c r="A743" s="61" t="s">
        <v>12278</v>
      </c>
      <c r="B743" s="61" t="s">
        <v>246</v>
      </c>
      <c r="C743" s="62">
        <v>591548</v>
      </c>
      <c r="D743" s="61" t="s">
        <v>12031</v>
      </c>
      <c r="E743" s="61" t="s">
        <v>12168</v>
      </c>
      <c r="F743" s="61" t="s">
        <v>12276</v>
      </c>
      <c r="G743" s="63">
        <v>11.5</v>
      </c>
    </row>
    <row r="744" spans="1:7" hidden="1" x14ac:dyDescent="0.25">
      <c r="A744" s="61" t="s">
        <v>12278</v>
      </c>
      <c r="B744" s="61" t="s">
        <v>246</v>
      </c>
      <c r="C744" s="62">
        <v>591548</v>
      </c>
      <c r="D744" s="61" t="s">
        <v>11954</v>
      </c>
      <c r="E744" s="61" t="s">
        <v>12168</v>
      </c>
      <c r="F744" s="61" t="s">
        <v>12275</v>
      </c>
      <c r="G744" s="63">
        <v>15</v>
      </c>
    </row>
    <row r="745" spans="1:7" hidden="1" x14ac:dyDescent="0.25">
      <c r="A745" s="61" t="s">
        <v>12278</v>
      </c>
      <c r="B745" s="61" t="s">
        <v>246</v>
      </c>
      <c r="C745" s="62">
        <v>591548</v>
      </c>
      <c r="D745" s="61" t="s">
        <v>11954</v>
      </c>
      <c r="E745" s="61" t="s">
        <v>12168</v>
      </c>
      <c r="F745" s="61" t="s">
        <v>12276</v>
      </c>
      <c r="G745" s="63">
        <v>11.5</v>
      </c>
    </row>
    <row r="746" spans="1:7" hidden="1" x14ac:dyDescent="0.25">
      <c r="A746" s="61" t="s">
        <v>12278</v>
      </c>
      <c r="B746" s="61" t="s">
        <v>164</v>
      </c>
      <c r="C746" s="62">
        <v>492349</v>
      </c>
      <c r="D746" s="61" t="s">
        <v>12051</v>
      </c>
      <c r="E746" s="61" t="s">
        <v>12189</v>
      </c>
      <c r="F746" s="61" t="s">
        <v>12275</v>
      </c>
      <c r="G746" s="63">
        <v>5</v>
      </c>
    </row>
    <row r="747" spans="1:7" hidden="1" x14ac:dyDescent="0.25">
      <c r="A747" s="61" t="s">
        <v>12278</v>
      </c>
      <c r="B747" s="61" t="s">
        <v>164</v>
      </c>
      <c r="C747" s="62">
        <v>492349</v>
      </c>
      <c r="D747" s="61" t="s">
        <v>12051</v>
      </c>
      <c r="E747" s="61" t="s">
        <v>12189</v>
      </c>
      <c r="F747" s="61" t="s">
        <v>12276</v>
      </c>
      <c r="G747" s="63">
        <v>2.5</v>
      </c>
    </row>
    <row r="748" spans="1:7" hidden="1" x14ac:dyDescent="0.25">
      <c r="A748" s="61" t="s">
        <v>12278</v>
      </c>
      <c r="B748" s="61" t="s">
        <v>164</v>
      </c>
      <c r="C748" s="62">
        <v>492349</v>
      </c>
      <c r="D748" s="61" t="s">
        <v>12077</v>
      </c>
      <c r="E748" s="61" t="s">
        <v>12189</v>
      </c>
      <c r="F748" s="61" t="s">
        <v>12275</v>
      </c>
      <c r="G748" s="63">
        <v>5</v>
      </c>
    </row>
    <row r="749" spans="1:7" hidden="1" x14ac:dyDescent="0.25">
      <c r="A749" s="61" t="s">
        <v>12278</v>
      </c>
      <c r="B749" s="61" t="s">
        <v>164</v>
      </c>
      <c r="C749" s="62">
        <v>492349</v>
      </c>
      <c r="D749" s="61" t="s">
        <v>12077</v>
      </c>
      <c r="E749" s="61" t="s">
        <v>12189</v>
      </c>
      <c r="F749" s="61" t="s">
        <v>12276</v>
      </c>
      <c r="G749" s="63">
        <v>2.5</v>
      </c>
    </row>
    <row r="750" spans="1:7" hidden="1" x14ac:dyDescent="0.25">
      <c r="A750" s="61" t="s">
        <v>12278</v>
      </c>
      <c r="B750" s="61" t="s">
        <v>1968</v>
      </c>
      <c r="C750" s="62">
        <v>591610</v>
      </c>
      <c r="D750" s="61" t="s">
        <v>12051</v>
      </c>
      <c r="E750" s="61" t="s">
        <v>12190</v>
      </c>
      <c r="F750" s="61" t="s">
        <v>12275</v>
      </c>
      <c r="G750" s="63">
        <v>5</v>
      </c>
    </row>
    <row r="751" spans="1:7" hidden="1" x14ac:dyDescent="0.25">
      <c r="A751" s="61" t="s">
        <v>12278</v>
      </c>
      <c r="B751" s="61" t="s">
        <v>1968</v>
      </c>
      <c r="C751" s="62">
        <v>591610</v>
      </c>
      <c r="D751" s="61" t="s">
        <v>12075</v>
      </c>
      <c r="E751" s="61" t="s">
        <v>12190</v>
      </c>
      <c r="F751" s="61" t="s">
        <v>12275</v>
      </c>
      <c r="G751" s="63">
        <v>5</v>
      </c>
    </row>
    <row r="752" spans="1:7" hidden="1" x14ac:dyDescent="0.25">
      <c r="A752" s="61" t="s">
        <v>12278</v>
      </c>
      <c r="B752" s="61" t="s">
        <v>253</v>
      </c>
      <c r="C752" s="62">
        <v>591671</v>
      </c>
      <c r="D752" s="61" t="s">
        <v>12051</v>
      </c>
      <c r="E752" s="61" t="s">
        <v>12191</v>
      </c>
      <c r="F752" s="61" t="s">
        <v>12275</v>
      </c>
      <c r="G752" s="63">
        <v>5</v>
      </c>
    </row>
    <row r="753" spans="1:7" hidden="1" x14ac:dyDescent="0.25">
      <c r="A753" s="61" t="s">
        <v>12278</v>
      </c>
      <c r="B753" s="61" t="s">
        <v>253</v>
      </c>
      <c r="C753" s="62">
        <v>591671</v>
      </c>
      <c r="D753" s="61" t="s">
        <v>12051</v>
      </c>
      <c r="E753" s="61" t="s">
        <v>12191</v>
      </c>
      <c r="F753" s="61" t="s">
        <v>12276</v>
      </c>
      <c r="G753" s="63">
        <v>3</v>
      </c>
    </row>
    <row r="754" spans="1:7" hidden="1" x14ac:dyDescent="0.25">
      <c r="A754" s="61" t="s">
        <v>12278</v>
      </c>
      <c r="B754" s="61" t="s">
        <v>253</v>
      </c>
      <c r="C754" s="62">
        <v>591671</v>
      </c>
      <c r="D754" s="61" t="s">
        <v>12108</v>
      </c>
      <c r="E754" s="61" t="s">
        <v>12191</v>
      </c>
      <c r="F754" s="61" t="s">
        <v>12275</v>
      </c>
      <c r="G754" s="63">
        <v>5</v>
      </c>
    </row>
    <row r="755" spans="1:7" hidden="1" x14ac:dyDescent="0.25">
      <c r="A755" s="61" t="s">
        <v>12278</v>
      </c>
      <c r="B755" s="61" t="s">
        <v>253</v>
      </c>
      <c r="C755" s="62">
        <v>591671</v>
      </c>
      <c r="D755" s="61" t="s">
        <v>12108</v>
      </c>
      <c r="E755" s="61" t="s">
        <v>12191</v>
      </c>
      <c r="F755" s="61" t="s">
        <v>12276</v>
      </c>
      <c r="G755" s="63">
        <v>3</v>
      </c>
    </row>
    <row r="756" spans="1:7" hidden="1" x14ac:dyDescent="0.25">
      <c r="A756" s="61" t="s">
        <v>12278</v>
      </c>
      <c r="B756" s="61" t="s">
        <v>83</v>
      </c>
      <c r="C756" s="62">
        <v>591389</v>
      </c>
      <c r="D756" s="61" t="s">
        <v>12051</v>
      </c>
      <c r="E756" s="61" t="s">
        <v>12191</v>
      </c>
      <c r="F756" s="61" t="s">
        <v>12275</v>
      </c>
      <c r="G756" s="63">
        <v>7</v>
      </c>
    </row>
    <row r="757" spans="1:7" hidden="1" x14ac:dyDescent="0.25">
      <c r="A757" s="61" t="s">
        <v>12278</v>
      </c>
      <c r="B757" s="61" t="s">
        <v>83</v>
      </c>
      <c r="C757" s="62">
        <v>591389</v>
      </c>
      <c r="D757" s="61" t="s">
        <v>12051</v>
      </c>
      <c r="E757" s="61" t="s">
        <v>12191</v>
      </c>
      <c r="F757" s="61" t="s">
        <v>12276</v>
      </c>
      <c r="G757" s="63">
        <v>5</v>
      </c>
    </row>
    <row r="758" spans="1:7" hidden="1" x14ac:dyDescent="0.25">
      <c r="A758" s="61" t="s">
        <v>12278</v>
      </c>
      <c r="B758" s="61" t="s">
        <v>83</v>
      </c>
      <c r="C758" s="62">
        <v>591389</v>
      </c>
      <c r="D758" s="61" t="s">
        <v>12108</v>
      </c>
      <c r="E758" s="61" t="s">
        <v>12191</v>
      </c>
      <c r="F758" s="61" t="s">
        <v>12275</v>
      </c>
      <c r="G758" s="63">
        <v>7</v>
      </c>
    </row>
    <row r="759" spans="1:7" hidden="1" x14ac:dyDescent="0.25">
      <c r="A759" s="61" t="s">
        <v>12278</v>
      </c>
      <c r="B759" s="61" t="s">
        <v>83</v>
      </c>
      <c r="C759" s="62">
        <v>591389</v>
      </c>
      <c r="D759" s="61" t="s">
        <v>12108</v>
      </c>
      <c r="E759" s="61" t="s">
        <v>12191</v>
      </c>
      <c r="F759" s="61" t="s">
        <v>12276</v>
      </c>
      <c r="G759" s="63">
        <v>5</v>
      </c>
    </row>
    <row r="760" spans="1:7" hidden="1" x14ac:dyDescent="0.25">
      <c r="A760" s="61" t="s">
        <v>12278</v>
      </c>
      <c r="B760" s="61" t="s">
        <v>59</v>
      </c>
      <c r="C760" s="62">
        <v>591836</v>
      </c>
      <c r="D760" s="61" t="s">
        <v>12051</v>
      </c>
      <c r="E760" s="61" t="s">
        <v>12192</v>
      </c>
      <c r="F760" s="61" t="s">
        <v>12275</v>
      </c>
      <c r="G760" s="63">
        <v>10</v>
      </c>
    </row>
    <row r="761" spans="1:7" hidden="1" x14ac:dyDescent="0.25">
      <c r="A761" s="61" t="s">
        <v>12278</v>
      </c>
      <c r="B761" s="61" t="s">
        <v>59</v>
      </c>
      <c r="C761" s="62">
        <v>591836</v>
      </c>
      <c r="D761" s="61" t="s">
        <v>12031</v>
      </c>
      <c r="E761" s="61" t="s">
        <v>12192</v>
      </c>
      <c r="F761" s="61" t="s">
        <v>12275</v>
      </c>
      <c r="G761" s="63">
        <v>10</v>
      </c>
    </row>
    <row r="762" spans="1:7" hidden="1" x14ac:dyDescent="0.25">
      <c r="A762" s="61" t="s">
        <v>12278</v>
      </c>
      <c r="B762" s="61" t="s">
        <v>42</v>
      </c>
      <c r="C762" s="62">
        <v>591851</v>
      </c>
      <c r="D762" s="61" t="s">
        <v>12051</v>
      </c>
      <c r="E762" s="61" t="s">
        <v>12193</v>
      </c>
      <c r="F762" s="61" t="s">
        <v>12276</v>
      </c>
      <c r="G762" s="63">
        <v>7.5</v>
      </c>
    </row>
    <row r="763" spans="1:7" hidden="1" x14ac:dyDescent="0.25">
      <c r="A763" s="61" t="s">
        <v>12278</v>
      </c>
      <c r="B763" s="61" t="s">
        <v>42</v>
      </c>
      <c r="C763" s="62">
        <v>591851</v>
      </c>
      <c r="D763" s="61" t="s">
        <v>12037</v>
      </c>
      <c r="E763" s="61" t="s">
        <v>12193</v>
      </c>
      <c r="F763" s="61" t="s">
        <v>12276</v>
      </c>
      <c r="G763" s="63">
        <v>7.5</v>
      </c>
    </row>
    <row r="764" spans="1:7" hidden="1" x14ac:dyDescent="0.25">
      <c r="A764" s="61" t="s">
        <v>12278</v>
      </c>
      <c r="B764" s="61" t="s">
        <v>7920</v>
      </c>
      <c r="C764" s="62">
        <v>591893</v>
      </c>
      <c r="D764" s="61" t="s">
        <v>12051</v>
      </c>
      <c r="E764" s="61" t="s">
        <v>12194</v>
      </c>
      <c r="F764" s="61" t="s">
        <v>12276</v>
      </c>
      <c r="G764" s="63">
        <v>23</v>
      </c>
    </row>
    <row r="765" spans="1:7" hidden="1" x14ac:dyDescent="0.25">
      <c r="A765" s="61" t="s">
        <v>12278</v>
      </c>
      <c r="B765" s="61" t="s">
        <v>7920</v>
      </c>
      <c r="C765" s="62">
        <v>591893</v>
      </c>
      <c r="D765" s="61" t="s">
        <v>12137</v>
      </c>
      <c r="E765" s="61" t="s">
        <v>12194</v>
      </c>
      <c r="F765" s="61" t="s">
        <v>12276</v>
      </c>
      <c r="G765" s="63">
        <v>23</v>
      </c>
    </row>
    <row r="766" spans="1:7" hidden="1" x14ac:dyDescent="0.25">
      <c r="A766" s="61" t="s">
        <v>12278</v>
      </c>
      <c r="B766" s="61" t="s">
        <v>182</v>
      </c>
      <c r="C766" s="62">
        <v>591274</v>
      </c>
      <c r="D766" s="61" t="s">
        <v>12051</v>
      </c>
      <c r="E766" s="61" t="s">
        <v>12195</v>
      </c>
      <c r="F766" s="61" t="s">
        <v>12275</v>
      </c>
      <c r="G766" s="63">
        <v>5</v>
      </c>
    </row>
    <row r="767" spans="1:7" hidden="1" x14ac:dyDescent="0.25">
      <c r="A767" s="61" t="s">
        <v>12278</v>
      </c>
      <c r="B767" s="61" t="s">
        <v>182</v>
      </c>
      <c r="C767" s="62">
        <v>591274</v>
      </c>
      <c r="D767" s="61" t="s">
        <v>12051</v>
      </c>
      <c r="E767" s="61" t="s">
        <v>12195</v>
      </c>
      <c r="F767" s="61" t="s">
        <v>12276</v>
      </c>
      <c r="G767" s="63">
        <v>5</v>
      </c>
    </row>
    <row r="768" spans="1:7" hidden="1" x14ac:dyDescent="0.25">
      <c r="A768" s="61" t="s">
        <v>12278</v>
      </c>
      <c r="B768" s="61" t="s">
        <v>182</v>
      </c>
      <c r="C768" s="62">
        <v>591274</v>
      </c>
      <c r="D768" s="61" t="s">
        <v>11987</v>
      </c>
      <c r="E768" s="61" t="s">
        <v>12195</v>
      </c>
      <c r="F768" s="61" t="s">
        <v>12275</v>
      </c>
      <c r="G768" s="63">
        <v>5</v>
      </c>
    </row>
    <row r="769" spans="1:7" hidden="1" x14ac:dyDescent="0.25">
      <c r="A769" s="61" t="s">
        <v>12278</v>
      </c>
      <c r="B769" s="61" t="s">
        <v>182</v>
      </c>
      <c r="C769" s="62">
        <v>591274</v>
      </c>
      <c r="D769" s="61" t="s">
        <v>11987</v>
      </c>
      <c r="E769" s="61" t="s">
        <v>12195</v>
      </c>
      <c r="F769" s="61" t="s">
        <v>12276</v>
      </c>
      <c r="G769" s="63">
        <v>5</v>
      </c>
    </row>
    <row r="770" spans="1:7" hidden="1" x14ac:dyDescent="0.25">
      <c r="A770" s="61" t="s">
        <v>12278</v>
      </c>
      <c r="B770" s="61" t="s">
        <v>72</v>
      </c>
      <c r="C770" s="62">
        <v>591927</v>
      </c>
      <c r="D770" s="61" t="s">
        <v>12051</v>
      </c>
      <c r="E770" s="61" t="s">
        <v>12196</v>
      </c>
      <c r="F770" s="61" t="s">
        <v>12275</v>
      </c>
      <c r="G770" s="63">
        <v>14</v>
      </c>
    </row>
    <row r="771" spans="1:7" hidden="1" x14ac:dyDescent="0.25">
      <c r="A771" s="61" t="s">
        <v>12278</v>
      </c>
      <c r="B771" s="61" t="s">
        <v>72</v>
      </c>
      <c r="C771" s="62">
        <v>591927</v>
      </c>
      <c r="D771" s="61" t="s">
        <v>12051</v>
      </c>
      <c r="E771" s="61" t="s">
        <v>12196</v>
      </c>
      <c r="F771" s="61" t="s">
        <v>12276</v>
      </c>
      <c r="G771" s="63">
        <v>11.5</v>
      </c>
    </row>
    <row r="772" spans="1:7" hidden="1" x14ac:dyDescent="0.25">
      <c r="A772" s="61" t="s">
        <v>12278</v>
      </c>
      <c r="B772" s="61" t="s">
        <v>72</v>
      </c>
      <c r="C772" s="62">
        <v>591927</v>
      </c>
      <c r="D772" s="61" t="s">
        <v>12124</v>
      </c>
      <c r="E772" s="61" t="s">
        <v>12196</v>
      </c>
      <c r="F772" s="61" t="s">
        <v>12275</v>
      </c>
      <c r="G772" s="63">
        <v>14</v>
      </c>
    </row>
    <row r="773" spans="1:7" hidden="1" x14ac:dyDescent="0.25">
      <c r="A773" s="61" t="s">
        <v>12278</v>
      </c>
      <c r="B773" s="61" t="s">
        <v>72</v>
      </c>
      <c r="C773" s="62">
        <v>591927</v>
      </c>
      <c r="D773" s="61" t="s">
        <v>12124</v>
      </c>
      <c r="E773" s="61" t="s">
        <v>12196</v>
      </c>
      <c r="F773" s="61" t="s">
        <v>12276</v>
      </c>
      <c r="G773" s="63">
        <v>11.5</v>
      </c>
    </row>
    <row r="774" spans="1:7" hidden="1" x14ac:dyDescent="0.25">
      <c r="A774" s="61" t="s">
        <v>12278</v>
      </c>
      <c r="B774" s="61" t="s">
        <v>163</v>
      </c>
      <c r="C774" s="62">
        <v>591963</v>
      </c>
      <c r="D774" s="61" t="s">
        <v>12051</v>
      </c>
      <c r="E774" s="61" t="s">
        <v>12197</v>
      </c>
      <c r="F774" s="61" t="s">
        <v>12276</v>
      </c>
      <c r="G774" s="63">
        <v>5</v>
      </c>
    </row>
    <row r="775" spans="1:7" hidden="1" x14ac:dyDescent="0.25">
      <c r="A775" s="61" t="s">
        <v>12278</v>
      </c>
      <c r="B775" s="61" t="s">
        <v>163</v>
      </c>
      <c r="C775" s="62">
        <v>591963</v>
      </c>
      <c r="D775" s="61" t="s">
        <v>12051</v>
      </c>
      <c r="E775" s="61" t="s">
        <v>12198</v>
      </c>
      <c r="F775" s="61" t="s">
        <v>12275</v>
      </c>
      <c r="G775" s="63">
        <v>5</v>
      </c>
    </row>
    <row r="776" spans="1:7" hidden="1" x14ac:dyDescent="0.25">
      <c r="A776" s="61" t="s">
        <v>12278</v>
      </c>
      <c r="B776" s="61" t="s">
        <v>163</v>
      </c>
      <c r="C776" s="62">
        <v>591963</v>
      </c>
      <c r="D776" s="61" t="s">
        <v>12051</v>
      </c>
      <c r="E776" s="61" t="s">
        <v>12198</v>
      </c>
      <c r="F776" s="61" t="s">
        <v>12276</v>
      </c>
      <c r="G776" s="63">
        <v>5</v>
      </c>
    </row>
    <row r="777" spans="1:7" hidden="1" x14ac:dyDescent="0.25">
      <c r="A777" s="61" t="s">
        <v>12278</v>
      </c>
      <c r="B777" s="61" t="s">
        <v>163</v>
      </c>
      <c r="C777" s="62">
        <v>591963</v>
      </c>
      <c r="D777" s="61" t="s">
        <v>12084</v>
      </c>
      <c r="E777" s="61" t="s">
        <v>12197</v>
      </c>
      <c r="F777" s="61" t="s">
        <v>12276</v>
      </c>
      <c r="G777" s="63">
        <v>5</v>
      </c>
    </row>
    <row r="778" spans="1:7" hidden="1" x14ac:dyDescent="0.25">
      <c r="A778" s="61" t="s">
        <v>12278</v>
      </c>
      <c r="B778" s="61" t="s">
        <v>163</v>
      </c>
      <c r="C778" s="62">
        <v>591963</v>
      </c>
      <c r="D778" s="61" t="s">
        <v>11979</v>
      </c>
      <c r="E778" s="61" t="s">
        <v>12198</v>
      </c>
      <c r="F778" s="61" t="s">
        <v>12275</v>
      </c>
      <c r="G778" s="63">
        <v>5</v>
      </c>
    </row>
    <row r="779" spans="1:7" hidden="1" x14ac:dyDescent="0.25">
      <c r="A779" s="61" t="s">
        <v>12278</v>
      </c>
      <c r="B779" s="61" t="s">
        <v>163</v>
      </c>
      <c r="C779" s="62">
        <v>591963</v>
      </c>
      <c r="D779" s="61" t="s">
        <v>11979</v>
      </c>
      <c r="E779" s="61" t="s">
        <v>12198</v>
      </c>
      <c r="F779" s="61" t="s">
        <v>12276</v>
      </c>
      <c r="G779" s="63">
        <v>5</v>
      </c>
    </row>
    <row r="780" spans="1:7" hidden="1" x14ac:dyDescent="0.25">
      <c r="A780" s="61" t="s">
        <v>12278</v>
      </c>
      <c r="B780" s="61" t="s">
        <v>56</v>
      </c>
      <c r="C780" s="62">
        <v>591975</v>
      </c>
      <c r="D780" s="61" t="s">
        <v>12051</v>
      </c>
      <c r="E780" s="61" t="s">
        <v>12164</v>
      </c>
      <c r="F780" s="61" t="s">
        <v>12275</v>
      </c>
      <c r="G780" s="63">
        <v>10</v>
      </c>
    </row>
    <row r="781" spans="1:7" hidden="1" x14ac:dyDescent="0.25">
      <c r="A781" s="61" t="s">
        <v>12278</v>
      </c>
      <c r="B781" s="61" t="s">
        <v>56</v>
      </c>
      <c r="C781" s="62">
        <v>591975</v>
      </c>
      <c r="D781" s="61" t="s">
        <v>12051</v>
      </c>
      <c r="E781" s="61" t="s">
        <v>12164</v>
      </c>
      <c r="F781" s="61" t="s">
        <v>12276</v>
      </c>
      <c r="G781" s="63">
        <v>7.5</v>
      </c>
    </row>
    <row r="782" spans="1:7" hidden="1" x14ac:dyDescent="0.25">
      <c r="A782" s="61" t="s">
        <v>12278</v>
      </c>
      <c r="B782" s="61" t="s">
        <v>56</v>
      </c>
      <c r="C782" s="62">
        <v>591975</v>
      </c>
      <c r="D782" s="61" t="s">
        <v>12154</v>
      </c>
      <c r="E782" s="61" t="s">
        <v>12164</v>
      </c>
      <c r="F782" s="61" t="s">
        <v>12275</v>
      </c>
      <c r="G782" s="63">
        <v>10</v>
      </c>
    </row>
    <row r="783" spans="1:7" hidden="1" x14ac:dyDescent="0.25">
      <c r="A783" s="61" t="s">
        <v>12278</v>
      </c>
      <c r="B783" s="61" t="s">
        <v>56</v>
      </c>
      <c r="C783" s="62">
        <v>591975</v>
      </c>
      <c r="D783" s="61" t="s">
        <v>12154</v>
      </c>
      <c r="E783" s="61" t="s">
        <v>12164</v>
      </c>
      <c r="F783" s="61" t="s">
        <v>12276</v>
      </c>
      <c r="G783" s="63">
        <v>7.5</v>
      </c>
    </row>
    <row r="784" spans="1:7" hidden="1" x14ac:dyDescent="0.25">
      <c r="A784" s="61" t="s">
        <v>12278</v>
      </c>
      <c r="B784" s="61" t="s">
        <v>985</v>
      </c>
      <c r="C784" s="62">
        <v>592118</v>
      </c>
      <c r="D784" s="61" t="s">
        <v>12051</v>
      </c>
      <c r="E784" s="61" t="s">
        <v>12199</v>
      </c>
      <c r="F784" s="61" t="s">
        <v>12276</v>
      </c>
      <c r="G784" s="63">
        <v>19.86</v>
      </c>
    </row>
    <row r="785" spans="1:7" hidden="1" x14ac:dyDescent="0.25">
      <c r="A785" s="61" t="s">
        <v>12278</v>
      </c>
      <c r="B785" s="61" t="s">
        <v>985</v>
      </c>
      <c r="C785" s="62">
        <v>592118</v>
      </c>
      <c r="D785" s="61" t="s">
        <v>11981</v>
      </c>
      <c r="E785" s="61" t="s">
        <v>12199</v>
      </c>
      <c r="F785" s="61" t="s">
        <v>12276</v>
      </c>
      <c r="G785" s="63">
        <v>19.86</v>
      </c>
    </row>
    <row r="786" spans="1:7" hidden="1" x14ac:dyDescent="0.25">
      <c r="A786" s="61" t="s">
        <v>12278</v>
      </c>
      <c r="B786" s="61" t="s">
        <v>1004</v>
      </c>
      <c r="C786" s="62">
        <v>592130</v>
      </c>
      <c r="D786" s="61" t="s">
        <v>12051</v>
      </c>
      <c r="E786" s="61" t="s">
        <v>12200</v>
      </c>
      <c r="F786" s="61" t="s">
        <v>12275</v>
      </c>
      <c r="G786" s="63">
        <v>8</v>
      </c>
    </row>
    <row r="787" spans="1:7" hidden="1" x14ac:dyDescent="0.25">
      <c r="A787" s="61" t="s">
        <v>12278</v>
      </c>
      <c r="B787" s="61" t="s">
        <v>1004</v>
      </c>
      <c r="C787" s="62">
        <v>592130</v>
      </c>
      <c r="D787" s="61" t="s">
        <v>12093</v>
      </c>
      <c r="E787" s="61" t="s">
        <v>12200</v>
      </c>
      <c r="F787" s="61" t="s">
        <v>12275</v>
      </c>
      <c r="G787" s="63">
        <v>8</v>
      </c>
    </row>
    <row r="788" spans="1:7" hidden="1" x14ac:dyDescent="0.25">
      <c r="A788" s="61" t="s">
        <v>12278</v>
      </c>
      <c r="B788" s="61" t="s">
        <v>977</v>
      </c>
      <c r="C788" s="62">
        <v>592266</v>
      </c>
      <c r="D788" s="61" t="s">
        <v>12051</v>
      </c>
      <c r="E788" s="61" t="s">
        <v>12195</v>
      </c>
      <c r="F788" s="61" t="s">
        <v>12275</v>
      </c>
      <c r="G788" s="63">
        <v>5</v>
      </c>
    </row>
    <row r="789" spans="1:7" hidden="1" x14ac:dyDescent="0.25">
      <c r="A789" s="61" t="s">
        <v>12278</v>
      </c>
      <c r="B789" s="61" t="s">
        <v>977</v>
      </c>
      <c r="C789" s="62">
        <v>592266</v>
      </c>
      <c r="D789" s="61" t="s">
        <v>12051</v>
      </c>
      <c r="E789" s="61" t="s">
        <v>12195</v>
      </c>
      <c r="F789" s="61" t="s">
        <v>12276</v>
      </c>
      <c r="G789" s="63">
        <v>3.5</v>
      </c>
    </row>
    <row r="790" spans="1:7" hidden="1" x14ac:dyDescent="0.25">
      <c r="A790" s="61" t="s">
        <v>12278</v>
      </c>
      <c r="B790" s="61" t="s">
        <v>977</v>
      </c>
      <c r="C790" s="62">
        <v>592266</v>
      </c>
      <c r="D790" s="61" t="s">
        <v>11987</v>
      </c>
      <c r="E790" s="61" t="s">
        <v>12195</v>
      </c>
      <c r="F790" s="61" t="s">
        <v>12275</v>
      </c>
      <c r="G790" s="63">
        <v>5</v>
      </c>
    </row>
    <row r="791" spans="1:7" hidden="1" x14ac:dyDescent="0.25">
      <c r="A791" s="61" t="s">
        <v>12278</v>
      </c>
      <c r="B791" s="61" t="s">
        <v>977</v>
      </c>
      <c r="C791" s="62">
        <v>592266</v>
      </c>
      <c r="D791" s="61" t="s">
        <v>11987</v>
      </c>
      <c r="E791" s="61" t="s">
        <v>12195</v>
      </c>
      <c r="F791" s="61" t="s">
        <v>12276</v>
      </c>
      <c r="G791" s="63">
        <v>3.5</v>
      </c>
    </row>
    <row r="792" spans="1:7" hidden="1" x14ac:dyDescent="0.25">
      <c r="A792" s="61" t="s">
        <v>12278</v>
      </c>
      <c r="B792" s="61" t="s">
        <v>964</v>
      </c>
      <c r="C792" s="62">
        <v>592305</v>
      </c>
      <c r="D792" s="61" t="s">
        <v>12129</v>
      </c>
      <c r="E792" s="61" t="s">
        <v>12201</v>
      </c>
      <c r="F792" s="61" t="s">
        <v>12276</v>
      </c>
      <c r="G792" s="63">
        <v>17.5</v>
      </c>
    </row>
    <row r="793" spans="1:7" hidden="1" x14ac:dyDescent="0.25">
      <c r="A793" s="61" t="s">
        <v>12278</v>
      </c>
      <c r="B793" s="61" t="s">
        <v>964</v>
      </c>
      <c r="C793" s="62">
        <v>592305</v>
      </c>
      <c r="D793" s="61" t="s">
        <v>12051</v>
      </c>
      <c r="E793" s="61" t="s">
        <v>12201</v>
      </c>
      <c r="F793" s="61" t="s">
        <v>12276</v>
      </c>
      <c r="G793" s="63">
        <v>17.5</v>
      </c>
    </row>
    <row r="794" spans="1:7" hidden="1" x14ac:dyDescent="0.25">
      <c r="A794" s="61" t="s">
        <v>12278</v>
      </c>
      <c r="B794" s="61" t="s">
        <v>979</v>
      </c>
      <c r="C794" s="62">
        <v>592306</v>
      </c>
      <c r="D794" s="61" t="s">
        <v>12051</v>
      </c>
      <c r="E794" s="61" t="s">
        <v>12166</v>
      </c>
      <c r="F794" s="61" t="s">
        <v>12276</v>
      </c>
      <c r="G794" s="63">
        <v>8</v>
      </c>
    </row>
    <row r="795" spans="1:7" hidden="1" x14ac:dyDescent="0.25">
      <c r="A795" s="61" t="s">
        <v>12278</v>
      </c>
      <c r="B795" s="61" t="s">
        <v>979</v>
      </c>
      <c r="C795" s="62">
        <v>592306</v>
      </c>
      <c r="D795" s="61" t="s">
        <v>11993</v>
      </c>
      <c r="E795" s="61" t="s">
        <v>12166</v>
      </c>
      <c r="F795" s="61" t="s">
        <v>12276</v>
      </c>
      <c r="G795" s="63">
        <v>8</v>
      </c>
    </row>
    <row r="796" spans="1:7" hidden="1" x14ac:dyDescent="0.25">
      <c r="A796" s="61" t="s">
        <v>12278</v>
      </c>
      <c r="B796" s="61" t="s">
        <v>149</v>
      </c>
      <c r="C796" s="62">
        <v>578282</v>
      </c>
      <c r="D796" s="61" t="s">
        <v>12051</v>
      </c>
      <c r="E796" s="61" t="s">
        <v>12195</v>
      </c>
      <c r="F796" s="61" t="s">
        <v>12275</v>
      </c>
      <c r="G796" s="63">
        <v>5.9</v>
      </c>
    </row>
    <row r="797" spans="1:7" hidden="1" x14ac:dyDescent="0.25">
      <c r="A797" s="61" t="s">
        <v>12278</v>
      </c>
      <c r="B797" s="61" t="s">
        <v>149</v>
      </c>
      <c r="C797" s="62">
        <v>578282</v>
      </c>
      <c r="D797" s="61" t="s">
        <v>12051</v>
      </c>
      <c r="E797" s="61" t="s">
        <v>12195</v>
      </c>
      <c r="F797" s="61" t="s">
        <v>12276</v>
      </c>
      <c r="G797" s="63">
        <v>3.5</v>
      </c>
    </row>
    <row r="798" spans="1:7" hidden="1" x14ac:dyDescent="0.25">
      <c r="A798" s="61" t="s">
        <v>12278</v>
      </c>
      <c r="B798" s="61" t="s">
        <v>149</v>
      </c>
      <c r="C798" s="62">
        <v>578282</v>
      </c>
      <c r="D798" s="61" t="s">
        <v>11987</v>
      </c>
      <c r="E798" s="61" t="s">
        <v>12195</v>
      </c>
      <c r="F798" s="61" t="s">
        <v>12275</v>
      </c>
      <c r="G798" s="63">
        <v>5.9</v>
      </c>
    </row>
    <row r="799" spans="1:7" hidden="1" x14ac:dyDescent="0.25">
      <c r="A799" s="61" t="s">
        <v>12278</v>
      </c>
      <c r="B799" s="61" t="s">
        <v>149</v>
      </c>
      <c r="C799" s="62">
        <v>578282</v>
      </c>
      <c r="D799" s="61" t="s">
        <v>11987</v>
      </c>
      <c r="E799" s="61" t="s">
        <v>12195</v>
      </c>
      <c r="F799" s="61" t="s">
        <v>12276</v>
      </c>
      <c r="G799" s="63">
        <v>3.5</v>
      </c>
    </row>
    <row r="800" spans="1:7" hidden="1" x14ac:dyDescent="0.25">
      <c r="A800" s="61" t="s">
        <v>12278</v>
      </c>
      <c r="B800" s="61" t="s">
        <v>195</v>
      </c>
      <c r="C800" s="62">
        <v>577503</v>
      </c>
      <c r="D800" s="61" t="s">
        <v>12051</v>
      </c>
      <c r="E800" s="61" t="s">
        <v>12198</v>
      </c>
      <c r="F800" s="61" t="s">
        <v>12276</v>
      </c>
      <c r="G800" s="63">
        <v>3</v>
      </c>
    </row>
    <row r="801" spans="1:7" hidden="1" x14ac:dyDescent="0.25">
      <c r="A801" s="61" t="s">
        <v>12278</v>
      </c>
      <c r="B801" s="61" t="s">
        <v>195</v>
      </c>
      <c r="C801" s="62">
        <v>577503</v>
      </c>
      <c r="D801" s="61" t="s">
        <v>11979</v>
      </c>
      <c r="E801" s="61" t="s">
        <v>12198</v>
      </c>
      <c r="F801" s="61" t="s">
        <v>12276</v>
      </c>
      <c r="G801" s="63">
        <v>3</v>
      </c>
    </row>
    <row r="802" spans="1:7" hidden="1" x14ac:dyDescent="0.25">
      <c r="A802" s="61" t="s">
        <v>12278</v>
      </c>
      <c r="B802" s="61" t="s">
        <v>982</v>
      </c>
      <c r="C802" s="62">
        <v>592353</v>
      </c>
      <c r="D802" s="61" t="s">
        <v>11963</v>
      </c>
      <c r="E802" s="61" t="s">
        <v>12202</v>
      </c>
      <c r="F802" s="61" t="s">
        <v>12275</v>
      </c>
      <c r="G802" s="63">
        <v>9</v>
      </c>
    </row>
    <row r="803" spans="1:7" hidden="1" x14ac:dyDescent="0.25">
      <c r="A803" s="61" t="s">
        <v>12278</v>
      </c>
      <c r="B803" s="61" t="s">
        <v>982</v>
      </c>
      <c r="C803" s="62">
        <v>592353</v>
      </c>
      <c r="D803" s="61" t="s">
        <v>11963</v>
      </c>
      <c r="E803" s="61" t="s">
        <v>12202</v>
      </c>
      <c r="F803" s="61" t="s">
        <v>12276</v>
      </c>
      <c r="G803" s="63">
        <v>7</v>
      </c>
    </row>
    <row r="804" spans="1:7" hidden="1" x14ac:dyDescent="0.25">
      <c r="A804" s="61" t="s">
        <v>12278</v>
      </c>
      <c r="B804" s="61" t="s">
        <v>982</v>
      </c>
      <c r="C804" s="62">
        <v>592353</v>
      </c>
      <c r="D804" s="61" t="s">
        <v>12051</v>
      </c>
      <c r="E804" s="61" t="s">
        <v>12202</v>
      </c>
      <c r="F804" s="61" t="s">
        <v>12275</v>
      </c>
      <c r="G804" s="63">
        <v>9</v>
      </c>
    </row>
    <row r="805" spans="1:7" hidden="1" x14ac:dyDescent="0.25">
      <c r="A805" s="61" t="s">
        <v>12278</v>
      </c>
      <c r="B805" s="61" t="s">
        <v>982</v>
      </c>
      <c r="C805" s="62">
        <v>592353</v>
      </c>
      <c r="D805" s="61" t="s">
        <v>12051</v>
      </c>
      <c r="E805" s="61" t="s">
        <v>12202</v>
      </c>
      <c r="F805" s="61" t="s">
        <v>12276</v>
      </c>
      <c r="G805" s="63">
        <v>7</v>
      </c>
    </row>
    <row r="806" spans="1:7" hidden="1" x14ac:dyDescent="0.25">
      <c r="A806" s="61" t="s">
        <v>12278</v>
      </c>
      <c r="B806" s="61" t="s">
        <v>1009</v>
      </c>
      <c r="C806" s="62">
        <v>592354</v>
      </c>
      <c r="D806" s="61" t="s">
        <v>11968</v>
      </c>
      <c r="E806" s="61" t="s">
        <v>12203</v>
      </c>
      <c r="F806" s="61" t="s">
        <v>12276</v>
      </c>
      <c r="G806" s="63">
        <v>10</v>
      </c>
    </row>
    <row r="807" spans="1:7" hidden="1" x14ac:dyDescent="0.25">
      <c r="A807" s="61" t="s">
        <v>12278</v>
      </c>
      <c r="B807" s="61" t="s">
        <v>1009</v>
      </c>
      <c r="C807" s="62">
        <v>592354</v>
      </c>
      <c r="D807" s="61" t="s">
        <v>12051</v>
      </c>
      <c r="E807" s="61" t="s">
        <v>12164</v>
      </c>
      <c r="F807" s="61" t="s">
        <v>12275</v>
      </c>
      <c r="G807" s="63">
        <v>13</v>
      </c>
    </row>
    <row r="808" spans="1:7" hidden="1" x14ac:dyDescent="0.25">
      <c r="A808" s="61" t="s">
        <v>12278</v>
      </c>
      <c r="B808" s="61" t="s">
        <v>1009</v>
      </c>
      <c r="C808" s="62">
        <v>592354</v>
      </c>
      <c r="D808" s="61" t="s">
        <v>12051</v>
      </c>
      <c r="E808" s="61" t="s">
        <v>12203</v>
      </c>
      <c r="F808" s="61" t="s">
        <v>12276</v>
      </c>
      <c r="G808" s="63">
        <v>10</v>
      </c>
    </row>
    <row r="809" spans="1:7" hidden="1" x14ac:dyDescent="0.25">
      <c r="A809" s="61" t="s">
        <v>12278</v>
      </c>
      <c r="B809" s="61" t="s">
        <v>1009</v>
      </c>
      <c r="C809" s="62">
        <v>592354</v>
      </c>
      <c r="D809" s="61" t="s">
        <v>12154</v>
      </c>
      <c r="E809" s="61" t="s">
        <v>12164</v>
      </c>
      <c r="F809" s="61" t="s">
        <v>12275</v>
      </c>
      <c r="G809" s="63">
        <v>13</v>
      </c>
    </row>
    <row r="810" spans="1:7" hidden="1" x14ac:dyDescent="0.25">
      <c r="A810" s="61" t="s">
        <v>12278</v>
      </c>
      <c r="B810" s="61" t="s">
        <v>988</v>
      </c>
      <c r="C810" s="62">
        <v>592392</v>
      </c>
      <c r="D810" s="61" t="s">
        <v>11968</v>
      </c>
      <c r="E810" s="61" t="s">
        <v>12203</v>
      </c>
      <c r="F810" s="61" t="s">
        <v>12275</v>
      </c>
      <c r="G810" s="63">
        <v>10</v>
      </c>
    </row>
    <row r="811" spans="1:7" hidden="1" x14ac:dyDescent="0.25">
      <c r="A811" s="61" t="s">
        <v>12278</v>
      </c>
      <c r="B811" s="61" t="s">
        <v>988</v>
      </c>
      <c r="C811" s="62">
        <v>592392</v>
      </c>
      <c r="D811" s="61" t="s">
        <v>12051</v>
      </c>
      <c r="E811" s="61" t="s">
        <v>12203</v>
      </c>
      <c r="F811" s="61" t="s">
        <v>12275</v>
      </c>
      <c r="G811" s="63">
        <v>10</v>
      </c>
    </row>
    <row r="812" spans="1:7" hidden="1" x14ac:dyDescent="0.25">
      <c r="A812" s="61" t="s">
        <v>12278</v>
      </c>
      <c r="B812" s="61" t="s">
        <v>974</v>
      </c>
      <c r="C812" s="62">
        <v>592402</v>
      </c>
      <c r="D812" s="61" t="s">
        <v>12051</v>
      </c>
      <c r="E812" s="61" t="s">
        <v>12172</v>
      </c>
      <c r="F812" s="61" t="s">
        <v>12275</v>
      </c>
      <c r="G812" s="63">
        <v>3</v>
      </c>
    </row>
    <row r="813" spans="1:7" hidden="1" x14ac:dyDescent="0.25">
      <c r="A813" s="61" t="s">
        <v>12278</v>
      </c>
      <c r="B813" s="61" t="s">
        <v>974</v>
      </c>
      <c r="C813" s="62">
        <v>592402</v>
      </c>
      <c r="D813" s="61" t="s">
        <v>1174</v>
      </c>
      <c r="E813" s="61" t="s">
        <v>12172</v>
      </c>
      <c r="F813" s="61" t="s">
        <v>12275</v>
      </c>
      <c r="G813" s="63">
        <v>3</v>
      </c>
    </row>
    <row r="814" spans="1:7" hidden="1" x14ac:dyDescent="0.25">
      <c r="A814" s="61" t="s">
        <v>12278</v>
      </c>
      <c r="B814" s="61" t="s">
        <v>966</v>
      </c>
      <c r="C814" s="62">
        <v>592456</v>
      </c>
      <c r="D814" s="61" t="s">
        <v>12051</v>
      </c>
      <c r="E814" s="61" t="s">
        <v>12204</v>
      </c>
      <c r="F814" s="61" t="s">
        <v>12276</v>
      </c>
      <c r="G814" s="63">
        <v>3</v>
      </c>
    </row>
    <row r="815" spans="1:7" hidden="1" x14ac:dyDescent="0.25">
      <c r="A815" s="61" t="s">
        <v>12278</v>
      </c>
      <c r="B815" s="61" t="s">
        <v>966</v>
      </c>
      <c r="C815" s="62">
        <v>592456</v>
      </c>
      <c r="D815" s="61" t="s">
        <v>12113</v>
      </c>
      <c r="E815" s="61" t="s">
        <v>12204</v>
      </c>
      <c r="F815" s="61" t="s">
        <v>12276</v>
      </c>
      <c r="G815" s="63">
        <v>3</v>
      </c>
    </row>
    <row r="816" spans="1:7" hidden="1" x14ac:dyDescent="0.25">
      <c r="A816" s="61" t="s">
        <v>12278</v>
      </c>
      <c r="B816" s="61" t="s">
        <v>959</v>
      </c>
      <c r="C816" s="62">
        <v>592485</v>
      </c>
      <c r="D816" s="61" t="s">
        <v>12051</v>
      </c>
      <c r="E816" s="61" t="s">
        <v>12204</v>
      </c>
      <c r="F816" s="61" t="s">
        <v>12276</v>
      </c>
      <c r="G816" s="63">
        <v>6.5</v>
      </c>
    </row>
    <row r="817" spans="1:7" hidden="1" x14ac:dyDescent="0.25">
      <c r="A817" s="61" t="s">
        <v>12278</v>
      </c>
      <c r="B817" s="61" t="s">
        <v>959</v>
      </c>
      <c r="C817" s="62">
        <v>592485</v>
      </c>
      <c r="D817" s="61" t="s">
        <v>12113</v>
      </c>
      <c r="E817" s="61" t="s">
        <v>12204</v>
      </c>
      <c r="F817" s="61" t="s">
        <v>12276</v>
      </c>
      <c r="G817" s="63">
        <v>6.5</v>
      </c>
    </row>
    <row r="818" spans="1:7" hidden="1" x14ac:dyDescent="0.25">
      <c r="A818" s="61" t="s">
        <v>12278</v>
      </c>
      <c r="B818" s="61" t="s">
        <v>1031</v>
      </c>
      <c r="C818" s="62">
        <v>592576</v>
      </c>
      <c r="D818" s="61" t="s">
        <v>12051</v>
      </c>
      <c r="E818" s="61" t="s">
        <v>12205</v>
      </c>
      <c r="F818" s="61" t="s">
        <v>12275</v>
      </c>
      <c r="G818" s="63">
        <v>1.5</v>
      </c>
    </row>
    <row r="819" spans="1:7" hidden="1" x14ac:dyDescent="0.25">
      <c r="A819" s="61" t="s">
        <v>12278</v>
      </c>
      <c r="B819" s="61" t="s">
        <v>1031</v>
      </c>
      <c r="C819" s="62">
        <v>592576</v>
      </c>
      <c r="D819" s="61" t="s">
        <v>12051</v>
      </c>
      <c r="E819" s="61" t="s">
        <v>12205</v>
      </c>
      <c r="F819" s="61" t="s">
        <v>12276</v>
      </c>
      <c r="G819" s="63">
        <v>1</v>
      </c>
    </row>
    <row r="820" spans="1:7" hidden="1" x14ac:dyDescent="0.25">
      <c r="A820" s="61" t="s">
        <v>12278</v>
      </c>
      <c r="B820" s="61" t="s">
        <v>1031</v>
      </c>
      <c r="C820" s="62">
        <v>592576</v>
      </c>
      <c r="D820" s="61" t="s">
        <v>12051</v>
      </c>
      <c r="E820" s="61" t="s">
        <v>12206</v>
      </c>
      <c r="F820" s="61" t="s">
        <v>12275</v>
      </c>
      <c r="G820" s="63">
        <v>6</v>
      </c>
    </row>
    <row r="821" spans="1:7" hidden="1" x14ac:dyDescent="0.25">
      <c r="A821" s="61" t="s">
        <v>12278</v>
      </c>
      <c r="B821" s="61" t="s">
        <v>1031</v>
      </c>
      <c r="C821" s="62">
        <v>592576</v>
      </c>
      <c r="D821" s="61" t="s">
        <v>12051</v>
      </c>
      <c r="E821" s="61" t="s">
        <v>12206</v>
      </c>
      <c r="F821" s="61" t="s">
        <v>12276</v>
      </c>
      <c r="G821" s="63">
        <v>3.7</v>
      </c>
    </row>
    <row r="822" spans="1:7" hidden="1" x14ac:dyDescent="0.25">
      <c r="A822" s="61" t="s">
        <v>12278</v>
      </c>
      <c r="B822" s="61" t="s">
        <v>1031</v>
      </c>
      <c r="C822" s="62">
        <v>592576</v>
      </c>
      <c r="D822" s="61" t="s">
        <v>12055</v>
      </c>
      <c r="E822" s="61" t="s">
        <v>12205</v>
      </c>
      <c r="F822" s="61" t="s">
        <v>12275</v>
      </c>
      <c r="G822" s="63">
        <v>1.5</v>
      </c>
    </row>
    <row r="823" spans="1:7" hidden="1" x14ac:dyDescent="0.25">
      <c r="A823" s="61" t="s">
        <v>12278</v>
      </c>
      <c r="B823" s="61" t="s">
        <v>1031</v>
      </c>
      <c r="C823" s="62">
        <v>592576</v>
      </c>
      <c r="D823" s="61" t="s">
        <v>12055</v>
      </c>
      <c r="E823" s="61" t="s">
        <v>12205</v>
      </c>
      <c r="F823" s="61" t="s">
        <v>12276</v>
      </c>
      <c r="G823" s="63">
        <v>1</v>
      </c>
    </row>
    <row r="824" spans="1:7" hidden="1" x14ac:dyDescent="0.25">
      <c r="A824" s="61" t="s">
        <v>12278</v>
      </c>
      <c r="B824" s="61" t="s">
        <v>1031</v>
      </c>
      <c r="C824" s="62">
        <v>592576</v>
      </c>
      <c r="D824" s="61" t="s">
        <v>12055</v>
      </c>
      <c r="E824" s="61" t="s">
        <v>12206</v>
      </c>
      <c r="F824" s="61" t="s">
        <v>12275</v>
      </c>
      <c r="G824" s="63">
        <v>1.5</v>
      </c>
    </row>
    <row r="825" spans="1:7" hidden="1" x14ac:dyDescent="0.25">
      <c r="A825" s="61" t="s">
        <v>12278</v>
      </c>
      <c r="B825" s="61" t="s">
        <v>1031</v>
      </c>
      <c r="C825" s="62">
        <v>592576</v>
      </c>
      <c r="D825" s="61" t="s">
        <v>12055</v>
      </c>
      <c r="E825" s="61" t="s">
        <v>12206</v>
      </c>
      <c r="F825" s="61" t="s">
        <v>12276</v>
      </c>
      <c r="G825" s="63">
        <v>1</v>
      </c>
    </row>
    <row r="826" spans="1:7" hidden="1" x14ac:dyDescent="0.25">
      <c r="A826" s="61" t="s">
        <v>12278</v>
      </c>
      <c r="B826" s="61" t="s">
        <v>1031</v>
      </c>
      <c r="C826" s="62">
        <v>592576</v>
      </c>
      <c r="D826" s="61" t="s">
        <v>12141</v>
      </c>
      <c r="E826" s="61" t="s">
        <v>12207</v>
      </c>
      <c r="F826" s="61" t="s">
        <v>12275</v>
      </c>
      <c r="G826" s="63">
        <v>3</v>
      </c>
    </row>
    <row r="827" spans="1:7" hidden="1" x14ac:dyDescent="0.25">
      <c r="A827" s="61" t="s">
        <v>12278</v>
      </c>
      <c r="B827" s="61" t="s">
        <v>1031</v>
      </c>
      <c r="C827" s="62">
        <v>592576</v>
      </c>
      <c r="D827" s="61" t="s">
        <v>12141</v>
      </c>
      <c r="E827" s="61" t="s">
        <v>12207</v>
      </c>
      <c r="F827" s="61" t="s">
        <v>12276</v>
      </c>
      <c r="G827" s="63">
        <v>2</v>
      </c>
    </row>
    <row r="828" spans="1:7" hidden="1" x14ac:dyDescent="0.25">
      <c r="A828" s="61" t="s">
        <v>12278</v>
      </c>
      <c r="B828" s="61" t="s">
        <v>1031</v>
      </c>
      <c r="C828" s="62">
        <v>592576</v>
      </c>
      <c r="D828" s="61" t="s">
        <v>12017</v>
      </c>
      <c r="E828" s="61" t="s">
        <v>12206</v>
      </c>
      <c r="F828" s="61" t="s">
        <v>12275</v>
      </c>
      <c r="G828" s="63">
        <v>6</v>
      </c>
    </row>
    <row r="829" spans="1:7" hidden="1" x14ac:dyDescent="0.25">
      <c r="A829" s="61" t="s">
        <v>12278</v>
      </c>
      <c r="B829" s="61" t="s">
        <v>1031</v>
      </c>
      <c r="C829" s="62">
        <v>592576</v>
      </c>
      <c r="D829" s="61" t="s">
        <v>12017</v>
      </c>
      <c r="E829" s="61" t="s">
        <v>12206</v>
      </c>
      <c r="F829" s="61" t="s">
        <v>12276</v>
      </c>
      <c r="G829" s="63">
        <v>3.7</v>
      </c>
    </row>
    <row r="830" spans="1:7" hidden="1" x14ac:dyDescent="0.25">
      <c r="A830" s="61" t="s">
        <v>12278</v>
      </c>
      <c r="B830" s="61" t="s">
        <v>997</v>
      </c>
      <c r="C830" s="62">
        <v>592578</v>
      </c>
      <c r="D830" s="61" t="s">
        <v>12051</v>
      </c>
      <c r="E830" s="61" t="s">
        <v>12165</v>
      </c>
      <c r="F830" s="61" t="s">
        <v>12275</v>
      </c>
      <c r="G830" s="63">
        <v>10</v>
      </c>
    </row>
    <row r="831" spans="1:7" hidden="1" x14ac:dyDescent="0.25">
      <c r="A831" s="61" t="s">
        <v>12278</v>
      </c>
      <c r="B831" s="61" t="s">
        <v>997</v>
      </c>
      <c r="C831" s="62">
        <v>592578</v>
      </c>
      <c r="D831" s="61" t="s">
        <v>12051</v>
      </c>
      <c r="E831" s="61" t="s">
        <v>12165</v>
      </c>
      <c r="F831" s="61" t="s">
        <v>12276</v>
      </c>
      <c r="G831" s="63">
        <v>7.5</v>
      </c>
    </row>
    <row r="832" spans="1:7" hidden="1" x14ac:dyDescent="0.25">
      <c r="A832" s="61" t="s">
        <v>12278</v>
      </c>
      <c r="B832" s="61" t="s">
        <v>997</v>
      </c>
      <c r="C832" s="62">
        <v>592578</v>
      </c>
      <c r="D832" s="61" t="s">
        <v>12025</v>
      </c>
      <c r="E832" s="61" t="s">
        <v>12165</v>
      </c>
      <c r="F832" s="61" t="s">
        <v>12275</v>
      </c>
      <c r="G832" s="63">
        <v>10</v>
      </c>
    </row>
    <row r="833" spans="1:7" hidden="1" x14ac:dyDescent="0.25">
      <c r="A833" s="61" t="s">
        <v>12278</v>
      </c>
      <c r="B833" s="61" t="s">
        <v>997</v>
      </c>
      <c r="C833" s="62">
        <v>592578</v>
      </c>
      <c r="D833" s="61" t="s">
        <v>12025</v>
      </c>
      <c r="E833" s="61" t="s">
        <v>12165</v>
      </c>
      <c r="F833" s="61" t="s">
        <v>12276</v>
      </c>
      <c r="G833" s="63">
        <v>7.5</v>
      </c>
    </row>
    <row r="834" spans="1:7" hidden="1" x14ac:dyDescent="0.25">
      <c r="A834" s="61" t="s">
        <v>12278</v>
      </c>
      <c r="B834" s="61" t="s">
        <v>8623</v>
      </c>
      <c r="C834" s="62">
        <v>592601</v>
      </c>
      <c r="D834" s="61" t="s">
        <v>12129</v>
      </c>
      <c r="E834" s="61" t="s">
        <v>12201</v>
      </c>
      <c r="F834" s="61" t="s">
        <v>12276</v>
      </c>
      <c r="G834" s="63">
        <v>17.5</v>
      </c>
    </row>
    <row r="835" spans="1:7" hidden="1" x14ac:dyDescent="0.25">
      <c r="A835" s="61" t="s">
        <v>12278</v>
      </c>
      <c r="B835" s="61" t="s">
        <v>8623</v>
      </c>
      <c r="C835" s="62">
        <v>592601</v>
      </c>
      <c r="D835" s="61" t="s">
        <v>12051</v>
      </c>
      <c r="E835" s="61" t="s">
        <v>12201</v>
      </c>
      <c r="F835" s="61" t="s">
        <v>12276</v>
      </c>
      <c r="G835" s="63">
        <v>17.5</v>
      </c>
    </row>
    <row r="836" spans="1:7" hidden="1" x14ac:dyDescent="0.25">
      <c r="A836" s="61" t="s">
        <v>12278</v>
      </c>
      <c r="B836" s="61" t="s">
        <v>87</v>
      </c>
      <c r="C836" s="62">
        <v>493482</v>
      </c>
      <c r="D836" s="61" t="s">
        <v>12086</v>
      </c>
      <c r="E836" s="61" t="s">
        <v>12208</v>
      </c>
      <c r="F836" s="61" t="s">
        <v>12275</v>
      </c>
      <c r="G836" s="63">
        <v>6</v>
      </c>
    </row>
    <row r="837" spans="1:7" hidden="1" x14ac:dyDescent="0.25">
      <c r="A837" s="61" t="s">
        <v>12278</v>
      </c>
      <c r="B837" s="61" t="s">
        <v>87</v>
      </c>
      <c r="C837" s="62">
        <v>493482</v>
      </c>
      <c r="D837" s="61" t="s">
        <v>12086</v>
      </c>
      <c r="E837" s="61" t="s">
        <v>12208</v>
      </c>
      <c r="F837" s="61" t="s">
        <v>12276</v>
      </c>
      <c r="G837" s="63">
        <v>3</v>
      </c>
    </row>
    <row r="838" spans="1:7" hidden="1" x14ac:dyDescent="0.25">
      <c r="A838" s="61" t="s">
        <v>12278</v>
      </c>
      <c r="B838" s="61" t="s">
        <v>87</v>
      </c>
      <c r="C838" s="62">
        <v>493482</v>
      </c>
      <c r="D838" s="61" t="s">
        <v>12051</v>
      </c>
      <c r="E838" s="61" t="s">
        <v>12208</v>
      </c>
      <c r="F838" s="61" t="s">
        <v>12275</v>
      </c>
      <c r="G838" s="63">
        <v>6</v>
      </c>
    </row>
    <row r="839" spans="1:7" hidden="1" x14ac:dyDescent="0.25">
      <c r="A839" s="61" t="s">
        <v>12278</v>
      </c>
      <c r="B839" s="61" t="s">
        <v>87</v>
      </c>
      <c r="C839" s="62">
        <v>493482</v>
      </c>
      <c r="D839" s="61" t="s">
        <v>12051</v>
      </c>
      <c r="E839" s="61" t="s">
        <v>12208</v>
      </c>
      <c r="F839" s="61" t="s">
        <v>12276</v>
      </c>
      <c r="G839" s="63">
        <v>3</v>
      </c>
    </row>
    <row r="840" spans="1:7" hidden="1" x14ac:dyDescent="0.25">
      <c r="A840" s="61" t="s">
        <v>12278</v>
      </c>
      <c r="B840" s="61" t="s">
        <v>10097</v>
      </c>
      <c r="C840" s="62">
        <v>592689</v>
      </c>
      <c r="D840" s="61" t="s">
        <v>12053</v>
      </c>
      <c r="E840" s="61" t="s">
        <v>12167</v>
      </c>
      <c r="F840" s="61" t="s">
        <v>12275</v>
      </c>
      <c r="G840" s="63">
        <v>8</v>
      </c>
    </row>
    <row r="841" spans="1:7" hidden="1" x14ac:dyDescent="0.25">
      <c r="A841" s="61" t="s">
        <v>12278</v>
      </c>
      <c r="B841" s="61" t="s">
        <v>10097</v>
      </c>
      <c r="C841" s="62">
        <v>592689</v>
      </c>
      <c r="D841" s="61" t="s">
        <v>12053</v>
      </c>
      <c r="E841" s="61" t="s">
        <v>12167</v>
      </c>
      <c r="F841" s="61" t="s">
        <v>12276</v>
      </c>
      <c r="G841" s="63">
        <v>8</v>
      </c>
    </row>
    <row r="842" spans="1:7" hidden="1" x14ac:dyDescent="0.25">
      <c r="A842" s="61" t="s">
        <v>12278</v>
      </c>
      <c r="B842" s="61" t="s">
        <v>10097</v>
      </c>
      <c r="C842" s="62">
        <v>592689</v>
      </c>
      <c r="D842" s="61" t="s">
        <v>11993</v>
      </c>
      <c r="E842" s="61" t="s">
        <v>12166</v>
      </c>
      <c r="F842" s="61" t="s">
        <v>12275</v>
      </c>
      <c r="G842" s="63">
        <v>6.5</v>
      </c>
    </row>
    <row r="843" spans="1:7" hidden="1" x14ac:dyDescent="0.25">
      <c r="A843" s="61" t="s">
        <v>12278</v>
      </c>
      <c r="B843" s="61" t="s">
        <v>10097</v>
      </c>
      <c r="C843" s="62">
        <v>592689</v>
      </c>
      <c r="D843" s="61" t="s">
        <v>11993</v>
      </c>
      <c r="E843" s="61" t="s">
        <v>12166</v>
      </c>
      <c r="F843" s="61" t="s">
        <v>12276</v>
      </c>
      <c r="G843" s="63">
        <v>8</v>
      </c>
    </row>
    <row r="844" spans="1:7" hidden="1" x14ac:dyDescent="0.25">
      <c r="A844" s="61" t="s">
        <v>12278</v>
      </c>
      <c r="B844" s="61" t="s">
        <v>10097</v>
      </c>
      <c r="C844" s="62">
        <v>592689</v>
      </c>
      <c r="D844" s="61" t="s">
        <v>12121</v>
      </c>
      <c r="E844" s="61" t="s">
        <v>12167</v>
      </c>
      <c r="F844" s="61" t="s">
        <v>12275</v>
      </c>
      <c r="G844" s="63">
        <v>7</v>
      </c>
    </row>
    <row r="845" spans="1:7" hidden="1" x14ac:dyDescent="0.25">
      <c r="A845" s="61" t="s">
        <v>12278</v>
      </c>
      <c r="B845" s="61" t="s">
        <v>7284</v>
      </c>
      <c r="C845" s="62">
        <v>104946</v>
      </c>
      <c r="D845" s="61" t="s">
        <v>12051</v>
      </c>
      <c r="E845" s="61" t="s">
        <v>12186</v>
      </c>
      <c r="F845" s="61" t="s">
        <v>12275</v>
      </c>
      <c r="G845" s="63">
        <v>3</v>
      </c>
    </row>
    <row r="846" spans="1:7" hidden="1" x14ac:dyDescent="0.25">
      <c r="A846" s="61" t="s">
        <v>12278</v>
      </c>
      <c r="B846" s="61" t="s">
        <v>7284</v>
      </c>
      <c r="C846" s="62">
        <v>104946</v>
      </c>
      <c r="D846" s="61" t="s">
        <v>12046</v>
      </c>
      <c r="E846" s="61" t="s">
        <v>12186</v>
      </c>
      <c r="F846" s="61" t="s">
        <v>12275</v>
      </c>
      <c r="G846" s="63">
        <v>3</v>
      </c>
    </row>
    <row r="847" spans="1:7" hidden="1" x14ac:dyDescent="0.25">
      <c r="A847" s="61" t="s">
        <v>12278</v>
      </c>
      <c r="B847" s="61" t="s">
        <v>4655</v>
      </c>
      <c r="C847" s="62">
        <v>592858</v>
      </c>
      <c r="D847" s="61" t="s">
        <v>12041</v>
      </c>
      <c r="E847" s="61" t="s">
        <v>12171</v>
      </c>
      <c r="F847" s="61" t="s">
        <v>12275</v>
      </c>
      <c r="G847" s="63">
        <v>4</v>
      </c>
    </row>
    <row r="848" spans="1:7" hidden="1" x14ac:dyDescent="0.25">
      <c r="A848" s="61" t="s">
        <v>12278</v>
      </c>
      <c r="B848" s="61" t="s">
        <v>4655</v>
      </c>
      <c r="C848" s="62">
        <v>592858</v>
      </c>
      <c r="D848" s="61" t="s">
        <v>12041</v>
      </c>
      <c r="E848" s="61" t="s">
        <v>12171</v>
      </c>
      <c r="F848" s="61" t="s">
        <v>12276</v>
      </c>
      <c r="G848" s="63">
        <v>2</v>
      </c>
    </row>
    <row r="849" spans="1:7" hidden="1" x14ac:dyDescent="0.25">
      <c r="A849" s="61" t="s">
        <v>12278</v>
      </c>
      <c r="B849" s="61" t="s">
        <v>4655</v>
      </c>
      <c r="C849" s="62">
        <v>592858</v>
      </c>
      <c r="D849" s="61" t="s">
        <v>12051</v>
      </c>
      <c r="E849" s="61" t="s">
        <v>12171</v>
      </c>
      <c r="F849" s="61" t="s">
        <v>12275</v>
      </c>
      <c r="G849" s="63">
        <v>4</v>
      </c>
    </row>
    <row r="850" spans="1:7" hidden="1" x14ac:dyDescent="0.25">
      <c r="A850" s="61" t="s">
        <v>12278</v>
      </c>
      <c r="B850" s="61" t="s">
        <v>4655</v>
      </c>
      <c r="C850" s="62">
        <v>592858</v>
      </c>
      <c r="D850" s="61" t="s">
        <v>12051</v>
      </c>
      <c r="E850" s="61" t="s">
        <v>12171</v>
      </c>
      <c r="F850" s="61" t="s">
        <v>12276</v>
      </c>
      <c r="G850" s="63">
        <v>2</v>
      </c>
    </row>
    <row r="851" spans="1:7" hidden="1" x14ac:dyDescent="0.25">
      <c r="A851" s="61" t="s">
        <v>12278</v>
      </c>
      <c r="B851" s="61" t="s">
        <v>9428</v>
      </c>
      <c r="C851" s="62">
        <v>592943</v>
      </c>
      <c r="D851" s="61" t="s">
        <v>12051</v>
      </c>
      <c r="E851" s="61" t="s">
        <v>12209</v>
      </c>
      <c r="F851" s="61" t="s">
        <v>12275</v>
      </c>
      <c r="G851" s="63">
        <v>3</v>
      </c>
    </row>
    <row r="852" spans="1:7" hidden="1" x14ac:dyDescent="0.25">
      <c r="A852" s="61" t="s">
        <v>12278</v>
      </c>
      <c r="B852" s="61" t="s">
        <v>9428</v>
      </c>
      <c r="C852" s="62">
        <v>592943</v>
      </c>
      <c r="D852" s="61" t="s">
        <v>12051</v>
      </c>
      <c r="E852" s="61" t="s">
        <v>12209</v>
      </c>
      <c r="F852" s="61" t="s">
        <v>12276</v>
      </c>
      <c r="G852" s="63">
        <v>3</v>
      </c>
    </row>
    <row r="853" spans="1:7" hidden="1" x14ac:dyDescent="0.25">
      <c r="A853" s="61" t="s">
        <v>12278</v>
      </c>
      <c r="B853" s="61" t="s">
        <v>9428</v>
      </c>
      <c r="C853" s="62">
        <v>592943</v>
      </c>
      <c r="D853" s="61" t="s">
        <v>11970</v>
      </c>
      <c r="E853" s="61" t="s">
        <v>12209</v>
      </c>
      <c r="F853" s="61" t="s">
        <v>12275</v>
      </c>
      <c r="G853" s="63">
        <v>3</v>
      </c>
    </row>
    <row r="854" spans="1:7" hidden="1" x14ac:dyDescent="0.25">
      <c r="A854" s="61" t="s">
        <v>12278</v>
      </c>
      <c r="B854" s="61" t="s">
        <v>9428</v>
      </c>
      <c r="C854" s="62">
        <v>592943</v>
      </c>
      <c r="D854" s="61" t="s">
        <v>11970</v>
      </c>
      <c r="E854" s="61" t="s">
        <v>12209</v>
      </c>
      <c r="F854" s="61" t="s">
        <v>12276</v>
      </c>
      <c r="G854" s="63">
        <v>3</v>
      </c>
    </row>
    <row r="855" spans="1:7" hidden="1" x14ac:dyDescent="0.25">
      <c r="A855" s="61" t="s">
        <v>12278</v>
      </c>
      <c r="B855" s="61" t="s">
        <v>3712</v>
      </c>
      <c r="C855" s="62">
        <v>592957</v>
      </c>
      <c r="D855" s="61" t="s">
        <v>12051</v>
      </c>
      <c r="E855" s="61" t="s">
        <v>12210</v>
      </c>
      <c r="F855" s="61" t="s">
        <v>12275</v>
      </c>
      <c r="G855" s="63">
        <v>12</v>
      </c>
    </row>
    <row r="856" spans="1:7" hidden="1" x14ac:dyDescent="0.25">
      <c r="A856" s="61" t="s">
        <v>12278</v>
      </c>
      <c r="B856" s="61" t="s">
        <v>3712</v>
      </c>
      <c r="C856" s="62">
        <v>592957</v>
      </c>
      <c r="D856" s="61" t="s">
        <v>12051</v>
      </c>
      <c r="E856" s="61" t="s">
        <v>12210</v>
      </c>
      <c r="F856" s="61" t="s">
        <v>12276</v>
      </c>
      <c r="G856" s="63">
        <v>8</v>
      </c>
    </row>
    <row r="857" spans="1:7" hidden="1" x14ac:dyDescent="0.25">
      <c r="A857" s="61" t="s">
        <v>12278</v>
      </c>
      <c r="B857" s="61" t="s">
        <v>3712</v>
      </c>
      <c r="C857" s="62">
        <v>592957</v>
      </c>
      <c r="D857" s="61" t="s">
        <v>12069</v>
      </c>
      <c r="E857" s="61" t="s">
        <v>12210</v>
      </c>
      <c r="F857" s="61" t="s">
        <v>12275</v>
      </c>
      <c r="G857" s="63">
        <v>12</v>
      </c>
    </row>
    <row r="858" spans="1:7" hidden="1" x14ac:dyDescent="0.25">
      <c r="A858" s="61" t="s">
        <v>12278</v>
      </c>
      <c r="B858" s="61" t="s">
        <v>3712</v>
      </c>
      <c r="C858" s="62">
        <v>592957</v>
      </c>
      <c r="D858" s="61" t="s">
        <v>12069</v>
      </c>
      <c r="E858" s="61" t="s">
        <v>12210</v>
      </c>
      <c r="F858" s="61" t="s">
        <v>12276</v>
      </c>
      <c r="G858" s="63">
        <v>8</v>
      </c>
    </row>
    <row r="859" spans="1:7" hidden="1" x14ac:dyDescent="0.25">
      <c r="A859" s="61" t="s">
        <v>12278</v>
      </c>
      <c r="B859" s="61" t="s">
        <v>6626</v>
      </c>
      <c r="C859" s="62">
        <v>592972</v>
      </c>
      <c r="D859" s="61" t="s">
        <v>12088</v>
      </c>
      <c r="E859" s="61" t="s">
        <v>12211</v>
      </c>
      <c r="F859" s="61" t="s">
        <v>12275</v>
      </c>
      <c r="G859" s="63">
        <v>3</v>
      </c>
    </row>
    <row r="860" spans="1:7" hidden="1" x14ac:dyDescent="0.25">
      <c r="A860" s="61" t="s">
        <v>12278</v>
      </c>
      <c r="B860" s="61" t="s">
        <v>6626</v>
      </c>
      <c r="C860" s="62">
        <v>592972</v>
      </c>
      <c r="D860" s="61" t="s">
        <v>12051</v>
      </c>
      <c r="E860" s="61" t="s">
        <v>12211</v>
      </c>
      <c r="F860" s="61" t="s">
        <v>12275</v>
      </c>
      <c r="G860" s="63">
        <v>3</v>
      </c>
    </row>
    <row r="861" spans="1:7" hidden="1" x14ac:dyDescent="0.25">
      <c r="A861" s="61" t="s">
        <v>12278</v>
      </c>
      <c r="B861" s="61" t="s">
        <v>6421</v>
      </c>
      <c r="C861" s="62">
        <v>592880</v>
      </c>
      <c r="D861" s="61" t="s">
        <v>12051</v>
      </c>
      <c r="E861" s="61" t="s">
        <v>12169</v>
      </c>
      <c r="F861" s="61" t="s">
        <v>12275</v>
      </c>
      <c r="G861" s="63">
        <v>6</v>
      </c>
    </row>
    <row r="862" spans="1:7" hidden="1" x14ac:dyDescent="0.25">
      <c r="A862" s="61" t="s">
        <v>12278</v>
      </c>
      <c r="B862" s="61" t="s">
        <v>6421</v>
      </c>
      <c r="C862" s="62">
        <v>592880</v>
      </c>
      <c r="D862" s="61" t="s">
        <v>12051</v>
      </c>
      <c r="E862" s="61" t="s">
        <v>12169</v>
      </c>
      <c r="F862" s="61" t="s">
        <v>12276</v>
      </c>
      <c r="G862" s="63">
        <v>6</v>
      </c>
    </row>
    <row r="863" spans="1:7" hidden="1" x14ac:dyDescent="0.25">
      <c r="A863" s="61" t="s">
        <v>12278</v>
      </c>
      <c r="B863" s="61" t="s">
        <v>6421</v>
      </c>
      <c r="C863" s="62">
        <v>592880</v>
      </c>
      <c r="D863" s="61" t="s">
        <v>11999</v>
      </c>
      <c r="E863" s="61" t="s">
        <v>12169</v>
      </c>
      <c r="F863" s="61" t="s">
        <v>12275</v>
      </c>
      <c r="G863" s="63">
        <v>6</v>
      </c>
    </row>
    <row r="864" spans="1:7" hidden="1" x14ac:dyDescent="0.25">
      <c r="A864" s="61" t="s">
        <v>12278</v>
      </c>
      <c r="B864" s="61" t="s">
        <v>6421</v>
      </c>
      <c r="C864" s="62">
        <v>592880</v>
      </c>
      <c r="D864" s="61" t="s">
        <v>11999</v>
      </c>
      <c r="E864" s="61" t="s">
        <v>12169</v>
      </c>
      <c r="F864" s="61" t="s">
        <v>12276</v>
      </c>
      <c r="G864" s="63">
        <v>6</v>
      </c>
    </row>
    <row r="865" spans="1:7" hidden="1" x14ac:dyDescent="0.25">
      <c r="A865" s="61" t="s">
        <v>12278</v>
      </c>
      <c r="B865" s="61" t="s">
        <v>5675</v>
      </c>
      <c r="C865" s="62">
        <v>593333</v>
      </c>
      <c r="D865" s="61" t="s">
        <v>12051</v>
      </c>
      <c r="E865" s="61" t="s">
        <v>12212</v>
      </c>
      <c r="F865" s="61" t="s">
        <v>12275</v>
      </c>
      <c r="G865" s="63">
        <v>3</v>
      </c>
    </row>
    <row r="866" spans="1:7" hidden="1" x14ac:dyDescent="0.25">
      <c r="A866" s="61" t="s">
        <v>12278</v>
      </c>
      <c r="B866" s="61" t="s">
        <v>5675</v>
      </c>
      <c r="C866" s="62">
        <v>593333</v>
      </c>
      <c r="D866" s="61" t="s">
        <v>12051</v>
      </c>
      <c r="E866" s="61" t="s">
        <v>12212</v>
      </c>
      <c r="F866" s="61" t="s">
        <v>12276</v>
      </c>
      <c r="G866" s="63">
        <v>3</v>
      </c>
    </row>
    <row r="867" spans="1:7" hidden="1" x14ac:dyDescent="0.25">
      <c r="A867" s="61" t="s">
        <v>12278</v>
      </c>
      <c r="B867" s="61" t="s">
        <v>5675</v>
      </c>
      <c r="C867" s="62">
        <v>593333</v>
      </c>
      <c r="D867" s="61" t="s">
        <v>12009</v>
      </c>
      <c r="E867" s="61" t="s">
        <v>12212</v>
      </c>
      <c r="F867" s="61" t="s">
        <v>12275</v>
      </c>
      <c r="G867" s="63">
        <v>3</v>
      </c>
    </row>
    <row r="868" spans="1:7" hidden="1" x14ac:dyDescent="0.25">
      <c r="A868" s="61" t="s">
        <v>12278</v>
      </c>
      <c r="B868" s="61" t="s">
        <v>5675</v>
      </c>
      <c r="C868" s="62">
        <v>593333</v>
      </c>
      <c r="D868" s="61" t="s">
        <v>12009</v>
      </c>
      <c r="E868" s="61" t="s">
        <v>12212</v>
      </c>
      <c r="F868" s="61" t="s">
        <v>12276</v>
      </c>
      <c r="G868" s="63">
        <v>3</v>
      </c>
    </row>
    <row r="869" spans="1:7" hidden="1" x14ac:dyDescent="0.25">
      <c r="A869" s="61" t="s">
        <v>12278</v>
      </c>
      <c r="B869" s="61" t="s">
        <v>71</v>
      </c>
      <c r="C869" s="62">
        <v>493094</v>
      </c>
      <c r="D869" s="61" t="s">
        <v>12051</v>
      </c>
      <c r="E869" s="61" t="s">
        <v>12213</v>
      </c>
      <c r="F869" s="61" t="s">
        <v>12275</v>
      </c>
      <c r="G869" s="63">
        <v>6</v>
      </c>
    </row>
    <row r="870" spans="1:7" hidden="1" x14ac:dyDescent="0.25">
      <c r="A870" s="61" t="s">
        <v>12278</v>
      </c>
      <c r="B870" s="61" t="s">
        <v>71</v>
      </c>
      <c r="C870" s="62">
        <v>493094</v>
      </c>
      <c r="D870" s="61" t="s">
        <v>12073</v>
      </c>
      <c r="E870" s="61" t="s">
        <v>12213</v>
      </c>
      <c r="F870" s="61" t="s">
        <v>12275</v>
      </c>
      <c r="G870" s="63">
        <v>6</v>
      </c>
    </row>
    <row r="871" spans="1:7" hidden="1" x14ac:dyDescent="0.25">
      <c r="A871" s="61" t="s">
        <v>12278</v>
      </c>
      <c r="B871" s="61" t="s">
        <v>956</v>
      </c>
      <c r="C871" s="62">
        <v>580252</v>
      </c>
      <c r="D871" s="61" t="s">
        <v>12051</v>
      </c>
      <c r="E871" s="61" t="s">
        <v>12214</v>
      </c>
      <c r="F871" s="61" t="s">
        <v>12275</v>
      </c>
      <c r="G871" s="63">
        <v>9</v>
      </c>
    </row>
    <row r="872" spans="1:7" hidden="1" x14ac:dyDescent="0.25">
      <c r="A872" s="61" t="s">
        <v>12278</v>
      </c>
      <c r="B872" s="61" t="s">
        <v>956</v>
      </c>
      <c r="C872" s="62">
        <v>580252</v>
      </c>
      <c r="D872" s="61" t="s">
        <v>12051</v>
      </c>
      <c r="E872" s="61" t="s">
        <v>12214</v>
      </c>
      <c r="F872" s="61" t="s">
        <v>12276</v>
      </c>
      <c r="G872" s="63">
        <v>8</v>
      </c>
    </row>
    <row r="873" spans="1:7" hidden="1" x14ac:dyDescent="0.25">
      <c r="A873" s="61" t="s">
        <v>12278</v>
      </c>
      <c r="B873" s="61" t="s">
        <v>956</v>
      </c>
      <c r="C873" s="62">
        <v>580252</v>
      </c>
      <c r="D873" s="61" t="s">
        <v>12134</v>
      </c>
      <c r="E873" s="61" t="s">
        <v>12214</v>
      </c>
      <c r="F873" s="61" t="s">
        <v>12275</v>
      </c>
      <c r="G873" s="63">
        <v>9</v>
      </c>
    </row>
    <row r="874" spans="1:7" hidden="1" x14ac:dyDescent="0.25">
      <c r="A874" s="61" t="s">
        <v>12278</v>
      </c>
      <c r="B874" s="61" t="s">
        <v>956</v>
      </c>
      <c r="C874" s="62">
        <v>580252</v>
      </c>
      <c r="D874" s="61" t="s">
        <v>12134</v>
      </c>
      <c r="E874" s="61" t="s">
        <v>12214</v>
      </c>
      <c r="F874" s="61" t="s">
        <v>12276</v>
      </c>
      <c r="G874" s="63">
        <v>8</v>
      </c>
    </row>
    <row r="875" spans="1:7" hidden="1" x14ac:dyDescent="0.25">
      <c r="A875" s="61" t="s">
        <v>12278</v>
      </c>
      <c r="B875" s="61" t="s">
        <v>1016</v>
      </c>
      <c r="C875" s="62">
        <v>580253</v>
      </c>
      <c r="D875" s="61" t="s">
        <v>12051</v>
      </c>
      <c r="E875" s="61" t="s">
        <v>12215</v>
      </c>
      <c r="F875" s="61" t="s">
        <v>12275</v>
      </c>
      <c r="G875" s="63">
        <v>2</v>
      </c>
    </row>
    <row r="876" spans="1:7" hidden="1" x14ac:dyDescent="0.25">
      <c r="A876" s="61" t="s">
        <v>12278</v>
      </c>
      <c r="B876" s="61" t="s">
        <v>1016</v>
      </c>
      <c r="C876" s="62">
        <v>580253</v>
      </c>
      <c r="D876" s="61" t="s">
        <v>12051</v>
      </c>
      <c r="E876" s="61" t="s">
        <v>12215</v>
      </c>
      <c r="F876" s="61" t="s">
        <v>12276</v>
      </c>
      <c r="G876" s="63">
        <v>2</v>
      </c>
    </row>
    <row r="877" spans="1:7" hidden="1" x14ac:dyDescent="0.25">
      <c r="A877" s="61" t="s">
        <v>12278</v>
      </c>
      <c r="B877" s="61" t="s">
        <v>1016</v>
      </c>
      <c r="C877" s="62">
        <v>580253</v>
      </c>
      <c r="D877" s="61" t="s">
        <v>12067</v>
      </c>
      <c r="E877" s="61" t="s">
        <v>12215</v>
      </c>
      <c r="F877" s="61" t="s">
        <v>12275</v>
      </c>
      <c r="G877" s="63">
        <v>2</v>
      </c>
    </row>
    <row r="878" spans="1:7" hidden="1" x14ac:dyDescent="0.25">
      <c r="A878" s="61" t="s">
        <v>12278</v>
      </c>
      <c r="B878" s="61" t="s">
        <v>1016</v>
      </c>
      <c r="C878" s="62">
        <v>580253</v>
      </c>
      <c r="D878" s="61" t="s">
        <v>12067</v>
      </c>
      <c r="E878" s="61" t="s">
        <v>12215</v>
      </c>
      <c r="F878" s="61" t="s">
        <v>12276</v>
      </c>
      <c r="G878" s="63">
        <v>2</v>
      </c>
    </row>
    <row r="879" spans="1:7" hidden="1" x14ac:dyDescent="0.25">
      <c r="A879" s="61" t="s">
        <v>12278</v>
      </c>
      <c r="B879" s="61" t="s">
        <v>215</v>
      </c>
      <c r="C879" s="62">
        <v>580398</v>
      </c>
      <c r="D879" s="61" t="s">
        <v>12051</v>
      </c>
      <c r="E879" s="61" t="s">
        <v>12216</v>
      </c>
      <c r="F879" s="61" t="s">
        <v>12275</v>
      </c>
      <c r="G879" s="63">
        <v>12.5</v>
      </c>
    </row>
    <row r="880" spans="1:7" hidden="1" x14ac:dyDescent="0.25">
      <c r="A880" s="61" t="s">
        <v>12278</v>
      </c>
      <c r="B880" s="61" t="s">
        <v>215</v>
      </c>
      <c r="C880" s="62">
        <v>580398</v>
      </c>
      <c r="D880" s="61" t="s">
        <v>12051</v>
      </c>
      <c r="E880" s="61" t="s">
        <v>12216</v>
      </c>
      <c r="F880" s="61" t="s">
        <v>12276</v>
      </c>
      <c r="G880" s="63">
        <v>8</v>
      </c>
    </row>
    <row r="881" spans="1:7" hidden="1" x14ac:dyDescent="0.25">
      <c r="A881" s="61" t="s">
        <v>12278</v>
      </c>
      <c r="B881" s="61" t="s">
        <v>215</v>
      </c>
      <c r="C881" s="62">
        <v>580398</v>
      </c>
      <c r="D881" s="61" t="s">
        <v>11975</v>
      </c>
      <c r="E881" s="61" t="s">
        <v>12216</v>
      </c>
      <c r="F881" s="61" t="s">
        <v>12275</v>
      </c>
      <c r="G881" s="63">
        <v>12.5</v>
      </c>
    </row>
    <row r="882" spans="1:7" hidden="1" x14ac:dyDescent="0.25">
      <c r="A882" s="61" t="s">
        <v>12278</v>
      </c>
      <c r="B882" s="61" t="s">
        <v>215</v>
      </c>
      <c r="C882" s="62">
        <v>580398</v>
      </c>
      <c r="D882" s="61" t="s">
        <v>11975</v>
      </c>
      <c r="E882" s="61" t="s">
        <v>12216</v>
      </c>
      <c r="F882" s="61" t="s">
        <v>12276</v>
      </c>
      <c r="G882" s="63">
        <v>8</v>
      </c>
    </row>
    <row r="883" spans="1:7" hidden="1" x14ac:dyDescent="0.25">
      <c r="A883" s="61" t="s">
        <v>12278</v>
      </c>
      <c r="B883" s="61" t="s">
        <v>238</v>
      </c>
      <c r="C883" s="62">
        <v>580526</v>
      </c>
      <c r="D883" s="61" t="s">
        <v>12051</v>
      </c>
      <c r="E883" s="61" t="s">
        <v>12217</v>
      </c>
      <c r="F883" s="61" t="s">
        <v>12275</v>
      </c>
      <c r="G883" s="63">
        <v>7</v>
      </c>
    </row>
    <row r="884" spans="1:7" hidden="1" x14ac:dyDescent="0.25">
      <c r="A884" s="61" t="s">
        <v>12278</v>
      </c>
      <c r="B884" s="61" t="s">
        <v>238</v>
      </c>
      <c r="C884" s="62">
        <v>580526</v>
      </c>
      <c r="D884" s="61" t="s">
        <v>12051</v>
      </c>
      <c r="E884" s="61" t="s">
        <v>12217</v>
      </c>
      <c r="F884" s="61" t="s">
        <v>12276</v>
      </c>
      <c r="G884" s="63">
        <v>7</v>
      </c>
    </row>
    <row r="885" spans="1:7" hidden="1" x14ac:dyDescent="0.25">
      <c r="A885" s="61" t="s">
        <v>12278</v>
      </c>
      <c r="B885" s="61" t="s">
        <v>238</v>
      </c>
      <c r="C885" s="62">
        <v>580526</v>
      </c>
      <c r="D885" s="61" t="s">
        <v>12007</v>
      </c>
      <c r="E885" s="61" t="s">
        <v>12217</v>
      </c>
      <c r="F885" s="61" t="s">
        <v>12275</v>
      </c>
      <c r="G885" s="63">
        <v>7</v>
      </c>
    </row>
    <row r="886" spans="1:7" hidden="1" x14ac:dyDescent="0.25">
      <c r="A886" s="61" t="s">
        <v>12278</v>
      </c>
      <c r="B886" s="61" t="s">
        <v>238</v>
      </c>
      <c r="C886" s="62">
        <v>580526</v>
      </c>
      <c r="D886" s="61" t="s">
        <v>12007</v>
      </c>
      <c r="E886" s="61" t="s">
        <v>12217</v>
      </c>
      <c r="F886" s="61" t="s">
        <v>12276</v>
      </c>
      <c r="G886" s="63">
        <v>7</v>
      </c>
    </row>
    <row r="887" spans="1:7" hidden="1" x14ac:dyDescent="0.25">
      <c r="A887" s="61" t="s">
        <v>12278</v>
      </c>
      <c r="B887" s="61" t="s">
        <v>200</v>
      </c>
      <c r="C887" s="62">
        <v>490468</v>
      </c>
      <c r="D887" s="61" t="s">
        <v>12051</v>
      </c>
      <c r="E887" s="61" t="s">
        <v>12212</v>
      </c>
      <c r="F887" s="61" t="s">
        <v>12275</v>
      </c>
      <c r="G887" s="63">
        <v>1.5</v>
      </c>
    </row>
    <row r="888" spans="1:7" hidden="1" x14ac:dyDescent="0.25">
      <c r="A888" s="61" t="s">
        <v>12278</v>
      </c>
      <c r="B888" s="61" t="s">
        <v>200</v>
      </c>
      <c r="C888" s="62">
        <v>490468</v>
      </c>
      <c r="D888" s="61" t="s">
        <v>12009</v>
      </c>
      <c r="E888" s="61" t="s">
        <v>12212</v>
      </c>
      <c r="F888" s="61" t="s">
        <v>12275</v>
      </c>
      <c r="G888" s="63">
        <v>1.5</v>
      </c>
    </row>
    <row r="889" spans="1:7" hidden="1" x14ac:dyDescent="0.25">
      <c r="A889" s="61" t="s">
        <v>12278</v>
      </c>
      <c r="B889" s="61" t="s">
        <v>161</v>
      </c>
      <c r="C889" s="62">
        <v>580687</v>
      </c>
      <c r="D889" s="61" t="s">
        <v>12051</v>
      </c>
      <c r="E889" s="61" t="s">
        <v>12210</v>
      </c>
      <c r="F889" s="61" t="s">
        <v>12275</v>
      </c>
      <c r="G889" s="63">
        <v>11</v>
      </c>
    </row>
    <row r="890" spans="1:7" hidden="1" x14ac:dyDescent="0.25">
      <c r="A890" s="61" t="s">
        <v>12278</v>
      </c>
      <c r="B890" s="61" t="s">
        <v>161</v>
      </c>
      <c r="C890" s="62">
        <v>580687</v>
      </c>
      <c r="D890" s="61" t="s">
        <v>12051</v>
      </c>
      <c r="E890" s="61" t="s">
        <v>12210</v>
      </c>
      <c r="F890" s="61" t="s">
        <v>12276</v>
      </c>
      <c r="G890" s="63">
        <v>5</v>
      </c>
    </row>
    <row r="891" spans="1:7" hidden="1" x14ac:dyDescent="0.25">
      <c r="A891" s="61" t="s">
        <v>12278</v>
      </c>
      <c r="B891" s="61" t="s">
        <v>161</v>
      </c>
      <c r="C891" s="62">
        <v>580687</v>
      </c>
      <c r="D891" s="61" t="s">
        <v>12069</v>
      </c>
      <c r="E891" s="61" t="s">
        <v>12210</v>
      </c>
      <c r="F891" s="61" t="s">
        <v>12275</v>
      </c>
      <c r="G891" s="63">
        <v>11</v>
      </c>
    </row>
    <row r="892" spans="1:7" hidden="1" x14ac:dyDescent="0.25">
      <c r="A892" s="61" t="s">
        <v>12278</v>
      </c>
      <c r="B892" s="61" t="s">
        <v>161</v>
      </c>
      <c r="C892" s="62">
        <v>580687</v>
      </c>
      <c r="D892" s="61" t="s">
        <v>12069</v>
      </c>
      <c r="E892" s="61" t="s">
        <v>12210</v>
      </c>
      <c r="F892" s="61" t="s">
        <v>12276</v>
      </c>
      <c r="G892" s="63">
        <v>5</v>
      </c>
    </row>
    <row r="893" spans="1:7" hidden="1" x14ac:dyDescent="0.25">
      <c r="A893" s="61" t="s">
        <v>12278</v>
      </c>
      <c r="B893" s="61" t="s">
        <v>29</v>
      </c>
      <c r="C893" s="62">
        <v>580952</v>
      </c>
      <c r="D893" s="61" t="s">
        <v>12015</v>
      </c>
      <c r="E893" s="61" t="s">
        <v>12218</v>
      </c>
      <c r="F893" s="61" t="s">
        <v>12275</v>
      </c>
      <c r="G893" s="63">
        <v>13</v>
      </c>
    </row>
    <row r="894" spans="1:7" hidden="1" x14ac:dyDescent="0.25">
      <c r="A894" s="61" t="s">
        <v>12278</v>
      </c>
      <c r="B894" s="61" t="s">
        <v>29</v>
      </c>
      <c r="C894" s="62">
        <v>580952</v>
      </c>
      <c r="D894" s="61" t="s">
        <v>12015</v>
      </c>
      <c r="E894" s="61" t="s">
        <v>12218</v>
      </c>
      <c r="F894" s="61" t="s">
        <v>12276</v>
      </c>
      <c r="G894" s="63">
        <v>8</v>
      </c>
    </row>
    <row r="895" spans="1:7" hidden="1" x14ac:dyDescent="0.25">
      <c r="A895" s="61" t="s">
        <v>12278</v>
      </c>
      <c r="B895" s="61" t="s">
        <v>29</v>
      </c>
      <c r="C895" s="62">
        <v>580952</v>
      </c>
      <c r="D895" s="61" t="s">
        <v>12051</v>
      </c>
      <c r="E895" s="61" t="s">
        <v>12218</v>
      </c>
      <c r="F895" s="61" t="s">
        <v>12275</v>
      </c>
      <c r="G895" s="63">
        <v>13</v>
      </c>
    </row>
    <row r="896" spans="1:7" hidden="1" x14ac:dyDescent="0.25">
      <c r="A896" s="61" t="s">
        <v>12278</v>
      </c>
      <c r="B896" s="61" t="s">
        <v>29</v>
      </c>
      <c r="C896" s="62">
        <v>580952</v>
      </c>
      <c r="D896" s="61" t="s">
        <v>12051</v>
      </c>
      <c r="E896" s="61" t="s">
        <v>12218</v>
      </c>
      <c r="F896" s="61" t="s">
        <v>12276</v>
      </c>
      <c r="G896" s="63">
        <v>8</v>
      </c>
    </row>
    <row r="897" spans="1:7" hidden="1" x14ac:dyDescent="0.25">
      <c r="A897" s="61" t="s">
        <v>12278</v>
      </c>
      <c r="B897" s="61" t="s">
        <v>113</v>
      </c>
      <c r="C897" s="62">
        <v>581596</v>
      </c>
      <c r="D897" s="61" t="s">
        <v>12051</v>
      </c>
      <c r="E897" s="61" t="s">
        <v>12219</v>
      </c>
      <c r="F897" s="61" t="s">
        <v>12275</v>
      </c>
      <c r="G897" s="63">
        <v>6</v>
      </c>
    </row>
    <row r="898" spans="1:7" hidden="1" x14ac:dyDescent="0.25">
      <c r="A898" s="61" t="s">
        <v>12278</v>
      </c>
      <c r="B898" s="61" t="s">
        <v>113</v>
      </c>
      <c r="C898" s="62">
        <v>581596</v>
      </c>
      <c r="D898" s="61" t="s">
        <v>12051</v>
      </c>
      <c r="E898" s="61" t="s">
        <v>12219</v>
      </c>
      <c r="F898" s="61" t="s">
        <v>12276</v>
      </c>
      <c r="G898" s="63">
        <v>4</v>
      </c>
    </row>
    <row r="899" spans="1:7" hidden="1" x14ac:dyDescent="0.25">
      <c r="A899" s="61" t="s">
        <v>12278</v>
      </c>
      <c r="B899" s="61" t="s">
        <v>113</v>
      </c>
      <c r="C899" s="62">
        <v>581596</v>
      </c>
      <c r="D899" s="61" t="s">
        <v>11991</v>
      </c>
      <c r="E899" s="61" t="s">
        <v>12219</v>
      </c>
      <c r="F899" s="61" t="s">
        <v>12275</v>
      </c>
      <c r="G899" s="63">
        <v>6</v>
      </c>
    </row>
    <row r="900" spans="1:7" hidden="1" x14ac:dyDescent="0.25">
      <c r="A900" s="61" t="s">
        <v>12278</v>
      </c>
      <c r="B900" s="61" t="s">
        <v>113</v>
      </c>
      <c r="C900" s="62">
        <v>581596</v>
      </c>
      <c r="D900" s="61" t="s">
        <v>11991</v>
      </c>
      <c r="E900" s="61" t="s">
        <v>12219</v>
      </c>
      <c r="F900" s="61" t="s">
        <v>12276</v>
      </c>
      <c r="G900" s="63">
        <v>4</v>
      </c>
    </row>
    <row r="901" spans="1:7" hidden="1" x14ac:dyDescent="0.25">
      <c r="A901" s="61" t="s">
        <v>12278</v>
      </c>
      <c r="B901" s="61" t="s">
        <v>113</v>
      </c>
      <c r="C901" s="62">
        <v>581596</v>
      </c>
      <c r="D901" s="61" t="s">
        <v>12035</v>
      </c>
      <c r="E901" s="61" t="s">
        <v>12219</v>
      </c>
      <c r="F901" s="61" t="s">
        <v>12275</v>
      </c>
      <c r="G901" s="63">
        <v>6</v>
      </c>
    </row>
    <row r="902" spans="1:7" hidden="1" x14ac:dyDescent="0.25">
      <c r="A902" s="61" t="s">
        <v>12278</v>
      </c>
      <c r="B902" s="61" t="s">
        <v>113</v>
      </c>
      <c r="C902" s="62">
        <v>581596</v>
      </c>
      <c r="D902" s="61" t="s">
        <v>12035</v>
      </c>
      <c r="E902" s="61" t="s">
        <v>12219</v>
      </c>
      <c r="F902" s="61" t="s">
        <v>12276</v>
      </c>
      <c r="G902" s="63">
        <v>4</v>
      </c>
    </row>
    <row r="903" spans="1:7" hidden="1" x14ac:dyDescent="0.25">
      <c r="A903" s="61" t="s">
        <v>12278</v>
      </c>
      <c r="B903" s="61" t="s">
        <v>51</v>
      </c>
      <c r="C903" s="62">
        <v>581612</v>
      </c>
      <c r="D903" s="61" t="s">
        <v>12051</v>
      </c>
      <c r="E903" s="61" t="s">
        <v>12182</v>
      </c>
      <c r="F903" s="61" t="s">
        <v>12275</v>
      </c>
      <c r="G903" s="63">
        <v>16.5</v>
      </c>
    </row>
    <row r="904" spans="1:7" hidden="1" x14ac:dyDescent="0.25">
      <c r="A904" s="61" t="s">
        <v>12278</v>
      </c>
      <c r="B904" s="61" t="s">
        <v>51</v>
      </c>
      <c r="C904" s="62">
        <v>581612</v>
      </c>
      <c r="D904" s="61" t="s">
        <v>12051</v>
      </c>
      <c r="E904" s="61" t="s">
        <v>12182</v>
      </c>
      <c r="F904" s="61" t="s">
        <v>12276</v>
      </c>
      <c r="G904" s="63">
        <v>10</v>
      </c>
    </row>
    <row r="905" spans="1:7" hidden="1" x14ac:dyDescent="0.25">
      <c r="A905" s="61" t="s">
        <v>12278</v>
      </c>
      <c r="B905" s="61" t="s">
        <v>51</v>
      </c>
      <c r="C905" s="62">
        <v>581612</v>
      </c>
      <c r="D905" s="61" t="s">
        <v>12148</v>
      </c>
      <c r="E905" s="61" t="s">
        <v>12182</v>
      </c>
      <c r="F905" s="61" t="s">
        <v>12275</v>
      </c>
      <c r="G905" s="63">
        <v>16.5</v>
      </c>
    </row>
    <row r="906" spans="1:7" hidden="1" x14ac:dyDescent="0.25">
      <c r="A906" s="61" t="s">
        <v>12278</v>
      </c>
      <c r="B906" s="61" t="s">
        <v>51</v>
      </c>
      <c r="C906" s="62">
        <v>581612</v>
      </c>
      <c r="D906" s="61" t="s">
        <v>12148</v>
      </c>
      <c r="E906" s="61" t="s">
        <v>12182</v>
      </c>
      <c r="F906" s="61" t="s">
        <v>12276</v>
      </c>
      <c r="G906" s="63">
        <v>10</v>
      </c>
    </row>
    <row r="907" spans="1:7" hidden="1" x14ac:dyDescent="0.25">
      <c r="A907" s="61" t="s">
        <v>12278</v>
      </c>
      <c r="B907" s="61" t="s">
        <v>134</v>
      </c>
      <c r="C907" s="62">
        <v>581836</v>
      </c>
      <c r="D907" s="61" t="s">
        <v>12051</v>
      </c>
      <c r="E907" s="61" t="s">
        <v>12220</v>
      </c>
      <c r="F907" s="61" t="s">
        <v>12275</v>
      </c>
      <c r="G907" s="63">
        <v>34</v>
      </c>
    </row>
    <row r="908" spans="1:7" hidden="1" x14ac:dyDescent="0.25">
      <c r="A908" s="61" t="s">
        <v>12278</v>
      </c>
      <c r="B908" s="61" t="s">
        <v>134</v>
      </c>
      <c r="C908" s="62">
        <v>581836</v>
      </c>
      <c r="D908" s="61" t="s">
        <v>12051</v>
      </c>
      <c r="E908" s="61" t="s">
        <v>12199</v>
      </c>
      <c r="F908" s="61" t="s">
        <v>12275</v>
      </c>
      <c r="G908" s="63">
        <v>26</v>
      </c>
    </row>
    <row r="909" spans="1:7" hidden="1" x14ac:dyDescent="0.25">
      <c r="A909" s="61" t="s">
        <v>12278</v>
      </c>
      <c r="B909" s="61" t="s">
        <v>134</v>
      </c>
      <c r="C909" s="62">
        <v>581836</v>
      </c>
      <c r="D909" s="61" t="s">
        <v>12051</v>
      </c>
      <c r="E909" s="61" t="s">
        <v>12194</v>
      </c>
      <c r="F909" s="61" t="s">
        <v>12275</v>
      </c>
      <c r="G909" s="63">
        <v>27</v>
      </c>
    </row>
    <row r="910" spans="1:7" hidden="1" x14ac:dyDescent="0.25">
      <c r="A910" s="61" t="s">
        <v>12278</v>
      </c>
      <c r="B910" s="61" t="s">
        <v>134</v>
      </c>
      <c r="C910" s="62">
        <v>581836</v>
      </c>
      <c r="D910" s="61" t="s">
        <v>12051</v>
      </c>
      <c r="E910" s="61" t="s">
        <v>12221</v>
      </c>
      <c r="F910" s="61" t="s">
        <v>12275</v>
      </c>
      <c r="G910" s="63">
        <v>34</v>
      </c>
    </row>
    <row r="911" spans="1:7" hidden="1" x14ac:dyDescent="0.25">
      <c r="A911" s="61" t="s">
        <v>12278</v>
      </c>
      <c r="B911" s="61" t="s">
        <v>134</v>
      </c>
      <c r="C911" s="62">
        <v>581836</v>
      </c>
      <c r="D911" s="61" t="s">
        <v>12137</v>
      </c>
      <c r="E911" s="61" t="s">
        <v>12194</v>
      </c>
      <c r="F911" s="61" t="s">
        <v>12275</v>
      </c>
      <c r="G911" s="63">
        <v>27</v>
      </c>
    </row>
    <row r="912" spans="1:7" hidden="1" x14ac:dyDescent="0.25">
      <c r="A912" s="61" t="s">
        <v>12278</v>
      </c>
      <c r="B912" s="61" t="s">
        <v>134</v>
      </c>
      <c r="C912" s="62">
        <v>581836</v>
      </c>
      <c r="D912" s="61" t="s">
        <v>12080</v>
      </c>
      <c r="E912" s="61" t="s">
        <v>12220</v>
      </c>
      <c r="F912" s="61" t="s">
        <v>12275</v>
      </c>
      <c r="G912" s="63">
        <v>34</v>
      </c>
    </row>
    <row r="913" spans="1:7" hidden="1" x14ac:dyDescent="0.25">
      <c r="A913" s="61" t="s">
        <v>12278</v>
      </c>
      <c r="B913" s="61" t="s">
        <v>134</v>
      </c>
      <c r="C913" s="62">
        <v>581836</v>
      </c>
      <c r="D913" s="61" t="s">
        <v>12097</v>
      </c>
      <c r="E913" s="61" t="s">
        <v>12221</v>
      </c>
      <c r="F913" s="61" t="s">
        <v>12275</v>
      </c>
      <c r="G913" s="63">
        <v>34</v>
      </c>
    </row>
    <row r="914" spans="1:7" hidden="1" x14ac:dyDescent="0.25">
      <c r="A914" s="61" t="s">
        <v>12278</v>
      </c>
      <c r="B914" s="61" t="s">
        <v>134</v>
      </c>
      <c r="C914" s="62">
        <v>581836</v>
      </c>
      <c r="D914" s="61" t="s">
        <v>11981</v>
      </c>
      <c r="E914" s="61" t="s">
        <v>12199</v>
      </c>
      <c r="F914" s="61" t="s">
        <v>12275</v>
      </c>
      <c r="G914" s="63">
        <v>26</v>
      </c>
    </row>
    <row r="915" spans="1:7" hidden="1" x14ac:dyDescent="0.25">
      <c r="A915" s="61" t="s">
        <v>12278</v>
      </c>
      <c r="B915" s="61" t="s">
        <v>129</v>
      </c>
      <c r="C915" s="62">
        <v>581963</v>
      </c>
      <c r="D915" s="61" t="s">
        <v>12051</v>
      </c>
      <c r="E915" s="61" t="s">
        <v>12222</v>
      </c>
      <c r="F915" s="61" t="s">
        <v>12276</v>
      </c>
      <c r="G915" s="63">
        <v>2.5</v>
      </c>
    </row>
    <row r="916" spans="1:7" hidden="1" x14ac:dyDescent="0.25">
      <c r="A916" s="61" t="s">
        <v>12278</v>
      </c>
      <c r="B916" s="61" t="s">
        <v>129</v>
      </c>
      <c r="C916" s="62">
        <v>581963</v>
      </c>
      <c r="D916" s="61" t="s">
        <v>12119</v>
      </c>
      <c r="E916" s="61" t="s">
        <v>12222</v>
      </c>
      <c r="F916" s="61" t="s">
        <v>12276</v>
      </c>
      <c r="G916" s="63">
        <v>2.5</v>
      </c>
    </row>
    <row r="917" spans="1:7" hidden="1" x14ac:dyDescent="0.25">
      <c r="A917" s="61" t="s">
        <v>12278</v>
      </c>
      <c r="B917" s="61" t="s">
        <v>114</v>
      </c>
      <c r="C917" s="62">
        <v>582505</v>
      </c>
      <c r="D917" s="61" t="s">
        <v>12086</v>
      </c>
      <c r="E917" s="61" t="s">
        <v>12208</v>
      </c>
      <c r="F917" s="61" t="s">
        <v>12275</v>
      </c>
      <c r="G917" s="63">
        <v>7</v>
      </c>
    </row>
    <row r="918" spans="1:7" hidden="1" x14ac:dyDescent="0.25">
      <c r="A918" s="61" t="s">
        <v>12278</v>
      </c>
      <c r="B918" s="61" t="s">
        <v>114</v>
      </c>
      <c r="C918" s="62">
        <v>582505</v>
      </c>
      <c r="D918" s="61" t="s">
        <v>12051</v>
      </c>
      <c r="E918" s="61" t="s">
        <v>12208</v>
      </c>
      <c r="F918" s="61" t="s">
        <v>12275</v>
      </c>
      <c r="G918" s="63">
        <v>7</v>
      </c>
    </row>
    <row r="919" spans="1:7" hidden="1" x14ac:dyDescent="0.25">
      <c r="A919" s="61" t="s">
        <v>12278</v>
      </c>
      <c r="B919" s="61" t="s">
        <v>159</v>
      </c>
      <c r="C919" s="62">
        <v>583201</v>
      </c>
      <c r="D919" s="61" t="s">
        <v>12051</v>
      </c>
      <c r="E919" s="61" t="s">
        <v>12222</v>
      </c>
      <c r="F919" s="61" t="s">
        <v>12275</v>
      </c>
      <c r="G919" s="63">
        <v>2.5</v>
      </c>
    </row>
    <row r="920" spans="1:7" hidden="1" x14ac:dyDescent="0.25">
      <c r="A920" s="61" t="s">
        <v>12278</v>
      </c>
      <c r="B920" s="61" t="s">
        <v>159</v>
      </c>
      <c r="C920" s="62">
        <v>583201</v>
      </c>
      <c r="D920" s="61" t="s">
        <v>12119</v>
      </c>
      <c r="E920" s="61" t="s">
        <v>12222</v>
      </c>
      <c r="F920" s="61" t="s">
        <v>12275</v>
      </c>
      <c r="G920" s="63">
        <v>2.5</v>
      </c>
    </row>
    <row r="921" spans="1:7" hidden="1" x14ac:dyDescent="0.25">
      <c r="A921" s="61" t="s">
        <v>12278</v>
      </c>
      <c r="B921" s="61" t="s">
        <v>245</v>
      </c>
      <c r="C921" s="62">
        <v>583246</v>
      </c>
      <c r="D921" s="61" t="s">
        <v>12051</v>
      </c>
      <c r="E921" s="61" t="s">
        <v>12221</v>
      </c>
      <c r="F921" s="61" t="s">
        <v>12276</v>
      </c>
      <c r="G921" s="63">
        <v>32</v>
      </c>
    </row>
    <row r="922" spans="1:7" hidden="1" x14ac:dyDescent="0.25">
      <c r="A922" s="61" t="s">
        <v>12278</v>
      </c>
      <c r="B922" s="61" t="s">
        <v>245</v>
      </c>
      <c r="C922" s="62">
        <v>583246</v>
      </c>
      <c r="D922" s="61" t="s">
        <v>12097</v>
      </c>
      <c r="E922" s="61" t="s">
        <v>12221</v>
      </c>
      <c r="F922" s="61" t="s">
        <v>12276</v>
      </c>
      <c r="G922" s="63">
        <v>32</v>
      </c>
    </row>
    <row r="923" spans="1:7" hidden="1" x14ac:dyDescent="0.25">
      <c r="A923" s="61" t="s">
        <v>12278</v>
      </c>
      <c r="B923" s="61" t="s">
        <v>105</v>
      </c>
      <c r="C923" s="62">
        <v>583263</v>
      </c>
      <c r="D923" s="61" t="s">
        <v>12051</v>
      </c>
      <c r="E923" s="61" t="s">
        <v>12216</v>
      </c>
      <c r="F923" s="61" t="s">
        <v>12275</v>
      </c>
      <c r="G923" s="63">
        <v>10</v>
      </c>
    </row>
    <row r="924" spans="1:7" hidden="1" x14ac:dyDescent="0.25">
      <c r="A924" s="61" t="s">
        <v>12278</v>
      </c>
      <c r="B924" s="61" t="s">
        <v>105</v>
      </c>
      <c r="C924" s="62">
        <v>583263</v>
      </c>
      <c r="D924" s="61" t="s">
        <v>11975</v>
      </c>
      <c r="E924" s="61" t="s">
        <v>12216</v>
      </c>
      <c r="F924" s="61" t="s">
        <v>12275</v>
      </c>
      <c r="G924" s="63">
        <v>10</v>
      </c>
    </row>
    <row r="925" spans="1:7" hidden="1" x14ac:dyDescent="0.25">
      <c r="A925" s="61" t="s">
        <v>12278</v>
      </c>
      <c r="B925" s="61" t="s">
        <v>95</v>
      </c>
      <c r="C925" s="62">
        <v>583567</v>
      </c>
      <c r="D925" s="61" t="s">
        <v>11968</v>
      </c>
      <c r="E925" s="61" t="s">
        <v>12203</v>
      </c>
      <c r="F925" s="61" t="s">
        <v>12275</v>
      </c>
      <c r="G925" s="63">
        <v>10</v>
      </c>
    </row>
    <row r="926" spans="1:7" hidden="1" x14ac:dyDescent="0.25">
      <c r="A926" s="61" t="s">
        <v>12278</v>
      </c>
      <c r="B926" s="61" t="s">
        <v>95</v>
      </c>
      <c r="C926" s="62">
        <v>583567</v>
      </c>
      <c r="D926" s="61" t="s">
        <v>11968</v>
      </c>
      <c r="E926" s="61" t="s">
        <v>12203</v>
      </c>
      <c r="F926" s="61" t="s">
        <v>12276</v>
      </c>
      <c r="G926" s="63">
        <v>7.5</v>
      </c>
    </row>
    <row r="927" spans="1:7" hidden="1" x14ac:dyDescent="0.25">
      <c r="A927" s="61" t="s">
        <v>12278</v>
      </c>
      <c r="B927" s="61" t="s">
        <v>95</v>
      </c>
      <c r="C927" s="62">
        <v>583567</v>
      </c>
      <c r="D927" s="61" t="s">
        <v>12051</v>
      </c>
      <c r="E927" s="61" t="s">
        <v>12203</v>
      </c>
      <c r="F927" s="61" t="s">
        <v>12275</v>
      </c>
      <c r="G927" s="63">
        <v>10</v>
      </c>
    </row>
    <row r="928" spans="1:7" hidden="1" x14ac:dyDescent="0.25">
      <c r="A928" s="61" t="s">
        <v>12278</v>
      </c>
      <c r="B928" s="61" t="s">
        <v>95</v>
      </c>
      <c r="C928" s="62">
        <v>583567</v>
      </c>
      <c r="D928" s="61" t="s">
        <v>12051</v>
      </c>
      <c r="E928" s="61" t="s">
        <v>12203</v>
      </c>
      <c r="F928" s="61" t="s">
        <v>12276</v>
      </c>
      <c r="G928" s="63">
        <v>7.5</v>
      </c>
    </row>
    <row r="929" spans="1:7" hidden="1" x14ac:dyDescent="0.25">
      <c r="A929" s="61" t="s">
        <v>12278</v>
      </c>
      <c r="B929" s="61" t="s">
        <v>249</v>
      </c>
      <c r="C929" s="62">
        <v>583769</v>
      </c>
      <c r="D929" s="61" t="s">
        <v>12051</v>
      </c>
      <c r="E929" s="61" t="s">
        <v>12214</v>
      </c>
      <c r="F929" s="61" t="s">
        <v>12276</v>
      </c>
      <c r="G929" s="63">
        <v>5.4</v>
      </c>
    </row>
    <row r="930" spans="1:7" hidden="1" x14ac:dyDescent="0.25">
      <c r="A930" s="61" t="s">
        <v>12278</v>
      </c>
      <c r="B930" s="61" t="s">
        <v>249</v>
      </c>
      <c r="C930" s="62">
        <v>583769</v>
      </c>
      <c r="D930" s="61" t="s">
        <v>12134</v>
      </c>
      <c r="E930" s="61" t="s">
        <v>12214</v>
      </c>
      <c r="F930" s="61" t="s">
        <v>12276</v>
      </c>
      <c r="G930" s="63">
        <v>5.4</v>
      </c>
    </row>
    <row r="931" spans="1:7" hidden="1" x14ac:dyDescent="0.25">
      <c r="A931" s="61" t="s">
        <v>12278</v>
      </c>
      <c r="B931" s="61" t="s">
        <v>160</v>
      </c>
      <c r="C931" s="62">
        <v>42269</v>
      </c>
      <c r="D931" s="61" t="s">
        <v>12051</v>
      </c>
      <c r="E931" s="61" t="s">
        <v>12172</v>
      </c>
      <c r="F931" s="61" t="s">
        <v>12275</v>
      </c>
      <c r="G931" s="63">
        <v>3</v>
      </c>
    </row>
    <row r="932" spans="1:7" hidden="1" x14ac:dyDescent="0.25">
      <c r="A932" s="61" t="s">
        <v>12278</v>
      </c>
      <c r="B932" s="61" t="s">
        <v>160</v>
      </c>
      <c r="C932" s="62">
        <v>42269</v>
      </c>
      <c r="D932" s="61" t="s">
        <v>12051</v>
      </c>
      <c r="E932" s="61" t="s">
        <v>12172</v>
      </c>
      <c r="F932" s="61" t="s">
        <v>12276</v>
      </c>
      <c r="G932" s="63">
        <v>2</v>
      </c>
    </row>
    <row r="933" spans="1:7" hidden="1" x14ac:dyDescent="0.25">
      <c r="A933" s="61" t="s">
        <v>12278</v>
      </c>
      <c r="B933" s="61" t="s">
        <v>160</v>
      </c>
      <c r="C933" s="62">
        <v>42269</v>
      </c>
      <c r="D933" s="61" t="s">
        <v>1174</v>
      </c>
      <c r="E933" s="61" t="s">
        <v>12172</v>
      </c>
      <c r="F933" s="61" t="s">
        <v>12275</v>
      </c>
      <c r="G933" s="63">
        <v>3</v>
      </c>
    </row>
    <row r="934" spans="1:7" hidden="1" x14ac:dyDescent="0.25">
      <c r="A934" s="61" t="s">
        <v>12278</v>
      </c>
      <c r="B934" s="61" t="s">
        <v>160</v>
      </c>
      <c r="C934" s="62">
        <v>42269</v>
      </c>
      <c r="D934" s="61" t="s">
        <v>1174</v>
      </c>
      <c r="E934" s="61" t="s">
        <v>12172</v>
      </c>
      <c r="F934" s="61" t="s">
        <v>12276</v>
      </c>
      <c r="G934" s="63">
        <v>2</v>
      </c>
    </row>
    <row r="935" spans="1:7" hidden="1" x14ac:dyDescent="0.25">
      <c r="A935" s="61" t="s">
        <v>12278</v>
      </c>
      <c r="B935" s="61" t="s">
        <v>170</v>
      </c>
      <c r="C935" s="62">
        <v>583943</v>
      </c>
      <c r="D935" s="61" t="s">
        <v>12101</v>
      </c>
      <c r="E935" s="61" t="s">
        <v>12179</v>
      </c>
      <c r="F935" s="61" t="s">
        <v>12275</v>
      </c>
      <c r="G935" s="63">
        <v>4</v>
      </c>
    </row>
    <row r="936" spans="1:7" hidden="1" x14ac:dyDescent="0.25">
      <c r="A936" s="61" t="s">
        <v>12278</v>
      </c>
      <c r="B936" s="61" t="s">
        <v>170</v>
      </c>
      <c r="C936" s="62">
        <v>583943</v>
      </c>
      <c r="D936" s="61" t="s">
        <v>12051</v>
      </c>
      <c r="E936" s="61" t="s">
        <v>12223</v>
      </c>
      <c r="F936" s="61" t="s">
        <v>12275</v>
      </c>
      <c r="G936" s="63">
        <v>6</v>
      </c>
    </row>
    <row r="937" spans="1:7" hidden="1" x14ac:dyDescent="0.25">
      <c r="A937" s="61" t="s">
        <v>12278</v>
      </c>
      <c r="B937" s="61" t="s">
        <v>170</v>
      </c>
      <c r="C937" s="62">
        <v>583943</v>
      </c>
      <c r="D937" s="61" t="s">
        <v>12051</v>
      </c>
      <c r="E937" s="61" t="s">
        <v>12223</v>
      </c>
      <c r="F937" s="61" t="s">
        <v>12276</v>
      </c>
      <c r="G937" s="63">
        <v>3</v>
      </c>
    </row>
    <row r="938" spans="1:7" hidden="1" x14ac:dyDescent="0.25">
      <c r="A938" s="61" t="s">
        <v>12278</v>
      </c>
      <c r="B938" s="61" t="s">
        <v>170</v>
      </c>
      <c r="C938" s="62">
        <v>583943</v>
      </c>
      <c r="D938" s="61" t="s">
        <v>12051</v>
      </c>
      <c r="E938" s="61" t="s">
        <v>12214</v>
      </c>
      <c r="F938" s="61" t="s">
        <v>12275</v>
      </c>
      <c r="G938" s="63">
        <v>6</v>
      </c>
    </row>
    <row r="939" spans="1:7" hidden="1" x14ac:dyDescent="0.25">
      <c r="A939" s="61" t="s">
        <v>12278</v>
      </c>
      <c r="B939" s="61" t="s">
        <v>170</v>
      </c>
      <c r="C939" s="62">
        <v>583943</v>
      </c>
      <c r="D939" s="61" t="s">
        <v>12051</v>
      </c>
      <c r="E939" s="61" t="s">
        <v>12214</v>
      </c>
      <c r="F939" s="61" t="s">
        <v>12276</v>
      </c>
      <c r="G939" s="63">
        <v>5</v>
      </c>
    </row>
    <row r="940" spans="1:7" hidden="1" x14ac:dyDescent="0.25">
      <c r="A940" s="61" t="s">
        <v>12278</v>
      </c>
      <c r="B940" s="61" t="s">
        <v>170</v>
      </c>
      <c r="C940" s="62">
        <v>583943</v>
      </c>
      <c r="D940" s="61" t="s">
        <v>12051</v>
      </c>
      <c r="E940" s="61" t="s">
        <v>12179</v>
      </c>
      <c r="F940" s="61" t="s">
        <v>12275</v>
      </c>
      <c r="G940" s="63">
        <v>4</v>
      </c>
    </row>
    <row r="941" spans="1:7" hidden="1" x14ac:dyDescent="0.25">
      <c r="A941" s="61" t="s">
        <v>12278</v>
      </c>
      <c r="B941" s="61" t="s">
        <v>170</v>
      </c>
      <c r="C941" s="62">
        <v>583943</v>
      </c>
      <c r="D941" s="61" t="s">
        <v>12071</v>
      </c>
      <c r="E941" s="61" t="s">
        <v>12223</v>
      </c>
      <c r="F941" s="61" t="s">
        <v>12275</v>
      </c>
      <c r="G941" s="63">
        <v>6</v>
      </c>
    </row>
    <row r="942" spans="1:7" hidden="1" x14ac:dyDescent="0.25">
      <c r="A942" s="61" t="s">
        <v>12278</v>
      </c>
      <c r="B942" s="61" t="s">
        <v>170</v>
      </c>
      <c r="C942" s="62">
        <v>583943</v>
      </c>
      <c r="D942" s="61" t="s">
        <v>12071</v>
      </c>
      <c r="E942" s="61" t="s">
        <v>12223</v>
      </c>
      <c r="F942" s="61" t="s">
        <v>12276</v>
      </c>
      <c r="G942" s="63">
        <v>3</v>
      </c>
    </row>
    <row r="943" spans="1:7" hidden="1" x14ac:dyDescent="0.25">
      <c r="A943" s="61" t="s">
        <v>12278</v>
      </c>
      <c r="B943" s="61" t="s">
        <v>170</v>
      </c>
      <c r="C943" s="62">
        <v>583943</v>
      </c>
      <c r="D943" s="61" t="s">
        <v>12134</v>
      </c>
      <c r="E943" s="61" t="s">
        <v>12214</v>
      </c>
      <c r="F943" s="61" t="s">
        <v>12275</v>
      </c>
      <c r="G943" s="63">
        <v>6</v>
      </c>
    </row>
    <row r="944" spans="1:7" hidden="1" x14ac:dyDescent="0.25">
      <c r="A944" s="61" t="s">
        <v>12278</v>
      </c>
      <c r="B944" s="61" t="s">
        <v>170</v>
      </c>
      <c r="C944" s="62">
        <v>583943</v>
      </c>
      <c r="D944" s="61" t="s">
        <v>12134</v>
      </c>
      <c r="E944" s="61" t="s">
        <v>12214</v>
      </c>
      <c r="F944" s="61" t="s">
        <v>12276</v>
      </c>
      <c r="G944" s="63">
        <v>5</v>
      </c>
    </row>
    <row r="945" spans="1:7" hidden="1" x14ac:dyDescent="0.25">
      <c r="A945" s="61" t="s">
        <v>12278</v>
      </c>
      <c r="B945" s="61" t="s">
        <v>64</v>
      </c>
      <c r="C945" s="62">
        <v>583977</v>
      </c>
      <c r="D945" s="61" t="s">
        <v>12051</v>
      </c>
      <c r="E945" s="61" t="s">
        <v>12224</v>
      </c>
      <c r="F945" s="61" t="s">
        <v>12275</v>
      </c>
      <c r="G945" s="63">
        <v>3</v>
      </c>
    </row>
    <row r="946" spans="1:7" hidden="1" x14ac:dyDescent="0.25">
      <c r="A946" s="61" t="s">
        <v>12278</v>
      </c>
      <c r="B946" s="61" t="s">
        <v>64</v>
      </c>
      <c r="C946" s="62">
        <v>583977</v>
      </c>
      <c r="D946" s="61" t="s">
        <v>12051</v>
      </c>
      <c r="E946" s="61" t="s">
        <v>12224</v>
      </c>
      <c r="F946" s="61" t="s">
        <v>12276</v>
      </c>
      <c r="G946" s="63">
        <v>2.1</v>
      </c>
    </row>
    <row r="947" spans="1:7" hidden="1" x14ac:dyDescent="0.25">
      <c r="A947" s="61" t="s">
        <v>12278</v>
      </c>
      <c r="B947" s="61" t="s">
        <v>64</v>
      </c>
      <c r="C947" s="62">
        <v>583977</v>
      </c>
      <c r="D947" s="61" t="s">
        <v>11991</v>
      </c>
      <c r="E947" s="61" t="s">
        <v>12224</v>
      </c>
      <c r="F947" s="61" t="s">
        <v>12275</v>
      </c>
      <c r="G947" s="63">
        <v>3</v>
      </c>
    </row>
    <row r="948" spans="1:7" hidden="1" x14ac:dyDescent="0.25">
      <c r="A948" s="61" t="s">
        <v>12278</v>
      </c>
      <c r="B948" s="61" t="s">
        <v>64</v>
      </c>
      <c r="C948" s="62">
        <v>583977</v>
      </c>
      <c r="D948" s="61" t="s">
        <v>11991</v>
      </c>
      <c r="E948" s="61" t="s">
        <v>12224</v>
      </c>
      <c r="F948" s="61" t="s">
        <v>12276</v>
      </c>
      <c r="G948" s="63">
        <v>2.1</v>
      </c>
    </row>
    <row r="949" spans="1:7" hidden="1" x14ac:dyDescent="0.25">
      <c r="A949" s="61" t="s">
        <v>12278</v>
      </c>
      <c r="B949" s="61" t="s">
        <v>121</v>
      </c>
      <c r="C949" s="62">
        <v>584090</v>
      </c>
      <c r="D949" s="61" t="s">
        <v>12051</v>
      </c>
      <c r="E949" s="61" t="s">
        <v>12198</v>
      </c>
      <c r="F949" s="61" t="s">
        <v>12275</v>
      </c>
      <c r="G949" s="63">
        <v>5</v>
      </c>
    </row>
    <row r="950" spans="1:7" hidden="1" x14ac:dyDescent="0.25">
      <c r="A950" s="61" t="s">
        <v>12278</v>
      </c>
      <c r="B950" s="61" t="s">
        <v>121</v>
      </c>
      <c r="C950" s="62">
        <v>584090</v>
      </c>
      <c r="D950" s="61" t="s">
        <v>12051</v>
      </c>
      <c r="E950" s="61" t="s">
        <v>12198</v>
      </c>
      <c r="F950" s="61" t="s">
        <v>12276</v>
      </c>
      <c r="G950" s="63">
        <v>5</v>
      </c>
    </row>
    <row r="951" spans="1:7" hidden="1" x14ac:dyDescent="0.25">
      <c r="A951" s="61" t="s">
        <v>12278</v>
      </c>
      <c r="B951" s="61" t="s">
        <v>121</v>
      </c>
      <c r="C951" s="62">
        <v>584090</v>
      </c>
      <c r="D951" s="61" t="s">
        <v>12084</v>
      </c>
      <c r="E951" s="61" t="s">
        <v>12198</v>
      </c>
      <c r="F951" s="61" t="s">
        <v>12275</v>
      </c>
      <c r="G951" s="63">
        <v>5</v>
      </c>
    </row>
    <row r="952" spans="1:7" hidden="1" x14ac:dyDescent="0.25">
      <c r="A952" s="61" t="s">
        <v>12278</v>
      </c>
      <c r="B952" s="61" t="s">
        <v>121</v>
      </c>
      <c r="C952" s="62">
        <v>584090</v>
      </c>
      <c r="D952" s="61" t="s">
        <v>12084</v>
      </c>
      <c r="E952" s="61" t="s">
        <v>12198</v>
      </c>
      <c r="F952" s="61" t="s">
        <v>12276</v>
      </c>
      <c r="G952" s="63">
        <v>5</v>
      </c>
    </row>
    <row r="953" spans="1:7" hidden="1" x14ac:dyDescent="0.25">
      <c r="A953" s="61" t="s">
        <v>12278</v>
      </c>
      <c r="B953" s="61" t="s">
        <v>80</v>
      </c>
      <c r="C953" s="62">
        <v>584180</v>
      </c>
      <c r="D953" s="61" t="s">
        <v>12051</v>
      </c>
      <c r="E953" s="61" t="s">
        <v>12225</v>
      </c>
      <c r="F953" s="61" t="s">
        <v>12276</v>
      </c>
      <c r="G953" s="63">
        <v>7.5</v>
      </c>
    </row>
    <row r="954" spans="1:7" hidden="1" x14ac:dyDescent="0.25">
      <c r="A954" s="61" t="s">
        <v>12278</v>
      </c>
      <c r="B954" s="61" t="s">
        <v>80</v>
      </c>
      <c r="C954" s="62">
        <v>584180</v>
      </c>
      <c r="D954" s="61" t="s">
        <v>11956</v>
      </c>
      <c r="E954" s="61" t="s">
        <v>12225</v>
      </c>
      <c r="F954" s="61" t="s">
        <v>12276</v>
      </c>
      <c r="G954" s="63">
        <v>7.5</v>
      </c>
    </row>
    <row r="955" spans="1:7" hidden="1" x14ac:dyDescent="0.25">
      <c r="A955" s="61" t="s">
        <v>12278</v>
      </c>
      <c r="B955" s="61" t="s">
        <v>45</v>
      </c>
      <c r="C955" s="62">
        <v>584223</v>
      </c>
      <c r="D955" s="61" t="s">
        <v>12051</v>
      </c>
      <c r="E955" s="61" t="s">
        <v>12226</v>
      </c>
      <c r="F955" s="61" t="s">
        <v>12276</v>
      </c>
      <c r="G955" s="63">
        <v>2.5</v>
      </c>
    </row>
    <row r="956" spans="1:7" hidden="1" x14ac:dyDescent="0.25">
      <c r="A956" s="61" t="s">
        <v>12278</v>
      </c>
      <c r="B956" s="61" t="s">
        <v>45</v>
      </c>
      <c r="C956" s="62">
        <v>584223</v>
      </c>
      <c r="D956" s="61" t="s">
        <v>11956</v>
      </c>
      <c r="E956" s="61" t="s">
        <v>12226</v>
      </c>
      <c r="F956" s="61" t="s">
        <v>12276</v>
      </c>
      <c r="G956" s="63">
        <v>2.5</v>
      </c>
    </row>
    <row r="957" spans="1:7" hidden="1" x14ac:dyDescent="0.25">
      <c r="A957" s="61" t="s">
        <v>12278</v>
      </c>
      <c r="B957" s="61" t="s">
        <v>138</v>
      </c>
      <c r="C957" s="62">
        <v>584302</v>
      </c>
      <c r="D957" s="61" t="s">
        <v>12086</v>
      </c>
      <c r="E957" s="61" t="s">
        <v>12208</v>
      </c>
      <c r="F957" s="61" t="s">
        <v>12275</v>
      </c>
      <c r="G957" s="63">
        <v>5</v>
      </c>
    </row>
    <row r="958" spans="1:7" hidden="1" x14ac:dyDescent="0.25">
      <c r="A958" s="61" t="s">
        <v>12278</v>
      </c>
      <c r="B958" s="61" t="s">
        <v>138</v>
      </c>
      <c r="C958" s="62">
        <v>584302</v>
      </c>
      <c r="D958" s="61" t="s">
        <v>12051</v>
      </c>
      <c r="E958" s="61" t="s">
        <v>12208</v>
      </c>
      <c r="F958" s="61" t="s">
        <v>12275</v>
      </c>
      <c r="G958" s="63">
        <v>5</v>
      </c>
    </row>
    <row r="959" spans="1:7" hidden="1" x14ac:dyDescent="0.25">
      <c r="A959" s="61" t="s">
        <v>12278</v>
      </c>
      <c r="B959" s="61" t="s">
        <v>138</v>
      </c>
      <c r="C959" s="62">
        <v>584302</v>
      </c>
      <c r="D959" s="61" t="s">
        <v>12051</v>
      </c>
      <c r="E959" s="61" t="s">
        <v>12175</v>
      </c>
      <c r="F959" s="61" t="s">
        <v>12275</v>
      </c>
      <c r="G959" s="63">
        <v>5.5</v>
      </c>
    </row>
    <row r="960" spans="1:7" hidden="1" x14ac:dyDescent="0.25">
      <c r="A960" s="61" t="s">
        <v>12278</v>
      </c>
      <c r="B960" s="61" t="s">
        <v>138</v>
      </c>
      <c r="C960" s="62">
        <v>584302</v>
      </c>
      <c r="D960" s="61" t="s">
        <v>12021</v>
      </c>
      <c r="E960" s="61" t="s">
        <v>12175</v>
      </c>
      <c r="F960" s="61" t="s">
        <v>12275</v>
      </c>
      <c r="G960" s="63">
        <v>5.5</v>
      </c>
    </row>
    <row r="961" spans="1:7" hidden="1" x14ac:dyDescent="0.25">
      <c r="A961" s="61" t="s">
        <v>12278</v>
      </c>
      <c r="B961" s="61" t="s">
        <v>90</v>
      </c>
      <c r="C961" s="62">
        <v>584313</v>
      </c>
      <c r="D961" s="61" t="s">
        <v>12051</v>
      </c>
      <c r="E961" s="61" t="s">
        <v>12227</v>
      </c>
      <c r="F961" s="61" t="s">
        <v>12275</v>
      </c>
      <c r="G961" s="63">
        <v>6</v>
      </c>
    </row>
    <row r="962" spans="1:7" hidden="1" x14ac:dyDescent="0.25">
      <c r="A962" s="61" t="s">
        <v>12278</v>
      </c>
      <c r="B962" s="61" t="s">
        <v>90</v>
      </c>
      <c r="C962" s="62">
        <v>584313</v>
      </c>
      <c r="D962" s="61" t="s">
        <v>12051</v>
      </c>
      <c r="E962" s="61" t="s">
        <v>12228</v>
      </c>
      <c r="F962" s="61" t="s">
        <v>12275</v>
      </c>
      <c r="G962" s="63">
        <v>6</v>
      </c>
    </row>
    <row r="963" spans="1:7" hidden="1" x14ac:dyDescent="0.25">
      <c r="A963" s="61" t="s">
        <v>12278</v>
      </c>
      <c r="B963" s="61" t="s">
        <v>90</v>
      </c>
      <c r="C963" s="62">
        <v>584313</v>
      </c>
      <c r="D963" s="61" t="s">
        <v>12051</v>
      </c>
      <c r="E963" s="61" t="s">
        <v>12228</v>
      </c>
      <c r="F963" s="61" t="s">
        <v>12276</v>
      </c>
      <c r="G963" s="63">
        <v>6</v>
      </c>
    </row>
    <row r="964" spans="1:7" hidden="1" x14ac:dyDescent="0.25">
      <c r="A964" s="61" t="s">
        <v>12278</v>
      </c>
      <c r="B964" s="61" t="s">
        <v>90</v>
      </c>
      <c r="C964" s="62">
        <v>584313</v>
      </c>
      <c r="D964" s="61" t="s">
        <v>11989</v>
      </c>
      <c r="E964" s="61" t="s">
        <v>12228</v>
      </c>
      <c r="F964" s="61" t="s">
        <v>12275</v>
      </c>
      <c r="G964" s="63">
        <v>6</v>
      </c>
    </row>
    <row r="965" spans="1:7" hidden="1" x14ac:dyDescent="0.25">
      <c r="A965" s="61" t="s">
        <v>12278</v>
      </c>
      <c r="B965" s="61" t="s">
        <v>90</v>
      </c>
      <c r="C965" s="62">
        <v>584313</v>
      </c>
      <c r="D965" s="61" t="s">
        <v>11989</v>
      </c>
      <c r="E965" s="61" t="s">
        <v>12228</v>
      </c>
      <c r="F965" s="61" t="s">
        <v>12276</v>
      </c>
      <c r="G965" s="63">
        <v>6</v>
      </c>
    </row>
    <row r="966" spans="1:7" hidden="1" x14ac:dyDescent="0.25">
      <c r="A966" s="61" t="s">
        <v>12278</v>
      </c>
      <c r="B966" s="61" t="s">
        <v>90</v>
      </c>
      <c r="C966" s="62">
        <v>584313</v>
      </c>
      <c r="D966" s="61" t="s">
        <v>11961</v>
      </c>
      <c r="E966" s="61" t="s">
        <v>12227</v>
      </c>
      <c r="F966" s="61" t="s">
        <v>12275</v>
      </c>
      <c r="G966" s="63">
        <v>6</v>
      </c>
    </row>
    <row r="967" spans="1:7" hidden="1" x14ac:dyDescent="0.25">
      <c r="A967" s="61" t="s">
        <v>12278</v>
      </c>
      <c r="B967" s="61" t="s">
        <v>90</v>
      </c>
      <c r="C967" s="62">
        <v>584313</v>
      </c>
      <c r="D967" s="61" t="s">
        <v>11961</v>
      </c>
      <c r="E967" s="61" t="s">
        <v>12228</v>
      </c>
      <c r="F967" s="61" t="s">
        <v>12275</v>
      </c>
      <c r="G967" s="63">
        <v>6</v>
      </c>
    </row>
    <row r="968" spans="1:7" hidden="1" x14ac:dyDescent="0.25">
      <c r="A968" s="61" t="s">
        <v>12278</v>
      </c>
      <c r="B968" s="61" t="s">
        <v>90</v>
      </c>
      <c r="C968" s="62">
        <v>584313</v>
      </c>
      <c r="D968" s="61" t="s">
        <v>11961</v>
      </c>
      <c r="E968" s="61" t="s">
        <v>12228</v>
      </c>
      <c r="F968" s="61" t="s">
        <v>12276</v>
      </c>
      <c r="G968" s="63">
        <v>6</v>
      </c>
    </row>
    <row r="969" spans="1:7" hidden="1" x14ac:dyDescent="0.25">
      <c r="A969" s="61" t="s">
        <v>12278</v>
      </c>
      <c r="B969" s="61" t="s">
        <v>85</v>
      </c>
      <c r="C969" s="62">
        <v>584584</v>
      </c>
      <c r="D969" s="61" t="s">
        <v>12012</v>
      </c>
      <c r="E969" s="61" t="s">
        <v>12162</v>
      </c>
      <c r="F969" s="61" t="s">
        <v>12275</v>
      </c>
      <c r="G969" s="63">
        <v>13</v>
      </c>
    </row>
    <row r="970" spans="1:7" hidden="1" x14ac:dyDescent="0.25">
      <c r="A970" s="61" t="s">
        <v>12278</v>
      </c>
      <c r="B970" s="61" t="s">
        <v>85</v>
      </c>
      <c r="C970" s="62">
        <v>584584</v>
      </c>
      <c r="D970" s="61" t="s">
        <v>12051</v>
      </c>
      <c r="E970" s="61" t="s">
        <v>12162</v>
      </c>
      <c r="F970" s="61" t="s">
        <v>12275</v>
      </c>
      <c r="G970" s="63">
        <v>13</v>
      </c>
    </row>
    <row r="971" spans="1:7" hidden="1" x14ac:dyDescent="0.25">
      <c r="A971" s="61" t="s">
        <v>12278</v>
      </c>
      <c r="B971" s="61" t="s">
        <v>85</v>
      </c>
      <c r="C971" s="62">
        <v>584584</v>
      </c>
      <c r="D971" s="61" t="s">
        <v>12051</v>
      </c>
      <c r="E971" s="61" t="s">
        <v>12168</v>
      </c>
      <c r="F971" s="61" t="s">
        <v>12275</v>
      </c>
      <c r="G971" s="63">
        <v>13</v>
      </c>
    </row>
    <row r="972" spans="1:7" hidden="1" x14ac:dyDescent="0.25">
      <c r="A972" s="61" t="s">
        <v>12278</v>
      </c>
      <c r="B972" s="61" t="s">
        <v>85</v>
      </c>
      <c r="C972" s="62">
        <v>584584</v>
      </c>
      <c r="D972" s="61" t="s">
        <v>11954</v>
      </c>
      <c r="E972" s="61" t="s">
        <v>12168</v>
      </c>
      <c r="F972" s="61" t="s">
        <v>12275</v>
      </c>
      <c r="G972" s="63">
        <v>13</v>
      </c>
    </row>
    <row r="973" spans="1:7" hidden="1" x14ac:dyDescent="0.25">
      <c r="A973" s="61" t="s">
        <v>12278</v>
      </c>
      <c r="B973" s="61" t="s">
        <v>67</v>
      </c>
      <c r="C973" s="62">
        <v>584646</v>
      </c>
      <c r="D973" s="61" t="s">
        <v>12051</v>
      </c>
      <c r="E973" s="61" t="s">
        <v>12190</v>
      </c>
      <c r="F973" s="61" t="s">
        <v>12275</v>
      </c>
      <c r="G973" s="63">
        <v>5</v>
      </c>
    </row>
    <row r="974" spans="1:7" hidden="1" x14ac:dyDescent="0.25">
      <c r="A974" s="61" t="s">
        <v>12278</v>
      </c>
      <c r="B974" s="61" t="s">
        <v>67</v>
      </c>
      <c r="C974" s="62">
        <v>584646</v>
      </c>
      <c r="D974" s="61" t="s">
        <v>12051</v>
      </c>
      <c r="E974" s="61" t="s">
        <v>12190</v>
      </c>
      <c r="F974" s="61" t="s">
        <v>12276</v>
      </c>
      <c r="G974" s="63">
        <v>2.5</v>
      </c>
    </row>
    <row r="975" spans="1:7" hidden="1" x14ac:dyDescent="0.25">
      <c r="A975" s="61" t="s">
        <v>12278</v>
      </c>
      <c r="B975" s="61" t="s">
        <v>67</v>
      </c>
      <c r="C975" s="62">
        <v>584646</v>
      </c>
      <c r="D975" s="61" t="s">
        <v>12075</v>
      </c>
      <c r="E975" s="61" t="s">
        <v>12190</v>
      </c>
      <c r="F975" s="61" t="s">
        <v>12275</v>
      </c>
      <c r="G975" s="63">
        <v>5</v>
      </c>
    </row>
    <row r="976" spans="1:7" hidden="1" x14ac:dyDescent="0.25">
      <c r="A976" s="61" t="s">
        <v>12278</v>
      </c>
      <c r="B976" s="61" t="s">
        <v>67</v>
      </c>
      <c r="C976" s="62">
        <v>584646</v>
      </c>
      <c r="D976" s="61" t="s">
        <v>12075</v>
      </c>
      <c r="E976" s="61" t="s">
        <v>12190</v>
      </c>
      <c r="F976" s="61" t="s">
        <v>12276</v>
      </c>
      <c r="G976" s="63">
        <v>2.5</v>
      </c>
    </row>
    <row r="977" spans="1:7" hidden="1" x14ac:dyDescent="0.25">
      <c r="A977" s="61" t="s">
        <v>12278</v>
      </c>
      <c r="B977" s="61" t="s">
        <v>92</v>
      </c>
      <c r="C977" s="62">
        <v>584688</v>
      </c>
      <c r="D977" s="61" t="s">
        <v>12051</v>
      </c>
      <c r="E977" s="61" t="s">
        <v>12193</v>
      </c>
      <c r="F977" s="61" t="s">
        <v>12275</v>
      </c>
      <c r="G977" s="63">
        <v>2</v>
      </c>
    </row>
    <row r="978" spans="1:7" hidden="1" x14ac:dyDescent="0.25">
      <c r="A978" s="61" t="s">
        <v>12278</v>
      </c>
      <c r="B978" s="61" t="s">
        <v>92</v>
      </c>
      <c r="C978" s="62">
        <v>584688</v>
      </c>
      <c r="D978" s="61" t="s">
        <v>12037</v>
      </c>
      <c r="E978" s="61" t="s">
        <v>12193</v>
      </c>
      <c r="F978" s="61" t="s">
        <v>12275</v>
      </c>
      <c r="G978" s="63">
        <v>2</v>
      </c>
    </row>
    <row r="979" spans="1:7" hidden="1" x14ac:dyDescent="0.25">
      <c r="A979" s="61" t="s">
        <v>12278</v>
      </c>
      <c r="B979" s="61" t="s">
        <v>191</v>
      </c>
      <c r="C979" s="62">
        <v>584798</v>
      </c>
      <c r="D979" s="61" t="s">
        <v>12051</v>
      </c>
      <c r="E979" s="61" t="s">
        <v>12167</v>
      </c>
      <c r="F979" s="61" t="s">
        <v>12275</v>
      </c>
      <c r="G979" s="63">
        <v>7</v>
      </c>
    </row>
    <row r="980" spans="1:7" hidden="1" x14ac:dyDescent="0.25">
      <c r="A980" s="61" t="s">
        <v>12278</v>
      </c>
      <c r="B980" s="61" t="s">
        <v>191</v>
      </c>
      <c r="C980" s="62">
        <v>584798</v>
      </c>
      <c r="D980" s="61" t="s">
        <v>12053</v>
      </c>
      <c r="E980" s="61" t="s">
        <v>12167</v>
      </c>
      <c r="F980" s="61" t="s">
        <v>12275</v>
      </c>
      <c r="G980" s="63">
        <v>7</v>
      </c>
    </row>
    <row r="981" spans="1:7" hidden="1" x14ac:dyDescent="0.25">
      <c r="A981" s="61" t="s">
        <v>12278</v>
      </c>
      <c r="B981" s="61" t="s">
        <v>6102</v>
      </c>
      <c r="C981" s="62">
        <v>584846</v>
      </c>
      <c r="D981" s="61" t="s">
        <v>12129</v>
      </c>
      <c r="E981" s="61" t="s">
        <v>12201</v>
      </c>
      <c r="F981" s="61" t="s">
        <v>12275</v>
      </c>
      <c r="G981" s="63">
        <v>10</v>
      </c>
    </row>
    <row r="982" spans="1:7" hidden="1" x14ac:dyDescent="0.25">
      <c r="A982" s="61" t="s">
        <v>12278</v>
      </c>
      <c r="B982" s="61" t="s">
        <v>6102</v>
      </c>
      <c r="C982" s="62">
        <v>584846</v>
      </c>
      <c r="D982" s="61" t="s">
        <v>12051</v>
      </c>
      <c r="E982" s="61" t="s">
        <v>12201</v>
      </c>
      <c r="F982" s="61" t="s">
        <v>12275</v>
      </c>
      <c r="G982" s="63">
        <v>10</v>
      </c>
    </row>
    <row r="983" spans="1:7" hidden="1" x14ac:dyDescent="0.25">
      <c r="A983" s="61" t="s">
        <v>12278</v>
      </c>
      <c r="B983" s="61" t="s">
        <v>101</v>
      </c>
      <c r="C983" s="62">
        <v>584874</v>
      </c>
      <c r="D983" s="61" t="s">
        <v>12051</v>
      </c>
      <c r="E983" s="61" t="s">
        <v>12207</v>
      </c>
      <c r="F983" s="61" t="s">
        <v>12276</v>
      </c>
      <c r="G983" s="63">
        <v>4</v>
      </c>
    </row>
    <row r="984" spans="1:7" hidden="1" x14ac:dyDescent="0.25">
      <c r="A984" s="61" t="s">
        <v>12278</v>
      </c>
      <c r="B984" s="61" t="s">
        <v>101</v>
      </c>
      <c r="C984" s="62">
        <v>584874</v>
      </c>
      <c r="D984" s="61" t="s">
        <v>12141</v>
      </c>
      <c r="E984" s="61" t="s">
        <v>12207</v>
      </c>
      <c r="F984" s="61" t="s">
        <v>12276</v>
      </c>
      <c r="G984" s="63">
        <v>4</v>
      </c>
    </row>
    <row r="985" spans="1:7" hidden="1" x14ac:dyDescent="0.25">
      <c r="A985" s="61" t="s">
        <v>12278</v>
      </c>
      <c r="B985" s="61" t="s">
        <v>198</v>
      </c>
      <c r="C985" s="62">
        <v>253529</v>
      </c>
      <c r="D985" s="61" t="s">
        <v>12051</v>
      </c>
      <c r="E985" s="61" t="s">
        <v>12205</v>
      </c>
      <c r="F985" s="61" t="s">
        <v>12275</v>
      </c>
      <c r="G985" s="63">
        <v>3.5</v>
      </c>
    </row>
    <row r="986" spans="1:7" hidden="1" x14ac:dyDescent="0.25">
      <c r="A986" s="61" t="s">
        <v>12278</v>
      </c>
      <c r="B986" s="61" t="s">
        <v>198</v>
      </c>
      <c r="C986" s="62">
        <v>253529</v>
      </c>
      <c r="D986" s="61" t="s">
        <v>12051</v>
      </c>
      <c r="E986" s="61" t="s">
        <v>12228</v>
      </c>
      <c r="F986" s="61" t="s">
        <v>12275</v>
      </c>
      <c r="G986" s="63">
        <v>6</v>
      </c>
    </row>
    <row r="987" spans="1:7" hidden="1" x14ac:dyDescent="0.25">
      <c r="A987" s="61" t="s">
        <v>12278</v>
      </c>
      <c r="B987" s="61" t="s">
        <v>198</v>
      </c>
      <c r="C987" s="62">
        <v>253529</v>
      </c>
      <c r="D987" s="61" t="s">
        <v>12051</v>
      </c>
      <c r="E987" s="61" t="s">
        <v>12228</v>
      </c>
      <c r="F987" s="61" t="s">
        <v>12276</v>
      </c>
      <c r="G987" s="63">
        <v>6</v>
      </c>
    </row>
    <row r="988" spans="1:7" hidden="1" x14ac:dyDescent="0.25">
      <c r="A988" s="61" t="s">
        <v>12278</v>
      </c>
      <c r="B988" s="61" t="s">
        <v>198</v>
      </c>
      <c r="C988" s="62">
        <v>253529</v>
      </c>
      <c r="D988" s="61" t="s">
        <v>12051</v>
      </c>
      <c r="E988" s="61" t="s">
        <v>12222</v>
      </c>
      <c r="F988" s="61" t="s">
        <v>12275</v>
      </c>
      <c r="G988" s="63">
        <v>2.5</v>
      </c>
    </row>
    <row r="989" spans="1:7" hidden="1" x14ac:dyDescent="0.25">
      <c r="A989" s="61" t="s">
        <v>12278</v>
      </c>
      <c r="B989" s="61" t="s">
        <v>198</v>
      </c>
      <c r="C989" s="62">
        <v>253529</v>
      </c>
      <c r="D989" s="61" t="s">
        <v>12051</v>
      </c>
      <c r="E989" s="61" t="s">
        <v>12224</v>
      </c>
      <c r="F989" s="61" t="s">
        <v>12275</v>
      </c>
      <c r="G989" s="63">
        <v>3</v>
      </c>
    </row>
    <row r="990" spans="1:7" hidden="1" x14ac:dyDescent="0.25">
      <c r="A990" s="61" t="s">
        <v>12278</v>
      </c>
      <c r="B990" s="61" t="s">
        <v>198</v>
      </c>
      <c r="C990" s="62">
        <v>253529</v>
      </c>
      <c r="D990" s="61" t="s">
        <v>12051</v>
      </c>
      <c r="E990" s="61" t="s">
        <v>12229</v>
      </c>
      <c r="F990" s="61" t="s">
        <v>12275</v>
      </c>
      <c r="G990" s="63">
        <v>2.5</v>
      </c>
    </row>
    <row r="991" spans="1:7" hidden="1" x14ac:dyDescent="0.25">
      <c r="A991" s="61" t="s">
        <v>12278</v>
      </c>
      <c r="B991" s="61" t="s">
        <v>198</v>
      </c>
      <c r="C991" s="62">
        <v>253529</v>
      </c>
      <c r="D991" s="61" t="s">
        <v>12051</v>
      </c>
      <c r="E991" s="61" t="s">
        <v>12229</v>
      </c>
      <c r="F991" s="61" t="s">
        <v>12276</v>
      </c>
      <c r="G991" s="63">
        <v>2.5</v>
      </c>
    </row>
    <row r="992" spans="1:7" hidden="1" x14ac:dyDescent="0.25">
      <c r="A992" s="61" t="s">
        <v>12278</v>
      </c>
      <c r="B992" s="61" t="s">
        <v>198</v>
      </c>
      <c r="C992" s="62">
        <v>253529</v>
      </c>
      <c r="D992" s="61" t="s">
        <v>12051</v>
      </c>
      <c r="E992" s="61" t="s">
        <v>12172</v>
      </c>
      <c r="F992" s="61" t="s">
        <v>12275</v>
      </c>
      <c r="G992" s="63">
        <v>2.5</v>
      </c>
    </row>
    <row r="993" spans="1:7" hidden="1" x14ac:dyDescent="0.25">
      <c r="A993" s="61" t="s">
        <v>12278</v>
      </c>
      <c r="B993" s="61" t="s">
        <v>198</v>
      </c>
      <c r="C993" s="62">
        <v>253529</v>
      </c>
      <c r="D993" s="61" t="s">
        <v>12051</v>
      </c>
      <c r="E993" s="61" t="s">
        <v>12172</v>
      </c>
      <c r="F993" s="61" t="s">
        <v>12276</v>
      </c>
      <c r="G993" s="63">
        <v>2.5</v>
      </c>
    </row>
    <row r="994" spans="1:7" hidden="1" x14ac:dyDescent="0.25">
      <c r="A994" s="61" t="s">
        <v>12278</v>
      </c>
      <c r="B994" s="61" t="s">
        <v>198</v>
      </c>
      <c r="C994" s="62">
        <v>253529</v>
      </c>
      <c r="D994" s="61" t="s">
        <v>1174</v>
      </c>
      <c r="E994" s="61" t="s">
        <v>12227</v>
      </c>
      <c r="F994" s="61" t="s">
        <v>12275</v>
      </c>
      <c r="G994" s="63">
        <v>3</v>
      </c>
    </row>
    <row r="995" spans="1:7" hidden="1" x14ac:dyDescent="0.25">
      <c r="A995" s="61" t="s">
        <v>12278</v>
      </c>
      <c r="B995" s="61" t="s">
        <v>198</v>
      </c>
      <c r="C995" s="62">
        <v>253529</v>
      </c>
      <c r="D995" s="61" t="s">
        <v>1174</v>
      </c>
      <c r="E995" s="61" t="s">
        <v>12172</v>
      </c>
      <c r="F995" s="61" t="s">
        <v>12275</v>
      </c>
      <c r="G995" s="63">
        <v>3</v>
      </c>
    </row>
    <row r="996" spans="1:7" hidden="1" x14ac:dyDescent="0.25">
      <c r="A996" s="61" t="s">
        <v>12278</v>
      </c>
      <c r="B996" s="61" t="s">
        <v>198</v>
      </c>
      <c r="C996" s="62">
        <v>253529</v>
      </c>
      <c r="D996" s="61" t="s">
        <v>1174</v>
      </c>
      <c r="E996" s="61" t="s">
        <v>12172</v>
      </c>
      <c r="F996" s="61" t="s">
        <v>12276</v>
      </c>
      <c r="G996" s="63">
        <v>3</v>
      </c>
    </row>
    <row r="997" spans="1:7" hidden="1" x14ac:dyDescent="0.25">
      <c r="A997" s="61" t="s">
        <v>12278</v>
      </c>
      <c r="B997" s="61" t="s">
        <v>198</v>
      </c>
      <c r="C997" s="62">
        <v>253529</v>
      </c>
      <c r="D997" s="61" t="s">
        <v>11993</v>
      </c>
      <c r="E997" s="61" t="s">
        <v>12166</v>
      </c>
      <c r="F997" s="61" t="s">
        <v>12275</v>
      </c>
      <c r="G997" s="63">
        <v>10</v>
      </c>
    </row>
    <row r="998" spans="1:7" hidden="1" x14ac:dyDescent="0.25">
      <c r="A998" s="61" t="s">
        <v>12278</v>
      </c>
      <c r="B998" s="61" t="s">
        <v>198</v>
      </c>
      <c r="C998" s="62">
        <v>253529</v>
      </c>
      <c r="D998" s="61" t="s">
        <v>11993</v>
      </c>
      <c r="E998" s="61" t="s">
        <v>12166</v>
      </c>
      <c r="F998" s="61" t="s">
        <v>12276</v>
      </c>
      <c r="G998" s="63">
        <v>10</v>
      </c>
    </row>
    <row r="999" spans="1:7" hidden="1" x14ac:dyDescent="0.25">
      <c r="A999" s="61" t="s">
        <v>12278</v>
      </c>
      <c r="B999" s="61" t="s">
        <v>198</v>
      </c>
      <c r="C999" s="62">
        <v>253529</v>
      </c>
      <c r="D999" s="61" t="s">
        <v>12055</v>
      </c>
      <c r="E999" s="61" t="s">
        <v>12205</v>
      </c>
      <c r="F999" s="61" t="s">
        <v>12275</v>
      </c>
      <c r="G999" s="63">
        <v>3.5</v>
      </c>
    </row>
    <row r="1000" spans="1:7" hidden="1" x14ac:dyDescent="0.25">
      <c r="A1000" s="61" t="s">
        <v>12278</v>
      </c>
      <c r="B1000" s="61" t="s">
        <v>198</v>
      </c>
      <c r="C1000" s="62">
        <v>253529</v>
      </c>
      <c r="D1000" s="61" t="s">
        <v>12059</v>
      </c>
      <c r="E1000" s="61" t="s">
        <v>12227</v>
      </c>
      <c r="F1000" s="61" t="s">
        <v>12275</v>
      </c>
      <c r="G1000" s="63">
        <v>3</v>
      </c>
    </row>
    <row r="1001" spans="1:7" hidden="1" x14ac:dyDescent="0.25">
      <c r="A1001" s="61" t="s">
        <v>12278</v>
      </c>
      <c r="B1001" s="61" t="s">
        <v>198</v>
      </c>
      <c r="C1001" s="62">
        <v>253529</v>
      </c>
      <c r="D1001" s="61" t="s">
        <v>12156</v>
      </c>
      <c r="E1001" s="61" t="s">
        <v>12229</v>
      </c>
      <c r="F1001" s="61" t="s">
        <v>12275</v>
      </c>
      <c r="G1001" s="63">
        <v>2.5</v>
      </c>
    </row>
    <row r="1002" spans="1:7" hidden="1" x14ac:dyDescent="0.25">
      <c r="A1002" s="61" t="s">
        <v>12278</v>
      </c>
      <c r="B1002" s="61" t="s">
        <v>198</v>
      </c>
      <c r="C1002" s="62">
        <v>253529</v>
      </c>
      <c r="D1002" s="61" t="s">
        <v>12156</v>
      </c>
      <c r="E1002" s="61" t="s">
        <v>12229</v>
      </c>
      <c r="F1002" s="61" t="s">
        <v>12276</v>
      </c>
      <c r="G1002" s="63">
        <v>2.5</v>
      </c>
    </row>
    <row r="1003" spans="1:7" hidden="1" x14ac:dyDescent="0.25">
      <c r="A1003" s="61" t="s">
        <v>12278</v>
      </c>
      <c r="B1003" s="61" t="s">
        <v>198</v>
      </c>
      <c r="C1003" s="62">
        <v>253529</v>
      </c>
      <c r="D1003" s="61" t="s">
        <v>12156</v>
      </c>
      <c r="E1003" s="61" t="s">
        <v>12172</v>
      </c>
      <c r="F1003" s="61" t="s">
        <v>12275</v>
      </c>
      <c r="G1003" s="63">
        <v>2.5</v>
      </c>
    </row>
    <row r="1004" spans="1:7" hidden="1" x14ac:dyDescent="0.25">
      <c r="A1004" s="61" t="s">
        <v>12278</v>
      </c>
      <c r="B1004" s="61" t="s">
        <v>198</v>
      </c>
      <c r="C1004" s="62">
        <v>253529</v>
      </c>
      <c r="D1004" s="61" t="s">
        <v>12156</v>
      </c>
      <c r="E1004" s="61" t="s">
        <v>12172</v>
      </c>
      <c r="F1004" s="61" t="s">
        <v>12276</v>
      </c>
      <c r="G1004" s="63">
        <v>2.5</v>
      </c>
    </row>
    <row r="1005" spans="1:7" hidden="1" x14ac:dyDescent="0.25">
      <c r="A1005" s="61" t="s">
        <v>12278</v>
      </c>
      <c r="B1005" s="61" t="s">
        <v>198</v>
      </c>
      <c r="C1005" s="62">
        <v>253529</v>
      </c>
      <c r="D1005" s="61" t="s">
        <v>11991</v>
      </c>
      <c r="E1005" s="61" t="s">
        <v>12224</v>
      </c>
      <c r="F1005" s="61" t="s">
        <v>12275</v>
      </c>
      <c r="G1005" s="63">
        <v>3</v>
      </c>
    </row>
    <row r="1006" spans="1:7" hidden="1" x14ac:dyDescent="0.25">
      <c r="A1006" s="61" t="s">
        <v>12278</v>
      </c>
      <c r="B1006" s="61" t="s">
        <v>198</v>
      </c>
      <c r="C1006" s="62">
        <v>253529</v>
      </c>
      <c r="D1006" s="61" t="s">
        <v>12119</v>
      </c>
      <c r="E1006" s="61" t="s">
        <v>12222</v>
      </c>
      <c r="F1006" s="61" t="s">
        <v>12275</v>
      </c>
      <c r="G1006" s="63">
        <v>2.5</v>
      </c>
    </row>
    <row r="1007" spans="1:7" hidden="1" x14ac:dyDescent="0.25">
      <c r="A1007" s="61" t="s">
        <v>12278</v>
      </c>
      <c r="B1007" s="61" t="s">
        <v>198</v>
      </c>
      <c r="C1007" s="62">
        <v>253529</v>
      </c>
      <c r="D1007" s="61" t="s">
        <v>11989</v>
      </c>
      <c r="E1007" s="61" t="s">
        <v>12228</v>
      </c>
      <c r="F1007" s="61" t="s">
        <v>12276</v>
      </c>
      <c r="G1007" s="63">
        <v>6</v>
      </c>
    </row>
    <row r="1008" spans="1:7" hidden="1" x14ac:dyDescent="0.25">
      <c r="A1008" s="61" t="s">
        <v>12278</v>
      </c>
      <c r="B1008" s="61" t="s">
        <v>198</v>
      </c>
      <c r="C1008" s="62">
        <v>253529</v>
      </c>
      <c r="D1008" s="61" t="s">
        <v>11961</v>
      </c>
      <c r="E1008" s="61" t="s">
        <v>12228</v>
      </c>
      <c r="F1008" s="61" t="s">
        <v>12275</v>
      </c>
      <c r="G1008" s="63">
        <v>6</v>
      </c>
    </row>
    <row r="1009" spans="1:7" hidden="1" x14ac:dyDescent="0.25">
      <c r="A1009" s="61" t="s">
        <v>12278</v>
      </c>
      <c r="B1009" s="61" t="s">
        <v>198</v>
      </c>
      <c r="C1009" s="62">
        <v>253529</v>
      </c>
      <c r="D1009" s="61" t="s">
        <v>11961</v>
      </c>
      <c r="E1009" s="61" t="s">
        <v>12228</v>
      </c>
      <c r="F1009" s="61" t="s">
        <v>12276</v>
      </c>
      <c r="G1009" s="63">
        <v>6</v>
      </c>
    </row>
    <row r="1010" spans="1:7" hidden="1" x14ac:dyDescent="0.25">
      <c r="A1010" s="61" t="s">
        <v>12278</v>
      </c>
      <c r="B1010" s="61" t="s">
        <v>198</v>
      </c>
      <c r="C1010" s="62">
        <v>253529</v>
      </c>
      <c r="D1010" s="61" t="s">
        <v>11961</v>
      </c>
      <c r="E1010" s="61" t="s">
        <v>12172</v>
      </c>
      <c r="F1010" s="61" t="s">
        <v>12275</v>
      </c>
      <c r="G1010" s="63">
        <v>6</v>
      </c>
    </row>
    <row r="1011" spans="1:7" hidden="1" x14ac:dyDescent="0.25">
      <c r="A1011" s="61" t="s">
        <v>12278</v>
      </c>
      <c r="B1011" s="61" t="s">
        <v>107</v>
      </c>
      <c r="C1011" s="62">
        <v>584974</v>
      </c>
      <c r="D1011" s="61" t="s">
        <v>12051</v>
      </c>
      <c r="E1011" s="61" t="s">
        <v>12213</v>
      </c>
      <c r="F1011" s="61" t="s">
        <v>12275</v>
      </c>
      <c r="G1011" s="63">
        <v>6</v>
      </c>
    </row>
    <row r="1012" spans="1:7" hidden="1" x14ac:dyDescent="0.25">
      <c r="A1012" s="61" t="s">
        <v>12278</v>
      </c>
      <c r="B1012" s="61" t="s">
        <v>107</v>
      </c>
      <c r="C1012" s="62">
        <v>584974</v>
      </c>
      <c r="D1012" s="61" t="s">
        <v>12051</v>
      </c>
      <c r="E1012" s="61" t="s">
        <v>12213</v>
      </c>
      <c r="F1012" s="61" t="s">
        <v>12276</v>
      </c>
      <c r="G1012" s="63">
        <v>6</v>
      </c>
    </row>
    <row r="1013" spans="1:7" hidden="1" x14ac:dyDescent="0.25">
      <c r="A1013" s="61" t="s">
        <v>12278</v>
      </c>
      <c r="B1013" s="61" t="s">
        <v>107</v>
      </c>
      <c r="C1013" s="62">
        <v>584974</v>
      </c>
      <c r="D1013" s="61" t="s">
        <v>12073</v>
      </c>
      <c r="E1013" s="61" t="s">
        <v>12213</v>
      </c>
      <c r="F1013" s="61" t="s">
        <v>12275</v>
      </c>
      <c r="G1013" s="63">
        <v>6</v>
      </c>
    </row>
    <row r="1014" spans="1:7" hidden="1" x14ac:dyDescent="0.25">
      <c r="A1014" s="61" t="s">
        <v>12278</v>
      </c>
      <c r="B1014" s="61" t="s">
        <v>107</v>
      </c>
      <c r="C1014" s="62">
        <v>584974</v>
      </c>
      <c r="D1014" s="61" t="s">
        <v>12073</v>
      </c>
      <c r="E1014" s="61" t="s">
        <v>12213</v>
      </c>
      <c r="F1014" s="61" t="s">
        <v>12276</v>
      </c>
      <c r="G1014" s="63">
        <v>6</v>
      </c>
    </row>
    <row r="1015" spans="1:7" hidden="1" x14ac:dyDescent="0.25">
      <c r="A1015" s="61" t="s">
        <v>12278</v>
      </c>
      <c r="B1015" s="61" t="s">
        <v>44</v>
      </c>
      <c r="C1015" s="62">
        <v>585632</v>
      </c>
      <c r="D1015" s="61" t="s">
        <v>12051</v>
      </c>
      <c r="E1015" s="61" t="s">
        <v>12212</v>
      </c>
      <c r="F1015" s="61" t="s">
        <v>12275</v>
      </c>
      <c r="G1015" s="63">
        <v>3</v>
      </c>
    </row>
    <row r="1016" spans="1:7" hidden="1" x14ac:dyDescent="0.25">
      <c r="A1016" s="61" t="s">
        <v>12278</v>
      </c>
      <c r="B1016" s="61" t="s">
        <v>44</v>
      </c>
      <c r="C1016" s="62">
        <v>585632</v>
      </c>
      <c r="D1016" s="61" t="s">
        <v>12051</v>
      </c>
      <c r="E1016" s="61" t="s">
        <v>12212</v>
      </c>
      <c r="F1016" s="61" t="s">
        <v>12276</v>
      </c>
      <c r="G1016" s="63">
        <v>3</v>
      </c>
    </row>
    <row r="1017" spans="1:7" hidden="1" x14ac:dyDescent="0.25">
      <c r="A1017" s="61" t="s">
        <v>12278</v>
      </c>
      <c r="B1017" s="61" t="s">
        <v>44</v>
      </c>
      <c r="C1017" s="62">
        <v>585632</v>
      </c>
      <c r="D1017" s="61" t="s">
        <v>12009</v>
      </c>
      <c r="E1017" s="61" t="s">
        <v>12212</v>
      </c>
      <c r="F1017" s="61" t="s">
        <v>12275</v>
      </c>
      <c r="G1017" s="63">
        <v>3</v>
      </c>
    </row>
    <row r="1018" spans="1:7" hidden="1" x14ac:dyDescent="0.25">
      <c r="A1018" s="61" t="s">
        <v>12278</v>
      </c>
      <c r="B1018" s="61" t="s">
        <v>44</v>
      </c>
      <c r="C1018" s="62">
        <v>585632</v>
      </c>
      <c r="D1018" s="61" t="s">
        <v>12009</v>
      </c>
      <c r="E1018" s="61" t="s">
        <v>12212</v>
      </c>
      <c r="F1018" s="61" t="s">
        <v>12276</v>
      </c>
      <c r="G1018" s="63">
        <v>3</v>
      </c>
    </row>
    <row r="1019" spans="1:7" hidden="1" x14ac:dyDescent="0.25">
      <c r="A1019" s="61" t="s">
        <v>12278</v>
      </c>
      <c r="B1019" s="61" t="s">
        <v>151</v>
      </c>
      <c r="C1019" s="62">
        <v>586193</v>
      </c>
      <c r="D1019" s="61" t="s">
        <v>12051</v>
      </c>
      <c r="E1019" s="61" t="s">
        <v>12230</v>
      </c>
      <c r="F1019" s="61" t="s">
        <v>12275</v>
      </c>
      <c r="G1019" s="63">
        <v>3</v>
      </c>
    </row>
    <row r="1020" spans="1:7" hidden="1" x14ac:dyDescent="0.25">
      <c r="A1020" s="61" t="s">
        <v>12278</v>
      </c>
      <c r="B1020" s="61" t="s">
        <v>151</v>
      </c>
      <c r="C1020" s="62">
        <v>586193</v>
      </c>
      <c r="D1020" s="61" t="s">
        <v>12059</v>
      </c>
      <c r="E1020" s="61" t="s">
        <v>12230</v>
      </c>
      <c r="F1020" s="61" t="s">
        <v>12275</v>
      </c>
      <c r="G1020" s="63">
        <v>3</v>
      </c>
    </row>
    <row r="1021" spans="1:7" hidden="1" x14ac:dyDescent="0.25">
      <c r="A1021" s="61" t="s">
        <v>12278</v>
      </c>
      <c r="B1021" s="61" t="s">
        <v>206</v>
      </c>
      <c r="C1021" s="62">
        <v>586196</v>
      </c>
      <c r="D1021" s="61" t="s">
        <v>12051</v>
      </c>
      <c r="E1021" s="61" t="s">
        <v>12167</v>
      </c>
      <c r="F1021" s="61" t="s">
        <v>12275</v>
      </c>
      <c r="G1021" s="63">
        <v>8</v>
      </c>
    </row>
    <row r="1022" spans="1:7" hidden="1" x14ac:dyDescent="0.25">
      <c r="A1022" s="61" t="s">
        <v>12278</v>
      </c>
      <c r="B1022" s="61" t="s">
        <v>206</v>
      </c>
      <c r="C1022" s="62">
        <v>586196</v>
      </c>
      <c r="D1022" s="61" t="s">
        <v>12053</v>
      </c>
      <c r="E1022" s="61" t="s">
        <v>12167</v>
      </c>
      <c r="F1022" s="61" t="s">
        <v>12275</v>
      </c>
      <c r="G1022" s="63">
        <v>8</v>
      </c>
    </row>
    <row r="1023" spans="1:7" hidden="1" x14ac:dyDescent="0.25">
      <c r="A1023" s="61" t="s">
        <v>12278</v>
      </c>
      <c r="B1023" s="61" t="s">
        <v>53</v>
      </c>
      <c r="C1023" s="62">
        <v>586219</v>
      </c>
      <c r="D1023" s="61" t="s">
        <v>12051</v>
      </c>
      <c r="E1023" s="61" t="s">
        <v>12194</v>
      </c>
      <c r="F1023" s="61" t="s">
        <v>12276</v>
      </c>
      <c r="G1023" s="63">
        <v>23.5</v>
      </c>
    </row>
    <row r="1024" spans="1:7" hidden="1" x14ac:dyDescent="0.25">
      <c r="A1024" s="61" t="s">
        <v>12278</v>
      </c>
      <c r="B1024" s="61" t="s">
        <v>53</v>
      </c>
      <c r="C1024" s="62">
        <v>586219</v>
      </c>
      <c r="D1024" s="61" t="s">
        <v>12137</v>
      </c>
      <c r="E1024" s="61" t="s">
        <v>12194</v>
      </c>
      <c r="F1024" s="61" t="s">
        <v>12276</v>
      </c>
      <c r="G1024" s="63">
        <v>23.5</v>
      </c>
    </row>
    <row r="1025" spans="1:7" hidden="1" x14ac:dyDescent="0.25">
      <c r="A1025" s="61" t="s">
        <v>12278</v>
      </c>
      <c r="B1025" s="61" t="s">
        <v>94</v>
      </c>
      <c r="C1025" s="62">
        <v>586558</v>
      </c>
      <c r="D1025" s="61" t="s">
        <v>12129</v>
      </c>
      <c r="E1025" s="61" t="s">
        <v>12201</v>
      </c>
      <c r="F1025" s="61" t="s">
        <v>12275</v>
      </c>
      <c r="G1025" s="63">
        <v>19.5</v>
      </c>
    </row>
    <row r="1026" spans="1:7" hidden="1" x14ac:dyDescent="0.25">
      <c r="A1026" s="61" t="s">
        <v>12278</v>
      </c>
      <c r="B1026" s="61" t="s">
        <v>94</v>
      </c>
      <c r="C1026" s="62">
        <v>586558</v>
      </c>
      <c r="D1026" s="61" t="s">
        <v>12051</v>
      </c>
      <c r="E1026" s="61" t="s">
        <v>12201</v>
      </c>
      <c r="F1026" s="61" t="s">
        <v>12275</v>
      </c>
      <c r="G1026" s="63">
        <v>19.5</v>
      </c>
    </row>
    <row r="1027" spans="1:7" hidden="1" x14ac:dyDescent="0.25">
      <c r="A1027" s="61" t="s">
        <v>12278</v>
      </c>
      <c r="B1027" s="61" t="s">
        <v>165</v>
      </c>
      <c r="C1027" s="62">
        <v>586829</v>
      </c>
      <c r="D1027" s="61" t="s">
        <v>12051</v>
      </c>
      <c r="E1027" s="61" t="s">
        <v>12209</v>
      </c>
      <c r="F1027" s="61" t="s">
        <v>12275</v>
      </c>
      <c r="G1027" s="63">
        <v>3</v>
      </c>
    </row>
    <row r="1028" spans="1:7" hidden="1" x14ac:dyDescent="0.25">
      <c r="A1028" s="61" t="s">
        <v>12278</v>
      </c>
      <c r="B1028" s="61" t="s">
        <v>165</v>
      </c>
      <c r="C1028" s="62">
        <v>586829</v>
      </c>
      <c r="D1028" s="61" t="s">
        <v>12051</v>
      </c>
      <c r="E1028" s="61" t="s">
        <v>12209</v>
      </c>
      <c r="F1028" s="61" t="s">
        <v>12276</v>
      </c>
      <c r="G1028" s="63">
        <v>3</v>
      </c>
    </row>
    <row r="1029" spans="1:7" hidden="1" x14ac:dyDescent="0.25">
      <c r="A1029" s="61" t="s">
        <v>12278</v>
      </c>
      <c r="B1029" s="61" t="s">
        <v>165</v>
      </c>
      <c r="C1029" s="62">
        <v>586829</v>
      </c>
      <c r="D1029" s="61" t="s">
        <v>11970</v>
      </c>
      <c r="E1029" s="61" t="s">
        <v>12209</v>
      </c>
      <c r="F1029" s="61" t="s">
        <v>12275</v>
      </c>
      <c r="G1029" s="63">
        <v>3</v>
      </c>
    </row>
    <row r="1030" spans="1:7" hidden="1" x14ac:dyDescent="0.25">
      <c r="A1030" s="61" t="s">
        <v>12278</v>
      </c>
      <c r="B1030" s="61" t="s">
        <v>165</v>
      </c>
      <c r="C1030" s="62">
        <v>586829</v>
      </c>
      <c r="D1030" s="61" t="s">
        <v>11970</v>
      </c>
      <c r="E1030" s="61" t="s">
        <v>12209</v>
      </c>
      <c r="F1030" s="61" t="s">
        <v>12276</v>
      </c>
      <c r="G1030" s="63">
        <v>3</v>
      </c>
    </row>
    <row r="1031" spans="1:7" hidden="1" x14ac:dyDescent="0.25">
      <c r="A1031" s="61" t="s">
        <v>12278</v>
      </c>
      <c r="B1031" s="61" t="s">
        <v>48</v>
      </c>
      <c r="C1031" s="62">
        <v>258124</v>
      </c>
      <c r="D1031" s="61" t="s">
        <v>12051</v>
      </c>
      <c r="E1031" s="61" t="s">
        <v>12229</v>
      </c>
      <c r="F1031" s="61" t="s">
        <v>12275</v>
      </c>
      <c r="G1031" s="63">
        <v>2.5</v>
      </c>
    </row>
    <row r="1032" spans="1:7" hidden="1" x14ac:dyDescent="0.25">
      <c r="A1032" s="61" t="s">
        <v>12278</v>
      </c>
      <c r="B1032" s="61" t="s">
        <v>48</v>
      </c>
      <c r="C1032" s="62">
        <v>258124</v>
      </c>
      <c r="D1032" s="61" t="s">
        <v>12051</v>
      </c>
      <c r="E1032" s="61" t="s">
        <v>12229</v>
      </c>
      <c r="F1032" s="61" t="s">
        <v>12276</v>
      </c>
      <c r="G1032" s="63">
        <v>2.5</v>
      </c>
    </row>
    <row r="1033" spans="1:7" hidden="1" x14ac:dyDescent="0.25">
      <c r="A1033" s="61" t="s">
        <v>12278</v>
      </c>
      <c r="B1033" s="61" t="s">
        <v>48</v>
      </c>
      <c r="C1033" s="62">
        <v>258124</v>
      </c>
      <c r="D1033" s="61" t="s">
        <v>12156</v>
      </c>
      <c r="E1033" s="61" t="s">
        <v>12229</v>
      </c>
      <c r="F1033" s="61" t="s">
        <v>12275</v>
      </c>
      <c r="G1033" s="63">
        <v>2.5</v>
      </c>
    </row>
    <row r="1034" spans="1:7" hidden="1" x14ac:dyDescent="0.25">
      <c r="A1034" s="61" t="s">
        <v>12278</v>
      </c>
      <c r="B1034" s="61" t="s">
        <v>48</v>
      </c>
      <c r="C1034" s="62">
        <v>258124</v>
      </c>
      <c r="D1034" s="61" t="s">
        <v>12156</v>
      </c>
      <c r="E1034" s="61" t="s">
        <v>12229</v>
      </c>
      <c r="F1034" s="61" t="s">
        <v>12276</v>
      </c>
      <c r="G1034" s="63">
        <v>2.5</v>
      </c>
    </row>
    <row r="1035" spans="1:7" hidden="1" x14ac:dyDescent="0.25">
      <c r="A1035" s="61" t="s">
        <v>12278</v>
      </c>
      <c r="B1035" s="61" t="s">
        <v>248</v>
      </c>
      <c r="C1035" s="62">
        <v>583950</v>
      </c>
      <c r="D1035" s="61" t="s">
        <v>12051</v>
      </c>
      <c r="E1035" s="61" t="s">
        <v>12166</v>
      </c>
      <c r="F1035" s="61" t="s">
        <v>12275</v>
      </c>
      <c r="G1035" s="63">
        <v>5</v>
      </c>
    </row>
    <row r="1036" spans="1:7" hidden="1" x14ac:dyDescent="0.25">
      <c r="A1036" s="61" t="s">
        <v>12278</v>
      </c>
      <c r="B1036" s="61" t="s">
        <v>248</v>
      </c>
      <c r="C1036" s="62">
        <v>583950</v>
      </c>
      <c r="D1036" s="61" t="s">
        <v>11993</v>
      </c>
      <c r="E1036" s="61" t="s">
        <v>12166</v>
      </c>
      <c r="F1036" s="61" t="s">
        <v>12275</v>
      </c>
      <c r="G1036" s="63">
        <v>5</v>
      </c>
    </row>
    <row r="1037" spans="1:7" hidden="1" x14ac:dyDescent="0.25">
      <c r="A1037" s="61" t="s">
        <v>12278</v>
      </c>
      <c r="B1037" s="61" t="s">
        <v>36</v>
      </c>
      <c r="C1037" s="62">
        <v>587066</v>
      </c>
      <c r="D1037" s="61" t="s">
        <v>12051</v>
      </c>
      <c r="E1037" s="61" t="s">
        <v>12231</v>
      </c>
      <c r="F1037" s="61" t="s">
        <v>12275</v>
      </c>
      <c r="G1037" s="63">
        <v>3.5</v>
      </c>
    </row>
    <row r="1038" spans="1:7" hidden="1" x14ac:dyDescent="0.25">
      <c r="A1038" s="61" t="s">
        <v>12278</v>
      </c>
      <c r="B1038" s="61" t="s">
        <v>36</v>
      </c>
      <c r="C1038" s="62">
        <v>587066</v>
      </c>
      <c r="D1038" s="61" t="s">
        <v>12051</v>
      </c>
      <c r="E1038" s="61" t="s">
        <v>12231</v>
      </c>
      <c r="F1038" s="61" t="s">
        <v>12276</v>
      </c>
      <c r="G1038" s="63">
        <v>3.5</v>
      </c>
    </row>
    <row r="1039" spans="1:7" hidden="1" x14ac:dyDescent="0.25">
      <c r="A1039" s="61" t="s">
        <v>12278</v>
      </c>
      <c r="B1039" s="61" t="s">
        <v>36</v>
      </c>
      <c r="C1039" s="62">
        <v>587066</v>
      </c>
      <c r="D1039" s="61" t="s">
        <v>11977</v>
      </c>
      <c r="E1039" s="61" t="s">
        <v>12231</v>
      </c>
      <c r="F1039" s="61" t="s">
        <v>12275</v>
      </c>
      <c r="G1039" s="63">
        <v>3.5</v>
      </c>
    </row>
    <row r="1040" spans="1:7" hidden="1" x14ac:dyDescent="0.25">
      <c r="A1040" s="61" t="s">
        <v>12278</v>
      </c>
      <c r="B1040" s="61" t="s">
        <v>36</v>
      </c>
      <c r="C1040" s="62">
        <v>587066</v>
      </c>
      <c r="D1040" s="61" t="s">
        <v>11977</v>
      </c>
      <c r="E1040" s="61" t="s">
        <v>12231</v>
      </c>
      <c r="F1040" s="61" t="s">
        <v>12276</v>
      </c>
      <c r="G1040" s="63">
        <v>3.5</v>
      </c>
    </row>
    <row r="1041" spans="1:7" hidden="1" x14ac:dyDescent="0.25">
      <c r="A1041" s="61" t="s">
        <v>12278</v>
      </c>
      <c r="B1041" s="61" t="s">
        <v>10901</v>
      </c>
      <c r="C1041" s="62">
        <v>587111</v>
      </c>
      <c r="D1041" s="61" t="s">
        <v>12051</v>
      </c>
      <c r="E1041" s="61" t="s">
        <v>12213</v>
      </c>
      <c r="F1041" s="61" t="s">
        <v>12276</v>
      </c>
      <c r="G1041" s="63">
        <v>6</v>
      </c>
    </row>
    <row r="1042" spans="1:7" hidden="1" x14ac:dyDescent="0.25">
      <c r="A1042" s="61" t="s">
        <v>12278</v>
      </c>
      <c r="B1042" s="61" t="s">
        <v>10901</v>
      </c>
      <c r="C1042" s="62">
        <v>587111</v>
      </c>
      <c r="D1042" s="61" t="s">
        <v>12073</v>
      </c>
      <c r="E1042" s="61" t="s">
        <v>12213</v>
      </c>
      <c r="F1042" s="61" t="s">
        <v>12276</v>
      </c>
      <c r="G1042" s="63">
        <v>6</v>
      </c>
    </row>
    <row r="1043" spans="1:7" hidden="1" x14ac:dyDescent="0.25">
      <c r="A1043" s="61" t="s">
        <v>12278</v>
      </c>
      <c r="B1043" s="61" t="s">
        <v>137</v>
      </c>
      <c r="C1043" s="62">
        <v>587345</v>
      </c>
      <c r="D1043" s="61" t="s">
        <v>12051</v>
      </c>
      <c r="E1043" s="61" t="s">
        <v>12165</v>
      </c>
      <c r="F1043" s="61" t="s">
        <v>12275</v>
      </c>
      <c r="G1043" s="63">
        <v>10</v>
      </c>
    </row>
    <row r="1044" spans="1:7" hidden="1" x14ac:dyDescent="0.25">
      <c r="A1044" s="61" t="s">
        <v>12278</v>
      </c>
      <c r="B1044" s="61" t="s">
        <v>137</v>
      </c>
      <c r="C1044" s="62">
        <v>587345</v>
      </c>
      <c r="D1044" s="61" t="s">
        <v>12051</v>
      </c>
      <c r="E1044" s="61" t="s">
        <v>12165</v>
      </c>
      <c r="F1044" s="61" t="s">
        <v>12276</v>
      </c>
      <c r="G1044" s="63">
        <v>7.5</v>
      </c>
    </row>
    <row r="1045" spans="1:7" hidden="1" x14ac:dyDescent="0.25">
      <c r="A1045" s="61" t="s">
        <v>12278</v>
      </c>
      <c r="B1045" s="61" t="s">
        <v>137</v>
      </c>
      <c r="C1045" s="62">
        <v>587345</v>
      </c>
      <c r="D1045" s="61" t="s">
        <v>12025</v>
      </c>
      <c r="E1045" s="61" t="s">
        <v>12165</v>
      </c>
      <c r="F1045" s="61" t="s">
        <v>12275</v>
      </c>
      <c r="G1045" s="63">
        <v>10</v>
      </c>
    </row>
    <row r="1046" spans="1:7" hidden="1" x14ac:dyDescent="0.25">
      <c r="A1046" s="61" t="s">
        <v>12278</v>
      </c>
      <c r="B1046" s="61" t="s">
        <v>137</v>
      </c>
      <c r="C1046" s="62">
        <v>587345</v>
      </c>
      <c r="D1046" s="61" t="s">
        <v>12025</v>
      </c>
      <c r="E1046" s="61" t="s">
        <v>12165</v>
      </c>
      <c r="F1046" s="61" t="s">
        <v>12276</v>
      </c>
      <c r="G1046" s="63">
        <v>7.5</v>
      </c>
    </row>
    <row r="1047" spans="1:7" hidden="1" x14ac:dyDescent="0.25">
      <c r="A1047" s="61" t="s">
        <v>12278</v>
      </c>
      <c r="B1047" s="61" t="s">
        <v>167</v>
      </c>
      <c r="C1047" s="62">
        <v>587402</v>
      </c>
      <c r="D1047" s="61" t="s">
        <v>12051</v>
      </c>
      <c r="E1047" s="61" t="s">
        <v>12204</v>
      </c>
      <c r="F1047" s="61" t="s">
        <v>12275</v>
      </c>
      <c r="G1047" s="63">
        <v>2</v>
      </c>
    </row>
    <row r="1048" spans="1:7" hidden="1" x14ac:dyDescent="0.25">
      <c r="A1048" s="61" t="s">
        <v>12278</v>
      </c>
      <c r="B1048" s="61" t="s">
        <v>167</v>
      </c>
      <c r="C1048" s="62">
        <v>587402</v>
      </c>
      <c r="D1048" s="61" t="s">
        <v>12051</v>
      </c>
      <c r="E1048" s="61" t="s">
        <v>12204</v>
      </c>
      <c r="F1048" s="61" t="s">
        <v>12276</v>
      </c>
      <c r="G1048" s="63">
        <v>4</v>
      </c>
    </row>
    <row r="1049" spans="1:7" hidden="1" x14ac:dyDescent="0.25">
      <c r="A1049" s="61" t="s">
        <v>12278</v>
      </c>
      <c r="B1049" s="61" t="s">
        <v>167</v>
      </c>
      <c r="C1049" s="62">
        <v>587402</v>
      </c>
      <c r="D1049" s="61" t="s">
        <v>12113</v>
      </c>
      <c r="E1049" s="61" t="s">
        <v>12204</v>
      </c>
      <c r="F1049" s="61" t="s">
        <v>12275</v>
      </c>
      <c r="G1049" s="63">
        <v>2</v>
      </c>
    </row>
    <row r="1050" spans="1:7" hidden="1" x14ac:dyDescent="0.25">
      <c r="A1050" s="61" t="s">
        <v>12278</v>
      </c>
      <c r="B1050" s="61" t="s">
        <v>167</v>
      </c>
      <c r="C1050" s="62">
        <v>587402</v>
      </c>
      <c r="D1050" s="61" t="s">
        <v>12113</v>
      </c>
      <c r="E1050" s="61" t="s">
        <v>12204</v>
      </c>
      <c r="F1050" s="61" t="s">
        <v>12276</v>
      </c>
      <c r="G1050" s="63">
        <v>4</v>
      </c>
    </row>
    <row r="1051" spans="1:7" hidden="1" x14ac:dyDescent="0.25">
      <c r="A1051" s="61" t="s">
        <v>12278</v>
      </c>
      <c r="B1051" s="61" t="s">
        <v>91</v>
      </c>
      <c r="C1051" s="62">
        <v>587706</v>
      </c>
      <c r="D1051" s="61" t="s">
        <v>12051</v>
      </c>
      <c r="E1051" s="61" t="s">
        <v>12174</v>
      </c>
      <c r="F1051" s="61" t="s">
        <v>12275</v>
      </c>
      <c r="G1051" s="63">
        <v>6</v>
      </c>
    </row>
    <row r="1052" spans="1:7" hidden="1" x14ac:dyDescent="0.25">
      <c r="A1052" s="61" t="s">
        <v>12278</v>
      </c>
      <c r="B1052" s="61" t="s">
        <v>91</v>
      </c>
      <c r="C1052" s="62">
        <v>587706</v>
      </c>
      <c r="D1052" s="61" t="s">
        <v>12039</v>
      </c>
      <c r="E1052" s="61" t="s">
        <v>12174</v>
      </c>
      <c r="F1052" s="61" t="s">
        <v>12275</v>
      </c>
      <c r="G1052" s="63">
        <v>6</v>
      </c>
    </row>
    <row r="1053" spans="1:7" hidden="1" x14ac:dyDescent="0.25">
      <c r="A1053" s="61" t="s">
        <v>12278</v>
      </c>
      <c r="B1053" s="61" t="s">
        <v>181</v>
      </c>
      <c r="C1053" s="62">
        <v>587707</v>
      </c>
      <c r="D1053" s="61" t="s">
        <v>12051</v>
      </c>
      <c r="E1053" s="61" t="s">
        <v>12167</v>
      </c>
      <c r="F1053" s="61" t="s">
        <v>12275</v>
      </c>
      <c r="G1053" s="63">
        <v>3</v>
      </c>
    </row>
    <row r="1054" spans="1:7" hidden="1" x14ac:dyDescent="0.25">
      <c r="A1054" s="61" t="s">
        <v>12278</v>
      </c>
      <c r="B1054" s="61" t="s">
        <v>181</v>
      </c>
      <c r="C1054" s="62">
        <v>587707</v>
      </c>
      <c r="D1054" s="61" t="s">
        <v>12051</v>
      </c>
      <c r="E1054" s="61" t="s">
        <v>12167</v>
      </c>
      <c r="F1054" s="61" t="s">
        <v>12276</v>
      </c>
      <c r="G1054" s="63">
        <v>3</v>
      </c>
    </row>
    <row r="1055" spans="1:7" hidden="1" x14ac:dyDescent="0.25">
      <c r="A1055" s="61" t="s">
        <v>12278</v>
      </c>
      <c r="B1055" s="61" t="s">
        <v>181</v>
      </c>
      <c r="C1055" s="62">
        <v>587707</v>
      </c>
      <c r="D1055" s="61" t="s">
        <v>12046</v>
      </c>
      <c r="E1055" s="61" t="s">
        <v>12167</v>
      </c>
      <c r="F1055" s="61" t="s">
        <v>12276</v>
      </c>
      <c r="G1055" s="63">
        <v>3</v>
      </c>
    </row>
    <row r="1056" spans="1:7" hidden="1" x14ac:dyDescent="0.25">
      <c r="A1056" s="61" t="s">
        <v>12278</v>
      </c>
      <c r="B1056" s="61" t="s">
        <v>181</v>
      </c>
      <c r="C1056" s="62">
        <v>587707</v>
      </c>
      <c r="D1056" s="61" t="s">
        <v>1174</v>
      </c>
      <c r="E1056" s="61" t="s">
        <v>12167</v>
      </c>
      <c r="F1056" s="61" t="s">
        <v>12275</v>
      </c>
      <c r="G1056" s="63">
        <v>3</v>
      </c>
    </row>
    <row r="1057" spans="1:7" hidden="1" x14ac:dyDescent="0.25">
      <c r="A1057" s="61" t="s">
        <v>12278</v>
      </c>
      <c r="B1057" s="61" t="s">
        <v>146</v>
      </c>
      <c r="C1057" s="62">
        <v>587708</v>
      </c>
      <c r="D1057" s="61" t="s">
        <v>12051</v>
      </c>
      <c r="E1057" s="61" t="s">
        <v>12222</v>
      </c>
      <c r="F1057" s="61" t="s">
        <v>12275</v>
      </c>
      <c r="G1057" s="63">
        <v>2</v>
      </c>
    </row>
    <row r="1058" spans="1:7" hidden="1" x14ac:dyDescent="0.25">
      <c r="A1058" s="61" t="s">
        <v>12278</v>
      </c>
      <c r="B1058" s="61" t="s">
        <v>146</v>
      </c>
      <c r="C1058" s="62">
        <v>587708</v>
      </c>
      <c r="D1058" s="61" t="s">
        <v>12051</v>
      </c>
      <c r="E1058" s="61" t="s">
        <v>12172</v>
      </c>
      <c r="F1058" s="61" t="s">
        <v>12275</v>
      </c>
      <c r="G1058" s="63">
        <v>2</v>
      </c>
    </row>
    <row r="1059" spans="1:7" hidden="1" x14ac:dyDescent="0.25">
      <c r="A1059" s="61" t="s">
        <v>12278</v>
      </c>
      <c r="B1059" s="61" t="s">
        <v>146</v>
      </c>
      <c r="C1059" s="62">
        <v>587708</v>
      </c>
      <c r="D1059" s="61" t="s">
        <v>12119</v>
      </c>
      <c r="E1059" s="61" t="s">
        <v>12222</v>
      </c>
      <c r="F1059" s="61" t="s">
        <v>12275</v>
      </c>
      <c r="G1059" s="63">
        <v>2</v>
      </c>
    </row>
    <row r="1060" spans="1:7" hidden="1" x14ac:dyDescent="0.25">
      <c r="A1060" s="61" t="s">
        <v>12278</v>
      </c>
      <c r="B1060" s="61" t="s">
        <v>146</v>
      </c>
      <c r="C1060" s="62">
        <v>587708</v>
      </c>
      <c r="D1060" s="61" t="s">
        <v>12119</v>
      </c>
      <c r="E1060" s="61" t="s">
        <v>12172</v>
      </c>
      <c r="F1060" s="61" t="s">
        <v>12275</v>
      </c>
      <c r="G1060" s="63">
        <v>2</v>
      </c>
    </row>
    <row r="1061" spans="1:7" hidden="1" x14ac:dyDescent="0.25">
      <c r="A1061" s="61" t="s">
        <v>12278</v>
      </c>
      <c r="B1061" s="61" t="s">
        <v>197</v>
      </c>
      <c r="C1061" s="62">
        <v>587870</v>
      </c>
      <c r="D1061" s="61" t="s">
        <v>12051</v>
      </c>
      <c r="E1061" s="61" t="s">
        <v>12232</v>
      </c>
      <c r="F1061" s="61" t="s">
        <v>12275</v>
      </c>
      <c r="G1061" s="63">
        <v>5</v>
      </c>
    </row>
    <row r="1062" spans="1:7" hidden="1" x14ac:dyDescent="0.25">
      <c r="A1062" s="61" t="s">
        <v>12278</v>
      </c>
      <c r="B1062" s="61" t="s">
        <v>197</v>
      </c>
      <c r="C1062" s="62">
        <v>587870</v>
      </c>
      <c r="D1062" s="61" t="s">
        <v>12048</v>
      </c>
      <c r="E1062" s="61" t="s">
        <v>12232</v>
      </c>
      <c r="F1062" s="61" t="s">
        <v>12275</v>
      </c>
      <c r="G1062" s="63">
        <v>5</v>
      </c>
    </row>
    <row r="1063" spans="1:7" hidden="1" x14ac:dyDescent="0.25">
      <c r="A1063" s="61" t="s">
        <v>12278</v>
      </c>
      <c r="B1063" s="61" t="s">
        <v>145</v>
      </c>
      <c r="C1063" s="62">
        <v>588006</v>
      </c>
      <c r="D1063" s="61" t="s">
        <v>12051</v>
      </c>
      <c r="E1063" s="61" t="s">
        <v>12187</v>
      </c>
      <c r="F1063" s="61" t="s">
        <v>12275</v>
      </c>
      <c r="G1063" s="63">
        <v>4</v>
      </c>
    </row>
    <row r="1064" spans="1:7" hidden="1" x14ac:dyDescent="0.25">
      <c r="A1064" s="61" t="s">
        <v>12278</v>
      </c>
      <c r="B1064" s="61" t="s">
        <v>145</v>
      </c>
      <c r="C1064" s="62">
        <v>588006</v>
      </c>
      <c r="D1064" s="61" t="s">
        <v>12051</v>
      </c>
      <c r="E1064" s="61" t="s">
        <v>12187</v>
      </c>
      <c r="F1064" s="61" t="s">
        <v>12276</v>
      </c>
      <c r="G1064" s="63">
        <v>4</v>
      </c>
    </row>
    <row r="1065" spans="1:7" hidden="1" x14ac:dyDescent="0.25">
      <c r="A1065" s="61" t="s">
        <v>12278</v>
      </c>
      <c r="B1065" s="61" t="s">
        <v>145</v>
      </c>
      <c r="C1065" s="62">
        <v>588006</v>
      </c>
      <c r="D1065" s="61" t="s">
        <v>12132</v>
      </c>
      <c r="E1065" s="61" t="s">
        <v>12187</v>
      </c>
      <c r="F1065" s="61" t="s">
        <v>12275</v>
      </c>
      <c r="G1065" s="63">
        <v>4</v>
      </c>
    </row>
    <row r="1066" spans="1:7" hidden="1" x14ac:dyDescent="0.25">
      <c r="A1066" s="61" t="s">
        <v>12278</v>
      </c>
      <c r="B1066" s="61" t="s">
        <v>145</v>
      </c>
      <c r="C1066" s="62">
        <v>588006</v>
      </c>
      <c r="D1066" s="61" t="s">
        <v>12132</v>
      </c>
      <c r="E1066" s="61" t="s">
        <v>12187</v>
      </c>
      <c r="F1066" s="61" t="s">
        <v>12276</v>
      </c>
      <c r="G1066" s="63">
        <v>4</v>
      </c>
    </row>
    <row r="1067" spans="1:7" hidden="1" x14ac:dyDescent="0.25">
      <c r="A1067" s="61" t="s">
        <v>12278</v>
      </c>
      <c r="B1067" s="61" t="s">
        <v>5771</v>
      </c>
      <c r="C1067" s="62">
        <v>588018</v>
      </c>
      <c r="D1067" s="61" t="s">
        <v>12051</v>
      </c>
      <c r="E1067" s="61" t="s">
        <v>12213</v>
      </c>
      <c r="F1067" s="61" t="s">
        <v>12275</v>
      </c>
      <c r="G1067" s="63">
        <v>6</v>
      </c>
    </row>
    <row r="1068" spans="1:7" hidden="1" x14ac:dyDescent="0.25">
      <c r="A1068" s="61" t="s">
        <v>12278</v>
      </c>
      <c r="B1068" s="61" t="s">
        <v>5771</v>
      </c>
      <c r="C1068" s="62">
        <v>588018</v>
      </c>
      <c r="D1068" s="61" t="s">
        <v>12073</v>
      </c>
      <c r="E1068" s="61" t="s">
        <v>12213</v>
      </c>
      <c r="F1068" s="61" t="s">
        <v>12275</v>
      </c>
      <c r="G1068" s="63">
        <v>6</v>
      </c>
    </row>
    <row r="1069" spans="1:7" hidden="1" x14ac:dyDescent="0.25">
      <c r="A1069" s="61" t="s">
        <v>12278</v>
      </c>
      <c r="B1069" s="61" t="s">
        <v>112</v>
      </c>
      <c r="C1069" s="62">
        <v>588161</v>
      </c>
      <c r="D1069" s="61" t="s">
        <v>12101</v>
      </c>
      <c r="E1069" s="61" t="s">
        <v>12233</v>
      </c>
      <c r="F1069" s="61" t="s">
        <v>12275</v>
      </c>
      <c r="G1069" s="63">
        <v>5.5</v>
      </c>
    </row>
    <row r="1070" spans="1:7" hidden="1" x14ac:dyDescent="0.25">
      <c r="A1070" s="61" t="s">
        <v>12278</v>
      </c>
      <c r="B1070" s="61" t="s">
        <v>112</v>
      </c>
      <c r="C1070" s="62">
        <v>588161</v>
      </c>
      <c r="D1070" s="61" t="s">
        <v>12101</v>
      </c>
      <c r="E1070" s="61" t="s">
        <v>12233</v>
      </c>
      <c r="F1070" s="61" t="s">
        <v>12276</v>
      </c>
      <c r="G1070" s="63">
        <v>5.5</v>
      </c>
    </row>
    <row r="1071" spans="1:7" hidden="1" x14ac:dyDescent="0.25">
      <c r="A1071" s="61" t="s">
        <v>12278</v>
      </c>
      <c r="B1071" s="61" t="s">
        <v>112</v>
      </c>
      <c r="C1071" s="62">
        <v>588161</v>
      </c>
      <c r="D1071" s="61" t="s">
        <v>12101</v>
      </c>
      <c r="E1071" s="61" t="s">
        <v>12179</v>
      </c>
      <c r="F1071" s="61" t="s">
        <v>12275</v>
      </c>
      <c r="G1071" s="63">
        <v>5.5</v>
      </c>
    </row>
    <row r="1072" spans="1:7" hidden="1" x14ac:dyDescent="0.25">
      <c r="A1072" s="61" t="s">
        <v>12278</v>
      </c>
      <c r="B1072" s="61" t="s">
        <v>112</v>
      </c>
      <c r="C1072" s="62">
        <v>588161</v>
      </c>
      <c r="D1072" s="61" t="s">
        <v>12101</v>
      </c>
      <c r="E1072" s="61" t="s">
        <v>12179</v>
      </c>
      <c r="F1072" s="61" t="s">
        <v>12276</v>
      </c>
      <c r="G1072" s="63">
        <v>5.5</v>
      </c>
    </row>
    <row r="1073" spans="1:7" hidden="1" x14ac:dyDescent="0.25">
      <c r="A1073" s="61" t="s">
        <v>12278</v>
      </c>
      <c r="B1073" s="61" t="s">
        <v>112</v>
      </c>
      <c r="C1073" s="62">
        <v>588161</v>
      </c>
      <c r="D1073" s="61" t="s">
        <v>12051</v>
      </c>
      <c r="E1073" s="61" t="s">
        <v>12233</v>
      </c>
      <c r="F1073" s="61" t="s">
        <v>12275</v>
      </c>
      <c r="G1073" s="63">
        <v>5.5</v>
      </c>
    </row>
    <row r="1074" spans="1:7" hidden="1" x14ac:dyDescent="0.25">
      <c r="A1074" s="61" t="s">
        <v>12278</v>
      </c>
      <c r="B1074" s="61" t="s">
        <v>112</v>
      </c>
      <c r="C1074" s="62">
        <v>588161</v>
      </c>
      <c r="D1074" s="61" t="s">
        <v>12051</v>
      </c>
      <c r="E1074" s="61" t="s">
        <v>12233</v>
      </c>
      <c r="F1074" s="61" t="s">
        <v>12276</v>
      </c>
      <c r="G1074" s="63">
        <v>5.5</v>
      </c>
    </row>
    <row r="1075" spans="1:7" hidden="1" x14ac:dyDescent="0.25">
      <c r="A1075" s="61" t="s">
        <v>12278</v>
      </c>
      <c r="B1075" s="61" t="s">
        <v>112</v>
      </c>
      <c r="C1075" s="62">
        <v>588161</v>
      </c>
      <c r="D1075" s="61" t="s">
        <v>12051</v>
      </c>
      <c r="E1075" s="61" t="s">
        <v>12179</v>
      </c>
      <c r="F1075" s="61" t="s">
        <v>12275</v>
      </c>
      <c r="G1075" s="63">
        <v>5.5</v>
      </c>
    </row>
    <row r="1076" spans="1:7" hidden="1" x14ac:dyDescent="0.25">
      <c r="A1076" s="61" t="s">
        <v>12278</v>
      </c>
      <c r="B1076" s="61" t="s">
        <v>112</v>
      </c>
      <c r="C1076" s="62">
        <v>588161</v>
      </c>
      <c r="D1076" s="61" t="s">
        <v>12051</v>
      </c>
      <c r="E1076" s="61" t="s">
        <v>12179</v>
      </c>
      <c r="F1076" s="61" t="s">
        <v>12276</v>
      </c>
      <c r="G1076" s="63">
        <v>5.5</v>
      </c>
    </row>
    <row r="1077" spans="1:7" hidden="1" x14ac:dyDescent="0.25">
      <c r="A1077" s="61" t="s">
        <v>12278</v>
      </c>
      <c r="B1077" s="61" t="s">
        <v>185</v>
      </c>
      <c r="C1077" s="62">
        <v>267741</v>
      </c>
      <c r="D1077" s="61" t="s">
        <v>12051</v>
      </c>
      <c r="E1077" s="61" t="s">
        <v>12234</v>
      </c>
      <c r="F1077" s="61" t="s">
        <v>12275</v>
      </c>
      <c r="G1077" s="63">
        <v>1.5</v>
      </c>
    </row>
    <row r="1078" spans="1:7" hidden="1" x14ac:dyDescent="0.25">
      <c r="A1078" s="61" t="s">
        <v>12278</v>
      </c>
      <c r="B1078" s="61" t="s">
        <v>185</v>
      </c>
      <c r="C1078" s="62">
        <v>267741</v>
      </c>
      <c r="D1078" s="61" t="s">
        <v>1174</v>
      </c>
      <c r="E1078" s="61" t="s">
        <v>12234</v>
      </c>
      <c r="F1078" s="61" t="s">
        <v>12275</v>
      </c>
      <c r="G1078" s="63">
        <v>1.5</v>
      </c>
    </row>
    <row r="1079" spans="1:7" hidden="1" x14ac:dyDescent="0.25">
      <c r="A1079" s="61" t="s">
        <v>12278</v>
      </c>
      <c r="B1079" s="61" t="s">
        <v>116</v>
      </c>
      <c r="C1079" s="62">
        <v>210759</v>
      </c>
      <c r="D1079" s="61" t="s">
        <v>12051</v>
      </c>
      <c r="E1079" s="61" t="s">
        <v>12235</v>
      </c>
      <c r="F1079" s="61" t="s">
        <v>12275</v>
      </c>
      <c r="G1079" s="63">
        <v>0.35</v>
      </c>
    </row>
    <row r="1080" spans="1:7" hidden="1" x14ac:dyDescent="0.25">
      <c r="A1080" s="61" t="s">
        <v>12278</v>
      </c>
      <c r="B1080" s="61" t="s">
        <v>116</v>
      </c>
      <c r="C1080" s="62">
        <v>210759</v>
      </c>
      <c r="D1080" s="61" t="s">
        <v>12051</v>
      </c>
      <c r="E1080" s="61" t="s">
        <v>12235</v>
      </c>
      <c r="F1080" s="61" t="s">
        <v>12276</v>
      </c>
      <c r="G1080" s="63">
        <v>0.35</v>
      </c>
    </row>
    <row r="1081" spans="1:7" hidden="1" x14ac:dyDescent="0.25">
      <c r="A1081" s="61" t="s">
        <v>12278</v>
      </c>
      <c r="B1081" s="61" t="s">
        <v>116</v>
      </c>
      <c r="C1081" s="62">
        <v>210759</v>
      </c>
      <c r="D1081" s="61" t="s">
        <v>11985</v>
      </c>
      <c r="E1081" s="61" t="s">
        <v>12235</v>
      </c>
      <c r="F1081" s="61" t="s">
        <v>12275</v>
      </c>
      <c r="G1081" s="63">
        <v>0.35</v>
      </c>
    </row>
    <row r="1082" spans="1:7" hidden="1" x14ac:dyDescent="0.25">
      <c r="A1082" s="61" t="s">
        <v>12278</v>
      </c>
      <c r="B1082" s="61" t="s">
        <v>116</v>
      </c>
      <c r="C1082" s="62">
        <v>210759</v>
      </c>
      <c r="D1082" s="61" t="s">
        <v>11985</v>
      </c>
      <c r="E1082" s="61" t="s">
        <v>12235</v>
      </c>
      <c r="F1082" s="61" t="s">
        <v>12276</v>
      </c>
      <c r="G1082" s="63">
        <v>0.35</v>
      </c>
    </row>
    <row r="1083" spans="1:7" hidden="1" x14ac:dyDescent="0.25">
      <c r="A1083" s="61" t="s">
        <v>12278</v>
      </c>
      <c r="B1083" s="61" t="s">
        <v>189</v>
      </c>
      <c r="C1083" s="62">
        <v>588332</v>
      </c>
      <c r="D1083" s="61" t="s">
        <v>12051</v>
      </c>
      <c r="E1083" s="61" t="s">
        <v>12169</v>
      </c>
      <c r="F1083" s="61" t="s">
        <v>12275</v>
      </c>
      <c r="G1083" s="63">
        <v>6</v>
      </c>
    </row>
    <row r="1084" spans="1:7" hidden="1" x14ac:dyDescent="0.25">
      <c r="A1084" s="61" t="s">
        <v>12278</v>
      </c>
      <c r="B1084" s="61" t="s">
        <v>189</v>
      </c>
      <c r="C1084" s="62">
        <v>588332</v>
      </c>
      <c r="D1084" s="61" t="s">
        <v>12051</v>
      </c>
      <c r="E1084" s="61" t="s">
        <v>12169</v>
      </c>
      <c r="F1084" s="61" t="s">
        <v>12276</v>
      </c>
      <c r="G1084" s="63">
        <v>6</v>
      </c>
    </row>
    <row r="1085" spans="1:7" hidden="1" x14ac:dyDescent="0.25">
      <c r="A1085" s="61" t="s">
        <v>12278</v>
      </c>
      <c r="B1085" s="61" t="s">
        <v>189</v>
      </c>
      <c r="C1085" s="62">
        <v>588332</v>
      </c>
      <c r="D1085" s="61" t="s">
        <v>11999</v>
      </c>
      <c r="E1085" s="61" t="s">
        <v>12169</v>
      </c>
      <c r="F1085" s="61" t="s">
        <v>12275</v>
      </c>
      <c r="G1085" s="63">
        <v>6</v>
      </c>
    </row>
    <row r="1086" spans="1:7" hidden="1" x14ac:dyDescent="0.25">
      <c r="A1086" s="61" t="s">
        <v>12278</v>
      </c>
      <c r="B1086" s="61" t="s">
        <v>189</v>
      </c>
      <c r="C1086" s="62">
        <v>588332</v>
      </c>
      <c r="D1086" s="61" t="s">
        <v>11999</v>
      </c>
      <c r="E1086" s="61" t="s">
        <v>12169</v>
      </c>
      <c r="F1086" s="61" t="s">
        <v>12276</v>
      </c>
      <c r="G1086" s="63">
        <v>6</v>
      </c>
    </row>
    <row r="1087" spans="1:7" hidden="1" x14ac:dyDescent="0.25">
      <c r="A1087" s="61" t="s">
        <v>12278</v>
      </c>
      <c r="B1087" s="61" t="s">
        <v>63</v>
      </c>
      <c r="C1087" s="62">
        <v>588436</v>
      </c>
      <c r="D1087" s="61" t="s">
        <v>12051</v>
      </c>
      <c r="E1087" s="61" t="s">
        <v>12181</v>
      </c>
      <c r="F1087" s="61" t="s">
        <v>12275</v>
      </c>
      <c r="G1087" s="63">
        <v>11.16</v>
      </c>
    </row>
    <row r="1088" spans="1:7" hidden="1" x14ac:dyDescent="0.25">
      <c r="A1088" s="61" t="s">
        <v>12278</v>
      </c>
      <c r="B1088" s="61" t="s">
        <v>63</v>
      </c>
      <c r="C1088" s="62">
        <v>588436</v>
      </c>
      <c r="D1088" s="61" t="s">
        <v>12065</v>
      </c>
      <c r="E1088" s="61" t="s">
        <v>12181</v>
      </c>
      <c r="F1088" s="61" t="s">
        <v>12275</v>
      </c>
      <c r="G1088" s="63">
        <v>11.16</v>
      </c>
    </row>
    <row r="1089" spans="1:7" hidden="1" x14ac:dyDescent="0.25">
      <c r="A1089" s="61" t="s">
        <v>12278</v>
      </c>
      <c r="B1089" s="61" t="s">
        <v>70</v>
      </c>
      <c r="C1089" s="62">
        <v>588451</v>
      </c>
      <c r="D1089" s="61" t="s">
        <v>12051</v>
      </c>
      <c r="E1089" s="61" t="s">
        <v>12224</v>
      </c>
      <c r="F1089" s="61" t="s">
        <v>12275</v>
      </c>
      <c r="G1089" s="63">
        <v>3</v>
      </c>
    </row>
    <row r="1090" spans="1:7" hidden="1" x14ac:dyDescent="0.25">
      <c r="A1090" s="61" t="s">
        <v>12278</v>
      </c>
      <c r="B1090" s="61" t="s">
        <v>70</v>
      </c>
      <c r="C1090" s="62">
        <v>588451</v>
      </c>
      <c r="D1090" s="61" t="s">
        <v>11991</v>
      </c>
      <c r="E1090" s="61" t="s">
        <v>12224</v>
      </c>
      <c r="F1090" s="61" t="s">
        <v>12275</v>
      </c>
      <c r="G1090" s="63">
        <v>3</v>
      </c>
    </row>
    <row r="1091" spans="1:7" hidden="1" x14ac:dyDescent="0.25">
      <c r="A1091" s="61" t="s">
        <v>12278</v>
      </c>
      <c r="B1091" s="61" t="s">
        <v>109</v>
      </c>
      <c r="C1091" s="62">
        <v>588834</v>
      </c>
      <c r="D1091" s="61" t="s">
        <v>12051</v>
      </c>
      <c r="E1091" s="61" t="s">
        <v>12236</v>
      </c>
      <c r="F1091" s="61" t="s">
        <v>12276</v>
      </c>
      <c r="G1091" s="63">
        <v>2.5</v>
      </c>
    </row>
    <row r="1092" spans="1:7" hidden="1" x14ac:dyDescent="0.25">
      <c r="A1092" s="61" t="s">
        <v>12278</v>
      </c>
      <c r="B1092" s="61" t="s">
        <v>109</v>
      </c>
      <c r="C1092" s="62">
        <v>588834</v>
      </c>
      <c r="D1092" s="61" t="s">
        <v>12046</v>
      </c>
      <c r="E1092" s="61" t="s">
        <v>12236</v>
      </c>
      <c r="F1092" s="61" t="s">
        <v>12276</v>
      </c>
      <c r="G1092" s="63">
        <v>2.5</v>
      </c>
    </row>
    <row r="1093" spans="1:7" hidden="1" x14ac:dyDescent="0.25">
      <c r="A1093" s="61" t="s">
        <v>12278</v>
      </c>
      <c r="B1093" s="61" t="s">
        <v>93</v>
      </c>
      <c r="C1093" s="62">
        <v>588835</v>
      </c>
      <c r="D1093" s="61" t="s">
        <v>12051</v>
      </c>
      <c r="E1093" s="61" t="s">
        <v>12204</v>
      </c>
      <c r="F1093" s="61" t="s">
        <v>12275</v>
      </c>
      <c r="G1093" s="63">
        <v>4</v>
      </c>
    </row>
    <row r="1094" spans="1:7" hidden="1" x14ac:dyDescent="0.25">
      <c r="A1094" s="61" t="s">
        <v>12278</v>
      </c>
      <c r="B1094" s="61" t="s">
        <v>93</v>
      </c>
      <c r="C1094" s="62">
        <v>588835</v>
      </c>
      <c r="D1094" s="61" t="s">
        <v>12051</v>
      </c>
      <c r="E1094" s="61" t="s">
        <v>12204</v>
      </c>
      <c r="F1094" s="61" t="s">
        <v>12276</v>
      </c>
      <c r="G1094" s="63">
        <v>4</v>
      </c>
    </row>
    <row r="1095" spans="1:7" hidden="1" x14ac:dyDescent="0.25">
      <c r="A1095" s="61" t="s">
        <v>12278</v>
      </c>
      <c r="B1095" s="61" t="s">
        <v>93</v>
      </c>
      <c r="C1095" s="62">
        <v>588835</v>
      </c>
      <c r="D1095" s="61" t="s">
        <v>12113</v>
      </c>
      <c r="E1095" s="61" t="s">
        <v>12204</v>
      </c>
      <c r="F1095" s="61" t="s">
        <v>12275</v>
      </c>
      <c r="G1095" s="63">
        <v>4</v>
      </c>
    </row>
    <row r="1096" spans="1:7" hidden="1" x14ac:dyDescent="0.25">
      <c r="A1096" s="61" t="s">
        <v>12278</v>
      </c>
      <c r="B1096" s="61" t="s">
        <v>93</v>
      </c>
      <c r="C1096" s="62">
        <v>588835</v>
      </c>
      <c r="D1096" s="61" t="s">
        <v>12113</v>
      </c>
      <c r="E1096" s="61" t="s">
        <v>12204</v>
      </c>
      <c r="F1096" s="61" t="s">
        <v>12276</v>
      </c>
      <c r="G1096" s="63">
        <v>4</v>
      </c>
    </row>
    <row r="1097" spans="1:7" hidden="1" x14ac:dyDescent="0.25">
      <c r="A1097" s="61" t="s">
        <v>12278</v>
      </c>
      <c r="B1097" s="61" t="s">
        <v>186</v>
      </c>
      <c r="C1097" s="62">
        <v>588912</v>
      </c>
      <c r="D1097" s="61" t="s">
        <v>12051</v>
      </c>
      <c r="E1097" s="61" t="s">
        <v>12166</v>
      </c>
      <c r="F1097" s="61" t="s">
        <v>12275</v>
      </c>
      <c r="G1097" s="63">
        <v>8</v>
      </c>
    </row>
    <row r="1098" spans="1:7" hidden="1" x14ac:dyDescent="0.25">
      <c r="A1098" s="61" t="s">
        <v>12278</v>
      </c>
      <c r="B1098" s="61" t="s">
        <v>186</v>
      </c>
      <c r="C1098" s="62">
        <v>588912</v>
      </c>
      <c r="D1098" s="61" t="s">
        <v>12051</v>
      </c>
      <c r="E1098" s="61" t="s">
        <v>12166</v>
      </c>
      <c r="F1098" s="61" t="s">
        <v>12276</v>
      </c>
      <c r="G1098" s="63">
        <v>8</v>
      </c>
    </row>
    <row r="1099" spans="1:7" hidden="1" x14ac:dyDescent="0.25">
      <c r="A1099" s="61" t="s">
        <v>12278</v>
      </c>
      <c r="B1099" s="61" t="s">
        <v>186</v>
      </c>
      <c r="C1099" s="62">
        <v>588912</v>
      </c>
      <c r="D1099" s="61" t="s">
        <v>11993</v>
      </c>
      <c r="E1099" s="61" t="s">
        <v>12166</v>
      </c>
      <c r="F1099" s="61" t="s">
        <v>12275</v>
      </c>
      <c r="G1099" s="63">
        <v>8</v>
      </c>
    </row>
    <row r="1100" spans="1:7" hidden="1" x14ac:dyDescent="0.25">
      <c r="A1100" s="61" t="s">
        <v>12278</v>
      </c>
      <c r="B1100" s="61" t="s">
        <v>186</v>
      </c>
      <c r="C1100" s="62">
        <v>588912</v>
      </c>
      <c r="D1100" s="61" t="s">
        <v>11993</v>
      </c>
      <c r="E1100" s="61" t="s">
        <v>12166</v>
      </c>
      <c r="F1100" s="61" t="s">
        <v>12276</v>
      </c>
      <c r="G1100" s="63">
        <v>8</v>
      </c>
    </row>
    <row r="1101" spans="1:7" hidden="1" x14ac:dyDescent="0.25">
      <c r="A1101" s="61" t="s">
        <v>12278</v>
      </c>
      <c r="B1101" s="61" t="s">
        <v>205</v>
      </c>
      <c r="C1101" s="62">
        <v>589024</v>
      </c>
      <c r="D1101" s="61" t="s">
        <v>12051</v>
      </c>
      <c r="E1101" s="61" t="s">
        <v>12214</v>
      </c>
      <c r="F1101" s="61" t="s">
        <v>12276</v>
      </c>
      <c r="G1101" s="63">
        <v>5</v>
      </c>
    </row>
    <row r="1102" spans="1:7" hidden="1" x14ac:dyDescent="0.25">
      <c r="A1102" s="61" t="s">
        <v>12278</v>
      </c>
      <c r="B1102" s="61" t="s">
        <v>205</v>
      </c>
      <c r="C1102" s="62">
        <v>589024</v>
      </c>
      <c r="D1102" s="61" t="s">
        <v>12134</v>
      </c>
      <c r="E1102" s="61" t="s">
        <v>12214</v>
      </c>
      <c r="F1102" s="61" t="s">
        <v>12276</v>
      </c>
      <c r="G1102" s="63">
        <v>5</v>
      </c>
    </row>
    <row r="1103" spans="1:7" hidden="1" x14ac:dyDescent="0.25">
      <c r="A1103" s="61" t="s">
        <v>12278</v>
      </c>
      <c r="B1103" s="61" t="s">
        <v>230</v>
      </c>
      <c r="C1103" s="62">
        <v>583213</v>
      </c>
      <c r="D1103" s="61" t="s">
        <v>12051</v>
      </c>
      <c r="E1103" s="61" t="s">
        <v>12172</v>
      </c>
      <c r="F1103" s="61" t="s">
        <v>12275</v>
      </c>
      <c r="G1103" s="63">
        <v>3</v>
      </c>
    </row>
    <row r="1104" spans="1:7" hidden="1" x14ac:dyDescent="0.25">
      <c r="A1104" s="61" t="s">
        <v>12278</v>
      </c>
      <c r="B1104" s="61" t="s">
        <v>230</v>
      </c>
      <c r="C1104" s="62">
        <v>583213</v>
      </c>
      <c r="D1104" s="61" t="s">
        <v>1174</v>
      </c>
      <c r="E1104" s="61" t="s">
        <v>12172</v>
      </c>
      <c r="F1104" s="61" t="s">
        <v>12275</v>
      </c>
      <c r="G1104" s="63">
        <v>3</v>
      </c>
    </row>
    <row r="1105" spans="1:7" hidden="1" x14ac:dyDescent="0.25">
      <c r="A1105" s="61" t="s">
        <v>12278</v>
      </c>
      <c r="B1105" s="61" t="s">
        <v>8597</v>
      </c>
      <c r="C1105" s="62">
        <v>583704</v>
      </c>
      <c r="D1105" s="61" t="s">
        <v>12051</v>
      </c>
      <c r="E1105" s="61" t="s">
        <v>12172</v>
      </c>
      <c r="F1105" s="61" t="s">
        <v>12275</v>
      </c>
      <c r="G1105" s="63">
        <v>3</v>
      </c>
    </row>
    <row r="1106" spans="1:7" hidden="1" x14ac:dyDescent="0.25">
      <c r="A1106" s="61" t="s">
        <v>12278</v>
      </c>
      <c r="B1106" s="61" t="s">
        <v>8597</v>
      </c>
      <c r="C1106" s="62">
        <v>583704</v>
      </c>
      <c r="D1106" s="61" t="s">
        <v>1174</v>
      </c>
      <c r="E1106" s="61" t="s">
        <v>12172</v>
      </c>
      <c r="F1106" s="61" t="s">
        <v>12275</v>
      </c>
      <c r="G1106" s="63">
        <v>3</v>
      </c>
    </row>
    <row r="1107" spans="1:7" hidden="1" x14ac:dyDescent="0.25">
      <c r="A1107" s="61" t="s">
        <v>12278</v>
      </c>
      <c r="B1107" s="61" t="s">
        <v>178</v>
      </c>
      <c r="C1107" s="62">
        <v>589103</v>
      </c>
      <c r="D1107" s="61" t="s">
        <v>12051</v>
      </c>
      <c r="E1107" s="61" t="s">
        <v>12217</v>
      </c>
      <c r="F1107" s="61" t="s">
        <v>12275</v>
      </c>
      <c r="G1107" s="63">
        <v>7</v>
      </c>
    </row>
    <row r="1108" spans="1:7" hidden="1" x14ac:dyDescent="0.25">
      <c r="A1108" s="61" t="s">
        <v>12278</v>
      </c>
      <c r="B1108" s="61" t="s">
        <v>178</v>
      </c>
      <c r="C1108" s="62">
        <v>589103</v>
      </c>
      <c r="D1108" s="61" t="s">
        <v>12051</v>
      </c>
      <c r="E1108" s="61" t="s">
        <v>12217</v>
      </c>
      <c r="F1108" s="61" t="s">
        <v>12276</v>
      </c>
      <c r="G1108" s="63">
        <v>7</v>
      </c>
    </row>
    <row r="1109" spans="1:7" hidden="1" x14ac:dyDescent="0.25">
      <c r="A1109" s="61" t="s">
        <v>12278</v>
      </c>
      <c r="B1109" s="61" t="s">
        <v>178</v>
      </c>
      <c r="C1109" s="62">
        <v>589103</v>
      </c>
      <c r="D1109" s="61" t="s">
        <v>12007</v>
      </c>
      <c r="E1109" s="61" t="s">
        <v>12217</v>
      </c>
      <c r="F1109" s="61" t="s">
        <v>12275</v>
      </c>
      <c r="G1109" s="63">
        <v>7</v>
      </c>
    </row>
    <row r="1110" spans="1:7" hidden="1" x14ac:dyDescent="0.25">
      <c r="A1110" s="61" t="s">
        <v>12278</v>
      </c>
      <c r="B1110" s="61" t="s">
        <v>178</v>
      </c>
      <c r="C1110" s="62">
        <v>589103</v>
      </c>
      <c r="D1110" s="61" t="s">
        <v>12007</v>
      </c>
      <c r="E1110" s="61" t="s">
        <v>12217</v>
      </c>
      <c r="F1110" s="61" t="s">
        <v>12276</v>
      </c>
      <c r="G1110" s="63">
        <v>7</v>
      </c>
    </row>
    <row r="1111" spans="1:7" hidden="1" x14ac:dyDescent="0.25">
      <c r="A1111" s="61" t="s">
        <v>12278</v>
      </c>
      <c r="B1111" s="61" t="s">
        <v>9228</v>
      </c>
      <c r="C1111" s="62">
        <v>589133</v>
      </c>
      <c r="D1111" s="61" t="s">
        <v>12051</v>
      </c>
      <c r="E1111" s="61" t="s">
        <v>12164</v>
      </c>
      <c r="F1111" s="61" t="s">
        <v>12276</v>
      </c>
      <c r="G1111" s="63">
        <v>7.5</v>
      </c>
    </row>
    <row r="1112" spans="1:7" hidden="1" x14ac:dyDescent="0.25">
      <c r="A1112" s="61" t="s">
        <v>12278</v>
      </c>
      <c r="B1112" s="61" t="s">
        <v>9228</v>
      </c>
      <c r="C1112" s="62">
        <v>589133</v>
      </c>
      <c r="D1112" s="61" t="s">
        <v>12025</v>
      </c>
      <c r="E1112" s="61" t="s">
        <v>12164</v>
      </c>
      <c r="F1112" s="61" t="s">
        <v>12276</v>
      </c>
      <c r="G1112" s="63">
        <v>7.5</v>
      </c>
    </row>
    <row r="1113" spans="1:7" hidden="1" x14ac:dyDescent="0.25">
      <c r="A1113" s="61" t="s">
        <v>12278</v>
      </c>
      <c r="B1113" s="61" t="s">
        <v>88</v>
      </c>
      <c r="C1113" s="62">
        <v>589182</v>
      </c>
      <c r="D1113" s="61" t="s">
        <v>12051</v>
      </c>
      <c r="E1113" s="61" t="s">
        <v>12213</v>
      </c>
      <c r="F1113" s="61" t="s">
        <v>12276</v>
      </c>
      <c r="G1113" s="63">
        <v>9</v>
      </c>
    </row>
    <row r="1114" spans="1:7" hidden="1" x14ac:dyDescent="0.25">
      <c r="A1114" s="61" t="s">
        <v>12278</v>
      </c>
      <c r="B1114" s="61" t="s">
        <v>88</v>
      </c>
      <c r="C1114" s="62">
        <v>589182</v>
      </c>
      <c r="D1114" s="61" t="s">
        <v>12073</v>
      </c>
      <c r="E1114" s="61" t="s">
        <v>12213</v>
      </c>
      <c r="F1114" s="61" t="s">
        <v>12276</v>
      </c>
      <c r="G1114" s="63">
        <v>9</v>
      </c>
    </row>
    <row r="1115" spans="1:7" hidden="1" x14ac:dyDescent="0.25">
      <c r="A1115" s="61" t="s">
        <v>12278</v>
      </c>
      <c r="B1115" s="61" t="s">
        <v>152</v>
      </c>
      <c r="C1115" s="62">
        <v>589219</v>
      </c>
      <c r="D1115" s="61" t="s">
        <v>12012</v>
      </c>
      <c r="E1115" s="61" t="s">
        <v>12162</v>
      </c>
      <c r="F1115" s="61" t="s">
        <v>12276</v>
      </c>
      <c r="G1115" s="63">
        <v>3</v>
      </c>
    </row>
    <row r="1116" spans="1:7" hidden="1" x14ac:dyDescent="0.25">
      <c r="A1116" s="61" t="s">
        <v>12278</v>
      </c>
      <c r="B1116" s="61" t="s">
        <v>152</v>
      </c>
      <c r="C1116" s="62">
        <v>589219</v>
      </c>
      <c r="D1116" s="61" t="s">
        <v>12051</v>
      </c>
      <c r="E1116" s="61" t="s">
        <v>12162</v>
      </c>
      <c r="F1116" s="61" t="s">
        <v>12276</v>
      </c>
      <c r="G1116" s="63">
        <v>3</v>
      </c>
    </row>
    <row r="1117" spans="1:7" hidden="1" x14ac:dyDescent="0.25">
      <c r="A1117" s="61" t="s">
        <v>12278</v>
      </c>
      <c r="B1117" s="61" t="s">
        <v>76</v>
      </c>
      <c r="C1117" s="62">
        <v>589241</v>
      </c>
      <c r="D1117" s="61" t="s">
        <v>12051</v>
      </c>
      <c r="E1117" s="61" t="s">
        <v>12184</v>
      </c>
      <c r="F1117" s="61" t="s">
        <v>12276</v>
      </c>
      <c r="G1117" s="63">
        <v>5</v>
      </c>
    </row>
    <row r="1118" spans="1:7" hidden="1" x14ac:dyDescent="0.25">
      <c r="A1118" s="61" t="s">
        <v>12278</v>
      </c>
      <c r="B1118" s="61" t="s">
        <v>76</v>
      </c>
      <c r="C1118" s="62">
        <v>589241</v>
      </c>
      <c r="D1118" s="61" t="s">
        <v>11961</v>
      </c>
      <c r="E1118" s="61" t="s">
        <v>12184</v>
      </c>
      <c r="F1118" s="61" t="s">
        <v>12276</v>
      </c>
      <c r="G1118" s="63">
        <v>5</v>
      </c>
    </row>
    <row r="1119" spans="1:7" hidden="1" x14ac:dyDescent="0.25">
      <c r="A1119" s="61" t="s">
        <v>12278</v>
      </c>
      <c r="B1119" s="61" t="s">
        <v>175</v>
      </c>
      <c r="C1119" s="62">
        <v>589397</v>
      </c>
      <c r="D1119" s="61" t="s">
        <v>12051</v>
      </c>
      <c r="E1119" s="61" t="s">
        <v>12172</v>
      </c>
      <c r="F1119" s="61" t="s">
        <v>12275</v>
      </c>
      <c r="G1119" s="63">
        <v>3</v>
      </c>
    </row>
    <row r="1120" spans="1:7" hidden="1" x14ac:dyDescent="0.25">
      <c r="A1120" s="61" t="s">
        <v>12278</v>
      </c>
      <c r="B1120" s="61" t="s">
        <v>175</v>
      </c>
      <c r="C1120" s="62">
        <v>589397</v>
      </c>
      <c r="D1120" s="61" t="s">
        <v>12051</v>
      </c>
      <c r="E1120" s="61" t="s">
        <v>12172</v>
      </c>
      <c r="F1120" s="61" t="s">
        <v>12276</v>
      </c>
      <c r="G1120" s="63">
        <v>2</v>
      </c>
    </row>
    <row r="1121" spans="1:7" hidden="1" x14ac:dyDescent="0.25">
      <c r="A1121" s="61" t="s">
        <v>12278</v>
      </c>
      <c r="B1121" s="61" t="s">
        <v>175</v>
      </c>
      <c r="C1121" s="62">
        <v>589397</v>
      </c>
      <c r="D1121" s="61" t="s">
        <v>1174</v>
      </c>
      <c r="E1121" s="61" t="s">
        <v>12172</v>
      </c>
      <c r="F1121" s="61" t="s">
        <v>12275</v>
      </c>
      <c r="G1121" s="63">
        <v>3</v>
      </c>
    </row>
    <row r="1122" spans="1:7" hidden="1" x14ac:dyDescent="0.25">
      <c r="A1122" s="61" t="s">
        <v>12278</v>
      </c>
      <c r="B1122" s="61" t="s">
        <v>175</v>
      </c>
      <c r="C1122" s="62">
        <v>589397</v>
      </c>
      <c r="D1122" s="61" t="s">
        <v>1174</v>
      </c>
      <c r="E1122" s="61" t="s">
        <v>12172</v>
      </c>
      <c r="F1122" s="61" t="s">
        <v>12276</v>
      </c>
      <c r="G1122" s="63">
        <v>2</v>
      </c>
    </row>
    <row r="1123" spans="1:7" hidden="1" x14ac:dyDescent="0.25">
      <c r="A1123" s="61" t="s">
        <v>12278</v>
      </c>
      <c r="B1123" s="61" t="s">
        <v>193</v>
      </c>
      <c r="C1123" s="62">
        <v>589460</v>
      </c>
      <c r="D1123" s="61" t="s">
        <v>12051</v>
      </c>
      <c r="E1123" s="61" t="s">
        <v>12164</v>
      </c>
      <c r="F1123" s="61" t="s">
        <v>12275</v>
      </c>
      <c r="G1123" s="63">
        <v>3</v>
      </c>
    </row>
    <row r="1124" spans="1:7" hidden="1" x14ac:dyDescent="0.25">
      <c r="A1124" s="61" t="s">
        <v>12278</v>
      </c>
      <c r="B1124" s="61" t="s">
        <v>193</v>
      </c>
      <c r="C1124" s="62">
        <v>589460</v>
      </c>
      <c r="D1124" s="61" t="s">
        <v>12154</v>
      </c>
      <c r="E1124" s="61" t="s">
        <v>12164</v>
      </c>
      <c r="F1124" s="61" t="s">
        <v>12275</v>
      </c>
      <c r="G1124" s="63">
        <v>3</v>
      </c>
    </row>
    <row r="1125" spans="1:7" hidden="1" x14ac:dyDescent="0.25">
      <c r="A1125" s="61" t="s">
        <v>12278</v>
      </c>
      <c r="B1125" s="61" t="s">
        <v>252</v>
      </c>
      <c r="C1125" s="62">
        <v>586515</v>
      </c>
      <c r="D1125" s="61" t="s">
        <v>12051</v>
      </c>
      <c r="E1125" s="61" t="s">
        <v>12172</v>
      </c>
      <c r="F1125" s="61" t="s">
        <v>12275</v>
      </c>
      <c r="G1125" s="63">
        <v>3</v>
      </c>
    </row>
    <row r="1126" spans="1:7" hidden="1" x14ac:dyDescent="0.25">
      <c r="A1126" s="61" t="s">
        <v>12278</v>
      </c>
      <c r="B1126" s="61" t="s">
        <v>252</v>
      </c>
      <c r="C1126" s="62">
        <v>586515</v>
      </c>
      <c r="D1126" s="61" t="s">
        <v>12051</v>
      </c>
      <c r="E1126" s="61" t="s">
        <v>12172</v>
      </c>
      <c r="F1126" s="61" t="s">
        <v>12276</v>
      </c>
      <c r="G1126" s="63">
        <v>2.5</v>
      </c>
    </row>
    <row r="1127" spans="1:7" hidden="1" x14ac:dyDescent="0.25">
      <c r="A1127" s="61" t="s">
        <v>12278</v>
      </c>
      <c r="B1127" s="61" t="s">
        <v>252</v>
      </c>
      <c r="C1127" s="62">
        <v>586515</v>
      </c>
      <c r="D1127" s="61" t="s">
        <v>12046</v>
      </c>
      <c r="E1127" s="61" t="s">
        <v>12172</v>
      </c>
      <c r="F1127" s="61" t="s">
        <v>12275</v>
      </c>
      <c r="G1127" s="63">
        <v>3</v>
      </c>
    </row>
    <row r="1128" spans="1:7" hidden="1" x14ac:dyDescent="0.25">
      <c r="A1128" s="61" t="s">
        <v>12278</v>
      </c>
      <c r="B1128" s="61" t="s">
        <v>252</v>
      </c>
      <c r="C1128" s="62">
        <v>586515</v>
      </c>
      <c r="D1128" s="61" t="s">
        <v>12046</v>
      </c>
      <c r="E1128" s="61" t="s">
        <v>12172</v>
      </c>
      <c r="F1128" s="61" t="s">
        <v>12276</v>
      </c>
      <c r="G1128" s="63">
        <v>2.5</v>
      </c>
    </row>
    <row r="1129" spans="1:7" hidden="1" x14ac:dyDescent="0.25">
      <c r="A1129" s="61" t="s">
        <v>12278</v>
      </c>
      <c r="B1129" s="61" t="s">
        <v>3221</v>
      </c>
      <c r="C1129" s="62">
        <v>589535</v>
      </c>
      <c r="D1129" s="61" t="s">
        <v>12051</v>
      </c>
      <c r="E1129" s="61" t="s">
        <v>12164</v>
      </c>
      <c r="F1129" s="61" t="s">
        <v>12275</v>
      </c>
      <c r="G1129" s="63">
        <v>3</v>
      </c>
    </row>
    <row r="1130" spans="1:7" hidden="1" x14ac:dyDescent="0.25">
      <c r="A1130" s="61" t="s">
        <v>12278</v>
      </c>
      <c r="B1130" s="61" t="s">
        <v>3221</v>
      </c>
      <c r="C1130" s="62">
        <v>589535</v>
      </c>
      <c r="D1130" s="61" t="s">
        <v>12154</v>
      </c>
      <c r="E1130" s="61" t="s">
        <v>12164</v>
      </c>
      <c r="F1130" s="61" t="s">
        <v>12275</v>
      </c>
      <c r="G1130" s="63">
        <v>3</v>
      </c>
    </row>
    <row r="1131" spans="1:7" hidden="1" x14ac:dyDescent="0.25">
      <c r="A1131" s="61" t="s">
        <v>12278</v>
      </c>
      <c r="B1131" s="61" t="s">
        <v>1035</v>
      </c>
      <c r="C1131" s="62">
        <v>216930</v>
      </c>
      <c r="D1131" s="61" t="s">
        <v>12051</v>
      </c>
      <c r="E1131" s="61" t="s">
        <v>12166</v>
      </c>
      <c r="F1131" s="61" t="s">
        <v>12275</v>
      </c>
      <c r="G1131" s="63">
        <v>9</v>
      </c>
    </row>
    <row r="1132" spans="1:7" hidden="1" x14ac:dyDescent="0.25">
      <c r="A1132" s="61" t="s">
        <v>12278</v>
      </c>
      <c r="B1132" s="61" t="s">
        <v>1035</v>
      </c>
      <c r="C1132" s="62">
        <v>216930</v>
      </c>
      <c r="D1132" s="61" t="s">
        <v>12051</v>
      </c>
      <c r="E1132" s="61" t="s">
        <v>12188</v>
      </c>
      <c r="F1132" s="61" t="s">
        <v>12275</v>
      </c>
      <c r="G1132" s="63">
        <v>5</v>
      </c>
    </row>
    <row r="1133" spans="1:7" hidden="1" x14ac:dyDescent="0.25">
      <c r="A1133" s="61" t="s">
        <v>12278</v>
      </c>
      <c r="B1133" s="61" t="s">
        <v>1035</v>
      </c>
      <c r="C1133" s="62">
        <v>216930</v>
      </c>
      <c r="D1133" s="61" t="s">
        <v>11993</v>
      </c>
      <c r="E1133" s="61" t="s">
        <v>12166</v>
      </c>
      <c r="F1133" s="61" t="s">
        <v>12275</v>
      </c>
      <c r="G1133" s="63">
        <v>9</v>
      </c>
    </row>
    <row r="1134" spans="1:7" hidden="1" x14ac:dyDescent="0.25">
      <c r="A1134" s="61" t="s">
        <v>12278</v>
      </c>
      <c r="B1134" s="61" t="s">
        <v>1035</v>
      </c>
      <c r="C1134" s="62">
        <v>216930</v>
      </c>
      <c r="D1134" s="61" t="s">
        <v>12095</v>
      </c>
      <c r="E1134" s="61" t="s">
        <v>12188</v>
      </c>
      <c r="F1134" s="61" t="s">
        <v>12275</v>
      </c>
      <c r="G1134" s="63">
        <v>5</v>
      </c>
    </row>
    <row r="1135" spans="1:7" hidden="1" x14ac:dyDescent="0.25">
      <c r="A1135" s="61" t="s">
        <v>12278</v>
      </c>
      <c r="B1135" s="61" t="s">
        <v>7081</v>
      </c>
      <c r="C1135" s="62">
        <v>209950</v>
      </c>
      <c r="D1135" s="61" t="s">
        <v>12051</v>
      </c>
      <c r="E1135" s="61" t="s">
        <v>12237</v>
      </c>
      <c r="F1135" s="61" t="s">
        <v>12275</v>
      </c>
      <c r="G1135" s="63">
        <v>2</v>
      </c>
    </row>
    <row r="1136" spans="1:7" hidden="1" x14ac:dyDescent="0.25">
      <c r="A1136" s="61" t="s">
        <v>12278</v>
      </c>
      <c r="B1136" s="61" t="s">
        <v>7081</v>
      </c>
      <c r="C1136" s="62">
        <v>209950</v>
      </c>
      <c r="D1136" s="61" t="s">
        <v>12051</v>
      </c>
      <c r="E1136" s="61" t="s">
        <v>12237</v>
      </c>
      <c r="F1136" s="61" t="s">
        <v>12276</v>
      </c>
      <c r="G1136" s="63">
        <v>2</v>
      </c>
    </row>
    <row r="1137" spans="1:7" hidden="1" x14ac:dyDescent="0.25">
      <c r="A1137" s="61" t="s">
        <v>12278</v>
      </c>
      <c r="B1137" s="61" t="s">
        <v>7081</v>
      </c>
      <c r="C1137" s="62">
        <v>209950</v>
      </c>
      <c r="D1137" s="61" t="s">
        <v>12071</v>
      </c>
      <c r="E1137" s="61" t="s">
        <v>12237</v>
      </c>
      <c r="F1137" s="61" t="s">
        <v>12275</v>
      </c>
      <c r="G1137" s="63">
        <v>2</v>
      </c>
    </row>
    <row r="1138" spans="1:7" hidden="1" x14ac:dyDescent="0.25">
      <c r="A1138" s="61" t="s">
        <v>12278</v>
      </c>
      <c r="B1138" s="61" t="s">
        <v>7081</v>
      </c>
      <c r="C1138" s="62">
        <v>209950</v>
      </c>
      <c r="D1138" s="61" t="s">
        <v>12071</v>
      </c>
      <c r="E1138" s="61" t="s">
        <v>12237</v>
      </c>
      <c r="F1138" s="61" t="s">
        <v>12276</v>
      </c>
      <c r="G1138" s="63">
        <v>2</v>
      </c>
    </row>
    <row r="1139" spans="1:7" hidden="1" x14ac:dyDescent="0.25">
      <c r="A1139" s="61" t="s">
        <v>12278</v>
      </c>
      <c r="B1139" s="61" t="s">
        <v>7081</v>
      </c>
      <c r="C1139" s="62">
        <v>209950</v>
      </c>
      <c r="D1139" s="61" t="s">
        <v>12093</v>
      </c>
      <c r="E1139" s="61" t="s">
        <v>12237</v>
      </c>
      <c r="F1139" s="61" t="s">
        <v>12275</v>
      </c>
      <c r="G1139" s="63">
        <v>2</v>
      </c>
    </row>
    <row r="1140" spans="1:7" hidden="1" x14ac:dyDescent="0.25">
      <c r="A1140" s="61" t="s">
        <v>12278</v>
      </c>
      <c r="B1140" s="61" t="s">
        <v>7081</v>
      </c>
      <c r="C1140" s="62">
        <v>209950</v>
      </c>
      <c r="D1140" s="61" t="s">
        <v>12093</v>
      </c>
      <c r="E1140" s="61" t="s">
        <v>12237</v>
      </c>
      <c r="F1140" s="61" t="s">
        <v>12276</v>
      </c>
      <c r="G1140" s="63">
        <v>2</v>
      </c>
    </row>
    <row r="1141" spans="1:7" hidden="1" x14ac:dyDescent="0.25">
      <c r="A1141" s="61" t="s">
        <v>12278</v>
      </c>
      <c r="B1141" s="61" t="s">
        <v>108</v>
      </c>
      <c r="C1141" s="62">
        <v>210346</v>
      </c>
      <c r="D1141" s="61" t="s">
        <v>12051</v>
      </c>
      <c r="E1141" s="61" t="s">
        <v>12229</v>
      </c>
      <c r="F1141" s="61" t="s">
        <v>12275</v>
      </c>
      <c r="G1141" s="63">
        <v>2.5</v>
      </c>
    </row>
    <row r="1142" spans="1:7" hidden="1" x14ac:dyDescent="0.25">
      <c r="A1142" s="61" t="s">
        <v>12278</v>
      </c>
      <c r="B1142" s="61" t="s">
        <v>108</v>
      </c>
      <c r="C1142" s="62">
        <v>210346</v>
      </c>
      <c r="D1142" s="61" t="s">
        <v>12051</v>
      </c>
      <c r="E1142" s="61" t="s">
        <v>12229</v>
      </c>
      <c r="F1142" s="61" t="s">
        <v>12276</v>
      </c>
      <c r="G1142" s="63">
        <v>2.5</v>
      </c>
    </row>
    <row r="1143" spans="1:7" hidden="1" x14ac:dyDescent="0.25">
      <c r="A1143" s="61" t="s">
        <v>12278</v>
      </c>
      <c r="B1143" s="61" t="s">
        <v>108</v>
      </c>
      <c r="C1143" s="62">
        <v>210346</v>
      </c>
      <c r="D1143" s="61" t="s">
        <v>12156</v>
      </c>
      <c r="E1143" s="61" t="s">
        <v>12229</v>
      </c>
      <c r="F1143" s="61" t="s">
        <v>12275</v>
      </c>
      <c r="G1143" s="63">
        <v>2.5</v>
      </c>
    </row>
    <row r="1144" spans="1:7" hidden="1" x14ac:dyDescent="0.25">
      <c r="A1144" s="61" t="s">
        <v>12278</v>
      </c>
      <c r="B1144" s="61" t="s">
        <v>108</v>
      </c>
      <c r="C1144" s="62">
        <v>210346</v>
      </c>
      <c r="D1144" s="61" t="s">
        <v>12156</v>
      </c>
      <c r="E1144" s="61" t="s">
        <v>12229</v>
      </c>
      <c r="F1144" s="61" t="s">
        <v>12276</v>
      </c>
      <c r="G1144" s="63">
        <v>2.5</v>
      </c>
    </row>
    <row r="1145" spans="1:7" hidden="1" x14ac:dyDescent="0.25">
      <c r="A1145" s="61" t="s">
        <v>12278</v>
      </c>
      <c r="B1145" s="61" t="s">
        <v>117</v>
      </c>
      <c r="C1145" s="62">
        <v>210899</v>
      </c>
      <c r="D1145" s="61" t="s">
        <v>12051</v>
      </c>
      <c r="E1145" s="61" t="s">
        <v>12198</v>
      </c>
      <c r="F1145" s="61" t="s">
        <v>12275</v>
      </c>
      <c r="G1145" s="63">
        <v>3.5</v>
      </c>
    </row>
    <row r="1146" spans="1:7" hidden="1" x14ac:dyDescent="0.25">
      <c r="A1146" s="61" t="s">
        <v>12278</v>
      </c>
      <c r="B1146" s="61" t="s">
        <v>117</v>
      </c>
      <c r="C1146" s="62">
        <v>210899</v>
      </c>
      <c r="D1146" s="61" t="s">
        <v>11979</v>
      </c>
      <c r="E1146" s="61" t="s">
        <v>12198</v>
      </c>
      <c r="F1146" s="61" t="s">
        <v>12275</v>
      </c>
      <c r="G1146" s="63">
        <v>3.5</v>
      </c>
    </row>
    <row r="1147" spans="1:7" hidden="1" x14ac:dyDescent="0.25">
      <c r="A1147" s="61" t="s">
        <v>12278</v>
      </c>
      <c r="B1147" s="61" t="s">
        <v>126</v>
      </c>
      <c r="C1147" s="62">
        <v>44855</v>
      </c>
      <c r="D1147" s="61" t="s">
        <v>12051</v>
      </c>
      <c r="E1147" s="61" t="s">
        <v>12238</v>
      </c>
      <c r="F1147" s="61" t="s">
        <v>12275</v>
      </c>
      <c r="G1147" s="63">
        <v>2.5</v>
      </c>
    </row>
    <row r="1148" spans="1:7" hidden="1" x14ac:dyDescent="0.25">
      <c r="A1148" s="61" t="s">
        <v>12278</v>
      </c>
      <c r="B1148" s="61" t="s">
        <v>126</v>
      </c>
      <c r="C1148" s="62">
        <v>44855</v>
      </c>
      <c r="D1148" s="61" t="s">
        <v>12051</v>
      </c>
      <c r="E1148" s="61" t="s">
        <v>12238</v>
      </c>
      <c r="F1148" s="61" t="s">
        <v>12276</v>
      </c>
      <c r="G1148" s="63">
        <v>2.5</v>
      </c>
    </row>
    <row r="1149" spans="1:7" hidden="1" x14ac:dyDescent="0.25">
      <c r="A1149" s="61" t="s">
        <v>12278</v>
      </c>
      <c r="B1149" s="61" t="s">
        <v>126</v>
      </c>
      <c r="C1149" s="62">
        <v>44855</v>
      </c>
      <c r="D1149" s="61" t="s">
        <v>11997</v>
      </c>
      <c r="E1149" s="61" t="s">
        <v>12238</v>
      </c>
      <c r="F1149" s="61" t="s">
        <v>12275</v>
      </c>
      <c r="G1149" s="63">
        <v>2.5</v>
      </c>
    </row>
    <row r="1150" spans="1:7" hidden="1" x14ac:dyDescent="0.25">
      <c r="A1150" s="61" t="s">
        <v>12278</v>
      </c>
      <c r="B1150" s="61" t="s">
        <v>126</v>
      </c>
      <c r="C1150" s="62">
        <v>44855</v>
      </c>
      <c r="D1150" s="61" t="s">
        <v>11997</v>
      </c>
      <c r="E1150" s="61" t="s">
        <v>12238</v>
      </c>
      <c r="F1150" s="61" t="s">
        <v>12276</v>
      </c>
      <c r="G1150" s="63">
        <v>2.5</v>
      </c>
    </row>
    <row r="1151" spans="1:7" hidden="1" x14ac:dyDescent="0.25">
      <c r="A1151" s="61" t="s">
        <v>12278</v>
      </c>
      <c r="B1151" s="61" t="s">
        <v>10267</v>
      </c>
      <c r="C1151" s="62">
        <v>212110</v>
      </c>
      <c r="D1151" s="61" t="s">
        <v>12051</v>
      </c>
      <c r="E1151" s="61" t="s">
        <v>12227</v>
      </c>
      <c r="F1151" s="61" t="s">
        <v>12275</v>
      </c>
      <c r="G1151" s="63">
        <v>1.8</v>
      </c>
    </row>
    <row r="1152" spans="1:7" hidden="1" x14ac:dyDescent="0.25">
      <c r="A1152" s="61" t="s">
        <v>12278</v>
      </c>
      <c r="B1152" s="61" t="s">
        <v>10267</v>
      </c>
      <c r="C1152" s="62">
        <v>212110</v>
      </c>
      <c r="D1152" s="61" t="s">
        <v>11989</v>
      </c>
      <c r="E1152" s="61" t="s">
        <v>12227</v>
      </c>
      <c r="F1152" s="61" t="s">
        <v>12275</v>
      </c>
      <c r="G1152" s="63">
        <v>1.8</v>
      </c>
    </row>
    <row r="1153" spans="1:7" hidden="1" x14ac:dyDescent="0.25">
      <c r="A1153" s="61" t="s">
        <v>12278</v>
      </c>
      <c r="B1153" s="61" t="s">
        <v>133</v>
      </c>
      <c r="C1153" s="62">
        <v>212331</v>
      </c>
      <c r="D1153" s="61" t="s">
        <v>12051</v>
      </c>
      <c r="E1153" s="61" t="s">
        <v>12239</v>
      </c>
      <c r="F1153" s="61" t="s">
        <v>12275</v>
      </c>
      <c r="G1153" s="63">
        <v>5</v>
      </c>
    </row>
    <row r="1154" spans="1:7" hidden="1" x14ac:dyDescent="0.25">
      <c r="A1154" s="61" t="s">
        <v>12278</v>
      </c>
      <c r="B1154" s="61" t="s">
        <v>133</v>
      </c>
      <c r="C1154" s="62">
        <v>212331</v>
      </c>
      <c r="D1154" s="61" t="s">
        <v>12051</v>
      </c>
      <c r="E1154" s="61" t="s">
        <v>12239</v>
      </c>
      <c r="F1154" s="61" t="s">
        <v>12276</v>
      </c>
      <c r="G1154" s="63">
        <v>2.4</v>
      </c>
    </row>
    <row r="1155" spans="1:7" hidden="1" x14ac:dyDescent="0.25">
      <c r="A1155" s="61" t="s">
        <v>12278</v>
      </c>
      <c r="B1155" s="61" t="s">
        <v>133</v>
      </c>
      <c r="C1155" s="62">
        <v>212331</v>
      </c>
      <c r="D1155" s="61" t="s">
        <v>12117</v>
      </c>
      <c r="E1155" s="61" t="s">
        <v>12239</v>
      </c>
      <c r="F1155" s="61" t="s">
        <v>12275</v>
      </c>
      <c r="G1155" s="63">
        <v>5</v>
      </c>
    </row>
    <row r="1156" spans="1:7" hidden="1" x14ac:dyDescent="0.25">
      <c r="A1156" s="61" t="s">
        <v>12278</v>
      </c>
      <c r="B1156" s="61" t="s">
        <v>133</v>
      </c>
      <c r="C1156" s="62">
        <v>212331</v>
      </c>
      <c r="D1156" s="61" t="s">
        <v>12117</v>
      </c>
      <c r="E1156" s="61" t="s">
        <v>12239</v>
      </c>
      <c r="F1156" s="61" t="s">
        <v>12276</v>
      </c>
      <c r="G1156" s="63">
        <v>2.4</v>
      </c>
    </row>
    <row r="1157" spans="1:7" hidden="1" x14ac:dyDescent="0.25">
      <c r="A1157" s="61" t="s">
        <v>12278</v>
      </c>
      <c r="B1157" s="61" t="s">
        <v>150</v>
      </c>
      <c r="C1157" s="62">
        <v>213972</v>
      </c>
      <c r="D1157" s="61" t="s">
        <v>12051</v>
      </c>
      <c r="E1157" s="61" t="s">
        <v>12240</v>
      </c>
      <c r="F1157" s="61" t="s">
        <v>12275</v>
      </c>
      <c r="G1157" s="63">
        <v>2</v>
      </c>
    </row>
    <row r="1158" spans="1:7" hidden="1" x14ac:dyDescent="0.25">
      <c r="A1158" s="61" t="s">
        <v>12278</v>
      </c>
      <c r="B1158" s="61" t="s">
        <v>150</v>
      </c>
      <c r="C1158" s="62">
        <v>213972</v>
      </c>
      <c r="D1158" s="61" t="s">
        <v>12051</v>
      </c>
      <c r="E1158" s="61" t="s">
        <v>12240</v>
      </c>
      <c r="F1158" s="61" t="s">
        <v>12276</v>
      </c>
      <c r="G1158" s="63">
        <v>2</v>
      </c>
    </row>
    <row r="1159" spans="1:7" hidden="1" x14ac:dyDescent="0.25">
      <c r="A1159" s="61" t="s">
        <v>12278</v>
      </c>
      <c r="B1159" s="61" t="s">
        <v>150</v>
      </c>
      <c r="C1159" s="62">
        <v>213972</v>
      </c>
      <c r="D1159" s="61" t="s">
        <v>12029</v>
      </c>
      <c r="E1159" s="61" t="s">
        <v>12240</v>
      </c>
      <c r="F1159" s="61" t="s">
        <v>12275</v>
      </c>
      <c r="G1159" s="63">
        <v>2</v>
      </c>
    </row>
    <row r="1160" spans="1:7" hidden="1" x14ac:dyDescent="0.25">
      <c r="A1160" s="61" t="s">
        <v>12278</v>
      </c>
      <c r="B1160" s="61" t="s">
        <v>150</v>
      </c>
      <c r="C1160" s="62">
        <v>213972</v>
      </c>
      <c r="D1160" s="61" t="s">
        <v>12029</v>
      </c>
      <c r="E1160" s="61" t="s">
        <v>12240</v>
      </c>
      <c r="F1160" s="61" t="s">
        <v>12276</v>
      </c>
      <c r="G1160" s="63">
        <v>2</v>
      </c>
    </row>
    <row r="1161" spans="1:7" hidden="1" x14ac:dyDescent="0.25">
      <c r="A1161" s="61" t="s">
        <v>12278</v>
      </c>
      <c r="B1161" s="61" t="s">
        <v>12286</v>
      </c>
      <c r="C1161" s="62">
        <v>215001</v>
      </c>
      <c r="D1161" s="61" t="s">
        <v>12051</v>
      </c>
      <c r="E1161" s="61" t="s">
        <v>12204</v>
      </c>
      <c r="F1161" s="61" t="s">
        <v>12276</v>
      </c>
      <c r="G1161" s="63">
        <v>3</v>
      </c>
    </row>
    <row r="1162" spans="1:7" hidden="1" x14ac:dyDescent="0.25">
      <c r="A1162" s="61" t="s">
        <v>12278</v>
      </c>
      <c r="B1162" s="61" t="s">
        <v>12286</v>
      </c>
      <c r="C1162" s="62">
        <v>215001</v>
      </c>
      <c r="D1162" s="61" t="s">
        <v>12113</v>
      </c>
      <c r="E1162" s="61" t="s">
        <v>12204</v>
      </c>
      <c r="F1162" s="61" t="s">
        <v>12276</v>
      </c>
      <c r="G1162" s="63">
        <v>3</v>
      </c>
    </row>
    <row r="1163" spans="1:7" hidden="1" x14ac:dyDescent="0.25">
      <c r="A1163" s="61" t="s">
        <v>12278</v>
      </c>
      <c r="B1163" s="61" t="s">
        <v>73</v>
      </c>
      <c r="C1163" s="62">
        <v>215712</v>
      </c>
      <c r="D1163" s="61" t="s">
        <v>12051</v>
      </c>
      <c r="E1163" s="61" t="s">
        <v>12239</v>
      </c>
      <c r="F1163" s="61" t="s">
        <v>12275</v>
      </c>
      <c r="G1163" s="63">
        <v>3.8</v>
      </c>
    </row>
    <row r="1164" spans="1:7" hidden="1" x14ac:dyDescent="0.25">
      <c r="A1164" s="61" t="s">
        <v>12278</v>
      </c>
      <c r="B1164" s="61" t="s">
        <v>73</v>
      </c>
      <c r="C1164" s="62">
        <v>215712</v>
      </c>
      <c r="D1164" s="61" t="s">
        <v>12117</v>
      </c>
      <c r="E1164" s="61" t="s">
        <v>12239</v>
      </c>
      <c r="F1164" s="61" t="s">
        <v>12275</v>
      </c>
      <c r="G1164" s="63">
        <v>3.8</v>
      </c>
    </row>
    <row r="1165" spans="1:7" hidden="1" x14ac:dyDescent="0.25">
      <c r="A1165" s="61" t="s">
        <v>12278</v>
      </c>
      <c r="B1165" s="61" t="s">
        <v>77</v>
      </c>
      <c r="C1165" s="62">
        <v>216328</v>
      </c>
      <c r="D1165" s="61" t="s">
        <v>12051</v>
      </c>
      <c r="E1165" s="61" t="s">
        <v>12230</v>
      </c>
      <c r="F1165" s="61" t="s">
        <v>12275</v>
      </c>
      <c r="G1165" s="63">
        <v>3.5</v>
      </c>
    </row>
    <row r="1166" spans="1:7" hidden="1" x14ac:dyDescent="0.25">
      <c r="A1166" s="61" t="s">
        <v>12278</v>
      </c>
      <c r="B1166" s="61" t="s">
        <v>77</v>
      </c>
      <c r="C1166" s="62">
        <v>216328</v>
      </c>
      <c r="D1166" s="61" t="s">
        <v>12051</v>
      </c>
      <c r="E1166" s="61" t="s">
        <v>12230</v>
      </c>
      <c r="F1166" s="61" t="s">
        <v>12276</v>
      </c>
      <c r="G1166" s="63">
        <v>3</v>
      </c>
    </row>
    <row r="1167" spans="1:7" hidden="1" x14ac:dyDescent="0.25">
      <c r="A1167" s="61" t="s">
        <v>12278</v>
      </c>
      <c r="B1167" s="61" t="s">
        <v>77</v>
      </c>
      <c r="C1167" s="62">
        <v>216328</v>
      </c>
      <c r="D1167" s="61" t="s">
        <v>12059</v>
      </c>
      <c r="E1167" s="61" t="s">
        <v>12230</v>
      </c>
      <c r="F1167" s="61" t="s">
        <v>12275</v>
      </c>
      <c r="G1167" s="63">
        <v>3.5</v>
      </c>
    </row>
    <row r="1168" spans="1:7" hidden="1" x14ac:dyDescent="0.25">
      <c r="A1168" s="61" t="s">
        <v>12278</v>
      </c>
      <c r="B1168" s="61" t="s">
        <v>77</v>
      </c>
      <c r="C1168" s="62">
        <v>216328</v>
      </c>
      <c r="D1168" s="61" t="s">
        <v>12059</v>
      </c>
      <c r="E1168" s="61" t="s">
        <v>12230</v>
      </c>
      <c r="F1168" s="61" t="s">
        <v>12276</v>
      </c>
      <c r="G1168" s="63">
        <v>3</v>
      </c>
    </row>
    <row r="1169" spans="1:7" hidden="1" x14ac:dyDescent="0.25">
      <c r="A1169" s="61" t="s">
        <v>12278</v>
      </c>
      <c r="B1169" s="61" t="s">
        <v>180</v>
      </c>
      <c r="C1169" s="62">
        <v>215232</v>
      </c>
      <c r="D1169" s="61" t="s">
        <v>12051</v>
      </c>
      <c r="E1169" s="61" t="s">
        <v>12241</v>
      </c>
      <c r="F1169" s="61" t="s">
        <v>12275</v>
      </c>
      <c r="G1169" s="63">
        <v>5</v>
      </c>
    </row>
    <row r="1170" spans="1:7" hidden="1" x14ac:dyDescent="0.25">
      <c r="A1170" s="61" t="s">
        <v>12278</v>
      </c>
      <c r="B1170" s="61" t="s">
        <v>180</v>
      </c>
      <c r="C1170" s="62">
        <v>215232</v>
      </c>
      <c r="D1170" s="61" t="s">
        <v>12090</v>
      </c>
      <c r="E1170" s="61" t="s">
        <v>12241</v>
      </c>
      <c r="F1170" s="61" t="s">
        <v>12275</v>
      </c>
      <c r="G1170" s="63">
        <v>5</v>
      </c>
    </row>
    <row r="1171" spans="1:7" hidden="1" x14ac:dyDescent="0.25">
      <c r="A1171" s="61" t="s">
        <v>12278</v>
      </c>
      <c r="B1171" s="61" t="s">
        <v>225</v>
      </c>
      <c r="C1171" s="62">
        <v>44810</v>
      </c>
      <c r="D1171" s="61" t="s">
        <v>12051</v>
      </c>
      <c r="E1171" s="61" t="s">
        <v>12173</v>
      </c>
      <c r="F1171" s="61" t="s">
        <v>12275</v>
      </c>
      <c r="G1171" s="63">
        <v>4.5</v>
      </c>
    </row>
    <row r="1172" spans="1:7" hidden="1" x14ac:dyDescent="0.25">
      <c r="A1172" s="61" t="s">
        <v>12278</v>
      </c>
      <c r="B1172" s="61" t="s">
        <v>225</v>
      </c>
      <c r="C1172" s="62">
        <v>44810</v>
      </c>
      <c r="D1172" s="61" t="s">
        <v>12051</v>
      </c>
      <c r="E1172" s="61" t="s">
        <v>12173</v>
      </c>
      <c r="F1172" s="61" t="s">
        <v>12276</v>
      </c>
      <c r="G1172" s="63">
        <v>3</v>
      </c>
    </row>
    <row r="1173" spans="1:7" hidden="1" x14ac:dyDescent="0.25">
      <c r="A1173" s="61" t="s">
        <v>12278</v>
      </c>
      <c r="B1173" s="61" t="s">
        <v>225</v>
      </c>
      <c r="C1173" s="62">
        <v>44810</v>
      </c>
      <c r="D1173" s="61" t="s">
        <v>12005</v>
      </c>
      <c r="E1173" s="61" t="s">
        <v>12173</v>
      </c>
      <c r="F1173" s="61" t="s">
        <v>12275</v>
      </c>
      <c r="G1173" s="63">
        <v>4.5</v>
      </c>
    </row>
    <row r="1174" spans="1:7" hidden="1" x14ac:dyDescent="0.25">
      <c r="A1174" s="61" t="s">
        <v>12278</v>
      </c>
      <c r="B1174" s="61" t="s">
        <v>225</v>
      </c>
      <c r="C1174" s="62">
        <v>44810</v>
      </c>
      <c r="D1174" s="61" t="s">
        <v>12005</v>
      </c>
      <c r="E1174" s="61" t="s">
        <v>12173</v>
      </c>
      <c r="F1174" s="61" t="s">
        <v>12276</v>
      </c>
      <c r="G1174" s="63">
        <v>3</v>
      </c>
    </row>
    <row r="1175" spans="1:7" hidden="1" x14ac:dyDescent="0.25">
      <c r="A1175" s="61" t="s">
        <v>12278</v>
      </c>
      <c r="B1175" s="61" t="s">
        <v>50</v>
      </c>
      <c r="C1175" s="62">
        <v>490670</v>
      </c>
      <c r="D1175" s="61" t="s">
        <v>12051</v>
      </c>
      <c r="E1175" s="61" t="s">
        <v>12230</v>
      </c>
      <c r="F1175" s="61" t="s">
        <v>12275</v>
      </c>
      <c r="G1175" s="63">
        <v>3</v>
      </c>
    </row>
    <row r="1176" spans="1:7" hidden="1" x14ac:dyDescent="0.25">
      <c r="A1176" s="61" t="s">
        <v>12278</v>
      </c>
      <c r="B1176" s="61" t="s">
        <v>50</v>
      </c>
      <c r="C1176" s="62">
        <v>490670</v>
      </c>
      <c r="D1176" s="61" t="s">
        <v>12059</v>
      </c>
      <c r="E1176" s="61" t="s">
        <v>12230</v>
      </c>
      <c r="F1176" s="61" t="s">
        <v>12275</v>
      </c>
      <c r="G1176" s="63">
        <v>3</v>
      </c>
    </row>
    <row r="1177" spans="1:7" hidden="1" x14ac:dyDescent="0.25">
      <c r="A1177" s="61" t="s">
        <v>12278</v>
      </c>
      <c r="B1177" s="61" t="s">
        <v>201</v>
      </c>
      <c r="C1177" s="62">
        <v>492478</v>
      </c>
      <c r="D1177" s="61" t="s">
        <v>12051</v>
      </c>
      <c r="E1177" s="61" t="s">
        <v>12242</v>
      </c>
      <c r="F1177" s="61" t="s">
        <v>12275</v>
      </c>
      <c r="G1177" s="63">
        <v>2.8</v>
      </c>
    </row>
    <row r="1178" spans="1:7" hidden="1" x14ac:dyDescent="0.25">
      <c r="A1178" s="61" t="s">
        <v>12278</v>
      </c>
      <c r="B1178" s="61" t="s">
        <v>201</v>
      </c>
      <c r="C1178" s="62">
        <v>492478</v>
      </c>
      <c r="D1178" s="61" t="s">
        <v>12051</v>
      </c>
      <c r="E1178" s="61" t="s">
        <v>12242</v>
      </c>
      <c r="F1178" s="61" t="s">
        <v>12276</v>
      </c>
      <c r="G1178" s="63">
        <v>1.5</v>
      </c>
    </row>
    <row r="1179" spans="1:7" hidden="1" x14ac:dyDescent="0.25">
      <c r="A1179" s="61" t="s">
        <v>12278</v>
      </c>
      <c r="B1179" s="61" t="s">
        <v>201</v>
      </c>
      <c r="C1179" s="62">
        <v>492478</v>
      </c>
      <c r="D1179" s="61" t="s">
        <v>12103</v>
      </c>
      <c r="E1179" s="61" t="s">
        <v>12242</v>
      </c>
      <c r="F1179" s="61" t="s">
        <v>12275</v>
      </c>
      <c r="G1179" s="63">
        <v>2.8</v>
      </c>
    </row>
    <row r="1180" spans="1:7" hidden="1" x14ac:dyDescent="0.25">
      <c r="A1180" s="61" t="s">
        <v>12278</v>
      </c>
      <c r="B1180" s="61" t="s">
        <v>201</v>
      </c>
      <c r="C1180" s="62">
        <v>492478</v>
      </c>
      <c r="D1180" s="61" t="s">
        <v>12103</v>
      </c>
      <c r="E1180" s="61" t="s">
        <v>12242</v>
      </c>
      <c r="F1180" s="61" t="s">
        <v>12276</v>
      </c>
      <c r="G1180" s="63">
        <v>1.5</v>
      </c>
    </row>
    <row r="1181" spans="1:7" hidden="1" x14ac:dyDescent="0.25">
      <c r="A1181" s="61" t="s">
        <v>12278</v>
      </c>
      <c r="B1181" s="61" t="s">
        <v>102</v>
      </c>
      <c r="C1181" s="62">
        <v>492733</v>
      </c>
      <c r="D1181" s="61" t="s">
        <v>12051</v>
      </c>
      <c r="E1181" s="61" t="s">
        <v>12230</v>
      </c>
      <c r="F1181" s="61" t="s">
        <v>12275</v>
      </c>
      <c r="G1181" s="63">
        <v>3</v>
      </c>
    </row>
    <row r="1182" spans="1:7" hidden="1" x14ac:dyDescent="0.25">
      <c r="A1182" s="61" t="s">
        <v>12278</v>
      </c>
      <c r="B1182" s="61" t="s">
        <v>102</v>
      </c>
      <c r="C1182" s="62">
        <v>492733</v>
      </c>
      <c r="D1182" s="61" t="s">
        <v>12059</v>
      </c>
      <c r="E1182" s="61" t="s">
        <v>12230</v>
      </c>
      <c r="F1182" s="61" t="s">
        <v>12275</v>
      </c>
      <c r="G1182" s="63">
        <v>3</v>
      </c>
    </row>
    <row r="1183" spans="1:7" hidden="1" x14ac:dyDescent="0.25">
      <c r="A1183" s="61" t="s">
        <v>12278</v>
      </c>
      <c r="B1183" s="61" t="s">
        <v>62</v>
      </c>
      <c r="C1183" s="62">
        <v>486885</v>
      </c>
      <c r="D1183" s="61" t="s">
        <v>12051</v>
      </c>
      <c r="E1183" s="61" t="s">
        <v>12225</v>
      </c>
      <c r="F1183" s="61" t="s">
        <v>12276</v>
      </c>
      <c r="G1183" s="63">
        <v>7.5</v>
      </c>
    </row>
    <row r="1184" spans="1:7" hidden="1" x14ac:dyDescent="0.25">
      <c r="A1184" s="61" t="s">
        <v>12278</v>
      </c>
      <c r="B1184" s="61" t="s">
        <v>62</v>
      </c>
      <c r="C1184" s="62">
        <v>486885</v>
      </c>
      <c r="D1184" s="61" t="s">
        <v>11956</v>
      </c>
      <c r="E1184" s="61" t="s">
        <v>12225</v>
      </c>
      <c r="F1184" s="61" t="s">
        <v>12276</v>
      </c>
      <c r="G1184" s="63">
        <v>7.5</v>
      </c>
    </row>
    <row r="1185" spans="1:7" hidden="1" x14ac:dyDescent="0.25">
      <c r="A1185" s="61" t="s">
        <v>12278</v>
      </c>
      <c r="B1185" s="61" t="s">
        <v>187</v>
      </c>
      <c r="C1185" s="62">
        <v>487012</v>
      </c>
      <c r="D1185" s="61" t="s">
        <v>12051</v>
      </c>
      <c r="E1185" s="61" t="s">
        <v>12242</v>
      </c>
      <c r="F1185" s="61" t="s">
        <v>12275</v>
      </c>
      <c r="G1185" s="63">
        <v>5</v>
      </c>
    </row>
    <row r="1186" spans="1:7" hidden="1" x14ac:dyDescent="0.25">
      <c r="A1186" s="61" t="s">
        <v>12278</v>
      </c>
      <c r="B1186" s="61" t="s">
        <v>187</v>
      </c>
      <c r="C1186" s="62">
        <v>487012</v>
      </c>
      <c r="D1186" s="61" t="s">
        <v>12103</v>
      </c>
      <c r="E1186" s="61" t="s">
        <v>12242</v>
      </c>
      <c r="F1186" s="61" t="s">
        <v>12275</v>
      </c>
      <c r="G1186" s="63">
        <v>5</v>
      </c>
    </row>
    <row r="1187" spans="1:7" hidden="1" x14ac:dyDescent="0.25">
      <c r="A1187" s="61" t="s">
        <v>12278</v>
      </c>
      <c r="B1187" s="61" t="s">
        <v>218</v>
      </c>
      <c r="C1187" s="62">
        <v>45199</v>
      </c>
      <c r="D1187" s="61" t="s">
        <v>12051</v>
      </c>
      <c r="E1187" s="61" t="s">
        <v>12173</v>
      </c>
      <c r="F1187" s="61" t="s">
        <v>12275</v>
      </c>
      <c r="G1187" s="63">
        <v>5</v>
      </c>
    </row>
    <row r="1188" spans="1:7" hidden="1" x14ac:dyDescent="0.25">
      <c r="A1188" s="61" t="s">
        <v>12278</v>
      </c>
      <c r="B1188" s="61" t="s">
        <v>218</v>
      </c>
      <c r="C1188" s="62">
        <v>45199</v>
      </c>
      <c r="D1188" s="61" t="s">
        <v>12005</v>
      </c>
      <c r="E1188" s="61" t="s">
        <v>12173</v>
      </c>
      <c r="F1188" s="61" t="s">
        <v>12275</v>
      </c>
      <c r="G1188" s="63">
        <v>5</v>
      </c>
    </row>
    <row r="1189" spans="1:7" hidden="1" x14ac:dyDescent="0.25">
      <c r="A1189" s="61" t="s">
        <v>12278</v>
      </c>
      <c r="B1189" s="61" t="s">
        <v>155</v>
      </c>
      <c r="C1189" s="62">
        <v>485814</v>
      </c>
      <c r="D1189" s="61" t="s">
        <v>12051</v>
      </c>
      <c r="E1189" s="61" t="s">
        <v>12183</v>
      </c>
      <c r="F1189" s="61" t="s">
        <v>12275</v>
      </c>
      <c r="G1189" s="63">
        <v>5</v>
      </c>
    </row>
    <row r="1190" spans="1:7" hidden="1" x14ac:dyDescent="0.25">
      <c r="A1190" s="61" t="s">
        <v>12278</v>
      </c>
      <c r="B1190" s="61" t="s">
        <v>155</v>
      </c>
      <c r="C1190" s="62">
        <v>485814</v>
      </c>
      <c r="D1190" s="61" t="s">
        <v>12106</v>
      </c>
      <c r="E1190" s="61" t="s">
        <v>12183</v>
      </c>
      <c r="F1190" s="61" t="s">
        <v>12275</v>
      </c>
      <c r="G1190" s="63">
        <v>5</v>
      </c>
    </row>
    <row r="1191" spans="1:7" hidden="1" x14ac:dyDescent="0.25">
      <c r="A1191" s="61" t="s">
        <v>12278</v>
      </c>
      <c r="B1191" s="61" t="s">
        <v>176</v>
      </c>
      <c r="C1191" s="62">
        <v>45115</v>
      </c>
      <c r="D1191" s="61" t="s">
        <v>12051</v>
      </c>
      <c r="E1191" s="61" t="s">
        <v>12183</v>
      </c>
      <c r="F1191" s="61" t="s">
        <v>12275</v>
      </c>
      <c r="G1191" s="63">
        <v>5</v>
      </c>
    </row>
    <row r="1192" spans="1:7" hidden="1" x14ac:dyDescent="0.25">
      <c r="A1192" s="61" t="s">
        <v>12278</v>
      </c>
      <c r="B1192" s="61" t="s">
        <v>176</v>
      </c>
      <c r="C1192" s="62">
        <v>45115</v>
      </c>
      <c r="D1192" s="61" t="s">
        <v>12106</v>
      </c>
      <c r="E1192" s="61" t="s">
        <v>12183</v>
      </c>
      <c r="F1192" s="61" t="s">
        <v>12275</v>
      </c>
      <c r="G1192" s="63">
        <v>5</v>
      </c>
    </row>
    <row r="1193" spans="1:7" hidden="1" x14ac:dyDescent="0.25">
      <c r="A1193" s="61" t="s">
        <v>12278</v>
      </c>
      <c r="B1193" s="61" t="s">
        <v>38</v>
      </c>
      <c r="C1193" s="62">
        <v>210388</v>
      </c>
      <c r="D1193" s="61" t="s">
        <v>12051</v>
      </c>
      <c r="E1193" s="61" t="s">
        <v>12219</v>
      </c>
      <c r="F1193" s="61" t="s">
        <v>12276</v>
      </c>
      <c r="G1193" s="63">
        <v>3.5</v>
      </c>
    </row>
    <row r="1194" spans="1:7" hidden="1" x14ac:dyDescent="0.25">
      <c r="A1194" s="61" t="s">
        <v>12278</v>
      </c>
      <c r="B1194" s="61" t="s">
        <v>38</v>
      </c>
      <c r="C1194" s="62">
        <v>210388</v>
      </c>
      <c r="D1194" s="61" t="s">
        <v>12035</v>
      </c>
      <c r="E1194" s="61" t="s">
        <v>12219</v>
      </c>
      <c r="F1194" s="61" t="s">
        <v>12276</v>
      </c>
      <c r="G1194" s="63">
        <v>3.5</v>
      </c>
    </row>
    <row r="1195" spans="1:7" hidden="1" x14ac:dyDescent="0.25">
      <c r="A1195" s="61" t="s">
        <v>12278</v>
      </c>
      <c r="B1195" s="61" t="s">
        <v>52</v>
      </c>
      <c r="C1195" s="62">
        <v>212040</v>
      </c>
      <c r="D1195" s="61" t="s">
        <v>11963</v>
      </c>
      <c r="E1195" s="61" t="s">
        <v>12202</v>
      </c>
      <c r="F1195" s="61" t="s">
        <v>12276</v>
      </c>
      <c r="G1195" s="63">
        <v>7</v>
      </c>
    </row>
    <row r="1196" spans="1:7" hidden="1" x14ac:dyDescent="0.25">
      <c r="A1196" s="61" t="s">
        <v>12278</v>
      </c>
      <c r="B1196" s="61" t="s">
        <v>52</v>
      </c>
      <c r="C1196" s="62">
        <v>212040</v>
      </c>
      <c r="D1196" s="61" t="s">
        <v>12051</v>
      </c>
      <c r="E1196" s="61" t="s">
        <v>12202</v>
      </c>
      <c r="F1196" s="61" t="s">
        <v>12276</v>
      </c>
      <c r="G1196" s="63">
        <v>7</v>
      </c>
    </row>
    <row r="1197" spans="1:7" hidden="1" x14ac:dyDescent="0.25">
      <c r="A1197" s="61" t="s">
        <v>12278</v>
      </c>
      <c r="B1197" s="61" t="s">
        <v>951</v>
      </c>
      <c r="C1197" s="62">
        <v>215027</v>
      </c>
      <c r="D1197" s="61" t="s">
        <v>12051</v>
      </c>
      <c r="E1197" s="61" t="s">
        <v>12165</v>
      </c>
      <c r="F1197" s="61" t="s">
        <v>12275</v>
      </c>
      <c r="G1197" s="63">
        <v>10</v>
      </c>
    </row>
    <row r="1198" spans="1:7" hidden="1" x14ac:dyDescent="0.25">
      <c r="A1198" s="61" t="s">
        <v>12278</v>
      </c>
      <c r="B1198" s="61" t="s">
        <v>951</v>
      </c>
      <c r="C1198" s="62">
        <v>215027</v>
      </c>
      <c r="D1198" s="61" t="s">
        <v>12025</v>
      </c>
      <c r="E1198" s="61" t="s">
        <v>12165</v>
      </c>
      <c r="F1198" s="61" t="s">
        <v>12275</v>
      </c>
      <c r="G1198" s="63">
        <v>10</v>
      </c>
    </row>
    <row r="1199" spans="1:7" hidden="1" x14ac:dyDescent="0.25">
      <c r="A1199" s="61" t="s">
        <v>12278</v>
      </c>
      <c r="B1199" s="61" t="s">
        <v>142</v>
      </c>
      <c r="C1199" s="62">
        <v>340077</v>
      </c>
      <c r="D1199" s="61" t="s">
        <v>12051</v>
      </c>
      <c r="E1199" s="61" t="s">
        <v>12183</v>
      </c>
      <c r="F1199" s="61" t="s">
        <v>12275</v>
      </c>
      <c r="G1199" s="63">
        <v>5</v>
      </c>
    </row>
    <row r="1200" spans="1:7" hidden="1" x14ac:dyDescent="0.25">
      <c r="A1200" s="61" t="s">
        <v>12278</v>
      </c>
      <c r="B1200" s="61" t="s">
        <v>142</v>
      </c>
      <c r="C1200" s="62">
        <v>340077</v>
      </c>
      <c r="D1200" s="61" t="s">
        <v>12077</v>
      </c>
      <c r="E1200" s="61" t="s">
        <v>12183</v>
      </c>
      <c r="F1200" s="61" t="s">
        <v>12275</v>
      </c>
      <c r="G1200" s="63">
        <v>5</v>
      </c>
    </row>
    <row r="1201" spans="1:7" hidden="1" x14ac:dyDescent="0.25">
      <c r="A1201" s="61" t="s">
        <v>12278</v>
      </c>
      <c r="B1201" s="61" t="s">
        <v>61</v>
      </c>
      <c r="C1201" s="62">
        <v>493361</v>
      </c>
      <c r="D1201" s="61" t="s">
        <v>12051</v>
      </c>
      <c r="E1201" s="61" t="s">
        <v>12204</v>
      </c>
      <c r="F1201" s="61" t="s">
        <v>12275</v>
      </c>
      <c r="G1201" s="63">
        <v>2.5</v>
      </c>
    </row>
    <row r="1202" spans="1:7" hidden="1" x14ac:dyDescent="0.25">
      <c r="A1202" s="61" t="s">
        <v>12278</v>
      </c>
      <c r="B1202" s="61" t="s">
        <v>61</v>
      </c>
      <c r="C1202" s="62">
        <v>493361</v>
      </c>
      <c r="D1202" s="61" t="s">
        <v>12051</v>
      </c>
      <c r="E1202" s="61" t="s">
        <v>12204</v>
      </c>
      <c r="F1202" s="61" t="s">
        <v>12276</v>
      </c>
      <c r="G1202" s="63">
        <v>2</v>
      </c>
    </row>
    <row r="1203" spans="1:7" hidden="1" x14ac:dyDescent="0.25">
      <c r="A1203" s="61" t="s">
        <v>12278</v>
      </c>
      <c r="B1203" s="61" t="s">
        <v>61</v>
      </c>
      <c r="C1203" s="62">
        <v>493361</v>
      </c>
      <c r="D1203" s="61" t="s">
        <v>12113</v>
      </c>
      <c r="E1203" s="61" t="s">
        <v>12204</v>
      </c>
      <c r="F1203" s="61" t="s">
        <v>12275</v>
      </c>
      <c r="G1203" s="63">
        <v>2.5</v>
      </c>
    </row>
    <row r="1204" spans="1:7" hidden="1" x14ac:dyDescent="0.25">
      <c r="A1204" s="61" t="s">
        <v>12278</v>
      </c>
      <c r="B1204" s="61" t="s">
        <v>61</v>
      </c>
      <c r="C1204" s="62">
        <v>493361</v>
      </c>
      <c r="D1204" s="61" t="s">
        <v>12113</v>
      </c>
      <c r="E1204" s="61" t="s">
        <v>12204</v>
      </c>
      <c r="F1204" s="61" t="s">
        <v>12276</v>
      </c>
      <c r="G1204" s="63">
        <v>2</v>
      </c>
    </row>
    <row r="1205" spans="1:7" hidden="1" x14ac:dyDescent="0.25">
      <c r="A1205" s="61" t="s">
        <v>12278</v>
      </c>
      <c r="B1205" s="61" t="s">
        <v>184</v>
      </c>
      <c r="C1205" s="62">
        <v>497431</v>
      </c>
      <c r="D1205" s="61" t="s">
        <v>12051</v>
      </c>
      <c r="E1205" s="61" t="s">
        <v>12224</v>
      </c>
      <c r="F1205" s="61" t="s">
        <v>12275</v>
      </c>
      <c r="G1205" s="63">
        <v>6</v>
      </c>
    </row>
    <row r="1206" spans="1:7" hidden="1" x14ac:dyDescent="0.25">
      <c r="A1206" s="61" t="s">
        <v>12278</v>
      </c>
      <c r="B1206" s="61" t="s">
        <v>184</v>
      </c>
      <c r="C1206" s="62">
        <v>497431</v>
      </c>
      <c r="D1206" s="61" t="s">
        <v>11991</v>
      </c>
      <c r="E1206" s="61" t="s">
        <v>12224</v>
      </c>
      <c r="F1206" s="61" t="s">
        <v>12275</v>
      </c>
      <c r="G1206" s="63">
        <v>6</v>
      </c>
    </row>
    <row r="1207" spans="1:7" hidden="1" x14ac:dyDescent="0.25">
      <c r="A1207" s="61" t="s">
        <v>12278</v>
      </c>
      <c r="B1207" s="61" t="s">
        <v>173</v>
      </c>
      <c r="C1207" s="62">
        <v>497533</v>
      </c>
      <c r="D1207" s="61" t="s">
        <v>12051</v>
      </c>
      <c r="E1207" s="61" t="s">
        <v>12174</v>
      </c>
      <c r="F1207" s="61" t="s">
        <v>12276</v>
      </c>
      <c r="G1207" s="63">
        <v>6</v>
      </c>
    </row>
    <row r="1208" spans="1:7" hidden="1" x14ac:dyDescent="0.25">
      <c r="A1208" s="61" t="s">
        <v>12278</v>
      </c>
      <c r="B1208" s="61" t="s">
        <v>173</v>
      </c>
      <c r="C1208" s="62">
        <v>497533</v>
      </c>
      <c r="D1208" s="61" t="s">
        <v>12039</v>
      </c>
      <c r="E1208" s="61" t="s">
        <v>12174</v>
      </c>
      <c r="F1208" s="61" t="s">
        <v>12276</v>
      </c>
      <c r="G1208" s="63">
        <v>6</v>
      </c>
    </row>
    <row r="1209" spans="1:7" hidden="1" x14ac:dyDescent="0.25">
      <c r="A1209" s="61" t="s">
        <v>12278</v>
      </c>
      <c r="B1209" s="61" t="s">
        <v>10086</v>
      </c>
      <c r="C1209" s="62">
        <v>575563</v>
      </c>
      <c r="D1209" s="61" t="s">
        <v>12051</v>
      </c>
      <c r="E1209" s="61" t="s">
        <v>12222</v>
      </c>
      <c r="F1209" s="61" t="s">
        <v>12275</v>
      </c>
      <c r="G1209" s="63">
        <v>2.5</v>
      </c>
    </row>
    <row r="1210" spans="1:7" hidden="1" x14ac:dyDescent="0.25">
      <c r="A1210" s="61" t="s">
        <v>12278</v>
      </c>
      <c r="B1210" s="61" t="s">
        <v>10086</v>
      </c>
      <c r="C1210" s="62">
        <v>575563</v>
      </c>
      <c r="D1210" s="61" t="s">
        <v>12051</v>
      </c>
      <c r="E1210" s="61" t="s">
        <v>12222</v>
      </c>
      <c r="F1210" s="61" t="s">
        <v>12276</v>
      </c>
      <c r="G1210" s="63">
        <v>2.5</v>
      </c>
    </row>
    <row r="1211" spans="1:7" hidden="1" x14ac:dyDescent="0.25">
      <c r="A1211" s="61" t="s">
        <v>12278</v>
      </c>
      <c r="B1211" s="61" t="s">
        <v>10086</v>
      </c>
      <c r="C1211" s="62">
        <v>575563</v>
      </c>
      <c r="D1211" s="61" t="s">
        <v>12119</v>
      </c>
      <c r="E1211" s="61" t="s">
        <v>12222</v>
      </c>
      <c r="F1211" s="61" t="s">
        <v>12275</v>
      </c>
      <c r="G1211" s="63">
        <v>2.5</v>
      </c>
    </row>
    <row r="1212" spans="1:7" hidden="1" x14ac:dyDescent="0.25">
      <c r="A1212" s="61" t="s">
        <v>12278</v>
      </c>
      <c r="B1212" s="61" t="s">
        <v>10086</v>
      </c>
      <c r="C1212" s="62">
        <v>575563</v>
      </c>
      <c r="D1212" s="61" t="s">
        <v>12119</v>
      </c>
      <c r="E1212" s="61" t="s">
        <v>12222</v>
      </c>
      <c r="F1212" s="61" t="s">
        <v>12276</v>
      </c>
      <c r="G1212" s="63">
        <v>2.5</v>
      </c>
    </row>
    <row r="1213" spans="1:7" hidden="1" x14ac:dyDescent="0.25">
      <c r="A1213" s="61" t="s">
        <v>12278</v>
      </c>
      <c r="B1213" s="61" t="s">
        <v>162</v>
      </c>
      <c r="C1213" s="62">
        <v>576299</v>
      </c>
      <c r="D1213" s="61" t="s">
        <v>12088</v>
      </c>
      <c r="E1213" s="61" t="s">
        <v>12211</v>
      </c>
      <c r="F1213" s="61" t="s">
        <v>12275</v>
      </c>
      <c r="G1213" s="63">
        <v>3</v>
      </c>
    </row>
    <row r="1214" spans="1:7" hidden="1" x14ac:dyDescent="0.25">
      <c r="A1214" s="61" t="s">
        <v>12278</v>
      </c>
      <c r="B1214" s="61" t="s">
        <v>162</v>
      </c>
      <c r="C1214" s="62">
        <v>576299</v>
      </c>
      <c r="D1214" s="61" t="s">
        <v>12088</v>
      </c>
      <c r="E1214" s="61" t="s">
        <v>12211</v>
      </c>
      <c r="F1214" s="61" t="s">
        <v>12276</v>
      </c>
      <c r="G1214" s="63">
        <v>1</v>
      </c>
    </row>
    <row r="1215" spans="1:7" hidden="1" x14ac:dyDescent="0.25">
      <c r="A1215" s="61" t="s">
        <v>12278</v>
      </c>
      <c r="B1215" s="61" t="s">
        <v>162</v>
      </c>
      <c r="C1215" s="62">
        <v>576299</v>
      </c>
      <c r="D1215" s="61" t="s">
        <v>12051</v>
      </c>
      <c r="E1215" s="61" t="s">
        <v>12211</v>
      </c>
      <c r="F1215" s="61" t="s">
        <v>12275</v>
      </c>
      <c r="G1215" s="63">
        <v>3</v>
      </c>
    </row>
    <row r="1216" spans="1:7" hidden="1" x14ac:dyDescent="0.25">
      <c r="A1216" s="61" t="s">
        <v>12278</v>
      </c>
      <c r="B1216" s="61" t="s">
        <v>162</v>
      </c>
      <c r="C1216" s="62">
        <v>576299</v>
      </c>
      <c r="D1216" s="61" t="s">
        <v>12051</v>
      </c>
      <c r="E1216" s="61" t="s">
        <v>12211</v>
      </c>
      <c r="F1216" s="61" t="s">
        <v>12276</v>
      </c>
      <c r="G1216" s="63">
        <v>1</v>
      </c>
    </row>
    <row r="1217" spans="1:7" hidden="1" x14ac:dyDescent="0.25">
      <c r="A1217" s="61" t="s">
        <v>12278</v>
      </c>
      <c r="B1217" s="61" t="s">
        <v>166</v>
      </c>
      <c r="C1217" s="62">
        <v>576897</v>
      </c>
      <c r="D1217" s="61" t="s">
        <v>12051</v>
      </c>
      <c r="E1217" s="61" t="s">
        <v>12174</v>
      </c>
      <c r="F1217" s="61" t="s">
        <v>12276</v>
      </c>
      <c r="G1217" s="63">
        <v>6</v>
      </c>
    </row>
    <row r="1218" spans="1:7" hidden="1" x14ac:dyDescent="0.25">
      <c r="A1218" s="61" t="s">
        <v>12278</v>
      </c>
      <c r="B1218" s="61" t="s">
        <v>166</v>
      </c>
      <c r="C1218" s="62">
        <v>576897</v>
      </c>
      <c r="D1218" s="61" t="s">
        <v>12051</v>
      </c>
      <c r="E1218" s="61" t="s">
        <v>12241</v>
      </c>
      <c r="F1218" s="61" t="s">
        <v>12275</v>
      </c>
      <c r="G1218" s="63">
        <v>5</v>
      </c>
    </row>
    <row r="1219" spans="1:7" hidden="1" x14ac:dyDescent="0.25">
      <c r="A1219" s="61" t="s">
        <v>12278</v>
      </c>
      <c r="B1219" s="61" t="s">
        <v>166</v>
      </c>
      <c r="C1219" s="62">
        <v>576897</v>
      </c>
      <c r="D1219" s="61" t="s">
        <v>12051</v>
      </c>
      <c r="E1219" s="61" t="s">
        <v>12241</v>
      </c>
      <c r="F1219" s="61" t="s">
        <v>12276</v>
      </c>
      <c r="G1219" s="63">
        <v>3.55</v>
      </c>
    </row>
    <row r="1220" spans="1:7" hidden="1" x14ac:dyDescent="0.25">
      <c r="A1220" s="61" t="s">
        <v>12278</v>
      </c>
      <c r="B1220" s="61" t="s">
        <v>166</v>
      </c>
      <c r="C1220" s="62">
        <v>576897</v>
      </c>
      <c r="D1220" s="61" t="s">
        <v>12090</v>
      </c>
      <c r="E1220" s="61" t="s">
        <v>12241</v>
      </c>
      <c r="F1220" s="61" t="s">
        <v>12275</v>
      </c>
      <c r="G1220" s="63">
        <v>5</v>
      </c>
    </row>
    <row r="1221" spans="1:7" hidden="1" x14ac:dyDescent="0.25">
      <c r="A1221" s="61" t="s">
        <v>12278</v>
      </c>
      <c r="B1221" s="61" t="s">
        <v>166</v>
      </c>
      <c r="C1221" s="62">
        <v>576897</v>
      </c>
      <c r="D1221" s="61" t="s">
        <v>12090</v>
      </c>
      <c r="E1221" s="61" t="s">
        <v>12241</v>
      </c>
      <c r="F1221" s="61" t="s">
        <v>12276</v>
      </c>
      <c r="G1221" s="63">
        <v>3.55</v>
      </c>
    </row>
    <row r="1222" spans="1:7" hidden="1" x14ac:dyDescent="0.25">
      <c r="A1222" s="61" t="s">
        <v>12278</v>
      </c>
      <c r="B1222" s="61" t="s">
        <v>166</v>
      </c>
      <c r="C1222" s="62">
        <v>576897</v>
      </c>
      <c r="D1222" s="61" t="s">
        <v>12039</v>
      </c>
      <c r="E1222" s="61" t="s">
        <v>12174</v>
      </c>
      <c r="F1222" s="61" t="s">
        <v>12276</v>
      </c>
      <c r="G1222" s="63">
        <v>6</v>
      </c>
    </row>
    <row r="1223" spans="1:7" hidden="1" x14ac:dyDescent="0.25">
      <c r="A1223" s="61" t="s">
        <v>12279</v>
      </c>
      <c r="B1223" s="61" t="s">
        <v>207</v>
      </c>
      <c r="C1223" s="62">
        <v>589682</v>
      </c>
      <c r="D1223" s="61" t="s">
        <v>12012</v>
      </c>
      <c r="E1223" s="61" t="s">
        <v>12162</v>
      </c>
      <c r="F1223" s="61" t="s">
        <v>12275</v>
      </c>
      <c r="G1223" s="63">
        <v>13</v>
      </c>
    </row>
    <row r="1224" spans="1:7" hidden="1" x14ac:dyDescent="0.25">
      <c r="A1224" s="61" t="s">
        <v>12279</v>
      </c>
      <c r="B1224" s="61" t="s">
        <v>207</v>
      </c>
      <c r="C1224" s="62">
        <v>589682</v>
      </c>
      <c r="D1224" s="61" t="s">
        <v>12012</v>
      </c>
      <c r="E1224" s="61" t="s">
        <v>12162</v>
      </c>
      <c r="F1224" s="61" t="s">
        <v>12276</v>
      </c>
      <c r="G1224" s="63">
        <v>10.5</v>
      </c>
    </row>
    <row r="1225" spans="1:7" hidden="1" x14ac:dyDescent="0.25">
      <c r="A1225" s="61" t="s">
        <v>12279</v>
      </c>
      <c r="B1225" s="61" t="s">
        <v>207</v>
      </c>
      <c r="C1225" s="62">
        <v>589682</v>
      </c>
      <c r="D1225" s="61" t="s">
        <v>12051</v>
      </c>
      <c r="E1225" s="61" t="s">
        <v>12162</v>
      </c>
      <c r="F1225" s="61" t="s">
        <v>12275</v>
      </c>
      <c r="G1225" s="63">
        <v>13</v>
      </c>
    </row>
    <row r="1226" spans="1:7" hidden="1" x14ac:dyDescent="0.25">
      <c r="A1226" s="61" t="s">
        <v>12279</v>
      </c>
      <c r="B1226" s="61" t="s">
        <v>207</v>
      </c>
      <c r="C1226" s="62">
        <v>589682</v>
      </c>
      <c r="D1226" s="61" t="s">
        <v>12051</v>
      </c>
      <c r="E1226" s="61" t="s">
        <v>12162</v>
      </c>
      <c r="F1226" s="61" t="s">
        <v>12276</v>
      </c>
      <c r="G1226" s="63">
        <v>10.5</v>
      </c>
    </row>
    <row r="1227" spans="1:7" hidden="1" x14ac:dyDescent="0.25">
      <c r="A1227" s="61" t="s">
        <v>12279</v>
      </c>
      <c r="B1227" s="61" t="s">
        <v>239</v>
      </c>
      <c r="C1227" s="62">
        <v>589783</v>
      </c>
      <c r="D1227" s="61" t="s">
        <v>12012</v>
      </c>
      <c r="E1227" s="61" t="s">
        <v>12162</v>
      </c>
      <c r="F1227" s="61" t="s">
        <v>12276</v>
      </c>
      <c r="G1227" s="63">
        <v>3</v>
      </c>
    </row>
    <row r="1228" spans="1:7" hidden="1" x14ac:dyDescent="0.25">
      <c r="A1228" s="61" t="s">
        <v>12279</v>
      </c>
      <c r="B1228" s="61" t="s">
        <v>239</v>
      </c>
      <c r="C1228" s="62">
        <v>589783</v>
      </c>
      <c r="D1228" s="61" t="s">
        <v>12051</v>
      </c>
      <c r="E1228" s="61" t="s">
        <v>12162</v>
      </c>
      <c r="F1228" s="61" t="s">
        <v>12276</v>
      </c>
      <c r="G1228" s="63">
        <v>3</v>
      </c>
    </row>
    <row r="1229" spans="1:7" hidden="1" x14ac:dyDescent="0.25">
      <c r="A1229" s="61" t="s">
        <v>12279</v>
      </c>
      <c r="B1229" s="61" t="s">
        <v>47</v>
      </c>
      <c r="C1229" s="62">
        <v>589786</v>
      </c>
      <c r="D1229" s="61" t="s">
        <v>12051</v>
      </c>
      <c r="E1229" s="61" t="s">
        <v>12163</v>
      </c>
      <c r="F1229" s="61" t="s">
        <v>12275</v>
      </c>
      <c r="G1229" s="63">
        <v>2</v>
      </c>
    </row>
    <row r="1230" spans="1:7" hidden="1" x14ac:dyDescent="0.25">
      <c r="A1230" s="61" t="s">
        <v>12279</v>
      </c>
      <c r="B1230" s="61" t="s">
        <v>47</v>
      </c>
      <c r="C1230" s="62">
        <v>589786</v>
      </c>
      <c r="D1230" s="61" t="s">
        <v>12051</v>
      </c>
      <c r="E1230" s="61" t="s">
        <v>12163</v>
      </c>
      <c r="F1230" s="61" t="s">
        <v>12276</v>
      </c>
      <c r="G1230" s="63">
        <v>2</v>
      </c>
    </row>
    <row r="1231" spans="1:7" hidden="1" x14ac:dyDescent="0.25">
      <c r="A1231" s="61" t="s">
        <v>12279</v>
      </c>
      <c r="B1231" s="61" t="s">
        <v>47</v>
      </c>
      <c r="C1231" s="62">
        <v>589786</v>
      </c>
      <c r="D1231" s="61" t="s">
        <v>12019</v>
      </c>
      <c r="E1231" s="61" t="s">
        <v>12163</v>
      </c>
      <c r="F1231" s="61" t="s">
        <v>12275</v>
      </c>
      <c r="G1231" s="63">
        <v>2</v>
      </c>
    </row>
    <row r="1232" spans="1:7" hidden="1" x14ac:dyDescent="0.25">
      <c r="A1232" s="61" t="s">
        <v>12279</v>
      </c>
      <c r="B1232" s="61" t="s">
        <v>47</v>
      </c>
      <c r="C1232" s="62">
        <v>589786</v>
      </c>
      <c r="D1232" s="61" t="s">
        <v>12019</v>
      </c>
      <c r="E1232" s="61" t="s">
        <v>12163</v>
      </c>
      <c r="F1232" s="61" t="s">
        <v>12276</v>
      </c>
      <c r="G1232" s="63">
        <v>2</v>
      </c>
    </row>
    <row r="1233" spans="1:7" hidden="1" x14ac:dyDescent="0.25">
      <c r="A1233" s="61" t="s">
        <v>12279</v>
      </c>
      <c r="B1233" s="61" t="s">
        <v>100</v>
      </c>
      <c r="C1233" s="62">
        <v>589905</v>
      </c>
      <c r="D1233" s="61" t="s">
        <v>12051</v>
      </c>
      <c r="E1233" s="61" t="s">
        <v>12164</v>
      </c>
      <c r="F1233" s="61" t="s">
        <v>12275</v>
      </c>
      <c r="G1233" s="63">
        <v>10</v>
      </c>
    </row>
    <row r="1234" spans="1:7" hidden="1" x14ac:dyDescent="0.25">
      <c r="A1234" s="61" t="s">
        <v>12279</v>
      </c>
      <c r="B1234" s="61" t="s">
        <v>100</v>
      </c>
      <c r="C1234" s="62">
        <v>589905</v>
      </c>
      <c r="D1234" s="61" t="s">
        <v>12154</v>
      </c>
      <c r="E1234" s="61" t="s">
        <v>12164</v>
      </c>
      <c r="F1234" s="61" t="s">
        <v>12275</v>
      </c>
      <c r="G1234" s="63">
        <v>10</v>
      </c>
    </row>
    <row r="1235" spans="1:7" hidden="1" x14ac:dyDescent="0.25">
      <c r="A1235" s="61" t="s">
        <v>12279</v>
      </c>
      <c r="B1235" s="61" t="s">
        <v>79</v>
      </c>
      <c r="C1235" s="62">
        <v>589916</v>
      </c>
      <c r="D1235" s="61" t="s">
        <v>12051</v>
      </c>
      <c r="E1235" s="61" t="s">
        <v>12165</v>
      </c>
      <c r="F1235" s="61" t="s">
        <v>12275</v>
      </c>
      <c r="G1235" s="63">
        <v>10</v>
      </c>
    </row>
    <row r="1236" spans="1:7" hidden="1" x14ac:dyDescent="0.25">
      <c r="A1236" s="61" t="s">
        <v>12279</v>
      </c>
      <c r="B1236" s="61" t="s">
        <v>79</v>
      </c>
      <c r="C1236" s="62">
        <v>589916</v>
      </c>
      <c r="D1236" s="61" t="s">
        <v>12051</v>
      </c>
      <c r="E1236" s="61" t="s">
        <v>12165</v>
      </c>
      <c r="F1236" s="61" t="s">
        <v>12276</v>
      </c>
      <c r="G1236" s="63">
        <v>7.5</v>
      </c>
    </row>
    <row r="1237" spans="1:7" hidden="1" x14ac:dyDescent="0.25">
      <c r="A1237" s="61" t="s">
        <v>12279</v>
      </c>
      <c r="B1237" s="61" t="s">
        <v>79</v>
      </c>
      <c r="C1237" s="62">
        <v>589916</v>
      </c>
      <c r="D1237" s="61" t="s">
        <v>12025</v>
      </c>
      <c r="E1237" s="61" t="s">
        <v>12165</v>
      </c>
      <c r="F1237" s="61" t="s">
        <v>12275</v>
      </c>
      <c r="G1237" s="63">
        <v>10</v>
      </c>
    </row>
    <row r="1238" spans="1:7" hidden="1" x14ac:dyDescent="0.25">
      <c r="A1238" s="61" t="s">
        <v>12279</v>
      </c>
      <c r="B1238" s="61" t="s">
        <v>79</v>
      </c>
      <c r="C1238" s="62">
        <v>589916</v>
      </c>
      <c r="D1238" s="61" t="s">
        <v>12025</v>
      </c>
      <c r="E1238" s="61" t="s">
        <v>12165</v>
      </c>
      <c r="F1238" s="61" t="s">
        <v>12276</v>
      </c>
      <c r="G1238" s="63">
        <v>7.5</v>
      </c>
    </row>
    <row r="1239" spans="1:7" hidden="1" x14ac:dyDescent="0.25">
      <c r="A1239" s="61" t="s">
        <v>12279</v>
      </c>
      <c r="B1239" s="61" t="s">
        <v>172</v>
      </c>
      <c r="C1239" s="62">
        <v>589938</v>
      </c>
      <c r="D1239" s="61" t="s">
        <v>12051</v>
      </c>
      <c r="E1239" s="61" t="s">
        <v>12166</v>
      </c>
      <c r="F1239" s="61" t="s">
        <v>12275</v>
      </c>
      <c r="G1239" s="63">
        <v>6.5</v>
      </c>
    </row>
    <row r="1240" spans="1:7" hidden="1" x14ac:dyDescent="0.25">
      <c r="A1240" s="61" t="s">
        <v>12279</v>
      </c>
      <c r="B1240" s="61" t="s">
        <v>172</v>
      </c>
      <c r="C1240" s="62">
        <v>589938</v>
      </c>
      <c r="D1240" s="61" t="s">
        <v>12051</v>
      </c>
      <c r="E1240" s="61" t="s">
        <v>12166</v>
      </c>
      <c r="F1240" s="61" t="s">
        <v>12276</v>
      </c>
      <c r="G1240" s="63">
        <v>8</v>
      </c>
    </row>
    <row r="1241" spans="1:7" hidden="1" x14ac:dyDescent="0.25">
      <c r="A1241" s="61" t="s">
        <v>12279</v>
      </c>
      <c r="B1241" s="61" t="s">
        <v>172</v>
      </c>
      <c r="C1241" s="62">
        <v>589938</v>
      </c>
      <c r="D1241" s="61" t="s">
        <v>12051</v>
      </c>
      <c r="E1241" s="61" t="s">
        <v>12167</v>
      </c>
      <c r="F1241" s="61" t="s">
        <v>12275</v>
      </c>
      <c r="G1241" s="63">
        <v>7</v>
      </c>
    </row>
    <row r="1242" spans="1:7" hidden="1" x14ac:dyDescent="0.25">
      <c r="A1242" s="61" t="s">
        <v>12279</v>
      </c>
      <c r="B1242" s="61" t="s">
        <v>172</v>
      </c>
      <c r="C1242" s="62">
        <v>589938</v>
      </c>
      <c r="D1242" s="61" t="s">
        <v>12051</v>
      </c>
      <c r="E1242" s="61" t="s">
        <v>12167</v>
      </c>
      <c r="F1242" s="61" t="s">
        <v>12276</v>
      </c>
      <c r="G1242" s="63">
        <v>8</v>
      </c>
    </row>
    <row r="1243" spans="1:7" hidden="1" x14ac:dyDescent="0.25">
      <c r="A1243" s="61" t="s">
        <v>12279</v>
      </c>
      <c r="B1243" s="61" t="s">
        <v>172</v>
      </c>
      <c r="C1243" s="62">
        <v>589938</v>
      </c>
      <c r="D1243" s="61" t="s">
        <v>12053</v>
      </c>
      <c r="E1243" s="61" t="s">
        <v>12167</v>
      </c>
      <c r="F1243" s="61" t="s">
        <v>12275</v>
      </c>
      <c r="G1243" s="63">
        <v>8</v>
      </c>
    </row>
    <row r="1244" spans="1:7" hidden="1" x14ac:dyDescent="0.25">
      <c r="A1244" s="61" t="s">
        <v>12279</v>
      </c>
      <c r="B1244" s="61" t="s">
        <v>172</v>
      </c>
      <c r="C1244" s="62">
        <v>589938</v>
      </c>
      <c r="D1244" s="61" t="s">
        <v>12053</v>
      </c>
      <c r="E1244" s="61" t="s">
        <v>12167</v>
      </c>
      <c r="F1244" s="61" t="s">
        <v>12276</v>
      </c>
      <c r="G1244" s="63">
        <v>8</v>
      </c>
    </row>
    <row r="1245" spans="1:7" hidden="1" x14ac:dyDescent="0.25">
      <c r="A1245" s="61" t="s">
        <v>12279</v>
      </c>
      <c r="B1245" s="61" t="s">
        <v>172</v>
      </c>
      <c r="C1245" s="62">
        <v>589938</v>
      </c>
      <c r="D1245" s="61" t="s">
        <v>11993</v>
      </c>
      <c r="E1245" s="61" t="s">
        <v>12166</v>
      </c>
      <c r="F1245" s="61" t="s">
        <v>12275</v>
      </c>
      <c r="G1245" s="63">
        <v>6.5</v>
      </c>
    </row>
    <row r="1246" spans="1:7" hidden="1" x14ac:dyDescent="0.25">
      <c r="A1246" s="61" t="s">
        <v>12279</v>
      </c>
      <c r="B1246" s="61" t="s">
        <v>172</v>
      </c>
      <c r="C1246" s="62">
        <v>589938</v>
      </c>
      <c r="D1246" s="61" t="s">
        <v>11993</v>
      </c>
      <c r="E1246" s="61" t="s">
        <v>12166</v>
      </c>
      <c r="F1246" s="61" t="s">
        <v>12276</v>
      </c>
      <c r="G1246" s="63">
        <v>8</v>
      </c>
    </row>
    <row r="1247" spans="1:7" hidden="1" x14ac:dyDescent="0.25">
      <c r="A1247" s="61" t="s">
        <v>12279</v>
      </c>
      <c r="B1247" s="61" t="s">
        <v>172</v>
      </c>
      <c r="C1247" s="62">
        <v>589938</v>
      </c>
      <c r="D1247" s="61" t="s">
        <v>12121</v>
      </c>
      <c r="E1247" s="61" t="s">
        <v>12167</v>
      </c>
      <c r="F1247" s="61" t="s">
        <v>12275</v>
      </c>
      <c r="G1247" s="63">
        <v>7</v>
      </c>
    </row>
    <row r="1248" spans="1:7" hidden="1" x14ac:dyDescent="0.25">
      <c r="A1248" s="61" t="s">
        <v>12279</v>
      </c>
      <c r="B1248" s="61" t="s">
        <v>40</v>
      </c>
      <c r="C1248" s="62">
        <v>589988</v>
      </c>
      <c r="D1248" s="61" t="s">
        <v>12051</v>
      </c>
      <c r="E1248" s="61" t="s">
        <v>12168</v>
      </c>
      <c r="F1248" s="61" t="s">
        <v>12275</v>
      </c>
      <c r="G1248" s="63">
        <v>17</v>
      </c>
    </row>
    <row r="1249" spans="1:7" hidden="1" x14ac:dyDescent="0.25">
      <c r="A1249" s="61" t="s">
        <v>12279</v>
      </c>
      <c r="B1249" s="61" t="s">
        <v>40</v>
      </c>
      <c r="C1249" s="62">
        <v>589988</v>
      </c>
      <c r="D1249" s="61" t="s">
        <v>11954</v>
      </c>
      <c r="E1249" s="61" t="s">
        <v>12168</v>
      </c>
      <c r="F1249" s="61" t="s">
        <v>12275</v>
      </c>
      <c r="G1249" s="63">
        <v>17</v>
      </c>
    </row>
    <row r="1250" spans="1:7" hidden="1" x14ac:dyDescent="0.25">
      <c r="A1250" s="61" t="s">
        <v>12279</v>
      </c>
      <c r="B1250" s="61" t="s">
        <v>69</v>
      </c>
      <c r="C1250" s="62">
        <v>590012</v>
      </c>
      <c r="D1250" s="61" t="s">
        <v>12051</v>
      </c>
      <c r="E1250" s="61" t="s">
        <v>12169</v>
      </c>
      <c r="F1250" s="61" t="s">
        <v>12275</v>
      </c>
      <c r="G1250" s="63">
        <v>6</v>
      </c>
    </row>
    <row r="1251" spans="1:7" hidden="1" x14ac:dyDescent="0.25">
      <c r="A1251" s="61" t="s">
        <v>12279</v>
      </c>
      <c r="B1251" s="61" t="s">
        <v>69</v>
      </c>
      <c r="C1251" s="62">
        <v>590012</v>
      </c>
      <c r="D1251" s="61" t="s">
        <v>12051</v>
      </c>
      <c r="E1251" s="61" t="s">
        <v>12169</v>
      </c>
      <c r="F1251" s="61" t="s">
        <v>12276</v>
      </c>
      <c r="G1251" s="63">
        <v>6</v>
      </c>
    </row>
    <row r="1252" spans="1:7" hidden="1" x14ac:dyDescent="0.25">
      <c r="A1252" s="61" t="s">
        <v>12279</v>
      </c>
      <c r="B1252" s="61" t="s">
        <v>69</v>
      </c>
      <c r="C1252" s="62">
        <v>590012</v>
      </c>
      <c r="D1252" s="61" t="s">
        <v>11999</v>
      </c>
      <c r="E1252" s="61" t="s">
        <v>12169</v>
      </c>
      <c r="F1252" s="61" t="s">
        <v>12275</v>
      </c>
      <c r="G1252" s="63">
        <v>6</v>
      </c>
    </row>
    <row r="1253" spans="1:7" hidden="1" x14ac:dyDescent="0.25">
      <c r="A1253" s="61" t="s">
        <v>12279</v>
      </c>
      <c r="B1253" s="61" t="s">
        <v>69</v>
      </c>
      <c r="C1253" s="62">
        <v>590012</v>
      </c>
      <c r="D1253" s="61" t="s">
        <v>11999</v>
      </c>
      <c r="E1253" s="61" t="s">
        <v>12169</v>
      </c>
      <c r="F1253" s="61" t="s">
        <v>12276</v>
      </c>
      <c r="G1253" s="63">
        <v>6</v>
      </c>
    </row>
    <row r="1254" spans="1:7" hidden="1" x14ac:dyDescent="0.25">
      <c r="A1254" s="61" t="s">
        <v>12279</v>
      </c>
      <c r="B1254" s="61" t="s">
        <v>147</v>
      </c>
      <c r="C1254" s="62">
        <v>590086</v>
      </c>
      <c r="D1254" s="61" t="s">
        <v>12086</v>
      </c>
      <c r="E1254" s="61" t="s">
        <v>12170</v>
      </c>
      <c r="F1254" s="61" t="s">
        <v>12275</v>
      </c>
      <c r="G1254" s="63">
        <v>5</v>
      </c>
    </row>
    <row r="1255" spans="1:7" hidden="1" x14ac:dyDescent="0.25">
      <c r="A1255" s="61" t="s">
        <v>12279</v>
      </c>
      <c r="B1255" s="61" t="s">
        <v>147</v>
      </c>
      <c r="C1255" s="62">
        <v>590086</v>
      </c>
      <c r="D1255" s="61" t="s">
        <v>12086</v>
      </c>
      <c r="E1255" s="61" t="s">
        <v>12170</v>
      </c>
      <c r="F1255" s="61" t="s">
        <v>12276</v>
      </c>
      <c r="G1255" s="63">
        <v>6.5</v>
      </c>
    </row>
    <row r="1256" spans="1:7" hidden="1" x14ac:dyDescent="0.25">
      <c r="A1256" s="61" t="s">
        <v>12279</v>
      </c>
      <c r="B1256" s="61" t="s">
        <v>147</v>
      </c>
      <c r="C1256" s="62">
        <v>590086</v>
      </c>
      <c r="D1256" s="61" t="s">
        <v>12051</v>
      </c>
      <c r="E1256" s="61" t="s">
        <v>12170</v>
      </c>
      <c r="F1256" s="61" t="s">
        <v>12275</v>
      </c>
      <c r="G1256" s="63">
        <v>5</v>
      </c>
    </row>
    <row r="1257" spans="1:7" hidden="1" x14ac:dyDescent="0.25">
      <c r="A1257" s="61" t="s">
        <v>12279</v>
      </c>
      <c r="B1257" s="61" t="s">
        <v>147</v>
      </c>
      <c r="C1257" s="62">
        <v>590086</v>
      </c>
      <c r="D1257" s="61" t="s">
        <v>12051</v>
      </c>
      <c r="E1257" s="61" t="s">
        <v>12170</v>
      </c>
      <c r="F1257" s="61" t="s">
        <v>12276</v>
      </c>
      <c r="G1257" s="63">
        <v>6.5</v>
      </c>
    </row>
    <row r="1258" spans="1:7" hidden="1" x14ac:dyDescent="0.25">
      <c r="A1258" s="61" t="s">
        <v>12279</v>
      </c>
      <c r="B1258" s="61" t="s">
        <v>251</v>
      </c>
      <c r="C1258" s="62">
        <v>215227</v>
      </c>
      <c r="D1258" s="61" t="s">
        <v>12051</v>
      </c>
      <c r="E1258" s="61" t="s">
        <v>12167</v>
      </c>
      <c r="F1258" s="61" t="s">
        <v>12276</v>
      </c>
      <c r="G1258" s="63">
        <v>7</v>
      </c>
    </row>
    <row r="1259" spans="1:7" hidden="1" x14ac:dyDescent="0.25">
      <c r="A1259" s="61" t="s">
        <v>12279</v>
      </c>
      <c r="B1259" s="61" t="s">
        <v>251</v>
      </c>
      <c r="C1259" s="62">
        <v>215227</v>
      </c>
      <c r="D1259" s="61" t="s">
        <v>12053</v>
      </c>
      <c r="E1259" s="61" t="s">
        <v>12167</v>
      </c>
      <c r="F1259" s="61" t="s">
        <v>12276</v>
      </c>
      <c r="G1259" s="63">
        <v>7</v>
      </c>
    </row>
    <row r="1260" spans="1:7" hidden="1" x14ac:dyDescent="0.25">
      <c r="A1260" s="61" t="s">
        <v>12279</v>
      </c>
      <c r="B1260" s="61" t="s">
        <v>66</v>
      </c>
      <c r="C1260" s="62">
        <v>590284</v>
      </c>
      <c r="D1260" s="61" t="s">
        <v>12041</v>
      </c>
      <c r="E1260" s="61" t="s">
        <v>12171</v>
      </c>
      <c r="F1260" s="61" t="s">
        <v>12276</v>
      </c>
      <c r="G1260" s="63">
        <v>3</v>
      </c>
    </row>
    <row r="1261" spans="1:7" hidden="1" x14ac:dyDescent="0.25">
      <c r="A1261" s="61" t="s">
        <v>12279</v>
      </c>
      <c r="B1261" s="61" t="s">
        <v>66</v>
      </c>
      <c r="C1261" s="62">
        <v>590284</v>
      </c>
      <c r="D1261" s="61" t="s">
        <v>12051</v>
      </c>
      <c r="E1261" s="61" t="s">
        <v>12171</v>
      </c>
      <c r="F1261" s="61" t="s">
        <v>12276</v>
      </c>
      <c r="G1261" s="63">
        <v>3</v>
      </c>
    </row>
    <row r="1262" spans="1:7" hidden="1" x14ac:dyDescent="0.25">
      <c r="A1262" s="61" t="s">
        <v>12279</v>
      </c>
      <c r="B1262" s="61" t="s">
        <v>244</v>
      </c>
      <c r="C1262" s="62">
        <v>587272</v>
      </c>
      <c r="D1262" s="61" t="s">
        <v>12051</v>
      </c>
      <c r="E1262" s="61" t="s">
        <v>12172</v>
      </c>
      <c r="F1262" s="61" t="s">
        <v>12275</v>
      </c>
      <c r="G1262" s="63">
        <v>2</v>
      </c>
    </row>
    <row r="1263" spans="1:7" hidden="1" x14ac:dyDescent="0.25">
      <c r="A1263" s="61" t="s">
        <v>12279</v>
      </c>
      <c r="B1263" s="61" t="s">
        <v>244</v>
      </c>
      <c r="C1263" s="62">
        <v>587272</v>
      </c>
      <c r="D1263" s="61" t="s">
        <v>1174</v>
      </c>
      <c r="E1263" s="61" t="s">
        <v>12172</v>
      </c>
      <c r="F1263" s="61" t="s">
        <v>12275</v>
      </c>
      <c r="G1263" s="63">
        <v>2</v>
      </c>
    </row>
    <row r="1264" spans="1:7" hidden="1" x14ac:dyDescent="0.25">
      <c r="A1264" s="61" t="s">
        <v>12279</v>
      </c>
      <c r="B1264" s="61" t="s">
        <v>128</v>
      </c>
      <c r="C1264" s="62">
        <v>590345</v>
      </c>
      <c r="D1264" s="61" t="s">
        <v>12051</v>
      </c>
      <c r="E1264" s="61" t="s">
        <v>12173</v>
      </c>
      <c r="F1264" s="61" t="s">
        <v>12275</v>
      </c>
      <c r="G1264" s="63">
        <v>4</v>
      </c>
    </row>
    <row r="1265" spans="1:7" hidden="1" x14ac:dyDescent="0.25">
      <c r="A1265" s="61" t="s">
        <v>12279</v>
      </c>
      <c r="B1265" s="61" t="s">
        <v>128</v>
      </c>
      <c r="C1265" s="62">
        <v>590345</v>
      </c>
      <c r="D1265" s="61" t="s">
        <v>12051</v>
      </c>
      <c r="E1265" s="61" t="s">
        <v>12173</v>
      </c>
      <c r="F1265" s="61" t="s">
        <v>12276</v>
      </c>
      <c r="G1265" s="63">
        <v>3</v>
      </c>
    </row>
    <row r="1266" spans="1:7" hidden="1" x14ac:dyDescent="0.25">
      <c r="A1266" s="61" t="s">
        <v>12279</v>
      </c>
      <c r="B1266" s="61" t="s">
        <v>128</v>
      </c>
      <c r="C1266" s="62">
        <v>590345</v>
      </c>
      <c r="D1266" s="61" t="s">
        <v>12005</v>
      </c>
      <c r="E1266" s="61" t="s">
        <v>12173</v>
      </c>
      <c r="F1266" s="61" t="s">
        <v>12275</v>
      </c>
      <c r="G1266" s="63">
        <v>4</v>
      </c>
    </row>
    <row r="1267" spans="1:7" hidden="1" x14ac:dyDescent="0.25">
      <c r="A1267" s="61" t="s">
        <v>12279</v>
      </c>
      <c r="B1267" s="61" t="s">
        <v>128</v>
      </c>
      <c r="C1267" s="62">
        <v>590345</v>
      </c>
      <c r="D1267" s="61" t="s">
        <v>12005</v>
      </c>
      <c r="E1267" s="61" t="s">
        <v>12173</v>
      </c>
      <c r="F1267" s="61" t="s">
        <v>12276</v>
      </c>
      <c r="G1267" s="63">
        <v>3</v>
      </c>
    </row>
    <row r="1268" spans="1:7" hidden="1" x14ac:dyDescent="0.25">
      <c r="A1268" s="61" t="s">
        <v>12279</v>
      </c>
      <c r="B1268" s="61" t="s">
        <v>960</v>
      </c>
      <c r="C1268" s="62">
        <v>590395</v>
      </c>
      <c r="D1268" s="61" t="s">
        <v>12051</v>
      </c>
      <c r="E1268" s="61" t="s">
        <v>12174</v>
      </c>
      <c r="F1268" s="61" t="s">
        <v>12276</v>
      </c>
      <c r="G1268" s="63">
        <v>8</v>
      </c>
    </row>
    <row r="1269" spans="1:7" hidden="1" x14ac:dyDescent="0.25">
      <c r="A1269" s="61" t="s">
        <v>12279</v>
      </c>
      <c r="B1269" s="61" t="s">
        <v>960</v>
      </c>
      <c r="C1269" s="62">
        <v>590395</v>
      </c>
      <c r="D1269" s="61" t="s">
        <v>12039</v>
      </c>
      <c r="E1269" s="61" t="s">
        <v>12174</v>
      </c>
      <c r="F1269" s="61" t="s">
        <v>12276</v>
      </c>
      <c r="G1269" s="63">
        <v>8</v>
      </c>
    </row>
    <row r="1270" spans="1:7" hidden="1" x14ac:dyDescent="0.25">
      <c r="A1270" s="61" t="s">
        <v>12279</v>
      </c>
      <c r="B1270" s="61" t="s">
        <v>141</v>
      </c>
      <c r="C1270" s="62">
        <v>590419</v>
      </c>
      <c r="D1270" s="61" t="s">
        <v>12086</v>
      </c>
      <c r="E1270" s="61" t="s">
        <v>12175</v>
      </c>
      <c r="F1270" s="61" t="s">
        <v>12276</v>
      </c>
      <c r="G1270" s="63">
        <v>2</v>
      </c>
    </row>
    <row r="1271" spans="1:7" hidden="1" x14ac:dyDescent="0.25">
      <c r="A1271" s="61" t="s">
        <v>12279</v>
      </c>
      <c r="B1271" s="61" t="s">
        <v>141</v>
      </c>
      <c r="C1271" s="62">
        <v>590419</v>
      </c>
      <c r="D1271" s="61" t="s">
        <v>12051</v>
      </c>
      <c r="E1271" s="61" t="s">
        <v>12175</v>
      </c>
      <c r="F1271" s="61" t="s">
        <v>12275</v>
      </c>
      <c r="G1271" s="63">
        <v>7</v>
      </c>
    </row>
    <row r="1272" spans="1:7" hidden="1" x14ac:dyDescent="0.25">
      <c r="A1272" s="61" t="s">
        <v>12279</v>
      </c>
      <c r="B1272" s="61" t="s">
        <v>141</v>
      </c>
      <c r="C1272" s="62">
        <v>590419</v>
      </c>
      <c r="D1272" s="61" t="s">
        <v>12051</v>
      </c>
      <c r="E1272" s="61" t="s">
        <v>12175</v>
      </c>
      <c r="F1272" s="61" t="s">
        <v>12276</v>
      </c>
      <c r="G1272" s="63">
        <v>2</v>
      </c>
    </row>
    <row r="1273" spans="1:7" hidden="1" x14ac:dyDescent="0.25">
      <c r="A1273" s="61" t="s">
        <v>12279</v>
      </c>
      <c r="B1273" s="61" t="s">
        <v>141</v>
      </c>
      <c r="C1273" s="62">
        <v>590419</v>
      </c>
      <c r="D1273" s="61" t="s">
        <v>12021</v>
      </c>
      <c r="E1273" s="61" t="s">
        <v>12175</v>
      </c>
      <c r="F1273" s="61" t="s">
        <v>12275</v>
      </c>
      <c r="G1273" s="63">
        <v>7</v>
      </c>
    </row>
    <row r="1274" spans="1:7" hidden="1" x14ac:dyDescent="0.25">
      <c r="A1274" s="61" t="s">
        <v>12279</v>
      </c>
      <c r="B1274" s="61" t="s">
        <v>141</v>
      </c>
      <c r="C1274" s="62">
        <v>590419</v>
      </c>
      <c r="D1274" s="61" t="s">
        <v>12021</v>
      </c>
      <c r="E1274" s="61" t="s">
        <v>12175</v>
      </c>
      <c r="F1274" s="61" t="s">
        <v>12276</v>
      </c>
      <c r="G1274" s="63">
        <v>2</v>
      </c>
    </row>
    <row r="1275" spans="1:7" hidden="1" x14ac:dyDescent="0.25">
      <c r="A1275" s="61" t="s">
        <v>12279</v>
      </c>
      <c r="B1275" s="61" t="s">
        <v>111</v>
      </c>
      <c r="C1275" s="62">
        <v>590420</v>
      </c>
      <c r="D1275" s="61" t="s">
        <v>12051</v>
      </c>
      <c r="E1275" s="61" t="s">
        <v>12165</v>
      </c>
      <c r="F1275" s="61" t="s">
        <v>12276</v>
      </c>
      <c r="G1275" s="63">
        <v>7.5</v>
      </c>
    </row>
    <row r="1276" spans="1:7" hidden="1" x14ac:dyDescent="0.25">
      <c r="A1276" s="61" t="s">
        <v>12279</v>
      </c>
      <c r="B1276" s="61" t="s">
        <v>111</v>
      </c>
      <c r="C1276" s="62">
        <v>590420</v>
      </c>
      <c r="D1276" s="61" t="s">
        <v>12025</v>
      </c>
      <c r="E1276" s="61" t="s">
        <v>12165</v>
      </c>
      <c r="F1276" s="61" t="s">
        <v>12276</v>
      </c>
      <c r="G1276" s="63">
        <v>7.5</v>
      </c>
    </row>
    <row r="1277" spans="1:7" hidden="1" x14ac:dyDescent="0.25">
      <c r="A1277" s="61" t="s">
        <v>12279</v>
      </c>
      <c r="B1277" s="61" t="s">
        <v>39</v>
      </c>
      <c r="C1277" s="62">
        <v>590437</v>
      </c>
      <c r="D1277" s="61" t="s">
        <v>12051</v>
      </c>
      <c r="E1277" s="61" t="s">
        <v>12176</v>
      </c>
      <c r="F1277" s="61" t="s">
        <v>12275</v>
      </c>
      <c r="G1277" s="63">
        <v>23</v>
      </c>
    </row>
    <row r="1278" spans="1:7" hidden="1" x14ac:dyDescent="0.25">
      <c r="A1278" s="61" t="s">
        <v>12279</v>
      </c>
      <c r="B1278" s="61" t="s">
        <v>39</v>
      </c>
      <c r="C1278" s="62">
        <v>590437</v>
      </c>
      <c r="D1278" s="61" t="s">
        <v>12051</v>
      </c>
      <c r="E1278" s="61" t="s">
        <v>12176</v>
      </c>
      <c r="F1278" s="61" t="s">
        <v>12276</v>
      </c>
      <c r="G1278" s="63">
        <v>20.5</v>
      </c>
    </row>
    <row r="1279" spans="1:7" hidden="1" x14ac:dyDescent="0.25">
      <c r="A1279" s="61" t="s">
        <v>12279</v>
      </c>
      <c r="B1279" s="61" t="s">
        <v>39</v>
      </c>
      <c r="C1279" s="62">
        <v>590437</v>
      </c>
      <c r="D1279" s="61" t="s">
        <v>11973</v>
      </c>
      <c r="E1279" s="61" t="s">
        <v>12176</v>
      </c>
      <c r="F1279" s="61" t="s">
        <v>12275</v>
      </c>
      <c r="G1279" s="63">
        <v>23</v>
      </c>
    </row>
    <row r="1280" spans="1:7" hidden="1" x14ac:dyDescent="0.25">
      <c r="A1280" s="61" t="s">
        <v>12279</v>
      </c>
      <c r="B1280" s="61" t="s">
        <v>39</v>
      </c>
      <c r="C1280" s="62">
        <v>590437</v>
      </c>
      <c r="D1280" s="61" t="s">
        <v>11973</v>
      </c>
      <c r="E1280" s="61" t="s">
        <v>12176</v>
      </c>
      <c r="F1280" s="61" t="s">
        <v>12276</v>
      </c>
      <c r="G1280" s="63">
        <v>20.5</v>
      </c>
    </row>
    <row r="1281" spans="1:7" hidden="1" x14ac:dyDescent="0.25">
      <c r="A1281" s="61" t="s">
        <v>12279</v>
      </c>
      <c r="B1281" s="61" t="s">
        <v>223</v>
      </c>
      <c r="C1281" s="62">
        <v>590450</v>
      </c>
      <c r="D1281" s="61" t="s">
        <v>12051</v>
      </c>
      <c r="E1281" s="61" t="s">
        <v>12164</v>
      </c>
      <c r="F1281" s="61" t="s">
        <v>12275</v>
      </c>
      <c r="G1281" s="63">
        <v>11</v>
      </c>
    </row>
    <row r="1282" spans="1:7" hidden="1" x14ac:dyDescent="0.25">
      <c r="A1282" s="61" t="s">
        <v>12279</v>
      </c>
      <c r="B1282" s="61" t="s">
        <v>223</v>
      </c>
      <c r="C1282" s="62">
        <v>590450</v>
      </c>
      <c r="D1282" s="61" t="s">
        <v>12051</v>
      </c>
      <c r="E1282" s="61" t="s">
        <v>12164</v>
      </c>
      <c r="F1282" s="61" t="s">
        <v>12276</v>
      </c>
      <c r="G1282" s="63">
        <v>7.5</v>
      </c>
    </row>
    <row r="1283" spans="1:7" hidden="1" x14ac:dyDescent="0.25">
      <c r="A1283" s="61" t="s">
        <v>12279</v>
      </c>
      <c r="B1283" s="61" t="s">
        <v>223</v>
      </c>
      <c r="C1283" s="62">
        <v>590450</v>
      </c>
      <c r="D1283" s="61" t="s">
        <v>12154</v>
      </c>
      <c r="E1283" s="61" t="s">
        <v>12164</v>
      </c>
      <c r="F1283" s="61" t="s">
        <v>12275</v>
      </c>
      <c r="G1283" s="63">
        <v>11</v>
      </c>
    </row>
    <row r="1284" spans="1:7" hidden="1" x14ac:dyDescent="0.25">
      <c r="A1284" s="61" t="s">
        <v>12279</v>
      </c>
      <c r="B1284" s="61" t="s">
        <v>223</v>
      </c>
      <c r="C1284" s="62">
        <v>590450</v>
      </c>
      <c r="D1284" s="61" t="s">
        <v>12154</v>
      </c>
      <c r="E1284" s="61" t="s">
        <v>12164</v>
      </c>
      <c r="F1284" s="61" t="s">
        <v>12276</v>
      </c>
      <c r="G1284" s="63">
        <v>7.5</v>
      </c>
    </row>
    <row r="1285" spans="1:7" hidden="1" x14ac:dyDescent="0.25">
      <c r="A1285" s="61" t="s">
        <v>12279</v>
      </c>
      <c r="B1285" s="61" t="s">
        <v>57</v>
      </c>
      <c r="C1285" s="62">
        <v>67012</v>
      </c>
      <c r="D1285" s="61" t="s">
        <v>12145</v>
      </c>
      <c r="E1285" s="61" t="s">
        <v>12177</v>
      </c>
      <c r="F1285" s="61" t="s">
        <v>12275</v>
      </c>
      <c r="G1285" s="63">
        <v>5</v>
      </c>
    </row>
    <row r="1286" spans="1:7" hidden="1" x14ac:dyDescent="0.25">
      <c r="A1286" s="61" t="s">
        <v>12279</v>
      </c>
      <c r="B1286" s="61" t="s">
        <v>57</v>
      </c>
      <c r="C1286" s="62">
        <v>67012</v>
      </c>
      <c r="D1286" s="61" t="s">
        <v>12145</v>
      </c>
      <c r="E1286" s="61" t="s">
        <v>12177</v>
      </c>
      <c r="F1286" s="61" t="s">
        <v>12276</v>
      </c>
      <c r="G1286" s="63">
        <v>7</v>
      </c>
    </row>
    <row r="1287" spans="1:7" hidden="1" x14ac:dyDescent="0.25">
      <c r="A1287" s="61" t="s">
        <v>12279</v>
      </c>
      <c r="B1287" s="61" t="s">
        <v>57</v>
      </c>
      <c r="C1287" s="62">
        <v>67012</v>
      </c>
      <c r="D1287" s="61" t="s">
        <v>12051</v>
      </c>
      <c r="E1287" s="61" t="s">
        <v>12177</v>
      </c>
      <c r="F1287" s="61" t="s">
        <v>12275</v>
      </c>
      <c r="G1287" s="63">
        <v>5</v>
      </c>
    </row>
    <row r="1288" spans="1:7" hidden="1" x14ac:dyDescent="0.25">
      <c r="A1288" s="61" t="s">
        <v>12279</v>
      </c>
      <c r="B1288" s="61" t="s">
        <v>57</v>
      </c>
      <c r="C1288" s="62">
        <v>67012</v>
      </c>
      <c r="D1288" s="61" t="s">
        <v>12051</v>
      </c>
      <c r="E1288" s="61" t="s">
        <v>12177</v>
      </c>
      <c r="F1288" s="61" t="s">
        <v>12276</v>
      </c>
      <c r="G1288" s="63">
        <v>7</v>
      </c>
    </row>
    <row r="1289" spans="1:7" hidden="1" x14ac:dyDescent="0.25">
      <c r="A1289" s="61" t="s">
        <v>12279</v>
      </c>
      <c r="B1289" s="61" t="s">
        <v>991</v>
      </c>
      <c r="C1289" s="62">
        <v>590594</v>
      </c>
      <c r="D1289" s="61" t="s">
        <v>12051</v>
      </c>
      <c r="E1289" s="61" t="s">
        <v>12178</v>
      </c>
      <c r="F1289" s="61" t="s">
        <v>12275</v>
      </c>
      <c r="G1289" s="63">
        <v>8.5</v>
      </c>
    </row>
    <row r="1290" spans="1:7" hidden="1" x14ac:dyDescent="0.25">
      <c r="A1290" s="61" t="s">
        <v>12279</v>
      </c>
      <c r="B1290" s="61" t="s">
        <v>991</v>
      </c>
      <c r="C1290" s="62">
        <v>590594</v>
      </c>
      <c r="D1290" s="61" t="s">
        <v>12051</v>
      </c>
      <c r="E1290" s="61" t="s">
        <v>12178</v>
      </c>
      <c r="F1290" s="61" t="s">
        <v>12276</v>
      </c>
      <c r="G1290" s="63">
        <v>8</v>
      </c>
    </row>
    <row r="1291" spans="1:7" hidden="1" x14ac:dyDescent="0.25">
      <c r="A1291" s="61" t="s">
        <v>12279</v>
      </c>
      <c r="B1291" s="61" t="s">
        <v>991</v>
      </c>
      <c r="C1291" s="62">
        <v>590594</v>
      </c>
      <c r="D1291" s="61" t="s">
        <v>12027</v>
      </c>
      <c r="E1291" s="61" t="s">
        <v>12178</v>
      </c>
      <c r="F1291" s="61" t="s">
        <v>12275</v>
      </c>
      <c r="G1291" s="63">
        <v>8.5</v>
      </c>
    </row>
    <row r="1292" spans="1:7" hidden="1" x14ac:dyDescent="0.25">
      <c r="A1292" s="61" t="s">
        <v>12279</v>
      </c>
      <c r="B1292" s="61" t="s">
        <v>991</v>
      </c>
      <c r="C1292" s="62">
        <v>590594</v>
      </c>
      <c r="D1292" s="61" t="s">
        <v>12027</v>
      </c>
      <c r="E1292" s="61" t="s">
        <v>12178</v>
      </c>
      <c r="F1292" s="61" t="s">
        <v>12276</v>
      </c>
      <c r="G1292" s="63">
        <v>8</v>
      </c>
    </row>
    <row r="1293" spans="1:7" x14ac:dyDescent="0.25">
      <c r="A1293" s="61" t="s">
        <v>12279</v>
      </c>
      <c r="B1293" s="61" t="s">
        <v>139</v>
      </c>
      <c r="C1293" s="62">
        <v>590704</v>
      </c>
      <c r="D1293" s="61" t="s">
        <v>12101</v>
      </c>
      <c r="E1293" s="61" t="s">
        <v>12179</v>
      </c>
      <c r="F1293" s="61" t="s">
        <v>12275</v>
      </c>
      <c r="G1293" s="63">
        <v>5.5</v>
      </c>
    </row>
    <row r="1294" spans="1:7" x14ac:dyDescent="0.25">
      <c r="A1294" s="61" t="s">
        <v>12279</v>
      </c>
      <c r="B1294" s="61" t="s">
        <v>139</v>
      </c>
      <c r="C1294" s="62">
        <v>590704</v>
      </c>
      <c r="D1294" s="61" t="s">
        <v>12101</v>
      </c>
      <c r="E1294" s="61" t="s">
        <v>12179</v>
      </c>
      <c r="F1294" s="61" t="s">
        <v>12276</v>
      </c>
      <c r="G1294" s="63">
        <v>5.5</v>
      </c>
    </row>
    <row r="1295" spans="1:7" x14ac:dyDescent="0.25">
      <c r="A1295" s="61" t="s">
        <v>12279</v>
      </c>
      <c r="B1295" s="61" t="s">
        <v>139</v>
      </c>
      <c r="C1295" s="62">
        <v>590704</v>
      </c>
      <c r="D1295" s="61" t="s">
        <v>12051</v>
      </c>
      <c r="E1295" s="61" t="s">
        <v>12179</v>
      </c>
      <c r="F1295" s="61" t="s">
        <v>12275</v>
      </c>
      <c r="G1295" s="63">
        <v>5.5</v>
      </c>
    </row>
    <row r="1296" spans="1:7" x14ac:dyDescent="0.25">
      <c r="A1296" s="61" t="s">
        <v>12279</v>
      </c>
      <c r="B1296" s="61" t="s">
        <v>139</v>
      </c>
      <c r="C1296" s="62">
        <v>590704</v>
      </c>
      <c r="D1296" s="61" t="s">
        <v>12051</v>
      </c>
      <c r="E1296" s="61" t="s">
        <v>12179</v>
      </c>
      <c r="F1296" s="61" t="s">
        <v>12276</v>
      </c>
      <c r="G1296" s="63">
        <v>5.5</v>
      </c>
    </row>
    <row r="1297" spans="1:7" hidden="1" x14ac:dyDescent="0.25">
      <c r="A1297" s="61" t="s">
        <v>12279</v>
      </c>
      <c r="B1297" s="61" t="s">
        <v>148</v>
      </c>
      <c r="C1297" s="62">
        <v>590765</v>
      </c>
      <c r="D1297" s="61" t="s">
        <v>12051</v>
      </c>
      <c r="E1297" s="61" t="s">
        <v>12180</v>
      </c>
      <c r="F1297" s="61" t="s">
        <v>12275</v>
      </c>
      <c r="G1297" s="63">
        <v>4</v>
      </c>
    </row>
    <row r="1298" spans="1:7" hidden="1" x14ac:dyDescent="0.25">
      <c r="A1298" s="61" t="s">
        <v>12279</v>
      </c>
      <c r="B1298" s="61" t="s">
        <v>148</v>
      </c>
      <c r="C1298" s="62">
        <v>590765</v>
      </c>
      <c r="D1298" s="61" t="s">
        <v>12051</v>
      </c>
      <c r="E1298" s="61" t="s">
        <v>12180</v>
      </c>
      <c r="F1298" s="61" t="s">
        <v>12276</v>
      </c>
      <c r="G1298" s="63">
        <v>2.5</v>
      </c>
    </row>
    <row r="1299" spans="1:7" hidden="1" x14ac:dyDescent="0.25">
      <c r="A1299" s="61" t="s">
        <v>12279</v>
      </c>
      <c r="B1299" s="61" t="s">
        <v>148</v>
      </c>
      <c r="C1299" s="62">
        <v>590765</v>
      </c>
      <c r="D1299" s="61" t="s">
        <v>12077</v>
      </c>
      <c r="E1299" s="61" t="s">
        <v>12180</v>
      </c>
      <c r="F1299" s="61" t="s">
        <v>12275</v>
      </c>
      <c r="G1299" s="63">
        <v>4</v>
      </c>
    </row>
    <row r="1300" spans="1:7" hidden="1" x14ac:dyDescent="0.25">
      <c r="A1300" s="61" t="s">
        <v>12279</v>
      </c>
      <c r="B1300" s="61" t="s">
        <v>148</v>
      </c>
      <c r="C1300" s="62">
        <v>590765</v>
      </c>
      <c r="D1300" s="61" t="s">
        <v>12077</v>
      </c>
      <c r="E1300" s="61" t="s">
        <v>12180</v>
      </c>
      <c r="F1300" s="61" t="s">
        <v>12276</v>
      </c>
      <c r="G1300" s="63">
        <v>2.5</v>
      </c>
    </row>
    <row r="1301" spans="1:7" hidden="1" x14ac:dyDescent="0.25">
      <c r="A1301" s="61" t="s">
        <v>12279</v>
      </c>
      <c r="B1301" s="61" t="s">
        <v>236</v>
      </c>
      <c r="C1301" s="62">
        <v>590789</v>
      </c>
      <c r="D1301" s="61" t="s">
        <v>12051</v>
      </c>
      <c r="E1301" s="61" t="s">
        <v>12175</v>
      </c>
      <c r="F1301" s="61" t="s">
        <v>12275</v>
      </c>
      <c r="G1301" s="63">
        <v>5.5</v>
      </c>
    </row>
    <row r="1302" spans="1:7" hidden="1" x14ac:dyDescent="0.25">
      <c r="A1302" s="61" t="s">
        <v>12279</v>
      </c>
      <c r="B1302" s="61" t="s">
        <v>236</v>
      </c>
      <c r="C1302" s="62">
        <v>590789</v>
      </c>
      <c r="D1302" s="61" t="s">
        <v>12051</v>
      </c>
      <c r="E1302" s="61" t="s">
        <v>12175</v>
      </c>
      <c r="F1302" s="61" t="s">
        <v>12276</v>
      </c>
      <c r="G1302" s="63">
        <v>2.5</v>
      </c>
    </row>
    <row r="1303" spans="1:7" hidden="1" x14ac:dyDescent="0.25">
      <c r="A1303" s="61" t="s">
        <v>12279</v>
      </c>
      <c r="B1303" s="61" t="s">
        <v>236</v>
      </c>
      <c r="C1303" s="62">
        <v>590789</v>
      </c>
      <c r="D1303" s="61" t="s">
        <v>12021</v>
      </c>
      <c r="E1303" s="61" t="s">
        <v>12175</v>
      </c>
      <c r="F1303" s="61" t="s">
        <v>12275</v>
      </c>
      <c r="G1303" s="63">
        <v>5.5</v>
      </c>
    </row>
    <row r="1304" spans="1:7" hidden="1" x14ac:dyDescent="0.25">
      <c r="A1304" s="61" t="s">
        <v>12279</v>
      </c>
      <c r="B1304" s="61" t="s">
        <v>236</v>
      </c>
      <c r="C1304" s="62">
        <v>590789</v>
      </c>
      <c r="D1304" s="61" t="s">
        <v>12021</v>
      </c>
      <c r="E1304" s="61" t="s">
        <v>12175</v>
      </c>
      <c r="F1304" s="61" t="s">
        <v>12276</v>
      </c>
      <c r="G1304" s="63">
        <v>2.5</v>
      </c>
    </row>
    <row r="1305" spans="1:7" hidden="1" x14ac:dyDescent="0.25">
      <c r="A1305" s="61" t="s">
        <v>12279</v>
      </c>
      <c r="B1305" s="61" t="s">
        <v>204</v>
      </c>
      <c r="C1305" s="62">
        <v>590907</v>
      </c>
      <c r="D1305" s="61" t="s">
        <v>12051</v>
      </c>
      <c r="E1305" s="61" t="s">
        <v>12181</v>
      </c>
      <c r="F1305" s="61" t="s">
        <v>12275</v>
      </c>
      <c r="G1305" s="63">
        <v>10</v>
      </c>
    </row>
    <row r="1306" spans="1:7" hidden="1" x14ac:dyDescent="0.25">
      <c r="A1306" s="61" t="s">
        <v>12279</v>
      </c>
      <c r="B1306" s="61" t="s">
        <v>204</v>
      </c>
      <c r="C1306" s="62">
        <v>590907</v>
      </c>
      <c r="D1306" s="61" t="s">
        <v>12051</v>
      </c>
      <c r="E1306" s="61" t="s">
        <v>12181</v>
      </c>
      <c r="F1306" s="61" t="s">
        <v>12276</v>
      </c>
      <c r="G1306" s="63">
        <v>10</v>
      </c>
    </row>
    <row r="1307" spans="1:7" hidden="1" x14ac:dyDescent="0.25">
      <c r="A1307" s="61" t="s">
        <v>12279</v>
      </c>
      <c r="B1307" s="61" t="s">
        <v>204</v>
      </c>
      <c r="C1307" s="62">
        <v>590907</v>
      </c>
      <c r="D1307" s="61" t="s">
        <v>12065</v>
      </c>
      <c r="E1307" s="61" t="s">
        <v>12181</v>
      </c>
      <c r="F1307" s="61" t="s">
        <v>12275</v>
      </c>
      <c r="G1307" s="63">
        <v>10</v>
      </c>
    </row>
    <row r="1308" spans="1:7" hidden="1" x14ac:dyDescent="0.25">
      <c r="A1308" s="61" t="s">
        <v>12279</v>
      </c>
      <c r="B1308" s="61" t="s">
        <v>204</v>
      </c>
      <c r="C1308" s="62">
        <v>590907</v>
      </c>
      <c r="D1308" s="61" t="s">
        <v>12065</v>
      </c>
      <c r="E1308" s="61" t="s">
        <v>12181</v>
      </c>
      <c r="F1308" s="61" t="s">
        <v>12276</v>
      </c>
      <c r="G1308" s="63">
        <v>10</v>
      </c>
    </row>
    <row r="1309" spans="1:7" hidden="1" x14ac:dyDescent="0.25">
      <c r="A1309" s="61" t="s">
        <v>12279</v>
      </c>
      <c r="B1309" s="61" t="s">
        <v>82</v>
      </c>
      <c r="C1309" s="62">
        <v>590938</v>
      </c>
      <c r="D1309" s="61" t="s">
        <v>12051</v>
      </c>
      <c r="E1309" s="61" t="s">
        <v>12182</v>
      </c>
      <c r="F1309" s="61" t="s">
        <v>12275</v>
      </c>
      <c r="G1309" s="63">
        <v>19.5</v>
      </c>
    </row>
    <row r="1310" spans="1:7" hidden="1" x14ac:dyDescent="0.25">
      <c r="A1310" s="61" t="s">
        <v>12279</v>
      </c>
      <c r="B1310" s="61" t="s">
        <v>82</v>
      </c>
      <c r="C1310" s="62">
        <v>590938</v>
      </c>
      <c r="D1310" s="61" t="s">
        <v>12148</v>
      </c>
      <c r="E1310" s="61" t="s">
        <v>12182</v>
      </c>
      <c r="F1310" s="61" t="s">
        <v>12275</v>
      </c>
      <c r="G1310" s="63">
        <v>19.5</v>
      </c>
    </row>
    <row r="1311" spans="1:7" hidden="1" x14ac:dyDescent="0.25">
      <c r="A1311" s="61" t="s">
        <v>12279</v>
      </c>
      <c r="B1311" s="61" t="s">
        <v>188</v>
      </c>
      <c r="C1311" s="62">
        <v>590960</v>
      </c>
      <c r="D1311" s="61" t="s">
        <v>12051</v>
      </c>
      <c r="E1311" s="61" t="s">
        <v>12183</v>
      </c>
      <c r="F1311" s="61" t="s">
        <v>12275</v>
      </c>
      <c r="G1311" s="63">
        <v>5</v>
      </c>
    </row>
    <row r="1312" spans="1:7" hidden="1" x14ac:dyDescent="0.25">
      <c r="A1312" s="61" t="s">
        <v>12279</v>
      </c>
      <c r="B1312" s="61" t="s">
        <v>188</v>
      </c>
      <c r="C1312" s="62">
        <v>590960</v>
      </c>
      <c r="D1312" s="61" t="s">
        <v>12106</v>
      </c>
      <c r="E1312" s="61" t="s">
        <v>12183</v>
      </c>
      <c r="F1312" s="61" t="s">
        <v>12275</v>
      </c>
      <c r="G1312" s="63">
        <v>5</v>
      </c>
    </row>
    <row r="1313" spans="1:7" hidden="1" x14ac:dyDescent="0.25">
      <c r="A1313" s="61" t="s">
        <v>12279</v>
      </c>
      <c r="B1313" s="61" t="s">
        <v>58</v>
      </c>
      <c r="C1313" s="62">
        <v>590977</v>
      </c>
      <c r="D1313" s="61" t="s">
        <v>12051</v>
      </c>
      <c r="E1313" s="61" t="s">
        <v>12184</v>
      </c>
      <c r="F1313" s="61" t="s">
        <v>12276</v>
      </c>
      <c r="G1313" s="63">
        <v>2</v>
      </c>
    </row>
    <row r="1314" spans="1:7" hidden="1" x14ac:dyDescent="0.25">
      <c r="A1314" s="61" t="s">
        <v>12279</v>
      </c>
      <c r="B1314" s="61" t="s">
        <v>58</v>
      </c>
      <c r="C1314" s="62">
        <v>590977</v>
      </c>
      <c r="D1314" s="61" t="s">
        <v>11961</v>
      </c>
      <c r="E1314" s="61" t="s">
        <v>12184</v>
      </c>
      <c r="F1314" s="61" t="s">
        <v>12276</v>
      </c>
      <c r="G1314" s="63">
        <v>2</v>
      </c>
    </row>
    <row r="1315" spans="1:7" hidden="1" x14ac:dyDescent="0.25">
      <c r="A1315" s="61" t="s">
        <v>12279</v>
      </c>
      <c r="B1315" s="61" t="s">
        <v>231</v>
      </c>
      <c r="C1315" s="62">
        <v>591021</v>
      </c>
      <c r="D1315" s="61" t="s">
        <v>12051</v>
      </c>
      <c r="E1315" s="61" t="s">
        <v>12185</v>
      </c>
      <c r="F1315" s="61" t="s">
        <v>12275</v>
      </c>
      <c r="G1315" s="63">
        <v>3</v>
      </c>
    </row>
    <row r="1316" spans="1:7" hidden="1" x14ac:dyDescent="0.25">
      <c r="A1316" s="61" t="s">
        <v>12279</v>
      </c>
      <c r="B1316" s="61" t="s">
        <v>231</v>
      </c>
      <c r="C1316" s="62">
        <v>591021</v>
      </c>
      <c r="D1316" s="61" t="s">
        <v>12021</v>
      </c>
      <c r="E1316" s="61" t="s">
        <v>12185</v>
      </c>
      <c r="F1316" s="61" t="s">
        <v>12275</v>
      </c>
      <c r="G1316" s="63">
        <v>3</v>
      </c>
    </row>
    <row r="1317" spans="1:7" hidden="1" x14ac:dyDescent="0.25">
      <c r="A1317" s="61" t="s">
        <v>12279</v>
      </c>
      <c r="B1317" s="61" t="s">
        <v>78</v>
      </c>
      <c r="C1317" s="62">
        <v>591080</v>
      </c>
      <c r="D1317" s="61" t="s">
        <v>12051</v>
      </c>
      <c r="E1317" s="61" t="s">
        <v>12169</v>
      </c>
      <c r="F1317" s="61" t="s">
        <v>12275</v>
      </c>
      <c r="G1317" s="63">
        <v>6</v>
      </c>
    </row>
    <row r="1318" spans="1:7" hidden="1" x14ac:dyDescent="0.25">
      <c r="A1318" s="61" t="s">
        <v>12279</v>
      </c>
      <c r="B1318" s="61" t="s">
        <v>78</v>
      </c>
      <c r="C1318" s="62">
        <v>591080</v>
      </c>
      <c r="D1318" s="61" t="s">
        <v>12051</v>
      </c>
      <c r="E1318" s="61" t="s">
        <v>12169</v>
      </c>
      <c r="F1318" s="61" t="s">
        <v>12276</v>
      </c>
      <c r="G1318" s="63">
        <v>6</v>
      </c>
    </row>
    <row r="1319" spans="1:7" hidden="1" x14ac:dyDescent="0.25">
      <c r="A1319" s="61" t="s">
        <v>12279</v>
      </c>
      <c r="B1319" s="61" t="s">
        <v>78</v>
      </c>
      <c r="C1319" s="62">
        <v>591080</v>
      </c>
      <c r="D1319" s="61" t="s">
        <v>11999</v>
      </c>
      <c r="E1319" s="61" t="s">
        <v>12169</v>
      </c>
      <c r="F1319" s="61" t="s">
        <v>12275</v>
      </c>
      <c r="G1319" s="63">
        <v>6</v>
      </c>
    </row>
    <row r="1320" spans="1:7" hidden="1" x14ac:dyDescent="0.25">
      <c r="A1320" s="61" t="s">
        <v>12279</v>
      </c>
      <c r="B1320" s="61" t="s">
        <v>78</v>
      </c>
      <c r="C1320" s="62">
        <v>591080</v>
      </c>
      <c r="D1320" s="61" t="s">
        <v>11999</v>
      </c>
      <c r="E1320" s="61" t="s">
        <v>12169</v>
      </c>
      <c r="F1320" s="61" t="s">
        <v>12276</v>
      </c>
      <c r="G1320" s="63">
        <v>6</v>
      </c>
    </row>
    <row r="1321" spans="1:7" hidden="1" x14ac:dyDescent="0.25">
      <c r="A1321" s="61" t="s">
        <v>12279</v>
      </c>
      <c r="B1321" s="61" t="s">
        <v>226</v>
      </c>
      <c r="C1321" s="62">
        <v>591207</v>
      </c>
      <c r="D1321" s="61" t="s">
        <v>12051</v>
      </c>
      <c r="E1321" s="61" t="s">
        <v>12186</v>
      </c>
      <c r="F1321" s="61" t="s">
        <v>12275</v>
      </c>
      <c r="G1321" s="63">
        <v>3</v>
      </c>
    </row>
    <row r="1322" spans="1:7" hidden="1" x14ac:dyDescent="0.25">
      <c r="A1322" s="61" t="s">
        <v>12279</v>
      </c>
      <c r="B1322" s="61" t="s">
        <v>226</v>
      </c>
      <c r="C1322" s="62">
        <v>591207</v>
      </c>
      <c r="D1322" s="61" t="s">
        <v>12051</v>
      </c>
      <c r="E1322" s="61" t="s">
        <v>12186</v>
      </c>
      <c r="F1322" s="61" t="s">
        <v>12276</v>
      </c>
      <c r="G1322" s="63">
        <v>2</v>
      </c>
    </row>
    <row r="1323" spans="1:7" hidden="1" x14ac:dyDescent="0.25">
      <c r="A1323" s="61" t="s">
        <v>12279</v>
      </c>
      <c r="B1323" s="61" t="s">
        <v>226</v>
      </c>
      <c r="C1323" s="62">
        <v>591207</v>
      </c>
      <c r="D1323" s="61" t="s">
        <v>12046</v>
      </c>
      <c r="E1323" s="61" t="s">
        <v>12186</v>
      </c>
      <c r="F1323" s="61" t="s">
        <v>12275</v>
      </c>
      <c r="G1323" s="63">
        <v>3</v>
      </c>
    </row>
    <row r="1324" spans="1:7" hidden="1" x14ac:dyDescent="0.25">
      <c r="A1324" s="61" t="s">
        <v>12279</v>
      </c>
      <c r="B1324" s="61" t="s">
        <v>226</v>
      </c>
      <c r="C1324" s="62">
        <v>591207</v>
      </c>
      <c r="D1324" s="61" t="s">
        <v>12046</v>
      </c>
      <c r="E1324" s="61" t="s">
        <v>12186</v>
      </c>
      <c r="F1324" s="61" t="s">
        <v>12276</v>
      </c>
      <c r="G1324" s="63">
        <v>2</v>
      </c>
    </row>
    <row r="1325" spans="1:7" hidden="1" x14ac:dyDescent="0.25">
      <c r="A1325" s="61" t="s">
        <v>12279</v>
      </c>
      <c r="B1325" s="61" t="s">
        <v>226</v>
      </c>
      <c r="C1325" s="62">
        <v>591207</v>
      </c>
      <c r="D1325" s="61" t="s">
        <v>1174</v>
      </c>
      <c r="E1325" s="61" t="s">
        <v>12186</v>
      </c>
      <c r="F1325" s="61" t="s">
        <v>12275</v>
      </c>
      <c r="G1325" s="63">
        <v>3</v>
      </c>
    </row>
    <row r="1326" spans="1:7" hidden="1" x14ac:dyDescent="0.25">
      <c r="A1326" s="61" t="s">
        <v>12279</v>
      </c>
      <c r="B1326" s="61" t="s">
        <v>226</v>
      </c>
      <c r="C1326" s="62">
        <v>591207</v>
      </c>
      <c r="D1326" s="61" t="s">
        <v>1174</v>
      </c>
      <c r="E1326" s="61" t="s">
        <v>12186</v>
      </c>
      <c r="F1326" s="61" t="s">
        <v>12276</v>
      </c>
      <c r="G1326" s="63">
        <v>2</v>
      </c>
    </row>
    <row r="1327" spans="1:7" hidden="1" x14ac:dyDescent="0.25">
      <c r="A1327" s="61" t="s">
        <v>12279</v>
      </c>
      <c r="B1327" s="61" t="s">
        <v>46</v>
      </c>
      <c r="C1327" s="62">
        <v>591217</v>
      </c>
      <c r="D1327" s="61" t="s">
        <v>12051</v>
      </c>
      <c r="E1327" s="61" t="s">
        <v>12164</v>
      </c>
      <c r="F1327" s="61" t="s">
        <v>12275</v>
      </c>
      <c r="G1327" s="63">
        <v>10</v>
      </c>
    </row>
    <row r="1328" spans="1:7" hidden="1" x14ac:dyDescent="0.25">
      <c r="A1328" s="61" t="s">
        <v>12279</v>
      </c>
      <c r="B1328" s="61" t="s">
        <v>46</v>
      </c>
      <c r="C1328" s="62">
        <v>591217</v>
      </c>
      <c r="D1328" s="61" t="s">
        <v>12051</v>
      </c>
      <c r="E1328" s="61" t="s">
        <v>12164</v>
      </c>
      <c r="F1328" s="61" t="s">
        <v>12276</v>
      </c>
      <c r="G1328" s="63">
        <v>7.5</v>
      </c>
    </row>
    <row r="1329" spans="1:7" hidden="1" x14ac:dyDescent="0.25">
      <c r="A1329" s="61" t="s">
        <v>12279</v>
      </c>
      <c r="B1329" s="61" t="s">
        <v>46</v>
      </c>
      <c r="C1329" s="62">
        <v>591217</v>
      </c>
      <c r="D1329" s="61" t="s">
        <v>12154</v>
      </c>
      <c r="E1329" s="61" t="s">
        <v>12164</v>
      </c>
      <c r="F1329" s="61" t="s">
        <v>12275</v>
      </c>
      <c r="G1329" s="63">
        <v>10</v>
      </c>
    </row>
    <row r="1330" spans="1:7" hidden="1" x14ac:dyDescent="0.25">
      <c r="A1330" s="61" t="s">
        <v>12279</v>
      </c>
      <c r="B1330" s="61" t="s">
        <v>46</v>
      </c>
      <c r="C1330" s="62">
        <v>591217</v>
      </c>
      <c r="D1330" s="61" t="s">
        <v>12154</v>
      </c>
      <c r="E1330" s="61" t="s">
        <v>12164</v>
      </c>
      <c r="F1330" s="61" t="s">
        <v>12276</v>
      </c>
      <c r="G1330" s="63">
        <v>7.5</v>
      </c>
    </row>
    <row r="1331" spans="1:7" hidden="1" x14ac:dyDescent="0.25">
      <c r="A1331" s="61" t="s">
        <v>12279</v>
      </c>
      <c r="B1331" s="61" t="s">
        <v>177</v>
      </c>
      <c r="C1331" s="62">
        <v>580633</v>
      </c>
      <c r="D1331" s="61" t="s">
        <v>12051</v>
      </c>
      <c r="E1331" s="61" t="s">
        <v>12167</v>
      </c>
      <c r="F1331" s="61" t="s">
        <v>12275</v>
      </c>
      <c r="G1331" s="63">
        <v>7</v>
      </c>
    </row>
    <row r="1332" spans="1:7" hidden="1" x14ac:dyDescent="0.25">
      <c r="A1332" s="61" t="s">
        <v>12279</v>
      </c>
      <c r="B1332" s="61" t="s">
        <v>177</v>
      </c>
      <c r="C1332" s="62">
        <v>580633</v>
      </c>
      <c r="D1332" s="61" t="s">
        <v>12121</v>
      </c>
      <c r="E1332" s="61" t="s">
        <v>12167</v>
      </c>
      <c r="F1332" s="61" t="s">
        <v>12275</v>
      </c>
      <c r="G1332" s="63">
        <v>7</v>
      </c>
    </row>
    <row r="1333" spans="1:7" hidden="1" x14ac:dyDescent="0.25">
      <c r="A1333" s="61" t="s">
        <v>12279</v>
      </c>
      <c r="B1333" s="61" t="s">
        <v>54</v>
      </c>
      <c r="C1333" s="62">
        <v>591326</v>
      </c>
      <c r="D1333" s="61" t="s">
        <v>12012</v>
      </c>
      <c r="E1333" s="61" t="s">
        <v>12162</v>
      </c>
      <c r="F1333" s="61" t="s">
        <v>12275</v>
      </c>
      <c r="G1333" s="63">
        <v>16</v>
      </c>
    </row>
    <row r="1334" spans="1:7" hidden="1" x14ac:dyDescent="0.25">
      <c r="A1334" s="61" t="s">
        <v>12279</v>
      </c>
      <c r="B1334" s="61" t="s">
        <v>54</v>
      </c>
      <c r="C1334" s="62">
        <v>591326</v>
      </c>
      <c r="D1334" s="61" t="s">
        <v>12012</v>
      </c>
      <c r="E1334" s="61" t="s">
        <v>12162</v>
      </c>
      <c r="F1334" s="61" t="s">
        <v>12276</v>
      </c>
      <c r="G1334" s="63">
        <v>7</v>
      </c>
    </row>
    <row r="1335" spans="1:7" hidden="1" x14ac:dyDescent="0.25">
      <c r="A1335" s="61" t="s">
        <v>12279</v>
      </c>
      <c r="B1335" s="61" t="s">
        <v>54</v>
      </c>
      <c r="C1335" s="62">
        <v>591326</v>
      </c>
      <c r="D1335" s="61" t="s">
        <v>12051</v>
      </c>
      <c r="E1335" s="61" t="s">
        <v>12162</v>
      </c>
      <c r="F1335" s="61" t="s">
        <v>12275</v>
      </c>
      <c r="G1335" s="63">
        <v>16</v>
      </c>
    </row>
    <row r="1336" spans="1:7" hidden="1" x14ac:dyDescent="0.25">
      <c r="A1336" s="61" t="s">
        <v>12279</v>
      </c>
      <c r="B1336" s="61" t="s">
        <v>54</v>
      </c>
      <c r="C1336" s="62">
        <v>591326</v>
      </c>
      <c r="D1336" s="61" t="s">
        <v>12051</v>
      </c>
      <c r="E1336" s="61" t="s">
        <v>12162</v>
      </c>
      <c r="F1336" s="61" t="s">
        <v>12276</v>
      </c>
      <c r="G1336" s="63">
        <v>7</v>
      </c>
    </row>
    <row r="1337" spans="1:7" hidden="1" x14ac:dyDescent="0.25">
      <c r="A1337" s="61" t="s">
        <v>12279</v>
      </c>
      <c r="B1337" s="61" t="s">
        <v>168</v>
      </c>
      <c r="C1337" s="62">
        <v>591406</v>
      </c>
      <c r="D1337" s="61" t="s">
        <v>12051</v>
      </c>
      <c r="E1337" s="61" t="s">
        <v>12187</v>
      </c>
      <c r="F1337" s="61" t="s">
        <v>12275</v>
      </c>
      <c r="G1337" s="63">
        <v>4</v>
      </c>
    </row>
    <row r="1338" spans="1:7" hidden="1" x14ac:dyDescent="0.25">
      <c r="A1338" s="61" t="s">
        <v>12279</v>
      </c>
      <c r="B1338" s="61" t="s">
        <v>168</v>
      </c>
      <c r="C1338" s="62">
        <v>591406</v>
      </c>
      <c r="D1338" s="61" t="s">
        <v>12051</v>
      </c>
      <c r="E1338" s="61" t="s">
        <v>12187</v>
      </c>
      <c r="F1338" s="61" t="s">
        <v>12276</v>
      </c>
      <c r="G1338" s="63">
        <v>4</v>
      </c>
    </row>
    <row r="1339" spans="1:7" hidden="1" x14ac:dyDescent="0.25">
      <c r="A1339" s="61" t="s">
        <v>12279</v>
      </c>
      <c r="B1339" s="61" t="s">
        <v>168</v>
      </c>
      <c r="C1339" s="62">
        <v>591406</v>
      </c>
      <c r="D1339" s="61" t="s">
        <v>12132</v>
      </c>
      <c r="E1339" s="61" t="s">
        <v>12187</v>
      </c>
      <c r="F1339" s="61" t="s">
        <v>12275</v>
      </c>
      <c r="G1339" s="63">
        <v>4</v>
      </c>
    </row>
    <row r="1340" spans="1:7" hidden="1" x14ac:dyDescent="0.25">
      <c r="A1340" s="61" t="s">
        <v>12279</v>
      </c>
      <c r="B1340" s="61" t="s">
        <v>168</v>
      </c>
      <c r="C1340" s="62">
        <v>591406</v>
      </c>
      <c r="D1340" s="61" t="s">
        <v>12132</v>
      </c>
      <c r="E1340" s="61" t="s">
        <v>12187</v>
      </c>
      <c r="F1340" s="61" t="s">
        <v>12276</v>
      </c>
      <c r="G1340" s="63">
        <v>4</v>
      </c>
    </row>
    <row r="1341" spans="1:7" hidden="1" x14ac:dyDescent="0.25">
      <c r="A1341" s="61" t="s">
        <v>12279</v>
      </c>
      <c r="B1341" s="61" t="s">
        <v>136</v>
      </c>
      <c r="C1341" s="62">
        <v>105593</v>
      </c>
      <c r="D1341" s="61" t="s">
        <v>12051</v>
      </c>
      <c r="E1341" s="61" t="s">
        <v>12172</v>
      </c>
      <c r="F1341" s="61" t="s">
        <v>12275</v>
      </c>
      <c r="G1341" s="63">
        <v>3</v>
      </c>
    </row>
    <row r="1342" spans="1:7" hidden="1" x14ac:dyDescent="0.25">
      <c r="A1342" s="61" t="s">
        <v>12279</v>
      </c>
      <c r="B1342" s="61" t="s">
        <v>136</v>
      </c>
      <c r="C1342" s="62">
        <v>105593</v>
      </c>
      <c r="D1342" s="61" t="s">
        <v>1174</v>
      </c>
      <c r="E1342" s="61" t="s">
        <v>12172</v>
      </c>
      <c r="F1342" s="61" t="s">
        <v>12275</v>
      </c>
      <c r="G1342" s="63">
        <v>3</v>
      </c>
    </row>
    <row r="1343" spans="1:7" hidden="1" x14ac:dyDescent="0.25">
      <c r="A1343" s="61" t="s">
        <v>12279</v>
      </c>
      <c r="B1343" s="61" t="s">
        <v>124</v>
      </c>
      <c r="C1343" s="62">
        <v>591502</v>
      </c>
      <c r="D1343" s="61" t="s">
        <v>12051</v>
      </c>
      <c r="E1343" s="61" t="s">
        <v>12188</v>
      </c>
      <c r="F1343" s="61" t="s">
        <v>12275</v>
      </c>
      <c r="G1343" s="63">
        <v>4.0999999999999996</v>
      </c>
    </row>
    <row r="1344" spans="1:7" hidden="1" x14ac:dyDescent="0.25">
      <c r="A1344" s="61" t="s">
        <v>12279</v>
      </c>
      <c r="B1344" s="61" t="s">
        <v>124</v>
      </c>
      <c r="C1344" s="62">
        <v>591502</v>
      </c>
      <c r="D1344" s="61" t="s">
        <v>12051</v>
      </c>
      <c r="E1344" s="61" t="s">
        <v>12188</v>
      </c>
      <c r="F1344" s="61" t="s">
        <v>12276</v>
      </c>
      <c r="G1344" s="63">
        <v>4.0999999999999996</v>
      </c>
    </row>
    <row r="1345" spans="1:7" hidden="1" x14ac:dyDescent="0.25">
      <c r="A1345" s="61" t="s">
        <v>12279</v>
      </c>
      <c r="B1345" s="61" t="s">
        <v>124</v>
      </c>
      <c r="C1345" s="62">
        <v>591502</v>
      </c>
      <c r="D1345" s="61" t="s">
        <v>12095</v>
      </c>
      <c r="E1345" s="61" t="s">
        <v>12188</v>
      </c>
      <c r="F1345" s="61" t="s">
        <v>12275</v>
      </c>
      <c r="G1345" s="63">
        <v>4.0999999999999996</v>
      </c>
    </row>
    <row r="1346" spans="1:7" hidden="1" x14ac:dyDescent="0.25">
      <c r="A1346" s="61" t="s">
        <v>12279</v>
      </c>
      <c r="B1346" s="61" t="s">
        <v>124</v>
      </c>
      <c r="C1346" s="62">
        <v>591502</v>
      </c>
      <c r="D1346" s="61" t="s">
        <v>12095</v>
      </c>
      <c r="E1346" s="61" t="s">
        <v>12188</v>
      </c>
      <c r="F1346" s="61" t="s">
        <v>12276</v>
      </c>
      <c r="G1346" s="63">
        <v>4.0999999999999996</v>
      </c>
    </row>
    <row r="1347" spans="1:7" hidden="1" x14ac:dyDescent="0.25">
      <c r="A1347" s="61" t="s">
        <v>12279</v>
      </c>
      <c r="B1347" s="61" t="s">
        <v>153</v>
      </c>
      <c r="C1347" s="62">
        <v>591531</v>
      </c>
      <c r="D1347" s="61" t="s">
        <v>12051</v>
      </c>
      <c r="E1347" s="61" t="s">
        <v>12184</v>
      </c>
      <c r="F1347" s="61" t="s">
        <v>12275</v>
      </c>
      <c r="G1347" s="63">
        <v>5</v>
      </c>
    </row>
    <row r="1348" spans="1:7" hidden="1" x14ac:dyDescent="0.25">
      <c r="A1348" s="61" t="s">
        <v>12279</v>
      </c>
      <c r="B1348" s="61" t="s">
        <v>153</v>
      </c>
      <c r="C1348" s="62">
        <v>591531</v>
      </c>
      <c r="D1348" s="61" t="s">
        <v>12051</v>
      </c>
      <c r="E1348" s="61" t="s">
        <v>12184</v>
      </c>
      <c r="F1348" s="61" t="s">
        <v>12276</v>
      </c>
      <c r="G1348" s="63">
        <v>3</v>
      </c>
    </row>
    <row r="1349" spans="1:7" hidden="1" x14ac:dyDescent="0.25">
      <c r="A1349" s="61" t="s">
        <v>12279</v>
      </c>
      <c r="B1349" s="61" t="s">
        <v>153</v>
      </c>
      <c r="C1349" s="62">
        <v>591531</v>
      </c>
      <c r="D1349" s="61" t="s">
        <v>12048</v>
      </c>
      <c r="E1349" s="61" t="s">
        <v>12184</v>
      </c>
      <c r="F1349" s="61" t="s">
        <v>12275</v>
      </c>
      <c r="G1349" s="63">
        <v>5</v>
      </c>
    </row>
    <row r="1350" spans="1:7" hidden="1" x14ac:dyDescent="0.25">
      <c r="A1350" s="61" t="s">
        <v>12279</v>
      </c>
      <c r="B1350" s="61" t="s">
        <v>153</v>
      </c>
      <c r="C1350" s="62">
        <v>591531</v>
      </c>
      <c r="D1350" s="61" t="s">
        <v>12048</v>
      </c>
      <c r="E1350" s="61" t="s">
        <v>12184</v>
      </c>
      <c r="F1350" s="61" t="s">
        <v>12276</v>
      </c>
      <c r="G1350" s="63">
        <v>3</v>
      </c>
    </row>
    <row r="1351" spans="1:7" hidden="1" x14ac:dyDescent="0.25">
      <c r="A1351" s="61" t="s">
        <v>12279</v>
      </c>
      <c r="B1351" s="61" t="s">
        <v>246</v>
      </c>
      <c r="C1351" s="62">
        <v>591548</v>
      </c>
      <c r="D1351" s="61" t="s">
        <v>12012</v>
      </c>
      <c r="E1351" s="61" t="s">
        <v>12168</v>
      </c>
      <c r="F1351" s="61" t="s">
        <v>12276</v>
      </c>
      <c r="G1351" s="63">
        <v>11.5</v>
      </c>
    </row>
    <row r="1352" spans="1:7" hidden="1" x14ac:dyDescent="0.25">
      <c r="A1352" s="61" t="s">
        <v>12279</v>
      </c>
      <c r="B1352" s="61" t="s">
        <v>246</v>
      </c>
      <c r="C1352" s="62">
        <v>591548</v>
      </c>
      <c r="D1352" s="61" t="s">
        <v>12051</v>
      </c>
      <c r="E1352" s="61" t="s">
        <v>12168</v>
      </c>
      <c r="F1352" s="61" t="s">
        <v>12275</v>
      </c>
      <c r="G1352" s="63">
        <v>15</v>
      </c>
    </row>
    <row r="1353" spans="1:7" hidden="1" x14ac:dyDescent="0.25">
      <c r="A1353" s="61" t="s">
        <v>12279</v>
      </c>
      <c r="B1353" s="61" t="s">
        <v>246</v>
      </c>
      <c r="C1353" s="62">
        <v>591548</v>
      </c>
      <c r="D1353" s="61" t="s">
        <v>12051</v>
      </c>
      <c r="E1353" s="61" t="s">
        <v>12168</v>
      </c>
      <c r="F1353" s="61" t="s">
        <v>12276</v>
      </c>
      <c r="G1353" s="63">
        <v>11.5</v>
      </c>
    </row>
    <row r="1354" spans="1:7" hidden="1" x14ac:dyDescent="0.25">
      <c r="A1354" s="61" t="s">
        <v>12279</v>
      </c>
      <c r="B1354" s="61" t="s">
        <v>246</v>
      </c>
      <c r="C1354" s="62">
        <v>591548</v>
      </c>
      <c r="D1354" s="61" t="s">
        <v>12031</v>
      </c>
      <c r="E1354" s="61" t="s">
        <v>12168</v>
      </c>
      <c r="F1354" s="61" t="s">
        <v>12276</v>
      </c>
      <c r="G1354" s="63">
        <v>11.5</v>
      </c>
    </row>
    <row r="1355" spans="1:7" hidden="1" x14ac:dyDescent="0.25">
      <c r="A1355" s="61" t="s">
        <v>12279</v>
      </c>
      <c r="B1355" s="61" t="s">
        <v>246</v>
      </c>
      <c r="C1355" s="62">
        <v>591548</v>
      </c>
      <c r="D1355" s="61" t="s">
        <v>11954</v>
      </c>
      <c r="E1355" s="61" t="s">
        <v>12168</v>
      </c>
      <c r="F1355" s="61" t="s">
        <v>12275</v>
      </c>
      <c r="G1355" s="63">
        <v>15</v>
      </c>
    </row>
    <row r="1356" spans="1:7" hidden="1" x14ac:dyDescent="0.25">
      <c r="A1356" s="61" t="s">
        <v>12279</v>
      </c>
      <c r="B1356" s="61" t="s">
        <v>246</v>
      </c>
      <c r="C1356" s="62">
        <v>591548</v>
      </c>
      <c r="D1356" s="61" t="s">
        <v>11954</v>
      </c>
      <c r="E1356" s="61" t="s">
        <v>12168</v>
      </c>
      <c r="F1356" s="61" t="s">
        <v>12276</v>
      </c>
      <c r="G1356" s="63">
        <v>11.5</v>
      </c>
    </row>
    <row r="1357" spans="1:7" hidden="1" x14ac:dyDescent="0.25">
      <c r="A1357" s="61" t="s">
        <v>12279</v>
      </c>
      <c r="B1357" s="61" t="s">
        <v>164</v>
      </c>
      <c r="C1357" s="62">
        <v>492349</v>
      </c>
      <c r="D1357" s="61" t="s">
        <v>12051</v>
      </c>
      <c r="E1357" s="61" t="s">
        <v>12189</v>
      </c>
      <c r="F1357" s="61" t="s">
        <v>12275</v>
      </c>
      <c r="G1357" s="63">
        <v>5</v>
      </c>
    </row>
    <row r="1358" spans="1:7" hidden="1" x14ac:dyDescent="0.25">
      <c r="A1358" s="61" t="s">
        <v>12279</v>
      </c>
      <c r="B1358" s="61" t="s">
        <v>164</v>
      </c>
      <c r="C1358" s="62">
        <v>492349</v>
      </c>
      <c r="D1358" s="61" t="s">
        <v>12051</v>
      </c>
      <c r="E1358" s="61" t="s">
        <v>12189</v>
      </c>
      <c r="F1358" s="61" t="s">
        <v>12276</v>
      </c>
      <c r="G1358" s="63">
        <v>2.5</v>
      </c>
    </row>
    <row r="1359" spans="1:7" hidden="1" x14ac:dyDescent="0.25">
      <c r="A1359" s="61" t="s">
        <v>12279</v>
      </c>
      <c r="B1359" s="61" t="s">
        <v>164</v>
      </c>
      <c r="C1359" s="62">
        <v>492349</v>
      </c>
      <c r="D1359" s="61" t="s">
        <v>12077</v>
      </c>
      <c r="E1359" s="61" t="s">
        <v>12189</v>
      </c>
      <c r="F1359" s="61" t="s">
        <v>12275</v>
      </c>
      <c r="G1359" s="63">
        <v>5</v>
      </c>
    </row>
    <row r="1360" spans="1:7" hidden="1" x14ac:dyDescent="0.25">
      <c r="A1360" s="61" t="s">
        <v>12279</v>
      </c>
      <c r="B1360" s="61" t="s">
        <v>164</v>
      </c>
      <c r="C1360" s="62">
        <v>492349</v>
      </c>
      <c r="D1360" s="61" t="s">
        <v>12077</v>
      </c>
      <c r="E1360" s="61" t="s">
        <v>12189</v>
      </c>
      <c r="F1360" s="61" t="s">
        <v>12276</v>
      </c>
      <c r="G1360" s="63">
        <v>2.5</v>
      </c>
    </row>
    <row r="1361" spans="1:7" hidden="1" x14ac:dyDescent="0.25">
      <c r="A1361" s="61" t="s">
        <v>12279</v>
      </c>
      <c r="B1361" s="61" t="s">
        <v>1968</v>
      </c>
      <c r="C1361" s="62">
        <v>591610</v>
      </c>
      <c r="D1361" s="61" t="s">
        <v>12051</v>
      </c>
      <c r="E1361" s="61" t="s">
        <v>12190</v>
      </c>
      <c r="F1361" s="61" t="s">
        <v>12275</v>
      </c>
      <c r="G1361" s="63">
        <v>5</v>
      </c>
    </row>
    <row r="1362" spans="1:7" hidden="1" x14ac:dyDescent="0.25">
      <c r="A1362" s="61" t="s">
        <v>12279</v>
      </c>
      <c r="B1362" s="61" t="s">
        <v>1968</v>
      </c>
      <c r="C1362" s="62">
        <v>591610</v>
      </c>
      <c r="D1362" s="61" t="s">
        <v>12075</v>
      </c>
      <c r="E1362" s="61" t="s">
        <v>12190</v>
      </c>
      <c r="F1362" s="61" t="s">
        <v>12275</v>
      </c>
      <c r="G1362" s="63">
        <v>5</v>
      </c>
    </row>
    <row r="1363" spans="1:7" hidden="1" x14ac:dyDescent="0.25">
      <c r="A1363" s="61" t="s">
        <v>12279</v>
      </c>
      <c r="B1363" s="61" t="s">
        <v>253</v>
      </c>
      <c r="C1363" s="62">
        <v>591671</v>
      </c>
      <c r="D1363" s="61" t="s">
        <v>12051</v>
      </c>
      <c r="E1363" s="61" t="s">
        <v>12191</v>
      </c>
      <c r="F1363" s="61" t="s">
        <v>12275</v>
      </c>
      <c r="G1363" s="63">
        <v>5</v>
      </c>
    </row>
    <row r="1364" spans="1:7" hidden="1" x14ac:dyDescent="0.25">
      <c r="A1364" s="61" t="s">
        <v>12279</v>
      </c>
      <c r="B1364" s="61" t="s">
        <v>253</v>
      </c>
      <c r="C1364" s="62">
        <v>591671</v>
      </c>
      <c r="D1364" s="61" t="s">
        <v>12051</v>
      </c>
      <c r="E1364" s="61" t="s">
        <v>12191</v>
      </c>
      <c r="F1364" s="61" t="s">
        <v>12276</v>
      </c>
      <c r="G1364" s="63">
        <v>3</v>
      </c>
    </row>
    <row r="1365" spans="1:7" hidden="1" x14ac:dyDescent="0.25">
      <c r="A1365" s="61" t="s">
        <v>12279</v>
      </c>
      <c r="B1365" s="61" t="s">
        <v>253</v>
      </c>
      <c r="C1365" s="62">
        <v>591671</v>
      </c>
      <c r="D1365" s="61" t="s">
        <v>12108</v>
      </c>
      <c r="E1365" s="61" t="s">
        <v>12191</v>
      </c>
      <c r="F1365" s="61" t="s">
        <v>12275</v>
      </c>
      <c r="G1365" s="63">
        <v>5</v>
      </c>
    </row>
    <row r="1366" spans="1:7" hidden="1" x14ac:dyDescent="0.25">
      <c r="A1366" s="61" t="s">
        <v>12279</v>
      </c>
      <c r="B1366" s="61" t="s">
        <v>253</v>
      </c>
      <c r="C1366" s="62">
        <v>591671</v>
      </c>
      <c r="D1366" s="61" t="s">
        <v>12108</v>
      </c>
      <c r="E1366" s="61" t="s">
        <v>12191</v>
      </c>
      <c r="F1366" s="61" t="s">
        <v>12276</v>
      </c>
      <c r="G1366" s="63">
        <v>3</v>
      </c>
    </row>
    <row r="1367" spans="1:7" hidden="1" x14ac:dyDescent="0.25">
      <c r="A1367" s="61" t="s">
        <v>12279</v>
      </c>
      <c r="B1367" s="61" t="s">
        <v>83</v>
      </c>
      <c r="C1367" s="62">
        <v>591389</v>
      </c>
      <c r="D1367" s="61" t="s">
        <v>12051</v>
      </c>
      <c r="E1367" s="61" t="s">
        <v>12191</v>
      </c>
      <c r="F1367" s="61" t="s">
        <v>12275</v>
      </c>
      <c r="G1367" s="63">
        <v>7</v>
      </c>
    </row>
    <row r="1368" spans="1:7" hidden="1" x14ac:dyDescent="0.25">
      <c r="A1368" s="61" t="s">
        <v>12279</v>
      </c>
      <c r="B1368" s="61" t="s">
        <v>83</v>
      </c>
      <c r="C1368" s="62">
        <v>591389</v>
      </c>
      <c r="D1368" s="61" t="s">
        <v>12051</v>
      </c>
      <c r="E1368" s="61" t="s">
        <v>12191</v>
      </c>
      <c r="F1368" s="61" t="s">
        <v>12276</v>
      </c>
      <c r="G1368" s="63">
        <v>5</v>
      </c>
    </row>
    <row r="1369" spans="1:7" hidden="1" x14ac:dyDescent="0.25">
      <c r="A1369" s="61" t="s">
        <v>12279</v>
      </c>
      <c r="B1369" s="61" t="s">
        <v>83</v>
      </c>
      <c r="C1369" s="62">
        <v>591389</v>
      </c>
      <c r="D1369" s="61" t="s">
        <v>12108</v>
      </c>
      <c r="E1369" s="61" t="s">
        <v>12191</v>
      </c>
      <c r="F1369" s="61" t="s">
        <v>12275</v>
      </c>
      <c r="G1369" s="63">
        <v>7</v>
      </c>
    </row>
    <row r="1370" spans="1:7" hidden="1" x14ac:dyDescent="0.25">
      <c r="A1370" s="61" t="s">
        <v>12279</v>
      </c>
      <c r="B1370" s="61" t="s">
        <v>83</v>
      </c>
      <c r="C1370" s="62">
        <v>591389</v>
      </c>
      <c r="D1370" s="61" t="s">
        <v>12108</v>
      </c>
      <c r="E1370" s="61" t="s">
        <v>12191</v>
      </c>
      <c r="F1370" s="61" t="s">
        <v>12276</v>
      </c>
      <c r="G1370" s="63">
        <v>5</v>
      </c>
    </row>
    <row r="1371" spans="1:7" hidden="1" x14ac:dyDescent="0.25">
      <c r="A1371" s="61" t="s">
        <v>12279</v>
      </c>
      <c r="B1371" s="61" t="s">
        <v>59</v>
      </c>
      <c r="C1371" s="62">
        <v>591836</v>
      </c>
      <c r="D1371" s="61" t="s">
        <v>12051</v>
      </c>
      <c r="E1371" s="61" t="s">
        <v>12192</v>
      </c>
      <c r="F1371" s="61" t="s">
        <v>12275</v>
      </c>
      <c r="G1371" s="63">
        <v>10</v>
      </c>
    </row>
    <row r="1372" spans="1:7" hidden="1" x14ac:dyDescent="0.25">
      <c r="A1372" s="61" t="s">
        <v>12279</v>
      </c>
      <c r="B1372" s="61" t="s">
        <v>59</v>
      </c>
      <c r="C1372" s="62">
        <v>591836</v>
      </c>
      <c r="D1372" s="61" t="s">
        <v>12031</v>
      </c>
      <c r="E1372" s="61" t="s">
        <v>12192</v>
      </c>
      <c r="F1372" s="61" t="s">
        <v>12275</v>
      </c>
      <c r="G1372" s="63">
        <v>10</v>
      </c>
    </row>
    <row r="1373" spans="1:7" hidden="1" x14ac:dyDescent="0.25">
      <c r="A1373" s="61" t="s">
        <v>12279</v>
      </c>
      <c r="B1373" s="61" t="s">
        <v>42</v>
      </c>
      <c r="C1373" s="62">
        <v>591851</v>
      </c>
      <c r="D1373" s="61" t="s">
        <v>12051</v>
      </c>
      <c r="E1373" s="61" t="s">
        <v>12193</v>
      </c>
      <c r="F1373" s="61" t="s">
        <v>12276</v>
      </c>
      <c r="G1373" s="63">
        <v>7.5</v>
      </c>
    </row>
    <row r="1374" spans="1:7" hidden="1" x14ac:dyDescent="0.25">
      <c r="A1374" s="61" t="s">
        <v>12279</v>
      </c>
      <c r="B1374" s="61" t="s">
        <v>42</v>
      </c>
      <c r="C1374" s="62">
        <v>591851</v>
      </c>
      <c r="D1374" s="61" t="s">
        <v>12037</v>
      </c>
      <c r="E1374" s="61" t="s">
        <v>12193</v>
      </c>
      <c r="F1374" s="61" t="s">
        <v>12276</v>
      </c>
      <c r="G1374" s="63">
        <v>7.5</v>
      </c>
    </row>
    <row r="1375" spans="1:7" hidden="1" x14ac:dyDescent="0.25">
      <c r="A1375" s="61" t="s">
        <v>12279</v>
      </c>
      <c r="B1375" s="61" t="s">
        <v>7920</v>
      </c>
      <c r="C1375" s="62">
        <v>591893</v>
      </c>
      <c r="D1375" s="61" t="s">
        <v>12051</v>
      </c>
      <c r="E1375" s="61" t="s">
        <v>12194</v>
      </c>
      <c r="F1375" s="61" t="s">
        <v>12276</v>
      </c>
      <c r="G1375" s="63">
        <v>23</v>
      </c>
    </row>
    <row r="1376" spans="1:7" hidden="1" x14ac:dyDescent="0.25">
      <c r="A1376" s="61" t="s">
        <v>12279</v>
      </c>
      <c r="B1376" s="61" t="s">
        <v>7920</v>
      </c>
      <c r="C1376" s="62">
        <v>591893</v>
      </c>
      <c r="D1376" s="61" t="s">
        <v>12137</v>
      </c>
      <c r="E1376" s="61" t="s">
        <v>12194</v>
      </c>
      <c r="F1376" s="61" t="s">
        <v>12276</v>
      </c>
      <c r="G1376" s="63">
        <v>23</v>
      </c>
    </row>
    <row r="1377" spans="1:7" hidden="1" x14ac:dyDescent="0.25">
      <c r="A1377" s="61" t="s">
        <v>12279</v>
      </c>
      <c r="B1377" s="61" t="s">
        <v>182</v>
      </c>
      <c r="C1377" s="62">
        <v>591274</v>
      </c>
      <c r="D1377" s="61" t="s">
        <v>12051</v>
      </c>
      <c r="E1377" s="61" t="s">
        <v>12195</v>
      </c>
      <c r="F1377" s="61" t="s">
        <v>12275</v>
      </c>
      <c r="G1377" s="63">
        <v>5</v>
      </c>
    </row>
    <row r="1378" spans="1:7" hidden="1" x14ac:dyDescent="0.25">
      <c r="A1378" s="61" t="s">
        <v>12279</v>
      </c>
      <c r="B1378" s="61" t="s">
        <v>182</v>
      </c>
      <c r="C1378" s="62">
        <v>591274</v>
      </c>
      <c r="D1378" s="61" t="s">
        <v>12051</v>
      </c>
      <c r="E1378" s="61" t="s">
        <v>12195</v>
      </c>
      <c r="F1378" s="61" t="s">
        <v>12276</v>
      </c>
      <c r="G1378" s="63">
        <v>5</v>
      </c>
    </row>
    <row r="1379" spans="1:7" hidden="1" x14ac:dyDescent="0.25">
      <c r="A1379" s="61" t="s">
        <v>12279</v>
      </c>
      <c r="B1379" s="61" t="s">
        <v>182</v>
      </c>
      <c r="C1379" s="62">
        <v>591274</v>
      </c>
      <c r="D1379" s="61" t="s">
        <v>11987</v>
      </c>
      <c r="E1379" s="61" t="s">
        <v>12195</v>
      </c>
      <c r="F1379" s="61" t="s">
        <v>12275</v>
      </c>
      <c r="G1379" s="63">
        <v>5</v>
      </c>
    </row>
    <row r="1380" spans="1:7" hidden="1" x14ac:dyDescent="0.25">
      <c r="A1380" s="61" t="s">
        <v>12279</v>
      </c>
      <c r="B1380" s="61" t="s">
        <v>182</v>
      </c>
      <c r="C1380" s="62">
        <v>591274</v>
      </c>
      <c r="D1380" s="61" t="s">
        <v>11987</v>
      </c>
      <c r="E1380" s="61" t="s">
        <v>12195</v>
      </c>
      <c r="F1380" s="61" t="s">
        <v>12276</v>
      </c>
      <c r="G1380" s="63">
        <v>5</v>
      </c>
    </row>
    <row r="1381" spans="1:7" hidden="1" x14ac:dyDescent="0.25">
      <c r="A1381" s="61" t="s">
        <v>12279</v>
      </c>
      <c r="B1381" s="61" t="s">
        <v>72</v>
      </c>
      <c r="C1381" s="62">
        <v>591927</v>
      </c>
      <c r="D1381" s="61" t="s">
        <v>12051</v>
      </c>
      <c r="E1381" s="61" t="s">
        <v>12196</v>
      </c>
      <c r="F1381" s="61" t="s">
        <v>12275</v>
      </c>
      <c r="G1381" s="63">
        <v>14</v>
      </c>
    </row>
    <row r="1382" spans="1:7" hidden="1" x14ac:dyDescent="0.25">
      <c r="A1382" s="61" t="s">
        <v>12279</v>
      </c>
      <c r="B1382" s="61" t="s">
        <v>72</v>
      </c>
      <c r="C1382" s="62">
        <v>591927</v>
      </c>
      <c r="D1382" s="61" t="s">
        <v>12051</v>
      </c>
      <c r="E1382" s="61" t="s">
        <v>12196</v>
      </c>
      <c r="F1382" s="61" t="s">
        <v>12276</v>
      </c>
      <c r="G1382" s="63">
        <v>11.5</v>
      </c>
    </row>
    <row r="1383" spans="1:7" hidden="1" x14ac:dyDescent="0.25">
      <c r="A1383" s="61" t="s">
        <v>12279</v>
      </c>
      <c r="B1383" s="61" t="s">
        <v>72</v>
      </c>
      <c r="C1383" s="62">
        <v>591927</v>
      </c>
      <c r="D1383" s="61" t="s">
        <v>12124</v>
      </c>
      <c r="E1383" s="61" t="s">
        <v>12196</v>
      </c>
      <c r="F1383" s="61" t="s">
        <v>12275</v>
      </c>
      <c r="G1383" s="63">
        <v>14</v>
      </c>
    </row>
    <row r="1384" spans="1:7" hidden="1" x14ac:dyDescent="0.25">
      <c r="A1384" s="61" t="s">
        <v>12279</v>
      </c>
      <c r="B1384" s="61" t="s">
        <v>72</v>
      </c>
      <c r="C1384" s="62">
        <v>591927</v>
      </c>
      <c r="D1384" s="61" t="s">
        <v>12124</v>
      </c>
      <c r="E1384" s="61" t="s">
        <v>12196</v>
      </c>
      <c r="F1384" s="61" t="s">
        <v>12276</v>
      </c>
      <c r="G1384" s="63">
        <v>11.5</v>
      </c>
    </row>
    <row r="1385" spans="1:7" hidden="1" x14ac:dyDescent="0.25">
      <c r="A1385" s="61" t="s">
        <v>12279</v>
      </c>
      <c r="B1385" s="61" t="s">
        <v>163</v>
      </c>
      <c r="C1385" s="62">
        <v>591963</v>
      </c>
      <c r="D1385" s="61" t="s">
        <v>12051</v>
      </c>
      <c r="E1385" s="61" t="s">
        <v>12197</v>
      </c>
      <c r="F1385" s="61" t="s">
        <v>12276</v>
      </c>
      <c r="G1385" s="63">
        <v>5</v>
      </c>
    </row>
    <row r="1386" spans="1:7" hidden="1" x14ac:dyDescent="0.25">
      <c r="A1386" s="61" t="s">
        <v>12279</v>
      </c>
      <c r="B1386" s="61" t="s">
        <v>163</v>
      </c>
      <c r="C1386" s="62">
        <v>591963</v>
      </c>
      <c r="D1386" s="61" t="s">
        <v>12051</v>
      </c>
      <c r="E1386" s="61" t="s">
        <v>12198</v>
      </c>
      <c r="F1386" s="61" t="s">
        <v>12275</v>
      </c>
      <c r="G1386" s="63">
        <v>5</v>
      </c>
    </row>
    <row r="1387" spans="1:7" hidden="1" x14ac:dyDescent="0.25">
      <c r="A1387" s="61" t="s">
        <v>12279</v>
      </c>
      <c r="B1387" s="61" t="s">
        <v>163</v>
      </c>
      <c r="C1387" s="62">
        <v>591963</v>
      </c>
      <c r="D1387" s="61" t="s">
        <v>12051</v>
      </c>
      <c r="E1387" s="61" t="s">
        <v>12198</v>
      </c>
      <c r="F1387" s="61" t="s">
        <v>12276</v>
      </c>
      <c r="G1387" s="63">
        <v>5</v>
      </c>
    </row>
    <row r="1388" spans="1:7" hidden="1" x14ac:dyDescent="0.25">
      <c r="A1388" s="61" t="s">
        <v>12279</v>
      </c>
      <c r="B1388" s="61" t="s">
        <v>163</v>
      </c>
      <c r="C1388" s="62">
        <v>591963</v>
      </c>
      <c r="D1388" s="61" t="s">
        <v>12084</v>
      </c>
      <c r="E1388" s="61" t="s">
        <v>12197</v>
      </c>
      <c r="F1388" s="61" t="s">
        <v>12276</v>
      </c>
      <c r="G1388" s="63">
        <v>5</v>
      </c>
    </row>
    <row r="1389" spans="1:7" hidden="1" x14ac:dyDescent="0.25">
      <c r="A1389" s="61" t="s">
        <v>12279</v>
      </c>
      <c r="B1389" s="61" t="s">
        <v>163</v>
      </c>
      <c r="C1389" s="62">
        <v>591963</v>
      </c>
      <c r="D1389" s="61" t="s">
        <v>11979</v>
      </c>
      <c r="E1389" s="61" t="s">
        <v>12198</v>
      </c>
      <c r="F1389" s="61" t="s">
        <v>12275</v>
      </c>
      <c r="G1389" s="63">
        <v>5</v>
      </c>
    </row>
    <row r="1390" spans="1:7" hidden="1" x14ac:dyDescent="0.25">
      <c r="A1390" s="61" t="s">
        <v>12279</v>
      </c>
      <c r="B1390" s="61" t="s">
        <v>163</v>
      </c>
      <c r="C1390" s="62">
        <v>591963</v>
      </c>
      <c r="D1390" s="61" t="s">
        <v>11979</v>
      </c>
      <c r="E1390" s="61" t="s">
        <v>12198</v>
      </c>
      <c r="F1390" s="61" t="s">
        <v>12276</v>
      </c>
      <c r="G1390" s="63">
        <v>5</v>
      </c>
    </row>
    <row r="1391" spans="1:7" hidden="1" x14ac:dyDescent="0.25">
      <c r="A1391" s="61" t="s">
        <v>12279</v>
      </c>
      <c r="B1391" s="61" t="s">
        <v>56</v>
      </c>
      <c r="C1391" s="62">
        <v>591975</v>
      </c>
      <c r="D1391" s="61" t="s">
        <v>12051</v>
      </c>
      <c r="E1391" s="61" t="s">
        <v>12164</v>
      </c>
      <c r="F1391" s="61" t="s">
        <v>12275</v>
      </c>
      <c r="G1391" s="63">
        <v>10</v>
      </c>
    </row>
    <row r="1392" spans="1:7" hidden="1" x14ac:dyDescent="0.25">
      <c r="A1392" s="61" t="s">
        <v>12279</v>
      </c>
      <c r="B1392" s="61" t="s">
        <v>56</v>
      </c>
      <c r="C1392" s="62">
        <v>591975</v>
      </c>
      <c r="D1392" s="61" t="s">
        <v>12051</v>
      </c>
      <c r="E1392" s="61" t="s">
        <v>12164</v>
      </c>
      <c r="F1392" s="61" t="s">
        <v>12276</v>
      </c>
      <c r="G1392" s="63">
        <v>7.5</v>
      </c>
    </row>
    <row r="1393" spans="1:7" hidden="1" x14ac:dyDescent="0.25">
      <c r="A1393" s="61" t="s">
        <v>12279</v>
      </c>
      <c r="B1393" s="61" t="s">
        <v>56</v>
      </c>
      <c r="C1393" s="62">
        <v>591975</v>
      </c>
      <c r="D1393" s="61" t="s">
        <v>12154</v>
      </c>
      <c r="E1393" s="61" t="s">
        <v>12164</v>
      </c>
      <c r="F1393" s="61" t="s">
        <v>12275</v>
      </c>
      <c r="G1393" s="63">
        <v>10</v>
      </c>
    </row>
    <row r="1394" spans="1:7" hidden="1" x14ac:dyDescent="0.25">
      <c r="A1394" s="61" t="s">
        <v>12279</v>
      </c>
      <c r="B1394" s="61" t="s">
        <v>56</v>
      </c>
      <c r="C1394" s="62">
        <v>591975</v>
      </c>
      <c r="D1394" s="61" t="s">
        <v>12154</v>
      </c>
      <c r="E1394" s="61" t="s">
        <v>12164</v>
      </c>
      <c r="F1394" s="61" t="s">
        <v>12276</v>
      </c>
      <c r="G1394" s="63">
        <v>7.5</v>
      </c>
    </row>
    <row r="1395" spans="1:7" hidden="1" x14ac:dyDescent="0.25">
      <c r="A1395" s="61" t="s">
        <v>12279</v>
      </c>
      <c r="B1395" s="61" t="s">
        <v>985</v>
      </c>
      <c r="C1395" s="62">
        <v>592118</v>
      </c>
      <c r="D1395" s="61" t="s">
        <v>12051</v>
      </c>
      <c r="E1395" s="61" t="s">
        <v>12199</v>
      </c>
      <c r="F1395" s="61" t="s">
        <v>12276</v>
      </c>
      <c r="G1395" s="63">
        <v>19.86</v>
      </c>
    </row>
    <row r="1396" spans="1:7" hidden="1" x14ac:dyDescent="0.25">
      <c r="A1396" s="61" t="s">
        <v>12279</v>
      </c>
      <c r="B1396" s="61" t="s">
        <v>985</v>
      </c>
      <c r="C1396" s="62">
        <v>592118</v>
      </c>
      <c r="D1396" s="61" t="s">
        <v>11981</v>
      </c>
      <c r="E1396" s="61" t="s">
        <v>12199</v>
      </c>
      <c r="F1396" s="61" t="s">
        <v>12276</v>
      </c>
      <c r="G1396" s="63">
        <v>19.86</v>
      </c>
    </row>
    <row r="1397" spans="1:7" hidden="1" x14ac:dyDescent="0.25">
      <c r="A1397" s="61" t="s">
        <v>12279</v>
      </c>
      <c r="B1397" s="61" t="s">
        <v>1004</v>
      </c>
      <c r="C1397" s="62">
        <v>592130</v>
      </c>
      <c r="D1397" s="61" t="s">
        <v>12051</v>
      </c>
      <c r="E1397" s="61" t="s">
        <v>12200</v>
      </c>
      <c r="F1397" s="61" t="s">
        <v>12275</v>
      </c>
      <c r="G1397" s="63">
        <v>8</v>
      </c>
    </row>
    <row r="1398" spans="1:7" hidden="1" x14ac:dyDescent="0.25">
      <c r="A1398" s="61" t="s">
        <v>12279</v>
      </c>
      <c r="B1398" s="61" t="s">
        <v>1004</v>
      </c>
      <c r="C1398" s="62">
        <v>592130</v>
      </c>
      <c r="D1398" s="61" t="s">
        <v>12093</v>
      </c>
      <c r="E1398" s="61" t="s">
        <v>12200</v>
      </c>
      <c r="F1398" s="61" t="s">
        <v>12275</v>
      </c>
      <c r="G1398" s="63">
        <v>8</v>
      </c>
    </row>
    <row r="1399" spans="1:7" hidden="1" x14ac:dyDescent="0.25">
      <c r="A1399" s="61" t="s">
        <v>12279</v>
      </c>
      <c r="B1399" s="61" t="s">
        <v>977</v>
      </c>
      <c r="C1399" s="62">
        <v>592266</v>
      </c>
      <c r="D1399" s="61" t="s">
        <v>12051</v>
      </c>
      <c r="E1399" s="61" t="s">
        <v>12195</v>
      </c>
      <c r="F1399" s="61" t="s">
        <v>12275</v>
      </c>
      <c r="G1399" s="63">
        <v>5</v>
      </c>
    </row>
    <row r="1400" spans="1:7" hidden="1" x14ac:dyDescent="0.25">
      <c r="A1400" s="61" t="s">
        <v>12279</v>
      </c>
      <c r="B1400" s="61" t="s">
        <v>977</v>
      </c>
      <c r="C1400" s="62">
        <v>592266</v>
      </c>
      <c r="D1400" s="61" t="s">
        <v>12051</v>
      </c>
      <c r="E1400" s="61" t="s">
        <v>12195</v>
      </c>
      <c r="F1400" s="61" t="s">
        <v>12276</v>
      </c>
      <c r="G1400" s="63">
        <v>3.5</v>
      </c>
    </row>
    <row r="1401" spans="1:7" hidden="1" x14ac:dyDescent="0.25">
      <c r="A1401" s="61" t="s">
        <v>12279</v>
      </c>
      <c r="B1401" s="61" t="s">
        <v>977</v>
      </c>
      <c r="C1401" s="62">
        <v>592266</v>
      </c>
      <c r="D1401" s="61" t="s">
        <v>11987</v>
      </c>
      <c r="E1401" s="61" t="s">
        <v>12195</v>
      </c>
      <c r="F1401" s="61" t="s">
        <v>12275</v>
      </c>
      <c r="G1401" s="63">
        <v>5</v>
      </c>
    </row>
    <row r="1402" spans="1:7" hidden="1" x14ac:dyDescent="0.25">
      <c r="A1402" s="61" t="s">
        <v>12279</v>
      </c>
      <c r="B1402" s="61" t="s">
        <v>977</v>
      </c>
      <c r="C1402" s="62">
        <v>592266</v>
      </c>
      <c r="D1402" s="61" t="s">
        <v>11987</v>
      </c>
      <c r="E1402" s="61" t="s">
        <v>12195</v>
      </c>
      <c r="F1402" s="61" t="s">
        <v>12276</v>
      </c>
      <c r="G1402" s="63">
        <v>3.5</v>
      </c>
    </row>
    <row r="1403" spans="1:7" hidden="1" x14ac:dyDescent="0.25">
      <c r="A1403" s="61" t="s">
        <v>12279</v>
      </c>
      <c r="B1403" s="61" t="s">
        <v>964</v>
      </c>
      <c r="C1403" s="62">
        <v>592305</v>
      </c>
      <c r="D1403" s="61" t="s">
        <v>12129</v>
      </c>
      <c r="E1403" s="61" t="s">
        <v>12201</v>
      </c>
      <c r="F1403" s="61" t="s">
        <v>12276</v>
      </c>
      <c r="G1403" s="63">
        <v>17.5</v>
      </c>
    </row>
    <row r="1404" spans="1:7" hidden="1" x14ac:dyDescent="0.25">
      <c r="A1404" s="61" t="s">
        <v>12279</v>
      </c>
      <c r="B1404" s="61" t="s">
        <v>964</v>
      </c>
      <c r="C1404" s="62">
        <v>592305</v>
      </c>
      <c r="D1404" s="61" t="s">
        <v>12051</v>
      </c>
      <c r="E1404" s="61" t="s">
        <v>12201</v>
      </c>
      <c r="F1404" s="61" t="s">
        <v>12276</v>
      </c>
      <c r="G1404" s="63">
        <v>17.5</v>
      </c>
    </row>
    <row r="1405" spans="1:7" hidden="1" x14ac:dyDescent="0.25">
      <c r="A1405" s="61" t="s">
        <v>12279</v>
      </c>
      <c r="B1405" s="61" t="s">
        <v>979</v>
      </c>
      <c r="C1405" s="62">
        <v>592306</v>
      </c>
      <c r="D1405" s="61" t="s">
        <v>12051</v>
      </c>
      <c r="E1405" s="61" t="s">
        <v>12166</v>
      </c>
      <c r="F1405" s="61" t="s">
        <v>12276</v>
      </c>
      <c r="G1405" s="63">
        <v>8</v>
      </c>
    </row>
    <row r="1406" spans="1:7" hidden="1" x14ac:dyDescent="0.25">
      <c r="A1406" s="61" t="s">
        <v>12279</v>
      </c>
      <c r="B1406" s="61" t="s">
        <v>979</v>
      </c>
      <c r="C1406" s="62">
        <v>592306</v>
      </c>
      <c r="D1406" s="61" t="s">
        <v>11993</v>
      </c>
      <c r="E1406" s="61" t="s">
        <v>12166</v>
      </c>
      <c r="F1406" s="61" t="s">
        <v>12276</v>
      </c>
      <c r="G1406" s="63">
        <v>8</v>
      </c>
    </row>
    <row r="1407" spans="1:7" hidden="1" x14ac:dyDescent="0.25">
      <c r="A1407" s="61" t="s">
        <v>12279</v>
      </c>
      <c r="B1407" s="61" t="s">
        <v>149</v>
      </c>
      <c r="C1407" s="62">
        <v>578282</v>
      </c>
      <c r="D1407" s="61" t="s">
        <v>12051</v>
      </c>
      <c r="E1407" s="61" t="s">
        <v>12195</v>
      </c>
      <c r="F1407" s="61" t="s">
        <v>12275</v>
      </c>
      <c r="G1407" s="63">
        <v>5.9</v>
      </c>
    </row>
    <row r="1408" spans="1:7" hidden="1" x14ac:dyDescent="0.25">
      <c r="A1408" s="61" t="s">
        <v>12279</v>
      </c>
      <c r="B1408" s="61" t="s">
        <v>149</v>
      </c>
      <c r="C1408" s="62">
        <v>578282</v>
      </c>
      <c r="D1408" s="61" t="s">
        <v>12051</v>
      </c>
      <c r="E1408" s="61" t="s">
        <v>12195</v>
      </c>
      <c r="F1408" s="61" t="s">
        <v>12276</v>
      </c>
      <c r="G1408" s="63">
        <v>3.5</v>
      </c>
    </row>
    <row r="1409" spans="1:7" hidden="1" x14ac:dyDescent="0.25">
      <c r="A1409" s="61" t="s">
        <v>12279</v>
      </c>
      <c r="B1409" s="61" t="s">
        <v>149</v>
      </c>
      <c r="C1409" s="62">
        <v>578282</v>
      </c>
      <c r="D1409" s="61" t="s">
        <v>11987</v>
      </c>
      <c r="E1409" s="61" t="s">
        <v>12195</v>
      </c>
      <c r="F1409" s="61" t="s">
        <v>12275</v>
      </c>
      <c r="G1409" s="63">
        <v>5.9</v>
      </c>
    </row>
    <row r="1410" spans="1:7" hidden="1" x14ac:dyDescent="0.25">
      <c r="A1410" s="61" t="s">
        <v>12279</v>
      </c>
      <c r="B1410" s="61" t="s">
        <v>149</v>
      </c>
      <c r="C1410" s="62">
        <v>578282</v>
      </c>
      <c r="D1410" s="61" t="s">
        <v>11987</v>
      </c>
      <c r="E1410" s="61" t="s">
        <v>12195</v>
      </c>
      <c r="F1410" s="61" t="s">
        <v>12276</v>
      </c>
      <c r="G1410" s="63">
        <v>3.5</v>
      </c>
    </row>
    <row r="1411" spans="1:7" hidden="1" x14ac:dyDescent="0.25">
      <c r="A1411" s="61" t="s">
        <v>12279</v>
      </c>
      <c r="B1411" s="61" t="s">
        <v>195</v>
      </c>
      <c r="C1411" s="62">
        <v>577503</v>
      </c>
      <c r="D1411" s="61" t="s">
        <v>12051</v>
      </c>
      <c r="E1411" s="61" t="s">
        <v>12198</v>
      </c>
      <c r="F1411" s="61" t="s">
        <v>12276</v>
      </c>
      <c r="G1411" s="63">
        <v>3</v>
      </c>
    </row>
    <row r="1412" spans="1:7" hidden="1" x14ac:dyDescent="0.25">
      <c r="A1412" s="61" t="s">
        <v>12279</v>
      </c>
      <c r="B1412" s="61" t="s">
        <v>195</v>
      </c>
      <c r="C1412" s="62">
        <v>577503</v>
      </c>
      <c r="D1412" s="61" t="s">
        <v>11979</v>
      </c>
      <c r="E1412" s="61" t="s">
        <v>12198</v>
      </c>
      <c r="F1412" s="61" t="s">
        <v>12276</v>
      </c>
      <c r="G1412" s="63">
        <v>3</v>
      </c>
    </row>
    <row r="1413" spans="1:7" hidden="1" x14ac:dyDescent="0.25">
      <c r="A1413" s="61" t="s">
        <v>12279</v>
      </c>
      <c r="B1413" s="61" t="s">
        <v>982</v>
      </c>
      <c r="C1413" s="62">
        <v>592353</v>
      </c>
      <c r="D1413" s="61" t="s">
        <v>11963</v>
      </c>
      <c r="E1413" s="61" t="s">
        <v>12202</v>
      </c>
      <c r="F1413" s="61" t="s">
        <v>12275</v>
      </c>
      <c r="G1413" s="63">
        <v>9</v>
      </c>
    </row>
    <row r="1414" spans="1:7" hidden="1" x14ac:dyDescent="0.25">
      <c r="A1414" s="61" t="s">
        <v>12279</v>
      </c>
      <c r="B1414" s="61" t="s">
        <v>982</v>
      </c>
      <c r="C1414" s="62">
        <v>592353</v>
      </c>
      <c r="D1414" s="61" t="s">
        <v>11963</v>
      </c>
      <c r="E1414" s="61" t="s">
        <v>12202</v>
      </c>
      <c r="F1414" s="61" t="s">
        <v>12276</v>
      </c>
      <c r="G1414" s="63">
        <v>7</v>
      </c>
    </row>
    <row r="1415" spans="1:7" hidden="1" x14ac:dyDescent="0.25">
      <c r="A1415" s="61" t="s">
        <v>12279</v>
      </c>
      <c r="B1415" s="61" t="s">
        <v>982</v>
      </c>
      <c r="C1415" s="62">
        <v>592353</v>
      </c>
      <c r="D1415" s="61" t="s">
        <v>12051</v>
      </c>
      <c r="E1415" s="61" t="s">
        <v>12202</v>
      </c>
      <c r="F1415" s="61" t="s">
        <v>12275</v>
      </c>
      <c r="G1415" s="63">
        <v>9</v>
      </c>
    </row>
    <row r="1416" spans="1:7" hidden="1" x14ac:dyDescent="0.25">
      <c r="A1416" s="61" t="s">
        <v>12279</v>
      </c>
      <c r="B1416" s="61" t="s">
        <v>982</v>
      </c>
      <c r="C1416" s="62">
        <v>592353</v>
      </c>
      <c r="D1416" s="61" t="s">
        <v>12051</v>
      </c>
      <c r="E1416" s="61" t="s">
        <v>12202</v>
      </c>
      <c r="F1416" s="61" t="s">
        <v>12276</v>
      </c>
      <c r="G1416" s="63">
        <v>7</v>
      </c>
    </row>
    <row r="1417" spans="1:7" hidden="1" x14ac:dyDescent="0.25">
      <c r="A1417" s="61" t="s">
        <v>12279</v>
      </c>
      <c r="B1417" s="61" t="s">
        <v>1009</v>
      </c>
      <c r="C1417" s="62">
        <v>592354</v>
      </c>
      <c r="D1417" s="61" t="s">
        <v>11968</v>
      </c>
      <c r="E1417" s="61" t="s">
        <v>12203</v>
      </c>
      <c r="F1417" s="61" t="s">
        <v>12276</v>
      </c>
      <c r="G1417" s="63">
        <v>10</v>
      </c>
    </row>
    <row r="1418" spans="1:7" hidden="1" x14ac:dyDescent="0.25">
      <c r="A1418" s="61" t="s">
        <v>12279</v>
      </c>
      <c r="B1418" s="61" t="s">
        <v>1009</v>
      </c>
      <c r="C1418" s="62">
        <v>592354</v>
      </c>
      <c r="D1418" s="61" t="s">
        <v>12051</v>
      </c>
      <c r="E1418" s="61" t="s">
        <v>12164</v>
      </c>
      <c r="F1418" s="61" t="s">
        <v>12275</v>
      </c>
      <c r="G1418" s="63">
        <v>13</v>
      </c>
    </row>
    <row r="1419" spans="1:7" hidden="1" x14ac:dyDescent="0.25">
      <c r="A1419" s="61" t="s">
        <v>12279</v>
      </c>
      <c r="B1419" s="61" t="s">
        <v>1009</v>
      </c>
      <c r="C1419" s="62">
        <v>592354</v>
      </c>
      <c r="D1419" s="61" t="s">
        <v>12051</v>
      </c>
      <c r="E1419" s="61" t="s">
        <v>12203</v>
      </c>
      <c r="F1419" s="61" t="s">
        <v>12276</v>
      </c>
      <c r="G1419" s="63">
        <v>10</v>
      </c>
    </row>
    <row r="1420" spans="1:7" hidden="1" x14ac:dyDescent="0.25">
      <c r="A1420" s="61" t="s">
        <v>12279</v>
      </c>
      <c r="B1420" s="61" t="s">
        <v>1009</v>
      </c>
      <c r="C1420" s="62">
        <v>592354</v>
      </c>
      <c r="D1420" s="61" t="s">
        <v>12154</v>
      </c>
      <c r="E1420" s="61" t="s">
        <v>12164</v>
      </c>
      <c r="F1420" s="61" t="s">
        <v>12275</v>
      </c>
      <c r="G1420" s="63">
        <v>13</v>
      </c>
    </row>
    <row r="1421" spans="1:7" hidden="1" x14ac:dyDescent="0.25">
      <c r="A1421" s="61" t="s">
        <v>12279</v>
      </c>
      <c r="B1421" s="61" t="s">
        <v>988</v>
      </c>
      <c r="C1421" s="62">
        <v>592392</v>
      </c>
      <c r="D1421" s="61" t="s">
        <v>11968</v>
      </c>
      <c r="E1421" s="61" t="s">
        <v>12203</v>
      </c>
      <c r="F1421" s="61" t="s">
        <v>12275</v>
      </c>
      <c r="G1421" s="63">
        <v>10</v>
      </c>
    </row>
    <row r="1422" spans="1:7" hidden="1" x14ac:dyDescent="0.25">
      <c r="A1422" s="61" t="s">
        <v>12279</v>
      </c>
      <c r="B1422" s="61" t="s">
        <v>988</v>
      </c>
      <c r="C1422" s="62">
        <v>592392</v>
      </c>
      <c r="D1422" s="61" t="s">
        <v>12051</v>
      </c>
      <c r="E1422" s="61" t="s">
        <v>12203</v>
      </c>
      <c r="F1422" s="61" t="s">
        <v>12275</v>
      </c>
      <c r="G1422" s="63">
        <v>10</v>
      </c>
    </row>
    <row r="1423" spans="1:7" hidden="1" x14ac:dyDescent="0.25">
      <c r="A1423" s="61" t="s">
        <v>12279</v>
      </c>
      <c r="B1423" s="61" t="s">
        <v>974</v>
      </c>
      <c r="C1423" s="62">
        <v>592402</v>
      </c>
      <c r="D1423" s="61" t="s">
        <v>12051</v>
      </c>
      <c r="E1423" s="61" t="s">
        <v>12172</v>
      </c>
      <c r="F1423" s="61" t="s">
        <v>12275</v>
      </c>
      <c r="G1423" s="63">
        <v>3</v>
      </c>
    </row>
    <row r="1424" spans="1:7" hidden="1" x14ac:dyDescent="0.25">
      <c r="A1424" s="61" t="s">
        <v>12279</v>
      </c>
      <c r="B1424" s="61" t="s">
        <v>974</v>
      </c>
      <c r="C1424" s="62">
        <v>592402</v>
      </c>
      <c r="D1424" s="61" t="s">
        <v>1174</v>
      </c>
      <c r="E1424" s="61" t="s">
        <v>12172</v>
      </c>
      <c r="F1424" s="61" t="s">
        <v>12275</v>
      </c>
      <c r="G1424" s="63">
        <v>3</v>
      </c>
    </row>
    <row r="1425" spans="1:7" hidden="1" x14ac:dyDescent="0.25">
      <c r="A1425" s="61" t="s">
        <v>12279</v>
      </c>
      <c r="B1425" s="61" t="s">
        <v>966</v>
      </c>
      <c r="C1425" s="62">
        <v>592456</v>
      </c>
      <c r="D1425" s="61" t="s">
        <v>12051</v>
      </c>
      <c r="E1425" s="61" t="s">
        <v>12204</v>
      </c>
      <c r="F1425" s="61" t="s">
        <v>12276</v>
      </c>
      <c r="G1425" s="63">
        <v>3</v>
      </c>
    </row>
    <row r="1426" spans="1:7" hidden="1" x14ac:dyDescent="0.25">
      <c r="A1426" s="61" t="s">
        <v>12279</v>
      </c>
      <c r="B1426" s="61" t="s">
        <v>966</v>
      </c>
      <c r="C1426" s="62">
        <v>592456</v>
      </c>
      <c r="D1426" s="61" t="s">
        <v>12113</v>
      </c>
      <c r="E1426" s="61" t="s">
        <v>12204</v>
      </c>
      <c r="F1426" s="61" t="s">
        <v>12276</v>
      </c>
      <c r="G1426" s="63">
        <v>3</v>
      </c>
    </row>
    <row r="1427" spans="1:7" hidden="1" x14ac:dyDescent="0.25">
      <c r="A1427" s="61" t="s">
        <v>12279</v>
      </c>
      <c r="B1427" s="61" t="s">
        <v>959</v>
      </c>
      <c r="C1427" s="62">
        <v>592485</v>
      </c>
      <c r="D1427" s="61" t="s">
        <v>12051</v>
      </c>
      <c r="E1427" s="61" t="s">
        <v>12204</v>
      </c>
      <c r="F1427" s="61" t="s">
        <v>12276</v>
      </c>
      <c r="G1427" s="63">
        <v>6.5</v>
      </c>
    </row>
    <row r="1428" spans="1:7" hidden="1" x14ac:dyDescent="0.25">
      <c r="A1428" s="61" t="s">
        <v>12279</v>
      </c>
      <c r="B1428" s="61" t="s">
        <v>959</v>
      </c>
      <c r="C1428" s="62">
        <v>592485</v>
      </c>
      <c r="D1428" s="61" t="s">
        <v>12113</v>
      </c>
      <c r="E1428" s="61" t="s">
        <v>12204</v>
      </c>
      <c r="F1428" s="61" t="s">
        <v>12276</v>
      </c>
      <c r="G1428" s="63">
        <v>6.5</v>
      </c>
    </row>
    <row r="1429" spans="1:7" hidden="1" x14ac:dyDescent="0.25">
      <c r="A1429" s="61" t="s">
        <v>12279</v>
      </c>
      <c r="B1429" s="61" t="s">
        <v>1031</v>
      </c>
      <c r="C1429" s="62">
        <v>592576</v>
      </c>
      <c r="D1429" s="61" t="s">
        <v>12051</v>
      </c>
      <c r="E1429" s="61" t="s">
        <v>12205</v>
      </c>
      <c r="F1429" s="61" t="s">
        <v>12275</v>
      </c>
      <c r="G1429" s="63">
        <v>1.5</v>
      </c>
    </row>
    <row r="1430" spans="1:7" hidden="1" x14ac:dyDescent="0.25">
      <c r="A1430" s="61" t="s">
        <v>12279</v>
      </c>
      <c r="B1430" s="61" t="s">
        <v>1031</v>
      </c>
      <c r="C1430" s="62">
        <v>592576</v>
      </c>
      <c r="D1430" s="61" t="s">
        <v>12051</v>
      </c>
      <c r="E1430" s="61" t="s">
        <v>12205</v>
      </c>
      <c r="F1430" s="61" t="s">
        <v>12276</v>
      </c>
      <c r="G1430" s="63">
        <v>1</v>
      </c>
    </row>
    <row r="1431" spans="1:7" hidden="1" x14ac:dyDescent="0.25">
      <c r="A1431" s="61" t="s">
        <v>12279</v>
      </c>
      <c r="B1431" s="61" t="s">
        <v>1031</v>
      </c>
      <c r="C1431" s="62">
        <v>592576</v>
      </c>
      <c r="D1431" s="61" t="s">
        <v>12051</v>
      </c>
      <c r="E1431" s="61" t="s">
        <v>12206</v>
      </c>
      <c r="F1431" s="61" t="s">
        <v>12275</v>
      </c>
      <c r="G1431" s="63">
        <v>6</v>
      </c>
    </row>
    <row r="1432" spans="1:7" hidden="1" x14ac:dyDescent="0.25">
      <c r="A1432" s="61" t="s">
        <v>12279</v>
      </c>
      <c r="B1432" s="61" t="s">
        <v>1031</v>
      </c>
      <c r="C1432" s="62">
        <v>592576</v>
      </c>
      <c r="D1432" s="61" t="s">
        <v>12051</v>
      </c>
      <c r="E1432" s="61" t="s">
        <v>12206</v>
      </c>
      <c r="F1432" s="61" t="s">
        <v>12276</v>
      </c>
      <c r="G1432" s="63">
        <v>3.7</v>
      </c>
    </row>
    <row r="1433" spans="1:7" hidden="1" x14ac:dyDescent="0.25">
      <c r="A1433" s="61" t="s">
        <v>12279</v>
      </c>
      <c r="B1433" s="61" t="s">
        <v>1031</v>
      </c>
      <c r="C1433" s="62">
        <v>592576</v>
      </c>
      <c r="D1433" s="61" t="s">
        <v>12055</v>
      </c>
      <c r="E1433" s="61" t="s">
        <v>12205</v>
      </c>
      <c r="F1433" s="61" t="s">
        <v>12275</v>
      </c>
      <c r="G1433" s="63">
        <v>1.5</v>
      </c>
    </row>
    <row r="1434" spans="1:7" hidden="1" x14ac:dyDescent="0.25">
      <c r="A1434" s="61" t="s">
        <v>12279</v>
      </c>
      <c r="B1434" s="61" t="s">
        <v>1031</v>
      </c>
      <c r="C1434" s="62">
        <v>592576</v>
      </c>
      <c r="D1434" s="61" t="s">
        <v>12055</v>
      </c>
      <c r="E1434" s="61" t="s">
        <v>12205</v>
      </c>
      <c r="F1434" s="61" t="s">
        <v>12276</v>
      </c>
      <c r="G1434" s="63">
        <v>1</v>
      </c>
    </row>
    <row r="1435" spans="1:7" hidden="1" x14ac:dyDescent="0.25">
      <c r="A1435" s="61" t="s">
        <v>12279</v>
      </c>
      <c r="B1435" s="61" t="s">
        <v>1031</v>
      </c>
      <c r="C1435" s="62">
        <v>592576</v>
      </c>
      <c r="D1435" s="61" t="s">
        <v>12055</v>
      </c>
      <c r="E1435" s="61" t="s">
        <v>12206</v>
      </c>
      <c r="F1435" s="61" t="s">
        <v>12275</v>
      </c>
      <c r="G1435" s="63">
        <v>1.5</v>
      </c>
    </row>
    <row r="1436" spans="1:7" hidden="1" x14ac:dyDescent="0.25">
      <c r="A1436" s="61" t="s">
        <v>12279</v>
      </c>
      <c r="B1436" s="61" t="s">
        <v>1031</v>
      </c>
      <c r="C1436" s="62">
        <v>592576</v>
      </c>
      <c r="D1436" s="61" t="s">
        <v>12055</v>
      </c>
      <c r="E1436" s="61" t="s">
        <v>12206</v>
      </c>
      <c r="F1436" s="61" t="s">
        <v>12276</v>
      </c>
      <c r="G1436" s="63">
        <v>1</v>
      </c>
    </row>
    <row r="1437" spans="1:7" hidden="1" x14ac:dyDescent="0.25">
      <c r="A1437" s="61" t="s">
        <v>12279</v>
      </c>
      <c r="B1437" s="61" t="s">
        <v>1031</v>
      </c>
      <c r="C1437" s="62">
        <v>592576</v>
      </c>
      <c r="D1437" s="61" t="s">
        <v>12141</v>
      </c>
      <c r="E1437" s="61" t="s">
        <v>12207</v>
      </c>
      <c r="F1437" s="61" t="s">
        <v>12275</v>
      </c>
      <c r="G1437" s="63">
        <v>3</v>
      </c>
    </row>
    <row r="1438" spans="1:7" hidden="1" x14ac:dyDescent="0.25">
      <c r="A1438" s="61" t="s">
        <v>12279</v>
      </c>
      <c r="B1438" s="61" t="s">
        <v>1031</v>
      </c>
      <c r="C1438" s="62">
        <v>592576</v>
      </c>
      <c r="D1438" s="61" t="s">
        <v>12141</v>
      </c>
      <c r="E1438" s="61" t="s">
        <v>12207</v>
      </c>
      <c r="F1438" s="61" t="s">
        <v>12276</v>
      </c>
      <c r="G1438" s="63">
        <v>2</v>
      </c>
    </row>
    <row r="1439" spans="1:7" hidden="1" x14ac:dyDescent="0.25">
      <c r="A1439" s="61" t="s">
        <v>12279</v>
      </c>
      <c r="B1439" s="61" t="s">
        <v>1031</v>
      </c>
      <c r="C1439" s="62">
        <v>592576</v>
      </c>
      <c r="D1439" s="61" t="s">
        <v>12017</v>
      </c>
      <c r="E1439" s="61" t="s">
        <v>12206</v>
      </c>
      <c r="F1439" s="61" t="s">
        <v>12275</v>
      </c>
      <c r="G1439" s="63">
        <v>6</v>
      </c>
    </row>
    <row r="1440" spans="1:7" hidden="1" x14ac:dyDescent="0.25">
      <c r="A1440" s="61" t="s">
        <v>12279</v>
      </c>
      <c r="B1440" s="61" t="s">
        <v>1031</v>
      </c>
      <c r="C1440" s="62">
        <v>592576</v>
      </c>
      <c r="D1440" s="61" t="s">
        <v>12017</v>
      </c>
      <c r="E1440" s="61" t="s">
        <v>12206</v>
      </c>
      <c r="F1440" s="61" t="s">
        <v>12276</v>
      </c>
      <c r="G1440" s="63">
        <v>3.7</v>
      </c>
    </row>
    <row r="1441" spans="1:7" hidden="1" x14ac:dyDescent="0.25">
      <c r="A1441" s="61" t="s">
        <v>12279</v>
      </c>
      <c r="B1441" s="61" t="s">
        <v>997</v>
      </c>
      <c r="C1441" s="62">
        <v>592578</v>
      </c>
      <c r="D1441" s="61" t="s">
        <v>12051</v>
      </c>
      <c r="E1441" s="61" t="s">
        <v>12165</v>
      </c>
      <c r="F1441" s="61" t="s">
        <v>12275</v>
      </c>
      <c r="G1441" s="63">
        <v>10</v>
      </c>
    </row>
    <row r="1442" spans="1:7" hidden="1" x14ac:dyDescent="0.25">
      <c r="A1442" s="61" t="s">
        <v>12279</v>
      </c>
      <c r="B1442" s="61" t="s">
        <v>997</v>
      </c>
      <c r="C1442" s="62">
        <v>592578</v>
      </c>
      <c r="D1442" s="61" t="s">
        <v>12051</v>
      </c>
      <c r="E1442" s="61" t="s">
        <v>12165</v>
      </c>
      <c r="F1442" s="61" t="s">
        <v>12276</v>
      </c>
      <c r="G1442" s="63">
        <v>7.5</v>
      </c>
    </row>
    <row r="1443" spans="1:7" hidden="1" x14ac:dyDescent="0.25">
      <c r="A1443" s="61" t="s">
        <v>12279</v>
      </c>
      <c r="B1443" s="61" t="s">
        <v>997</v>
      </c>
      <c r="C1443" s="62">
        <v>592578</v>
      </c>
      <c r="D1443" s="61" t="s">
        <v>12025</v>
      </c>
      <c r="E1443" s="61" t="s">
        <v>12165</v>
      </c>
      <c r="F1443" s="61" t="s">
        <v>12275</v>
      </c>
      <c r="G1443" s="63">
        <v>10</v>
      </c>
    </row>
    <row r="1444" spans="1:7" hidden="1" x14ac:dyDescent="0.25">
      <c r="A1444" s="61" t="s">
        <v>12279</v>
      </c>
      <c r="B1444" s="61" t="s">
        <v>997</v>
      </c>
      <c r="C1444" s="62">
        <v>592578</v>
      </c>
      <c r="D1444" s="61" t="s">
        <v>12025</v>
      </c>
      <c r="E1444" s="61" t="s">
        <v>12165</v>
      </c>
      <c r="F1444" s="61" t="s">
        <v>12276</v>
      </c>
      <c r="G1444" s="63">
        <v>7.5</v>
      </c>
    </row>
    <row r="1445" spans="1:7" hidden="1" x14ac:dyDescent="0.25">
      <c r="A1445" s="61" t="s">
        <v>12279</v>
      </c>
      <c r="B1445" s="61" t="s">
        <v>8623</v>
      </c>
      <c r="C1445" s="62">
        <v>592601</v>
      </c>
      <c r="D1445" s="61" t="s">
        <v>12129</v>
      </c>
      <c r="E1445" s="61" t="s">
        <v>12201</v>
      </c>
      <c r="F1445" s="61" t="s">
        <v>12276</v>
      </c>
      <c r="G1445" s="63">
        <v>17.5</v>
      </c>
    </row>
    <row r="1446" spans="1:7" hidden="1" x14ac:dyDescent="0.25">
      <c r="A1446" s="61" t="s">
        <v>12279</v>
      </c>
      <c r="B1446" s="61" t="s">
        <v>8623</v>
      </c>
      <c r="C1446" s="62">
        <v>592601</v>
      </c>
      <c r="D1446" s="61" t="s">
        <v>12051</v>
      </c>
      <c r="E1446" s="61" t="s">
        <v>12201</v>
      </c>
      <c r="F1446" s="61" t="s">
        <v>12276</v>
      </c>
      <c r="G1446" s="63">
        <v>17.5</v>
      </c>
    </row>
    <row r="1447" spans="1:7" hidden="1" x14ac:dyDescent="0.25">
      <c r="A1447" s="61" t="s">
        <v>12279</v>
      </c>
      <c r="B1447" s="61" t="s">
        <v>87</v>
      </c>
      <c r="C1447" s="62">
        <v>493482</v>
      </c>
      <c r="D1447" s="61" t="s">
        <v>12086</v>
      </c>
      <c r="E1447" s="61" t="s">
        <v>12208</v>
      </c>
      <c r="F1447" s="61" t="s">
        <v>12275</v>
      </c>
      <c r="G1447" s="63">
        <v>6</v>
      </c>
    </row>
    <row r="1448" spans="1:7" hidden="1" x14ac:dyDescent="0.25">
      <c r="A1448" s="61" t="s">
        <v>12279</v>
      </c>
      <c r="B1448" s="61" t="s">
        <v>87</v>
      </c>
      <c r="C1448" s="62">
        <v>493482</v>
      </c>
      <c r="D1448" s="61" t="s">
        <v>12086</v>
      </c>
      <c r="E1448" s="61" t="s">
        <v>12208</v>
      </c>
      <c r="F1448" s="61" t="s">
        <v>12276</v>
      </c>
      <c r="G1448" s="63">
        <v>3</v>
      </c>
    </row>
    <row r="1449" spans="1:7" hidden="1" x14ac:dyDescent="0.25">
      <c r="A1449" s="61" t="s">
        <v>12279</v>
      </c>
      <c r="B1449" s="61" t="s">
        <v>87</v>
      </c>
      <c r="C1449" s="62">
        <v>493482</v>
      </c>
      <c r="D1449" s="61" t="s">
        <v>12051</v>
      </c>
      <c r="E1449" s="61" t="s">
        <v>12208</v>
      </c>
      <c r="F1449" s="61" t="s">
        <v>12275</v>
      </c>
      <c r="G1449" s="63">
        <v>6</v>
      </c>
    </row>
    <row r="1450" spans="1:7" hidden="1" x14ac:dyDescent="0.25">
      <c r="A1450" s="61" t="s">
        <v>12279</v>
      </c>
      <c r="B1450" s="61" t="s">
        <v>87</v>
      </c>
      <c r="C1450" s="62">
        <v>493482</v>
      </c>
      <c r="D1450" s="61" t="s">
        <v>12051</v>
      </c>
      <c r="E1450" s="61" t="s">
        <v>12208</v>
      </c>
      <c r="F1450" s="61" t="s">
        <v>12276</v>
      </c>
      <c r="G1450" s="63">
        <v>3</v>
      </c>
    </row>
    <row r="1451" spans="1:7" hidden="1" x14ac:dyDescent="0.25">
      <c r="A1451" s="61" t="s">
        <v>12279</v>
      </c>
      <c r="B1451" s="61" t="s">
        <v>10097</v>
      </c>
      <c r="C1451" s="62">
        <v>592689</v>
      </c>
      <c r="D1451" s="61" t="s">
        <v>12051</v>
      </c>
      <c r="E1451" s="61" t="s">
        <v>12166</v>
      </c>
      <c r="F1451" s="61" t="s">
        <v>12276</v>
      </c>
      <c r="G1451" s="63">
        <v>8</v>
      </c>
    </row>
    <row r="1452" spans="1:7" hidden="1" x14ac:dyDescent="0.25">
      <c r="A1452" s="61" t="s">
        <v>12279</v>
      </c>
      <c r="B1452" s="61" t="s">
        <v>10097</v>
      </c>
      <c r="C1452" s="62">
        <v>592689</v>
      </c>
      <c r="D1452" s="61" t="s">
        <v>12051</v>
      </c>
      <c r="E1452" s="61" t="s">
        <v>12167</v>
      </c>
      <c r="F1452" s="61" t="s">
        <v>12276</v>
      </c>
      <c r="G1452" s="63">
        <v>8</v>
      </c>
    </row>
    <row r="1453" spans="1:7" hidden="1" x14ac:dyDescent="0.25">
      <c r="A1453" s="61" t="s">
        <v>12279</v>
      </c>
      <c r="B1453" s="61" t="s">
        <v>10097</v>
      </c>
      <c r="C1453" s="62">
        <v>592689</v>
      </c>
      <c r="D1453" s="61" t="s">
        <v>12053</v>
      </c>
      <c r="E1453" s="61" t="s">
        <v>12167</v>
      </c>
      <c r="F1453" s="61" t="s">
        <v>12275</v>
      </c>
      <c r="G1453" s="63">
        <v>8</v>
      </c>
    </row>
    <row r="1454" spans="1:7" hidden="1" x14ac:dyDescent="0.25">
      <c r="A1454" s="61" t="s">
        <v>12279</v>
      </c>
      <c r="B1454" s="61" t="s">
        <v>10097</v>
      </c>
      <c r="C1454" s="62">
        <v>592689</v>
      </c>
      <c r="D1454" s="61" t="s">
        <v>12053</v>
      </c>
      <c r="E1454" s="61" t="s">
        <v>12167</v>
      </c>
      <c r="F1454" s="61" t="s">
        <v>12276</v>
      </c>
      <c r="G1454" s="63">
        <v>8</v>
      </c>
    </row>
    <row r="1455" spans="1:7" hidden="1" x14ac:dyDescent="0.25">
      <c r="A1455" s="61" t="s">
        <v>12279</v>
      </c>
      <c r="B1455" s="61" t="s">
        <v>10097</v>
      </c>
      <c r="C1455" s="62">
        <v>592689</v>
      </c>
      <c r="D1455" s="61" t="s">
        <v>11993</v>
      </c>
      <c r="E1455" s="61" t="s">
        <v>12166</v>
      </c>
      <c r="F1455" s="61" t="s">
        <v>12275</v>
      </c>
      <c r="G1455" s="63">
        <v>6.5</v>
      </c>
    </row>
    <row r="1456" spans="1:7" hidden="1" x14ac:dyDescent="0.25">
      <c r="A1456" s="61" t="s">
        <v>12279</v>
      </c>
      <c r="B1456" s="61" t="s">
        <v>10097</v>
      </c>
      <c r="C1456" s="62">
        <v>592689</v>
      </c>
      <c r="D1456" s="61" t="s">
        <v>11993</v>
      </c>
      <c r="E1456" s="61" t="s">
        <v>12166</v>
      </c>
      <c r="F1456" s="61" t="s">
        <v>12276</v>
      </c>
      <c r="G1456" s="63">
        <v>8</v>
      </c>
    </row>
    <row r="1457" spans="1:7" hidden="1" x14ac:dyDescent="0.25">
      <c r="A1457" s="61" t="s">
        <v>12279</v>
      </c>
      <c r="B1457" s="61" t="s">
        <v>10097</v>
      </c>
      <c r="C1457" s="62">
        <v>592689</v>
      </c>
      <c r="D1457" s="61" t="s">
        <v>12121</v>
      </c>
      <c r="E1457" s="61" t="s">
        <v>12167</v>
      </c>
      <c r="F1457" s="61" t="s">
        <v>12275</v>
      </c>
      <c r="G1457" s="63">
        <v>7</v>
      </c>
    </row>
    <row r="1458" spans="1:7" hidden="1" x14ac:dyDescent="0.25">
      <c r="A1458" s="61" t="s">
        <v>12279</v>
      </c>
      <c r="B1458" s="61" t="s">
        <v>7284</v>
      </c>
      <c r="C1458" s="62">
        <v>104946</v>
      </c>
      <c r="D1458" s="61" t="s">
        <v>12051</v>
      </c>
      <c r="E1458" s="61" t="s">
        <v>12186</v>
      </c>
      <c r="F1458" s="61" t="s">
        <v>12275</v>
      </c>
      <c r="G1458" s="63">
        <v>3</v>
      </c>
    </row>
    <row r="1459" spans="1:7" hidden="1" x14ac:dyDescent="0.25">
      <c r="A1459" s="61" t="s">
        <v>12279</v>
      </c>
      <c r="B1459" s="61" t="s">
        <v>7284</v>
      </c>
      <c r="C1459" s="62">
        <v>104946</v>
      </c>
      <c r="D1459" s="61" t="s">
        <v>12046</v>
      </c>
      <c r="E1459" s="61" t="s">
        <v>12186</v>
      </c>
      <c r="F1459" s="61" t="s">
        <v>12275</v>
      </c>
      <c r="G1459" s="63">
        <v>3</v>
      </c>
    </row>
    <row r="1460" spans="1:7" hidden="1" x14ac:dyDescent="0.25">
      <c r="A1460" s="61" t="s">
        <v>12279</v>
      </c>
      <c r="B1460" s="61" t="s">
        <v>4655</v>
      </c>
      <c r="C1460" s="62">
        <v>592858</v>
      </c>
      <c r="D1460" s="61" t="s">
        <v>12041</v>
      </c>
      <c r="E1460" s="61" t="s">
        <v>12171</v>
      </c>
      <c r="F1460" s="61" t="s">
        <v>12275</v>
      </c>
      <c r="G1460" s="63">
        <v>4</v>
      </c>
    </row>
    <row r="1461" spans="1:7" hidden="1" x14ac:dyDescent="0.25">
      <c r="A1461" s="61" t="s">
        <v>12279</v>
      </c>
      <c r="B1461" s="61" t="s">
        <v>4655</v>
      </c>
      <c r="C1461" s="62">
        <v>592858</v>
      </c>
      <c r="D1461" s="61" t="s">
        <v>12041</v>
      </c>
      <c r="E1461" s="61" t="s">
        <v>12171</v>
      </c>
      <c r="F1461" s="61" t="s">
        <v>12276</v>
      </c>
      <c r="G1461" s="63">
        <v>2</v>
      </c>
    </row>
    <row r="1462" spans="1:7" hidden="1" x14ac:dyDescent="0.25">
      <c r="A1462" s="61" t="s">
        <v>12279</v>
      </c>
      <c r="B1462" s="61" t="s">
        <v>4655</v>
      </c>
      <c r="C1462" s="62">
        <v>592858</v>
      </c>
      <c r="D1462" s="61" t="s">
        <v>12051</v>
      </c>
      <c r="E1462" s="61" t="s">
        <v>12171</v>
      </c>
      <c r="F1462" s="61" t="s">
        <v>12275</v>
      </c>
      <c r="G1462" s="63">
        <v>4</v>
      </c>
    </row>
    <row r="1463" spans="1:7" hidden="1" x14ac:dyDescent="0.25">
      <c r="A1463" s="61" t="s">
        <v>12279</v>
      </c>
      <c r="B1463" s="61" t="s">
        <v>4655</v>
      </c>
      <c r="C1463" s="62">
        <v>592858</v>
      </c>
      <c r="D1463" s="61" t="s">
        <v>12051</v>
      </c>
      <c r="E1463" s="61" t="s">
        <v>12171</v>
      </c>
      <c r="F1463" s="61" t="s">
        <v>12276</v>
      </c>
      <c r="G1463" s="63">
        <v>2</v>
      </c>
    </row>
    <row r="1464" spans="1:7" hidden="1" x14ac:dyDescent="0.25">
      <c r="A1464" s="61" t="s">
        <v>12279</v>
      </c>
      <c r="B1464" s="61" t="s">
        <v>9428</v>
      </c>
      <c r="C1464" s="62">
        <v>592943</v>
      </c>
      <c r="D1464" s="61" t="s">
        <v>12051</v>
      </c>
      <c r="E1464" s="61" t="s">
        <v>12209</v>
      </c>
      <c r="F1464" s="61" t="s">
        <v>12275</v>
      </c>
      <c r="G1464" s="63">
        <v>3</v>
      </c>
    </row>
    <row r="1465" spans="1:7" hidden="1" x14ac:dyDescent="0.25">
      <c r="A1465" s="61" t="s">
        <v>12279</v>
      </c>
      <c r="B1465" s="61" t="s">
        <v>9428</v>
      </c>
      <c r="C1465" s="62">
        <v>592943</v>
      </c>
      <c r="D1465" s="61" t="s">
        <v>12051</v>
      </c>
      <c r="E1465" s="61" t="s">
        <v>12209</v>
      </c>
      <c r="F1465" s="61" t="s">
        <v>12276</v>
      </c>
      <c r="G1465" s="63">
        <v>3</v>
      </c>
    </row>
    <row r="1466" spans="1:7" hidden="1" x14ac:dyDescent="0.25">
      <c r="A1466" s="61" t="s">
        <v>12279</v>
      </c>
      <c r="B1466" s="61" t="s">
        <v>9428</v>
      </c>
      <c r="C1466" s="62">
        <v>592943</v>
      </c>
      <c r="D1466" s="61" t="s">
        <v>11970</v>
      </c>
      <c r="E1466" s="61" t="s">
        <v>12209</v>
      </c>
      <c r="F1466" s="61" t="s">
        <v>12275</v>
      </c>
      <c r="G1466" s="63">
        <v>3</v>
      </c>
    </row>
    <row r="1467" spans="1:7" hidden="1" x14ac:dyDescent="0.25">
      <c r="A1467" s="61" t="s">
        <v>12279</v>
      </c>
      <c r="B1467" s="61" t="s">
        <v>9428</v>
      </c>
      <c r="C1467" s="62">
        <v>592943</v>
      </c>
      <c r="D1467" s="61" t="s">
        <v>11970</v>
      </c>
      <c r="E1467" s="61" t="s">
        <v>12209</v>
      </c>
      <c r="F1467" s="61" t="s">
        <v>12276</v>
      </c>
      <c r="G1467" s="63">
        <v>3</v>
      </c>
    </row>
    <row r="1468" spans="1:7" hidden="1" x14ac:dyDescent="0.25">
      <c r="A1468" s="61" t="s">
        <v>12279</v>
      </c>
      <c r="B1468" s="61" t="s">
        <v>3712</v>
      </c>
      <c r="C1468" s="62">
        <v>592957</v>
      </c>
      <c r="D1468" s="61" t="s">
        <v>12051</v>
      </c>
      <c r="E1468" s="61" t="s">
        <v>12210</v>
      </c>
      <c r="F1468" s="61" t="s">
        <v>12275</v>
      </c>
      <c r="G1468" s="63">
        <v>12</v>
      </c>
    </row>
    <row r="1469" spans="1:7" hidden="1" x14ac:dyDescent="0.25">
      <c r="A1469" s="61" t="s">
        <v>12279</v>
      </c>
      <c r="B1469" s="61" t="s">
        <v>3712</v>
      </c>
      <c r="C1469" s="62">
        <v>592957</v>
      </c>
      <c r="D1469" s="61" t="s">
        <v>12051</v>
      </c>
      <c r="E1469" s="61" t="s">
        <v>12210</v>
      </c>
      <c r="F1469" s="61" t="s">
        <v>12276</v>
      </c>
      <c r="G1469" s="63">
        <v>8</v>
      </c>
    </row>
    <row r="1470" spans="1:7" hidden="1" x14ac:dyDescent="0.25">
      <c r="A1470" s="61" t="s">
        <v>12279</v>
      </c>
      <c r="B1470" s="61" t="s">
        <v>3712</v>
      </c>
      <c r="C1470" s="62">
        <v>592957</v>
      </c>
      <c r="D1470" s="61" t="s">
        <v>12069</v>
      </c>
      <c r="E1470" s="61" t="s">
        <v>12210</v>
      </c>
      <c r="F1470" s="61" t="s">
        <v>12275</v>
      </c>
      <c r="G1470" s="63">
        <v>12</v>
      </c>
    </row>
    <row r="1471" spans="1:7" hidden="1" x14ac:dyDescent="0.25">
      <c r="A1471" s="61" t="s">
        <v>12279</v>
      </c>
      <c r="B1471" s="61" t="s">
        <v>3712</v>
      </c>
      <c r="C1471" s="62">
        <v>592957</v>
      </c>
      <c r="D1471" s="61" t="s">
        <v>12069</v>
      </c>
      <c r="E1471" s="61" t="s">
        <v>12210</v>
      </c>
      <c r="F1471" s="61" t="s">
        <v>12276</v>
      </c>
      <c r="G1471" s="63">
        <v>8</v>
      </c>
    </row>
    <row r="1472" spans="1:7" hidden="1" x14ac:dyDescent="0.25">
      <c r="A1472" s="61" t="s">
        <v>12279</v>
      </c>
      <c r="B1472" s="61" t="s">
        <v>6626</v>
      </c>
      <c r="C1472" s="62">
        <v>592972</v>
      </c>
      <c r="D1472" s="61" t="s">
        <v>12088</v>
      </c>
      <c r="E1472" s="61" t="s">
        <v>12211</v>
      </c>
      <c r="F1472" s="61" t="s">
        <v>12275</v>
      </c>
      <c r="G1472" s="63">
        <v>3</v>
      </c>
    </row>
    <row r="1473" spans="1:7" hidden="1" x14ac:dyDescent="0.25">
      <c r="A1473" s="61" t="s">
        <v>12279</v>
      </c>
      <c r="B1473" s="61" t="s">
        <v>6626</v>
      </c>
      <c r="C1473" s="62">
        <v>592972</v>
      </c>
      <c r="D1473" s="61" t="s">
        <v>12051</v>
      </c>
      <c r="E1473" s="61" t="s">
        <v>12211</v>
      </c>
      <c r="F1473" s="61" t="s">
        <v>12275</v>
      </c>
      <c r="G1473" s="63">
        <v>3</v>
      </c>
    </row>
    <row r="1474" spans="1:7" hidden="1" x14ac:dyDescent="0.25">
      <c r="A1474" s="61" t="s">
        <v>12279</v>
      </c>
      <c r="B1474" s="61" t="s">
        <v>6421</v>
      </c>
      <c r="C1474" s="62">
        <v>592880</v>
      </c>
      <c r="D1474" s="61" t="s">
        <v>12051</v>
      </c>
      <c r="E1474" s="61" t="s">
        <v>12169</v>
      </c>
      <c r="F1474" s="61" t="s">
        <v>12275</v>
      </c>
      <c r="G1474" s="63">
        <v>6</v>
      </c>
    </row>
    <row r="1475" spans="1:7" hidden="1" x14ac:dyDescent="0.25">
      <c r="A1475" s="61" t="s">
        <v>12279</v>
      </c>
      <c r="B1475" s="61" t="s">
        <v>6421</v>
      </c>
      <c r="C1475" s="62">
        <v>592880</v>
      </c>
      <c r="D1475" s="61" t="s">
        <v>12051</v>
      </c>
      <c r="E1475" s="61" t="s">
        <v>12169</v>
      </c>
      <c r="F1475" s="61" t="s">
        <v>12276</v>
      </c>
      <c r="G1475" s="63">
        <v>6</v>
      </c>
    </row>
    <row r="1476" spans="1:7" hidden="1" x14ac:dyDescent="0.25">
      <c r="A1476" s="61" t="s">
        <v>12279</v>
      </c>
      <c r="B1476" s="61" t="s">
        <v>6421</v>
      </c>
      <c r="C1476" s="62">
        <v>592880</v>
      </c>
      <c r="D1476" s="61" t="s">
        <v>11999</v>
      </c>
      <c r="E1476" s="61" t="s">
        <v>12169</v>
      </c>
      <c r="F1476" s="61" t="s">
        <v>12275</v>
      </c>
      <c r="G1476" s="63">
        <v>6</v>
      </c>
    </row>
    <row r="1477" spans="1:7" hidden="1" x14ac:dyDescent="0.25">
      <c r="A1477" s="61" t="s">
        <v>12279</v>
      </c>
      <c r="B1477" s="61" t="s">
        <v>6421</v>
      </c>
      <c r="C1477" s="62">
        <v>592880</v>
      </c>
      <c r="D1477" s="61" t="s">
        <v>11999</v>
      </c>
      <c r="E1477" s="61" t="s">
        <v>12169</v>
      </c>
      <c r="F1477" s="61" t="s">
        <v>12276</v>
      </c>
      <c r="G1477" s="63">
        <v>6</v>
      </c>
    </row>
    <row r="1478" spans="1:7" hidden="1" x14ac:dyDescent="0.25">
      <c r="A1478" s="61" t="s">
        <v>12279</v>
      </c>
      <c r="B1478" s="61" t="s">
        <v>5675</v>
      </c>
      <c r="C1478" s="62">
        <v>593333</v>
      </c>
      <c r="D1478" s="61" t="s">
        <v>12051</v>
      </c>
      <c r="E1478" s="61" t="s">
        <v>12212</v>
      </c>
      <c r="F1478" s="61" t="s">
        <v>12275</v>
      </c>
      <c r="G1478" s="63">
        <v>3</v>
      </c>
    </row>
    <row r="1479" spans="1:7" hidden="1" x14ac:dyDescent="0.25">
      <c r="A1479" s="61" t="s">
        <v>12279</v>
      </c>
      <c r="B1479" s="61" t="s">
        <v>5675</v>
      </c>
      <c r="C1479" s="62">
        <v>593333</v>
      </c>
      <c r="D1479" s="61" t="s">
        <v>12051</v>
      </c>
      <c r="E1479" s="61" t="s">
        <v>12212</v>
      </c>
      <c r="F1479" s="61" t="s">
        <v>12276</v>
      </c>
      <c r="G1479" s="63">
        <v>3</v>
      </c>
    </row>
    <row r="1480" spans="1:7" hidden="1" x14ac:dyDescent="0.25">
      <c r="A1480" s="61" t="s">
        <v>12279</v>
      </c>
      <c r="B1480" s="61" t="s">
        <v>5675</v>
      </c>
      <c r="C1480" s="62">
        <v>593333</v>
      </c>
      <c r="D1480" s="61" t="s">
        <v>12009</v>
      </c>
      <c r="E1480" s="61" t="s">
        <v>12212</v>
      </c>
      <c r="F1480" s="61" t="s">
        <v>12275</v>
      </c>
      <c r="G1480" s="63">
        <v>3</v>
      </c>
    </row>
    <row r="1481" spans="1:7" hidden="1" x14ac:dyDescent="0.25">
      <c r="A1481" s="61" t="s">
        <v>12279</v>
      </c>
      <c r="B1481" s="61" t="s">
        <v>5675</v>
      </c>
      <c r="C1481" s="62">
        <v>593333</v>
      </c>
      <c r="D1481" s="61" t="s">
        <v>12009</v>
      </c>
      <c r="E1481" s="61" t="s">
        <v>12212</v>
      </c>
      <c r="F1481" s="61" t="s">
        <v>12276</v>
      </c>
      <c r="G1481" s="63">
        <v>3</v>
      </c>
    </row>
    <row r="1482" spans="1:7" hidden="1" x14ac:dyDescent="0.25">
      <c r="A1482" s="61" t="s">
        <v>12279</v>
      </c>
      <c r="B1482" s="61" t="s">
        <v>71</v>
      </c>
      <c r="C1482" s="62">
        <v>493094</v>
      </c>
      <c r="D1482" s="61" t="s">
        <v>12051</v>
      </c>
      <c r="E1482" s="61" t="s">
        <v>12213</v>
      </c>
      <c r="F1482" s="61" t="s">
        <v>12275</v>
      </c>
      <c r="G1482" s="63">
        <v>6</v>
      </c>
    </row>
    <row r="1483" spans="1:7" hidden="1" x14ac:dyDescent="0.25">
      <c r="A1483" s="61" t="s">
        <v>12279</v>
      </c>
      <c r="B1483" s="61" t="s">
        <v>71</v>
      </c>
      <c r="C1483" s="62">
        <v>493094</v>
      </c>
      <c r="D1483" s="61" t="s">
        <v>12073</v>
      </c>
      <c r="E1483" s="61" t="s">
        <v>12213</v>
      </c>
      <c r="F1483" s="61" t="s">
        <v>12275</v>
      </c>
      <c r="G1483" s="63">
        <v>6</v>
      </c>
    </row>
    <row r="1484" spans="1:7" hidden="1" x14ac:dyDescent="0.25">
      <c r="A1484" s="61" t="s">
        <v>12279</v>
      </c>
      <c r="B1484" s="61" t="s">
        <v>956</v>
      </c>
      <c r="C1484" s="62">
        <v>580252</v>
      </c>
      <c r="D1484" s="61" t="s">
        <v>12051</v>
      </c>
      <c r="E1484" s="61" t="s">
        <v>12214</v>
      </c>
      <c r="F1484" s="61" t="s">
        <v>12275</v>
      </c>
      <c r="G1484" s="63">
        <v>9</v>
      </c>
    </row>
    <row r="1485" spans="1:7" hidden="1" x14ac:dyDescent="0.25">
      <c r="A1485" s="61" t="s">
        <v>12279</v>
      </c>
      <c r="B1485" s="61" t="s">
        <v>956</v>
      </c>
      <c r="C1485" s="62">
        <v>580252</v>
      </c>
      <c r="D1485" s="61" t="s">
        <v>12051</v>
      </c>
      <c r="E1485" s="61" t="s">
        <v>12214</v>
      </c>
      <c r="F1485" s="61" t="s">
        <v>12276</v>
      </c>
      <c r="G1485" s="63">
        <v>8</v>
      </c>
    </row>
    <row r="1486" spans="1:7" hidden="1" x14ac:dyDescent="0.25">
      <c r="A1486" s="61" t="s">
        <v>12279</v>
      </c>
      <c r="B1486" s="61" t="s">
        <v>956</v>
      </c>
      <c r="C1486" s="62">
        <v>580252</v>
      </c>
      <c r="D1486" s="61" t="s">
        <v>12134</v>
      </c>
      <c r="E1486" s="61" t="s">
        <v>12214</v>
      </c>
      <c r="F1486" s="61" t="s">
        <v>12275</v>
      </c>
      <c r="G1486" s="63">
        <v>9</v>
      </c>
    </row>
    <row r="1487" spans="1:7" hidden="1" x14ac:dyDescent="0.25">
      <c r="A1487" s="61" t="s">
        <v>12279</v>
      </c>
      <c r="B1487" s="61" t="s">
        <v>956</v>
      </c>
      <c r="C1487" s="62">
        <v>580252</v>
      </c>
      <c r="D1487" s="61" t="s">
        <v>12134</v>
      </c>
      <c r="E1487" s="61" t="s">
        <v>12214</v>
      </c>
      <c r="F1487" s="61" t="s">
        <v>12276</v>
      </c>
      <c r="G1487" s="63">
        <v>8</v>
      </c>
    </row>
    <row r="1488" spans="1:7" hidden="1" x14ac:dyDescent="0.25">
      <c r="A1488" s="61" t="s">
        <v>12279</v>
      </c>
      <c r="B1488" s="61" t="s">
        <v>1016</v>
      </c>
      <c r="C1488" s="62">
        <v>580253</v>
      </c>
      <c r="D1488" s="61" t="s">
        <v>12051</v>
      </c>
      <c r="E1488" s="61" t="s">
        <v>12215</v>
      </c>
      <c r="F1488" s="61" t="s">
        <v>12275</v>
      </c>
      <c r="G1488" s="63">
        <v>2</v>
      </c>
    </row>
    <row r="1489" spans="1:7" hidden="1" x14ac:dyDescent="0.25">
      <c r="A1489" s="61" t="s">
        <v>12279</v>
      </c>
      <c r="B1489" s="61" t="s">
        <v>1016</v>
      </c>
      <c r="C1489" s="62">
        <v>580253</v>
      </c>
      <c r="D1489" s="61" t="s">
        <v>12051</v>
      </c>
      <c r="E1489" s="61" t="s">
        <v>12215</v>
      </c>
      <c r="F1489" s="61" t="s">
        <v>12276</v>
      </c>
      <c r="G1489" s="63">
        <v>2</v>
      </c>
    </row>
    <row r="1490" spans="1:7" hidden="1" x14ac:dyDescent="0.25">
      <c r="A1490" s="61" t="s">
        <v>12279</v>
      </c>
      <c r="B1490" s="61" t="s">
        <v>1016</v>
      </c>
      <c r="C1490" s="62">
        <v>580253</v>
      </c>
      <c r="D1490" s="61" t="s">
        <v>12067</v>
      </c>
      <c r="E1490" s="61" t="s">
        <v>12215</v>
      </c>
      <c r="F1490" s="61" t="s">
        <v>12275</v>
      </c>
      <c r="G1490" s="63">
        <v>2</v>
      </c>
    </row>
    <row r="1491" spans="1:7" hidden="1" x14ac:dyDescent="0.25">
      <c r="A1491" s="61" t="s">
        <v>12279</v>
      </c>
      <c r="B1491" s="61" t="s">
        <v>1016</v>
      </c>
      <c r="C1491" s="62">
        <v>580253</v>
      </c>
      <c r="D1491" s="61" t="s">
        <v>12067</v>
      </c>
      <c r="E1491" s="61" t="s">
        <v>12215</v>
      </c>
      <c r="F1491" s="61" t="s">
        <v>12276</v>
      </c>
      <c r="G1491" s="63">
        <v>2</v>
      </c>
    </row>
    <row r="1492" spans="1:7" hidden="1" x14ac:dyDescent="0.25">
      <c r="A1492" s="61" t="s">
        <v>12279</v>
      </c>
      <c r="B1492" s="61" t="s">
        <v>215</v>
      </c>
      <c r="C1492" s="62">
        <v>580398</v>
      </c>
      <c r="D1492" s="61" t="s">
        <v>12051</v>
      </c>
      <c r="E1492" s="61" t="s">
        <v>12216</v>
      </c>
      <c r="F1492" s="61" t="s">
        <v>12275</v>
      </c>
      <c r="G1492" s="63">
        <v>12.5</v>
      </c>
    </row>
    <row r="1493" spans="1:7" hidden="1" x14ac:dyDescent="0.25">
      <c r="A1493" s="61" t="s">
        <v>12279</v>
      </c>
      <c r="B1493" s="61" t="s">
        <v>215</v>
      </c>
      <c r="C1493" s="62">
        <v>580398</v>
      </c>
      <c r="D1493" s="61" t="s">
        <v>12051</v>
      </c>
      <c r="E1493" s="61" t="s">
        <v>12216</v>
      </c>
      <c r="F1493" s="61" t="s">
        <v>12276</v>
      </c>
      <c r="G1493" s="63">
        <v>9.5</v>
      </c>
    </row>
    <row r="1494" spans="1:7" hidden="1" x14ac:dyDescent="0.25">
      <c r="A1494" s="61" t="s">
        <v>12279</v>
      </c>
      <c r="B1494" s="61" t="s">
        <v>215</v>
      </c>
      <c r="C1494" s="62">
        <v>580398</v>
      </c>
      <c r="D1494" s="61" t="s">
        <v>11975</v>
      </c>
      <c r="E1494" s="61" t="s">
        <v>12216</v>
      </c>
      <c r="F1494" s="61" t="s">
        <v>12275</v>
      </c>
      <c r="G1494" s="63">
        <v>12.5</v>
      </c>
    </row>
    <row r="1495" spans="1:7" hidden="1" x14ac:dyDescent="0.25">
      <c r="A1495" s="61" t="s">
        <v>12279</v>
      </c>
      <c r="B1495" s="61" t="s">
        <v>215</v>
      </c>
      <c r="C1495" s="62">
        <v>580398</v>
      </c>
      <c r="D1495" s="61" t="s">
        <v>11975</v>
      </c>
      <c r="E1495" s="61" t="s">
        <v>12216</v>
      </c>
      <c r="F1495" s="61" t="s">
        <v>12276</v>
      </c>
      <c r="G1495" s="63">
        <v>9.5</v>
      </c>
    </row>
    <row r="1496" spans="1:7" hidden="1" x14ac:dyDescent="0.25">
      <c r="A1496" s="61" t="s">
        <v>12279</v>
      </c>
      <c r="B1496" s="61" t="s">
        <v>238</v>
      </c>
      <c r="C1496" s="62">
        <v>580526</v>
      </c>
      <c r="D1496" s="61" t="s">
        <v>12051</v>
      </c>
      <c r="E1496" s="61" t="s">
        <v>12217</v>
      </c>
      <c r="F1496" s="61" t="s">
        <v>12275</v>
      </c>
      <c r="G1496" s="63">
        <v>7</v>
      </c>
    </row>
    <row r="1497" spans="1:7" hidden="1" x14ac:dyDescent="0.25">
      <c r="A1497" s="61" t="s">
        <v>12279</v>
      </c>
      <c r="B1497" s="61" t="s">
        <v>238</v>
      </c>
      <c r="C1497" s="62">
        <v>580526</v>
      </c>
      <c r="D1497" s="61" t="s">
        <v>12051</v>
      </c>
      <c r="E1497" s="61" t="s">
        <v>12217</v>
      </c>
      <c r="F1497" s="61" t="s">
        <v>12276</v>
      </c>
      <c r="G1497" s="63">
        <v>7</v>
      </c>
    </row>
    <row r="1498" spans="1:7" hidden="1" x14ac:dyDescent="0.25">
      <c r="A1498" s="61" t="s">
        <v>12279</v>
      </c>
      <c r="B1498" s="61" t="s">
        <v>238</v>
      </c>
      <c r="C1498" s="62">
        <v>580526</v>
      </c>
      <c r="D1498" s="61" t="s">
        <v>12007</v>
      </c>
      <c r="E1498" s="61" t="s">
        <v>12217</v>
      </c>
      <c r="F1498" s="61" t="s">
        <v>12275</v>
      </c>
      <c r="G1498" s="63">
        <v>7</v>
      </c>
    </row>
    <row r="1499" spans="1:7" hidden="1" x14ac:dyDescent="0.25">
      <c r="A1499" s="61" t="s">
        <v>12279</v>
      </c>
      <c r="B1499" s="61" t="s">
        <v>238</v>
      </c>
      <c r="C1499" s="62">
        <v>580526</v>
      </c>
      <c r="D1499" s="61" t="s">
        <v>12007</v>
      </c>
      <c r="E1499" s="61" t="s">
        <v>12217</v>
      </c>
      <c r="F1499" s="61" t="s">
        <v>12276</v>
      </c>
      <c r="G1499" s="63">
        <v>7</v>
      </c>
    </row>
    <row r="1500" spans="1:7" hidden="1" x14ac:dyDescent="0.25">
      <c r="A1500" s="61" t="s">
        <v>12279</v>
      </c>
      <c r="B1500" s="61" t="s">
        <v>200</v>
      </c>
      <c r="C1500" s="62">
        <v>490468</v>
      </c>
      <c r="D1500" s="61" t="s">
        <v>12051</v>
      </c>
      <c r="E1500" s="61" t="s">
        <v>12212</v>
      </c>
      <c r="F1500" s="61" t="s">
        <v>12275</v>
      </c>
      <c r="G1500" s="63">
        <v>1.5</v>
      </c>
    </row>
    <row r="1501" spans="1:7" hidden="1" x14ac:dyDescent="0.25">
      <c r="A1501" s="61" t="s">
        <v>12279</v>
      </c>
      <c r="B1501" s="61" t="s">
        <v>200</v>
      </c>
      <c r="C1501" s="62">
        <v>490468</v>
      </c>
      <c r="D1501" s="61" t="s">
        <v>12009</v>
      </c>
      <c r="E1501" s="61" t="s">
        <v>12212</v>
      </c>
      <c r="F1501" s="61" t="s">
        <v>12275</v>
      </c>
      <c r="G1501" s="63">
        <v>1.5</v>
      </c>
    </row>
    <row r="1502" spans="1:7" hidden="1" x14ac:dyDescent="0.25">
      <c r="A1502" s="61" t="s">
        <v>12279</v>
      </c>
      <c r="B1502" s="61" t="s">
        <v>161</v>
      </c>
      <c r="C1502" s="62">
        <v>580687</v>
      </c>
      <c r="D1502" s="61" t="s">
        <v>12051</v>
      </c>
      <c r="E1502" s="61" t="s">
        <v>12210</v>
      </c>
      <c r="F1502" s="61" t="s">
        <v>12275</v>
      </c>
      <c r="G1502" s="63">
        <v>11</v>
      </c>
    </row>
    <row r="1503" spans="1:7" hidden="1" x14ac:dyDescent="0.25">
      <c r="A1503" s="61" t="s">
        <v>12279</v>
      </c>
      <c r="B1503" s="61" t="s">
        <v>161</v>
      </c>
      <c r="C1503" s="62">
        <v>580687</v>
      </c>
      <c r="D1503" s="61" t="s">
        <v>12051</v>
      </c>
      <c r="E1503" s="61" t="s">
        <v>12210</v>
      </c>
      <c r="F1503" s="61" t="s">
        <v>12276</v>
      </c>
      <c r="G1503" s="63">
        <v>5</v>
      </c>
    </row>
    <row r="1504" spans="1:7" hidden="1" x14ac:dyDescent="0.25">
      <c r="A1504" s="61" t="s">
        <v>12279</v>
      </c>
      <c r="B1504" s="61" t="s">
        <v>161</v>
      </c>
      <c r="C1504" s="62">
        <v>580687</v>
      </c>
      <c r="D1504" s="61" t="s">
        <v>12069</v>
      </c>
      <c r="E1504" s="61" t="s">
        <v>12210</v>
      </c>
      <c r="F1504" s="61" t="s">
        <v>12275</v>
      </c>
      <c r="G1504" s="63">
        <v>11</v>
      </c>
    </row>
    <row r="1505" spans="1:7" hidden="1" x14ac:dyDescent="0.25">
      <c r="A1505" s="61" t="s">
        <v>12279</v>
      </c>
      <c r="B1505" s="61" t="s">
        <v>161</v>
      </c>
      <c r="C1505" s="62">
        <v>580687</v>
      </c>
      <c r="D1505" s="61" t="s">
        <v>12069</v>
      </c>
      <c r="E1505" s="61" t="s">
        <v>12210</v>
      </c>
      <c r="F1505" s="61" t="s">
        <v>12276</v>
      </c>
      <c r="G1505" s="63">
        <v>5</v>
      </c>
    </row>
    <row r="1506" spans="1:7" hidden="1" x14ac:dyDescent="0.25">
      <c r="A1506" s="61" t="s">
        <v>12279</v>
      </c>
      <c r="B1506" s="61" t="s">
        <v>29</v>
      </c>
      <c r="C1506" s="62">
        <v>580952</v>
      </c>
      <c r="D1506" s="61" t="s">
        <v>12015</v>
      </c>
      <c r="E1506" s="61" t="s">
        <v>12218</v>
      </c>
      <c r="F1506" s="61" t="s">
        <v>12275</v>
      </c>
      <c r="G1506" s="63">
        <v>13</v>
      </c>
    </row>
    <row r="1507" spans="1:7" hidden="1" x14ac:dyDescent="0.25">
      <c r="A1507" s="61" t="s">
        <v>12279</v>
      </c>
      <c r="B1507" s="61" t="s">
        <v>29</v>
      </c>
      <c r="C1507" s="62">
        <v>580952</v>
      </c>
      <c r="D1507" s="61" t="s">
        <v>12015</v>
      </c>
      <c r="E1507" s="61" t="s">
        <v>12218</v>
      </c>
      <c r="F1507" s="61" t="s">
        <v>12276</v>
      </c>
      <c r="G1507" s="63">
        <v>8</v>
      </c>
    </row>
    <row r="1508" spans="1:7" hidden="1" x14ac:dyDescent="0.25">
      <c r="A1508" s="61" t="s">
        <v>12279</v>
      </c>
      <c r="B1508" s="61" t="s">
        <v>29</v>
      </c>
      <c r="C1508" s="62">
        <v>580952</v>
      </c>
      <c r="D1508" s="61" t="s">
        <v>12051</v>
      </c>
      <c r="E1508" s="61" t="s">
        <v>12218</v>
      </c>
      <c r="F1508" s="61" t="s">
        <v>12275</v>
      </c>
      <c r="G1508" s="63">
        <v>13</v>
      </c>
    </row>
    <row r="1509" spans="1:7" hidden="1" x14ac:dyDescent="0.25">
      <c r="A1509" s="61" t="s">
        <v>12279</v>
      </c>
      <c r="B1509" s="61" t="s">
        <v>29</v>
      </c>
      <c r="C1509" s="62">
        <v>580952</v>
      </c>
      <c r="D1509" s="61" t="s">
        <v>12051</v>
      </c>
      <c r="E1509" s="61" t="s">
        <v>12218</v>
      </c>
      <c r="F1509" s="61" t="s">
        <v>12276</v>
      </c>
      <c r="G1509" s="63">
        <v>8</v>
      </c>
    </row>
    <row r="1510" spans="1:7" hidden="1" x14ac:dyDescent="0.25">
      <c r="A1510" s="61" t="s">
        <v>12279</v>
      </c>
      <c r="B1510" s="61" t="s">
        <v>113</v>
      </c>
      <c r="C1510" s="62">
        <v>581596</v>
      </c>
      <c r="D1510" s="61" t="s">
        <v>12051</v>
      </c>
      <c r="E1510" s="61" t="s">
        <v>12219</v>
      </c>
      <c r="F1510" s="61" t="s">
        <v>12275</v>
      </c>
      <c r="G1510" s="63">
        <v>6</v>
      </c>
    </row>
    <row r="1511" spans="1:7" hidden="1" x14ac:dyDescent="0.25">
      <c r="A1511" s="61" t="s">
        <v>12279</v>
      </c>
      <c r="B1511" s="61" t="s">
        <v>113</v>
      </c>
      <c r="C1511" s="62">
        <v>581596</v>
      </c>
      <c r="D1511" s="61" t="s">
        <v>12051</v>
      </c>
      <c r="E1511" s="61" t="s">
        <v>12219</v>
      </c>
      <c r="F1511" s="61" t="s">
        <v>12276</v>
      </c>
      <c r="G1511" s="63">
        <v>4</v>
      </c>
    </row>
    <row r="1512" spans="1:7" hidden="1" x14ac:dyDescent="0.25">
      <c r="A1512" s="61" t="s">
        <v>12279</v>
      </c>
      <c r="B1512" s="61" t="s">
        <v>113</v>
      </c>
      <c r="C1512" s="62">
        <v>581596</v>
      </c>
      <c r="D1512" s="61" t="s">
        <v>11991</v>
      </c>
      <c r="E1512" s="61" t="s">
        <v>12219</v>
      </c>
      <c r="F1512" s="61" t="s">
        <v>12275</v>
      </c>
      <c r="G1512" s="63">
        <v>6</v>
      </c>
    </row>
    <row r="1513" spans="1:7" hidden="1" x14ac:dyDescent="0.25">
      <c r="A1513" s="61" t="s">
        <v>12279</v>
      </c>
      <c r="B1513" s="61" t="s">
        <v>113</v>
      </c>
      <c r="C1513" s="62">
        <v>581596</v>
      </c>
      <c r="D1513" s="61" t="s">
        <v>11991</v>
      </c>
      <c r="E1513" s="61" t="s">
        <v>12219</v>
      </c>
      <c r="F1513" s="61" t="s">
        <v>12276</v>
      </c>
      <c r="G1513" s="63">
        <v>4</v>
      </c>
    </row>
    <row r="1514" spans="1:7" hidden="1" x14ac:dyDescent="0.25">
      <c r="A1514" s="61" t="s">
        <v>12279</v>
      </c>
      <c r="B1514" s="61" t="s">
        <v>113</v>
      </c>
      <c r="C1514" s="62">
        <v>581596</v>
      </c>
      <c r="D1514" s="61" t="s">
        <v>12035</v>
      </c>
      <c r="E1514" s="61" t="s">
        <v>12219</v>
      </c>
      <c r="F1514" s="61" t="s">
        <v>12275</v>
      </c>
      <c r="G1514" s="63">
        <v>6</v>
      </c>
    </row>
    <row r="1515" spans="1:7" hidden="1" x14ac:dyDescent="0.25">
      <c r="A1515" s="61" t="s">
        <v>12279</v>
      </c>
      <c r="B1515" s="61" t="s">
        <v>113</v>
      </c>
      <c r="C1515" s="62">
        <v>581596</v>
      </c>
      <c r="D1515" s="61" t="s">
        <v>12035</v>
      </c>
      <c r="E1515" s="61" t="s">
        <v>12219</v>
      </c>
      <c r="F1515" s="61" t="s">
        <v>12276</v>
      </c>
      <c r="G1515" s="63">
        <v>4</v>
      </c>
    </row>
    <row r="1516" spans="1:7" hidden="1" x14ac:dyDescent="0.25">
      <c r="A1516" s="61" t="s">
        <v>12279</v>
      </c>
      <c r="B1516" s="61" t="s">
        <v>51</v>
      </c>
      <c r="C1516" s="62">
        <v>581612</v>
      </c>
      <c r="D1516" s="61" t="s">
        <v>12051</v>
      </c>
      <c r="E1516" s="61" t="s">
        <v>12182</v>
      </c>
      <c r="F1516" s="61" t="s">
        <v>12275</v>
      </c>
      <c r="G1516" s="63">
        <v>16.5</v>
      </c>
    </row>
    <row r="1517" spans="1:7" hidden="1" x14ac:dyDescent="0.25">
      <c r="A1517" s="61" t="s">
        <v>12279</v>
      </c>
      <c r="B1517" s="61" t="s">
        <v>51</v>
      </c>
      <c r="C1517" s="62">
        <v>581612</v>
      </c>
      <c r="D1517" s="61" t="s">
        <v>12051</v>
      </c>
      <c r="E1517" s="61" t="s">
        <v>12182</v>
      </c>
      <c r="F1517" s="61" t="s">
        <v>12276</v>
      </c>
      <c r="G1517" s="63">
        <v>10</v>
      </c>
    </row>
    <row r="1518" spans="1:7" hidden="1" x14ac:dyDescent="0.25">
      <c r="A1518" s="61" t="s">
        <v>12279</v>
      </c>
      <c r="B1518" s="61" t="s">
        <v>51</v>
      </c>
      <c r="C1518" s="62">
        <v>581612</v>
      </c>
      <c r="D1518" s="61" t="s">
        <v>12148</v>
      </c>
      <c r="E1518" s="61" t="s">
        <v>12182</v>
      </c>
      <c r="F1518" s="61" t="s">
        <v>12275</v>
      </c>
      <c r="G1518" s="63">
        <v>16.5</v>
      </c>
    </row>
    <row r="1519" spans="1:7" hidden="1" x14ac:dyDescent="0.25">
      <c r="A1519" s="61" t="s">
        <v>12279</v>
      </c>
      <c r="B1519" s="61" t="s">
        <v>51</v>
      </c>
      <c r="C1519" s="62">
        <v>581612</v>
      </c>
      <c r="D1519" s="61" t="s">
        <v>12148</v>
      </c>
      <c r="E1519" s="61" t="s">
        <v>12182</v>
      </c>
      <c r="F1519" s="61" t="s">
        <v>12276</v>
      </c>
      <c r="G1519" s="63">
        <v>10</v>
      </c>
    </row>
    <row r="1520" spans="1:7" hidden="1" x14ac:dyDescent="0.25">
      <c r="A1520" s="61" t="s">
        <v>12279</v>
      </c>
      <c r="B1520" s="61" t="s">
        <v>134</v>
      </c>
      <c r="C1520" s="62">
        <v>581836</v>
      </c>
      <c r="D1520" s="61" t="s">
        <v>12051</v>
      </c>
      <c r="E1520" s="61" t="s">
        <v>12220</v>
      </c>
      <c r="F1520" s="61" t="s">
        <v>12275</v>
      </c>
      <c r="G1520" s="63">
        <v>34</v>
      </c>
    </row>
    <row r="1521" spans="1:7" hidden="1" x14ac:dyDescent="0.25">
      <c r="A1521" s="61" t="s">
        <v>12279</v>
      </c>
      <c r="B1521" s="61" t="s">
        <v>134</v>
      </c>
      <c r="C1521" s="62">
        <v>581836</v>
      </c>
      <c r="D1521" s="61" t="s">
        <v>12051</v>
      </c>
      <c r="E1521" s="61" t="s">
        <v>12199</v>
      </c>
      <c r="F1521" s="61" t="s">
        <v>12275</v>
      </c>
      <c r="G1521" s="63">
        <v>26</v>
      </c>
    </row>
    <row r="1522" spans="1:7" hidden="1" x14ac:dyDescent="0.25">
      <c r="A1522" s="61" t="s">
        <v>12279</v>
      </c>
      <c r="B1522" s="61" t="s">
        <v>134</v>
      </c>
      <c r="C1522" s="62">
        <v>581836</v>
      </c>
      <c r="D1522" s="61" t="s">
        <v>12051</v>
      </c>
      <c r="E1522" s="61" t="s">
        <v>12194</v>
      </c>
      <c r="F1522" s="61" t="s">
        <v>12275</v>
      </c>
      <c r="G1522" s="63">
        <v>27</v>
      </c>
    </row>
    <row r="1523" spans="1:7" hidden="1" x14ac:dyDescent="0.25">
      <c r="A1523" s="61" t="s">
        <v>12279</v>
      </c>
      <c r="B1523" s="61" t="s">
        <v>134</v>
      </c>
      <c r="C1523" s="62">
        <v>581836</v>
      </c>
      <c r="D1523" s="61" t="s">
        <v>12051</v>
      </c>
      <c r="E1523" s="61" t="s">
        <v>12221</v>
      </c>
      <c r="F1523" s="61" t="s">
        <v>12275</v>
      </c>
      <c r="G1523" s="63">
        <v>34</v>
      </c>
    </row>
    <row r="1524" spans="1:7" hidden="1" x14ac:dyDescent="0.25">
      <c r="A1524" s="61" t="s">
        <v>12279</v>
      </c>
      <c r="B1524" s="61" t="s">
        <v>134</v>
      </c>
      <c r="C1524" s="62">
        <v>581836</v>
      </c>
      <c r="D1524" s="61" t="s">
        <v>12137</v>
      </c>
      <c r="E1524" s="61" t="s">
        <v>12194</v>
      </c>
      <c r="F1524" s="61" t="s">
        <v>12275</v>
      </c>
      <c r="G1524" s="63">
        <v>27</v>
      </c>
    </row>
    <row r="1525" spans="1:7" hidden="1" x14ac:dyDescent="0.25">
      <c r="A1525" s="61" t="s">
        <v>12279</v>
      </c>
      <c r="B1525" s="61" t="s">
        <v>134</v>
      </c>
      <c r="C1525" s="62">
        <v>581836</v>
      </c>
      <c r="D1525" s="61" t="s">
        <v>12080</v>
      </c>
      <c r="E1525" s="61" t="s">
        <v>12220</v>
      </c>
      <c r="F1525" s="61" t="s">
        <v>12275</v>
      </c>
      <c r="G1525" s="63">
        <v>34</v>
      </c>
    </row>
    <row r="1526" spans="1:7" hidden="1" x14ac:dyDescent="0.25">
      <c r="A1526" s="61" t="s">
        <v>12279</v>
      </c>
      <c r="B1526" s="61" t="s">
        <v>134</v>
      </c>
      <c r="C1526" s="62">
        <v>581836</v>
      </c>
      <c r="D1526" s="61" t="s">
        <v>12097</v>
      </c>
      <c r="E1526" s="61" t="s">
        <v>12221</v>
      </c>
      <c r="F1526" s="61" t="s">
        <v>12275</v>
      </c>
      <c r="G1526" s="63">
        <v>34</v>
      </c>
    </row>
    <row r="1527" spans="1:7" hidden="1" x14ac:dyDescent="0.25">
      <c r="A1527" s="61" t="s">
        <v>12279</v>
      </c>
      <c r="B1527" s="61" t="s">
        <v>134</v>
      </c>
      <c r="C1527" s="62">
        <v>581836</v>
      </c>
      <c r="D1527" s="61" t="s">
        <v>11981</v>
      </c>
      <c r="E1527" s="61" t="s">
        <v>12199</v>
      </c>
      <c r="F1527" s="61" t="s">
        <v>12275</v>
      </c>
      <c r="G1527" s="63">
        <v>26</v>
      </c>
    </row>
    <row r="1528" spans="1:7" hidden="1" x14ac:dyDescent="0.25">
      <c r="A1528" s="61" t="s">
        <v>12279</v>
      </c>
      <c r="B1528" s="61" t="s">
        <v>129</v>
      </c>
      <c r="C1528" s="62">
        <v>581963</v>
      </c>
      <c r="D1528" s="61" t="s">
        <v>12051</v>
      </c>
      <c r="E1528" s="61" t="s">
        <v>12222</v>
      </c>
      <c r="F1528" s="61" t="s">
        <v>12276</v>
      </c>
      <c r="G1528" s="63">
        <v>2.5</v>
      </c>
    </row>
    <row r="1529" spans="1:7" hidden="1" x14ac:dyDescent="0.25">
      <c r="A1529" s="61" t="s">
        <v>12279</v>
      </c>
      <c r="B1529" s="61" t="s">
        <v>129</v>
      </c>
      <c r="C1529" s="62">
        <v>581963</v>
      </c>
      <c r="D1529" s="61" t="s">
        <v>12119</v>
      </c>
      <c r="E1529" s="61" t="s">
        <v>12222</v>
      </c>
      <c r="F1529" s="61" t="s">
        <v>12276</v>
      </c>
      <c r="G1529" s="63">
        <v>2.5</v>
      </c>
    </row>
    <row r="1530" spans="1:7" hidden="1" x14ac:dyDescent="0.25">
      <c r="A1530" s="61" t="s">
        <v>12279</v>
      </c>
      <c r="B1530" s="61" t="s">
        <v>114</v>
      </c>
      <c r="C1530" s="62">
        <v>582505</v>
      </c>
      <c r="D1530" s="61" t="s">
        <v>12086</v>
      </c>
      <c r="E1530" s="61" t="s">
        <v>12208</v>
      </c>
      <c r="F1530" s="61" t="s">
        <v>12275</v>
      </c>
      <c r="G1530" s="63">
        <v>7</v>
      </c>
    </row>
    <row r="1531" spans="1:7" hidden="1" x14ac:dyDescent="0.25">
      <c r="A1531" s="61" t="s">
        <v>12279</v>
      </c>
      <c r="B1531" s="61" t="s">
        <v>114</v>
      </c>
      <c r="C1531" s="62">
        <v>582505</v>
      </c>
      <c r="D1531" s="61" t="s">
        <v>12051</v>
      </c>
      <c r="E1531" s="61" t="s">
        <v>12208</v>
      </c>
      <c r="F1531" s="61" t="s">
        <v>12275</v>
      </c>
      <c r="G1531" s="63">
        <v>7</v>
      </c>
    </row>
    <row r="1532" spans="1:7" hidden="1" x14ac:dyDescent="0.25">
      <c r="A1532" s="61" t="s">
        <v>12279</v>
      </c>
      <c r="B1532" s="61" t="s">
        <v>159</v>
      </c>
      <c r="C1532" s="62">
        <v>583201</v>
      </c>
      <c r="D1532" s="61" t="s">
        <v>12051</v>
      </c>
      <c r="E1532" s="61" t="s">
        <v>12222</v>
      </c>
      <c r="F1532" s="61" t="s">
        <v>12275</v>
      </c>
      <c r="G1532" s="63">
        <v>2.5</v>
      </c>
    </row>
    <row r="1533" spans="1:7" hidden="1" x14ac:dyDescent="0.25">
      <c r="A1533" s="61" t="s">
        <v>12279</v>
      </c>
      <c r="B1533" s="61" t="s">
        <v>159</v>
      </c>
      <c r="C1533" s="62">
        <v>583201</v>
      </c>
      <c r="D1533" s="61" t="s">
        <v>12119</v>
      </c>
      <c r="E1533" s="61" t="s">
        <v>12222</v>
      </c>
      <c r="F1533" s="61" t="s">
        <v>12275</v>
      </c>
      <c r="G1533" s="63">
        <v>2.5</v>
      </c>
    </row>
    <row r="1534" spans="1:7" hidden="1" x14ac:dyDescent="0.25">
      <c r="A1534" s="61" t="s">
        <v>12279</v>
      </c>
      <c r="B1534" s="61" t="s">
        <v>245</v>
      </c>
      <c r="C1534" s="62">
        <v>583246</v>
      </c>
      <c r="D1534" s="61" t="s">
        <v>12051</v>
      </c>
      <c r="E1534" s="61" t="s">
        <v>12221</v>
      </c>
      <c r="F1534" s="61" t="s">
        <v>12276</v>
      </c>
      <c r="G1534" s="63">
        <v>32</v>
      </c>
    </row>
    <row r="1535" spans="1:7" hidden="1" x14ac:dyDescent="0.25">
      <c r="A1535" s="61" t="s">
        <v>12279</v>
      </c>
      <c r="B1535" s="61" t="s">
        <v>245</v>
      </c>
      <c r="C1535" s="62">
        <v>583246</v>
      </c>
      <c r="D1535" s="61" t="s">
        <v>12097</v>
      </c>
      <c r="E1535" s="61" t="s">
        <v>12221</v>
      </c>
      <c r="F1535" s="61" t="s">
        <v>12276</v>
      </c>
      <c r="G1535" s="63">
        <v>32</v>
      </c>
    </row>
    <row r="1536" spans="1:7" hidden="1" x14ac:dyDescent="0.25">
      <c r="A1536" s="61" t="s">
        <v>12279</v>
      </c>
      <c r="B1536" s="61" t="s">
        <v>105</v>
      </c>
      <c r="C1536" s="62">
        <v>583263</v>
      </c>
      <c r="D1536" s="61" t="s">
        <v>12051</v>
      </c>
      <c r="E1536" s="61" t="s">
        <v>12216</v>
      </c>
      <c r="F1536" s="61" t="s">
        <v>12275</v>
      </c>
      <c r="G1536" s="63">
        <v>10</v>
      </c>
    </row>
    <row r="1537" spans="1:7" hidden="1" x14ac:dyDescent="0.25">
      <c r="A1537" s="61" t="s">
        <v>12279</v>
      </c>
      <c r="B1537" s="61" t="s">
        <v>105</v>
      </c>
      <c r="C1537" s="62">
        <v>583263</v>
      </c>
      <c r="D1537" s="61" t="s">
        <v>11975</v>
      </c>
      <c r="E1537" s="61" t="s">
        <v>12216</v>
      </c>
      <c r="F1537" s="61" t="s">
        <v>12275</v>
      </c>
      <c r="G1537" s="63">
        <v>10</v>
      </c>
    </row>
    <row r="1538" spans="1:7" hidden="1" x14ac:dyDescent="0.25">
      <c r="A1538" s="61" t="s">
        <v>12279</v>
      </c>
      <c r="B1538" s="61" t="s">
        <v>95</v>
      </c>
      <c r="C1538" s="62">
        <v>583567</v>
      </c>
      <c r="D1538" s="61" t="s">
        <v>11968</v>
      </c>
      <c r="E1538" s="61" t="s">
        <v>12203</v>
      </c>
      <c r="F1538" s="61" t="s">
        <v>12275</v>
      </c>
      <c r="G1538" s="63">
        <v>10</v>
      </c>
    </row>
    <row r="1539" spans="1:7" hidden="1" x14ac:dyDescent="0.25">
      <c r="A1539" s="61" t="s">
        <v>12279</v>
      </c>
      <c r="B1539" s="61" t="s">
        <v>95</v>
      </c>
      <c r="C1539" s="62">
        <v>583567</v>
      </c>
      <c r="D1539" s="61" t="s">
        <v>11968</v>
      </c>
      <c r="E1539" s="61" t="s">
        <v>12203</v>
      </c>
      <c r="F1539" s="61" t="s">
        <v>12276</v>
      </c>
      <c r="G1539" s="63">
        <v>7.5</v>
      </c>
    </row>
    <row r="1540" spans="1:7" hidden="1" x14ac:dyDescent="0.25">
      <c r="A1540" s="61" t="s">
        <v>12279</v>
      </c>
      <c r="B1540" s="61" t="s">
        <v>95</v>
      </c>
      <c r="C1540" s="62">
        <v>583567</v>
      </c>
      <c r="D1540" s="61" t="s">
        <v>12051</v>
      </c>
      <c r="E1540" s="61" t="s">
        <v>12203</v>
      </c>
      <c r="F1540" s="61" t="s">
        <v>12275</v>
      </c>
      <c r="G1540" s="63">
        <v>10</v>
      </c>
    </row>
    <row r="1541" spans="1:7" hidden="1" x14ac:dyDescent="0.25">
      <c r="A1541" s="61" t="s">
        <v>12279</v>
      </c>
      <c r="B1541" s="61" t="s">
        <v>95</v>
      </c>
      <c r="C1541" s="62">
        <v>583567</v>
      </c>
      <c r="D1541" s="61" t="s">
        <v>12051</v>
      </c>
      <c r="E1541" s="61" t="s">
        <v>12203</v>
      </c>
      <c r="F1541" s="61" t="s">
        <v>12276</v>
      </c>
      <c r="G1541" s="63">
        <v>7.5</v>
      </c>
    </row>
    <row r="1542" spans="1:7" hidden="1" x14ac:dyDescent="0.25">
      <c r="A1542" s="61" t="s">
        <v>12279</v>
      </c>
      <c r="B1542" s="61" t="s">
        <v>249</v>
      </c>
      <c r="C1542" s="62">
        <v>583769</v>
      </c>
      <c r="D1542" s="61" t="s">
        <v>12051</v>
      </c>
      <c r="E1542" s="61" t="s">
        <v>12214</v>
      </c>
      <c r="F1542" s="61" t="s">
        <v>12276</v>
      </c>
      <c r="G1542" s="63">
        <v>5.4</v>
      </c>
    </row>
    <row r="1543" spans="1:7" hidden="1" x14ac:dyDescent="0.25">
      <c r="A1543" s="61" t="s">
        <v>12279</v>
      </c>
      <c r="B1543" s="61" t="s">
        <v>249</v>
      </c>
      <c r="C1543" s="62">
        <v>583769</v>
      </c>
      <c r="D1543" s="61" t="s">
        <v>12134</v>
      </c>
      <c r="E1543" s="61" t="s">
        <v>12214</v>
      </c>
      <c r="F1543" s="61" t="s">
        <v>12276</v>
      </c>
      <c r="G1543" s="63">
        <v>5.4</v>
      </c>
    </row>
    <row r="1544" spans="1:7" hidden="1" x14ac:dyDescent="0.25">
      <c r="A1544" s="61" t="s">
        <v>12279</v>
      </c>
      <c r="B1544" s="61" t="s">
        <v>160</v>
      </c>
      <c r="C1544" s="62">
        <v>42269</v>
      </c>
      <c r="D1544" s="61" t="s">
        <v>12051</v>
      </c>
      <c r="E1544" s="61" t="s">
        <v>12172</v>
      </c>
      <c r="F1544" s="61" t="s">
        <v>12275</v>
      </c>
      <c r="G1544" s="63">
        <v>3</v>
      </c>
    </row>
    <row r="1545" spans="1:7" hidden="1" x14ac:dyDescent="0.25">
      <c r="A1545" s="61" t="s">
        <v>12279</v>
      </c>
      <c r="B1545" s="61" t="s">
        <v>160</v>
      </c>
      <c r="C1545" s="62">
        <v>42269</v>
      </c>
      <c r="D1545" s="61" t="s">
        <v>12051</v>
      </c>
      <c r="E1545" s="61" t="s">
        <v>12172</v>
      </c>
      <c r="F1545" s="61" t="s">
        <v>12276</v>
      </c>
      <c r="G1545" s="63">
        <v>2</v>
      </c>
    </row>
    <row r="1546" spans="1:7" hidden="1" x14ac:dyDescent="0.25">
      <c r="A1546" s="61" t="s">
        <v>12279</v>
      </c>
      <c r="B1546" s="61" t="s">
        <v>160</v>
      </c>
      <c r="C1546" s="62">
        <v>42269</v>
      </c>
      <c r="D1546" s="61" t="s">
        <v>1174</v>
      </c>
      <c r="E1546" s="61" t="s">
        <v>12172</v>
      </c>
      <c r="F1546" s="61" t="s">
        <v>12275</v>
      </c>
      <c r="G1546" s="63">
        <v>3</v>
      </c>
    </row>
    <row r="1547" spans="1:7" hidden="1" x14ac:dyDescent="0.25">
      <c r="A1547" s="61" t="s">
        <v>12279</v>
      </c>
      <c r="B1547" s="61" t="s">
        <v>160</v>
      </c>
      <c r="C1547" s="62">
        <v>42269</v>
      </c>
      <c r="D1547" s="61" t="s">
        <v>1174</v>
      </c>
      <c r="E1547" s="61" t="s">
        <v>12172</v>
      </c>
      <c r="F1547" s="61" t="s">
        <v>12276</v>
      </c>
      <c r="G1547" s="63">
        <v>2</v>
      </c>
    </row>
    <row r="1548" spans="1:7" hidden="1" x14ac:dyDescent="0.25">
      <c r="A1548" s="61" t="s">
        <v>12279</v>
      </c>
      <c r="B1548" s="61" t="s">
        <v>170</v>
      </c>
      <c r="C1548" s="62">
        <v>583943</v>
      </c>
      <c r="D1548" s="61" t="s">
        <v>12101</v>
      </c>
      <c r="E1548" s="61" t="s">
        <v>12179</v>
      </c>
      <c r="F1548" s="61" t="s">
        <v>12275</v>
      </c>
      <c r="G1548" s="63">
        <v>4</v>
      </c>
    </row>
    <row r="1549" spans="1:7" hidden="1" x14ac:dyDescent="0.25">
      <c r="A1549" s="61" t="s">
        <v>12279</v>
      </c>
      <c r="B1549" s="61" t="s">
        <v>170</v>
      </c>
      <c r="C1549" s="62">
        <v>583943</v>
      </c>
      <c r="D1549" s="61" t="s">
        <v>12051</v>
      </c>
      <c r="E1549" s="61" t="s">
        <v>12223</v>
      </c>
      <c r="F1549" s="61" t="s">
        <v>12275</v>
      </c>
      <c r="G1549" s="63">
        <v>6</v>
      </c>
    </row>
    <row r="1550" spans="1:7" hidden="1" x14ac:dyDescent="0.25">
      <c r="A1550" s="61" t="s">
        <v>12279</v>
      </c>
      <c r="B1550" s="61" t="s">
        <v>170</v>
      </c>
      <c r="C1550" s="62">
        <v>583943</v>
      </c>
      <c r="D1550" s="61" t="s">
        <v>12051</v>
      </c>
      <c r="E1550" s="61" t="s">
        <v>12223</v>
      </c>
      <c r="F1550" s="61" t="s">
        <v>12276</v>
      </c>
      <c r="G1550" s="63">
        <v>3</v>
      </c>
    </row>
    <row r="1551" spans="1:7" hidden="1" x14ac:dyDescent="0.25">
      <c r="A1551" s="61" t="s">
        <v>12279</v>
      </c>
      <c r="B1551" s="61" t="s">
        <v>170</v>
      </c>
      <c r="C1551" s="62">
        <v>583943</v>
      </c>
      <c r="D1551" s="61" t="s">
        <v>12051</v>
      </c>
      <c r="E1551" s="61" t="s">
        <v>12214</v>
      </c>
      <c r="F1551" s="61" t="s">
        <v>12275</v>
      </c>
      <c r="G1551" s="63">
        <v>6</v>
      </c>
    </row>
    <row r="1552" spans="1:7" hidden="1" x14ac:dyDescent="0.25">
      <c r="A1552" s="61" t="s">
        <v>12279</v>
      </c>
      <c r="B1552" s="61" t="s">
        <v>170</v>
      </c>
      <c r="C1552" s="62">
        <v>583943</v>
      </c>
      <c r="D1552" s="61" t="s">
        <v>12051</v>
      </c>
      <c r="E1552" s="61" t="s">
        <v>12214</v>
      </c>
      <c r="F1552" s="61" t="s">
        <v>12276</v>
      </c>
      <c r="G1552" s="63">
        <v>5</v>
      </c>
    </row>
    <row r="1553" spans="1:7" hidden="1" x14ac:dyDescent="0.25">
      <c r="A1553" s="61" t="s">
        <v>12279</v>
      </c>
      <c r="B1553" s="61" t="s">
        <v>170</v>
      </c>
      <c r="C1553" s="62">
        <v>583943</v>
      </c>
      <c r="D1553" s="61" t="s">
        <v>12051</v>
      </c>
      <c r="E1553" s="61" t="s">
        <v>12179</v>
      </c>
      <c r="F1553" s="61" t="s">
        <v>12275</v>
      </c>
      <c r="G1553" s="63">
        <v>4</v>
      </c>
    </row>
    <row r="1554" spans="1:7" hidden="1" x14ac:dyDescent="0.25">
      <c r="A1554" s="61" t="s">
        <v>12279</v>
      </c>
      <c r="B1554" s="61" t="s">
        <v>170</v>
      </c>
      <c r="C1554" s="62">
        <v>583943</v>
      </c>
      <c r="D1554" s="61" t="s">
        <v>12071</v>
      </c>
      <c r="E1554" s="61" t="s">
        <v>12223</v>
      </c>
      <c r="F1554" s="61" t="s">
        <v>12275</v>
      </c>
      <c r="G1554" s="63">
        <v>6</v>
      </c>
    </row>
    <row r="1555" spans="1:7" hidden="1" x14ac:dyDescent="0.25">
      <c r="A1555" s="61" t="s">
        <v>12279</v>
      </c>
      <c r="B1555" s="61" t="s">
        <v>170</v>
      </c>
      <c r="C1555" s="62">
        <v>583943</v>
      </c>
      <c r="D1555" s="61" t="s">
        <v>12071</v>
      </c>
      <c r="E1555" s="61" t="s">
        <v>12223</v>
      </c>
      <c r="F1555" s="61" t="s">
        <v>12276</v>
      </c>
      <c r="G1555" s="63">
        <v>3</v>
      </c>
    </row>
    <row r="1556" spans="1:7" hidden="1" x14ac:dyDescent="0.25">
      <c r="A1556" s="61" t="s">
        <v>12279</v>
      </c>
      <c r="B1556" s="61" t="s">
        <v>170</v>
      </c>
      <c r="C1556" s="62">
        <v>583943</v>
      </c>
      <c r="D1556" s="61" t="s">
        <v>12134</v>
      </c>
      <c r="E1556" s="61" t="s">
        <v>12214</v>
      </c>
      <c r="F1556" s="61" t="s">
        <v>12275</v>
      </c>
      <c r="G1556" s="63">
        <v>6</v>
      </c>
    </row>
    <row r="1557" spans="1:7" hidden="1" x14ac:dyDescent="0.25">
      <c r="A1557" s="61" t="s">
        <v>12279</v>
      </c>
      <c r="B1557" s="61" t="s">
        <v>170</v>
      </c>
      <c r="C1557" s="62">
        <v>583943</v>
      </c>
      <c r="D1557" s="61" t="s">
        <v>12134</v>
      </c>
      <c r="E1557" s="61" t="s">
        <v>12214</v>
      </c>
      <c r="F1557" s="61" t="s">
        <v>12276</v>
      </c>
      <c r="G1557" s="63">
        <v>5</v>
      </c>
    </row>
    <row r="1558" spans="1:7" hidden="1" x14ac:dyDescent="0.25">
      <c r="A1558" s="61" t="s">
        <v>12279</v>
      </c>
      <c r="B1558" s="61" t="s">
        <v>64</v>
      </c>
      <c r="C1558" s="62">
        <v>583977</v>
      </c>
      <c r="D1558" s="61" t="s">
        <v>12051</v>
      </c>
      <c r="E1558" s="61" t="s">
        <v>12224</v>
      </c>
      <c r="F1558" s="61" t="s">
        <v>12275</v>
      </c>
      <c r="G1558" s="63">
        <v>3</v>
      </c>
    </row>
    <row r="1559" spans="1:7" hidden="1" x14ac:dyDescent="0.25">
      <c r="A1559" s="61" t="s">
        <v>12279</v>
      </c>
      <c r="B1559" s="61" t="s">
        <v>64</v>
      </c>
      <c r="C1559" s="62">
        <v>583977</v>
      </c>
      <c r="D1559" s="61" t="s">
        <v>12051</v>
      </c>
      <c r="E1559" s="61" t="s">
        <v>12224</v>
      </c>
      <c r="F1559" s="61" t="s">
        <v>12276</v>
      </c>
      <c r="G1559" s="63">
        <v>2.1</v>
      </c>
    </row>
    <row r="1560" spans="1:7" hidden="1" x14ac:dyDescent="0.25">
      <c r="A1560" s="61" t="s">
        <v>12279</v>
      </c>
      <c r="B1560" s="61" t="s">
        <v>64</v>
      </c>
      <c r="C1560" s="62">
        <v>583977</v>
      </c>
      <c r="D1560" s="61" t="s">
        <v>11991</v>
      </c>
      <c r="E1560" s="61" t="s">
        <v>12224</v>
      </c>
      <c r="F1560" s="61" t="s">
        <v>12275</v>
      </c>
      <c r="G1560" s="63">
        <v>3</v>
      </c>
    </row>
    <row r="1561" spans="1:7" hidden="1" x14ac:dyDescent="0.25">
      <c r="A1561" s="61" t="s">
        <v>12279</v>
      </c>
      <c r="B1561" s="61" t="s">
        <v>64</v>
      </c>
      <c r="C1561" s="62">
        <v>583977</v>
      </c>
      <c r="D1561" s="61" t="s">
        <v>11991</v>
      </c>
      <c r="E1561" s="61" t="s">
        <v>12224</v>
      </c>
      <c r="F1561" s="61" t="s">
        <v>12276</v>
      </c>
      <c r="G1561" s="63">
        <v>2.1</v>
      </c>
    </row>
    <row r="1562" spans="1:7" hidden="1" x14ac:dyDescent="0.25">
      <c r="A1562" s="61" t="s">
        <v>12279</v>
      </c>
      <c r="B1562" s="61" t="s">
        <v>121</v>
      </c>
      <c r="C1562" s="62">
        <v>584090</v>
      </c>
      <c r="D1562" s="61" t="s">
        <v>12051</v>
      </c>
      <c r="E1562" s="61" t="s">
        <v>12198</v>
      </c>
      <c r="F1562" s="61" t="s">
        <v>12275</v>
      </c>
      <c r="G1562" s="63">
        <v>5</v>
      </c>
    </row>
    <row r="1563" spans="1:7" hidden="1" x14ac:dyDescent="0.25">
      <c r="A1563" s="61" t="s">
        <v>12279</v>
      </c>
      <c r="B1563" s="61" t="s">
        <v>121</v>
      </c>
      <c r="C1563" s="62">
        <v>584090</v>
      </c>
      <c r="D1563" s="61" t="s">
        <v>12051</v>
      </c>
      <c r="E1563" s="61" t="s">
        <v>12198</v>
      </c>
      <c r="F1563" s="61" t="s">
        <v>12276</v>
      </c>
      <c r="G1563" s="63">
        <v>5</v>
      </c>
    </row>
    <row r="1564" spans="1:7" hidden="1" x14ac:dyDescent="0.25">
      <c r="A1564" s="61" t="s">
        <v>12279</v>
      </c>
      <c r="B1564" s="61" t="s">
        <v>121</v>
      </c>
      <c r="C1564" s="62">
        <v>584090</v>
      </c>
      <c r="D1564" s="61" t="s">
        <v>12084</v>
      </c>
      <c r="E1564" s="61" t="s">
        <v>12198</v>
      </c>
      <c r="F1564" s="61" t="s">
        <v>12275</v>
      </c>
      <c r="G1564" s="63">
        <v>5</v>
      </c>
    </row>
    <row r="1565" spans="1:7" hidden="1" x14ac:dyDescent="0.25">
      <c r="A1565" s="61" t="s">
        <v>12279</v>
      </c>
      <c r="B1565" s="61" t="s">
        <v>121</v>
      </c>
      <c r="C1565" s="62">
        <v>584090</v>
      </c>
      <c r="D1565" s="61" t="s">
        <v>12084</v>
      </c>
      <c r="E1565" s="61" t="s">
        <v>12198</v>
      </c>
      <c r="F1565" s="61" t="s">
        <v>12276</v>
      </c>
      <c r="G1565" s="63">
        <v>5</v>
      </c>
    </row>
    <row r="1566" spans="1:7" hidden="1" x14ac:dyDescent="0.25">
      <c r="A1566" s="61" t="s">
        <v>12279</v>
      </c>
      <c r="B1566" s="61" t="s">
        <v>80</v>
      </c>
      <c r="C1566" s="62">
        <v>584180</v>
      </c>
      <c r="D1566" s="61" t="s">
        <v>12051</v>
      </c>
      <c r="E1566" s="61" t="s">
        <v>12225</v>
      </c>
      <c r="F1566" s="61" t="s">
        <v>12276</v>
      </c>
      <c r="G1566" s="63">
        <v>7.5</v>
      </c>
    </row>
    <row r="1567" spans="1:7" hidden="1" x14ac:dyDescent="0.25">
      <c r="A1567" s="61" t="s">
        <v>12279</v>
      </c>
      <c r="B1567" s="61" t="s">
        <v>80</v>
      </c>
      <c r="C1567" s="62">
        <v>584180</v>
      </c>
      <c r="D1567" s="61" t="s">
        <v>11956</v>
      </c>
      <c r="E1567" s="61" t="s">
        <v>12225</v>
      </c>
      <c r="F1567" s="61" t="s">
        <v>12276</v>
      </c>
      <c r="G1567" s="63">
        <v>7.5</v>
      </c>
    </row>
    <row r="1568" spans="1:7" hidden="1" x14ac:dyDescent="0.25">
      <c r="A1568" s="61" t="s">
        <v>12279</v>
      </c>
      <c r="B1568" s="61" t="s">
        <v>45</v>
      </c>
      <c r="C1568" s="62">
        <v>584223</v>
      </c>
      <c r="D1568" s="61" t="s">
        <v>12051</v>
      </c>
      <c r="E1568" s="61" t="s">
        <v>12226</v>
      </c>
      <c r="F1568" s="61" t="s">
        <v>12276</v>
      </c>
      <c r="G1568" s="63">
        <v>2.5</v>
      </c>
    </row>
    <row r="1569" spans="1:7" hidden="1" x14ac:dyDescent="0.25">
      <c r="A1569" s="61" t="s">
        <v>12279</v>
      </c>
      <c r="B1569" s="61" t="s">
        <v>45</v>
      </c>
      <c r="C1569" s="62">
        <v>584223</v>
      </c>
      <c r="D1569" s="61" t="s">
        <v>11956</v>
      </c>
      <c r="E1569" s="61" t="s">
        <v>12226</v>
      </c>
      <c r="F1569" s="61" t="s">
        <v>12276</v>
      </c>
      <c r="G1569" s="63">
        <v>2.5</v>
      </c>
    </row>
    <row r="1570" spans="1:7" hidden="1" x14ac:dyDescent="0.25">
      <c r="A1570" s="61" t="s">
        <v>12279</v>
      </c>
      <c r="B1570" s="61" t="s">
        <v>138</v>
      </c>
      <c r="C1570" s="62">
        <v>584302</v>
      </c>
      <c r="D1570" s="61" t="s">
        <v>12086</v>
      </c>
      <c r="E1570" s="61" t="s">
        <v>12208</v>
      </c>
      <c r="F1570" s="61" t="s">
        <v>12275</v>
      </c>
      <c r="G1570" s="63">
        <v>5</v>
      </c>
    </row>
    <row r="1571" spans="1:7" hidden="1" x14ac:dyDescent="0.25">
      <c r="A1571" s="61" t="s">
        <v>12279</v>
      </c>
      <c r="B1571" s="61" t="s">
        <v>138</v>
      </c>
      <c r="C1571" s="62">
        <v>584302</v>
      </c>
      <c r="D1571" s="61" t="s">
        <v>12051</v>
      </c>
      <c r="E1571" s="61" t="s">
        <v>12208</v>
      </c>
      <c r="F1571" s="61" t="s">
        <v>12275</v>
      </c>
      <c r="G1571" s="63">
        <v>5</v>
      </c>
    </row>
    <row r="1572" spans="1:7" hidden="1" x14ac:dyDescent="0.25">
      <c r="A1572" s="61" t="s">
        <v>12279</v>
      </c>
      <c r="B1572" s="61" t="s">
        <v>138</v>
      </c>
      <c r="C1572" s="62">
        <v>584302</v>
      </c>
      <c r="D1572" s="61" t="s">
        <v>12051</v>
      </c>
      <c r="E1572" s="61" t="s">
        <v>12175</v>
      </c>
      <c r="F1572" s="61" t="s">
        <v>12275</v>
      </c>
      <c r="G1572" s="63">
        <v>5.5</v>
      </c>
    </row>
    <row r="1573" spans="1:7" hidden="1" x14ac:dyDescent="0.25">
      <c r="A1573" s="61" t="s">
        <v>12279</v>
      </c>
      <c r="B1573" s="61" t="s">
        <v>138</v>
      </c>
      <c r="C1573" s="62">
        <v>584302</v>
      </c>
      <c r="D1573" s="61" t="s">
        <v>12021</v>
      </c>
      <c r="E1573" s="61" t="s">
        <v>12175</v>
      </c>
      <c r="F1573" s="61" t="s">
        <v>12275</v>
      </c>
      <c r="G1573" s="63">
        <v>5.5</v>
      </c>
    </row>
    <row r="1574" spans="1:7" hidden="1" x14ac:dyDescent="0.25">
      <c r="A1574" s="61" t="s">
        <v>12279</v>
      </c>
      <c r="B1574" s="61" t="s">
        <v>90</v>
      </c>
      <c r="C1574" s="62">
        <v>584313</v>
      </c>
      <c r="D1574" s="61" t="s">
        <v>12051</v>
      </c>
      <c r="E1574" s="61" t="s">
        <v>12227</v>
      </c>
      <c r="F1574" s="61" t="s">
        <v>12275</v>
      </c>
      <c r="G1574" s="63">
        <v>6</v>
      </c>
    </row>
    <row r="1575" spans="1:7" hidden="1" x14ac:dyDescent="0.25">
      <c r="A1575" s="61" t="s">
        <v>12279</v>
      </c>
      <c r="B1575" s="61" t="s">
        <v>90</v>
      </c>
      <c r="C1575" s="62">
        <v>584313</v>
      </c>
      <c r="D1575" s="61" t="s">
        <v>12051</v>
      </c>
      <c r="E1575" s="61" t="s">
        <v>12227</v>
      </c>
      <c r="F1575" s="61" t="s">
        <v>12276</v>
      </c>
      <c r="G1575" s="63">
        <v>6</v>
      </c>
    </row>
    <row r="1576" spans="1:7" hidden="1" x14ac:dyDescent="0.25">
      <c r="A1576" s="61" t="s">
        <v>12279</v>
      </c>
      <c r="B1576" s="61" t="s">
        <v>90</v>
      </c>
      <c r="C1576" s="62">
        <v>584313</v>
      </c>
      <c r="D1576" s="61" t="s">
        <v>12051</v>
      </c>
      <c r="E1576" s="61" t="s">
        <v>12228</v>
      </c>
      <c r="F1576" s="61" t="s">
        <v>12275</v>
      </c>
      <c r="G1576" s="63">
        <v>6</v>
      </c>
    </row>
    <row r="1577" spans="1:7" hidden="1" x14ac:dyDescent="0.25">
      <c r="A1577" s="61" t="s">
        <v>12279</v>
      </c>
      <c r="B1577" s="61" t="s">
        <v>90</v>
      </c>
      <c r="C1577" s="62">
        <v>584313</v>
      </c>
      <c r="D1577" s="61" t="s">
        <v>12051</v>
      </c>
      <c r="E1577" s="61" t="s">
        <v>12228</v>
      </c>
      <c r="F1577" s="61" t="s">
        <v>12276</v>
      </c>
      <c r="G1577" s="63">
        <v>6</v>
      </c>
    </row>
    <row r="1578" spans="1:7" hidden="1" x14ac:dyDescent="0.25">
      <c r="A1578" s="61" t="s">
        <v>12279</v>
      </c>
      <c r="B1578" s="61" t="s">
        <v>90</v>
      </c>
      <c r="C1578" s="62">
        <v>584313</v>
      </c>
      <c r="D1578" s="61" t="s">
        <v>11989</v>
      </c>
      <c r="E1578" s="61" t="s">
        <v>12227</v>
      </c>
      <c r="F1578" s="61" t="s">
        <v>12275</v>
      </c>
      <c r="G1578" s="63">
        <v>6</v>
      </c>
    </row>
    <row r="1579" spans="1:7" hidden="1" x14ac:dyDescent="0.25">
      <c r="A1579" s="61" t="s">
        <v>12279</v>
      </c>
      <c r="B1579" s="61" t="s">
        <v>90</v>
      </c>
      <c r="C1579" s="62">
        <v>584313</v>
      </c>
      <c r="D1579" s="61" t="s">
        <v>11989</v>
      </c>
      <c r="E1579" s="61" t="s">
        <v>12227</v>
      </c>
      <c r="F1579" s="61" t="s">
        <v>12276</v>
      </c>
      <c r="G1579" s="63">
        <v>6</v>
      </c>
    </row>
    <row r="1580" spans="1:7" hidden="1" x14ac:dyDescent="0.25">
      <c r="A1580" s="61" t="s">
        <v>12279</v>
      </c>
      <c r="B1580" s="61" t="s">
        <v>90</v>
      </c>
      <c r="C1580" s="62">
        <v>584313</v>
      </c>
      <c r="D1580" s="61" t="s">
        <v>11989</v>
      </c>
      <c r="E1580" s="61" t="s">
        <v>12228</v>
      </c>
      <c r="F1580" s="61" t="s">
        <v>12275</v>
      </c>
      <c r="G1580" s="63">
        <v>6</v>
      </c>
    </row>
    <row r="1581" spans="1:7" hidden="1" x14ac:dyDescent="0.25">
      <c r="A1581" s="61" t="s">
        <v>12279</v>
      </c>
      <c r="B1581" s="61" t="s">
        <v>90</v>
      </c>
      <c r="C1581" s="62">
        <v>584313</v>
      </c>
      <c r="D1581" s="61" t="s">
        <v>11989</v>
      </c>
      <c r="E1581" s="61" t="s">
        <v>12228</v>
      </c>
      <c r="F1581" s="61" t="s">
        <v>12276</v>
      </c>
      <c r="G1581" s="63">
        <v>6</v>
      </c>
    </row>
    <row r="1582" spans="1:7" hidden="1" x14ac:dyDescent="0.25">
      <c r="A1582" s="61" t="s">
        <v>12279</v>
      </c>
      <c r="B1582" s="61" t="s">
        <v>90</v>
      </c>
      <c r="C1582" s="62">
        <v>584313</v>
      </c>
      <c r="D1582" s="61" t="s">
        <v>11961</v>
      </c>
      <c r="E1582" s="61" t="s">
        <v>12227</v>
      </c>
      <c r="F1582" s="61" t="s">
        <v>12275</v>
      </c>
      <c r="G1582" s="63">
        <v>6</v>
      </c>
    </row>
    <row r="1583" spans="1:7" hidden="1" x14ac:dyDescent="0.25">
      <c r="A1583" s="61" t="s">
        <v>12279</v>
      </c>
      <c r="B1583" s="61" t="s">
        <v>90</v>
      </c>
      <c r="C1583" s="62">
        <v>584313</v>
      </c>
      <c r="D1583" s="61" t="s">
        <v>11961</v>
      </c>
      <c r="E1583" s="61" t="s">
        <v>12227</v>
      </c>
      <c r="F1583" s="61" t="s">
        <v>12276</v>
      </c>
      <c r="G1583" s="63">
        <v>6</v>
      </c>
    </row>
    <row r="1584" spans="1:7" hidden="1" x14ac:dyDescent="0.25">
      <c r="A1584" s="61" t="s">
        <v>12279</v>
      </c>
      <c r="B1584" s="61" t="s">
        <v>90</v>
      </c>
      <c r="C1584" s="62">
        <v>584313</v>
      </c>
      <c r="D1584" s="61" t="s">
        <v>11961</v>
      </c>
      <c r="E1584" s="61" t="s">
        <v>12228</v>
      </c>
      <c r="F1584" s="61" t="s">
        <v>12275</v>
      </c>
      <c r="G1584" s="63">
        <v>6</v>
      </c>
    </row>
    <row r="1585" spans="1:7" hidden="1" x14ac:dyDescent="0.25">
      <c r="A1585" s="61" t="s">
        <v>12279</v>
      </c>
      <c r="B1585" s="61" t="s">
        <v>90</v>
      </c>
      <c r="C1585" s="62">
        <v>584313</v>
      </c>
      <c r="D1585" s="61" t="s">
        <v>11961</v>
      </c>
      <c r="E1585" s="61" t="s">
        <v>12228</v>
      </c>
      <c r="F1585" s="61" t="s">
        <v>12276</v>
      </c>
      <c r="G1585" s="63">
        <v>6</v>
      </c>
    </row>
    <row r="1586" spans="1:7" hidden="1" x14ac:dyDescent="0.25">
      <c r="A1586" s="61" t="s">
        <v>12279</v>
      </c>
      <c r="B1586" s="61" t="s">
        <v>85</v>
      </c>
      <c r="C1586" s="62">
        <v>584584</v>
      </c>
      <c r="D1586" s="61" t="s">
        <v>12012</v>
      </c>
      <c r="E1586" s="61" t="s">
        <v>12162</v>
      </c>
      <c r="F1586" s="61" t="s">
        <v>12275</v>
      </c>
      <c r="G1586" s="63">
        <v>13</v>
      </c>
    </row>
    <row r="1587" spans="1:7" hidden="1" x14ac:dyDescent="0.25">
      <c r="A1587" s="61" t="s">
        <v>12279</v>
      </c>
      <c r="B1587" s="61" t="s">
        <v>85</v>
      </c>
      <c r="C1587" s="62">
        <v>584584</v>
      </c>
      <c r="D1587" s="61" t="s">
        <v>12051</v>
      </c>
      <c r="E1587" s="61" t="s">
        <v>12162</v>
      </c>
      <c r="F1587" s="61" t="s">
        <v>12275</v>
      </c>
      <c r="G1587" s="63">
        <v>13</v>
      </c>
    </row>
    <row r="1588" spans="1:7" hidden="1" x14ac:dyDescent="0.25">
      <c r="A1588" s="61" t="s">
        <v>12279</v>
      </c>
      <c r="B1588" s="61" t="s">
        <v>85</v>
      </c>
      <c r="C1588" s="62">
        <v>584584</v>
      </c>
      <c r="D1588" s="61" t="s">
        <v>12051</v>
      </c>
      <c r="E1588" s="61" t="s">
        <v>12168</v>
      </c>
      <c r="F1588" s="61" t="s">
        <v>12275</v>
      </c>
      <c r="G1588" s="63">
        <v>13</v>
      </c>
    </row>
    <row r="1589" spans="1:7" hidden="1" x14ac:dyDescent="0.25">
      <c r="A1589" s="61" t="s">
        <v>12279</v>
      </c>
      <c r="B1589" s="61" t="s">
        <v>85</v>
      </c>
      <c r="C1589" s="62">
        <v>584584</v>
      </c>
      <c r="D1589" s="61" t="s">
        <v>11954</v>
      </c>
      <c r="E1589" s="61" t="s">
        <v>12168</v>
      </c>
      <c r="F1589" s="61" t="s">
        <v>12275</v>
      </c>
      <c r="G1589" s="63">
        <v>13</v>
      </c>
    </row>
    <row r="1590" spans="1:7" hidden="1" x14ac:dyDescent="0.25">
      <c r="A1590" s="61" t="s">
        <v>12279</v>
      </c>
      <c r="B1590" s="61" t="s">
        <v>67</v>
      </c>
      <c r="C1590" s="62">
        <v>584646</v>
      </c>
      <c r="D1590" s="61" t="s">
        <v>12051</v>
      </c>
      <c r="E1590" s="61" t="s">
        <v>12190</v>
      </c>
      <c r="F1590" s="61" t="s">
        <v>12275</v>
      </c>
      <c r="G1590" s="63">
        <v>5</v>
      </c>
    </row>
    <row r="1591" spans="1:7" hidden="1" x14ac:dyDescent="0.25">
      <c r="A1591" s="61" t="s">
        <v>12279</v>
      </c>
      <c r="B1591" s="61" t="s">
        <v>67</v>
      </c>
      <c r="C1591" s="62">
        <v>584646</v>
      </c>
      <c r="D1591" s="61" t="s">
        <v>12051</v>
      </c>
      <c r="E1591" s="61" t="s">
        <v>12190</v>
      </c>
      <c r="F1591" s="61" t="s">
        <v>12276</v>
      </c>
      <c r="G1591" s="63">
        <v>2.5</v>
      </c>
    </row>
    <row r="1592" spans="1:7" hidden="1" x14ac:dyDescent="0.25">
      <c r="A1592" s="61" t="s">
        <v>12279</v>
      </c>
      <c r="B1592" s="61" t="s">
        <v>67</v>
      </c>
      <c r="C1592" s="62">
        <v>584646</v>
      </c>
      <c r="D1592" s="61" t="s">
        <v>12075</v>
      </c>
      <c r="E1592" s="61" t="s">
        <v>12190</v>
      </c>
      <c r="F1592" s="61" t="s">
        <v>12275</v>
      </c>
      <c r="G1592" s="63">
        <v>5</v>
      </c>
    </row>
    <row r="1593" spans="1:7" hidden="1" x14ac:dyDescent="0.25">
      <c r="A1593" s="61" t="s">
        <v>12279</v>
      </c>
      <c r="B1593" s="61" t="s">
        <v>67</v>
      </c>
      <c r="C1593" s="62">
        <v>584646</v>
      </c>
      <c r="D1593" s="61" t="s">
        <v>12075</v>
      </c>
      <c r="E1593" s="61" t="s">
        <v>12190</v>
      </c>
      <c r="F1593" s="61" t="s">
        <v>12276</v>
      </c>
      <c r="G1593" s="63">
        <v>2.5</v>
      </c>
    </row>
    <row r="1594" spans="1:7" hidden="1" x14ac:dyDescent="0.25">
      <c r="A1594" s="61" t="s">
        <v>12279</v>
      </c>
      <c r="B1594" s="61" t="s">
        <v>92</v>
      </c>
      <c r="C1594" s="62">
        <v>584688</v>
      </c>
      <c r="D1594" s="61" t="s">
        <v>12051</v>
      </c>
      <c r="E1594" s="61" t="s">
        <v>12193</v>
      </c>
      <c r="F1594" s="61" t="s">
        <v>12275</v>
      </c>
      <c r="G1594" s="63">
        <v>2</v>
      </c>
    </row>
    <row r="1595" spans="1:7" hidden="1" x14ac:dyDescent="0.25">
      <c r="A1595" s="61" t="s">
        <v>12279</v>
      </c>
      <c r="B1595" s="61" t="s">
        <v>92</v>
      </c>
      <c r="C1595" s="62">
        <v>584688</v>
      </c>
      <c r="D1595" s="61" t="s">
        <v>12037</v>
      </c>
      <c r="E1595" s="61" t="s">
        <v>12193</v>
      </c>
      <c r="F1595" s="61" t="s">
        <v>12275</v>
      </c>
      <c r="G1595" s="63">
        <v>2</v>
      </c>
    </row>
    <row r="1596" spans="1:7" hidden="1" x14ac:dyDescent="0.25">
      <c r="A1596" s="61" t="s">
        <v>12279</v>
      </c>
      <c r="B1596" s="61" t="s">
        <v>191</v>
      </c>
      <c r="C1596" s="62">
        <v>584798</v>
      </c>
      <c r="D1596" s="61" t="s">
        <v>12051</v>
      </c>
      <c r="E1596" s="61" t="s">
        <v>12167</v>
      </c>
      <c r="F1596" s="61" t="s">
        <v>12275</v>
      </c>
      <c r="G1596" s="63">
        <v>7</v>
      </c>
    </row>
    <row r="1597" spans="1:7" hidden="1" x14ac:dyDescent="0.25">
      <c r="A1597" s="61" t="s">
        <v>12279</v>
      </c>
      <c r="B1597" s="61" t="s">
        <v>191</v>
      </c>
      <c r="C1597" s="62">
        <v>584798</v>
      </c>
      <c r="D1597" s="61" t="s">
        <v>12053</v>
      </c>
      <c r="E1597" s="61" t="s">
        <v>12167</v>
      </c>
      <c r="F1597" s="61" t="s">
        <v>12275</v>
      </c>
      <c r="G1597" s="63">
        <v>7</v>
      </c>
    </row>
    <row r="1598" spans="1:7" hidden="1" x14ac:dyDescent="0.25">
      <c r="A1598" s="61" t="s">
        <v>12279</v>
      </c>
      <c r="B1598" s="61" t="s">
        <v>6102</v>
      </c>
      <c r="C1598" s="62">
        <v>584846</v>
      </c>
      <c r="D1598" s="61" t="s">
        <v>12129</v>
      </c>
      <c r="E1598" s="61" t="s">
        <v>12201</v>
      </c>
      <c r="F1598" s="61" t="s">
        <v>12275</v>
      </c>
      <c r="G1598" s="63">
        <v>10</v>
      </c>
    </row>
    <row r="1599" spans="1:7" hidden="1" x14ac:dyDescent="0.25">
      <c r="A1599" s="61" t="s">
        <v>12279</v>
      </c>
      <c r="B1599" s="61" t="s">
        <v>6102</v>
      </c>
      <c r="C1599" s="62">
        <v>584846</v>
      </c>
      <c r="D1599" s="61" t="s">
        <v>12051</v>
      </c>
      <c r="E1599" s="61" t="s">
        <v>12201</v>
      </c>
      <c r="F1599" s="61" t="s">
        <v>12275</v>
      </c>
      <c r="G1599" s="63">
        <v>10</v>
      </c>
    </row>
    <row r="1600" spans="1:7" hidden="1" x14ac:dyDescent="0.25">
      <c r="A1600" s="61" t="s">
        <v>12279</v>
      </c>
      <c r="B1600" s="61" t="s">
        <v>101</v>
      </c>
      <c r="C1600" s="62">
        <v>584874</v>
      </c>
      <c r="D1600" s="61" t="s">
        <v>12051</v>
      </c>
      <c r="E1600" s="61" t="s">
        <v>12207</v>
      </c>
      <c r="F1600" s="61" t="s">
        <v>12276</v>
      </c>
      <c r="G1600" s="63">
        <v>4</v>
      </c>
    </row>
    <row r="1601" spans="1:7" hidden="1" x14ac:dyDescent="0.25">
      <c r="A1601" s="61" t="s">
        <v>12279</v>
      </c>
      <c r="B1601" s="61" t="s">
        <v>101</v>
      </c>
      <c r="C1601" s="62">
        <v>584874</v>
      </c>
      <c r="D1601" s="61" t="s">
        <v>12141</v>
      </c>
      <c r="E1601" s="61" t="s">
        <v>12207</v>
      </c>
      <c r="F1601" s="61" t="s">
        <v>12276</v>
      </c>
      <c r="G1601" s="63">
        <v>4</v>
      </c>
    </row>
    <row r="1602" spans="1:7" hidden="1" x14ac:dyDescent="0.25">
      <c r="A1602" s="61" t="s">
        <v>12279</v>
      </c>
      <c r="B1602" s="61" t="s">
        <v>198</v>
      </c>
      <c r="C1602" s="62">
        <v>253529</v>
      </c>
      <c r="D1602" s="61" t="s">
        <v>12051</v>
      </c>
      <c r="E1602" s="61" t="s">
        <v>12205</v>
      </c>
      <c r="F1602" s="61" t="s">
        <v>12275</v>
      </c>
      <c r="G1602" s="63">
        <v>3.5</v>
      </c>
    </row>
    <row r="1603" spans="1:7" hidden="1" x14ac:dyDescent="0.25">
      <c r="A1603" s="61" t="s">
        <v>12279</v>
      </c>
      <c r="B1603" s="61" t="s">
        <v>198</v>
      </c>
      <c r="C1603" s="62">
        <v>253529</v>
      </c>
      <c r="D1603" s="61" t="s">
        <v>12051</v>
      </c>
      <c r="E1603" s="61" t="s">
        <v>12228</v>
      </c>
      <c r="F1603" s="61" t="s">
        <v>12275</v>
      </c>
      <c r="G1603" s="63">
        <v>6</v>
      </c>
    </row>
    <row r="1604" spans="1:7" hidden="1" x14ac:dyDescent="0.25">
      <c r="A1604" s="61" t="s">
        <v>12279</v>
      </c>
      <c r="B1604" s="61" t="s">
        <v>198</v>
      </c>
      <c r="C1604" s="62">
        <v>253529</v>
      </c>
      <c r="D1604" s="61" t="s">
        <v>12051</v>
      </c>
      <c r="E1604" s="61" t="s">
        <v>12228</v>
      </c>
      <c r="F1604" s="61" t="s">
        <v>12276</v>
      </c>
      <c r="G1604" s="63">
        <v>6</v>
      </c>
    </row>
    <row r="1605" spans="1:7" hidden="1" x14ac:dyDescent="0.25">
      <c r="A1605" s="61" t="s">
        <v>12279</v>
      </c>
      <c r="B1605" s="61" t="s">
        <v>198</v>
      </c>
      <c r="C1605" s="62">
        <v>253529</v>
      </c>
      <c r="D1605" s="61" t="s">
        <v>12051</v>
      </c>
      <c r="E1605" s="61" t="s">
        <v>12222</v>
      </c>
      <c r="F1605" s="61" t="s">
        <v>12275</v>
      </c>
      <c r="G1605" s="63">
        <v>2.5</v>
      </c>
    </row>
    <row r="1606" spans="1:7" hidden="1" x14ac:dyDescent="0.25">
      <c r="A1606" s="61" t="s">
        <v>12279</v>
      </c>
      <c r="B1606" s="61" t="s">
        <v>198</v>
      </c>
      <c r="C1606" s="62">
        <v>253529</v>
      </c>
      <c r="D1606" s="61" t="s">
        <v>12051</v>
      </c>
      <c r="E1606" s="61" t="s">
        <v>12224</v>
      </c>
      <c r="F1606" s="61" t="s">
        <v>12275</v>
      </c>
      <c r="G1606" s="63">
        <v>3</v>
      </c>
    </row>
    <row r="1607" spans="1:7" hidden="1" x14ac:dyDescent="0.25">
      <c r="A1607" s="61" t="s">
        <v>12279</v>
      </c>
      <c r="B1607" s="61" t="s">
        <v>198</v>
      </c>
      <c r="C1607" s="62">
        <v>253529</v>
      </c>
      <c r="D1607" s="61" t="s">
        <v>12051</v>
      </c>
      <c r="E1607" s="61" t="s">
        <v>12229</v>
      </c>
      <c r="F1607" s="61" t="s">
        <v>12275</v>
      </c>
      <c r="G1607" s="63">
        <v>2.5</v>
      </c>
    </row>
    <row r="1608" spans="1:7" hidden="1" x14ac:dyDescent="0.25">
      <c r="A1608" s="61" t="s">
        <v>12279</v>
      </c>
      <c r="B1608" s="61" t="s">
        <v>198</v>
      </c>
      <c r="C1608" s="62">
        <v>253529</v>
      </c>
      <c r="D1608" s="61" t="s">
        <v>12051</v>
      </c>
      <c r="E1608" s="61" t="s">
        <v>12229</v>
      </c>
      <c r="F1608" s="61" t="s">
        <v>12276</v>
      </c>
      <c r="G1608" s="63">
        <v>2.5</v>
      </c>
    </row>
    <row r="1609" spans="1:7" hidden="1" x14ac:dyDescent="0.25">
      <c r="A1609" s="61" t="s">
        <v>12279</v>
      </c>
      <c r="B1609" s="61" t="s">
        <v>198</v>
      </c>
      <c r="C1609" s="62">
        <v>253529</v>
      </c>
      <c r="D1609" s="61" t="s">
        <v>12051</v>
      </c>
      <c r="E1609" s="61" t="s">
        <v>12172</v>
      </c>
      <c r="F1609" s="61" t="s">
        <v>12275</v>
      </c>
      <c r="G1609" s="63">
        <v>2.5</v>
      </c>
    </row>
    <row r="1610" spans="1:7" hidden="1" x14ac:dyDescent="0.25">
      <c r="A1610" s="61" t="s">
        <v>12279</v>
      </c>
      <c r="B1610" s="61" t="s">
        <v>198</v>
      </c>
      <c r="C1610" s="62">
        <v>253529</v>
      </c>
      <c r="D1610" s="61" t="s">
        <v>12051</v>
      </c>
      <c r="E1610" s="61" t="s">
        <v>12172</v>
      </c>
      <c r="F1610" s="61" t="s">
        <v>12276</v>
      </c>
      <c r="G1610" s="63">
        <v>2.5</v>
      </c>
    </row>
    <row r="1611" spans="1:7" hidden="1" x14ac:dyDescent="0.25">
      <c r="A1611" s="61" t="s">
        <v>12279</v>
      </c>
      <c r="B1611" s="61" t="s">
        <v>198</v>
      </c>
      <c r="C1611" s="62">
        <v>253529</v>
      </c>
      <c r="D1611" s="61" t="s">
        <v>1174</v>
      </c>
      <c r="E1611" s="61" t="s">
        <v>12227</v>
      </c>
      <c r="F1611" s="61" t="s">
        <v>12275</v>
      </c>
      <c r="G1611" s="63">
        <v>3</v>
      </c>
    </row>
    <row r="1612" spans="1:7" hidden="1" x14ac:dyDescent="0.25">
      <c r="A1612" s="61" t="s">
        <v>12279</v>
      </c>
      <c r="B1612" s="61" t="s">
        <v>198</v>
      </c>
      <c r="C1612" s="62">
        <v>253529</v>
      </c>
      <c r="D1612" s="61" t="s">
        <v>1174</v>
      </c>
      <c r="E1612" s="61" t="s">
        <v>12172</v>
      </c>
      <c r="F1612" s="61" t="s">
        <v>12275</v>
      </c>
      <c r="G1612" s="63">
        <v>3</v>
      </c>
    </row>
    <row r="1613" spans="1:7" hidden="1" x14ac:dyDescent="0.25">
      <c r="A1613" s="61" t="s">
        <v>12279</v>
      </c>
      <c r="B1613" s="61" t="s">
        <v>198</v>
      </c>
      <c r="C1613" s="62">
        <v>253529</v>
      </c>
      <c r="D1613" s="61" t="s">
        <v>1174</v>
      </c>
      <c r="E1613" s="61" t="s">
        <v>12172</v>
      </c>
      <c r="F1613" s="61" t="s">
        <v>12276</v>
      </c>
      <c r="G1613" s="63">
        <v>3</v>
      </c>
    </row>
    <row r="1614" spans="1:7" hidden="1" x14ac:dyDescent="0.25">
      <c r="A1614" s="61" t="s">
        <v>12279</v>
      </c>
      <c r="B1614" s="61" t="s">
        <v>198</v>
      </c>
      <c r="C1614" s="62">
        <v>253529</v>
      </c>
      <c r="D1614" s="61" t="s">
        <v>11993</v>
      </c>
      <c r="E1614" s="61" t="s">
        <v>12166</v>
      </c>
      <c r="F1614" s="61" t="s">
        <v>12275</v>
      </c>
      <c r="G1614" s="63">
        <v>10</v>
      </c>
    </row>
    <row r="1615" spans="1:7" hidden="1" x14ac:dyDescent="0.25">
      <c r="A1615" s="61" t="s">
        <v>12279</v>
      </c>
      <c r="B1615" s="61" t="s">
        <v>198</v>
      </c>
      <c r="C1615" s="62">
        <v>253529</v>
      </c>
      <c r="D1615" s="61" t="s">
        <v>11993</v>
      </c>
      <c r="E1615" s="61" t="s">
        <v>12166</v>
      </c>
      <c r="F1615" s="61" t="s">
        <v>12276</v>
      </c>
      <c r="G1615" s="63">
        <v>10</v>
      </c>
    </row>
    <row r="1616" spans="1:7" hidden="1" x14ac:dyDescent="0.25">
      <c r="A1616" s="61" t="s">
        <v>12279</v>
      </c>
      <c r="B1616" s="61" t="s">
        <v>198</v>
      </c>
      <c r="C1616" s="62">
        <v>253529</v>
      </c>
      <c r="D1616" s="61" t="s">
        <v>12055</v>
      </c>
      <c r="E1616" s="61" t="s">
        <v>12205</v>
      </c>
      <c r="F1616" s="61" t="s">
        <v>12275</v>
      </c>
      <c r="G1616" s="63">
        <v>3.5</v>
      </c>
    </row>
    <row r="1617" spans="1:7" hidden="1" x14ac:dyDescent="0.25">
      <c r="A1617" s="61" t="s">
        <v>12279</v>
      </c>
      <c r="B1617" s="61" t="s">
        <v>198</v>
      </c>
      <c r="C1617" s="62">
        <v>253529</v>
      </c>
      <c r="D1617" s="61" t="s">
        <v>12059</v>
      </c>
      <c r="E1617" s="61" t="s">
        <v>12227</v>
      </c>
      <c r="F1617" s="61" t="s">
        <v>12275</v>
      </c>
      <c r="G1617" s="63">
        <v>3</v>
      </c>
    </row>
    <row r="1618" spans="1:7" hidden="1" x14ac:dyDescent="0.25">
      <c r="A1618" s="61" t="s">
        <v>12279</v>
      </c>
      <c r="B1618" s="61" t="s">
        <v>198</v>
      </c>
      <c r="C1618" s="62">
        <v>253529</v>
      </c>
      <c r="D1618" s="61" t="s">
        <v>12156</v>
      </c>
      <c r="E1618" s="61" t="s">
        <v>12229</v>
      </c>
      <c r="F1618" s="61" t="s">
        <v>12275</v>
      </c>
      <c r="G1618" s="63">
        <v>2.5</v>
      </c>
    </row>
    <row r="1619" spans="1:7" hidden="1" x14ac:dyDescent="0.25">
      <c r="A1619" s="61" t="s">
        <v>12279</v>
      </c>
      <c r="B1619" s="61" t="s">
        <v>198</v>
      </c>
      <c r="C1619" s="62">
        <v>253529</v>
      </c>
      <c r="D1619" s="61" t="s">
        <v>12156</v>
      </c>
      <c r="E1619" s="61" t="s">
        <v>12229</v>
      </c>
      <c r="F1619" s="61" t="s">
        <v>12276</v>
      </c>
      <c r="G1619" s="63">
        <v>2.5</v>
      </c>
    </row>
    <row r="1620" spans="1:7" hidden="1" x14ac:dyDescent="0.25">
      <c r="A1620" s="61" t="s">
        <v>12279</v>
      </c>
      <c r="B1620" s="61" t="s">
        <v>198</v>
      </c>
      <c r="C1620" s="62">
        <v>253529</v>
      </c>
      <c r="D1620" s="61" t="s">
        <v>12156</v>
      </c>
      <c r="E1620" s="61" t="s">
        <v>12172</v>
      </c>
      <c r="F1620" s="61" t="s">
        <v>12275</v>
      </c>
      <c r="G1620" s="63">
        <v>2.5</v>
      </c>
    </row>
    <row r="1621" spans="1:7" hidden="1" x14ac:dyDescent="0.25">
      <c r="A1621" s="61" t="s">
        <v>12279</v>
      </c>
      <c r="B1621" s="61" t="s">
        <v>198</v>
      </c>
      <c r="C1621" s="62">
        <v>253529</v>
      </c>
      <c r="D1621" s="61" t="s">
        <v>12156</v>
      </c>
      <c r="E1621" s="61" t="s">
        <v>12172</v>
      </c>
      <c r="F1621" s="61" t="s">
        <v>12276</v>
      </c>
      <c r="G1621" s="63">
        <v>2.5</v>
      </c>
    </row>
    <row r="1622" spans="1:7" hidden="1" x14ac:dyDescent="0.25">
      <c r="A1622" s="61" t="s">
        <v>12279</v>
      </c>
      <c r="B1622" s="61" t="s">
        <v>198</v>
      </c>
      <c r="C1622" s="62">
        <v>253529</v>
      </c>
      <c r="D1622" s="61" t="s">
        <v>11991</v>
      </c>
      <c r="E1622" s="61" t="s">
        <v>12224</v>
      </c>
      <c r="F1622" s="61" t="s">
        <v>12275</v>
      </c>
      <c r="G1622" s="63">
        <v>3</v>
      </c>
    </row>
    <row r="1623" spans="1:7" hidden="1" x14ac:dyDescent="0.25">
      <c r="A1623" s="61" t="s">
        <v>12279</v>
      </c>
      <c r="B1623" s="61" t="s">
        <v>198</v>
      </c>
      <c r="C1623" s="62">
        <v>253529</v>
      </c>
      <c r="D1623" s="61" t="s">
        <v>12119</v>
      </c>
      <c r="E1623" s="61" t="s">
        <v>12222</v>
      </c>
      <c r="F1623" s="61" t="s">
        <v>12275</v>
      </c>
      <c r="G1623" s="63">
        <v>2.5</v>
      </c>
    </row>
    <row r="1624" spans="1:7" hidden="1" x14ac:dyDescent="0.25">
      <c r="A1624" s="61" t="s">
        <v>12279</v>
      </c>
      <c r="B1624" s="61" t="s">
        <v>198</v>
      </c>
      <c r="C1624" s="62">
        <v>253529</v>
      </c>
      <c r="D1624" s="61" t="s">
        <v>11989</v>
      </c>
      <c r="E1624" s="61" t="s">
        <v>12228</v>
      </c>
      <c r="F1624" s="61" t="s">
        <v>12276</v>
      </c>
      <c r="G1624" s="63">
        <v>6</v>
      </c>
    </row>
    <row r="1625" spans="1:7" hidden="1" x14ac:dyDescent="0.25">
      <c r="A1625" s="61" t="s">
        <v>12279</v>
      </c>
      <c r="B1625" s="61" t="s">
        <v>198</v>
      </c>
      <c r="C1625" s="62">
        <v>253529</v>
      </c>
      <c r="D1625" s="61" t="s">
        <v>11961</v>
      </c>
      <c r="E1625" s="61" t="s">
        <v>12228</v>
      </c>
      <c r="F1625" s="61" t="s">
        <v>12275</v>
      </c>
      <c r="G1625" s="63">
        <v>6</v>
      </c>
    </row>
    <row r="1626" spans="1:7" hidden="1" x14ac:dyDescent="0.25">
      <c r="A1626" s="61" t="s">
        <v>12279</v>
      </c>
      <c r="B1626" s="61" t="s">
        <v>198</v>
      </c>
      <c r="C1626" s="62">
        <v>253529</v>
      </c>
      <c r="D1626" s="61" t="s">
        <v>11961</v>
      </c>
      <c r="E1626" s="61" t="s">
        <v>12228</v>
      </c>
      <c r="F1626" s="61" t="s">
        <v>12276</v>
      </c>
      <c r="G1626" s="63">
        <v>6</v>
      </c>
    </row>
    <row r="1627" spans="1:7" hidden="1" x14ac:dyDescent="0.25">
      <c r="A1627" s="61" t="s">
        <v>12279</v>
      </c>
      <c r="B1627" s="61" t="s">
        <v>198</v>
      </c>
      <c r="C1627" s="62">
        <v>253529</v>
      </c>
      <c r="D1627" s="61" t="s">
        <v>11961</v>
      </c>
      <c r="E1627" s="61" t="s">
        <v>12172</v>
      </c>
      <c r="F1627" s="61" t="s">
        <v>12275</v>
      </c>
      <c r="G1627" s="63">
        <v>6</v>
      </c>
    </row>
    <row r="1628" spans="1:7" hidden="1" x14ac:dyDescent="0.25">
      <c r="A1628" s="61" t="s">
        <v>12279</v>
      </c>
      <c r="B1628" s="61" t="s">
        <v>107</v>
      </c>
      <c r="C1628" s="62">
        <v>584974</v>
      </c>
      <c r="D1628" s="61" t="s">
        <v>12051</v>
      </c>
      <c r="E1628" s="61" t="s">
        <v>12213</v>
      </c>
      <c r="F1628" s="61" t="s">
        <v>12275</v>
      </c>
      <c r="G1628" s="63">
        <v>6</v>
      </c>
    </row>
    <row r="1629" spans="1:7" hidden="1" x14ac:dyDescent="0.25">
      <c r="A1629" s="61" t="s">
        <v>12279</v>
      </c>
      <c r="B1629" s="61" t="s">
        <v>107</v>
      </c>
      <c r="C1629" s="62">
        <v>584974</v>
      </c>
      <c r="D1629" s="61" t="s">
        <v>12051</v>
      </c>
      <c r="E1629" s="61" t="s">
        <v>12213</v>
      </c>
      <c r="F1629" s="61" t="s">
        <v>12276</v>
      </c>
      <c r="G1629" s="63">
        <v>6</v>
      </c>
    </row>
    <row r="1630" spans="1:7" hidden="1" x14ac:dyDescent="0.25">
      <c r="A1630" s="61" t="s">
        <v>12279</v>
      </c>
      <c r="B1630" s="61" t="s">
        <v>107</v>
      </c>
      <c r="C1630" s="62">
        <v>584974</v>
      </c>
      <c r="D1630" s="61" t="s">
        <v>12073</v>
      </c>
      <c r="E1630" s="61" t="s">
        <v>12213</v>
      </c>
      <c r="F1630" s="61" t="s">
        <v>12275</v>
      </c>
      <c r="G1630" s="63">
        <v>6</v>
      </c>
    </row>
    <row r="1631" spans="1:7" hidden="1" x14ac:dyDescent="0.25">
      <c r="A1631" s="61" t="s">
        <v>12279</v>
      </c>
      <c r="B1631" s="61" t="s">
        <v>107</v>
      </c>
      <c r="C1631" s="62">
        <v>584974</v>
      </c>
      <c r="D1631" s="61" t="s">
        <v>12073</v>
      </c>
      <c r="E1631" s="61" t="s">
        <v>12213</v>
      </c>
      <c r="F1631" s="61" t="s">
        <v>12276</v>
      </c>
      <c r="G1631" s="63">
        <v>6</v>
      </c>
    </row>
    <row r="1632" spans="1:7" hidden="1" x14ac:dyDescent="0.25">
      <c r="A1632" s="61" t="s">
        <v>12279</v>
      </c>
      <c r="B1632" s="61" t="s">
        <v>44</v>
      </c>
      <c r="C1632" s="62">
        <v>585632</v>
      </c>
      <c r="D1632" s="61" t="s">
        <v>12051</v>
      </c>
      <c r="E1632" s="61" t="s">
        <v>12212</v>
      </c>
      <c r="F1632" s="61" t="s">
        <v>12275</v>
      </c>
      <c r="G1632" s="63">
        <v>3</v>
      </c>
    </row>
    <row r="1633" spans="1:7" hidden="1" x14ac:dyDescent="0.25">
      <c r="A1633" s="61" t="s">
        <v>12279</v>
      </c>
      <c r="B1633" s="61" t="s">
        <v>44</v>
      </c>
      <c r="C1633" s="62">
        <v>585632</v>
      </c>
      <c r="D1633" s="61" t="s">
        <v>12051</v>
      </c>
      <c r="E1633" s="61" t="s">
        <v>12212</v>
      </c>
      <c r="F1633" s="61" t="s">
        <v>12276</v>
      </c>
      <c r="G1633" s="63">
        <v>3</v>
      </c>
    </row>
    <row r="1634" spans="1:7" hidden="1" x14ac:dyDescent="0.25">
      <c r="A1634" s="61" t="s">
        <v>12279</v>
      </c>
      <c r="B1634" s="61" t="s">
        <v>44</v>
      </c>
      <c r="C1634" s="62">
        <v>585632</v>
      </c>
      <c r="D1634" s="61" t="s">
        <v>12009</v>
      </c>
      <c r="E1634" s="61" t="s">
        <v>12212</v>
      </c>
      <c r="F1634" s="61" t="s">
        <v>12275</v>
      </c>
      <c r="G1634" s="63">
        <v>3</v>
      </c>
    </row>
    <row r="1635" spans="1:7" hidden="1" x14ac:dyDescent="0.25">
      <c r="A1635" s="61" t="s">
        <v>12279</v>
      </c>
      <c r="B1635" s="61" t="s">
        <v>44</v>
      </c>
      <c r="C1635" s="62">
        <v>585632</v>
      </c>
      <c r="D1635" s="61" t="s">
        <v>12009</v>
      </c>
      <c r="E1635" s="61" t="s">
        <v>12212</v>
      </c>
      <c r="F1635" s="61" t="s">
        <v>12276</v>
      </c>
      <c r="G1635" s="63">
        <v>3</v>
      </c>
    </row>
    <row r="1636" spans="1:7" hidden="1" x14ac:dyDescent="0.25">
      <c r="A1636" s="61" t="s">
        <v>12279</v>
      </c>
      <c r="B1636" s="61" t="s">
        <v>151</v>
      </c>
      <c r="C1636" s="62">
        <v>586193</v>
      </c>
      <c r="D1636" s="61" t="s">
        <v>12051</v>
      </c>
      <c r="E1636" s="61" t="s">
        <v>12230</v>
      </c>
      <c r="F1636" s="61" t="s">
        <v>12275</v>
      </c>
      <c r="G1636" s="63">
        <v>3</v>
      </c>
    </row>
    <row r="1637" spans="1:7" hidden="1" x14ac:dyDescent="0.25">
      <c r="A1637" s="61" t="s">
        <v>12279</v>
      </c>
      <c r="B1637" s="61" t="s">
        <v>151</v>
      </c>
      <c r="C1637" s="62">
        <v>586193</v>
      </c>
      <c r="D1637" s="61" t="s">
        <v>12059</v>
      </c>
      <c r="E1637" s="61" t="s">
        <v>12230</v>
      </c>
      <c r="F1637" s="61" t="s">
        <v>12275</v>
      </c>
      <c r="G1637" s="63">
        <v>3</v>
      </c>
    </row>
    <row r="1638" spans="1:7" hidden="1" x14ac:dyDescent="0.25">
      <c r="A1638" s="61" t="s">
        <v>12279</v>
      </c>
      <c r="B1638" s="61" t="s">
        <v>206</v>
      </c>
      <c r="C1638" s="62">
        <v>586196</v>
      </c>
      <c r="D1638" s="61" t="s">
        <v>12051</v>
      </c>
      <c r="E1638" s="61" t="s">
        <v>12167</v>
      </c>
      <c r="F1638" s="61" t="s">
        <v>12275</v>
      </c>
      <c r="G1638" s="63">
        <v>8</v>
      </c>
    </row>
    <row r="1639" spans="1:7" hidden="1" x14ac:dyDescent="0.25">
      <c r="A1639" s="61" t="s">
        <v>12279</v>
      </c>
      <c r="B1639" s="61" t="s">
        <v>206</v>
      </c>
      <c r="C1639" s="62">
        <v>586196</v>
      </c>
      <c r="D1639" s="61" t="s">
        <v>12053</v>
      </c>
      <c r="E1639" s="61" t="s">
        <v>12167</v>
      </c>
      <c r="F1639" s="61" t="s">
        <v>12275</v>
      </c>
      <c r="G1639" s="63">
        <v>8</v>
      </c>
    </row>
    <row r="1640" spans="1:7" hidden="1" x14ac:dyDescent="0.25">
      <c r="A1640" s="61" t="s">
        <v>12279</v>
      </c>
      <c r="B1640" s="61" t="s">
        <v>53</v>
      </c>
      <c r="C1640" s="62">
        <v>586219</v>
      </c>
      <c r="D1640" s="61" t="s">
        <v>12051</v>
      </c>
      <c r="E1640" s="61" t="s">
        <v>12194</v>
      </c>
      <c r="F1640" s="61" t="s">
        <v>12276</v>
      </c>
      <c r="G1640" s="63">
        <v>23.5</v>
      </c>
    </row>
    <row r="1641" spans="1:7" hidden="1" x14ac:dyDescent="0.25">
      <c r="A1641" s="61" t="s">
        <v>12279</v>
      </c>
      <c r="B1641" s="61" t="s">
        <v>53</v>
      </c>
      <c r="C1641" s="62">
        <v>586219</v>
      </c>
      <c r="D1641" s="61" t="s">
        <v>12137</v>
      </c>
      <c r="E1641" s="61" t="s">
        <v>12194</v>
      </c>
      <c r="F1641" s="61" t="s">
        <v>12276</v>
      </c>
      <c r="G1641" s="63">
        <v>23.5</v>
      </c>
    </row>
    <row r="1642" spans="1:7" hidden="1" x14ac:dyDescent="0.25">
      <c r="A1642" s="61" t="s">
        <v>12279</v>
      </c>
      <c r="B1642" s="61" t="s">
        <v>94</v>
      </c>
      <c r="C1642" s="62">
        <v>586558</v>
      </c>
      <c r="D1642" s="61" t="s">
        <v>12129</v>
      </c>
      <c r="E1642" s="61" t="s">
        <v>12201</v>
      </c>
      <c r="F1642" s="61" t="s">
        <v>12275</v>
      </c>
      <c r="G1642" s="63">
        <v>19.5</v>
      </c>
    </row>
    <row r="1643" spans="1:7" hidden="1" x14ac:dyDescent="0.25">
      <c r="A1643" s="61" t="s">
        <v>12279</v>
      </c>
      <c r="B1643" s="61" t="s">
        <v>94</v>
      </c>
      <c r="C1643" s="62">
        <v>586558</v>
      </c>
      <c r="D1643" s="61" t="s">
        <v>12051</v>
      </c>
      <c r="E1643" s="61" t="s">
        <v>12201</v>
      </c>
      <c r="F1643" s="61" t="s">
        <v>12275</v>
      </c>
      <c r="G1643" s="63">
        <v>19.5</v>
      </c>
    </row>
    <row r="1644" spans="1:7" hidden="1" x14ac:dyDescent="0.25">
      <c r="A1644" s="61" t="s">
        <v>12279</v>
      </c>
      <c r="B1644" s="61" t="s">
        <v>165</v>
      </c>
      <c r="C1644" s="62">
        <v>586829</v>
      </c>
      <c r="D1644" s="61" t="s">
        <v>12051</v>
      </c>
      <c r="E1644" s="61" t="s">
        <v>12209</v>
      </c>
      <c r="F1644" s="61" t="s">
        <v>12275</v>
      </c>
      <c r="G1644" s="63">
        <v>3</v>
      </c>
    </row>
    <row r="1645" spans="1:7" hidden="1" x14ac:dyDescent="0.25">
      <c r="A1645" s="61" t="s">
        <v>12279</v>
      </c>
      <c r="B1645" s="61" t="s">
        <v>165</v>
      </c>
      <c r="C1645" s="62">
        <v>586829</v>
      </c>
      <c r="D1645" s="61" t="s">
        <v>12051</v>
      </c>
      <c r="E1645" s="61" t="s">
        <v>12209</v>
      </c>
      <c r="F1645" s="61" t="s">
        <v>12276</v>
      </c>
      <c r="G1645" s="63">
        <v>3</v>
      </c>
    </row>
    <row r="1646" spans="1:7" hidden="1" x14ac:dyDescent="0.25">
      <c r="A1646" s="61" t="s">
        <v>12279</v>
      </c>
      <c r="B1646" s="61" t="s">
        <v>165</v>
      </c>
      <c r="C1646" s="62">
        <v>586829</v>
      </c>
      <c r="D1646" s="61" t="s">
        <v>11970</v>
      </c>
      <c r="E1646" s="61" t="s">
        <v>12209</v>
      </c>
      <c r="F1646" s="61" t="s">
        <v>12275</v>
      </c>
      <c r="G1646" s="63">
        <v>3</v>
      </c>
    </row>
    <row r="1647" spans="1:7" hidden="1" x14ac:dyDescent="0.25">
      <c r="A1647" s="61" t="s">
        <v>12279</v>
      </c>
      <c r="B1647" s="61" t="s">
        <v>165</v>
      </c>
      <c r="C1647" s="62">
        <v>586829</v>
      </c>
      <c r="D1647" s="61" t="s">
        <v>11970</v>
      </c>
      <c r="E1647" s="61" t="s">
        <v>12209</v>
      </c>
      <c r="F1647" s="61" t="s">
        <v>12276</v>
      </c>
      <c r="G1647" s="63">
        <v>3</v>
      </c>
    </row>
    <row r="1648" spans="1:7" hidden="1" x14ac:dyDescent="0.25">
      <c r="A1648" s="61" t="s">
        <v>12279</v>
      </c>
      <c r="B1648" s="61" t="s">
        <v>48</v>
      </c>
      <c r="C1648" s="62">
        <v>258124</v>
      </c>
      <c r="D1648" s="61" t="s">
        <v>12051</v>
      </c>
      <c r="E1648" s="61" t="s">
        <v>12229</v>
      </c>
      <c r="F1648" s="61" t="s">
        <v>12275</v>
      </c>
      <c r="G1648" s="63">
        <v>2.5</v>
      </c>
    </row>
    <row r="1649" spans="1:7" hidden="1" x14ac:dyDescent="0.25">
      <c r="A1649" s="61" t="s">
        <v>12279</v>
      </c>
      <c r="B1649" s="61" t="s">
        <v>48</v>
      </c>
      <c r="C1649" s="62">
        <v>258124</v>
      </c>
      <c r="D1649" s="61" t="s">
        <v>12051</v>
      </c>
      <c r="E1649" s="61" t="s">
        <v>12229</v>
      </c>
      <c r="F1649" s="61" t="s">
        <v>12276</v>
      </c>
      <c r="G1649" s="63">
        <v>2.5</v>
      </c>
    </row>
    <row r="1650" spans="1:7" hidden="1" x14ac:dyDescent="0.25">
      <c r="A1650" s="61" t="s">
        <v>12279</v>
      </c>
      <c r="B1650" s="61" t="s">
        <v>48</v>
      </c>
      <c r="C1650" s="62">
        <v>258124</v>
      </c>
      <c r="D1650" s="61" t="s">
        <v>12156</v>
      </c>
      <c r="E1650" s="61" t="s">
        <v>12229</v>
      </c>
      <c r="F1650" s="61" t="s">
        <v>12275</v>
      </c>
      <c r="G1650" s="63">
        <v>2.5</v>
      </c>
    </row>
    <row r="1651" spans="1:7" hidden="1" x14ac:dyDescent="0.25">
      <c r="A1651" s="61" t="s">
        <v>12279</v>
      </c>
      <c r="B1651" s="61" t="s">
        <v>48</v>
      </c>
      <c r="C1651" s="62">
        <v>258124</v>
      </c>
      <c r="D1651" s="61" t="s">
        <v>12156</v>
      </c>
      <c r="E1651" s="61" t="s">
        <v>12229</v>
      </c>
      <c r="F1651" s="61" t="s">
        <v>12276</v>
      </c>
      <c r="G1651" s="63">
        <v>2.5</v>
      </c>
    </row>
    <row r="1652" spans="1:7" hidden="1" x14ac:dyDescent="0.25">
      <c r="A1652" s="61" t="s">
        <v>12279</v>
      </c>
      <c r="B1652" s="61" t="s">
        <v>248</v>
      </c>
      <c r="C1652" s="62">
        <v>583950</v>
      </c>
      <c r="D1652" s="61" t="s">
        <v>12051</v>
      </c>
      <c r="E1652" s="61" t="s">
        <v>12166</v>
      </c>
      <c r="F1652" s="61" t="s">
        <v>12275</v>
      </c>
      <c r="G1652" s="63">
        <v>5</v>
      </c>
    </row>
    <row r="1653" spans="1:7" hidden="1" x14ac:dyDescent="0.25">
      <c r="A1653" s="61" t="s">
        <v>12279</v>
      </c>
      <c r="B1653" s="61" t="s">
        <v>248</v>
      </c>
      <c r="C1653" s="62">
        <v>583950</v>
      </c>
      <c r="D1653" s="61" t="s">
        <v>11993</v>
      </c>
      <c r="E1653" s="61" t="s">
        <v>12166</v>
      </c>
      <c r="F1653" s="61" t="s">
        <v>12275</v>
      </c>
      <c r="G1653" s="63">
        <v>5</v>
      </c>
    </row>
    <row r="1654" spans="1:7" hidden="1" x14ac:dyDescent="0.25">
      <c r="A1654" s="61" t="s">
        <v>12279</v>
      </c>
      <c r="B1654" s="61" t="s">
        <v>36</v>
      </c>
      <c r="C1654" s="62">
        <v>587066</v>
      </c>
      <c r="D1654" s="61" t="s">
        <v>12051</v>
      </c>
      <c r="E1654" s="61" t="s">
        <v>12231</v>
      </c>
      <c r="F1654" s="61" t="s">
        <v>12275</v>
      </c>
      <c r="G1654" s="63">
        <v>3.5</v>
      </c>
    </row>
    <row r="1655" spans="1:7" hidden="1" x14ac:dyDescent="0.25">
      <c r="A1655" s="61" t="s">
        <v>12279</v>
      </c>
      <c r="B1655" s="61" t="s">
        <v>36</v>
      </c>
      <c r="C1655" s="62">
        <v>587066</v>
      </c>
      <c r="D1655" s="61" t="s">
        <v>12051</v>
      </c>
      <c r="E1655" s="61" t="s">
        <v>12231</v>
      </c>
      <c r="F1655" s="61" t="s">
        <v>12276</v>
      </c>
      <c r="G1655" s="63">
        <v>3.5</v>
      </c>
    </row>
    <row r="1656" spans="1:7" hidden="1" x14ac:dyDescent="0.25">
      <c r="A1656" s="61" t="s">
        <v>12279</v>
      </c>
      <c r="B1656" s="61" t="s">
        <v>36</v>
      </c>
      <c r="C1656" s="62">
        <v>587066</v>
      </c>
      <c r="D1656" s="61" t="s">
        <v>11977</v>
      </c>
      <c r="E1656" s="61" t="s">
        <v>12231</v>
      </c>
      <c r="F1656" s="61" t="s">
        <v>12275</v>
      </c>
      <c r="G1656" s="63">
        <v>3.5</v>
      </c>
    </row>
    <row r="1657" spans="1:7" hidden="1" x14ac:dyDescent="0.25">
      <c r="A1657" s="61" t="s">
        <v>12279</v>
      </c>
      <c r="B1657" s="61" t="s">
        <v>36</v>
      </c>
      <c r="C1657" s="62">
        <v>587066</v>
      </c>
      <c r="D1657" s="61" t="s">
        <v>11977</v>
      </c>
      <c r="E1657" s="61" t="s">
        <v>12231</v>
      </c>
      <c r="F1657" s="61" t="s">
        <v>12276</v>
      </c>
      <c r="G1657" s="63">
        <v>3.5</v>
      </c>
    </row>
    <row r="1658" spans="1:7" hidden="1" x14ac:dyDescent="0.25">
      <c r="A1658" s="61" t="s">
        <v>12279</v>
      </c>
      <c r="B1658" s="61" t="s">
        <v>10901</v>
      </c>
      <c r="C1658" s="62">
        <v>587111</v>
      </c>
      <c r="D1658" s="61" t="s">
        <v>12051</v>
      </c>
      <c r="E1658" s="61" t="s">
        <v>12213</v>
      </c>
      <c r="F1658" s="61" t="s">
        <v>12276</v>
      </c>
      <c r="G1658" s="63">
        <v>6</v>
      </c>
    </row>
    <row r="1659" spans="1:7" hidden="1" x14ac:dyDescent="0.25">
      <c r="A1659" s="61" t="s">
        <v>12279</v>
      </c>
      <c r="B1659" s="61" t="s">
        <v>10901</v>
      </c>
      <c r="C1659" s="62">
        <v>587111</v>
      </c>
      <c r="D1659" s="61" t="s">
        <v>12073</v>
      </c>
      <c r="E1659" s="61" t="s">
        <v>12213</v>
      </c>
      <c r="F1659" s="61" t="s">
        <v>12276</v>
      </c>
      <c r="G1659" s="63">
        <v>6</v>
      </c>
    </row>
    <row r="1660" spans="1:7" hidden="1" x14ac:dyDescent="0.25">
      <c r="A1660" s="61" t="s">
        <v>12279</v>
      </c>
      <c r="B1660" s="61" t="s">
        <v>137</v>
      </c>
      <c r="C1660" s="62">
        <v>587345</v>
      </c>
      <c r="D1660" s="61" t="s">
        <v>12051</v>
      </c>
      <c r="E1660" s="61" t="s">
        <v>12165</v>
      </c>
      <c r="F1660" s="61" t="s">
        <v>12275</v>
      </c>
      <c r="G1660" s="63">
        <v>10</v>
      </c>
    </row>
    <row r="1661" spans="1:7" hidden="1" x14ac:dyDescent="0.25">
      <c r="A1661" s="61" t="s">
        <v>12279</v>
      </c>
      <c r="B1661" s="61" t="s">
        <v>137</v>
      </c>
      <c r="C1661" s="62">
        <v>587345</v>
      </c>
      <c r="D1661" s="61" t="s">
        <v>12051</v>
      </c>
      <c r="E1661" s="61" t="s">
        <v>12165</v>
      </c>
      <c r="F1661" s="61" t="s">
        <v>12276</v>
      </c>
      <c r="G1661" s="63">
        <v>7.5</v>
      </c>
    </row>
    <row r="1662" spans="1:7" hidden="1" x14ac:dyDescent="0.25">
      <c r="A1662" s="61" t="s">
        <v>12279</v>
      </c>
      <c r="B1662" s="61" t="s">
        <v>137</v>
      </c>
      <c r="C1662" s="62">
        <v>587345</v>
      </c>
      <c r="D1662" s="61" t="s">
        <v>12025</v>
      </c>
      <c r="E1662" s="61" t="s">
        <v>12165</v>
      </c>
      <c r="F1662" s="61" t="s">
        <v>12275</v>
      </c>
      <c r="G1662" s="63">
        <v>10</v>
      </c>
    </row>
    <row r="1663" spans="1:7" hidden="1" x14ac:dyDescent="0.25">
      <c r="A1663" s="61" t="s">
        <v>12279</v>
      </c>
      <c r="B1663" s="61" t="s">
        <v>137</v>
      </c>
      <c r="C1663" s="62">
        <v>587345</v>
      </c>
      <c r="D1663" s="61" t="s">
        <v>12025</v>
      </c>
      <c r="E1663" s="61" t="s">
        <v>12165</v>
      </c>
      <c r="F1663" s="61" t="s">
        <v>12276</v>
      </c>
      <c r="G1663" s="63">
        <v>7.5</v>
      </c>
    </row>
    <row r="1664" spans="1:7" hidden="1" x14ac:dyDescent="0.25">
      <c r="A1664" s="61" t="s">
        <v>12279</v>
      </c>
      <c r="B1664" s="61" t="s">
        <v>167</v>
      </c>
      <c r="C1664" s="62">
        <v>587402</v>
      </c>
      <c r="D1664" s="61" t="s">
        <v>12051</v>
      </c>
      <c r="E1664" s="61" t="s">
        <v>12204</v>
      </c>
      <c r="F1664" s="61" t="s">
        <v>12275</v>
      </c>
      <c r="G1664" s="63">
        <v>2</v>
      </c>
    </row>
    <row r="1665" spans="1:7" hidden="1" x14ac:dyDescent="0.25">
      <c r="A1665" s="61" t="s">
        <v>12279</v>
      </c>
      <c r="B1665" s="61" t="s">
        <v>167</v>
      </c>
      <c r="C1665" s="62">
        <v>587402</v>
      </c>
      <c r="D1665" s="61" t="s">
        <v>12051</v>
      </c>
      <c r="E1665" s="61" t="s">
        <v>12204</v>
      </c>
      <c r="F1665" s="61" t="s">
        <v>12276</v>
      </c>
      <c r="G1665" s="63">
        <v>4</v>
      </c>
    </row>
    <row r="1666" spans="1:7" hidden="1" x14ac:dyDescent="0.25">
      <c r="A1666" s="61" t="s">
        <v>12279</v>
      </c>
      <c r="B1666" s="61" t="s">
        <v>167</v>
      </c>
      <c r="C1666" s="62">
        <v>587402</v>
      </c>
      <c r="D1666" s="61" t="s">
        <v>12113</v>
      </c>
      <c r="E1666" s="61" t="s">
        <v>12204</v>
      </c>
      <c r="F1666" s="61" t="s">
        <v>12275</v>
      </c>
      <c r="G1666" s="63">
        <v>2</v>
      </c>
    </row>
    <row r="1667" spans="1:7" hidden="1" x14ac:dyDescent="0.25">
      <c r="A1667" s="61" t="s">
        <v>12279</v>
      </c>
      <c r="B1667" s="61" t="s">
        <v>167</v>
      </c>
      <c r="C1667" s="62">
        <v>587402</v>
      </c>
      <c r="D1667" s="61" t="s">
        <v>12113</v>
      </c>
      <c r="E1667" s="61" t="s">
        <v>12204</v>
      </c>
      <c r="F1667" s="61" t="s">
        <v>12276</v>
      </c>
      <c r="G1667" s="63">
        <v>4</v>
      </c>
    </row>
    <row r="1668" spans="1:7" hidden="1" x14ac:dyDescent="0.25">
      <c r="A1668" s="61" t="s">
        <v>12279</v>
      </c>
      <c r="B1668" s="61" t="s">
        <v>91</v>
      </c>
      <c r="C1668" s="62">
        <v>587706</v>
      </c>
      <c r="D1668" s="61" t="s">
        <v>12051</v>
      </c>
      <c r="E1668" s="61" t="s">
        <v>12174</v>
      </c>
      <c r="F1668" s="61" t="s">
        <v>12275</v>
      </c>
      <c r="G1668" s="63">
        <v>6</v>
      </c>
    </row>
    <row r="1669" spans="1:7" hidden="1" x14ac:dyDescent="0.25">
      <c r="A1669" s="61" t="s">
        <v>12279</v>
      </c>
      <c r="B1669" s="61" t="s">
        <v>91</v>
      </c>
      <c r="C1669" s="62">
        <v>587706</v>
      </c>
      <c r="D1669" s="61" t="s">
        <v>12039</v>
      </c>
      <c r="E1669" s="61" t="s">
        <v>12174</v>
      </c>
      <c r="F1669" s="61" t="s">
        <v>12275</v>
      </c>
      <c r="G1669" s="63">
        <v>6</v>
      </c>
    </row>
    <row r="1670" spans="1:7" hidden="1" x14ac:dyDescent="0.25">
      <c r="A1670" s="61" t="s">
        <v>12279</v>
      </c>
      <c r="B1670" s="61" t="s">
        <v>181</v>
      </c>
      <c r="C1670" s="62">
        <v>587707</v>
      </c>
      <c r="D1670" s="61" t="s">
        <v>12051</v>
      </c>
      <c r="E1670" s="61" t="s">
        <v>12167</v>
      </c>
      <c r="F1670" s="61" t="s">
        <v>12275</v>
      </c>
      <c r="G1670" s="63">
        <v>3</v>
      </c>
    </row>
    <row r="1671" spans="1:7" hidden="1" x14ac:dyDescent="0.25">
      <c r="A1671" s="61" t="s">
        <v>12279</v>
      </c>
      <c r="B1671" s="61" t="s">
        <v>181</v>
      </c>
      <c r="C1671" s="62">
        <v>587707</v>
      </c>
      <c r="D1671" s="61" t="s">
        <v>12051</v>
      </c>
      <c r="E1671" s="61" t="s">
        <v>12167</v>
      </c>
      <c r="F1671" s="61" t="s">
        <v>12276</v>
      </c>
      <c r="G1671" s="63">
        <v>3</v>
      </c>
    </row>
    <row r="1672" spans="1:7" hidden="1" x14ac:dyDescent="0.25">
      <c r="A1672" s="61" t="s">
        <v>12279</v>
      </c>
      <c r="B1672" s="61" t="s">
        <v>181</v>
      </c>
      <c r="C1672" s="62">
        <v>587707</v>
      </c>
      <c r="D1672" s="61" t="s">
        <v>12046</v>
      </c>
      <c r="E1672" s="61" t="s">
        <v>12167</v>
      </c>
      <c r="F1672" s="61" t="s">
        <v>12276</v>
      </c>
      <c r="G1672" s="63">
        <v>3</v>
      </c>
    </row>
    <row r="1673" spans="1:7" hidden="1" x14ac:dyDescent="0.25">
      <c r="A1673" s="61" t="s">
        <v>12279</v>
      </c>
      <c r="B1673" s="61" t="s">
        <v>181</v>
      </c>
      <c r="C1673" s="62">
        <v>587707</v>
      </c>
      <c r="D1673" s="61" t="s">
        <v>1174</v>
      </c>
      <c r="E1673" s="61" t="s">
        <v>12167</v>
      </c>
      <c r="F1673" s="61" t="s">
        <v>12275</v>
      </c>
      <c r="G1673" s="63">
        <v>3</v>
      </c>
    </row>
    <row r="1674" spans="1:7" hidden="1" x14ac:dyDescent="0.25">
      <c r="A1674" s="61" t="s">
        <v>12279</v>
      </c>
      <c r="B1674" s="61" t="s">
        <v>146</v>
      </c>
      <c r="C1674" s="62">
        <v>587708</v>
      </c>
      <c r="D1674" s="61" t="s">
        <v>12051</v>
      </c>
      <c r="E1674" s="61" t="s">
        <v>12222</v>
      </c>
      <c r="F1674" s="61" t="s">
        <v>12275</v>
      </c>
      <c r="G1674" s="63">
        <v>2</v>
      </c>
    </row>
    <row r="1675" spans="1:7" hidden="1" x14ac:dyDescent="0.25">
      <c r="A1675" s="61" t="s">
        <v>12279</v>
      </c>
      <c r="B1675" s="61" t="s">
        <v>146</v>
      </c>
      <c r="C1675" s="62">
        <v>587708</v>
      </c>
      <c r="D1675" s="61" t="s">
        <v>12051</v>
      </c>
      <c r="E1675" s="61" t="s">
        <v>12172</v>
      </c>
      <c r="F1675" s="61" t="s">
        <v>12275</v>
      </c>
      <c r="G1675" s="63">
        <v>2</v>
      </c>
    </row>
    <row r="1676" spans="1:7" hidden="1" x14ac:dyDescent="0.25">
      <c r="A1676" s="61" t="s">
        <v>12279</v>
      </c>
      <c r="B1676" s="61" t="s">
        <v>146</v>
      </c>
      <c r="C1676" s="62">
        <v>587708</v>
      </c>
      <c r="D1676" s="61" t="s">
        <v>12119</v>
      </c>
      <c r="E1676" s="61" t="s">
        <v>12222</v>
      </c>
      <c r="F1676" s="61" t="s">
        <v>12275</v>
      </c>
      <c r="G1676" s="63">
        <v>2</v>
      </c>
    </row>
    <row r="1677" spans="1:7" hidden="1" x14ac:dyDescent="0.25">
      <c r="A1677" s="61" t="s">
        <v>12279</v>
      </c>
      <c r="B1677" s="61" t="s">
        <v>146</v>
      </c>
      <c r="C1677" s="62">
        <v>587708</v>
      </c>
      <c r="D1677" s="61" t="s">
        <v>12119</v>
      </c>
      <c r="E1677" s="61" t="s">
        <v>12172</v>
      </c>
      <c r="F1677" s="61" t="s">
        <v>12275</v>
      </c>
      <c r="G1677" s="63">
        <v>2</v>
      </c>
    </row>
    <row r="1678" spans="1:7" hidden="1" x14ac:dyDescent="0.25">
      <c r="A1678" s="61" t="s">
        <v>12279</v>
      </c>
      <c r="B1678" s="61" t="s">
        <v>197</v>
      </c>
      <c r="C1678" s="62">
        <v>587870</v>
      </c>
      <c r="D1678" s="61" t="s">
        <v>12051</v>
      </c>
      <c r="E1678" s="61" t="s">
        <v>12232</v>
      </c>
      <c r="F1678" s="61" t="s">
        <v>12275</v>
      </c>
      <c r="G1678" s="63">
        <v>5</v>
      </c>
    </row>
    <row r="1679" spans="1:7" hidden="1" x14ac:dyDescent="0.25">
      <c r="A1679" s="61" t="s">
        <v>12279</v>
      </c>
      <c r="B1679" s="61" t="s">
        <v>197</v>
      </c>
      <c r="C1679" s="62">
        <v>587870</v>
      </c>
      <c r="D1679" s="61" t="s">
        <v>12048</v>
      </c>
      <c r="E1679" s="61" t="s">
        <v>12232</v>
      </c>
      <c r="F1679" s="61" t="s">
        <v>12275</v>
      </c>
      <c r="G1679" s="63">
        <v>5</v>
      </c>
    </row>
    <row r="1680" spans="1:7" hidden="1" x14ac:dyDescent="0.25">
      <c r="A1680" s="61" t="s">
        <v>12279</v>
      </c>
      <c r="B1680" s="61" t="s">
        <v>145</v>
      </c>
      <c r="C1680" s="62">
        <v>588006</v>
      </c>
      <c r="D1680" s="61" t="s">
        <v>12051</v>
      </c>
      <c r="E1680" s="61" t="s">
        <v>12187</v>
      </c>
      <c r="F1680" s="61" t="s">
        <v>12275</v>
      </c>
      <c r="G1680" s="63">
        <v>4</v>
      </c>
    </row>
    <row r="1681" spans="1:7" hidden="1" x14ac:dyDescent="0.25">
      <c r="A1681" s="61" t="s">
        <v>12279</v>
      </c>
      <c r="B1681" s="61" t="s">
        <v>145</v>
      </c>
      <c r="C1681" s="62">
        <v>588006</v>
      </c>
      <c r="D1681" s="61" t="s">
        <v>12051</v>
      </c>
      <c r="E1681" s="61" t="s">
        <v>12187</v>
      </c>
      <c r="F1681" s="61" t="s">
        <v>12276</v>
      </c>
      <c r="G1681" s="63">
        <v>4</v>
      </c>
    </row>
    <row r="1682" spans="1:7" hidden="1" x14ac:dyDescent="0.25">
      <c r="A1682" s="61" t="s">
        <v>12279</v>
      </c>
      <c r="B1682" s="61" t="s">
        <v>145</v>
      </c>
      <c r="C1682" s="62">
        <v>588006</v>
      </c>
      <c r="D1682" s="61" t="s">
        <v>12132</v>
      </c>
      <c r="E1682" s="61" t="s">
        <v>12187</v>
      </c>
      <c r="F1682" s="61" t="s">
        <v>12275</v>
      </c>
      <c r="G1682" s="63">
        <v>4</v>
      </c>
    </row>
    <row r="1683" spans="1:7" hidden="1" x14ac:dyDescent="0.25">
      <c r="A1683" s="61" t="s">
        <v>12279</v>
      </c>
      <c r="B1683" s="61" t="s">
        <v>145</v>
      </c>
      <c r="C1683" s="62">
        <v>588006</v>
      </c>
      <c r="D1683" s="61" t="s">
        <v>12132</v>
      </c>
      <c r="E1683" s="61" t="s">
        <v>12187</v>
      </c>
      <c r="F1683" s="61" t="s">
        <v>12276</v>
      </c>
      <c r="G1683" s="63">
        <v>4</v>
      </c>
    </row>
    <row r="1684" spans="1:7" hidden="1" x14ac:dyDescent="0.25">
      <c r="A1684" s="61" t="s">
        <v>12279</v>
      </c>
      <c r="B1684" s="61" t="s">
        <v>5771</v>
      </c>
      <c r="C1684" s="62">
        <v>588018</v>
      </c>
      <c r="D1684" s="61" t="s">
        <v>12051</v>
      </c>
      <c r="E1684" s="61" t="s">
        <v>12213</v>
      </c>
      <c r="F1684" s="61" t="s">
        <v>12275</v>
      </c>
      <c r="G1684" s="63">
        <v>6</v>
      </c>
    </row>
    <row r="1685" spans="1:7" hidden="1" x14ac:dyDescent="0.25">
      <c r="A1685" s="61" t="s">
        <v>12279</v>
      </c>
      <c r="B1685" s="61" t="s">
        <v>5771</v>
      </c>
      <c r="C1685" s="62">
        <v>588018</v>
      </c>
      <c r="D1685" s="61" t="s">
        <v>12073</v>
      </c>
      <c r="E1685" s="61" t="s">
        <v>12213</v>
      </c>
      <c r="F1685" s="61" t="s">
        <v>12275</v>
      </c>
      <c r="G1685" s="63">
        <v>6</v>
      </c>
    </row>
    <row r="1686" spans="1:7" hidden="1" x14ac:dyDescent="0.25">
      <c r="A1686" s="61" t="s">
        <v>12279</v>
      </c>
      <c r="B1686" s="61" t="s">
        <v>112</v>
      </c>
      <c r="C1686" s="62">
        <v>588161</v>
      </c>
      <c r="D1686" s="61" t="s">
        <v>12101</v>
      </c>
      <c r="E1686" s="61" t="s">
        <v>12298</v>
      </c>
      <c r="F1686" s="61" t="s">
        <v>12275</v>
      </c>
      <c r="G1686" s="63">
        <v>5.5</v>
      </c>
    </row>
    <row r="1687" spans="1:7" hidden="1" x14ac:dyDescent="0.25">
      <c r="A1687" s="61" t="s">
        <v>12279</v>
      </c>
      <c r="B1687" s="61" t="s">
        <v>112</v>
      </c>
      <c r="C1687" s="62">
        <v>588161</v>
      </c>
      <c r="D1687" s="61" t="s">
        <v>12101</v>
      </c>
      <c r="E1687" s="61" t="s">
        <v>12298</v>
      </c>
      <c r="F1687" s="61" t="s">
        <v>12276</v>
      </c>
      <c r="G1687" s="63">
        <v>5.5</v>
      </c>
    </row>
    <row r="1688" spans="1:7" hidden="1" x14ac:dyDescent="0.25">
      <c r="A1688" s="61" t="s">
        <v>12279</v>
      </c>
      <c r="B1688" s="61" t="s">
        <v>112</v>
      </c>
      <c r="C1688" s="62">
        <v>588161</v>
      </c>
      <c r="D1688" s="61" t="s">
        <v>12101</v>
      </c>
      <c r="E1688" s="61" t="s">
        <v>12233</v>
      </c>
      <c r="F1688" s="61" t="s">
        <v>12275</v>
      </c>
      <c r="G1688" s="63">
        <v>5.5</v>
      </c>
    </row>
    <row r="1689" spans="1:7" hidden="1" x14ac:dyDescent="0.25">
      <c r="A1689" s="61" t="s">
        <v>12279</v>
      </c>
      <c r="B1689" s="61" t="s">
        <v>112</v>
      </c>
      <c r="C1689" s="62">
        <v>588161</v>
      </c>
      <c r="D1689" s="61" t="s">
        <v>12101</v>
      </c>
      <c r="E1689" s="61" t="s">
        <v>12233</v>
      </c>
      <c r="F1689" s="61" t="s">
        <v>12276</v>
      </c>
      <c r="G1689" s="63">
        <v>5.5</v>
      </c>
    </row>
    <row r="1690" spans="1:7" hidden="1" x14ac:dyDescent="0.25">
      <c r="A1690" s="61" t="s">
        <v>12279</v>
      </c>
      <c r="B1690" s="61" t="s">
        <v>112</v>
      </c>
      <c r="C1690" s="62">
        <v>588161</v>
      </c>
      <c r="D1690" s="61" t="s">
        <v>12101</v>
      </c>
      <c r="E1690" s="61" t="s">
        <v>12179</v>
      </c>
      <c r="F1690" s="61" t="s">
        <v>12275</v>
      </c>
      <c r="G1690" s="63">
        <v>5.5</v>
      </c>
    </row>
    <row r="1691" spans="1:7" hidden="1" x14ac:dyDescent="0.25">
      <c r="A1691" s="61" t="s">
        <v>12279</v>
      </c>
      <c r="B1691" s="61" t="s">
        <v>112</v>
      </c>
      <c r="C1691" s="62">
        <v>588161</v>
      </c>
      <c r="D1691" s="61" t="s">
        <v>12101</v>
      </c>
      <c r="E1691" s="61" t="s">
        <v>12179</v>
      </c>
      <c r="F1691" s="61" t="s">
        <v>12276</v>
      </c>
      <c r="G1691" s="63">
        <v>5.5</v>
      </c>
    </row>
    <row r="1692" spans="1:7" hidden="1" x14ac:dyDescent="0.25">
      <c r="A1692" s="61" t="s">
        <v>12279</v>
      </c>
      <c r="B1692" s="61" t="s">
        <v>112</v>
      </c>
      <c r="C1692" s="62">
        <v>588161</v>
      </c>
      <c r="D1692" s="61" t="s">
        <v>12051</v>
      </c>
      <c r="E1692" s="61" t="s">
        <v>12298</v>
      </c>
      <c r="F1692" s="61" t="s">
        <v>12275</v>
      </c>
      <c r="G1692" s="63">
        <v>5.5</v>
      </c>
    </row>
    <row r="1693" spans="1:7" hidden="1" x14ac:dyDescent="0.25">
      <c r="A1693" s="61" t="s">
        <v>12279</v>
      </c>
      <c r="B1693" s="61" t="s">
        <v>112</v>
      </c>
      <c r="C1693" s="62">
        <v>588161</v>
      </c>
      <c r="D1693" s="61" t="s">
        <v>12051</v>
      </c>
      <c r="E1693" s="61" t="s">
        <v>12298</v>
      </c>
      <c r="F1693" s="61" t="s">
        <v>12276</v>
      </c>
      <c r="G1693" s="63">
        <v>5.5</v>
      </c>
    </row>
    <row r="1694" spans="1:7" hidden="1" x14ac:dyDescent="0.25">
      <c r="A1694" s="61" t="s">
        <v>12279</v>
      </c>
      <c r="B1694" s="61" t="s">
        <v>112</v>
      </c>
      <c r="C1694" s="62">
        <v>588161</v>
      </c>
      <c r="D1694" s="61" t="s">
        <v>12051</v>
      </c>
      <c r="E1694" s="61" t="s">
        <v>12233</v>
      </c>
      <c r="F1694" s="61" t="s">
        <v>12275</v>
      </c>
      <c r="G1694" s="63">
        <v>5.5</v>
      </c>
    </row>
    <row r="1695" spans="1:7" hidden="1" x14ac:dyDescent="0.25">
      <c r="A1695" s="61" t="s">
        <v>12279</v>
      </c>
      <c r="B1695" s="61" t="s">
        <v>112</v>
      </c>
      <c r="C1695" s="62">
        <v>588161</v>
      </c>
      <c r="D1695" s="61" t="s">
        <v>12051</v>
      </c>
      <c r="E1695" s="61" t="s">
        <v>12233</v>
      </c>
      <c r="F1695" s="61" t="s">
        <v>12276</v>
      </c>
      <c r="G1695" s="63">
        <v>5.5</v>
      </c>
    </row>
    <row r="1696" spans="1:7" hidden="1" x14ac:dyDescent="0.25">
      <c r="A1696" s="61" t="s">
        <v>12279</v>
      </c>
      <c r="B1696" s="61" t="s">
        <v>112</v>
      </c>
      <c r="C1696" s="62">
        <v>588161</v>
      </c>
      <c r="D1696" s="61" t="s">
        <v>12051</v>
      </c>
      <c r="E1696" s="61" t="s">
        <v>12179</v>
      </c>
      <c r="F1696" s="61" t="s">
        <v>12275</v>
      </c>
      <c r="G1696" s="63">
        <v>5.5</v>
      </c>
    </row>
    <row r="1697" spans="1:7" hidden="1" x14ac:dyDescent="0.25">
      <c r="A1697" s="61" t="s">
        <v>12279</v>
      </c>
      <c r="B1697" s="61" t="s">
        <v>112</v>
      </c>
      <c r="C1697" s="62">
        <v>588161</v>
      </c>
      <c r="D1697" s="61" t="s">
        <v>12051</v>
      </c>
      <c r="E1697" s="61" t="s">
        <v>12179</v>
      </c>
      <c r="F1697" s="61" t="s">
        <v>12276</v>
      </c>
      <c r="G1697" s="63">
        <v>5.5</v>
      </c>
    </row>
    <row r="1698" spans="1:7" hidden="1" x14ac:dyDescent="0.25">
      <c r="A1698" s="61" t="s">
        <v>12279</v>
      </c>
      <c r="B1698" s="61" t="s">
        <v>185</v>
      </c>
      <c r="C1698" s="62">
        <v>267741</v>
      </c>
      <c r="D1698" s="61" t="s">
        <v>12051</v>
      </c>
      <c r="E1698" s="61" t="s">
        <v>12234</v>
      </c>
      <c r="F1698" s="61" t="s">
        <v>12275</v>
      </c>
      <c r="G1698" s="63">
        <v>1.5</v>
      </c>
    </row>
    <row r="1699" spans="1:7" hidden="1" x14ac:dyDescent="0.25">
      <c r="A1699" s="61" t="s">
        <v>12279</v>
      </c>
      <c r="B1699" s="61" t="s">
        <v>185</v>
      </c>
      <c r="C1699" s="62">
        <v>267741</v>
      </c>
      <c r="D1699" s="61" t="s">
        <v>1174</v>
      </c>
      <c r="E1699" s="61" t="s">
        <v>12234</v>
      </c>
      <c r="F1699" s="61" t="s">
        <v>12275</v>
      </c>
      <c r="G1699" s="63">
        <v>1.5</v>
      </c>
    </row>
    <row r="1700" spans="1:7" hidden="1" x14ac:dyDescent="0.25">
      <c r="A1700" s="61" t="s">
        <v>12279</v>
      </c>
      <c r="B1700" s="61" t="s">
        <v>116</v>
      </c>
      <c r="C1700" s="62">
        <v>210759</v>
      </c>
      <c r="D1700" s="61" t="s">
        <v>12051</v>
      </c>
      <c r="E1700" s="61" t="s">
        <v>12235</v>
      </c>
      <c r="F1700" s="61" t="s">
        <v>12275</v>
      </c>
      <c r="G1700" s="63">
        <v>0.35</v>
      </c>
    </row>
    <row r="1701" spans="1:7" hidden="1" x14ac:dyDescent="0.25">
      <c r="A1701" s="61" t="s">
        <v>12279</v>
      </c>
      <c r="B1701" s="61" t="s">
        <v>116</v>
      </c>
      <c r="C1701" s="62">
        <v>210759</v>
      </c>
      <c r="D1701" s="61" t="s">
        <v>12051</v>
      </c>
      <c r="E1701" s="61" t="s">
        <v>12235</v>
      </c>
      <c r="F1701" s="61" t="s">
        <v>12276</v>
      </c>
      <c r="G1701" s="63">
        <v>0.35</v>
      </c>
    </row>
    <row r="1702" spans="1:7" hidden="1" x14ac:dyDescent="0.25">
      <c r="A1702" s="61" t="s">
        <v>12279</v>
      </c>
      <c r="B1702" s="61" t="s">
        <v>116</v>
      </c>
      <c r="C1702" s="62">
        <v>210759</v>
      </c>
      <c r="D1702" s="61" t="s">
        <v>11985</v>
      </c>
      <c r="E1702" s="61" t="s">
        <v>12235</v>
      </c>
      <c r="F1702" s="61" t="s">
        <v>12275</v>
      </c>
      <c r="G1702" s="63">
        <v>0.35</v>
      </c>
    </row>
    <row r="1703" spans="1:7" hidden="1" x14ac:dyDescent="0.25">
      <c r="A1703" s="61" t="s">
        <v>12279</v>
      </c>
      <c r="B1703" s="61" t="s">
        <v>116</v>
      </c>
      <c r="C1703" s="62">
        <v>210759</v>
      </c>
      <c r="D1703" s="61" t="s">
        <v>11985</v>
      </c>
      <c r="E1703" s="61" t="s">
        <v>12235</v>
      </c>
      <c r="F1703" s="61" t="s">
        <v>12276</v>
      </c>
      <c r="G1703" s="63">
        <v>0.35</v>
      </c>
    </row>
    <row r="1704" spans="1:7" hidden="1" x14ac:dyDescent="0.25">
      <c r="A1704" s="61" t="s">
        <v>12279</v>
      </c>
      <c r="B1704" s="61" t="s">
        <v>189</v>
      </c>
      <c r="C1704" s="62">
        <v>588332</v>
      </c>
      <c r="D1704" s="61" t="s">
        <v>12051</v>
      </c>
      <c r="E1704" s="61" t="s">
        <v>12169</v>
      </c>
      <c r="F1704" s="61" t="s">
        <v>12275</v>
      </c>
      <c r="G1704" s="63">
        <v>6</v>
      </c>
    </row>
    <row r="1705" spans="1:7" hidden="1" x14ac:dyDescent="0.25">
      <c r="A1705" s="61" t="s">
        <v>12279</v>
      </c>
      <c r="B1705" s="61" t="s">
        <v>189</v>
      </c>
      <c r="C1705" s="62">
        <v>588332</v>
      </c>
      <c r="D1705" s="61" t="s">
        <v>12051</v>
      </c>
      <c r="E1705" s="61" t="s">
        <v>12169</v>
      </c>
      <c r="F1705" s="61" t="s">
        <v>12276</v>
      </c>
      <c r="G1705" s="63">
        <v>6</v>
      </c>
    </row>
    <row r="1706" spans="1:7" hidden="1" x14ac:dyDescent="0.25">
      <c r="A1706" s="61" t="s">
        <v>12279</v>
      </c>
      <c r="B1706" s="61" t="s">
        <v>189</v>
      </c>
      <c r="C1706" s="62">
        <v>588332</v>
      </c>
      <c r="D1706" s="61" t="s">
        <v>11999</v>
      </c>
      <c r="E1706" s="61" t="s">
        <v>12169</v>
      </c>
      <c r="F1706" s="61" t="s">
        <v>12275</v>
      </c>
      <c r="G1706" s="63">
        <v>6</v>
      </c>
    </row>
    <row r="1707" spans="1:7" hidden="1" x14ac:dyDescent="0.25">
      <c r="A1707" s="61" t="s">
        <v>12279</v>
      </c>
      <c r="B1707" s="61" t="s">
        <v>189</v>
      </c>
      <c r="C1707" s="62">
        <v>588332</v>
      </c>
      <c r="D1707" s="61" t="s">
        <v>11999</v>
      </c>
      <c r="E1707" s="61" t="s">
        <v>12169</v>
      </c>
      <c r="F1707" s="61" t="s">
        <v>12276</v>
      </c>
      <c r="G1707" s="63">
        <v>6</v>
      </c>
    </row>
    <row r="1708" spans="1:7" hidden="1" x14ac:dyDescent="0.25">
      <c r="A1708" s="61" t="s">
        <v>12279</v>
      </c>
      <c r="B1708" s="61" t="s">
        <v>63</v>
      </c>
      <c r="C1708" s="62">
        <v>588436</v>
      </c>
      <c r="D1708" s="61" t="s">
        <v>12051</v>
      </c>
      <c r="E1708" s="61" t="s">
        <v>12181</v>
      </c>
      <c r="F1708" s="61" t="s">
        <v>12275</v>
      </c>
      <c r="G1708" s="63">
        <v>11.16</v>
      </c>
    </row>
    <row r="1709" spans="1:7" hidden="1" x14ac:dyDescent="0.25">
      <c r="A1709" s="61" t="s">
        <v>12279</v>
      </c>
      <c r="B1709" s="61" t="s">
        <v>63</v>
      </c>
      <c r="C1709" s="62">
        <v>588436</v>
      </c>
      <c r="D1709" s="61" t="s">
        <v>12065</v>
      </c>
      <c r="E1709" s="61" t="s">
        <v>12181</v>
      </c>
      <c r="F1709" s="61" t="s">
        <v>12275</v>
      </c>
      <c r="G1709" s="63">
        <v>11.16</v>
      </c>
    </row>
    <row r="1710" spans="1:7" hidden="1" x14ac:dyDescent="0.25">
      <c r="A1710" s="61" t="s">
        <v>12279</v>
      </c>
      <c r="B1710" s="61" t="s">
        <v>70</v>
      </c>
      <c r="C1710" s="62">
        <v>588451</v>
      </c>
      <c r="D1710" s="61" t="s">
        <v>12051</v>
      </c>
      <c r="E1710" s="61" t="s">
        <v>12224</v>
      </c>
      <c r="F1710" s="61" t="s">
        <v>12275</v>
      </c>
      <c r="G1710" s="63">
        <v>3</v>
      </c>
    </row>
    <row r="1711" spans="1:7" hidden="1" x14ac:dyDescent="0.25">
      <c r="A1711" s="61" t="s">
        <v>12279</v>
      </c>
      <c r="B1711" s="61" t="s">
        <v>70</v>
      </c>
      <c r="C1711" s="62">
        <v>588451</v>
      </c>
      <c r="D1711" s="61" t="s">
        <v>11991</v>
      </c>
      <c r="E1711" s="61" t="s">
        <v>12224</v>
      </c>
      <c r="F1711" s="61" t="s">
        <v>12275</v>
      </c>
      <c r="G1711" s="63">
        <v>3</v>
      </c>
    </row>
    <row r="1712" spans="1:7" hidden="1" x14ac:dyDescent="0.25">
      <c r="A1712" s="61" t="s">
        <v>12279</v>
      </c>
      <c r="B1712" s="61" t="s">
        <v>109</v>
      </c>
      <c r="C1712" s="62">
        <v>588834</v>
      </c>
      <c r="D1712" s="61" t="s">
        <v>12051</v>
      </c>
      <c r="E1712" s="61" t="s">
        <v>12236</v>
      </c>
      <c r="F1712" s="61" t="s">
        <v>12276</v>
      </c>
      <c r="G1712" s="63">
        <v>2.5</v>
      </c>
    </row>
    <row r="1713" spans="1:7" hidden="1" x14ac:dyDescent="0.25">
      <c r="A1713" s="61" t="s">
        <v>12279</v>
      </c>
      <c r="B1713" s="61" t="s">
        <v>109</v>
      </c>
      <c r="C1713" s="62">
        <v>588834</v>
      </c>
      <c r="D1713" s="61" t="s">
        <v>12046</v>
      </c>
      <c r="E1713" s="61" t="s">
        <v>12236</v>
      </c>
      <c r="F1713" s="61" t="s">
        <v>12276</v>
      </c>
      <c r="G1713" s="63">
        <v>2.5</v>
      </c>
    </row>
    <row r="1714" spans="1:7" hidden="1" x14ac:dyDescent="0.25">
      <c r="A1714" s="61" t="s">
        <v>12279</v>
      </c>
      <c r="B1714" s="61" t="s">
        <v>93</v>
      </c>
      <c r="C1714" s="62">
        <v>588835</v>
      </c>
      <c r="D1714" s="61" t="s">
        <v>12051</v>
      </c>
      <c r="E1714" s="61" t="s">
        <v>12204</v>
      </c>
      <c r="F1714" s="61" t="s">
        <v>12275</v>
      </c>
      <c r="G1714" s="63">
        <v>4</v>
      </c>
    </row>
    <row r="1715" spans="1:7" hidden="1" x14ac:dyDescent="0.25">
      <c r="A1715" s="61" t="s">
        <v>12279</v>
      </c>
      <c r="B1715" s="61" t="s">
        <v>93</v>
      </c>
      <c r="C1715" s="62">
        <v>588835</v>
      </c>
      <c r="D1715" s="61" t="s">
        <v>12051</v>
      </c>
      <c r="E1715" s="61" t="s">
        <v>12204</v>
      </c>
      <c r="F1715" s="61" t="s">
        <v>12276</v>
      </c>
      <c r="G1715" s="63">
        <v>4</v>
      </c>
    </row>
    <row r="1716" spans="1:7" hidden="1" x14ac:dyDescent="0.25">
      <c r="A1716" s="61" t="s">
        <v>12279</v>
      </c>
      <c r="B1716" s="61" t="s">
        <v>93</v>
      </c>
      <c r="C1716" s="62">
        <v>588835</v>
      </c>
      <c r="D1716" s="61" t="s">
        <v>12113</v>
      </c>
      <c r="E1716" s="61" t="s">
        <v>12204</v>
      </c>
      <c r="F1716" s="61" t="s">
        <v>12275</v>
      </c>
      <c r="G1716" s="63">
        <v>4</v>
      </c>
    </row>
    <row r="1717" spans="1:7" hidden="1" x14ac:dyDescent="0.25">
      <c r="A1717" s="61" t="s">
        <v>12279</v>
      </c>
      <c r="B1717" s="61" t="s">
        <v>93</v>
      </c>
      <c r="C1717" s="62">
        <v>588835</v>
      </c>
      <c r="D1717" s="61" t="s">
        <v>12113</v>
      </c>
      <c r="E1717" s="61" t="s">
        <v>12204</v>
      </c>
      <c r="F1717" s="61" t="s">
        <v>12276</v>
      </c>
      <c r="G1717" s="63">
        <v>4</v>
      </c>
    </row>
    <row r="1718" spans="1:7" hidden="1" x14ac:dyDescent="0.25">
      <c r="A1718" s="61" t="s">
        <v>12279</v>
      </c>
      <c r="B1718" s="61" t="s">
        <v>186</v>
      </c>
      <c r="C1718" s="62">
        <v>588912</v>
      </c>
      <c r="D1718" s="61" t="s">
        <v>12051</v>
      </c>
      <c r="E1718" s="61" t="s">
        <v>12166</v>
      </c>
      <c r="F1718" s="61" t="s">
        <v>12275</v>
      </c>
      <c r="G1718" s="63">
        <v>8</v>
      </c>
    </row>
    <row r="1719" spans="1:7" hidden="1" x14ac:dyDescent="0.25">
      <c r="A1719" s="61" t="s">
        <v>12279</v>
      </c>
      <c r="B1719" s="61" t="s">
        <v>186</v>
      </c>
      <c r="C1719" s="62">
        <v>588912</v>
      </c>
      <c r="D1719" s="61" t="s">
        <v>12051</v>
      </c>
      <c r="E1719" s="61" t="s">
        <v>12166</v>
      </c>
      <c r="F1719" s="61" t="s">
        <v>12276</v>
      </c>
      <c r="G1719" s="63">
        <v>8</v>
      </c>
    </row>
    <row r="1720" spans="1:7" hidden="1" x14ac:dyDescent="0.25">
      <c r="A1720" s="61" t="s">
        <v>12279</v>
      </c>
      <c r="B1720" s="61" t="s">
        <v>186</v>
      </c>
      <c r="C1720" s="62">
        <v>588912</v>
      </c>
      <c r="D1720" s="61" t="s">
        <v>11993</v>
      </c>
      <c r="E1720" s="61" t="s">
        <v>12166</v>
      </c>
      <c r="F1720" s="61" t="s">
        <v>12275</v>
      </c>
      <c r="G1720" s="63">
        <v>8</v>
      </c>
    </row>
    <row r="1721" spans="1:7" hidden="1" x14ac:dyDescent="0.25">
      <c r="A1721" s="61" t="s">
        <v>12279</v>
      </c>
      <c r="B1721" s="61" t="s">
        <v>186</v>
      </c>
      <c r="C1721" s="62">
        <v>588912</v>
      </c>
      <c r="D1721" s="61" t="s">
        <v>11993</v>
      </c>
      <c r="E1721" s="61" t="s">
        <v>12166</v>
      </c>
      <c r="F1721" s="61" t="s">
        <v>12276</v>
      </c>
      <c r="G1721" s="63">
        <v>8</v>
      </c>
    </row>
    <row r="1722" spans="1:7" hidden="1" x14ac:dyDescent="0.25">
      <c r="A1722" s="61" t="s">
        <v>12279</v>
      </c>
      <c r="B1722" s="61" t="s">
        <v>205</v>
      </c>
      <c r="C1722" s="62">
        <v>589024</v>
      </c>
      <c r="D1722" s="61" t="s">
        <v>12051</v>
      </c>
      <c r="E1722" s="61" t="s">
        <v>12214</v>
      </c>
      <c r="F1722" s="61" t="s">
        <v>12276</v>
      </c>
      <c r="G1722" s="63">
        <v>5</v>
      </c>
    </row>
    <row r="1723" spans="1:7" hidden="1" x14ac:dyDescent="0.25">
      <c r="A1723" s="61" t="s">
        <v>12279</v>
      </c>
      <c r="B1723" s="61" t="s">
        <v>205</v>
      </c>
      <c r="C1723" s="62">
        <v>589024</v>
      </c>
      <c r="D1723" s="61" t="s">
        <v>12134</v>
      </c>
      <c r="E1723" s="61" t="s">
        <v>12214</v>
      </c>
      <c r="F1723" s="61" t="s">
        <v>12276</v>
      </c>
      <c r="G1723" s="63">
        <v>5</v>
      </c>
    </row>
    <row r="1724" spans="1:7" hidden="1" x14ac:dyDescent="0.25">
      <c r="A1724" s="61" t="s">
        <v>12279</v>
      </c>
      <c r="B1724" s="61" t="s">
        <v>230</v>
      </c>
      <c r="C1724" s="62">
        <v>583213</v>
      </c>
      <c r="D1724" s="61" t="s">
        <v>12051</v>
      </c>
      <c r="E1724" s="61" t="s">
        <v>12172</v>
      </c>
      <c r="F1724" s="61" t="s">
        <v>12275</v>
      </c>
      <c r="G1724" s="63">
        <v>3</v>
      </c>
    </row>
    <row r="1725" spans="1:7" hidden="1" x14ac:dyDescent="0.25">
      <c r="A1725" s="61" t="s">
        <v>12279</v>
      </c>
      <c r="B1725" s="61" t="s">
        <v>230</v>
      </c>
      <c r="C1725" s="62">
        <v>583213</v>
      </c>
      <c r="D1725" s="61" t="s">
        <v>1174</v>
      </c>
      <c r="E1725" s="61" t="s">
        <v>12172</v>
      </c>
      <c r="F1725" s="61" t="s">
        <v>12275</v>
      </c>
      <c r="G1725" s="63">
        <v>3</v>
      </c>
    </row>
    <row r="1726" spans="1:7" hidden="1" x14ac:dyDescent="0.25">
      <c r="A1726" s="61" t="s">
        <v>12279</v>
      </c>
      <c r="B1726" s="61" t="s">
        <v>8597</v>
      </c>
      <c r="C1726" s="62">
        <v>583704</v>
      </c>
      <c r="D1726" s="61" t="s">
        <v>12051</v>
      </c>
      <c r="E1726" s="61" t="s">
        <v>12172</v>
      </c>
      <c r="F1726" s="61" t="s">
        <v>12275</v>
      </c>
      <c r="G1726" s="63">
        <v>3</v>
      </c>
    </row>
    <row r="1727" spans="1:7" hidden="1" x14ac:dyDescent="0.25">
      <c r="A1727" s="61" t="s">
        <v>12279</v>
      </c>
      <c r="B1727" s="61" t="s">
        <v>8597</v>
      </c>
      <c r="C1727" s="62">
        <v>583704</v>
      </c>
      <c r="D1727" s="61" t="s">
        <v>1174</v>
      </c>
      <c r="E1727" s="61" t="s">
        <v>12172</v>
      </c>
      <c r="F1727" s="61" t="s">
        <v>12275</v>
      </c>
      <c r="G1727" s="63">
        <v>3</v>
      </c>
    </row>
    <row r="1728" spans="1:7" hidden="1" x14ac:dyDescent="0.25">
      <c r="A1728" s="61" t="s">
        <v>12279</v>
      </c>
      <c r="B1728" s="61" t="s">
        <v>178</v>
      </c>
      <c r="C1728" s="62">
        <v>589103</v>
      </c>
      <c r="D1728" s="61" t="s">
        <v>12051</v>
      </c>
      <c r="E1728" s="61" t="s">
        <v>12217</v>
      </c>
      <c r="F1728" s="61" t="s">
        <v>12275</v>
      </c>
      <c r="G1728" s="63">
        <v>7</v>
      </c>
    </row>
    <row r="1729" spans="1:7" hidden="1" x14ac:dyDescent="0.25">
      <c r="A1729" s="61" t="s">
        <v>12279</v>
      </c>
      <c r="B1729" s="61" t="s">
        <v>178</v>
      </c>
      <c r="C1729" s="62">
        <v>589103</v>
      </c>
      <c r="D1729" s="61" t="s">
        <v>12051</v>
      </c>
      <c r="E1729" s="61" t="s">
        <v>12217</v>
      </c>
      <c r="F1729" s="61" t="s">
        <v>12276</v>
      </c>
      <c r="G1729" s="63">
        <v>7</v>
      </c>
    </row>
    <row r="1730" spans="1:7" hidden="1" x14ac:dyDescent="0.25">
      <c r="A1730" s="61" t="s">
        <v>12279</v>
      </c>
      <c r="B1730" s="61" t="s">
        <v>178</v>
      </c>
      <c r="C1730" s="62">
        <v>589103</v>
      </c>
      <c r="D1730" s="61" t="s">
        <v>12007</v>
      </c>
      <c r="E1730" s="61" t="s">
        <v>12217</v>
      </c>
      <c r="F1730" s="61" t="s">
        <v>12275</v>
      </c>
      <c r="G1730" s="63">
        <v>7</v>
      </c>
    </row>
    <row r="1731" spans="1:7" hidden="1" x14ac:dyDescent="0.25">
      <c r="A1731" s="61" t="s">
        <v>12279</v>
      </c>
      <c r="B1731" s="61" t="s">
        <v>178</v>
      </c>
      <c r="C1731" s="62">
        <v>589103</v>
      </c>
      <c r="D1731" s="61" t="s">
        <v>12007</v>
      </c>
      <c r="E1731" s="61" t="s">
        <v>12217</v>
      </c>
      <c r="F1731" s="61" t="s">
        <v>12276</v>
      </c>
      <c r="G1731" s="63">
        <v>7</v>
      </c>
    </row>
    <row r="1732" spans="1:7" hidden="1" x14ac:dyDescent="0.25">
      <c r="A1732" s="61" t="s">
        <v>12279</v>
      </c>
      <c r="B1732" s="61" t="s">
        <v>9228</v>
      </c>
      <c r="C1732" s="62">
        <v>589133</v>
      </c>
      <c r="D1732" s="61" t="s">
        <v>12051</v>
      </c>
      <c r="E1732" s="61" t="s">
        <v>12164</v>
      </c>
      <c r="F1732" s="61" t="s">
        <v>12276</v>
      </c>
      <c r="G1732" s="63">
        <v>7.5</v>
      </c>
    </row>
    <row r="1733" spans="1:7" hidden="1" x14ac:dyDescent="0.25">
      <c r="A1733" s="61" t="s">
        <v>12279</v>
      </c>
      <c r="B1733" s="61" t="s">
        <v>9228</v>
      </c>
      <c r="C1733" s="62">
        <v>589133</v>
      </c>
      <c r="D1733" s="61" t="s">
        <v>12025</v>
      </c>
      <c r="E1733" s="61" t="s">
        <v>12164</v>
      </c>
      <c r="F1733" s="61" t="s">
        <v>12276</v>
      </c>
      <c r="G1733" s="63">
        <v>7.5</v>
      </c>
    </row>
    <row r="1734" spans="1:7" hidden="1" x14ac:dyDescent="0.25">
      <c r="A1734" s="61" t="s">
        <v>12279</v>
      </c>
      <c r="B1734" s="61" t="s">
        <v>88</v>
      </c>
      <c r="C1734" s="62">
        <v>589182</v>
      </c>
      <c r="D1734" s="61" t="s">
        <v>12051</v>
      </c>
      <c r="E1734" s="61" t="s">
        <v>12213</v>
      </c>
      <c r="F1734" s="61" t="s">
        <v>12276</v>
      </c>
      <c r="G1734" s="63">
        <v>9</v>
      </c>
    </row>
    <row r="1735" spans="1:7" hidden="1" x14ac:dyDescent="0.25">
      <c r="A1735" s="61" t="s">
        <v>12279</v>
      </c>
      <c r="B1735" s="61" t="s">
        <v>88</v>
      </c>
      <c r="C1735" s="62">
        <v>589182</v>
      </c>
      <c r="D1735" s="61" t="s">
        <v>12073</v>
      </c>
      <c r="E1735" s="61" t="s">
        <v>12213</v>
      </c>
      <c r="F1735" s="61" t="s">
        <v>12276</v>
      </c>
      <c r="G1735" s="63">
        <v>9</v>
      </c>
    </row>
    <row r="1736" spans="1:7" hidden="1" x14ac:dyDescent="0.25">
      <c r="A1736" s="61" t="s">
        <v>12279</v>
      </c>
      <c r="B1736" s="61" t="s">
        <v>152</v>
      </c>
      <c r="C1736" s="62">
        <v>589219</v>
      </c>
      <c r="D1736" s="61" t="s">
        <v>12012</v>
      </c>
      <c r="E1736" s="61" t="s">
        <v>12162</v>
      </c>
      <c r="F1736" s="61" t="s">
        <v>12276</v>
      </c>
      <c r="G1736" s="63">
        <v>3</v>
      </c>
    </row>
    <row r="1737" spans="1:7" hidden="1" x14ac:dyDescent="0.25">
      <c r="A1737" s="61" t="s">
        <v>12279</v>
      </c>
      <c r="B1737" s="61" t="s">
        <v>152</v>
      </c>
      <c r="C1737" s="62">
        <v>589219</v>
      </c>
      <c r="D1737" s="61" t="s">
        <v>12051</v>
      </c>
      <c r="E1737" s="61" t="s">
        <v>12162</v>
      </c>
      <c r="F1737" s="61" t="s">
        <v>12276</v>
      </c>
      <c r="G1737" s="63">
        <v>3</v>
      </c>
    </row>
    <row r="1738" spans="1:7" hidden="1" x14ac:dyDescent="0.25">
      <c r="A1738" s="61" t="s">
        <v>12279</v>
      </c>
      <c r="B1738" s="61" t="s">
        <v>76</v>
      </c>
      <c r="C1738" s="62">
        <v>589241</v>
      </c>
      <c r="D1738" s="61" t="s">
        <v>12051</v>
      </c>
      <c r="E1738" s="61" t="s">
        <v>12184</v>
      </c>
      <c r="F1738" s="61" t="s">
        <v>12276</v>
      </c>
      <c r="G1738" s="63">
        <v>5</v>
      </c>
    </row>
    <row r="1739" spans="1:7" hidden="1" x14ac:dyDescent="0.25">
      <c r="A1739" s="61" t="s">
        <v>12279</v>
      </c>
      <c r="B1739" s="61" t="s">
        <v>76</v>
      </c>
      <c r="C1739" s="62">
        <v>589241</v>
      </c>
      <c r="D1739" s="61" t="s">
        <v>11961</v>
      </c>
      <c r="E1739" s="61" t="s">
        <v>12184</v>
      </c>
      <c r="F1739" s="61" t="s">
        <v>12276</v>
      </c>
      <c r="G1739" s="63">
        <v>5</v>
      </c>
    </row>
    <row r="1740" spans="1:7" hidden="1" x14ac:dyDescent="0.25">
      <c r="A1740" s="61" t="s">
        <v>12279</v>
      </c>
      <c r="B1740" s="61" t="s">
        <v>175</v>
      </c>
      <c r="C1740" s="62">
        <v>589397</v>
      </c>
      <c r="D1740" s="61" t="s">
        <v>12051</v>
      </c>
      <c r="E1740" s="61" t="s">
        <v>12172</v>
      </c>
      <c r="F1740" s="61" t="s">
        <v>12275</v>
      </c>
      <c r="G1740" s="63">
        <v>3</v>
      </c>
    </row>
    <row r="1741" spans="1:7" hidden="1" x14ac:dyDescent="0.25">
      <c r="A1741" s="61" t="s">
        <v>12279</v>
      </c>
      <c r="B1741" s="61" t="s">
        <v>175</v>
      </c>
      <c r="C1741" s="62">
        <v>589397</v>
      </c>
      <c r="D1741" s="61" t="s">
        <v>12051</v>
      </c>
      <c r="E1741" s="61" t="s">
        <v>12172</v>
      </c>
      <c r="F1741" s="61" t="s">
        <v>12276</v>
      </c>
      <c r="G1741" s="63">
        <v>2</v>
      </c>
    </row>
    <row r="1742" spans="1:7" hidden="1" x14ac:dyDescent="0.25">
      <c r="A1742" s="61" t="s">
        <v>12279</v>
      </c>
      <c r="B1742" s="61" t="s">
        <v>175</v>
      </c>
      <c r="C1742" s="62">
        <v>589397</v>
      </c>
      <c r="D1742" s="61" t="s">
        <v>1174</v>
      </c>
      <c r="E1742" s="61" t="s">
        <v>12172</v>
      </c>
      <c r="F1742" s="61" t="s">
        <v>12275</v>
      </c>
      <c r="G1742" s="63">
        <v>3</v>
      </c>
    </row>
    <row r="1743" spans="1:7" hidden="1" x14ac:dyDescent="0.25">
      <c r="A1743" s="61" t="s">
        <v>12279</v>
      </c>
      <c r="B1743" s="61" t="s">
        <v>175</v>
      </c>
      <c r="C1743" s="62">
        <v>589397</v>
      </c>
      <c r="D1743" s="61" t="s">
        <v>1174</v>
      </c>
      <c r="E1743" s="61" t="s">
        <v>12172</v>
      </c>
      <c r="F1743" s="61" t="s">
        <v>12276</v>
      </c>
      <c r="G1743" s="63">
        <v>2</v>
      </c>
    </row>
    <row r="1744" spans="1:7" hidden="1" x14ac:dyDescent="0.25">
      <c r="A1744" s="61" t="s">
        <v>12279</v>
      </c>
      <c r="B1744" s="61" t="s">
        <v>193</v>
      </c>
      <c r="C1744" s="62">
        <v>589460</v>
      </c>
      <c r="D1744" s="61" t="s">
        <v>12051</v>
      </c>
      <c r="E1744" s="61" t="s">
        <v>12164</v>
      </c>
      <c r="F1744" s="61" t="s">
        <v>12275</v>
      </c>
      <c r="G1744" s="63">
        <v>3</v>
      </c>
    </row>
    <row r="1745" spans="1:7" hidden="1" x14ac:dyDescent="0.25">
      <c r="A1745" s="61" t="s">
        <v>12279</v>
      </c>
      <c r="B1745" s="61" t="s">
        <v>193</v>
      </c>
      <c r="C1745" s="62">
        <v>589460</v>
      </c>
      <c r="D1745" s="61" t="s">
        <v>12154</v>
      </c>
      <c r="E1745" s="61" t="s">
        <v>12164</v>
      </c>
      <c r="F1745" s="61" t="s">
        <v>12275</v>
      </c>
      <c r="G1745" s="63">
        <v>3</v>
      </c>
    </row>
    <row r="1746" spans="1:7" hidden="1" x14ac:dyDescent="0.25">
      <c r="A1746" s="61" t="s">
        <v>12279</v>
      </c>
      <c r="B1746" s="61" t="s">
        <v>252</v>
      </c>
      <c r="C1746" s="62">
        <v>586515</v>
      </c>
      <c r="D1746" s="61" t="s">
        <v>12051</v>
      </c>
      <c r="E1746" s="61" t="s">
        <v>12172</v>
      </c>
      <c r="F1746" s="61" t="s">
        <v>12275</v>
      </c>
      <c r="G1746" s="63">
        <v>3</v>
      </c>
    </row>
    <row r="1747" spans="1:7" hidden="1" x14ac:dyDescent="0.25">
      <c r="A1747" s="61" t="s">
        <v>12279</v>
      </c>
      <c r="B1747" s="61" t="s">
        <v>252</v>
      </c>
      <c r="C1747" s="62">
        <v>586515</v>
      </c>
      <c r="D1747" s="61" t="s">
        <v>12051</v>
      </c>
      <c r="E1747" s="61" t="s">
        <v>12172</v>
      </c>
      <c r="F1747" s="61" t="s">
        <v>12276</v>
      </c>
      <c r="G1747" s="63">
        <v>2.5</v>
      </c>
    </row>
    <row r="1748" spans="1:7" hidden="1" x14ac:dyDescent="0.25">
      <c r="A1748" s="61" t="s">
        <v>12279</v>
      </c>
      <c r="B1748" s="61" t="s">
        <v>252</v>
      </c>
      <c r="C1748" s="62">
        <v>586515</v>
      </c>
      <c r="D1748" s="61" t="s">
        <v>12046</v>
      </c>
      <c r="E1748" s="61" t="s">
        <v>12172</v>
      </c>
      <c r="F1748" s="61" t="s">
        <v>12275</v>
      </c>
      <c r="G1748" s="63">
        <v>3</v>
      </c>
    </row>
    <row r="1749" spans="1:7" hidden="1" x14ac:dyDescent="0.25">
      <c r="A1749" s="61" t="s">
        <v>12279</v>
      </c>
      <c r="B1749" s="61" t="s">
        <v>252</v>
      </c>
      <c r="C1749" s="62">
        <v>586515</v>
      </c>
      <c r="D1749" s="61" t="s">
        <v>12046</v>
      </c>
      <c r="E1749" s="61" t="s">
        <v>12172</v>
      </c>
      <c r="F1749" s="61" t="s">
        <v>12276</v>
      </c>
      <c r="G1749" s="63">
        <v>2.5</v>
      </c>
    </row>
    <row r="1750" spans="1:7" hidden="1" x14ac:dyDescent="0.25">
      <c r="A1750" s="61" t="s">
        <v>12279</v>
      </c>
      <c r="B1750" s="61" t="s">
        <v>3221</v>
      </c>
      <c r="C1750" s="62">
        <v>589535</v>
      </c>
      <c r="D1750" s="61" t="s">
        <v>12051</v>
      </c>
      <c r="E1750" s="61" t="s">
        <v>12164</v>
      </c>
      <c r="F1750" s="61" t="s">
        <v>12275</v>
      </c>
      <c r="G1750" s="63">
        <v>3</v>
      </c>
    </row>
    <row r="1751" spans="1:7" hidden="1" x14ac:dyDescent="0.25">
      <c r="A1751" s="61" t="s">
        <v>12279</v>
      </c>
      <c r="B1751" s="61" t="s">
        <v>3221</v>
      </c>
      <c r="C1751" s="62">
        <v>589535</v>
      </c>
      <c r="D1751" s="61" t="s">
        <v>12154</v>
      </c>
      <c r="E1751" s="61" t="s">
        <v>12164</v>
      </c>
      <c r="F1751" s="61" t="s">
        <v>12275</v>
      </c>
      <c r="G1751" s="63">
        <v>3</v>
      </c>
    </row>
    <row r="1752" spans="1:7" hidden="1" x14ac:dyDescent="0.25">
      <c r="A1752" s="61" t="s">
        <v>12279</v>
      </c>
      <c r="B1752" s="61" t="s">
        <v>1035</v>
      </c>
      <c r="C1752" s="62">
        <v>216930</v>
      </c>
      <c r="D1752" s="61" t="s">
        <v>12051</v>
      </c>
      <c r="E1752" s="61" t="s">
        <v>12166</v>
      </c>
      <c r="F1752" s="61" t="s">
        <v>12275</v>
      </c>
      <c r="G1752" s="63">
        <v>9</v>
      </c>
    </row>
    <row r="1753" spans="1:7" hidden="1" x14ac:dyDescent="0.25">
      <c r="A1753" s="61" t="s">
        <v>12279</v>
      </c>
      <c r="B1753" s="61" t="s">
        <v>1035</v>
      </c>
      <c r="C1753" s="62">
        <v>216930</v>
      </c>
      <c r="D1753" s="61" t="s">
        <v>12051</v>
      </c>
      <c r="E1753" s="61" t="s">
        <v>12188</v>
      </c>
      <c r="F1753" s="61" t="s">
        <v>12275</v>
      </c>
      <c r="G1753" s="63">
        <v>5</v>
      </c>
    </row>
    <row r="1754" spans="1:7" hidden="1" x14ac:dyDescent="0.25">
      <c r="A1754" s="61" t="s">
        <v>12279</v>
      </c>
      <c r="B1754" s="61" t="s">
        <v>1035</v>
      </c>
      <c r="C1754" s="62">
        <v>216930</v>
      </c>
      <c r="D1754" s="61" t="s">
        <v>11993</v>
      </c>
      <c r="E1754" s="61" t="s">
        <v>12166</v>
      </c>
      <c r="F1754" s="61" t="s">
        <v>12275</v>
      </c>
      <c r="G1754" s="63">
        <v>9</v>
      </c>
    </row>
    <row r="1755" spans="1:7" hidden="1" x14ac:dyDescent="0.25">
      <c r="A1755" s="61" t="s">
        <v>12279</v>
      </c>
      <c r="B1755" s="61" t="s">
        <v>1035</v>
      </c>
      <c r="C1755" s="62">
        <v>216930</v>
      </c>
      <c r="D1755" s="61" t="s">
        <v>12095</v>
      </c>
      <c r="E1755" s="61" t="s">
        <v>12188</v>
      </c>
      <c r="F1755" s="61" t="s">
        <v>12275</v>
      </c>
      <c r="G1755" s="63">
        <v>5</v>
      </c>
    </row>
    <row r="1756" spans="1:7" hidden="1" x14ac:dyDescent="0.25">
      <c r="A1756" s="61" t="s">
        <v>12279</v>
      </c>
      <c r="B1756" s="61" t="s">
        <v>7081</v>
      </c>
      <c r="C1756" s="62">
        <v>209950</v>
      </c>
      <c r="D1756" s="61" t="s">
        <v>12051</v>
      </c>
      <c r="E1756" s="61" t="s">
        <v>12237</v>
      </c>
      <c r="F1756" s="61" t="s">
        <v>12275</v>
      </c>
      <c r="G1756" s="63">
        <v>2</v>
      </c>
    </row>
    <row r="1757" spans="1:7" hidden="1" x14ac:dyDescent="0.25">
      <c r="A1757" s="61" t="s">
        <v>12279</v>
      </c>
      <c r="B1757" s="61" t="s">
        <v>7081</v>
      </c>
      <c r="C1757" s="62">
        <v>209950</v>
      </c>
      <c r="D1757" s="61" t="s">
        <v>12051</v>
      </c>
      <c r="E1757" s="61" t="s">
        <v>12237</v>
      </c>
      <c r="F1757" s="61" t="s">
        <v>12276</v>
      </c>
      <c r="G1757" s="63">
        <v>2</v>
      </c>
    </row>
    <row r="1758" spans="1:7" hidden="1" x14ac:dyDescent="0.25">
      <c r="A1758" s="61" t="s">
        <v>12279</v>
      </c>
      <c r="B1758" s="61" t="s">
        <v>7081</v>
      </c>
      <c r="C1758" s="62">
        <v>209950</v>
      </c>
      <c r="D1758" s="61" t="s">
        <v>12071</v>
      </c>
      <c r="E1758" s="61" t="s">
        <v>12237</v>
      </c>
      <c r="F1758" s="61" t="s">
        <v>12275</v>
      </c>
      <c r="G1758" s="63">
        <v>2</v>
      </c>
    </row>
    <row r="1759" spans="1:7" hidden="1" x14ac:dyDescent="0.25">
      <c r="A1759" s="61" t="s">
        <v>12279</v>
      </c>
      <c r="B1759" s="61" t="s">
        <v>7081</v>
      </c>
      <c r="C1759" s="62">
        <v>209950</v>
      </c>
      <c r="D1759" s="61" t="s">
        <v>12071</v>
      </c>
      <c r="E1759" s="61" t="s">
        <v>12237</v>
      </c>
      <c r="F1759" s="61" t="s">
        <v>12276</v>
      </c>
      <c r="G1759" s="63">
        <v>2</v>
      </c>
    </row>
    <row r="1760" spans="1:7" hidden="1" x14ac:dyDescent="0.25">
      <c r="A1760" s="61" t="s">
        <v>12279</v>
      </c>
      <c r="B1760" s="61" t="s">
        <v>7081</v>
      </c>
      <c r="C1760" s="62">
        <v>209950</v>
      </c>
      <c r="D1760" s="61" t="s">
        <v>12093</v>
      </c>
      <c r="E1760" s="61" t="s">
        <v>12237</v>
      </c>
      <c r="F1760" s="61" t="s">
        <v>12275</v>
      </c>
      <c r="G1760" s="63">
        <v>2</v>
      </c>
    </row>
    <row r="1761" spans="1:7" hidden="1" x14ac:dyDescent="0.25">
      <c r="A1761" s="61" t="s">
        <v>12279</v>
      </c>
      <c r="B1761" s="61" t="s">
        <v>7081</v>
      </c>
      <c r="C1761" s="62">
        <v>209950</v>
      </c>
      <c r="D1761" s="61" t="s">
        <v>12093</v>
      </c>
      <c r="E1761" s="61" t="s">
        <v>12237</v>
      </c>
      <c r="F1761" s="61" t="s">
        <v>12276</v>
      </c>
      <c r="G1761" s="63">
        <v>2</v>
      </c>
    </row>
    <row r="1762" spans="1:7" hidden="1" x14ac:dyDescent="0.25">
      <c r="A1762" s="61" t="s">
        <v>12279</v>
      </c>
      <c r="B1762" s="61" t="s">
        <v>108</v>
      </c>
      <c r="C1762" s="62">
        <v>210346</v>
      </c>
      <c r="D1762" s="61" t="s">
        <v>12051</v>
      </c>
      <c r="E1762" s="61" t="s">
        <v>12229</v>
      </c>
      <c r="F1762" s="61" t="s">
        <v>12275</v>
      </c>
      <c r="G1762" s="63">
        <v>2.5</v>
      </c>
    </row>
    <row r="1763" spans="1:7" hidden="1" x14ac:dyDescent="0.25">
      <c r="A1763" s="61" t="s">
        <v>12279</v>
      </c>
      <c r="B1763" s="61" t="s">
        <v>108</v>
      </c>
      <c r="C1763" s="62">
        <v>210346</v>
      </c>
      <c r="D1763" s="61" t="s">
        <v>12051</v>
      </c>
      <c r="E1763" s="61" t="s">
        <v>12229</v>
      </c>
      <c r="F1763" s="61" t="s">
        <v>12276</v>
      </c>
      <c r="G1763" s="63">
        <v>2.5</v>
      </c>
    </row>
    <row r="1764" spans="1:7" hidden="1" x14ac:dyDescent="0.25">
      <c r="A1764" s="61" t="s">
        <v>12279</v>
      </c>
      <c r="B1764" s="61" t="s">
        <v>108</v>
      </c>
      <c r="C1764" s="62">
        <v>210346</v>
      </c>
      <c r="D1764" s="61" t="s">
        <v>12156</v>
      </c>
      <c r="E1764" s="61" t="s">
        <v>12229</v>
      </c>
      <c r="F1764" s="61" t="s">
        <v>12275</v>
      </c>
      <c r="G1764" s="63">
        <v>2.5</v>
      </c>
    </row>
    <row r="1765" spans="1:7" hidden="1" x14ac:dyDescent="0.25">
      <c r="A1765" s="61" t="s">
        <v>12279</v>
      </c>
      <c r="B1765" s="61" t="s">
        <v>108</v>
      </c>
      <c r="C1765" s="62">
        <v>210346</v>
      </c>
      <c r="D1765" s="61" t="s">
        <v>12156</v>
      </c>
      <c r="E1765" s="61" t="s">
        <v>12229</v>
      </c>
      <c r="F1765" s="61" t="s">
        <v>12276</v>
      </c>
      <c r="G1765" s="63">
        <v>2.5</v>
      </c>
    </row>
    <row r="1766" spans="1:7" hidden="1" x14ac:dyDescent="0.25">
      <c r="A1766" s="61" t="s">
        <v>12279</v>
      </c>
      <c r="B1766" s="61" t="s">
        <v>117</v>
      </c>
      <c r="C1766" s="62">
        <v>210899</v>
      </c>
      <c r="D1766" s="61" t="s">
        <v>12051</v>
      </c>
      <c r="E1766" s="61" t="s">
        <v>12198</v>
      </c>
      <c r="F1766" s="61" t="s">
        <v>12275</v>
      </c>
      <c r="G1766" s="63">
        <v>3.5</v>
      </c>
    </row>
    <row r="1767" spans="1:7" hidden="1" x14ac:dyDescent="0.25">
      <c r="A1767" s="61" t="s">
        <v>12279</v>
      </c>
      <c r="B1767" s="61" t="s">
        <v>117</v>
      </c>
      <c r="C1767" s="62">
        <v>210899</v>
      </c>
      <c r="D1767" s="61" t="s">
        <v>11979</v>
      </c>
      <c r="E1767" s="61" t="s">
        <v>12198</v>
      </c>
      <c r="F1767" s="61" t="s">
        <v>12275</v>
      </c>
      <c r="G1767" s="63">
        <v>3.5</v>
      </c>
    </row>
    <row r="1768" spans="1:7" hidden="1" x14ac:dyDescent="0.25">
      <c r="A1768" s="61" t="s">
        <v>12279</v>
      </c>
      <c r="B1768" s="61" t="s">
        <v>126</v>
      </c>
      <c r="C1768" s="62">
        <v>44855</v>
      </c>
      <c r="D1768" s="61" t="s">
        <v>12051</v>
      </c>
      <c r="E1768" s="61" t="s">
        <v>12238</v>
      </c>
      <c r="F1768" s="61" t="s">
        <v>12275</v>
      </c>
      <c r="G1768" s="63">
        <v>2.5</v>
      </c>
    </row>
    <row r="1769" spans="1:7" hidden="1" x14ac:dyDescent="0.25">
      <c r="A1769" s="61" t="s">
        <v>12279</v>
      </c>
      <c r="B1769" s="61" t="s">
        <v>126</v>
      </c>
      <c r="C1769" s="62">
        <v>44855</v>
      </c>
      <c r="D1769" s="61" t="s">
        <v>12051</v>
      </c>
      <c r="E1769" s="61" t="s">
        <v>12238</v>
      </c>
      <c r="F1769" s="61" t="s">
        <v>12276</v>
      </c>
      <c r="G1769" s="63">
        <v>2.5</v>
      </c>
    </row>
    <row r="1770" spans="1:7" hidden="1" x14ac:dyDescent="0.25">
      <c r="A1770" s="61" t="s">
        <v>12279</v>
      </c>
      <c r="B1770" s="61" t="s">
        <v>126</v>
      </c>
      <c r="C1770" s="62">
        <v>44855</v>
      </c>
      <c r="D1770" s="61" t="s">
        <v>11997</v>
      </c>
      <c r="E1770" s="61" t="s">
        <v>12238</v>
      </c>
      <c r="F1770" s="61" t="s">
        <v>12275</v>
      </c>
      <c r="G1770" s="63">
        <v>2.5</v>
      </c>
    </row>
    <row r="1771" spans="1:7" hidden="1" x14ac:dyDescent="0.25">
      <c r="A1771" s="61" t="s">
        <v>12279</v>
      </c>
      <c r="B1771" s="61" t="s">
        <v>126</v>
      </c>
      <c r="C1771" s="62">
        <v>44855</v>
      </c>
      <c r="D1771" s="61" t="s">
        <v>11997</v>
      </c>
      <c r="E1771" s="61" t="s">
        <v>12238</v>
      </c>
      <c r="F1771" s="61" t="s">
        <v>12276</v>
      </c>
      <c r="G1771" s="63">
        <v>2.5</v>
      </c>
    </row>
    <row r="1772" spans="1:7" hidden="1" x14ac:dyDescent="0.25">
      <c r="A1772" s="61" t="s">
        <v>12279</v>
      </c>
      <c r="B1772" s="61" t="s">
        <v>10267</v>
      </c>
      <c r="C1772" s="62">
        <v>212110</v>
      </c>
      <c r="D1772" s="61" t="s">
        <v>12051</v>
      </c>
      <c r="E1772" s="61" t="s">
        <v>12227</v>
      </c>
      <c r="F1772" s="61" t="s">
        <v>12275</v>
      </c>
      <c r="G1772" s="63">
        <v>1.8</v>
      </c>
    </row>
    <row r="1773" spans="1:7" hidden="1" x14ac:dyDescent="0.25">
      <c r="A1773" s="61" t="s">
        <v>12279</v>
      </c>
      <c r="B1773" s="61" t="s">
        <v>10267</v>
      </c>
      <c r="C1773" s="62">
        <v>212110</v>
      </c>
      <c r="D1773" s="61" t="s">
        <v>11989</v>
      </c>
      <c r="E1773" s="61" t="s">
        <v>12227</v>
      </c>
      <c r="F1773" s="61" t="s">
        <v>12275</v>
      </c>
      <c r="G1773" s="63">
        <v>1.8</v>
      </c>
    </row>
    <row r="1774" spans="1:7" hidden="1" x14ac:dyDescent="0.25">
      <c r="A1774" s="61" t="s">
        <v>12279</v>
      </c>
      <c r="B1774" s="61" t="s">
        <v>133</v>
      </c>
      <c r="C1774" s="62">
        <v>212331</v>
      </c>
      <c r="D1774" s="61" t="s">
        <v>12051</v>
      </c>
      <c r="E1774" s="61" t="s">
        <v>12239</v>
      </c>
      <c r="F1774" s="61" t="s">
        <v>12275</v>
      </c>
      <c r="G1774" s="63">
        <v>5</v>
      </c>
    </row>
    <row r="1775" spans="1:7" hidden="1" x14ac:dyDescent="0.25">
      <c r="A1775" s="61" t="s">
        <v>12279</v>
      </c>
      <c r="B1775" s="61" t="s">
        <v>133</v>
      </c>
      <c r="C1775" s="62">
        <v>212331</v>
      </c>
      <c r="D1775" s="61" t="s">
        <v>12051</v>
      </c>
      <c r="E1775" s="61" t="s">
        <v>12239</v>
      </c>
      <c r="F1775" s="61" t="s">
        <v>12276</v>
      </c>
      <c r="G1775" s="63">
        <v>2.4</v>
      </c>
    </row>
    <row r="1776" spans="1:7" hidden="1" x14ac:dyDescent="0.25">
      <c r="A1776" s="61" t="s">
        <v>12279</v>
      </c>
      <c r="B1776" s="61" t="s">
        <v>133</v>
      </c>
      <c r="C1776" s="62">
        <v>212331</v>
      </c>
      <c r="D1776" s="61" t="s">
        <v>12117</v>
      </c>
      <c r="E1776" s="61" t="s">
        <v>12239</v>
      </c>
      <c r="F1776" s="61" t="s">
        <v>12275</v>
      </c>
      <c r="G1776" s="63">
        <v>5</v>
      </c>
    </row>
    <row r="1777" spans="1:7" hidden="1" x14ac:dyDescent="0.25">
      <c r="A1777" s="61" t="s">
        <v>12279</v>
      </c>
      <c r="B1777" s="61" t="s">
        <v>133</v>
      </c>
      <c r="C1777" s="62">
        <v>212331</v>
      </c>
      <c r="D1777" s="61" t="s">
        <v>12117</v>
      </c>
      <c r="E1777" s="61" t="s">
        <v>12239</v>
      </c>
      <c r="F1777" s="61" t="s">
        <v>12276</v>
      </c>
      <c r="G1777" s="63">
        <v>2.4</v>
      </c>
    </row>
    <row r="1778" spans="1:7" hidden="1" x14ac:dyDescent="0.25">
      <c r="A1778" s="61" t="s">
        <v>12279</v>
      </c>
      <c r="B1778" s="61" t="s">
        <v>150</v>
      </c>
      <c r="C1778" s="62">
        <v>213972</v>
      </c>
      <c r="D1778" s="61" t="s">
        <v>12051</v>
      </c>
      <c r="E1778" s="61" t="s">
        <v>12240</v>
      </c>
      <c r="F1778" s="61" t="s">
        <v>12275</v>
      </c>
      <c r="G1778" s="63">
        <v>2</v>
      </c>
    </row>
    <row r="1779" spans="1:7" hidden="1" x14ac:dyDescent="0.25">
      <c r="A1779" s="61" t="s">
        <v>12279</v>
      </c>
      <c r="B1779" s="61" t="s">
        <v>150</v>
      </c>
      <c r="C1779" s="62">
        <v>213972</v>
      </c>
      <c r="D1779" s="61" t="s">
        <v>12051</v>
      </c>
      <c r="E1779" s="61" t="s">
        <v>12240</v>
      </c>
      <c r="F1779" s="61" t="s">
        <v>12276</v>
      </c>
      <c r="G1779" s="63">
        <v>2</v>
      </c>
    </row>
    <row r="1780" spans="1:7" hidden="1" x14ac:dyDescent="0.25">
      <c r="A1780" s="61" t="s">
        <v>12279</v>
      </c>
      <c r="B1780" s="61" t="s">
        <v>150</v>
      </c>
      <c r="C1780" s="62">
        <v>213972</v>
      </c>
      <c r="D1780" s="61" t="s">
        <v>12029</v>
      </c>
      <c r="E1780" s="61" t="s">
        <v>12240</v>
      </c>
      <c r="F1780" s="61" t="s">
        <v>12275</v>
      </c>
      <c r="G1780" s="63">
        <v>2</v>
      </c>
    </row>
    <row r="1781" spans="1:7" hidden="1" x14ac:dyDescent="0.25">
      <c r="A1781" s="61" t="s">
        <v>12279</v>
      </c>
      <c r="B1781" s="61" t="s">
        <v>150</v>
      </c>
      <c r="C1781" s="62">
        <v>213972</v>
      </c>
      <c r="D1781" s="61" t="s">
        <v>12029</v>
      </c>
      <c r="E1781" s="61" t="s">
        <v>12240</v>
      </c>
      <c r="F1781" s="61" t="s">
        <v>12276</v>
      </c>
      <c r="G1781" s="63">
        <v>2</v>
      </c>
    </row>
    <row r="1782" spans="1:7" hidden="1" x14ac:dyDescent="0.25">
      <c r="A1782" s="61" t="s">
        <v>12279</v>
      </c>
      <c r="B1782" s="61" t="s">
        <v>12286</v>
      </c>
      <c r="C1782" s="62">
        <v>215001</v>
      </c>
      <c r="D1782" s="61" t="s">
        <v>12051</v>
      </c>
      <c r="E1782" s="61" t="s">
        <v>12204</v>
      </c>
      <c r="F1782" s="61" t="s">
        <v>12276</v>
      </c>
      <c r="G1782" s="63">
        <v>3</v>
      </c>
    </row>
    <row r="1783" spans="1:7" hidden="1" x14ac:dyDescent="0.25">
      <c r="A1783" s="61" t="s">
        <v>12279</v>
      </c>
      <c r="B1783" s="61" t="s">
        <v>12286</v>
      </c>
      <c r="C1783" s="62">
        <v>215001</v>
      </c>
      <c r="D1783" s="61" t="s">
        <v>12113</v>
      </c>
      <c r="E1783" s="61" t="s">
        <v>12204</v>
      </c>
      <c r="F1783" s="61" t="s">
        <v>12276</v>
      </c>
      <c r="G1783" s="63">
        <v>3</v>
      </c>
    </row>
    <row r="1784" spans="1:7" hidden="1" x14ac:dyDescent="0.25">
      <c r="A1784" s="61" t="s">
        <v>12279</v>
      </c>
      <c r="B1784" s="61" t="s">
        <v>73</v>
      </c>
      <c r="C1784" s="62">
        <v>215712</v>
      </c>
      <c r="D1784" s="61" t="s">
        <v>12051</v>
      </c>
      <c r="E1784" s="61" t="s">
        <v>12239</v>
      </c>
      <c r="F1784" s="61" t="s">
        <v>12275</v>
      </c>
      <c r="G1784" s="63">
        <v>3.8</v>
      </c>
    </row>
    <row r="1785" spans="1:7" hidden="1" x14ac:dyDescent="0.25">
      <c r="A1785" s="61" t="s">
        <v>12279</v>
      </c>
      <c r="B1785" s="61" t="s">
        <v>73</v>
      </c>
      <c r="C1785" s="62">
        <v>215712</v>
      </c>
      <c r="D1785" s="61" t="s">
        <v>12117</v>
      </c>
      <c r="E1785" s="61" t="s">
        <v>12239</v>
      </c>
      <c r="F1785" s="61" t="s">
        <v>12275</v>
      </c>
      <c r="G1785" s="63">
        <v>3.8</v>
      </c>
    </row>
    <row r="1786" spans="1:7" hidden="1" x14ac:dyDescent="0.25">
      <c r="A1786" s="61" t="s">
        <v>12279</v>
      </c>
      <c r="B1786" s="61" t="s">
        <v>77</v>
      </c>
      <c r="C1786" s="62">
        <v>216328</v>
      </c>
      <c r="D1786" s="61" t="s">
        <v>12051</v>
      </c>
      <c r="E1786" s="61" t="s">
        <v>12230</v>
      </c>
      <c r="F1786" s="61" t="s">
        <v>12275</v>
      </c>
      <c r="G1786" s="63">
        <v>3.5</v>
      </c>
    </row>
    <row r="1787" spans="1:7" hidden="1" x14ac:dyDescent="0.25">
      <c r="A1787" s="61" t="s">
        <v>12279</v>
      </c>
      <c r="B1787" s="61" t="s">
        <v>77</v>
      </c>
      <c r="C1787" s="62">
        <v>216328</v>
      </c>
      <c r="D1787" s="61" t="s">
        <v>12051</v>
      </c>
      <c r="E1787" s="61" t="s">
        <v>12230</v>
      </c>
      <c r="F1787" s="61" t="s">
        <v>12276</v>
      </c>
      <c r="G1787" s="63">
        <v>3</v>
      </c>
    </row>
    <row r="1788" spans="1:7" hidden="1" x14ac:dyDescent="0.25">
      <c r="A1788" s="61" t="s">
        <v>12279</v>
      </c>
      <c r="B1788" s="61" t="s">
        <v>77</v>
      </c>
      <c r="C1788" s="62">
        <v>216328</v>
      </c>
      <c r="D1788" s="61" t="s">
        <v>12059</v>
      </c>
      <c r="E1788" s="61" t="s">
        <v>12230</v>
      </c>
      <c r="F1788" s="61" t="s">
        <v>12275</v>
      </c>
      <c r="G1788" s="63">
        <v>3.5</v>
      </c>
    </row>
    <row r="1789" spans="1:7" hidden="1" x14ac:dyDescent="0.25">
      <c r="A1789" s="61" t="s">
        <v>12279</v>
      </c>
      <c r="B1789" s="61" t="s">
        <v>77</v>
      </c>
      <c r="C1789" s="62">
        <v>216328</v>
      </c>
      <c r="D1789" s="61" t="s">
        <v>12059</v>
      </c>
      <c r="E1789" s="61" t="s">
        <v>12230</v>
      </c>
      <c r="F1789" s="61" t="s">
        <v>12276</v>
      </c>
      <c r="G1789" s="63">
        <v>3</v>
      </c>
    </row>
    <row r="1790" spans="1:7" hidden="1" x14ac:dyDescent="0.25">
      <c r="A1790" s="61" t="s">
        <v>12279</v>
      </c>
      <c r="B1790" s="61" t="s">
        <v>180</v>
      </c>
      <c r="C1790" s="62">
        <v>215232</v>
      </c>
      <c r="D1790" s="61" t="s">
        <v>12051</v>
      </c>
      <c r="E1790" s="61" t="s">
        <v>12241</v>
      </c>
      <c r="F1790" s="61" t="s">
        <v>12275</v>
      </c>
      <c r="G1790" s="63">
        <v>5</v>
      </c>
    </row>
    <row r="1791" spans="1:7" hidden="1" x14ac:dyDescent="0.25">
      <c r="A1791" s="61" t="s">
        <v>12279</v>
      </c>
      <c r="B1791" s="61" t="s">
        <v>180</v>
      </c>
      <c r="C1791" s="62">
        <v>215232</v>
      </c>
      <c r="D1791" s="61" t="s">
        <v>12090</v>
      </c>
      <c r="E1791" s="61" t="s">
        <v>12241</v>
      </c>
      <c r="F1791" s="61" t="s">
        <v>12275</v>
      </c>
      <c r="G1791" s="63">
        <v>5</v>
      </c>
    </row>
    <row r="1792" spans="1:7" hidden="1" x14ac:dyDescent="0.25">
      <c r="A1792" s="61" t="s">
        <v>12279</v>
      </c>
      <c r="B1792" s="61" t="s">
        <v>225</v>
      </c>
      <c r="C1792" s="62">
        <v>44810</v>
      </c>
      <c r="D1792" s="61" t="s">
        <v>12051</v>
      </c>
      <c r="E1792" s="61" t="s">
        <v>12173</v>
      </c>
      <c r="F1792" s="61" t="s">
        <v>12275</v>
      </c>
      <c r="G1792" s="63">
        <v>4.5</v>
      </c>
    </row>
    <row r="1793" spans="1:7" hidden="1" x14ac:dyDescent="0.25">
      <c r="A1793" s="61" t="s">
        <v>12279</v>
      </c>
      <c r="B1793" s="61" t="s">
        <v>225</v>
      </c>
      <c r="C1793" s="62">
        <v>44810</v>
      </c>
      <c r="D1793" s="61" t="s">
        <v>12051</v>
      </c>
      <c r="E1793" s="61" t="s">
        <v>12173</v>
      </c>
      <c r="F1793" s="61" t="s">
        <v>12276</v>
      </c>
      <c r="G1793" s="63">
        <v>3</v>
      </c>
    </row>
    <row r="1794" spans="1:7" hidden="1" x14ac:dyDescent="0.25">
      <c r="A1794" s="61" t="s">
        <v>12279</v>
      </c>
      <c r="B1794" s="61" t="s">
        <v>225</v>
      </c>
      <c r="C1794" s="62">
        <v>44810</v>
      </c>
      <c r="D1794" s="61" t="s">
        <v>12005</v>
      </c>
      <c r="E1794" s="61" t="s">
        <v>12173</v>
      </c>
      <c r="F1794" s="61" t="s">
        <v>12275</v>
      </c>
      <c r="G1794" s="63">
        <v>4.5</v>
      </c>
    </row>
    <row r="1795" spans="1:7" hidden="1" x14ac:dyDescent="0.25">
      <c r="A1795" s="61" t="s">
        <v>12279</v>
      </c>
      <c r="B1795" s="61" t="s">
        <v>225</v>
      </c>
      <c r="C1795" s="62">
        <v>44810</v>
      </c>
      <c r="D1795" s="61" t="s">
        <v>12005</v>
      </c>
      <c r="E1795" s="61" t="s">
        <v>12173</v>
      </c>
      <c r="F1795" s="61" t="s">
        <v>12276</v>
      </c>
      <c r="G1795" s="63">
        <v>3</v>
      </c>
    </row>
    <row r="1796" spans="1:7" hidden="1" x14ac:dyDescent="0.25">
      <c r="A1796" s="61" t="s">
        <v>12279</v>
      </c>
      <c r="B1796" s="61" t="s">
        <v>50</v>
      </c>
      <c r="C1796" s="62">
        <v>490670</v>
      </c>
      <c r="D1796" s="61" t="s">
        <v>12051</v>
      </c>
      <c r="E1796" s="61" t="s">
        <v>12230</v>
      </c>
      <c r="F1796" s="61" t="s">
        <v>12275</v>
      </c>
      <c r="G1796" s="63">
        <v>3</v>
      </c>
    </row>
    <row r="1797" spans="1:7" hidden="1" x14ac:dyDescent="0.25">
      <c r="A1797" s="61" t="s">
        <v>12279</v>
      </c>
      <c r="B1797" s="61" t="s">
        <v>50</v>
      </c>
      <c r="C1797" s="62">
        <v>490670</v>
      </c>
      <c r="D1797" s="61" t="s">
        <v>12059</v>
      </c>
      <c r="E1797" s="61" t="s">
        <v>12230</v>
      </c>
      <c r="F1797" s="61" t="s">
        <v>12275</v>
      </c>
      <c r="G1797" s="63">
        <v>3</v>
      </c>
    </row>
    <row r="1798" spans="1:7" hidden="1" x14ac:dyDescent="0.25">
      <c r="A1798" s="61" t="s">
        <v>12279</v>
      </c>
      <c r="B1798" s="61" t="s">
        <v>201</v>
      </c>
      <c r="C1798" s="62">
        <v>492478</v>
      </c>
      <c r="D1798" s="61" t="s">
        <v>12051</v>
      </c>
      <c r="E1798" s="61" t="s">
        <v>12242</v>
      </c>
      <c r="F1798" s="61" t="s">
        <v>12275</v>
      </c>
      <c r="G1798" s="63">
        <v>3</v>
      </c>
    </row>
    <row r="1799" spans="1:7" hidden="1" x14ac:dyDescent="0.25">
      <c r="A1799" s="61" t="s">
        <v>12279</v>
      </c>
      <c r="B1799" s="61" t="s">
        <v>201</v>
      </c>
      <c r="C1799" s="62">
        <v>492478</v>
      </c>
      <c r="D1799" s="61" t="s">
        <v>12051</v>
      </c>
      <c r="E1799" s="61" t="s">
        <v>12242</v>
      </c>
      <c r="F1799" s="61" t="s">
        <v>12276</v>
      </c>
      <c r="G1799" s="63">
        <v>1.5</v>
      </c>
    </row>
    <row r="1800" spans="1:7" hidden="1" x14ac:dyDescent="0.25">
      <c r="A1800" s="61" t="s">
        <v>12279</v>
      </c>
      <c r="B1800" s="61" t="s">
        <v>201</v>
      </c>
      <c r="C1800" s="62">
        <v>492478</v>
      </c>
      <c r="D1800" s="61" t="s">
        <v>12103</v>
      </c>
      <c r="E1800" s="61" t="s">
        <v>12242</v>
      </c>
      <c r="F1800" s="61" t="s">
        <v>12275</v>
      </c>
      <c r="G1800" s="63">
        <v>3</v>
      </c>
    </row>
    <row r="1801" spans="1:7" hidden="1" x14ac:dyDescent="0.25">
      <c r="A1801" s="61" t="s">
        <v>12279</v>
      </c>
      <c r="B1801" s="61" t="s">
        <v>201</v>
      </c>
      <c r="C1801" s="62">
        <v>492478</v>
      </c>
      <c r="D1801" s="61" t="s">
        <v>12103</v>
      </c>
      <c r="E1801" s="61" t="s">
        <v>12242</v>
      </c>
      <c r="F1801" s="61" t="s">
        <v>12276</v>
      </c>
      <c r="G1801" s="63">
        <v>1.5</v>
      </c>
    </row>
    <row r="1802" spans="1:7" hidden="1" x14ac:dyDescent="0.25">
      <c r="A1802" s="61" t="s">
        <v>12279</v>
      </c>
      <c r="B1802" s="61" t="s">
        <v>102</v>
      </c>
      <c r="C1802" s="62">
        <v>492733</v>
      </c>
      <c r="D1802" s="61" t="s">
        <v>12051</v>
      </c>
      <c r="E1802" s="61" t="s">
        <v>12230</v>
      </c>
      <c r="F1802" s="61" t="s">
        <v>12275</v>
      </c>
      <c r="G1802" s="63">
        <v>3</v>
      </c>
    </row>
    <row r="1803" spans="1:7" hidden="1" x14ac:dyDescent="0.25">
      <c r="A1803" s="61" t="s">
        <v>12279</v>
      </c>
      <c r="B1803" s="61" t="s">
        <v>102</v>
      </c>
      <c r="C1803" s="62">
        <v>492733</v>
      </c>
      <c r="D1803" s="61" t="s">
        <v>12059</v>
      </c>
      <c r="E1803" s="61" t="s">
        <v>12230</v>
      </c>
      <c r="F1803" s="61" t="s">
        <v>12275</v>
      </c>
      <c r="G1803" s="63">
        <v>3</v>
      </c>
    </row>
    <row r="1804" spans="1:7" hidden="1" x14ac:dyDescent="0.25">
      <c r="A1804" s="61" t="s">
        <v>12279</v>
      </c>
      <c r="B1804" s="61" t="s">
        <v>62</v>
      </c>
      <c r="C1804" s="62">
        <v>486885</v>
      </c>
      <c r="D1804" s="61" t="s">
        <v>12051</v>
      </c>
      <c r="E1804" s="61" t="s">
        <v>12225</v>
      </c>
      <c r="F1804" s="61" t="s">
        <v>12276</v>
      </c>
      <c r="G1804" s="63">
        <v>7.5</v>
      </c>
    </row>
    <row r="1805" spans="1:7" hidden="1" x14ac:dyDescent="0.25">
      <c r="A1805" s="61" t="s">
        <v>12279</v>
      </c>
      <c r="B1805" s="61" t="s">
        <v>62</v>
      </c>
      <c r="C1805" s="62">
        <v>486885</v>
      </c>
      <c r="D1805" s="61" t="s">
        <v>11956</v>
      </c>
      <c r="E1805" s="61" t="s">
        <v>12225</v>
      </c>
      <c r="F1805" s="61" t="s">
        <v>12276</v>
      </c>
      <c r="G1805" s="63">
        <v>7.5</v>
      </c>
    </row>
    <row r="1806" spans="1:7" hidden="1" x14ac:dyDescent="0.25">
      <c r="A1806" s="61" t="s">
        <v>12279</v>
      </c>
      <c r="B1806" s="61" t="s">
        <v>187</v>
      </c>
      <c r="C1806" s="62">
        <v>487012</v>
      </c>
      <c r="D1806" s="61" t="s">
        <v>12051</v>
      </c>
      <c r="E1806" s="61" t="s">
        <v>12242</v>
      </c>
      <c r="F1806" s="61" t="s">
        <v>12275</v>
      </c>
      <c r="G1806" s="63">
        <v>5</v>
      </c>
    </row>
    <row r="1807" spans="1:7" hidden="1" x14ac:dyDescent="0.25">
      <c r="A1807" s="61" t="s">
        <v>12279</v>
      </c>
      <c r="B1807" s="61" t="s">
        <v>187</v>
      </c>
      <c r="C1807" s="62">
        <v>487012</v>
      </c>
      <c r="D1807" s="61" t="s">
        <v>12103</v>
      </c>
      <c r="E1807" s="61" t="s">
        <v>12242</v>
      </c>
      <c r="F1807" s="61" t="s">
        <v>12275</v>
      </c>
      <c r="G1807" s="63">
        <v>5</v>
      </c>
    </row>
    <row r="1808" spans="1:7" hidden="1" x14ac:dyDescent="0.25">
      <c r="A1808" s="61" t="s">
        <v>12279</v>
      </c>
      <c r="B1808" s="61" t="s">
        <v>218</v>
      </c>
      <c r="C1808" s="62">
        <v>45199</v>
      </c>
      <c r="D1808" s="61" t="s">
        <v>12051</v>
      </c>
      <c r="E1808" s="61" t="s">
        <v>12173</v>
      </c>
      <c r="F1808" s="61" t="s">
        <v>12275</v>
      </c>
      <c r="G1808" s="63">
        <v>5</v>
      </c>
    </row>
    <row r="1809" spans="1:7" hidden="1" x14ac:dyDescent="0.25">
      <c r="A1809" s="61" t="s">
        <v>12279</v>
      </c>
      <c r="B1809" s="61" t="s">
        <v>218</v>
      </c>
      <c r="C1809" s="62">
        <v>45199</v>
      </c>
      <c r="D1809" s="61" t="s">
        <v>12005</v>
      </c>
      <c r="E1809" s="61" t="s">
        <v>12173</v>
      </c>
      <c r="F1809" s="61" t="s">
        <v>12275</v>
      </c>
      <c r="G1809" s="63">
        <v>5</v>
      </c>
    </row>
    <row r="1810" spans="1:7" hidden="1" x14ac:dyDescent="0.25">
      <c r="A1810" s="61" t="s">
        <v>12279</v>
      </c>
      <c r="B1810" s="61" t="s">
        <v>155</v>
      </c>
      <c r="C1810" s="62">
        <v>485814</v>
      </c>
      <c r="D1810" s="61" t="s">
        <v>12051</v>
      </c>
      <c r="E1810" s="61" t="s">
        <v>12183</v>
      </c>
      <c r="F1810" s="61" t="s">
        <v>12275</v>
      </c>
      <c r="G1810" s="63">
        <v>5</v>
      </c>
    </row>
    <row r="1811" spans="1:7" hidden="1" x14ac:dyDescent="0.25">
      <c r="A1811" s="61" t="s">
        <v>12279</v>
      </c>
      <c r="B1811" s="61" t="s">
        <v>155</v>
      </c>
      <c r="C1811" s="62">
        <v>485814</v>
      </c>
      <c r="D1811" s="61" t="s">
        <v>12106</v>
      </c>
      <c r="E1811" s="61" t="s">
        <v>12183</v>
      </c>
      <c r="F1811" s="61" t="s">
        <v>12275</v>
      </c>
      <c r="G1811" s="63">
        <v>5</v>
      </c>
    </row>
    <row r="1812" spans="1:7" hidden="1" x14ac:dyDescent="0.25">
      <c r="A1812" s="61" t="s">
        <v>12279</v>
      </c>
      <c r="B1812" s="61" t="s">
        <v>176</v>
      </c>
      <c r="C1812" s="62">
        <v>45115</v>
      </c>
      <c r="D1812" s="61" t="s">
        <v>12051</v>
      </c>
      <c r="E1812" s="61" t="s">
        <v>12183</v>
      </c>
      <c r="F1812" s="61" t="s">
        <v>12275</v>
      </c>
      <c r="G1812" s="63">
        <v>5</v>
      </c>
    </row>
    <row r="1813" spans="1:7" hidden="1" x14ac:dyDescent="0.25">
      <c r="A1813" s="61" t="s">
        <v>12279</v>
      </c>
      <c r="B1813" s="61" t="s">
        <v>176</v>
      </c>
      <c r="C1813" s="62">
        <v>45115</v>
      </c>
      <c r="D1813" s="61" t="s">
        <v>12106</v>
      </c>
      <c r="E1813" s="61" t="s">
        <v>12183</v>
      </c>
      <c r="F1813" s="61" t="s">
        <v>12275</v>
      </c>
      <c r="G1813" s="63">
        <v>5</v>
      </c>
    </row>
    <row r="1814" spans="1:7" hidden="1" x14ac:dyDescent="0.25">
      <c r="A1814" s="61" t="s">
        <v>12279</v>
      </c>
      <c r="B1814" s="61" t="s">
        <v>38</v>
      </c>
      <c r="C1814" s="62">
        <v>210388</v>
      </c>
      <c r="D1814" s="61" t="s">
        <v>12051</v>
      </c>
      <c r="E1814" s="61" t="s">
        <v>12219</v>
      </c>
      <c r="F1814" s="61" t="s">
        <v>12276</v>
      </c>
      <c r="G1814" s="63">
        <v>3.5</v>
      </c>
    </row>
    <row r="1815" spans="1:7" hidden="1" x14ac:dyDescent="0.25">
      <c r="A1815" s="61" t="s">
        <v>12279</v>
      </c>
      <c r="B1815" s="61" t="s">
        <v>38</v>
      </c>
      <c r="C1815" s="62">
        <v>210388</v>
      </c>
      <c r="D1815" s="61" t="s">
        <v>12035</v>
      </c>
      <c r="E1815" s="61" t="s">
        <v>12219</v>
      </c>
      <c r="F1815" s="61" t="s">
        <v>12276</v>
      </c>
      <c r="G1815" s="63">
        <v>3.5</v>
      </c>
    </row>
    <row r="1816" spans="1:7" hidden="1" x14ac:dyDescent="0.25">
      <c r="A1816" s="61" t="s">
        <v>12279</v>
      </c>
      <c r="B1816" s="61" t="s">
        <v>52</v>
      </c>
      <c r="C1816" s="62">
        <v>212040</v>
      </c>
      <c r="D1816" s="61" t="s">
        <v>11963</v>
      </c>
      <c r="E1816" s="61" t="s">
        <v>12202</v>
      </c>
      <c r="F1816" s="61" t="s">
        <v>12276</v>
      </c>
      <c r="G1816" s="63">
        <v>7</v>
      </c>
    </row>
    <row r="1817" spans="1:7" hidden="1" x14ac:dyDescent="0.25">
      <c r="A1817" s="61" t="s">
        <v>12279</v>
      </c>
      <c r="B1817" s="61" t="s">
        <v>52</v>
      </c>
      <c r="C1817" s="62">
        <v>212040</v>
      </c>
      <c r="D1817" s="61" t="s">
        <v>12051</v>
      </c>
      <c r="E1817" s="61" t="s">
        <v>12202</v>
      </c>
      <c r="F1817" s="61" t="s">
        <v>12276</v>
      </c>
      <c r="G1817" s="63">
        <v>7</v>
      </c>
    </row>
    <row r="1818" spans="1:7" hidden="1" x14ac:dyDescent="0.25">
      <c r="A1818" s="61" t="s">
        <v>12279</v>
      </c>
      <c r="B1818" s="61" t="s">
        <v>951</v>
      </c>
      <c r="C1818" s="62">
        <v>215027</v>
      </c>
      <c r="D1818" s="61" t="s">
        <v>12051</v>
      </c>
      <c r="E1818" s="61" t="s">
        <v>12165</v>
      </c>
      <c r="F1818" s="61" t="s">
        <v>12275</v>
      </c>
      <c r="G1818" s="63">
        <v>10</v>
      </c>
    </row>
    <row r="1819" spans="1:7" hidden="1" x14ac:dyDescent="0.25">
      <c r="A1819" s="61" t="s">
        <v>12279</v>
      </c>
      <c r="B1819" s="61" t="s">
        <v>951</v>
      </c>
      <c r="C1819" s="62">
        <v>215027</v>
      </c>
      <c r="D1819" s="61" t="s">
        <v>12025</v>
      </c>
      <c r="E1819" s="61" t="s">
        <v>12165</v>
      </c>
      <c r="F1819" s="61" t="s">
        <v>12275</v>
      </c>
      <c r="G1819" s="63">
        <v>10</v>
      </c>
    </row>
    <row r="1820" spans="1:7" hidden="1" x14ac:dyDescent="0.25">
      <c r="A1820" s="61" t="s">
        <v>12279</v>
      </c>
      <c r="B1820" s="61" t="s">
        <v>142</v>
      </c>
      <c r="C1820" s="62">
        <v>340077</v>
      </c>
      <c r="D1820" s="61" t="s">
        <v>12051</v>
      </c>
      <c r="E1820" s="61" t="s">
        <v>12183</v>
      </c>
      <c r="F1820" s="61" t="s">
        <v>12275</v>
      </c>
      <c r="G1820" s="63">
        <v>5</v>
      </c>
    </row>
    <row r="1821" spans="1:7" hidden="1" x14ac:dyDescent="0.25">
      <c r="A1821" s="61" t="s">
        <v>12279</v>
      </c>
      <c r="B1821" s="61" t="s">
        <v>142</v>
      </c>
      <c r="C1821" s="62">
        <v>340077</v>
      </c>
      <c r="D1821" s="61" t="s">
        <v>12077</v>
      </c>
      <c r="E1821" s="61" t="s">
        <v>12183</v>
      </c>
      <c r="F1821" s="61" t="s">
        <v>12275</v>
      </c>
      <c r="G1821" s="63">
        <v>5</v>
      </c>
    </row>
    <row r="1822" spans="1:7" hidden="1" x14ac:dyDescent="0.25">
      <c r="A1822" s="61" t="s">
        <v>12279</v>
      </c>
      <c r="B1822" s="61" t="s">
        <v>61</v>
      </c>
      <c r="C1822" s="62">
        <v>493361</v>
      </c>
      <c r="D1822" s="61" t="s">
        <v>12051</v>
      </c>
      <c r="E1822" s="61" t="s">
        <v>12204</v>
      </c>
      <c r="F1822" s="61" t="s">
        <v>12275</v>
      </c>
      <c r="G1822" s="63">
        <v>2.5</v>
      </c>
    </row>
    <row r="1823" spans="1:7" hidden="1" x14ac:dyDescent="0.25">
      <c r="A1823" s="61" t="s">
        <v>12279</v>
      </c>
      <c r="B1823" s="61" t="s">
        <v>61</v>
      </c>
      <c r="C1823" s="62">
        <v>493361</v>
      </c>
      <c r="D1823" s="61" t="s">
        <v>12051</v>
      </c>
      <c r="E1823" s="61" t="s">
        <v>12204</v>
      </c>
      <c r="F1823" s="61" t="s">
        <v>12276</v>
      </c>
      <c r="G1823" s="63">
        <v>2</v>
      </c>
    </row>
    <row r="1824" spans="1:7" hidden="1" x14ac:dyDescent="0.25">
      <c r="A1824" s="61" t="s">
        <v>12279</v>
      </c>
      <c r="B1824" s="61" t="s">
        <v>61</v>
      </c>
      <c r="C1824" s="62">
        <v>493361</v>
      </c>
      <c r="D1824" s="61" t="s">
        <v>12113</v>
      </c>
      <c r="E1824" s="61" t="s">
        <v>12204</v>
      </c>
      <c r="F1824" s="61" t="s">
        <v>12275</v>
      </c>
      <c r="G1824" s="63">
        <v>2.5</v>
      </c>
    </row>
    <row r="1825" spans="1:7" hidden="1" x14ac:dyDescent="0.25">
      <c r="A1825" s="61" t="s">
        <v>12279</v>
      </c>
      <c r="B1825" s="61" t="s">
        <v>61</v>
      </c>
      <c r="C1825" s="62">
        <v>493361</v>
      </c>
      <c r="D1825" s="61" t="s">
        <v>12113</v>
      </c>
      <c r="E1825" s="61" t="s">
        <v>12204</v>
      </c>
      <c r="F1825" s="61" t="s">
        <v>12276</v>
      </c>
      <c r="G1825" s="63">
        <v>2</v>
      </c>
    </row>
    <row r="1826" spans="1:7" hidden="1" x14ac:dyDescent="0.25">
      <c r="A1826" s="61" t="s">
        <v>12279</v>
      </c>
      <c r="B1826" s="61" t="s">
        <v>184</v>
      </c>
      <c r="C1826" s="62">
        <v>497431</v>
      </c>
      <c r="D1826" s="61" t="s">
        <v>12051</v>
      </c>
      <c r="E1826" s="61" t="s">
        <v>12224</v>
      </c>
      <c r="F1826" s="61" t="s">
        <v>12275</v>
      </c>
      <c r="G1826" s="63">
        <v>6</v>
      </c>
    </row>
    <row r="1827" spans="1:7" hidden="1" x14ac:dyDescent="0.25">
      <c r="A1827" s="61" t="s">
        <v>12279</v>
      </c>
      <c r="B1827" s="61" t="s">
        <v>184</v>
      </c>
      <c r="C1827" s="62">
        <v>497431</v>
      </c>
      <c r="D1827" s="61" t="s">
        <v>11991</v>
      </c>
      <c r="E1827" s="61" t="s">
        <v>12224</v>
      </c>
      <c r="F1827" s="61" t="s">
        <v>12275</v>
      </c>
      <c r="G1827" s="63">
        <v>6</v>
      </c>
    </row>
    <row r="1828" spans="1:7" hidden="1" x14ac:dyDescent="0.25">
      <c r="A1828" s="61" t="s">
        <v>12279</v>
      </c>
      <c r="B1828" s="61" t="s">
        <v>173</v>
      </c>
      <c r="C1828" s="62">
        <v>497533</v>
      </c>
      <c r="D1828" s="61" t="s">
        <v>12051</v>
      </c>
      <c r="E1828" s="61" t="s">
        <v>12174</v>
      </c>
      <c r="F1828" s="61" t="s">
        <v>12276</v>
      </c>
      <c r="G1828" s="63">
        <v>6</v>
      </c>
    </row>
    <row r="1829" spans="1:7" hidden="1" x14ac:dyDescent="0.25">
      <c r="A1829" s="61" t="s">
        <v>12279</v>
      </c>
      <c r="B1829" s="61" t="s">
        <v>173</v>
      </c>
      <c r="C1829" s="62">
        <v>497533</v>
      </c>
      <c r="D1829" s="61" t="s">
        <v>12039</v>
      </c>
      <c r="E1829" s="61" t="s">
        <v>12174</v>
      </c>
      <c r="F1829" s="61" t="s">
        <v>12276</v>
      </c>
      <c r="G1829" s="63">
        <v>6</v>
      </c>
    </row>
    <row r="1830" spans="1:7" hidden="1" x14ac:dyDescent="0.25">
      <c r="A1830" s="61" t="s">
        <v>12279</v>
      </c>
      <c r="B1830" s="61" t="s">
        <v>10086</v>
      </c>
      <c r="C1830" s="62">
        <v>575563</v>
      </c>
      <c r="D1830" s="61" t="s">
        <v>12051</v>
      </c>
      <c r="E1830" s="61" t="s">
        <v>12222</v>
      </c>
      <c r="F1830" s="61" t="s">
        <v>12275</v>
      </c>
      <c r="G1830" s="63">
        <v>2.5</v>
      </c>
    </row>
    <row r="1831" spans="1:7" hidden="1" x14ac:dyDescent="0.25">
      <c r="A1831" s="61" t="s">
        <v>12279</v>
      </c>
      <c r="B1831" s="61" t="s">
        <v>10086</v>
      </c>
      <c r="C1831" s="62">
        <v>575563</v>
      </c>
      <c r="D1831" s="61" t="s">
        <v>12051</v>
      </c>
      <c r="E1831" s="61" t="s">
        <v>12222</v>
      </c>
      <c r="F1831" s="61" t="s">
        <v>12276</v>
      </c>
      <c r="G1831" s="63">
        <v>2.5</v>
      </c>
    </row>
    <row r="1832" spans="1:7" hidden="1" x14ac:dyDescent="0.25">
      <c r="A1832" s="61" t="s">
        <v>12279</v>
      </c>
      <c r="B1832" s="61" t="s">
        <v>10086</v>
      </c>
      <c r="C1832" s="62">
        <v>575563</v>
      </c>
      <c r="D1832" s="61" t="s">
        <v>12119</v>
      </c>
      <c r="E1832" s="61" t="s">
        <v>12222</v>
      </c>
      <c r="F1832" s="61" t="s">
        <v>12275</v>
      </c>
      <c r="G1832" s="63">
        <v>2.5</v>
      </c>
    </row>
    <row r="1833" spans="1:7" hidden="1" x14ac:dyDescent="0.25">
      <c r="A1833" s="61" t="s">
        <v>12279</v>
      </c>
      <c r="B1833" s="61" t="s">
        <v>10086</v>
      </c>
      <c r="C1833" s="62">
        <v>575563</v>
      </c>
      <c r="D1833" s="61" t="s">
        <v>12119</v>
      </c>
      <c r="E1833" s="61" t="s">
        <v>12222</v>
      </c>
      <c r="F1833" s="61" t="s">
        <v>12276</v>
      </c>
      <c r="G1833" s="63">
        <v>2.5</v>
      </c>
    </row>
    <row r="1834" spans="1:7" hidden="1" x14ac:dyDescent="0.25">
      <c r="A1834" s="61" t="s">
        <v>12279</v>
      </c>
      <c r="B1834" s="61" t="s">
        <v>162</v>
      </c>
      <c r="C1834" s="62">
        <v>576299</v>
      </c>
      <c r="D1834" s="61" t="s">
        <v>12088</v>
      </c>
      <c r="E1834" s="61" t="s">
        <v>12211</v>
      </c>
      <c r="F1834" s="61" t="s">
        <v>12275</v>
      </c>
      <c r="G1834" s="63">
        <v>3</v>
      </c>
    </row>
    <row r="1835" spans="1:7" hidden="1" x14ac:dyDescent="0.25">
      <c r="A1835" s="61" t="s">
        <v>12279</v>
      </c>
      <c r="B1835" s="61" t="s">
        <v>162</v>
      </c>
      <c r="C1835" s="62">
        <v>576299</v>
      </c>
      <c r="D1835" s="61" t="s">
        <v>12088</v>
      </c>
      <c r="E1835" s="61" t="s">
        <v>12211</v>
      </c>
      <c r="F1835" s="61" t="s">
        <v>12276</v>
      </c>
      <c r="G1835" s="63">
        <v>1</v>
      </c>
    </row>
    <row r="1836" spans="1:7" hidden="1" x14ac:dyDescent="0.25">
      <c r="A1836" s="61" t="s">
        <v>12279</v>
      </c>
      <c r="B1836" s="61" t="s">
        <v>162</v>
      </c>
      <c r="C1836" s="62">
        <v>576299</v>
      </c>
      <c r="D1836" s="61" t="s">
        <v>12051</v>
      </c>
      <c r="E1836" s="61" t="s">
        <v>12211</v>
      </c>
      <c r="F1836" s="61" t="s">
        <v>12275</v>
      </c>
      <c r="G1836" s="63">
        <v>3</v>
      </c>
    </row>
    <row r="1837" spans="1:7" hidden="1" x14ac:dyDescent="0.25">
      <c r="A1837" s="61" t="s">
        <v>12279</v>
      </c>
      <c r="B1837" s="61" t="s">
        <v>162</v>
      </c>
      <c r="C1837" s="62">
        <v>576299</v>
      </c>
      <c r="D1837" s="61" t="s">
        <v>12051</v>
      </c>
      <c r="E1837" s="61" t="s">
        <v>12211</v>
      </c>
      <c r="F1837" s="61" t="s">
        <v>12276</v>
      </c>
      <c r="G1837" s="63">
        <v>1</v>
      </c>
    </row>
    <row r="1838" spans="1:7" hidden="1" x14ac:dyDescent="0.25">
      <c r="A1838" s="61" t="s">
        <v>12279</v>
      </c>
      <c r="B1838" s="61" t="s">
        <v>166</v>
      </c>
      <c r="C1838" s="62">
        <v>576897</v>
      </c>
      <c r="D1838" s="61" t="s">
        <v>12051</v>
      </c>
      <c r="E1838" s="61" t="s">
        <v>12174</v>
      </c>
      <c r="F1838" s="61" t="s">
        <v>12276</v>
      </c>
      <c r="G1838" s="63">
        <v>6</v>
      </c>
    </row>
    <row r="1839" spans="1:7" hidden="1" x14ac:dyDescent="0.25">
      <c r="A1839" s="61" t="s">
        <v>12279</v>
      </c>
      <c r="B1839" s="61" t="s">
        <v>166</v>
      </c>
      <c r="C1839" s="62">
        <v>576897</v>
      </c>
      <c r="D1839" s="61" t="s">
        <v>12051</v>
      </c>
      <c r="E1839" s="61" t="s">
        <v>12241</v>
      </c>
      <c r="F1839" s="61" t="s">
        <v>12275</v>
      </c>
      <c r="G1839" s="63">
        <v>5</v>
      </c>
    </row>
    <row r="1840" spans="1:7" hidden="1" x14ac:dyDescent="0.25">
      <c r="A1840" s="61" t="s">
        <v>12279</v>
      </c>
      <c r="B1840" s="61" t="s">
        <v>166</v>
      </c>
      <c r="C1840" s="62">
        <v>576897</v>
      </c>
      <c r="D1840" s="61" t="s">
        <v>12051</v>
      </c>
      <c r="E1840" s="61" t="s">
        <v>12241</v>
      </c>
      <c r="F1840" s="61" t="s">
        <v>12276</v>
      </c>
      <c r="G1840" s="63">
        <v>3.55</v>
      </c>
    </row>
    <row r="1841" spans="1:7" hidden="1" x14ac:dyDescent="0.25">
      <c r="A1841" s="61" t="s">
        <v>12279</v>
      </c>
      <c r="B1841" s="61" t="s">
        <v>166</v>
      </c>
      <c r="C1841" s="62">
        <v>576897</v>
      </c>
      <c r="D1841" s="61" t="s">
        <v>12090</v>
      </c>
      <c r="E1841" s="61" t="s">
        <v>12241</v>
      </c>
      <c r="F1841" s="61" t="s">
        <v>12275</v>
      </c>
      <c r="G1841" s="63">
        <v>5</v>
      </c>
    </row>
    <row r="1842" spans="1:7" hidden="1" x14ac:dyDescent="0.25">
      <c r="A1842" s="61" t="s">
        <v>12279</v>
      </c>
      <c r="B1842" s="61" t="s">
        <v>166</v>
      </c>
      <c r="C1842" s="62">
        <v>576897</v>
      </c>
      <c r="D1842" s="61" t="s">
        <v>12090</v>
      </c>
      <c r="E1842" s="61" t="s">
        <v>12241</v>
      </c>
      <c r="F1842" s="61" t="s">
        <v>12276</v>
      </c>
      <c r="G1842" s="63">
        <v>3.55</v>
      </c>
    </row>
    <row r="1843" spans="1:7" hidden="1" x14ac:dyDescent="0.25">
      <c r="A1843" s="61" t="s">
        <v>12279</v>
      </c>
      <c r="B1843" s="61" t="s">
        <v>166</v>
      </c>
      <c r="C1843" s="62">
        <v>576897</v>
      </c>
      <c r="D1843" s="61" t="s">
        <v>12039</v>
      </c>
      <c r="E1843" s="61" t="s">
        <v>12174</v>
      </c>
      <c r="F1843" s="61" t="s">
        <v>12276</v>
      </c>
      <c r="G1843" s="63">
        <v>6</v>
      </c>
    </row>
    <row r="1844" spans="1:7" hidden="1" x14ac:dyDescent="0.25">
      <c r="A1844" s="61" t="s">
        <v>12280</v>
      </c>
      <c r="B1844" s="61" t="s">
        <v>207</v>
      </c>
      <c r="C1844" s="62">
        <v>589682</v>
      </c>
      <c r="D1844" s="61" t="s">
        <v>12012</v>
      </c>
      <c r="E1844" s="61" t="s">
        <v>12162</v>
      </c>
      <c r="F1844" s="61" t="s">
        <v>12275</v>
      </c>
      <c r="G1844" s="63">
        <v>13</v>
      </c>
    </row>
    <row r="1845" spans="1:7" hidden="1" x14ac:dyDescent="0.25">
      <c r="A1845" s="61" t="s">
        <v>12280</v>
      </c>
      <c r="B1845" s="61" t="s">
        <v>207</v>
      </c>
      <c r="C1845" s="62">
        <v>589682</v>
      </c>
      <c r="D1845" s="61" t="s">
        <v>12012</v>
      </c>
      <c r="E1845" s="61" t="s">
        <v>12162</v>
      </c>
      <c r="F1845" s="61" t="s">
        <v>12276</v>
      </c>
      <c r="G1845" s="63">
        <v>10.5</v>
      </c>
    </row>
    <row r="1846" spans="1:7" hidden="1" x14ac:dyDescent="0.25">
      <c r="A1846" s="61" t="s">
        <v>12280</v>
      </c>
      <c r="B1846" s="61" t="s">
        <v>207</v>
      </c>
      <c r="C1846" s="62">
        <v>589682</v>
      </c>
      <c r="D1846" s="61" t="s">
        <v>12051</v>
      </c>
      <c r="E1846" s="61" t="s">
        <v>12162</v>
      </c>
      <c r="F1846" s="61" t="s">
        <v>12275</v>
      </c>
      <c r="G1846" s="63">
        <v>13</v>
      </c>
    </row>
    <row r="1847" spans="1:7" hidden="1" x14ac:dyDescent="0.25">
      <c r="A1847" s="61" t="s">
        <v>12280</v>
      </c>
      <c r="B1847" s="61" t="s">
        <v>207</v>
      </c>
      <c r="C1847" s="62">
        <v>589682</v>
      </c>
      <c r="D1847" s="61" t="s">
        <v>12051</v>
      </c>
      <c r="E1847" s="61" t="s">
        <v>12162</v>
      </c>
      <c r="F1847" s="61" t="s">
        <v>12276</v>
      </c>
      <c r="G1847" s="63">
        <v>10.5</v>
      </c>
    </row>
    <row r="1848" spans="1:7" hidden="1" x14ac:dyDescent="0.25">
      <c r="A1848" s="61" t="s">
        <v>12280</v>
      </c>
      <c r="B1848" s="61" t="s">
        <v>239</v>
      </c>
      <c r="C1848" s="62">
        <v>589783</v>
      </c>
      <c r="D1848" s="61" t="s">
        <v>12012</v>
      </c>
      <c r="E1848" s="61" t="s">
        <v>12162</v>
      </c>
      <c r="F1848" s="61" t="s">
        <v>12276</v>
      </c>
      <c r="G1848" s="63">
        <v>3</v>
      </c>
    </row>
    <row r="1849" spans="1:7" hidden="1" x14ac:dyDescent="0.25">
      <c r="A1849" s="61" t="s">
        <v>12280</v>
      </c>
      <c r="B1849" s="61" t="s">
        <v>239</v>
      </c>
      <c r="C1849" s="62">
        <v>589783</v>
      </c>
      <c r="D1849" s="61" t="s">
        <v>12051</v>
      </c>
      <c r="E1849" s="61" t="s">
        <v>12162</v>
      </c>
      <c r="F1849" s="61" t="s">
        <v>12276</v>
      </c>
      <c r="G1849" s="63">
        <v>3</v>
      </c>
    </row>
    <row r="1850" spans="1:7" hidden="1" x14ac:dyDescent="0.25">
      <c r="A1850" s="61" t="s">
        <v>12280</v>
      </c>
      <c r="B1850" s="61" t="s">
        <v>47</v>
      </c>
      <c r="C1850" s="62">
        <v>589786</v>
      </c>
      <c r="D1850" s="61" t="s">
        <v>12051</v>
      </c>
      <c r="E1850" s="61" t="s">
        <v>12163</v>
      </c>
      <c r="F1850" s="61" t="s">
        <v>12275</v>
      </c>
      <c r="G1850" s="63">
        <v>2</v>
      </c>
    </row>
    <row r="1851" spans="1:7" hidden="1" x14ac:dyDescent="0.25">
      <c r="A1851" s="61" t="s">
        <v>12280</v>
      </c>
      <c r="B1851" s="61" t="s">
        <v>47</v>
      </c>
      <c r="C1851" s="62">
        <v>589786</v>
      </c>
      <c r="D1851" s="61" t="s">
        <v>12051</v>
      </c>
      <c r="E1851" s="61" t="s">
        <v>12163</v>
      </c>
      <c r="F1851" s="61" t="s">
        <v>12276</v>
      </c>
      <c r="G1851" s="63">
        <v>2</v>
      </c>
    </row>
    <row r="1852" spans="1:7" hidden="1" x14ac:dyDescent="0.25">
      <c r="A1852" s="61" t="s">
        <v>12280</v>
      </c>
      <c r="B1852" s="61" t="s">
        <v>47</v>
      </c>
      <c r="C1852" s="62">
        <v>589786</v>
      </c>
      <c r="D1852" s="61" t="s">
        <v>12019</v>
      </c>
      <c r="E1852" s="61" t="s">
        <v>12163</v>
      </c>
      <c r="F1852" s="61" t="s">
        <v>12275</v>
      </c>
      <c r="G1852" s="63">
        <v>2</v>
      </c>
    </row>
    <row r="1853" spans="1:7" hidden="1" x14ac:dyDescent="0.25">
      <c r="A1853" s="61" t="s">
        <v>12280</v>
      </c>
      <c r="B1853" s="61" t="s">
        <v>47</v>
      </c>
      <c r="C1853" s="62">
        <v>589786</v>
      </c>
      <c r="D1853" s="61" t="s">
        <v>12019</v>
      </c>
      <c r="E1853" s="61" t="s">
        <v>12163</v>
      </c>
      <c r="F1853" s="61" t="s">
        <v>12276</v>
      </c>
      <c r="G1853" s="63">
        <v>2</v>
      </c>
    </row>
    <row r="1854" spans="1:7" hidden="1" x14ac:dyDescent="0.25">
      <c r="A1854" s="61" t="s">
        <v>12280</v>
      </c>
      <c r="B1854" s="61" t="s">
        <v>100</v>
      </c>
      <c r="C1854" s="62">
        <v>589905</v>
      </c>
      <c r="D1854" s="61" t="s">
        <v>12051</v>
      </c>
      <c r="E1854" s="61" t="s">
        <v>12164</v>
      </c>
      <c r="F1854" s="61" t="s">
        <v>12275</v>
      </c>
      <c r="G1854" s="63">
        <v>10</v>
      </c>
    </row>
    <row r="1855" spans="1:7" hidden="1" x14ac:dyDescent="0.25">
      <c r="A1855" s="61" t="s">
        <v>12280</v>
      </c>
      <c r="B1855" s="61" t="s">
        <v>100</v>
      </c>
      <c r="C1855" s="62">
        <v>589905</v>
      </c>
      <c r="D1855" s="61" t="s">
        <v>12154</v>
      </c>
      <c r="E1855" s="61" t="s">
        <v>12164</v>
      </c>
      <c r="F1855" s="61" t="s">
        <v>12275</v>
      </c>
      <c r="G1855" s="63">
        <v>10</v>
      </c>
    </row>
    <row r="1856" spans="1:7" hidden="1" x14ac:dyDescent="0.25">
      <c r="A1856" s="61" t="s">
        <v>12280</v>
      </c>
      <c r="B1856" s="61" t="s">
        <v>79</v>
      </c>
      <c r="C1856" s="62">
        <v>589916</v>
      </c>
      <c r="D1856" s="61" t="s">
        <v>12051</v>
      </c>
      <c r="E1856" s="61" t="s">
        <v>12165</v>
      </c>
      <c r="F1856" s="61" t="s">
        <v>12275</v>
      </c>
      <c r="G1856" s="63">
        <v>10</v>
      </c>
    </row>
    <row r="1857" spans="1:7" hidden="1" x14ac:dyDescent="0.25">
      <c r="A1857" s="61" t="s">
        <v>12280</v>
      </c>
      <c r="B1857" s="61" t="s">
        <v>79</v>
      </c>
      <c r="C1857" s="62">
        <v>589916</v>
      </c>
      <c r="D1857" s="61" t="s">
        <v>12051</v>
      </c>
      <c r="E1857" s="61" t="s">
        <v>12165</v>
      </c>
      <c r="F1857" s="61" t="s">
        <v>12276</v>
      </c>
      <c r="G1857" s="63">
        <v>7.5</v>
      </c>
    </row>
    <row r="1858" spans="1:7" hidden="1" x14ac:dyDescent="0.25">
      <c r="A1858" s="61" t="s">
        <v>12280</v>
      </c>
      <c r="B1858" s="61" t="s">
        <v>79</v>
      </c>
      <c r="C1858" s="62">
        <v>589916</v>
      </c>
      <c r="D1858" s="61" t="s">
        <v>12025</v>
      </c>
      <c r="E1858" s="61" t="s">
        <v>12165</v>
      </c>
      <c r="F1858" s="61" t="s">
        <v>12275</v>
      </c>
      <c r="G1858" s="63">
        <v>10</v>
      </c>
    </row>
    <row r="1859" spans="1:7" hidden="1" x14ac:dyDescent="0.25">
      <c r="A1859" s="61" t="s">
        <v>12280</v>
      </c>
      <c r="B1859" s="61" t="s">
        <v>79</v>
      </c>
      <c r="C1859" s="62">
        <v>589916</v>
      </c>
      <c r="D1859" s="61" t="s">
        <v>12025</v>
      </c>
      <c r="E1859" s="61" t="s">
        <v>12165</v>
      </c>
      <c r="F1859" s="61" t="s">
        <v>12276</v>
      </c>
      <c r="G1859" s="63">
        <v>7.5</v>
      </c>
    </row>
    <row r="1860" spans="1:7" hidden="1" x14ac:dyDescent="0.25">
      <c r="A1860" s="61" t="s">
        <v>12280</v>
      </c>
      <c r="B1860" s="61" t="s">
        <v>172</v>
      </c>
      <c r="C1860" s="62">
        <v>589938</v>
      </c>
      <c r="D1860" s="61" t="s">
        <v>12051</v>
      </c>
      <c r="E1860" s="61" t="s">
        <v>12166</v>
      </c>
      <c r="F1860" s="61" t="s">
        <v>12275</v>
      </c>
      <c r="G1860" s="63">
        <v>6.5</v>
      </c>
    </row>
    <row r="1861" spans="1:7" hidden="1" x14ac:dyDescent="0.25">
      <c r="A1861" s="61" t="s">
        <v>12280</v>
      </c>
      <c r="B1861" s="61" t="s">
        <v>172</v>
      </c>
      <c r="C1861" s="62">
        <v>589938</v>
      </c>
      <c r="D1861" s="61" t="s">
        <v>12051</v>
      </c>
      <c r="E1861" s="61" t="s">
        <v>12166</v>
      </c>
      <c r="F1861" s="61" t="s">
        <v>12276</v>
      </c>
      <c r="G1861" s="63">
        <v>8</v>
      </c>
    </row>
    <row r="1862" spans="1:7" hidden="1" x14ac:dyDescent="0.25">
      <c r="A1862" s="61" t="s">
        <v>12280</v>
      </c>
      <c r="B1862" s="61" t="s">
        <v>172</v>
      </c>
      <c r="C1862" s="62">
        <v>589938</v>
      </c>
      <c r="D1862" s="61" t="s">
        <v>12051</v>
      </c>
      <c r="E1862" s="61" t="s">
        <v>12167</v>
      </c>
      <c r="F1862" s="61" t="s">
        <v>12275</v>
      </c>
      <c r="G1862" s="63">
        <v>7</v>
      </c>
    </row>
    <row r="1863" spans="1:7" hidden="1" x14ac:dyDescent="0.25">
      <c r="A1863" s="61" t="s">
        <v>12280</v>
      </c>
      <c r="B1863" s="61" t="s">
        <v>172</v>
      </c>
      <c r="C1863" s="62">
        <v>589938</v>
      </c>
      <c r="D1863" s="61" t="s">
        <v>12051</v>
      </c>
      <c r="E1863" s="61" t="s">
        <v>12167</v>
      </c>
      <c r="F1863" s="61" t="s">
        <v>12276</v>
      </c>
      <c r="G1863" s="63">
        <v>8</v>
      </c>
    </row>
    <row r="1864" spans="1:7" hidden="1" x14ac:dyDescent="0.25">
      <c r="A1864" s="61" t="s">
        <v>12280</v>
      </c>
      <c r="B1864" s="61" t="s">
        <v>172</v>
      </c>
      <c r="C1864" s="62">
        <v>589938</v>
      </c>
      <c r="D1864" s="61" t="s">
        <v>12053</v>
      </c>
      <c r="E1864" s="61" t="s">
        <v>12167</v>
      </c>
      <c r="F1864" s="61" t="s">
        <v>12275</v>
      </c>
      <c r="G1864" s="63">
        <v>8</v>
      </c>
    </row>
    <row r="1865" spans="1:7" hidden="1" x14ac:dyDescent="0.25">
      <c r="A1865" s="61" t="s">
        <v>12280</v>
      </c>
      <c r="B1865" s="61" t="s">
        <v>172</v>
      </c>
      <c r="C1865" s="62">
        <v>589938</v>
      </c>
      <c r="D1865" s="61" t="s">
        <v>12053</v>
      </c>
      <c r="E1865" s="61" t="s">
        <v>12167</v>
      </c>
      <c r="F1865" s="61" t="s">
        <v>12276</v>
      </c>
      <c r="G1865" s="63">
        <v>8</v>
      </c>
    </row>
    <row r="1866" spans="1:7" hidden="1" x14ac:dyDescent="0.25">
      <c r="A1866" s="61" t="s">
        <v>12280</v>
      </c>
      <c r="B1866" s="61" t="s">
        <v>172</v>
      </c>
      <c r="C1866" s="62">
        <v>589938</v>
      </c>
      <c r="D1866" s="61" t="s">
        <v>11993</v>
      </c>
      <c r="E1866" s="61" t="s">
        <v>12166</v>
      </c>
      <c r="F1866" s="61" t="s">
        <v>12275</v>
      </c>
      <c r="G1866" s="63">
        <v>6.5</v>
      </c>
    </row>
    <row r="1867" spans="1:7" hidden="1" x14ac:dyDescent="0.25">
      <c r="A1867" s="61" t="s">
        <v>12280</v>
      </c>
      <c r="B1867" s="61" t="s">
        <v>172</v>
      </c>
      <c r="C1867" s="62">
        <v>589938</v>
      </c>
      <c r="D1867" s="61" t="s">
        <v>11993</v>
      </c>
      <c r="E1867" s="61" t="s">
        <v>12166</v>
      </c>
      <c r="F1867" s="61" t="s">
        <v>12276</v>
      </c>
      <c r="G1867" s="63">
        <v>8</v>
      </c>
    </row>
    <row r="1868" spans="1:7" hidden="1" x14ac:dyDescent="0.25">
      <c r="A1868" s="61" t="s">
        <v>12280</v>
      </c>
      <c r="B1868" s="61" t="s">
        <v>172</v>
      </c>
      <c r="C1868" s="62">
        <v>589938</v>
      </c>
      <c r="D1868" s="61" t="s">
        <v>12121</v>
      </c>
      <c r="E1868" s="61" t="s">
        <v>12167</v>
      </c>
      <c r="F1868" s="61" t="s">
        <v>12275</v>
      </c>
      <c r="G1868" s="63">
        <v>7</v>
      </c>
    </row>
    <row r="1869" spans="1:7" hidden="1" x14ac:dyDescent="0.25">
      <c r="A1869" s="61" t="s">
        <v>12280</v>
      </c>
      <c r="B1869" s="61" t="s">
        <v>40</v>
      </c>
      <c r="C1869" s="62">
        <v>589988</v>
      </c>
      <c r="D1869" s="61" t="s">
        <v>12051</v>
      </c>
      <c r="E1869" s="61" t="s">
        <v>12168</v>
      </c>
      <c r="F1869" s="61" t="s">
        <v>12275</v>
      </c>
      <c r="G1869" s="63">
        <v>17</v>
      </c>
    </row>
    <row r="1870" spans="1:7" hidden="1" x14ac:dyDescent="0.25">
      <c r="A1870" s="61" t="s">
        <v>12280</v>
      </c>
      <c r="B1870" s="61" t="s">
        <v>40</v>
      </c>
      <c r="C1870" s="62">
        <v>589988</v>
      </c>
      <c r="D1870" s="61" t="s">
        <v>11954</v>
      </c>
      <c r="E1870" s="61" t="s">
        <v>12168</v>
      </c>
      <c r="F1870" s="61" t="s">
        <v>12275</v>
      </c>
      <c r="G1870" s="63">
        <v>17</v>
      </c>
    </row>
    <row r="1871" spans="1:7" hidden="1" x14ac:dyDescent="0.25">
      <c r="A1871" s="61" t="s">
        <v>12280</v>
      </c>
      <c r="B1871" s="61" t="s">
        <v>69</v>
      </c>
      <c r="C1871" s="62">
        <v>590012</v>
      </c>
      <c r="D1871" s="61" t="s">
        <v>12051</v>
      </c>
      <c r="E1871" s="61" t="s">
        <v>12169</v>
      </c>
      <c r="F1871" s="61" t="s">
        <v>12275</v>
      </c>
      <c r="G1871" s="63">
        <v>6</v>
      </c>
    </row>
    <row r="1872" spans="1:7" hidden="1" x14ac:dyDescent="0.25">
      <c r="A1872" s="61" t="s">
        <v>12280</v>
      </c>
      <c r="B1872" s="61" t="s">
        <v>69</v>
      </c>
      <c r="C1872" s="62">
        <v>590012</v>
      </c>
      <c r="D1872" s="61" t="s">
        <v>12051</v>
      </c>
      <c r="E1872" s="61" t="s">
        <v>12169</v>
      </c>
      <c r="F1872" s="61" t="s">
        <v>12276</v>
      </c>
      <c r="G1872" s="63">
        <v>6</v>
      </c>
    </row>
    <row r="1873" spans="1:7" hidden="1" x14ac:dyDescent="0.25">
      <c r="A1873" s="61" t="s">
        <v>12280</v>
      </c>
      <c r="B1873" s="61" t="s">
        <v>69</v>
      </c>
      <c r="C1873" s="62">
        <v>590012</v>
      </c>
      <c r="D1873" s="61" t="s">
        <v>11999</v>
      </c>
      <c r="E1873" s="61" t="s">
        <v>12169</v>
      </c>
      <c r="F1873" s="61" t="s">
        <v>12275</v>
      </c>
      <c r="G1873" s="63">
        <v>6</v>
      </c>
    </row>
    <row r="1874" spans="1:7" hidden="1" x14ac:dyDescent="0.25">
      <c r="A1874" s="61" t="s">
        <v>12280</v>
      </c>
      <c r="B1874" s="61" t="s">
        <v>69</v>
      </c>
      <c r="C1874" s="62">
        <v>590012</v>
      </c>
      <c r="D1874" s="61" t="s">
        <v>11999</v>
      </c>
      <c r="E1874" s="61" t="s">
        <v>12169</v>
      </c>
      <c r="F1874" s="61" t="s">
        <v>12276</v>
      </c>
      <c r="G1874" s="63">
        <v>6</v>
      </c>
    </row>
    <row r="1875" spans="1:7" hidden="1" x14ac:dyDescent="0.25">
      <c r="A1875" s="61" t="s">
        <v>12280</v>
      </c>
      <c r="B1875" s="61" t="s">
        <v>147</v>
      </c>
      <c r="C1875" s="62">
        <v>590086</v>
      </c>
      <c r="D1875" s="61" t="s">
        <v>12086</v>
      </c>
      <c r="E1875" s="61" t="s">
        <v>12170</v>
      </c>
      <c r="F1875" s="61" t="s">
        <v>12275</v>
      </c>
      <c r="G1875" s="63">
        <v>5</v>
      </c>
    </row>
    <row r="1876" spans="1:7" hidden="1" x14ac:dyDescent="0.25">
      <c r="A1876" s="61" t="s">
        <v>12280</v>
      </c>
      <c r="B1876" s="61" t="s">
        <v>147</v>
      </c>
      <c r="C1876" s="62">
        <v>590086</v>
      </c>
      <c r="D1876" s="61" t="s">
        <v>12086</v>
      </c>
      <c r="E1876" s="61" t="s">
        <v>12170</v>
      </c>
      <c r="F1876" s="61" t="s">
        <v>12276</v>
      </c>
      <c r="G1876" s="63">
        <v>6.5</v>
      </c>
    </row>
    <row r="1877" spans="1:7" hidden="1" x14ac:dyDescent="0.25">
      <c r="A1877" s="61" t="s">
        <v>12280</v>
      </c>
      <c r="B1877" s="61" t="s">
        <v>147</v>
      </c>
      <c r="C1877" s="62">
        <v>590086</v>
      </c>
      <c r="D1877" s="61" t="s">
        <v>12051</v>
      </c>
      <c r="E1877" s="61" t="s">
        <v>12170</v>
      </c>
      <c r="F1877" s="61" t="s">
        <v>12275</v>
      </c>
      <c r="G1877" s="63">
        <v>5</v>
      </c>
    </row>
    <row r="1878" spans="1:7" hidden="1" x14ac:dyDescent="0.25">
      <c r="A1878" s="61" t="s">
        <v>12280</v>
      </c>
      <c r="B1878" s="61" t="s">
        <v>147</v>
      </c>
      <c r="C1878" s="62">
        <v>590086</v>
      </c>
      <c r="D1878" s="61" t="s">
        <v>12051</v>
      </c>
      <c r="E1878" s="61" t="s">
        <v>12170</v>
      </c>
      <c r="F1878" s="61" t="s">
        <v>12276</v>
      </c>
      <c r="G1878" s="63">
        <v>6.5</v>
      </c>
    </row>
    <row r="1879" spans="1:7" hidden="1" x14ac:dyDescent="0.25">
      <c r="A1879" s="61" t="s">
        <v>12280</v>
      </c>
      <c r="B1879" s="61" t="s">
        <v>251</v>
      </c>
      <c r="C1879" s="62">
        <v>215227</v>
      </c>
      <c r="D1879" s="61" t="s">
        <v>12051</v>
      </c>
      <c r="E1879" s="61" t="s">
        <v>12167</v>
      </c>
      <c r="F1879" s="61" t="s">
        <v>12276</v>
      </c>
      <c r="G1879" s="63">
        <v>7</v>
      </c>
    </row>
    <row r="1880" spans="1:7" hidden="1" x14ac:dyDescent="0.25">
      <c r="A1880" s="61" t="s">
        <v>12280</v>
      </c>
      <c r="B1880" s="61" t="s">
        <v>251</v>
      </c>
      <c r="C1880" s="62">
        <v>215227</v>
      </c>
      <c r="D1880" s="61" t="s">
        <v>12053</v>
      </c>
      <c r="E1880" s="61" t="s">
        <v>12167</v>
      </c>
      <c r="F1880" s="61" t="s">
        <v>12276</v>
      </c>
      <c r="G1880" s="63">
        <v>7</v>
      </c>
    </row>
    <row r="1881" spans="1:7" hidden="1" x14ac:dyDescent="0.25">
      <c r="A1881" s="61" t="s">
        <v>12280</v>
      </c>
      <c r="B1881" s="61" t="s">
        <v>66</v>
      </c>
      <c r="C1881" s="62">
        <v>590284</v>
      </c>
      <c r="D1881" s="61" t="s">
        <v>12041</v>
      </c>
      <c r="E1881" s="61" t="s">
        <v>12171</v>
      </c>
      <c r="F1881" s="61" t="s">
        <v>12276</v>
      </c>
      <c r="G1881" s="63">
        <v>3</v>
      </c>
    </row>
    <row r="1882" spans="1:7" hidden="1" x14ac:dyDescent="0.25">
      <c r="A1882" s="61" t="s">
        <v>12280</v>
      </c>
      <c r="B1882" s="61" t="s">
        <v>66</v>
      </c>
      <c r="C1882" s="62">
        <v>590284</v>
      </c>
      <c r="D1882" s="61" t="s">
        <v>12051</v>
      </c>
      <c r="E1882" s="61" t="s">
        <v>12171</v>
      </c>
      <c r="F1882" s="61" t="s">
        <v>12276</v>
      </c>
      <c r="G1882" s="63">
        <v>3</v>
      </c>
    </row>
    <row r="1883" spans="1:7" hidden="1" x14ac:dyDescent="0.25">
      <c r="A1883" s="61" t="s">
        <v>12280</v>
      </c>
      <c r="B1883" s="61" t="s">
        <v>244</v>
      </c>
      <c r="C1883" s="62">
        <v>587272</v>
      </c>
      <c r="D1883" s="61" t="s">
        <v>12051</v>
      </c>
      <c r="E1883" s="61" t="s">
        <v>12172</v>
      </c>
      <c r="F1883" s="61" t="s">
        <v>12275</v>
      </c>
      <c r="G1883" s="63">
        <v>2</v>
      </c>
    </row>
    <row r="1884" spans="1:7" hidden="1" x14ac:dyDescent="0.25">
      <c r="A1884" s="61" t="s">
        <v>12280</v>
      </c>
      <c r="B1884" s="61" t="s">
        <v>244</v>
      </c>
      <c r="C1884" s="62">
        <v>587272</v>
      </c>
      <c r="D1884" s="61" t="s">
        <v>1174</v>
      </c>
      <c r="E1884" s="61" t="s">
        <v>12172</v>
      </c>
      <c r="F1884" s="61" t="s">
        <v>12275</v>
      </c>
      <c r="G1884" s="63">
        <v>2</v>
      </c>
    </row>
    <row r="1885" spans="1:7" hidden="1" x14ac:dyDescent="0.25">
      <c r="A1885" s="61" t="s">
        <v>12280</v>
      </c>
      <c r="B1885" s="61" t="s">
        <v>128</v>
      </c>
      <c r="C1885" s="62">
        <v>590345</v>
      </c>
      <c r="D1885" s="61" t="s">
        <v>12051</v>
      </c>
      <c r="E1885" s="61" t="s">
        <v>12173</v>
      </c>
      <c r="F1885" s="61" t="s">
        <v>12275</v>
      </c>
      <c r="G1885" s="63">
        <v>4</v>
      </c>
    </row>
    <row r="1886" spans="1:7" hidden="1" x14ac:dyDescent="0.25">
      <c r="A1886" s="61" t="s">
        <v>12280</v>
      </c>
      <c r="B1886" s="61" t="s">
        <v>128</v>
      </c>
      <c r="C1886" s="62">
        <v>590345</v>
      </c>
      <c r="D1886" s="61" t="s">
        <v>12051</v>
      </c>
      <c r="E1886" s="61" t="s">
        <v>12173</v>
      </c>
      <c r="F1886" s="61" t="s">
        <v>12276</v>
      </c>
      <c r="G1886" s="63">
        <v>3</v>
      </c>
    </row>
    <row r="1887" spans="1:7" hidden="1" x14ac:dyDescent="0.25">
      <c r="A1887" s="61" t="s">
        <v>12280</v>
      </c>
      <c r="B1887" s="61" t="s">
        <v>128</v>
      </c>
      <c r="C1887" s="62">
        <v>590345</v>
      </c>
      <c r="D1887" s="61" t="s">
        <v>12005</v>
      </c>
      <c r="E1887" s="61" t="s">
        <v>12173</v>
      </c>
      <c r="F1887" s="61" t="s">
        <v>12275</v>
      </c>
      <c r="G1887" s="63">
        <v>4</v>
      </c>
    </row>
    <row r="1888" spans="1:7" hidden="1" x14ac:dyDescent="0.25">
      <c r="A1888" s="61" t="s">
        <v>12280</v>
      </c>
      <c r="B1888" s="61" t="s">
        <v>128</v>
      </c>
      <c r="C1888" s="62">
        <v>590345</v>
      </c>
      <c r="D1888" s="61" t="s">
        <v>12005</v>
      </c>
      <c r="E1888" s="61" t="s">
        <v>12173</v>
      </c>
      <c r="F1888" s="61" t="s">
        <v>12276</v>
      </c>
      <c r="G1888" s="63">
        <v>3</v>
      </c>
    </row>
    <row r="1889" spans="1:7" hidden="1" x14ac:dyDescent="0.25">
      <c r="A1889" s="61" t="s">
        <v>12280</v>
      </c>
      <c r="B1889" s="61" t="s">
        <v>960</v>
      </c>
      <c r="C1889" s="62">
        <v>590395</v>
      </c>
      <c r="D1889" s="61" t="s">
        <v>12051</v>
      </c>
      <c r="E1889" s="61" t="s">
        <v>12174</v>
      </c>
      <c r="F1889" s="61" t="s">
        <v>12276</v>
      </c>
      <c r="G1889" s="63">
        <v>8</v>
      </c>
    </row>
    <row r="1890" spans="1:7" hidden="1" x14ac:dyDescent="0.25">
      <c r="A1890" s="61" t="s">
        <v>12280</v>
      </c>
      <c r="B1890" s="61" t="s">
        <v>960</v>
      </c>
      <c r="C1890" s="62">
        <v>590395</v>
      </c>
      <c r="D1890" s="61" t="s">
        <v>12039</v>
      </c>
      <c r="E1890" s="61" t="s">
        <v>12174</v>
      </c>
      <c r="F1890" s="61" t="s">
        <v>12276</v>
      </c>
      <c r="G1890" s="63">
        <v>8</v>
      </c>
    </row>
    <row r="1891" spans="1:7" hidden="1" x14ac:dyDescent="0.25">
      <c r="A1891" s="61" t="s">
        <v>12280</v>
      </c>
      <c r="B1891" s="61" t="s">
        <v>141</v>
      </c>
      <c r="C1891" s="62">
        <v>590419</v>
      </c>
      <c r="D1891" s="61" t="s">
        <v>12086</v>
      </c>
      <c r="E1891" s="61" t="s">
        <v>12175</v>
      </c>
      <c r="F1891" s="61" t="s">
        <v>12276</v>
      </c>
      <c r="G1891" s="63">
        <v>2</v>
      </c>
    </row>
    <row r="1892" spans="1:7" hidden="1" x14ac:dyDescent="0.25">
      <c r="A1892" s="61" t="s">
        <v>12280</v>
      </c>
      <c r="B1892" s="61" t="s">
        <v>141</v>
      </c>
      <c r="C1892" s="62">
        <v>590419</v>
      </c>
      <c r="D1892" s="61" t="s">
        <v>12051</v>
      </c>
      <c r="E1892" s="61" t="s">
        <v>12175</v>
      </c>
      <c r="F1892" s="61" t="s">
        <v>12275</v>
      </c>
      <c r="G1892" s="63">
        <v>7</v>
      </c>
    </row>
    <row r="1893" spans="1:7" hidden="1" x14ac:dyDescent="0.25">
      <c r="A1893" s="61" t="s">
        <v>12280</v>
      </c>
      <c r="B1893" s="61" t="s">
        <v>141</v>
      </c>
      <c r="C1893" s="62">
        <v>590419</v>
      </c>
      <c r="D1893" s="61" t="s">
        <v>12051</v>
      </c>
      <c r="E1893" s="61" t="s">
        <v>12175</v>
      </c>
      <c r="F1893" s="61" t="s">
        <v>12276</v>
      </c>
      <c r="G1893" s="63">
        <v>2</v>
      </c>
    </row>
    <row r="1894" spans="1:7" hidden="1" x14ac:dyDescent="0.25">
      <c r="A1894" s="61" t="s">
        <v>12280</v>
      </c>
      <c r="B1894" s="61" t="s">
        <v>141</v>
      </c>
      <c r="C1894" s="62">
        <v>590419</v>
      </c>
      <c r="D1894" s="61" t="s">
        <v>12021</v>
      </c>
      <c r="E1894" s="61" t="s">
        <v>12175</v>
      </c>
      <c r="F1894" s="61" t="s">
        <v>12275</v>
      </c>
      <c r="G1894" s="63">
        <v>7</v>
      </c>
    </row>
    <row r="1895" spans="1:7" hidden="1" x14ac:dyDescent="0.25">
      <c r="A1895" s="61" t="s">
        <v>12280</v>
      </c>
      <c r="B1895" s="61" t="s">
        <v>141</v>
      </c>
      <c r="C1895" s="62">
        <v>590419</v>
      </c>
      <c r="D1895" s="61" t="s">
        <v>12021</v>
      </c>
      <c r="E1895" s="61" t="s">
        <v>12175</v>
      </c>
      <c r="F1895" s="61" t="s">
        <v>12276</v>
      </c>
      <c r="G1895" s="63">
        <v>2</v>
      </c>
    </row>
    <row r="1896" spans="1:7" hidden="1" x14ac:dyDescent="0.25">
      <c r="A1896" s="61" t="s">
        <v>12280</v>
      </c>
      <c r="B1896" s="61" t="s">
        <v>111</v>
      </c>
      <c r="C1896" s="62">
        <v>590420</v>
      </c>
      <c r="D1896" s="61" t="s">
        <v>12051</v>
      </c>
      <c r="E1896" s="61" t="s">
        <v>12165</v>
      </c>
      <c r="F1896" s="61" t="s">
        <v>12276</v>
      </c>
      <c r="G1896" s="63">
        <v>7.5</v>
      </c>
    </row>
    <row r="1897" spans="1:7" hidden="1" x14ac:dyDescent="0.25">
      <c r="A1897" s="61" t="s">
        <v>12280</v>
      </c>
      <c r="B1897" s="61" t="s">
        <v>111</v>
      </c>
      <c r="C1897" s="62">
        <v>590420</v>
      </c>
      <c r="D1897" s="61" t="s">
        <v>12025</v>
      </c>
      <c r="E1897" s="61" t="s">
        <v>12165</v>
      </c>
      <c r="F1897" s="61" t="s">
        <v>12276</v>
      </c>
      <c r="G1897" s="63">
        <v>7.5</v>
      </c>
    </row>
    <row r="1898" spans="1:7" hidden="1" x14ac:dyDescent="0.25">
      <c r="A1898" s="61" t="s">
        <v>12280</v>
      </c>
      <c r="B1898" s="61" t="s">
        <v>39</v>
      </c>
      <c r="C1898" s="62">
        <v>590437</v>
      </c>
      <c r="D1898" s="61" t="s">
        <v>12051</v>
      </c>
      <c r="E1898" s="61" t="s">
        <v>12176</v>
      </c>
      <c r="F1898" s="61" t="s">
        <v>12275</v>
      </c>
      <c r="G1898" s="63">
        <v>23</v>
      </c>
    </row>
    <row r="1899" spans="1:7" hidden="1" x14ac:dyDescent="0.25">
      <c r="A1899" s="61" t="s">
        <v>12280</v>
      </c>
      <c r="B1899" s="61" t="s">
        <v>39</v>
      </c>
      <c r="C1899" s="62">
        <v>590437</v>
      </c>
      <c r="D1899" s="61" t="s">
        <v>12051</v>
      </c>
      <c r="E1899" s="61" t="s">
        <v>12176</v>
      </c>
      <c r="F1899" s="61" t="s">
        <v>12276</v>
      </c>
      <c r="G1899" s="63">
        <v>20.5</v>
      </c>
    </row>
    <row r="1900" spans="1:7" hidden="1" x14ac:dyDescent="0.25">
      <c r="A1900" s="61" t="s">
        <v>12280</v>
      </c>
      <c r="B1900" s="61" t="s">
        <v>39</v>
      </c>
      <c r="C1900" s="62">
        <v>590437</v>
      </c>
      <c r="D1900" s="61" t="s">
        <v>11973</v>
      </c>
      <c r="E1900" s="61" t="s">
        <v>12176</v>
      </c>
      <c r="F1900" s="61" t="s">
        <v>12275</v>
      </c>
      <c r="G1900" s="63">
        <v>23</v>
      </c>
    </row>
    <row r="1901" spans="1:7" hidden="1" x14ac:dyDescent="0.25">
      <c r="A1901" s="61" t="s">
        <v>12280</v>
      </c>
      <c r="B1901" s="61" t="s">
        <v>39</v>
      </c>
      <c r="C1901" s="62">
        <v>590437</v>
      </c>
      <c r="D1901" s="61" t="s">
        <v>11973</v>
      </c>
      <c r="E1901" s="61" t="s">
        <v>12176</v>
      </c>
      <c r="F1901" s="61" t="s">
        <v>12276</v>
      </c>
      <c r="G1901" s="63">
        <v>20.5</v>
      </c>
    </row>
    <row r="1902" spans="1:7" hidden="1" x14ac:dyDescent="0.25">
      <c r="A1902" s="61" t="s">
        <v>12280</v>
      </c>
      <c r="B1902" s="61" t="s">
        <v>223</v>
      </c>
      <c r="C1902" s="62">
        <v>590450</v>
      </c>
      <c r="D1902" s="61" t="s">
        <v>12051</v>
      </c>
      <c r="E1902" s="61" t="s">
        <v>12164</v>
      </c>
      <c r="F1902" s="61" t="s">
        <v>12275</v>
      </c>
      <c r="G1902" s="63">
        <v>11</v>
      </c>
    </row>
    <row r="1903" spans="1:7" hidden="1" x14ac:dyDescent="0.25">
      <c r="A1903" s="61" t="s">
        <v>12280</v>
      </c>
      <c r="B1903" s="61" t="s">
        <v>223</v>
      </c>
      <c r="C1903" s="62">
        <v>590450</v>
      </c>
      <c r="D1903" s="61" t="s">
        <v>12051</v>
      </c>
      <c r="E1903" s="61" t="s">
        <v>12164</v>
      </c>
      <c r="F1903" s="61" t="s">
        <v>12276</v>
      </c>
      <c r="G1903" s="63">
        <v>7.5</v>
      </c>
    </row>
    <row r="1904" spans="1:7" hidden="1" x14ac:dyDescent="0.25">
      <c r="A1904" s="61" t="s">
        <v>12280</v>
      </c>
      <c r="B1904" s="61" t="s">
        <v>223</v>
      </c>
      <c r="C1904" s="62">
        <v>590450</v>
      </c>
      <c r="D1904" s="61" t="s">
        <v>12154</v>
      </c>
      <c r="E1904" s="61" t="s">
        <v>12164</v>
      </c>
      <c r="F1904" s="61" t="s">
        <v>12275</v>
      </c>
      <c r="G1904" s="63">
        <v>11</v>
      </c>
    </row>
    <row r="1905" spans="1:7" hidden="1" x14ac:dyDescent="0.25">
      <c r="A1905" s="61" t="s">
        <v>12280</v>
      </c>
      <c r="B1905" s="61" t="s">
        <v>223</v>
      </c>
      <c r="C1905" s="62">
        <v>590450</v>
      </c>
      <c r="D1905" s="61" t="s">
        <v>12154</v>
      </c>
      <c r="E1905" s="61" t="s">
        <v>12164</v>
      </c>
      <c r="F1905" s="61" t="s">
        <v>12276</v>
      </c>
      <c r="G1905" s="63">
        <v>7.5</v>
      </c>
    </row>
    <row r="1906" spans="1:7" hidden="1" x14ac:dyDescent="0.25">
      <c r="A1906" s="61" t="s">
        <v>12280</v>
      </c>
      <c r="B1906" s="61" t="s">
        <v>57</v>
      </c>
      <c r="C1906" s="62">
        <v>67012</v>
      </c>
      <c r="D1906" s="61" t="s">
        <v>12145</v>
      </c>
      <c r="E1906" s="61" t="s">
        <v>12177</v>
      </c>
      <c r="F1906" s="61" t="s">
        <v>12275</v>
      </c>
      <c r="G1906" s="63">
        <v>5</v>
      </c>
    </row>
    <row r="1907" spans="1:7" hidden="1" x14ac:dyDescent="0.25">
      <c r="A1907" s="61" t="s">
        <v>12280</v>
      </c>
      <c r="B1907" s="61" t="s">
        <v>57</v>
      </c>
      <c r="C1907" s="62">
        <v>67012</v>
      </c>
      <c r="D1907" s="61" t="s">
        <v>12145</v>
      </c>
      <c r="E1907" s="61" t="s">
        <v>12177</v>
      </c>
      <c r="F1907" s="61" t="s">
        <v>12276</v>
      </c>
      <c r="G1907" s="63">
        <v>7</v>
      </c>
    </row>
    <row r="1908" spans="1:7" hidden="1" x14ac:dyDescent="0.25">
      <c r="A1908" s="61" t="s">
        <v>12280</v>
      </c>
      <c r="B1908" s="61" t="s">
        <v>57</v>
      </c>
      <c r="C1908" s="62">
        <v>67012</v>
      </c>
      <c r="D1908" s="61" t="s">
        <v>12051</v>
      </c>
      <c r="E1908" s="61" t="s">
        <v>12177</v>
      </c>
      <c r="F1908" s="61" t="s">
        <v>12275</v>
      </c>
      <c r="G1908" s="63">
        <v>5</v>
      </c>
    </row>
    <row r="1909" spans="1:7" hidden="1" x14ac:dyDescent="0.25">
      <c r="A1909" s="61" t="s">
        <v>12280</v>
      </c>
      <c r="B1909" s="61" t="s">
        <v>57</v>
      </c>
      <c r="C1909" s="62">
        <v>67012</v>
      </c>
      <c r="D1909" s="61" t="s">
        <v>12051</v>
      </c>
      <c r="E1909" s="61" t="s">
        <v>12177</v>
      </c>
      <c r="F1909" s="61" t="s">
        <v>12276</v>
      </c>
      <c r="G1909" s="63">
        <v>7</v>
      </c>
    </row>
    <row r="1910" spans="1:7" hidden="1" x14ac:dyDescent="0.25">
      <c r="A1910" s="61" t="s">
        <v>12280</v>
      </c>
      <c r="B1910" s="61" t="s">
        <v>991</v>
      </c>
      <c r="C1910" s="62">
        <v>590594</v>
      </c>
      <c r="D1910" s="61" t="s">
        <v>12051</v>
      </c>
      <c r="E1910" s="61" t="s">
        <v>12178</v>
      </c>
      <c r="F1910" s="61" t="s">
        <v>12275</v>
      </c>
      <c r="G1910" s="63">
        <v>9</v>
      </c>
    </row>
    <row r="1911" spans="1:7" hidden="1" x14ac:dyDescent="0.25">
      <c r="A1911" s="61" t="s">
        <v>12280</v>
      </c>
      <c r="B1911" s="61" t="s">
        <v>991</v>
      </c>
      <c r="C1911" s="62">
        <v>590594</v>
      </c>
      <c r="D1911" s="61" t="s">
        <v>12051</v>
      </c>
      <c r="E1911" s="61" t="s">
        <v>12178</v>
      </c>
      <c r="F1911" s="61" t="s">
        <v>12276</v>
      </c>
      <c r="G1911" s="63">
        <v>8</v>
      </c>
    </row>
    <row r="1912" spans="1:7" hidden="1" x14ac:dyDescent="0.25">
      <c r="A1912" s="61" t="s">
        <v>12280</v>
      </c>
      <c r="B1912" s="61" t="s">
        <v>991</v>
      </c>
      <c r="C1912" s="62">
        <v>590594</v>
      </c>
      <c r="D1912" s="61" t="s">
        <v>12027</v>
      </c>
      <c r="E1912" s="61" t="s">
        <v>12178</v>
      </c>
      <c r="F1912" s="61" t="s">
        <v>12275</v>
      </c>
      <c r="G1912" s="63">
        <v>9</v>
      </c>
    </row>
    <row r="1913" spans="1:7" hidden="1" x14ac:dyDescent="0.25">
      <c r="A1913" s="61" t="s">
        <v>12280</v>
      </c>
      <c r="B1913" s="61" t="s">
        <v>991</v>
      </c>
      <c r="C1913" s="62">
        <v>590594</v>
      </c>
      <c r="D1913" s="61" t="s">
        <v>12027</v>
      </c>
      <c r="E1913" s="61" t="s">
        <v>12178</v>
      </c>
      <c r="F1913" s="61" t="s">
        <v>12276</v>
      </c>
      <c r="G1913" s="63">
        <v>8</v>
      </c>
    </row>
    <row r="1914" spans="1:7" x14ac:dyDescent="0.25">
      <c r="A1914" s="61" t="s">
        <v>12280</v>
      </c>
      <c r="B1914" s="61" t="s">
        <v>139</v>
      </c>
      <c r="C1914" s="62">
        <v>590704</v>
      </c>
      <c r="D1914" s="61" t="s">
        <v>12101</v>
      </c>
      <c r="E1914" s="61" t="s">
        <v>12179</v>
      </c>
      <c r="F1914" s="61" t="s">
        <v>12275</v>
      </c>
      <c r="G1914" s="63">
        <v>5.5</v>
      </c>
    </row>
    <row r="1915" spans="1:7" x14ac:dyDescent="0.25">
      <c r="A1915" s="61" t="s">
        <v>12280</v>
      </c>
      <c r="B1915" s="61" t="s">
        <v>139</v>
      </c>
      <c r="C1915" s="62">
        <v>590704</v>
      </c>
      <c r="D1915" s="61" t="s">
        <v>12101</v>
      </c>
      <c r="E1915" s="61" t="s">
        <v>12179</v>
      </c>
      <c r="F1915" s="61" t="s">
        <v>12276</v>
      </c>
      <c r="G1915" s="63">
        <v>5.5</v>
      </c>
    </row>
    <row r="1916" spans="1:7" x14ac:dyDescent="0.25">
      <c r="A1916" s="61" t="s">
        <v>12280</v>
      </c>
      <c r="B1916" s="61" t="s">
        <v>139</v>
      </c>
      <c r="C1916" s="62">
        <v>590704</v>
      </c>
      <c r="D1916" s="61" t="s">
        <v>12051</v>
      </c>
      <c r="E1916" s="61" t="s">
        <v>12179</v>
      </c>
      <c r="F1916" s="61" t="s">
        <v>12275</v>
      </c>
      <c r="G1916" s="63">
        <v>5.5</v>
      </c>
    </row>
    <row r="1917" spans="1:7" x14ac:dyDescent="0.25">
      <c r="A1917" s="61" t="s">
        <v>12280</v>
      </c>
      <c r="B1917" s="61" t="s">
        <v>139</v>
      </c>
      <c r="C1917" s="62">
        <v>590704</v>
      </c>
      <c r="D1917" s="61" t="s">
        <v>12051</v>
      </c>
      <c r="E1917" s="61" t="s">
        <v>12179</v>
      </c>
      <c r="F1917" s="61" t="s">
        <v>12276</v>
      </c>
      <c r="G1917" s="63">
        <v>5.5</v>
      </c>
    </row>
    <row r="1918" spans="1:7" hidden="1" x14ac:dyDescent="0.25">
      <c r="A1918" s="61" t="s">
        <v>12280</v>
      </c>
      <c r="B1918" s="61" t="s">
        <v>148</v>
      </c>
      <c r="C1918" s="62">
        <v>590765</v>
      </c>
      <c r="D1918" s="61" t="s">
        <v>12051</v>
      </c>
      <c r="E1918" s="61" t="s">
        <v>12180</v>
      </c>
      <c r="F1918" s="61" t="s">
        <v>12275</v>
      </c>
      <c r="G1918" s="63">
        <v>4</v>
      </c>
    </row>
    <row r="1919" spans="1:7" hidden="1" x14ac:dyDescent="0.25">
      <c r="A1919" s="61" t="s">
        <v>12280</v>
      </c>
      <c r="B1919" s="61" t="s">
        <v>148</v>
      </c>
      <c r="C1919" s="62">
        <v>590765</v>
      </c>
      <c r="D1919" s="61" t="s">
        <v>12051</v>
      </c>
      <c r="E1919" s="61" t="s">
        <v>12180</v>
      </c>
      <c r="F1919" s="61" t="s">
        <v>12276</v>
      </c>
      <c r="G1919" s="63">
        <v>2.5</v>
      </c>
    </row>
    <row r="1920" spans="1:7" hidden="1" x14ac:dyDescent="0.25">
      <c r="A1920" s="61" t="s">
        <v>12280</v>
      </c>
      <c r="B1920" s="61" t="s">
        <v>148</v>
      </c>
      <c r="C1920" s="62">
        <v>590765</v>
      </c>
      <c r="D1920" s="61" t="s">
        <v>12077</v>
      </c>
      <c r="E1920" s="61" t="s">
        <v>12180</v>
      </c>
      <c r="F1920" s="61" t="s">
        <v>12275</v>
      </c>
      <c r="G1920" s="63">
        <v>4</v>
      </c>
    </row>
    <row r="1921" spans="1:7" hidden="1" x14ac:dyDescent="0.25">
      <c r="A1921" s="61" t="s">
        <v>12280</v>
      </c>
      <c r="B1921" s="61" t="s">
        <v>148</v>
      </c>
      <c r="C1921" s="62">
        <v>590765</v>
      </c>
      <c r="D1921" s="61" t="s">
        <v>12077</v>
      </c>
      <c r="E1921" s="61" t="s">
        <v>12180</v>
      </c>
      <c r="F1921" s="61" t="s">
        <v>12276</v>
      </c>
      <c r="G1921" s="63">
        <v>2.5</v>
      </c>
    </row>
    <row r="1922" spans="1:7" hidden="1" x14ac:dyDescent="0.25">
      <c r="A1922" s="61" t="s">
        <v>12280</v>
      </c>
      <c r="B1922" s="61" t="s">
        <v>236</v>
      </c>
      <c r="C1922" s="62">
        <v>590789</v>
      </c>
      <c r="D1922" s="61" t="s">
        <v>12051</v>
      </c>
      <c r="E1922" s="61" t="s">
        <v>12175</v>
      </c>
      <c r="F1922" s="61" t="s">
        <v>12275</v>
      </c>
      <c r="G1922" s="63">
        <v>5.5</v>
      </c>
    </row>
    <row r="1923" spans="1:7" hidden="1" x14ac:dyDescent="0.25">
      <c r="A1923" s="61" t="s">
        <v>12280</v>
      </c>
      <c r="B1923" s="61" t="s">
        <v>236</v>
      </c>
      <c r="C1923" s="62">
        <v>590789</v>
      </c>
      <c r="D1923" s="61" t="s">
        <v>12051</v>
      </c>
      <c r="E1923" s="61" t="s">
        <v>12175</v>
      </c>
      <c r="F1923" s="61" t="s">
        <v>12276</v>
      </c>
      <c r="G1923" s="63">
        <v>2.5</v>
      </c>
    </row>
    <row r="1924" spans="1:7" hidden="1" x14ac:dyDescent="0.25">
      <c r="A1924" s="61" t="s">
        <v>12280</v>
      </c>
      <c r="B1924" s="61" t="s">
        <v>236</v>
      </c>
      <c r="C1924" s="62">
        <v>590789</v>
      </c>
      <c r="D1924" s="61" t="s">
        <v>12021</v>
      </c>
      <c r="E1924" s="61" t="s">
        <v>12175</v>
      </c>
      <c r="F1924" s="61" t="s">
        <v>12275</v>
      </c>
      <c r="G1924" s="63">
        <v>5.5</v>
      </c>
    </row>
    <row r="1925" spans="1:7" hidden="1" x14ac:dyDescent="0.25">
      <c r="A1925" s="61" t="s">
        <v>12280</v>
      </c>
      <c r="B1925" s="61" t="s">
        <v>236</v>
      </c>
      <c r="C1925" s="62">
        <v>590789</v>
      </c>
      <c r="D1925" s="61" t="s">
        <v>12021</v>
      </c>
      <c r="E1925" s="61" t="s">
        <v>12175</v>
      </c>
      <c r="F1925" s="61" t="s">
        <v>12276</v>
      </c>
      <c r="G1925" s="63">
        <v>2.5</v>
      </c>
    </row>
    <row r="1926" spans="1:7" hidden="1" x14ac:dyDescent="0.25">
      <c r="A1926" s="61" t="s">
        <v>12280</v>
      </c>
      <c r="B1926" s="61" t="s">
        <v>204</v>
      </c>
      <c r="C1926" s="62">
        <v>590907</v>
      </c>
      <c r="D1926" s="61" t="s">
        <v>12051</v>
      </c>
      <c r="E1926" s="61" t="s">
        <v>12181</v>
      </c>
      <c r="F1926" s="61" t="s">
        <v>12275</v>
      </c>
      <c r="G1926" s="63">
        <v>10</v>
      </c>
    </row>
    <row r="1927" spans="1:7" hidden="1" x14ac:dyDescent="0.25">
      <c r="A1927" s="61" t="s">
        <v>12280</v>
      </c>
      <c r="B1927" s="61" t="s">
        <v>204</v>
      </c>
      <c r="C1927" s="62">
        <v>590907</v>
      </c>
      <c r="D1927" s="61" t="s">
        <v>12051</v>
      </c>
      <c r="E1927" s="61" t="s">
        <v>12181</v>
      </c>
      <c r="F1927" s="61" t="s">
        <v>12276</v>
      </c>
      <c r="G1927" s="63">
        <v>10</v>
      </c>
    </row>
    <row r="1928" spans="1:7" hidden="1" x14ac:dyDescent="0.25">
      <c r="A1928" s="61" t="s">
        <v>12280</v>
      </c>
      <c r="B1928" s="61" t="s">
        <v>204</v>
      </c>
      <c r="C1928" s="62">
        <v>590907</v>
      </c>
      <c r="D1928" s="61" t="s">
        <v>12065</v>
      </c>
      <c r="E1928" s="61" t="s">
        <v>12181</v>
      </c>
      <c r="F1928" s="61" t="s">
        <v>12275</v>
      </c>
      <c r="G1928" s="63">
        <v>10</v>
      </c>
    </row>
    <row r="1929" spans="1:7" hidden="1" x14ac:dyDescent="0.25">
      <c r="A1929" s="61" t="s">
        <v>12280</v>
      </c>
      <c r="B1929" s="61" t="s">
        <v>204</v>
      </c>
      <c r="C1929" s="62">
        <v>590907</v>
      </c>
      <c r="D1929" s="61" t="s">
        <v>12065</v>
      </c>
      <c r="E1929" s="61" t="s">
        <v>12181</v>
      </c>
      <c r="F1929" s="61" t="s">
        <v>12276</v>
      </c>
      <c r="G1929" s="63">
        <v>10</v>
      </c>
    </row>
    <row r="1930" spans="1:7" hidden="1" x14ac:dyDescent="0.25">
      <c r="A1930" s="61" t="s">
        <v>12280</v>
      </c>
      <c r="B1930" s="61" t="s">
        <v>82</v>
      </c>
      <c r="C1930" s="62">
        <v>590938</v>
      </c>
      <c r="D1930" s="61" t="s">
        <v>12051</v>
      </c>
      <c r="E1930" s="61" t="s">
        <v>12182</v>
      </c>
      <c r="F1930" s="61" t="s">
        <v>12275</v>
      </c>
      <c r="G1930" s="63">
        <v>19.5</v>
      </c>
    </row>
    <row r="1931" spans="1:7" hidden="1" x14ac:dyDescent="0.25">
      <c r="A1931" s="61" t="s">
        <v>12280</v>
      </c>
      <c r="B1931" s="61" t="s">
        <v>82</v>
      </c>
      <c r="C1931" s="62">
        <v>590938</v>
      </c>
      <c r="D1931" s="61" t="s">
        <v>12148</v>
      </c>
      <c r="E1931" s="61" t="s">
        <v>12182</v>
      </c>
      <c r="F1931" s="61" t="s">
        <v>12275</v>
      </c>
      <c r="G1931" s="63">
        <v>19.5</v>
      </c>
    </row>
    <row r="1932" spans="1:7" hidden="1" x14ac:dyDescent="0.25">
      <c r="A1932" s="61" t="s">
        <v>12280</v>
      </c>
      <c r="B1932" s="61" t="s">
        <v>188</v>
      </c>
      <c r="C1932" s="62">
        <v>590960</v>
      </c>
      <c r="D1932" s="61" t="s">
        <v>12051</v>
      </c>
      <c r="E1932" s="61" t="s">
        <v>12183</v>
      </c>
      <c r="F1932" s="61" t="s">
        <v>12275</v>
      </c>
      <c r="G1932" s="63">
        <v>5</v>
      </c>
    </row>
    <row r="1933" spans="1:7" hidden="1" x14ac:dyDescent="0.25">
      <c r="A1933" s="61" t="s">
        <v>12280</v>
      </c>
      <c r="B1933" s="61" t="s">
        <v>188</v>
      </c>
      <c r="C1933" s="62">
        <v>590960</v>
      </c>
      <c r="D1933" s="61" t="s">
        <v>12106</v>
      </c>
      <c r="E1933" s="61" t="s">
        <v>12183</v>
      </c>
      <c r="F1933" s="61" t="s">
        <v>12275</v>
      </c>
      <c r="G1933" s="63">
        <v>5</v>
      </c>
    </row>
    <row r="1934" spans="1:7" hidden="1" x14ac:dyDescent="0.25">
      <c r="A1934" s="61" t="s">
        <v>12280</v>
      </c>
      <c r="B1934" s="61" t="s">
        <v>58</v>
      </c>
      <c r="C1934" s="62">
        <v>590977</v>
      </c>
      <c r="D1934" s="61" t="s">
        <v>12051</v>
      </c>
      <c r="E1934" s="61" t="s">
        <v>12184</v>
      </c>
      <c r="F1934" s="61" t="s">
        <v>12276</v>
      </c>
      <c r="G1934" s="63">
        <v>2</v>
      </c>
    </row>
    <row r="1935" spans="1:7" hidden="1" x14ac:dyDescent="0.25">
      <c r="A1935" s="61" t="s">
        <v>12280</v>
      </c>
      <c r="B1935" s="61" t="s">
        <v>58</v>
      </c>
      <c r="C1935" s="62">
        <v>590977</v>
      </c>
      <c r="D1935" s="61" t="s">
        <v>11961</v>
      </c>
      <c r="E1935" s="61" t="s">
        <v>12184</v>
      </c>
      <c r="F1935" s="61" t="s">
        <v>12276</v>
      </c>
      <c r="G1935" s="63">
        <v>2</v>
      </c>
    </row>
    <row r="1936" spans="1:7" hidden="1" x14ac:dyDescent="0.25">
      <c r="A1936" s="61" t="s">
        <v>12280</v>
      </c>
      <c r="B1936" s="61" t="s">
        <v>231</v>
      </c>
      <c r="C1936" s="62">
        <v>591021</v>
      </c>
      <c r="D1936" s="61" t="s">
        <v>12051</v>
      </c>
      <c r="E1936" s="61" t="s">
        <v>12185</v>
      </c>
      <c r="F1936" s="61" t="s">
        <v>12275</v>
      </c>
      <c r="G1936" s="63">
        <v>3</v>
      </c>
    </row>
    <row r="1937" spans="1:7" hidden="1" x14ac:dyDescent="0.25">
      <c r="A1937" s="61" t="s">
        <v>12280</v>
      </c>
      <c r="B1937" s="61" t="s">
        <v>231</v>
      </c>
      <c r="C1937" s="62">
        <v>591021</v>
      </c>
      <c r="D1937" s="61" t="s">
        <v>12021</v>
      </c>
      <c r="E1937" s="61" t="s">
        <v>12185</v>
      </c>
      <c r="F1937" s="61" t="s">
        <v>12275</v>
      </c>
      <c r="G1937" s="63">
        <v>3</v>
      </c>
    </row>
    <row r="1938" spans="1:7" hidden="1" x14ac:dyDescent="0.25">
      <c r="A1938" s="61" t="s">
        <v>12280</v>
      </c>
      <c r="B1938" s="61" t="s">
        <v>78</v>
      </c>
      <c r="C1938" s="62">
        <v>591080</v>
      </c>
      <c r="D1938" s="61" t="s">
        <v>12051</v>
      </c>
      <c r="E1938" s="61" t="s">
        <v>12169</v>
      </c>
      <c r="F1938" s="61" t="s">
        <v>12275</v>
      </c>
      <c r="G1938" s="63">
        <v>6</v>
      </c>
    </row>
    <row r="1939" spans="1:7" hidden="1" x14ac:dyDescent="0.25">
      <c r="A1939" s="61" t="s">
        <v>12280</v>
      </c>
      <c r="B1939" s="61" t="s">
        <v>78</v>
      </c>
      <c r="C1939" s="62">
        <v>591080</v>
      </c>
      <c r="D1939" s="61" t="s">
        <v>12051</v>
      </c>
      <c r="E1939" s="61" t="s">
        <v>12169</v>
      </c>
      <c r="F1939" s="61" t="s">
        <v>12276</v>
      </c>
      <c r="G1939" s="63">
        <v>6</v>
      </c>
    </row>
    <row r="1940" spans="1:7" hidden="1" x14ac:dyDescent="0.25">
      <c r="A1940" s="61" t="s">
        <v>12280</v>
      </c>
      <c r="B1940" s="61" t="s">
        <v>78</v>
      </c>
      <c r="C1940" s="62">
        <v>591080</v>
      </c>
      <c r="D1940" s="61" t="s">
        <v>11999</v>
      </c>
      <c r="E1940" s="61" t="s">
        <v>12169</v>
      </c>
      <c r="F1940" s="61" t="s">
        <v>12275</v>
      </c>
      <c r="G1940" s="63">
        <v>6</v>
      </c>
    </row>
    <row r="1941" spans="1:7" hidden="1" x14ac:dyDescent="0.25">
      <c r="A1941" s="61" t="s">
        <v>12280</v>
      </c>
      <c r="B1941" s="61" t="s">
        <v>78</v>
      </c>
      <c r="C1941" s="62">
        <v>591080</v>
      </c>
      <c r="D1941" s="61" t="s">
        <v>11999</v>
      </c>
      <c r="E1941" s="61" t="s">
        <v>12169</v>
      </c>
      <c r="F1941" s="61" t="s">
        <v>12276</v>
      </c>
      <c r="G1941" s="63">
        <v>6</v>
      </c>
    </row>
    <row r="1942" spans="1:7" hidden="1" x14ac:dyDescent="0.25">
      <c r="A1942" s="61" t="s">
        <v>12280</v>
      </c>
      <c r="B1942" s="61" t="s">
        <v>226</v>
      </c>
      <c r="C1942" s="62">
        <v>591207</v>
      </c>
      <c r="D1942" s="61" t="s">
        <v>12051</v>
      </c>
      <c r="E1942" s="61" t="s">
        <v>12186</v>
      </c>
      <c r="F1942" s="61" t="s">
        <v>12275</v>
      </c>
      <c r="G1942" s="63">
        <v>3</v>
      </c>
    </row>
    <row r="1943" spans="1:7" hidden="1" x14ac:dyDescent="0.25">
      <c r="A1943" s="61" t="s">
        <v>12280</v>
      </c>
      <c r="B1943" s="61" t="s">
        <v>226</v>
      </c>
      <c r="C1943" s="62">
        <v>591207</v>
      </c>
      <c r="D1943" s="61" t="s">
        <v>12051</v>
      </c>
      <c r="E1943" s="61" t="s">
        <v>12186</v>
      </c>
      <c r="F1943" s="61" t="s">
        <v>12276</v>
      </c>
      <c r="G1943" s="63">
        <v>2</v>
      </c>
    </row>
    <row r="1944" spans="1:7" hidden="1" x14ac:dyDescent="0.25">
      <c r="A1944" s="61" t="s">
        <v>12280</v>
      </c>
      <c r="B1944" s="61" t="s">
        <v>226</v>
      </c>
      <c r="C1944" s="62">
        <v>591207</v>
      </c>
      <c r="D1944" s="61" t="s">
        <v>12046</v>
      </c>
      <c r="E1944" s="61" t="s">
        <v>12186</v>
      </c>
      <c r="F1944" s="61" t="s">
        <v>12275</v>
      </c>
      <c r="G1944" s="63">
        <v>3</v>
      </c>
    </row>
    <row r="1945" spans="1:7" hidden="1" x14ac:dyDescent="0.25">
      <c r="A1945" s="61" t="s">
        <v>12280</v>
      </c>
      <c r="B1945" s="61" t="s">
        <v>226</v>
      </c>
      <c r="C1945" s="62">
        <v>591207</v>
      </c>
      <c r="D1945" s="61" t="s">
        <v>12046</v>
      </c>
      <c r="E1945" s="61" t="s">
        <v>12186</v>
      </c>
      <c r="F1945" s="61" t="s">
        <v>12276</v>
      </c>
      <c r="G1945" s="63">
        <v>2</v>
      </c>
    </row>
    <row r="1946" spans="1:7" hidden="1" x14ac:dyDescent="0.25">
      <c r="A1946" s="61" t="s">
        <v>12280</v>
      </c>
      <c r="B1946" s="61" t="s">
        <v>226</v>
      </c>
      <c r="C1946" s="62">
        <v>591207</v>
      </c>
      <c r="D1946" s="61" t="s">
        <v>1174</v>
      </c>
      <c r="E1946" s="61" t="s">
        <v>12186</v>
      </c>
      <c r="F1946" s="61" t="s">
        <v>12275</v>
      </c>
      <c r="G1946" s="63">
        <v>3</v>
      </c>
    </row>
    <row r="1947" spans="1:7" hidden="1" x14ac:dyDescent="0.25">
      <c r="A1947" s="61" t="s">
        <v>12280</v>
      </c>
      <c r="B1947" s="61" t="s">
        <v>226</v>
      </c>
      <c r="C1947" s="62">
        <v>591207</v>
      </c>
      <c r="D1947" s="61" t="s">
        <v>1174</v>
      </c>
      <c r="E1947" s="61" t="s">
        <v>12186</v>
      </c>
      <c r="F1947" s="61" t="s">
        <v>12276</v>
      </c>
      <c r="G1947" s="63">
        <v>2</v>
      </c>
    </row>
    <row r="1948" spans="1:7" hidden="1" x14ac:dyDescent="0.25">
      <c r="A1948" s="61" t="s">
        <v>12280</v>
      </c>
      <c r="B1948" s="61" t="s">
        <v>46</v>
      </c>
      <c r="C1948" s="62">
        <v>591217</v>
      </c>
      <c r="D1948" s="61" t="s">
        <v>12051</v>
      </c>
      <c r="E1948" s="61" t="s">
        <v>12164</v>
      </c>
      <c r="F1948" s="61" t="s">
        <v>12275</v>
      </c>
      <c r="G1948" s="63">
        <v>10</v>
      </c>
    </row>
    <row r="1949" spans="1:7" hidden="1" x14ac:dyDescent="0.25">
      <c r="A1949" s="61" t="s">
        <v>12280</v>
      </c>
      <c r="B1949" s="61" t="s">
        <v>46</v>
      </c>
      <c r="C1949" s="62">
        <v>591217</v>
      </c>
      <c r="D1949" s="61" t="s">
        <v>12051</v>
      </c>
      <c r="E1949" s="61" t="s">
        <v>12164</v>
      </c>
      <c r="F1949" s="61" t="s">
        <v>12276</v>
      </c>
      <c r="G1949" s="63">
        <v>7.5</v>
      </c>
    </row>
    <row r="1950" spans="1:7" hidden="1" x14ac:dyDescent="0.25">
      <c r="A1950" s="61" t="s">
        <v>12280</v>
      </c>
      <c r="B1950" s="61" t="s">
        <v>46</v>
      </c>
      <c r="C1950" s="62">
        <v>591217</v>
      </c>
      <c r="D1950" s="61" t="s">
        <v>12154</v>
      </c>
      <c r="E1950" s="61" t="s">
        <v>12164</v>
      </c>
      <c r="F1950" s="61" t="s">
        <v>12275</v>
      </c>
      <c r="G1950" s="63">
        <v>10</v>
      </c>
    </row>
    <row r="1951" spans="1:7" hidden="1" x14ac:dyDescent="0.25">
      <c r="A1951" s="61" t="s">
        <v>12280</v>
      </c>
      <c r="B1951" s="61" t="s">
        <v>46</v>
      </c>
      <c r="C1951" s="62">
        <v>591217</v>
      </c>
      <c r="D1951" s="61" t="s">
        <v>12154</v>
      </c>
      <c r="E1951" s="61" t="s">
        <v>12164</v>
      </c>
      <c r="F1951" s="61" t="s">
        <v>12276</v>
      </c>
      <c r="G1951" s="63">
        <v>7.5</v>
      </c>
    </row>
    <row r="1952" spans="1:7" hidden="1" x14ac:dyDescent="0.25">
      <c r="A1952" s="61" t="s">
        <v>12280</v>
      </c>
      <c r="B1952" s="61" t="s">
        <v>177</v>
      </c>
      <c r="C1952" s="62">
        <v>580633</v>
      </c>
      <c r="D1952" s="61" t="s">
        <v>12051</v>
      </c>
      <c r="E1952" s="61" t="s">
        <v>12167</v>
      </c>
      <c r="F1952" s="61" t="s">
        <v>12275</v>
      </c>
      <c r="G1952" s="63">
        <v>9</v>
      </c>
    </row>
    <row r="1953" spans="1:7" hidden="1" x14ac:dyDescent="0.25">
      <c r="A1953" s="61" t="s">
        <v>12280</v>
      </c>
      <c r="B1953" s="61" t="s">
        <v>177</v>
      </c>
      <c r="C1953" s="62">
        <v>580633</v>
      </c>
      <c r="D1953" s="61" t="s">
        <v>12121</v>
      </c>
      <c r="E1953" s="61" t="s">
        <v>12167</v>
      </c>
      <c r="F1953" s="61" t="s">
        <v>12275</v>
      </c>
      <c r="G1953" s="63">
        <v>9</v>
      </c>
    </row>
    <row r="1954" spans="1:7" hidden="1" x14ac:dyDescent="0.25">
      <c r="A1954" s="61" t="s">
        <v>12280</v>
      </c>
      <c r="B1954" s="61" t="s">
        <v>54</v>
      </c>
      <c r="C1954" s="62">
        <v>591326</v>
      </c>
      <c r="D1954" s="61" t="s">
        <v>12012</v>
      </c>
      <c r="E1954" s="61" t="s">
        <v>12162</v>
      </c>
      <c r="F1954" s="61" t="s">
        <v>12275</v>
      </c>
      <c r="G1954" s="63">
        <v>16</v>
      </c>
    </row>
    <row r="1955" spans="1:7" hidden="1" x14ac:dyDescent="0.25">
      <c r="A1955" s="61" t="s">
        <v>12280</v>
      </c>
      <c r="B1955" s="61" t="s">
        <v>54</v>
      </c>
      <c r="C1955" s="62">
        <v>591326</v>
      </c>
      <c r="D1955" s="61" t="s">
        <v>12012</v>
      </c>
      <c r="E1955" s="61" t="s">
        <v>12162</v>
      </c>
      <c r="F1955" s="61" t="s">
        <v>12276</v>
      </c>
      <c r="G1955" s="63">
        <v>7</v>
      </c>
    </row>
    <row r="1956" spans="1:7" hidden="1" x14ac:dyDescent="0.25">
      <c r="A1956" s="61" t="s">
        <v>12280</v>
      </c>
      <c r="B1956" s="61" t="s">
        <v>54</v>
      </c>
      <c r="C1956" s="62">
        <v>591326</v>
      </c>
      <c r="D1956" s="61" t="s">
        <v>12051</v>
      </c>
      <c r="E1956" s="61" t="s">
        <v>12162</v>
      </c>
      <c r="F1956" s="61" t="s">
        <v>12275</v>
      </c>
      <c r="G1956" s="63">
        <v>16</v>
      </c>
    </row>
    <row r="1957" spans="1:7" hidden="1" x14ac:dyDescent="0.25">
      <c r="A1957" s="61" t="s">
        <v>12280</v>
      </c>
      <c r="B1957" s="61" t="s">
        <v>54</v>
      </c>
      <c r="C1957" s="62">
        <v>591326</v>
      </c>
      <c r="D1957" s="61" t="s">
        <v>12051</v>
      </c>
      <c r="E1957" s="61" t="s">
        <v>12162</v>
      </c>
      <c r="F1957" s="61" t="s">
        <v>12276</v>
      </c>
      <c r="G1957" s="63">
        <v>7</v>
      </c>
    </row>
    <row r="1958" spans="1:7" hidden="1" x14ac:dyDescent="0.25">
      <c r="A1958" s="61" t="s">
        <v>12280</v>
      </c>
      <c r="B1958" s="61" t="s">
        <v>168</v>
      </c>
      <c r="C1958" s="62">
        <v>591406</v>
      </c>
      <c r="D1958" s="61" t="s">
        <v>12051</v>
      </c>
      <c r="E1958" s="61" t="s">
        <v>12187</v>
      </c>
      <c r="F1958" s="61" t="s">
        <v>12275</v>
      </c>
      <c r="G1958" s="63">
        <v>4</v>
      </c>
    </row>
    <row r="1959" spans="1:7" hidden="1" x14ac:dyDescent="0.25">
      <c r="A1959" s="61" t="s">
        <v>12280</v>
      </c>
      <c r="B1959" s="61" t="s">
        <v>168</v>
      </c>
      <c r="C1959" s="62">
        <v>591406</v>
      </c>
      <c r="D1959" s="61" t="s">
        <v>12051</v>
      </c>
      <c r="E1959" s="61" t="s">
        <v>12187</v>
      </c>
      <c r="F1959" s="61" t="s">
        <v>12276</v>
      </c>
      <c r="G1959" s="63">
        <v>4</v>
      </c>
    </row>
    <row r="1960" spans="1:7" hidden="1" x14ac:dyDescent="0.25">
      <c r="A1960" s="61" t="s">
        <v>12280</v>
      </c>
      <c r="B1960" s="61" t="s">
        <v>168</v>
      </c>
      <c r="C1960" s="62">
        <v>591406</v>
      </c>
      <c r="D1960" s="61" t="s">
        <v>12132</v>
      </c>
      <c r="E1960" s="61" t="s">
        <v>12187</v>
      </c>
      <c r="F1960" s="61" t="s">
        <v>12275</v>
      </c>
      <c r="G1960" s="63">
        <v>4</v>
      </c>
    </row>
    <row r="1961" spans="1:7" hidden="1" x14ac:dyDescent="0.25">
      <c r="A1961" s="61" t="s">
        <v>12280</v>
      </c>
      <c r="B1961" s="61" t="s">
        <v>168</v>
      </c>
      <c r="C1961" s="62">
        <v>591406</v>
      </c>
      <c r="D1961" s="61" t="s">
        <v>12132</v>
      </c>
      <c r="E1961" s="61" t="s">
        <v>12187</v>
      </c>
      <c r="F1961" s="61" t="s">
        <v>12276</v>
      </c>
      <c r="G1961" s="63">
        <v>4</v>
      </c>
    </row>
    <row r="1962" spans="1:7" hidden="1" x14ac:dyDescent="0.25">
      <c r="A1962" s="61" t="s">
        <v>12280</v>
      </c>
      <c r="B1962" s="61" t="s">
        <v>136</v>
      </c>
      <c r="C1962" s="62">
        <v>105593</v>
      </c>
      <c r="D1962" s="61" t="s">
        <v>12051</v>
      </c>
      <c r="E1962" s="61" t="s">
        <v>12172</v>
      </c>
      <c r="F1962" s="61" t="s">
        <v>12275</v>
      </c>
      <c r="G1962" s="63">
        <v>3</v>
      </c>
    </row>
    <row r="1963" spans="1:7" hidden="1" x14ac:dyDescent="0.25">
      <c r="A1963" s="61" t="s">
        <v>12280</v>
      </c>
      <c r="B1963" s="61" t="s">
        <v>136</v>
      </c>
      <c r="C1963" s="62">
        <v>105593</v>
      </c>
      <c r="D1963" s="61" t="s">
        <v>1174</v>
      </c>
      <c r="E1963" s="61" t="s">
        <v>12172</v>
      </c>
      <c r="F1963" s="61" t="s">
        <v>12275</v>
      </c>
      <c r="G1963" s="63">
        <v>3</v>
      </c>
    </row>
    <row r="1964" spans="1:7" hidden="1" x14ac:dyDescent="0.25">
      <c r="A1964" s="61" t="s">
        <v>12280</v>
      </c>
      <c r="B1964" s="61" t="s">
        <v>124</v>
      </c>
      <c r="C1964" s="62">
        <v>591502</v>
      </c>
      <c r="D1964" s="61" t="s">
        <v>12051</v>
      </c>
      <c r="E1964" s="61" t="s">
        <v>12188</v>
      </c>
      <c r="F1964" s="61" t="s">
        <v>12275</v>
      </c>
      <c r="G1964" s="63">
        <v>4.0999999999999996</v>
      </c>
    </row>
    <row r="1965" spans="1:7" hidden="1" x14ac:dyDescent="0.25">
      <c r="A1965" s="61" t="s">
        <v>12280</v>
      </c>
      <c r="B1965" s="61" t="s">
        <v>124</v>
      </c>
      <c r="C1965" s="62">
        <v>591502</v>
      </c>
      <c r="D1965" s="61" t="s">
        <v>12051</v>
      </c>
      <c r="E1965" s="61" t="s">
        <v>12188</v>
      </c>
      <c r="F1965" s="61" t="s">
        <v>12276</v>
      </c>
      <c r="G1965" s="63">
        <v>4.0999999999999996</v>
      </c>
    </row>
    <row r="1966" spans="1:7" hidden="1" x14ac:dyDescent="0.25">
      <c r="A1966" s="61" t="s">
        <v>12280</v>
      </c>
      <c r="B1966" s="61" t="s">
        <v>124</v>
      </c>
      <c r="C1966" s="62">
        <v>591502</v>
      </c>
      <c r="D1966" s="61" t="s">
        <v>12095</v>
      </c>
      <c r="E1966" s="61" t="s">
        <v>12188</v>
      </c>
      <c r="F1966" s="61" t="s">
        <v>12275</v>
      </c>
      <c r="G1966" s="63">
        <v>4.0999999999999996</v>
      </c>
    </row>
    <row r="1967" spans="1:7" hidden="1" x14ac:dyDescent="0.25">
      <c r="A1967" s="61" t="s">
        <v>12280</v>
      </c>
      <c r="B1967" s="61" t="s">
        <v>124</v>
      </c>
      <c r="C1967" s="62">
        <v>591502</v>
      </c>
      <c r="D1967" s="61" t="s">
        <v>12095</v>
      </c>
      <c r="E1967" s="61" t="s">
        <v>12188</v>
      </c>
      <c r="F1967" s="61" t="s">
        <v>12276</v>
      </c>
      <c r="G1967" s="63">
        <v>4.0999999999999996</v>
      </c>
    </row>
    <row r="1968" spans="1:7" hidden="1" x14ac:dyDescent="0.25">
      <c r="A1968" s="61" t="s">
        <v>12280</v>
      </c>
      <c r="B1968" s="61" t="s">
        <v>153</v>
      </c>
      <c r="C1968" s="62">
        <v>591531</v>
      </c>
      <c r="D1968" s="61" t="s">
        <v>12051</v>
      </c>
      <c r="E1968" s="61" t="s">
        <v>12184</v>
      </c>
      <c r="F1968" s="61" t="s">
        <v>12275</v>
      </c>
      <c r="G1968" s="63">
        <v>5</v>
      </c>
    </row>
    <row r="1969" spans="1:7" hidden="1" x14ac:dyDescent="0.25">
      <c r="A1969" s="61" t="s">
        <v>12280</v>
      </c>
      <c r="B1969" s="61" t="s">
        <v>153</v>
      </c>
      <c r="C1969" s="62">
        <v>591531</v>
      </c>
      <c r="D1969" s="61" t="s">
        <v>12051</v>
      </c>
      <c r="E1969" s="61" t="s">
        <v>12184</v>
      </c>
      <c r="F1969" s="61" t="s">
        <v>12276</v>
      </c>
      <c r="G1969" s="63">
        <v>3</v>
      </c>
    </row>
    <row r="1970" spans="1:7" hidden="1" x14ac:dyDescent="0.25">
      <c r="A1970" s="61" t="s">
        <v>12280</v>
      </c>
      <c r="B1970" s="61" t="s">
        <v>153</v>
      </c>
      <c r="C1970" s="62">
        <v>591531</v>
      </c>
      <c r="D1970" s="61" t="s">
        <v>12048</v>
      </c>
      <c r="E1970" s="61" t="s">
        <v>12184</v>
      </c>
      <c r="F1970" s="61" t="s">
        <v>12275</v>
      </c>
      <c r="G1970" s="63">
        <v>5</v>
      </c>
    </row>
    <row r="1971" spans="1:7" hidden="1" x14ac:dyDescent="0.25">
      <c r="A1971" s="61" t="s">
        <v>12280</v>
      </c>
      <c r="B1971" s="61" t="s">
        <v>153</v>
      </c>
      <c r="C1971" s="62">
        <v>591531</v>
      </c>
      <c r="D1971" s="61" t="s">
        <v>12048</v>
      </c>
      <c r="E1971" s="61" t="s">
        <v>12184</v>
      </c>
      <c r="F1971" s="61" t="s">
        <v>12276</v>
      </c>
      <c r="G1971" s="63">
        <v>3</v>
      </c>
    </row>
    <row r="1972" spans="1:7" hidden="1" x14ac:dyDescent="0.25">
      <c r="A1972" s="61" t="s">
        <v>12280</v>
      </c>
      <c r="B1972" s="61" t="s">
        <v>246</v>
      </c>
      <c r="C1972" s="62">
        <v>591548</v>
      </c>
      <c r="D1972" s="61" t="s">
        <v>12012</v>
      </c>
      <c r="E1972" s="61" t="s">
        <v>12168</v>
      </c>
      <c r="F1972" s="61" t="s">
        <v>12276</v>
      </c>
      <c r="G1972" s="63">
        <v>11.5</v>
      </c>
    </row>
    <row r="1973" spans="1:7" hidden="1" x14ac:dyDescent="0.25">
      <c r="A1973" s="61" t="s">
        <v>12280</v>
      </c>
      <c r="B1973" s="61" t="s">
        <v>246</v>
      </c>
      <c r="C1973" s="62">
        <v>591548</v>
      </c>
      <c r="D1973" s="61" t="s">
        <v>12051</v>
      </c>
      <c r="E1973" s="61" t="s">
        <v>12168</v>
      </c>
      <c r="F1973" s="61" t="s">
        <v>12275</v>
      </c>
      <c r="G1973" s="63">
        <v>15</v>
      </c>
    </row>
    <row r="1974" spans="1:7" hidden="1" x14ac:dyDescent="0.25">
      <c r="A1974" s="61" t="s">
        <v>12280</v>
      </c>
      <c r="B1974" s="61" t="s">
        <v>246</v>
      </c>
      <c r="C1974" s="62">
        <v>591548</v>
      </c>
      <c r="D1974" s="61" t="s">
        <v>12051</v>
      </c>
      <c r="E1974" s="61" t="s">
        <v>12168</v>
      </c>
      <c r="F1974" s="61" t="s">
        <v>12276</v>
      </c>
      <c r="G1974" s="63">
        <v>11.5</v>
      </c>
    </row>
    <row r="1975" spans="1:7" hidden="1" x14ac:dyDescent="0.25">
      <c r="A1975" s="61" t="s">
        <v>12280</v>
      </c>
      <c r="B1975" s="61" t="s">
        <v>246</v>
      </c>
      <c r="C1975" s="62">
        <v>591548</v>
      </c>
      <c r="D1975" s="61" t="s">
        <v>12031</v>
      </c>
      <c r="E1975" s="61" t="s">
        <v>12168</v>
      </c>
      <c r="F1975" s="61" t="s">
        <v>12276</v>
      </c>
      <c r="G1975" s="63">
        <v>11.5</v>
      </c>
    </row>
    <row r="1976" spans="1:7" hidden="1" x14ac:dyDescent="0.25">
      <c r="A1976" s="61" t="s">
        <v>12280</v>
      </c>
      <c r="B1976" s="61" t="s">
        <v>246</v>
      </c>
      <c r="C1976" s="62">
        <v>591548</v>
      </c>
      <c r="D1976" s="61" t="s">
        <v>11954</v>
      </c>
      <c r="E1976" s="61" t="s">
        <v>12168</v>
      </c>
      <c r="F1976" s="61" t="s">
        <v>12275</v>
      </c>
      <c r="G1976" s="63">
        <v>15</v>
      </c>
    </row>
    <row r="1977" spans="1:7" hidden="1" x14ac:dyDescent="0.25">
      <c r="A1977" s="61" t="s">
        <v>12280</v>
      </c>
      <c r="B1977" s="61" t="s">
        <v>246</v>
      </c>
      <c r="C1977" s="62">
        <v>591548</v>
      </c>
      <c r="D1977" s="61" t="s">
        <v>11954</v>
      </c>
      <c r="E1977" s="61" t="s">
        <v>12168</v>
      </c>
      <c r="F1977" s="61" t="s">
        <v>12276</v>
      </c>
      <c r="G1977" s="63">
        <v>11.5</v>
      </c>
    </row>
    <row r="1978" spans="1:7" hidden="1" x14ac:dyDescent="0.25">
      <c r="A1978" s="61" t="s">
        <v>12280</v>
      </c>
      <c r="B1978" s="61" t="s">
        <v>164</v>
      </c>
      <c r="C1978" s="62">
        <v>492349</v>
      </c>
      <c r="D1978" s="61" t="s">
        <v>12051</v>
      </c>
      <c r="E1978" s="61" t="s">
        <v>12189</v>
      </c>
      <c r="F1978" s="61" t="s">
        <v>12275</v>
      </c>
      <c r="G1978" s="63">
        <v>5</v>
      </c>
    </row>
    <row r="1979" spans="1:7" hidden="1" x14ac:dyDescent="0.25">
      <c r="A1979" s="61" t="s">
        <v>12280</v>
      </c>
      <c r="B1979" s="61" t="s">
        <v>164</v>
      </c>
      <c r="C1979" s="62">
        <v>492349</v>
      </c>
      <c r="D1979" s="61" t="s">
        <v>12051</v>
      </c>
      <c r="E1979" s="61" t="s">
        <v>12189</v>
      </c>
      <c r="F1979" s="61" t="s">
        <v>12276</v>
      </c>
      <c r="G1979" s="63">
        <v>2.5</v>
      </c>
    </row>
    <row r="1980" spans="1:7" hidden="1" x14ac:dyDescent="0.25">
      <c r="A1980" s="61" t="s">
        <v>12280</v>
      </c>
      <c r="B1980" s="61" t="s">
        <v>164</v>
      </c>
      <c r="C1980" s="62">
        <v>492349</v>
      </c>
      <c r="D1980" s="61" t="s">
        <v>12077</v>
      </c>
      <c r="E1980" s="61" t="s">
        <v>12189</v>
      </c>
      <c r="F1980" s="61" t="s">
        <v>12275</v>
      </c>
      <c r="G1980" s="63">
        <v>5</v>
      </c>
    </row>
    <row r="1981" spans="1:7" hidden="1" x14ac:dyDescent="0.25">
      <c r="A1981" s="61" t="s">
        <v>12280</v>
      </c>
      <c r="B1981" s="61" t="s">
        <v>164</v>
      </c>
      <c r="C1981" s="62">
        <v>492349</v>
      </c>
      <c r="D1981" s="61" t="s">
        <v>12077</v>
      </c>
      <c r="E1981" s="61" t="s">
        <v>12189</v>
      </c>
      <c r="F1981" s="61" t="s">
        <v>12276</v>
      </c>
      <c r="G1981" s="63">
        <v>2.5</v>
      </c>
    </row>
    <row r="1982" spans="1:7" hidden="1" x14ac:dyDescent="0.25">
      <c r="A1982" s="61" t="s">
        <v>12280</v>
      </c>
      <c r="B1982" s="61" t="s">
        <v>1968</v>
      </c>
      <c r="C1982" s="62">
        <v>591610</v>
      </c>
      <c r="D1982" s="61" t="s">
        <v>12051</v>
      </c>
      <c r="E1982" s="61" t="s">
        <v>12190</v>
      </c>
      <c r="F1982" s="61" t="s">
        <v>12275</v>
      </c>
      <c r="G1982" s="63">
        <v>5</v>
      </c>
    </row>
    <row r="1983" spans="1:7" hidden="1" x14ac:dyDescent="0.25">
      <c r="A1983" s="61" t="s">
        <v>12280</v>
      </c>
      <c r="B1983" s="61" t="s">
        <v>1968</v>
      </c>
      <c r="C1983" s="62">
        <v>591610</v>
      </c>
      <c r="D1983" s="61" t="s">
        <v>12075</v>
      </c>
      <c r="E1983" s="61" t="s">
        <v>12190</v>
      </c>
      <c r="F1983" s="61" t="s">
        <v>12275</v>
      </c>
      <c r="G1983" s="63">
        <v>5</v>
      </c>
    </row>
    <row r="1984" spans="1:7" hidden="1" x14ac:dyDescent="0.25">
      <c r="A1984" s="61" t="s">
        <v>12280</v>
      </c>
      <c r="B1984" s="61" t="s">
        <v>253</v>
      </c>
      <c r="C1984" s="62">
        <v>591671</v>
      </c>
      <c r="D1984" s="61" t="s">
        <v>12051</v>
      </c>
      <c r="E1984" s="61" t="s">
        <v>12191</v>
      </c>
      <c r="F1984" s="61" t="s">
        <v>12275</v>
      </c>
      <c r="G1984" s="63">
        <v>5</v>
      </c>
    </row>
    <row r="1985" spans="1:7" hidden="1" x14ac:dyDescent="0.25">
      <c r="A1985" s="61" t="s">
        <v>12280</v>
      </c>
      <c r="B1985" s="61" t="s">
        <v>253</v>
      </c>
      <c r="C1985" s="62">
        <v>591671</v>
      </c>
      <c r="D1985" s="61" t="s">
        <v>12051</v>
      </c>
      <c r="E1985" s="61" t="s">
        <v>12191</v>
      </c>
      <c r="F1985" s="61" t="s">
        <v>12276</v>
      </c>
      <c r="G1985" s="63">
        <v>3</v>
      </c>
    </row>
    <row r="1986" spans="1:7" hidden="1" x14ac:dyDescent="0.25">
      <c r="A1986" s="61" t="s">
        <v>12280</v>
      </c>
      <c r="B1986" s="61" t="s">
        <v>253</v>
      </c>
      <c r="C1986" s="62">
        <v>591671</v>
      </c>
      <c r="D1986" s="61" t="s">
        <v>12108</v>
      </c>
      <c r="E1986" s="61" t="s">
        <v>12191</v>
      </c>
      <c r="F1986" s="61" t="s">
        <v>12275</v>
      </c>
      <c r="G1986" s="63">
        <v>5</v>
      </c>
    </row>
    <row r="1987" spans="1:7" hidden="1" x14ac:dyDescent="0.25">
      <c r="A1987" s="61" t="s">
        <v>12280</v>
      </c>
      <c r="B1987" s="61" t="s">
        <v>253</v>
      </c>
      <c r="C1987" s="62">
        <v>591671</v>
      </c>
      <c r="D1987" s="61" t="s">
        <v>12108</v>
      </c>
      <c r="E1987" s="61" t="s">
        <v>12191</v>
      </c>
      <c r="F1987" s="61" t="s">
        <v>12276</v>
      </c>
      <c r="G1987" s="63">
        <v>3</v>
      </c>
    </row>
    <row r="1988" spans="1:7" hidden="1" x14ac:dyDescent="0.25">
      <c r="A1988" s="61" t="s">
        <v>12280</v>
      </c>
      <c r="B1988" s="61" t="s">
        <v>83</v>
      </c>
      <c r="C1988" s="62">
        <v>591389</v>
      </c>
      <c r="D1988" s="61" t="s">
        <v>12051</v>
      </c>
      <c r="E1988" s="61" t="s">
        <v>12191</v>
      </c>
      <c r="F1988" s="61" t="s">
        <v>12275</v>
      </c>
      <c r="G1988" s="63">
        <v>7</v>
      </c>
    </row>
    <row r="1989" spans="1:7" hidden="1" x14ac:dyDescent="0.25">
      <c r="A1989" s="61" t="s">
        <v>12280</v>
      </c>
      <c r="B1989" s="61" t="s">
        <v>83</v>
      </c>
      <c r="C1989" s="62">
        <v>591389</v>
      </c>
      <c r="D1989" s="61" t="s">
        <v>12051</v>
      </c>
      <c r="E1989" s="61" t="s">
        <v>12191</v>
      </c>
      <c r="F1989" s="61" t="s">
        <v>12276</v>
      </c>
      <c r="G1989" s="63">
        <v>5</v>
      </c>
    </row>
    <row r="1990" spans="1:7" hidden="1" x14ac:dyDescent="0.25">
      <c r="A1990" s="61" t="s">
        <v>12280</v>
      </c>
      <c r="B1990" s="61" t="s">
        <v>83</v>
      </c>
      <c r="C1990" s="62">
        <v>591389</v>
      </c>
      <c r="D1990" s="61" t="s">
        <v>12108</v>
      </c>
      <c r="E1990" s="61" t="s">
        <v>12191</v>
      </c>
      <c r="F1990" s="61" t="s">
        <v>12275</v>
      </c>
      <c r="G1990" s="63">
        <v>7</v>
      </c>
    </row>
    <row r="1991" spans="1:7" hidden="1" x14ac:dyDescent="0.25">
      <c r="A1991" s="61" t="s">
        <v>12280</v>
      </c>
      <c r="B1991" s="61" t="s">
        <v>83</v>
      </c>
      <c r="C1991" s="62">
        <v>591389</v>
      </c>
      <c r="D1991" s="61" t="s">
        <v>12108</v>
      </c>
      <c r="E1991" s="61" t="s">
        <v>12191</v>
      </c>
      <c r="F1991" s="61" t="s">
        <v>12276</v>
      </c>
      <c r="G1991" s="63">
        <v>5</v>
      </c>
    </row>
    <row r="1992" spans="1:7" hidden="1" x14ac:dyDescent="0.25">
      <c r="A1992" s="61" t="s">
        <v>12280</v>
      </c>
      <c r="B1992" s="61" t="s">
        <v>59</v>
      </c>
      <c r="C1992" s="62">
        <v>591836</v>
      </c>
      <c r="D1992" s="61" t="s">
        <v>12051</v>
      </c>
      <c r="E1992" s="61" t="s">
        <v>12192</v>
      </c>
      <c r="F1992" s="61" t="s">
        <v>12275</v>
      </c>
      <c r="G1992" s="63">
        <v>10</v>
      </c>
    </row>
    <row r="1993" spans="1:7" hidden="1" x14ac:dyDescent="0.25">
      <c r="A1993" s="61" t="s">
        <v>12280</v>
      </c>
      <c r="B1993" s="61" t="s">
        <v>59</v>
      </c>
      <c r="C1993" s="62">
        <v>591836</v>
      </c>
      <c r="D1993" s="61" t="s">
        <v>12031</v>
      </c>
      <c r="E1993" s="61" t="s">
        <v>12192</v>
      </c>
      <c r="F1993" s="61" t="s">
        <v>12275</v>
      </c>
      <c r="G1993" s="63">
        <v>10</v>
      </c>
    </row>
    <row r="1994" spans="1:7" hidden="1" x14ac:dyDescent="0.25">
      <c r="A1994" s="61" t="s">
        <v>12280</v>
      </c>
      <c r="B1994" s="61" t="s">
        <v>42</v>
      </c>
      <c r="C1994" s="62">
        <v>591851</v>
      </c>
      <c r="D1994" s="61" t="s">
        <v>12051</v>
      </c>
      <c r="E1994" s="61" t="s">
        <v>12193</v>
      </c>
      <c r="F1994" s="61" t="s">
        <v>12276</v>
      </c>
      <c r="G1994" s="63">
        <v>7.5</v>
      </c>
    </row>
    <row r="1995" spans="1:7" hidden="1" x14ac:dyDescent="0.25">
      <c r="A1995" s="61" t="s">
        <v>12280</v>
      </c>
      <c r="B1995" s="61" t="s">
        <v>42</v>
      </c>
      <c r="C1995" s="62">
        <v>591851</v>
      </c>
      <c r="D1995" s="61" t="s">
        <v>12037</v>
      </c>
      <c r="E1995" s="61" t="s">
        <v>12193</v>
      </c>
      <c r="F1995" s="61" t="s">
        <v>12276</v>
      </c>
      <c r="G1995" s="63">
        <v>7.5</v>
      </c>
    </row>
    <row r="1996" spans="1:7" hidden="1" x14ac:dyDescent="0.25">
      <c r="A1996" s="61" t="s">
        <v>12280</v>
      </c>
      <c r="B1996" s="61" t="s">
        <v>7920</v>
      </c>
      <c r="C1996" s="62">
        <v>591893</v>
      </c>
      <c r="D1996" s="61" t="s">
        <v>12051</v>
      </c>
      <c r="E1996" s="61" t="s">
        <v>12194</v>
      </c>
      <c r="F1996" s="61" t="s">
        <v>12276</v>
      </c>
      <c r="G1996" s="63">
        <v>23</v>
      </c>
    </row>
    <row r="1997" spans="1:7" hidden="1" x14ac:dyDescent="0.25">
      <c r="A1997" s="61" t="s">
        <v>12280</v>
      </c>
      <c r="B1997" s="61" t="s">
        <v>7920</v>
      </c>
      <c r="C1997" s="62">
        <v>591893</v>
      </c>
      <c r="D1997" s="61" t="s">
        <v>12137</v>
      </c>
      <c r="E1997" s="61" t="s">
        <v>12194</v>
      </c>
      <c r="F1997" s="61" t="s">
        <v>12276</v>
      </c>
      <c r="G1997" s="63">
        <v>23</v>
      </c>
    </row>
    <row r="1998" spans="1:7" hidden="1" x14ac:dyDescent="0.25">
      <c r="A1998" s="61" t="s">
        <v>12280</v>
      </c>
      <c r="B1998" s="61" t="s">
        <v>182</v>
      </c>
      <c r="C1998" s="62">
        <v>591274</v>
      </c>
      <c r="D1998" s="61" t="s">
        <v>12051</v>
      </c>
      <c r="E1998" s="61" t="s">
        <v>12195</v>
      </c>
      <c r="F1998" s="61" t="s">
        <v>12275</v>
      </c>
      <c r="G1998" s="63">
        <v>5</v>
      </c>
    </row>
    <row r="1999" spans="1:7" hidden="1" x14ac:dyDescent="0.25">
      <c r="A1999" s="61" t="s">
        <v>12280</v>
      </c>
      <c r="B1999" s="61" t="s">
        <v>182</v>
      </c>
      <c r="C1999" s="62">
        <v>591274</v>
      </c>
      <c r="D1999" s="61" t="s">
        <v>12051</v>
      </c>
      <c r="E1999" s="61" t="s">
        <v>12195</v>
      </c>
      <c r="F1999" s="61" t="s">
        <v>12276</v>
      </c>
      <c r="G1999" s="63">
        <v>5</v>
      </c>
    </row>
    <row r="2000" spans="1:7" hidden="1" x14ac:dyDescent="0.25">
      <c r="A2000" s="61" t="s">
        <v>12280</v>
      </c>
      <c r="B2000" s="61" t="s">
        <v>182</v>
      </c>
      <c r="C2000" s="62">
        <v>591274</v>
      </c>
      <c r="D2000" s="61" t="s">
        <v>11987</v>
      </c>
      <c r="E2000" s="61" t="s">
        <v>12195</v>
      </c>
      <c r="F2000" s="61" t="s">
        <v>12275</v>
      </c>
      <c r="G2000" s="63">
        <v>5</v>
      </c>
    </row>
    <row r="2001" spans="1:7" hidden="1" x14ac:dyDescent="0.25">
      <c r="A2001" s="61" t="s">
        <v>12280</v>
      </c>
      <c r="B2001" s="61" t="s">
        <v>182</v>
      </c>
      <c r="C2001" s="62">
        <v>591274</v>
      </c>
      <c r="D2001" s="61" t="s">
        <v>11987</v>
      </c>
      <c r="E2001" s="61" t="s">
        <v>12195</v>
      </c>
      <c r="F2001" s="61" t="s">
        <v>12276</v>
      </c>
      <c r="G2001" s="63">
        <v>5</v>
      </c>
    </row>
    <row r="2002" spans="1:7" hidden="1" x14ac:dyDescent="0.25">
      <c r="A2002" s="61" t="s">
        <v>12280</v>
      </c>
      <c r="B2002" s="61" t="s">
        <v>72</v>
      </c>
      <c r="C2002" s="62">
        <v>591927</v>
      </c>
      <c r="D2002" s="61" t="s">
        <v>12051</v>
      </c>
      <c r="E2002" s="61" t="s">
        <v>12196</v>
      </c>
      <c r="F2002" s="61" t="s">
        <v>12275</v>
      </c>
      <c r="G2002" s="63">
        <v>14</v>
      </c>
    </row>
    <row r="2003" spans="1:7" hidden="1" x14ac:dyDescent="0.25">
      <c r="A2003" s="61" t="s">
        <v>12280</v>
      </c>
      <c r="B2003" s="61" t="s">
        <v>72</v>
      </c>
      <c r="C2003" s="62">
        <v>591927</v>
      </c>
      <c r="D2003" s="61" t="s">
        <v>12051</v>
      </c>
      <c r="E2003" s="61" t="s">
        <v>12196</v>
      </c>
      <c r="F2003" s="61" t="s">
        <v>12276</v>
      </c>
      <c r="G2003" s="63">
        <v>11.5</v>
      </c>
    </row>
    <row r="2004" spans="1:7" hidden="1" x14ac:dyDescent="0.25">
      <c r="A2004" s="61" t="s">
        <v>12280</v>
      </c>
      <c r="B2004" s="61" t="s">
        <v>72</v>
      </c>
      <c r="C2004" s="62">
        <v>591927</v>
      </c>
      <c r="D2004" s="61" t="s">
        <v>12124</v>
      </c>
      <c r="E2004" s="61" t="s">
        <v>12196</v>
      </c>
      <c r="F2004" s="61" t="s">
        <v>12275</v>
      </c>
      <c r="G2004" s="63">
        <v>14</v>
      </c>
    </row>
    <row r="2005" spans="1:7" hidden="1" x14ac:dyDescent="0.25">
      <c r="A2005" s="61" t="s">
        <v>12280</v>
      </c>
      <c r="B2005" s="61" t="s">
        <v>72</v>
      </c>
      <c r="C2005" s="62">
        <v>591927</v>
      </c>
      <c r="D2005" s="61" t="s">
        <v>12124</v>
      </c>
      <c r="E2005" s="61" t="s">
        <v>12196</v>
      </c>
      <c r="F2005" s="61" t="s">
        <v>12276</v>
      </c>
      <c r="G2005" s="63">
        <v>11.5</v>
      </c>
    </row>
    <row r="2006" spans="1:7" hidden="1" x14ac:dyDescent="0.25">
      <c r="A2006" s="61" t="s">
        <v>12280</v>
      </c>
      <c r="B2006" s="61" t="s">
        <v>163</v>
      </c>
      <c r="C2006" s="62">
        <v>591963</v>
      </c>
      <c r="D2006" s="61" t="s">
        <v>12051</v>
      </c>
      <c r="E2006" s="61" t="s">
        <v>12197</v>
      </c>
      <c r="F2006" s="61" t="s">
        <v>12276</v>
      </c>
      <c r="G2006" s="63">
        <v>5</v>
      </c>
    </row>
    <row r="2007" spans="1:7" hidden="1" x14ac:dyDescent="0.25">
      <c r="A2007" s="61" t="s">
        <v>12280</v>
      </c>
      <c r="B2007" s="61" t="s">
        <v>163</v>
      </c>
      <c r="C2007" s="62">
        <v>591963</v>
      </c>
      <c r="D2007" s="61" t="s">
        <v>12051</v>
      </c>
      <c r="E2007" s="61" t="s">
        <v>12198</v>
      </c>
      <c r="F2007" s="61" t="s">
        <v>12275</v>
      </c>
      <c r="G2007" s="63">
        <v>5</v>
      </c>
    </row>
    <row r="2008" spans="1:7" hidden="1" x14ac:dyDescent="0.25">
      <c r="A2008" s="61" t="s">
        <v>12280</v>
      </c>
      <c r="B2008" s="61" t="s">
        <v>163</v>
      </c>
      <c r="C2008" s="62">
        <v>591963</v>
      </c>
      <c r="D2008" s="61" t="s">
        <v>12051</v>
      </c>
      <c r="E2008" s="61" t="s">
        <v>12198</v>
      </c>
      <c r="F2008" s="61" t="s">
        <v>12276</v>
      </c>
      <c r="G2008" s="63">
        <v>5</v>
      </c>
    </row>
    <row r="2009" spans="1:7" hidden="1" x14ac:dyDescent="0.25">
      <c r="A2009" s="61" t="s">
        <v>12280</v>
      </c>
      <c r="B2009" s="61" t="s">
        <v>163</v>
      </c>
      <c r="C2009" s="62">
        <v>591963</v>
      </c>
      <c r="D2009" s="61" t="s">
        <v>12084</v>
      </c>
      <c r="E2009" s="61" t="s">
        <v>12197</v>
      </c>
      <c r="F2009" s="61" t="s">
        <v>12276</v>
      </c>
      <c r="G2009" s="63">
        <v>5</v>
      </c>
    </row>
    <row r="2010" spans="1:7" hidden="1" x14ac:dyDescent="0.25">
      <c r="A2010" s="61" t="s">
        <v>12280</v>
      </c>
      <c r="B2010" s="61" t="s">
        <v>163</v>
      </c>
      <c r="C2010" s="62">
        <v>591963</v>
      </c>
      <c r="D2010" s="61" t="s">
        <v>11979</v>
      </c>
      <c r="E2010" s="61" t="s">
        <v>12198</v>
      </c>
      <c r="F2010" s="61" t="s">
        <v>12275</v>
      </c>
      <c r="G2010" s="63">
        <v>5</v>
      </c>
    </row>
    <row r="2011" spans="1:7" hidden="1" x14ac:dyDescent="0.25">
      <c r="A2011" s="61" t="s">
        <v>12280</v>
      </c>
      <c r="B2011" s="61" t="s">
        <v>163</v>
      </c>
      <c r="C2011" s="62">
        <v>591963</v>
      </c>
      <c r="D2011" s="61" t="s">
        <v>11979</v>
      </c>
      <c r="E2011" s="61" t="s">
        <v>12198</v>
      </c>
      <c r="F2011" s="61" t="s">
        <v>12276</v>
      </c>
      <c r="G2011" s="63">
        <v>5</v>
      </c>
    </row>
    <row r="2012" spans="1:7" hidden="1" x14ac:dyDescent="0.25">
      <c r="A2012" s="61" t="s">
        <v>12280</v>
      </c>
      <c r="B2012" s="61" t="s">
        <v>56</v>
      </c>
      <c r="C2012" s="62">
        <v>591975</v>
      </c>
      <c r="D2012" s="61" t="s">
        <v>12051</v>
      </c>
      <c r="E2012" s="61" t="s">
        <v>12164</v>
      </c>
      <c r="F2012" s="61" t="s">
        <v>12275</v>
      </c>
      <c r="G2012" s="63">
        <v>10</v>
      </c>
    </row>
    <row r="2013" spans="1:7" hidden="1" x14ac:dyDescent="0.25">
      <c r="A2013" s="61" t="s">
        <v>12280</v>
      </c>
      <c r="B2013" s="61" t="s">
        <v>56</v>
      </c>
      <c r="C2013" s="62">
        <v>591975</v>
      </c>
      <c r="D2013" s="61" t="s">
        <v>12051</v>
      </c>
      <c r="E2013" s="61" t="s">
        <v>12164</v>
      </c>
      <c r="F2013" s="61" t="s">
        <v>12276</v>
      </c>
      <c r="G2013" s="63">
        <v>7.5</v>
      </c>
    </row>
    <row r="2014" spans="1:7" hidden="1" x14ac:dyDescent="0.25">
      <c r="A2014" s="61" t="s">
        <v>12280</v>
      </c>
      <c r="B2014" s="61" t="s">
        <v>56</v>
      </c>
      <c r="C2014" s="62">
        <v>591975</v>
      </c>
      <c r="D2014" s="61" t="s">
        <v>12154</v>
      </c>
      <c r="E2014" s="61" t="s">
        <v>12164</v>
      </c>
      <c r="F2014" s="61" t="s">
        <v>12275</v>
      </c>
      <c r="G2014" s="63">
        <v>10</v>
      </c>
    </row>
    <row r="2015" spans="1:7" hidden="1" x14ac:dyDescent="0.25">
      <c r="A2015" s="61" t="s">
        <v>12280</v>
      </c>
      <c r="B2015" s="61" t="s">
        <v>56</v>
      </c>
      <c r="C2015" s="62">
        <v>591975</v>
      </c>
      <c r="D2015" s="61" t="s">
        <v>12154</v>
      </c>
      <c r="E2015" s="61" t="s">
        <v>12164</v>
      </c>
      <c r="F2015" s="61" t="s">
        <v>12276</v>
      </c>
      <c r="G2015" s="63">
        <v>7.5</v>
      </c>
    </row>
    <row r="2016" spans="1:7" hidden="1" x14ac:dyDescent="0.25">
      <c r="A2016" s="61" t="s">
        <v>12280</v>
      </c>
      <c r="B2016" s="61" t="s">
        <v>985</v>
      </c>
      <c r="C2016" s="62">
        <v>592118</v>
      </c>
      <c r="D2016" s="61" t="s">
        <v>12051</v>
      </c>
      <c r="E2016" s="61" t="s">
        <v>12199</v>
      </c>
      <c r="F2016" s="61" t="s">
        <v>12276</v>
      </c>
      <c r="G2016" s="63">
        <v>19.86</v>
      </c>
    </row>
    <row r="2017" spans="1:7" hidden="1" x14ac:dyDescent="0.25">
      <c r="A2017" s="61" t="s">
        <v>12280</v>
      </c>
      <c r="B2017" s="61" t="s">
        <v>985</v>
      </c>
      <c r="C2017" s="62">
        <v>592118</v>
      </c>
      <c r="D2017" s="61" t="s">
        <v>11981</v>
      </c>
      <c r="E2017" s="61" t="s">
        <v>12199</v>
      </c>
      <c r="F2017" s="61" t="s">
        <v>12276</v>
      </c>
      <c r="G2017" s="63">
        <v>19.86</v>
      </c>
    </row>
    <row r="2018" spans="1:7" hidden="1" x14ac:dyDescent="0.25">
      <c r="A2018" s="61" t="s">
        <v>12280</v>
      </c>
      <c r="B2018" s="61" t="s">
        <v>1004</v>
      </c>
      <c r="C2018" s="62">
        <v>592130</v>
      </c>
      <c r="D2018" s="61" t="s">
        <v>12051</v>
      </c>
      <c r="E2018" s="61" t="s">
        <v>12200</v>
      </c>
      <c r="F2018" s="61" t="s">
        <v>12275</v>
      </c>
      <c r="G2018" s="63">
        <v>8</v>
      </c>
    </row>
    <row r="2019" spans="1:7" hidden="1" x14ac:dyDescent="0.25">
      <c r="A2019" s="61" t="s">
        <v>12280</v>
      </c>
      <c r="B2019" s="61" t="s">
        <v>1004</v>
      </c>
      <c r="C2019" s="62">
        <v>592130</v>
      </c>
      <c r="D2019" s="61" t="s">
        <v>12093</v>
      </c>
      <c r="E2019" s="61" t="s">
        <v>12200</v>
      </c>
      <c r="F2019" s="61" t="s">
        <v>12275</v>
      </c>
      <c r="G2019" s="63">
        <v>8</v>
      </c>
    </row>
    <row r="2020" spans="1:7" hidden="1" x14ac:dyDescent="0.25">
      <c r="A2020" s="61" t="s">
        <v>12280</v>
      </c>
      <c r="B2020" s="61" t="s">
        <v>977</v>
      </c>
      <c r="C2020" s="62">
        <v>592266</v>
      </c>
      <c r="D2020" s="61" t="s">
        <v>12051</v>
      </c>
      <c r="E2020" s="61" t="s">
        <v>12195</v>
      </c>
      <c r="F2020" s="61" t="s">
        <v>12275</v>
      </c>
      <c r="G2020" s="63">
        <v>5</v>
      </c>
    </row>
    <row r="2021" spans="1:7" hidden="1" x14ac:dyDescent="0.25">
      <c r="A2021" s="61" t="s">
        <v>12280</v>
      </c>
      <c r="B2021" s="61" t="s">
        <v>977</v>
      </c>
      <c r="C2021" s="62">
        <v>592266</v>
      </c>
      <c r="D2021" s="61" t="s">
        <v>12051</v>
      </c>
      <c r="E2021" s="61" t="s">
        <v>12195</v>
      </c>
      <c r="F2021" s="61" t="s">
        <v>12276</v>
      </c>
      <c r="G2021" s="63">
        <v>3.5</v>
      </c>
    </row>
    <row r="2022" spans="1:7" hidden="1" x14ac:dyDescent="0.25">
      <c r="A2022" s="61" t="s">
        <v>12280</v>
      </c>
      <c r="B2022" s="61" t="s">
        <v>977</v>
      </c>
      <c r="C2022" s="62">
        <v>592266</v>
      </c>
      <c r="D2022" s="61" t="s">
        <v>11987</v>
      </c>
      <c r="E2022" s="61" t="s">
        <v>12195</v>
      </c>
      <c r="F2022" s="61" t="s">
        <v>12275</v>
      </c>
      <c r="G2022" s="63">
        <v>5</v>
      </c>
    </row>
    <row r="2023" spans="1:7" hidden="1" x14ac:dyDescent="0.25">
      <c r="A2023" s="61" t="s">
        <v>12280</v>
      </c>
      <c r="B2023" s="61" t="s">
        <v>977</v>
      </c>
      <c r="C2023" s="62">
        <v>592266</v>
      </c>
      <c r="D2023" s="61" t="s">
        <v>11987</v>
      </c>
      <c r="E2023" s="61" t="s">
        <v>12195</v>
      </c>
      <c r="F2023" s="61" t="s">
        <v>12276</v>
      </c>
      <c r="G2023" s="63">
        <v>3.5</v>
      </c>
    </row>
    <row r="2024" spans="1:7" hidden="1" x14ac:dyDescent="0.25">
      <c r="A2024" s="61" t="s">
        <v>12280</v>
      </c>
      <c r="B2024" s="61" t="s">
        <v>964</v>
      </c>
      <c r="C2024" s="62">
        <v>592305</v>
      </c>
      <c r="D2024" s="61" t="s">
        <v>12129</v>
      </c>
      <c r="E2024" s="61" t="s">
        <v>12201</v>
      </c>
      <c r="F2024" s="61" t="s">
        <v>12276</v>
      </c>
      <c r="G2024" s="63">
        <v>17.5</v>
      </c>
    </row>
    <row r="2025" spans="1:7" hidden="1" x14ac:dyDescent="0.25">
      <c r="A2025" s="61" t="s">
        <v>12280</v>
      </c>
      <c r="B2025" s="61" t="s">
        <v>964</v>
      </c>
      <c r="C2025" s="62">
        <v>592305</v>
      </c>
      <c r="D2025" s="61" t="s">
        <v>12051</v>
      </c>
      <c r="E2025" s="61" t="s">
        <v>12201</v>
      </c>
      <c r="F2025" s="61" t="s">
        <v>12276</v>
      </c>
      <c r="G2025" s="63">
        <v>17.5</v>
      </c>
    </row>
    <row r="2026" spans="1:7" hidden="1" x14ac:dyDescent="0.25">
      <c r="A2026" s="61" t="s">
        <v>12280</v>
      </c>
      <c r="B2026" s="61" t="s">
        <v>979</v>
      </c>
      <c r="C2026" s="62">
        <v>592306</v>
      </c>
      <c r="D2026" s="61" t="s">
        <v>12051</v>
      </c>
      <c r="E2026" s="61" t="s">
        <v>12166</v>
      </c>
      <c r="F2026" s="61" t="s">
        <v>12276</v>
      </c>
      <c r="G2026" s="63">
        <v>8</v>
      </c>
    </row>
    <row r="2027" spans="1:7" hidden="1" x14ac:dyDescent="0.25">
      <c r="A2027" s="61" t="s">
        <v>12280</v>
      </c>
      <c r="B2027" s="61" t="s">
        <v>979</v>
      </c>
      <c r="C2027" s="62">
        <v>592306</v>
      </c>
      <c r="D2027" s="61" t="s">
        <v>11993</v>
      </c>
      <c r="E2027" s="61" t="s">
        <v>12166</v>
      </c>
      <c r="F2027" s="61" t="s">
        <v>12276</v>
      </c>
      <c r="G2027" s="63">
        <v>8</v>
      </c>
    </row>
    <row r="2028" spans="1:7" hidden="1" x14ac:dyDescent="0.25">
      <c r="A2028" s="61" t="s">
        <v>12280</v>
      </c>
      <c r="B2028" s="61" t="s">
        <v>149</v>
      </c>
      <c r="C2028" s="62">
        <v>578282</v>
      </c>
      <c r="D2028" s="61" t="s">
        <v>12051</v>
      </c>
      <c r="E2028" s="61" t="s">
        <v>12195</v>
      </c>
      <c r="F2028" s="61" t="s">
        <v>12275</v>
      </c>
      <c r="G2028" s="63">
        <v>5.9</v>
      </c>
    </row>
    <row r="2029" spans="1:7" hidden="1" x14ac:dyDescent="0.25">
      <c r="A2029" s="61" t="s">
        <v>12280</v>
      </c>
      <c r="B2029" s="61" t="s">
        <v>149</v>
      </c>
      <c r="C2029" s="62">
        <v>578282</v>
      </c>
      <c r="D2029" s="61" t="s">
        <v>12051</v>
      </c>
      <c r="E2029" s="61" t="s">
        <v>12195</v>
      </c>
      <c r="F2029" s="61" t="s">
        <v>12276</v>
      </c>
      <c r="G2029" s="63">
        <v>3.5</v>
      </c>
    </row>
    <row r="2030" spans="1:7" hidden="1" x14ac:dyDescent="0.25">
      <c r="A2030" s="61" t="s">
        <v>12280</v>
      </c>
      <c r="B2030" s="61" t="s">
        <v>149</v>
      </c>
      <c r="C2030" s="62">
        <v>578282</v>
      </c>
      <c r="D2030" s="61" t="s">
        <v>11987</v>
      </c>
      <c r="E2030" s="61" t="s">
        <v>12195</v>
      </c>
      <c r="F2030" s="61" t="s">
        <v>12275</v>
      </c>
      <c r="G2030" s="63">
        <v>5.9</v>
      </c>
    </row>
    <row r="2031" spans="1:7" hidden="1" x14ac:dyDescent="0.25">
      <c r="A2031" s="61" t="s">
        <v>12280</v>
      </c>
      <c r="B2031" s="61" t="s">
        <v>149</v>
      </c>
      <c r="C2031" s="62">
        <v>578282</v>
      </c>
      <c r="D2031" s="61" t="s">
        <v>11987</v>
      </c>
      <c r="E2031" s="61" t="s">
        <v>12195</v>
      </c>
      <c r="F2031" s="61" t="s">
        <v>12276</v>
      </c>
      <c r="G2031" s="63">
        <v>3.5</v>
      </c>
    </row>
    <row r="2032" spans="1:7" hidden="1" x14ac:dyDescent="0.25">
      <c r="A2032" s="61" t="s">
        <v>12280</v>
      </c>
      <c r="B2032" s="61" t="s">
        <v>195</v>
      </c>
      <c r="C2032" s="62">
        <v>577503</v>
      </c>
      <c r="D2032" s="61" t="s">
        <v>12051</v>
      </c>
      <c r="E2032" s="61" t="s">
        <v>12198</v>
      </c>
      <c r="F2032" s="61" t="s">
        <v>12276</v>
      </c>
      <c r="G2032" s="63">
        <v>3</v>
      </c>
    </row>
    <row r="2033" spans="1:7" hidden="1" x14ac:dyDescent="0.25">
      <c r="A2033" s="61" t="s">
        <v>12280</v>
      </c>
      <c r="B2033" s="61" t="s">
        <v>195</v>
      </c>
      <c r="C2033" s="62">
        <v>577503</v>
      </c>
      <c r="D2033" s="61" t="s">
        <v>11979</v>
      </c>
      <c r="E2033" s="61" t="s">
        <v>12198</v>
      </c>
      <c r="F2033" s="61" t="s">
        <v>12276</v>
      </c>
      <c r="G2033" s="63">
        <v>3</v>
      </c>
    </row>
    <row r="2034" spans="1:7" hidden="1" x14ac:dyDescent="0.25">
      <c r="A2034" s="61" t="s">
        <v>12280</v>
      </c>
      <c r="B2034" s="61" t="s">
        <v>982</v>
      </c>
      <c r="C2034" s="62">
        <v>592353</v>
      </c>
      <c r="D2034" s="61" t="s">
        <v>11963</v>
      </c>
      <c r="E2034" s="61" t="s">
        <v>12202</v>
      </c>
      <c r="F2034" s="61" t="s">
        <v>12275</v>
      </c>
      <c r="G2034" s="63">
        <v>9</v>
      </c>
    </row>
    <row r="2035" spans="1:7" hidden="1" x14ac:dyDescent="0.25">
      <c r="A2035" s="61" t="s">
        <v>12280</v>
      </c>
      <c r="B2035" s="61" t="s">
        <v>982</v>
      </c>
      <c r="C2035" s="62">
        <v>592353</v>
      </c>
      <c r="D2035" s="61" t="s">
        <v>11963</v>
      </c>
      <c r="E2035" s="61" t="s">
        <v>12202</v>
      </c>
      <c r="F2035" s="61" t="s">
        <v>12276</v>
      </c>
      <c r="G2035" s="63">
        <v>7</v>
      </c>
    </row>
    <row r="2036" spans="1:7" hidden="1" x14ac:dyDescent="0.25">
      <c r="A2036" s="61" t="s">
        <v>12280</v>
      </c>
      <c r="B2036" s="61" t="s">
        <v>982</v>
      </c>
      <c r="C2036" s="62">
        <v>592353</v>
      </c>
      <c r="D2036" s="61" t="s">
        <v>12051</v>
      </c>
      <c r="E2036" s="61" t="s">
        <v>12202</v>
      </c>
      <c r="F2036" s="61" t="s">
        <v>12275</v>
      </c>
      <c r="G2036" s="63">
        <v>9</v>
      </c>
    </row>
    <row r="2037" spans="1:7" hidden="1" x14ac:dyDescent="0.25">
      <c r="A2037" s="61" t="s">
        <v>12280</v>
      </c>
      <c r="B2037" s="61" t="s">
        <v>982</v>
      </c>
      <c r="C2037" s="62">
        <v>592353</v>
      </c>
      <c r="D2037" s="61" t="s">
        <v>12051</v>
      </c>
      <c r="E2037" s="61" t="s">
        <v>12202</v>
      </c>
      <c r="F2037" s="61" t="s">
        <v>12276</v>
      </c>
      <c r="G2037" s="63">
        <v>7</v>
      </c>
    </row>
    <row r="2038" spans="1:7" hidden="1" x14ac:dyDescent="0.25">
      <c r="A2038" s="61" t="s">
        <v>12280</v>
      </c>
      <c r="B2038" s="61" t="s">
        <v>1009</v>
      </c>
      <c r="C2038" s="62">
        <v>592354</v>
      </c>
      <c r="D2038" s="61" t="s">
        <v>11968</v>
      </c>
      <c r="E2038" s="61" t="s">
        <v>12203</v>
      </c>
      <c r="F2038" s="61" t="s">
        <v>12276</v>
      </c>
      <c r="G2038" s="63">
        <v>10</v>
      </c>
    </row>
    <row r="2039" spans="1:7" hidden="1" x14ac:dyDescent="0.25">
      <c r="A2039" s="61" t="s">
        <v>12280</v>
      </c>
      <c r="B2039" s="61" t="s">
        <v>1009</v>
      </c>
      <c r="C2039" s="62">
        <v>592354</v>
      </c>
      <c r="D2039" s="61" t="s">
        <v>12051</v>
      </c>
      <c r="E2039" s="61" t="s">
        <v>12164</v>
      </c>
      <c r="F2039" s="61" t="s">
        <v>12275</v>
      </c>
      <c r="G2039" s="63">
        <v>13</v>
      </c>
    </row>
    <row r="2040" spans="1:7" hidden="1" x14ac:dyDescent="0.25">
      <c r="A2040" s="61" t="s">
        <v>12280</v>
      </c>
      <c r="B2040" s="61" t="s">
        <v>1009</v>
      </c>
      <c r="C2040" s="62">
        <v>592354</v>
      </c>
      <c r="D2040" s="61" t="s">
        <v>12051</v>
      </c>
      <c r="E2040" s="61" t="s">
        <v>12203</v>
      </c>
      <c r="F2040" s="61" t="s">
        <v>12276</v>
      </c>
      <c r="G2040" s="63">
        <v>10</v>
      </c>
    </row>
    <row r="2041" spans="1:7" hidden="1" x14ac:dyDescent="0.25">
      <c r="A2041" s="61" t="s">
        <v>12280</v>
      </c>
      <c r="B2041" s="61" t="s">
        <v>1009</v>
      </c>
      <c r="C2041" s="62">
        <v>592354</v>
      </c>
      <c r="D2041" s="61" t="s">
        <v>12154</v>
      </c>
      <c r="E2041" s="61" t="s">
        <v>12164</v>
      </c>
      <c r="F2041" s="61" t="s">
        <v>12275</v>
      </c>
      <c r="G2041" s="63">
        <v>13</v>
      </c>
    </row>
    <row r="2042" spans="1:7" hidden="1" x14ac:dyDescent="0.25">
      <c r="A2042" s="61" t="s">
        <v>12280</v>
      </c>
      <c r="B2042" s="61" t="s">
        <v>988</v>
      </c>
      <c r="C2042" s="62">
        <v>592392</v>
      </c>
      <c r="D2042" s="61" t="s">
        <v>11968</v>
      </c>
      <c r="E2042" s="61" t="s">
        <v>12203</v>
      </c>
      <c r="F2042" s="61" t="s">
        <v>12275</v>
      </c>
      <c r="G2042" s="63">
        <v>10</v>
      </c>
    </row>
    <row r="2043" spans="1:7" hidden="1" x14ac:dyDescent="0.25">
      <c r="A2043" s="61" t="s">
        <v>12280</v>
      </c>
      <c r="B2043" s="61" t="s">
        <v>988</v>
      </c>
      <c r="C2043" s="62">
        <v>592392</v>
      </c>
      <c r="D2043" s="61" t="s">
        <v>12051</v>
      </c>
      <c r="E2043" s="61" t="s">
        <v>12203</v>
      </c>
      <c r="F2043" s="61" t="s">
        <v>12275</v>
      </c>
      <c r="G2043" s="63">
        <v>10</v>
      </c>
    </row>
    <row r="2044" spans="1:7" hidden="1" x14ac:dyDescent="0.25">
      <c r="A2044" s="61" t="s">
        <v>12280</v>
      </c>
      <c r="B2044" s="61" t="s">
        <v>974</v>
      </c>
      <c r="C2044" s="62">
        <v>592402</v>
      </c>
      <c r="D2044" s="61" t="s">
        <v>12051</v>
      </c>
      <c r="E2044" s="61" t="s">
        <v>12172</v>
      </c>
      <c r="F2044" s="61" t="s">
        <v>12275</v>
      </c>
      <c r="G2044" s="63">
        <v>3</v>
      </c>
    </row>
    <row r="2045" spans="1:7" hidden="1" x14ac:dyDescent="0.25">
      <c r="A2045" s="61" t="s">
        <v>12280</v>
      </c>
      <c r="B2045" s="61" t="s">
        <v>974</v>
      </c>
      <c r="C2045" s="62">
        <v>592402</v>
      </c>
      <c r="D2045" s="61" t="s">
        <v>1174</v>
      </c>
      <c r="E2045" s="61" t="s">
        <v>12172</v>
      </c>
      <c r="F2045" s="61" t="s">
        <v>12275</v>
      </c>
      <c r="G2045" s="63">
        <v>3</v>
      </c>
    </row>
    <row r="2046" spans="1:7" hidden="1" x14ac:dyDescent="0.25">
      <c r="A2046" s="61" t="s">
        <v>12280</v>
      </c>
      <c r="B2046" s="61" t="s">
        <v>966</v>
      </c>
      <c r="C2046" s="62">
        <v>592456</v>
      </c>
      <c r="D2046" s="61" t="s">
        <v>12051</v>
      </c>
      <c r="E2046" s="61" t="s">
        <v>12204</v>
      </c>
      <c r="F2046" s="61" t="s">
        <v>12276</v>
      </c>
      <c r="G2046" s="63">
        <v>3</v>
      </c>
    </row>
    <row r="2047" spans="1:7" hidden="1" x14ac:dyDescent="0.25">
      <c r="A2047" s="61" t="s">
        <v>12280</v>
      </c>
      <c r="B2047" s="61" t="s">
        <v>966</v>
      </c>
      <c r="C2047" s="62">
        <v>592456</v>
      </c>
      <c r="D2047" s="61" t="s">
        <v>12113</v>
      </c>
      <c r="E2047" s="61" t="s">
        <v>12204</v>
      </c>
      <c r="F2047" s="61" t="s">
        <v>12276</v>
      </c>
      <c r="G2047" s="63">
        <v>3</v>
      </c>
    </row>
    <row r="2048" spans="1:7" hidden="1" x14ac:dyDescent="0.25">
      <c r="A2048" s="61" t="s">
        <v>12280</v>
      </c>
      <c r="B2048" s="61" t="s">
        <v>959</v>
      </c>
      <c r="C2048" s="62">
        <v>592485</v>
      </c>
      <c r="D2048" s="61" t="s">
        <v>12051</v>
      </c>
      <c r="E2048" s="61" t="s">
        <v>12204</v>
      </c>
      <c r="F2048" s="61" t="s">
        <v>12276</v>
      </c>
      <c r="G2048" s="63">
        <v>6.5</v>
      </c>
    </row>
    <row r="2049" spans="1:7" hidden="1" x14ac:dyDescent="0.25">
      <c r="A2049" s="61" t="s">
        <v>12280</v>
      </c>
      <c r="B2049" s="61" t="s">
        <v>959</v>
      </c>
      <c r="C2049" s="62">
        <v>592485</v>
      </c>
      <c r="D2049" s="61" t="s">
        <v>12113</v>
      </c>
      <c r="E2049" s="61" t="s">
        <v>12204</v>
      </c>
      <c r="F2049" s="61" t="s">
        <v>12276</v>
      </c>
      <c r="G2049" s="63">
        <v>6.5</v>
      </c>
    </row>
    <row r="2050" spans="1:7" hidden="1" x14ac:dyDescent="0.25">
      <c r="A2050" s="61" t="s">
        <v>12280</v>
      </c>
      <c r="B2050" s="61" t="s">
        <v>1031</v>
      </c>
      <c r="C2050" s="62">
        <v>592576</v>
      </c>
      <c r="D2050" s="61" t="s">
        <v>12051</v>
      </c>
      <c r="E2050" s="61" t="s">
        <v>12205</v>
      </c>
      <c r="F2050" s="61" t="s">
        <v>12275</v>
      </c>
      <c r="G2050" s="63">
        <v>1.5</v>
      </c>
    </row>
    <row r="2051" spans="1:7" hidden="1" x14ac:dyDescent="0.25">
      <c r="A2051" s="61" t="s">
        <v>12280</v>
      </c>
      <c r="B2051" s="61" t="s">
        <v>1031</v>
      </c>
      <c r="C2051" s="62">
        <v>592576</v>
      </c>
      <c r="D2051" s="61" t="s">
        <v>12051</v>
      </c>
      <c r="E2051" s="61" t="s">
        <v>12205</v>
      </c>
      <c r="F2051" s="61" t="s">
        <v>12276</v>
      </c>
      <c r="G2051" s="63">
        <v>1</v>
      </c>
    </row>
    <row r="2052" spans="1:7" hidden="1" x14ac:dyDescent="0.25">
      <c r="A2052" s="61" t="s">
        <v>12280</v>
      </c>
      <c r="B2052" s="61" t="s">
        <v>1031</v>
      </c>
      <c r="C2052" s="62">
        <v>592576</v>
      </c>
      <c r="D2052" s="61" t="s">
        <v>12051</v>
      </c>
      <c r="E2052" s="61" t="s">
        <v>12207</v>
      </c>
      <c r="F2052" s="61" t="s">
        <v>12275</v>
      </c>
      <c r="G2052" s="63">
        <v>3</v>
      </c>
    </row>
    <row r="2053" spans="1:7" hidden="1" x14ac:dyDescent="0.25">
      <c r="A2053" s="61" t="s">
        <v>12280</v>
      </c>
      <c r="B2053" s="61" t="s">
        <v>1031</v>
      </c>
      <c r="C2053" s="62">
        <v>592576</v>
      </c>
      <c r="D2053" s="61" t="s">
        <v>12051</v>
      </c>
      <c r="E2053" s="61" t="s">
        <v>12207</v>
      </c>
      <c r="F2053" s="61" t="s">
        <v>12276</v>
      </c>
      <c r="G2053" s="63">
        <v>2</v>
      </c>
    </row>
    <row r="2054" spans="1:7" hidden="1" x14ac:dyDescent="0.25">
      <c r="A2054" s="61" t="s">
        <v>12280</v>
      </c>
      <c r="B2054" s="61" t="s">
        <v>1031</v>
      </c>
      <c r="C2054" s="62">
        <v>592576</v>
      </c>
      <c r="D2054" s="61" t="s">
        <v>12051</v>
      </c>
      <c r="E2054" s="61" t="s">
        <v>12206</v>
      </c>
      <c r="F2054" s="61" t="s">
        <v>12275</v>
      </c>
      <c r="G2054" s="63">
        <v>6</v>
      </c>
    </row>
    <row r="2055" spans="1:7" hidden="1" x14ac:dyDescent="0.25">
      <c r="A2055" s="61" t="s">
        <v>12280</v>
      </c>
      <c r="B2055" s="61" t="s">
        <v>1031</v>
      </c>
      <c r="C2055" s="62">
        <v>592576</v>
      </c>
      <c r="D2055" s="61" t="s">
        <v>12051</v>
      </c>
      <c r="E2055" s="61" t="s">
        <v>12206</v>
      </c>
      <c r="F2055" s="61" t="s">
        <v>12276</v>
      </c>
      <c r="G2055" s="63">
        <v>3.7</v>
      </c>
    </row>
    <row r="2056" spans="1:7" hidden="1" x14ac:dyDescent="0.25">
      <c r="A2056" s="61" t="s">
        <v>12280</v>
      </c>
      <c r="B2056" s="61" t="s">
        <v>1031</v>
      </c>
      <c r="C2056" s="62">
        <v>592576</v>
      </c>
      <c r="D2056" s="61" t="s">
        <v>12055</v>
      </c>
      <c r="E2056" s="61" t="s">
        <v>12205</v>
      </c>
      <c r="F2056" s="61" t="s">
        <v>12275</v>
      </c>
      <c r="G2056" s="63">
        <v>1.5</v>
      </c>
    </row>
    <row r="2057" spans="1:7" hidden="1" x14ac:dyDescent="0.25">
      <c r="A2057" s="61" t="s">
        <v>12280</v>
      </c>
      <c r="B2057" s="61" t="s">
        <v>1031</v>
      </c>
      <c r="C2057" s="62">
        <v>592576</v>
      </c>
      <c r="D2057" s="61" t="s">
        <v>12055</v>
      </c>
      <c r="E2057" s="61" t="s">
        <v>12205</v>
      </c>
      <c r="F2057" s="61" t="s">
        <v>12276</v>
      </c>
      <c r="G2057" s="63">
        <v>1</v>
      </c>
    </row>
    <row r="2058" spans="1:7" hidden="1" x14ac:dyDescent="0.25">
      <c r="A2058" s="61" t="s">
        <v>12280</v>
      </c>
      <c r="B2058" s="61" t="s">
        <v>1031</v>
      </c>
      <c r="C2058" s="62">
        <v>592576</v>
      </c>
      <c r="D2058" s="61" t="s">
        <v>12055</v>
      </c>
      <c r="E2058" s="61" t="s">
        <v>12206</v>
      </c>
      <c r="F2058" s="61" t="s">
        <v>12275</v>
      </c>
      <c r="G2058" s="63">
        <v>1.5</v>
      </c>
    </row>
    <row r="2059" spans="1:7" hidden="1" x14ac:dyDescent="0.25">
      <c r="A2059" s="61" t="s">
        <v>12280</v>
      </c>
      <c r="B2059" s="61" t="s">
        <v>1031</v>
      </c>
      <c r="C2059" s="62">
        <v>592576</v>
      </c>
      <c r="D2059" s="61" t="s">
        <v>12055</v>
      </c>
      <c r="E2059" s="61" t="s">
        <v>12206</v>
      </c>
      <c r="F2059" s="61" t="s">
        <v>12276</v>
      </c>
      <c r="G2059" s="63">
        <v>1</v>
      </c>
    </row>
    <row r="2060" spans="1:7" hidden="1" x14ac:dyDescent="0.25">
      <c r="A2060" s="61" t="s">
        <v>12280</v>
      </c>
      <c r="B2060" s="61" t="s">
        <v>1031</v>
      </c>
      <c r="C2060" s="62">
        <v>592576</v>
      </c>
      <c r="D2060" s="61" t="s">
        <v>12141</v>
      </c>
      <c r="E2060" s="61" t="s">
        <v>12207</v>
      </c>
      <c r="F2060" s="61" t="s">
        <v>12275</v>
      </c>
      <c r="G2060" s="63">
        <v>3</v>
      </c>
    </row>
    <row r="2061" spans="1:7" hidden="1" x14ac:dyDescent="0.25">
      <c r="A2061" s="61" t="s">
        <v>12280</v>
      </c>
      <c r="B2061" s="61" t="s">
        <v>1031</v>
      </c>
      <c r="C2061" s="62">
        <v>592576</v>
      </c>
      <c r="D2061" s="61" t="s">
        <v>12141</v>
      </c>
      <c r="E2061" s="61" t="s">
        <v>12207</v>
      </c>
      <c r="F2061" s="61" t="s">
        <v>12276</v>
      </c>
      <c r="G2061" s="63">
        <v>2</v>
      </c>
    </row>
    <row r="2062" spans="1:7" hidden="1" x14ac:dyDescent="0.25">
      <c r="A2062" s="61" t="s">
        <v>12280</v>
      </c>
      <c r="B2062" s="61" t="s">
        <v>1031</v>
      </c>
      <c r="C2062" s="62">
        <v>592576</v>
      </c>
      <c r="D2062" s="61" t="s">
        <v>12017</v>
      </c>
      <c r="E2062" s="61" t="s">
        <v>12206</v>
      </c>
      <c r="F2062" s="61" t="s">
        <v>12275</v>
      </c>
      <c r="G2062" s="63">
        <v>6</v>
      </c>
    </row>
    <row r="2063" spans="1:7" hidden="1" x14ac:dyDescent="0.25">
      <c r="A2063" s="61" t="s">
        <v>12280</v>
      </c>
      <c r="B2063" s="61" t="s">
        <v>1031</v>
      </c>
      <c r="C2063" s="62">
        <v>592576</v>
      </c>
      <c r="D2063" s="61" t="s">
        <v>12017</v>
      </c>
      <c r="E2063" s="61" t="s">
        <v>12206</v>
      </c>
      <c r="F2063" s="61" t="s">
        <v>12276</v>
      </c>
      <c r="G2063" s="63">
        <v>3.7</v>
      </c>
    </row>
    <row r="2064" spans="1:7" hidden="1" x14ac:dyDescent="0.25">
      <c r="A2064" s="61" t="s">
        <v>12280</v>
      </c>
      <c r="B2064" s="61" t="s">
        <v>997</v>
      </c>
      <c r="C2064" s="62">
        <v>592578</v>
      </c>
      <c r="D2064" s="61" t="s">
        <v>12051</v>
      </c>
      <c r="E2064" s="61" t="s">
        <v>12165</v>
      </c>
      <c r="F2064" s="61" t="s">
        <v>12275</v>
      </c>
      <c r="G2064" s="63">
        <v>10</v>
      </c>
    </row>
    <row r="2065" spans="1:7" hidden="1" x14ac:dyDescent="0.25">
      <c r="A2065" s="61" t="s">
        <v>12280</v>
      </c>
      <c r="B2065" s="61" t="s">
        <v>997</v>
      </c>
      <c r="C2065" s="62">
        <v>592578</v>
      </c>
      <c r="D2065" s="61" t="s">
        <v>12051</v>
      </c>
      <c r="E2065" s="61" t="s">
        <v>12165</v>
      </c>
      <c r="F2065" s="61" t="s">
        <v>12276</v>
      </c>
      <c r="G2065" s="63">
        <v>7.5</v>
      </c>
    </row>
    <row r="2066" spans="1:7" hidden="1" x14ac:dyDescent="0.25">
      <c r="A2066" s="61" t="s">
        <v>12280</v>
      </c>
      <c r="B2066" s="61" t="s">
        <v>997</v>
      </c>
      <c r="C2066" s="62">
        <v>592578</v>
      </c>
      <c r="D2066" s="61" t="s">
        <v>12025</v>
      </c>
      <c r="E2066" s="61" t="s">
        <v>12165</v>
      </c>
      <c r="F2066" s="61" t="s">
        <v>12275</v>
      </c>
      <c r="G2066" s="63">
        <v>10</v>
      </c>
    </row>
    <row r="2067" spans="1:7" hidden="1" x14ac:dyDescent="0.25">
      <c r="A2067" s="61" t="s">
        <v>12280</v>
      </c>
      <c r="B2067" s="61" t="s">
        <v>997</v>
      </c>
      <c r="C2067" s="62">
        <v>592578</v>
      </c>
      <c r="D2067" s="61" t="s">
        <v>12025</v>
      </c>
      <c r="E2067" s="61" t="s">
        <v>12165</v>
      </c>
      <c r="F2067" s="61" t="s">
        <v>12276</v>
      </c>
      <c r="G2067" s="63">
        <v>7.5</v>
      </c>
    </row>
    <row r="2068" spans="1:7" hidden="1" x14ac:dyDescent="0.25">
      <c r="A2068" s="61" t="s">
        <v>12280</v>
      </c>
      <c r="B2068" s="61" t="s">
        <v>8623</v>
      </c>
      <c r="C2068" s="62">
        <v>592601</v>
      </c>
      <c r="D2068" s="61" t="s">
        <v>12129</v>
      </c>
      <c r="E2068" s="61" t="s">
        <v>12201</v>
      </c>
      <c r="F2068" s="61" t="s">
        <v>12276</v>
      </c>
      <c r="G2068" s="63">
        <v>17.5</v>
      </c>
    </row>
    <row r="2069" spans="1:7" hidden="1" x14ac:dyDescent="0.25">
      <c r="A2069" s="61" t="s">
        <v>12280</v>
      </c>
      <c r="B2069" s="61" t="s">
        <v>8623</v>
      </c>
      <c r="C2069" s="62">
        <v>592601</v>
      </c>
      <c r="D2069" s="61" t="s">
        <v>12051</v>
      </c>
      <c r="E2069" s="61" t="s">
        <v>12201</v>
      </c>
      <c r="F2069" s="61" t="s">
        <v>12276</v>
      </c>
      <c r="G2069" s="63">
        <v>17.5</v>
      </c>
    </row>
    <row r="2070" spans="1:7" hidden="1" x14ac:dyDescent="0.25">
      <c r="A2070" s="61" t="s">
        <v>12280</v>
      </c>
      <c r="B2070" s="61" t="s">
        <v>87</v>
      </c>
      <c r="C2070" s="62">
        <v>493482</v>
      </c>
      <c r="D2070" s="61" t="s">
        <v>12086</v>
      </c>
      <c r="E2070" s="61" t="s">
        <v>12208</v>
      </c>
      <c r="F2070" s="61" t="s">
        <v>12275</v>
      </c>
      <c r="G2070" s="63">
        <v>6</v>
      </c>
    </row>
    <row r="2071" spans="1:7" hidden="1" x14ac:dyDescent="0.25">
      <c r="A2071" s="61" t="s">
        <v>12280</v>
      </c>
      <c r="B2071" s="61" t="s">
        <v>87</v>
      </c>
      <c r="C2071" s="62">
        <v>493482</v>
      </c>
      <c r="D2071" s="61" t="s">
        <v>12086</v>
      </c>
      <c r="E2071" s="61" t="s">
        <v>12208</v>
      </c>
      <c r="F2071" s="61" t="s">
        <v>12276</v>
      </c>
      <c r="G2071" s="63">
        <v>3</v>
      </c>
    </row>
    <row r="2072" spans="1:7" hidden="1" x14ac:dyDescent="0.25">
      <c r="A2072" s="61" t="s">
        <v>12280</v>
      </c>
      <c r="B2072" s="61" t="s">
        <v>87</v>
      </c>
      <c r="C2072" s="62">
        <v>493482</v>
      </c>
      <c r="D2072" s="61" t="s">
        <v>12051</v>
      </c>
      <c r="E2072" s="61" t="s">
        <v>12208</v>
      </c>
      <c r="F2072" s="61" t="s">
        <v>12275</v>
      </c>
      <c r="G2072" s="63">
        <v>6</v>
      </c>
    </row>
    <row r="2073" spans="1:7" hidden="1" x14ac:dyDescent="0.25">
      <c r="A2073" s="61" t="s">
        <v>12280</v>
      </c>
      <c r="B2073" s="61" t="s">
        <v>87</v>
      </c>
      <c r="C2073" s="62">
        <v>493482</v>
      </c>
      <c r="D2073" s="61" t="s">
        <v>12051</v>
      </c>
      <c r="E2073" s="61" t="s">
        <v>12208</v>
      </c>
      <c r="F2073" s="61" t="s">
        <v>12276</v>
      </c>
      <c r="G2073" s="63">
        <v>3</v>
      </c>
    </row>
    <row r="2074" spans="1:7" hidden="1" x14ac:dyDescent="0.25">
      <c r="A2074" s="61" t="s">
        <v>12280</v>
      </c>
      <c r="B2074" s="61" t="s">
        <v>10097</v>
      </c>
      <c r="C2074" s="62">
        <v>592689</v>
      </c>
      <c r="D2074" s="61" t="s">
        <v>12051</v>
      </c>
      <c r="E2074" s="61" t="s">
        <v>12166</v>
      </c>
      <c r="F2074" s="61" t="s">
        <v>12275</v>
      </c>
      <c r="G2074" s="63">
        <v>9</v>
      </c>
    </row>
    <row r="2075" spans="1:7" hidden="1" x14ac:dyDescent="0.25">
      <c r="A2075" s="61" t="s">
        <v>12280</v>
      </c>
      <c r="B2075" s="61" t="s">
        <v>10097</v>
      </c>
      <c r="C2075" s="62">
        <v>592689</v>
      </c>
      <c r="D2075" s="61" t="s">
        <v>12051</v>
      </c>
      <c r="E2075" s="61" t="s">
        <v>12166</v>
      </c>
      <c r="F2075" s="61" t="s">
        <v>12276</v>
      </c>
      <c r="G2075" s="63">
        <v>8</v>
      </c>
    </row>
    <row r="2076" spans="1:7" hidden="1" x14ac:dyDescent="0.25">
      <c r="A2076" s="61" t="s">
        <v>12280</v>
      </c>
      <c r="B2076" s="61" t="s">
        <v>10097</v>
      </c>
      <c r="C2076" s="62">
        <v>592689</v>
      </c>
      <c r="D2076" s="61" t="s">
        <v>12051</v>
      </c>
      <c r="E2076" s="61" t="s">
        <v>12167</v>
      </c>
      <c r="F2076" s="61" t="s">
        <v>12275</v>
      </c>
      <c r="G2076" s="63">
        <v>9</v>
      </c>
    </row>
    <row r="2077" spans="1:7" hidden="1" x14ac:dyDescent="0.25">
      <c r="A2077" s="61" t="s">
        <v>12280</v>
      </c>
      <c r="B2077" s="61" t="s">
        <v>10097</v>
      </c>
      <c r="C2077" s="62">
        <v>592689</v>
      </c>
      <c r="D2077" s="61" t="s">
        <v>12051</v>
      </c>
      <c r="E2077" s="61" t="s">
        <v>12167</v>
      </c>
      <c r="F2077" s="61" t="s">
        <v>12276</v>
      </c>
      <c r="G2077" s="63">
        <v>8</v>
      </c>
    </row>
    <row r="2078" spans="1:7" hidden="1" x14ac:dyDescent="0.25">
      <c r="A2078" s="61" t="s">
        <v>12280</v>
      </c>
      <c r="B2078" s="61" t="s">
        <v>10097</v>
      </c>
      <c r="C2078" s="62">
        <v>592689</v>
      </c>
      <c r="D2078" s="61" t="s">
        <v>12053</v>
      </c>
      <c r="E2078" s="61" t="s">
        <v>12167</v>
      </c>
      <c r="F2078" s="61" t="s">
        <v>12275</v>
      </c>
      <c r="G2078" s="63">
        <v>9</v>
      </c>
    </row>
    <row r="2079" spans="1:7" hidden="1" x14ac:dyDescent="0.25">
      <c r="A2079" s="61" t="s">
        <v>12280</v>
      </c>
      <c r="B2079" s="61" t="s">
        <v>10097</v>
      </c>
      <c r="C2079" s="62">
        <v>592689</v>
      </c>
      <c r="D2079" s="61" t="s">
        <v>12053</v>
      </c>
      <c r="E2079" s="61" t="s">
        <v>12167</v>
      </c>
      <c r="F2079" s="61" t="s">
        <v>12276</v>
      </c>
      <c r="G2079" s="63">
        <v>8</v>
      </c>
    </row>
    <row r="2080" spans="1:7" hidden="1" x14ac:dyDescent="0.25">
      <c r="A2080" s="61" t="s">
        <v>12280</v>
      </c>
      <c r="B2080" s="61" t="s">
        <v>10097</v>
      </c>
      <c r="C2080" s="62">
        <v>592689</v>
      </c>
      <c r="D2080" s="61" t="s">
        <v>11993</v>
      </c>
      <c r="E2080" s="61" t="s">
        <v>12166</v>
      </c>
      <c r="F2080" s="61" t="s">
        <v>12275</v>
      </c>
      <c r="G2080" s="63">
        <v>9</v>
      </c>
    </row>
    <row r="2081" spans="1:7" hidden="1" x14ac:dyDescent="0.25">
      <c r="A2081" s="61" t="s">
        <v>12280</v>
      </c>
      <c r="B2081" s="61" t="s">
        <v>10097</v>
      </c>
      <c r="C2081" s="62">
        <v>592689</v>
      </c>
      <c r="D2081" s="61" t="s">
        <v>11993</v>
      </c>
      <c r="E2081" s="61" t="s">
        <v>12166</v>
      </c>
      <c r="F2081" s="61" t="s">
        <v>12276</v>
      </c>
      <c r="G2081" s="63">
        <v>8</v>
      </c>
    </row>
    <row r="2082" spans="1:7" hidden="1" x14ac:dyDescent="0.25">
      <c r="A2082" s="61" t="s">
        <v>12280</v>
      </c>
      <c r="B2082" s="61" t="s">
        <v>10097</v>
      </c>
      <c r="C2082" s="62">
        <v>592689</v>
      </c>
      <c r="D2082" s="61" t="s">
        <v>12121</v>
      </c>
      <c r="E2082" s="61" t="s">
        <v>12167</v>
      </c>
      <c r="F2082" s="61" t="s">
        <v>12275</v>
      </c>
      <c r="G2082" s="63">
        <v>9</v>
      </c>
    </row>
    <row r="2083" spans="1:7" hidden="1" x14ac:dyDescent="0.25">
      <c r="A2083" s="61" t="s">
        <v>12280</v>
      </c>
      <c r="B2083" s="61" t="s">
        <v>7284</v>
      </c>
      <c r="C2083" s="62">
        <v>104946</v>
      </c>
      <c r="D2083" s="61" t="s">
        <v>12051</v>
      </c>
      <c r="E2083" s="61" t="s">
        <v>12186</v>
      </c>
      <c r="F2083" s="61" t="s">
        <v>12275</v>
      </c>
      <c r="G2083" s="63">
        <v>3</v>
      </c>
    </row>
    <row r="2084" spans="1:7" hidden="1" x14ac:dyDescent="0.25">
      <c r="A2084" s="61" t="s">
        <v>12280</v>
      </c>
      <c r="B2084" s="61" t="s">
        <v>7284</v>
      </c>
      <c r="C2084" s="62">
        <v>104946</v>
      </c>
      <c r="D2084" s="61" t="s">
        <v>12046</v>
      </c>
      <c r="E2084" s="61" t="s">
        <v>12186</v>
      </c>
      <c r="F2084" s="61" t="s">
        <v>12275</v>
      </c>
      <c r="G2084" s="63">
        <v>3</v>
      </c>
    </row>
    <row r="2085" spans="1:7" hidden="1" x14ac:dyDescent="0.25">
      <c r="A2085" s="61" t="s">
        <v>12280</v>
      </c>
      <c r="B2085" s="61" t="s">
        <v>4655</v>
      </c>
      <c r="C2085" s="62">
        <v>592858</v>
      </c>
      <c r="D2085" s="61" t="s">
        <v>12041</v>
      </c>
      <c r="E2085" s="61" t="s">
        <v>12171</v>
      </c>
      <c r="F2085" s="61" t="s">
        <v>12275</v>
      </c>
      <c r="G2085" s="63">
        <v>4</v>
      </c>
    </row>
    <row r="2086" spans="1:7" hidden="1" x14ac:dyDescent="0.25">
      <c r="A2086" s="61" t="s">
        <v>12280</v>
      </c>
      <c r="B2086" s="61" t="s">
        <v>4655</v>
      </c>
      <c r="C2086" s="62">
        <v>592858</v>
      </c>
      <c r="D2086" s="61" t="s">
        <v>12041</v>
      </c>
      <c r="E2086" s="61" t="s">
        <v>12171</v>
      </c>
      <c r="F2086" s="61" t="s">
        <v>12276</v>
      </c>
      <c r="G2086" s="63">
        <v>2</v>
      </c>
    </row>
    <row r="2087" spans="1:7" hidden="1" x14ac:dyDescent="0.25">
      <c r="A2087" s="61" t="s">
        <v>12280</v>
      </c>
      <c r="B2087" s="61" t="s">
        <v>4655</v>
      </c>
      <c r="C2087" s="62">
        <v>592858</v>
      </c>
      <c r="D2087" s="61" t="s">
        <v>12051</v>
      </c>
      <c r="E2087" s="61" t="s">
        <v>12171</v>
      </c>
      <c r="F2087" s="61" t="s">
        <v>12275</v>
      </c>
      <c r="G2087" s="63">
        <v>4</v>
      </c>
    </row>
    <row r="2088" spans="1:7" hidden="1" x14ac:dyDescent="0.25">
      <c r="A2088" s="61" t="s">
        <v>12280</v>
      </c>
      <c r="B2088" s="61" t="s">
        <v>4655</v>
      </c>
      <c r="C2088" s="62">
        <v>592858</v>
      </c>
      <c r="D2088" s="61" t="s">
        <v>12051</v>
      </c>
      <c r="E2088" s="61" t="s">
        <v>12171</v>
      </c>
      <c r="F2088" s="61" t="s">
        <v>12276</v>
      </c>
      <c r="G2088" s="63">
        <v>2</v>
      </c>
    </row>
    <row r="2089" spans="1:7" hidden="1" x14ac:dyDescent="0.25">
      <c r="A2089" s="61" t="s">
        <v>12280</v>
      </c>
      <c r="B2089" s="61" t="s">
        <v>9428</v>
      </c>
      <c r="C2089" s="62">
        <v>592943</v>
      </c>
      <c r="D2089" s="61" t="s">
        <v>12051</v>
      </c>
      <c r="E2089" s="61" t="s">
        <v>12209</v>
      </c>
      <c r="F2089" s="61" t="s">
        <v>12275</v>
      </c>
      <c r="G2089" s="63">
        <v>3</v>
      </c>
    </row>
    <row r="2090" spans="1:7" hidden="1" x14ac:dyDescent="0.25">
      <c r="A2090" s="61" t="s">
        <v>12280</v>
      </c>
      <c r="B2090" s="61" t="s">
        <v>9428</v>
      </c>
      <c r="C2090" s="62">
        <v>592943</v>
      </c>
      <c r="D2090" s="61" t="s">
        <v>12051</v>
      </c>
      <c r="E2090" s="61" t="s">
        <v>12209</v>
      </c>
      <c r="F2090" s="61" t="s">
        <v>12276</v>
      </c>
      <c r="G2090" s="63">
        <v>3</v>
      </c>
    </row>
    <row r="2091" spans="1:7" hidden="1" x14ac:dyDescent="0.25">
      <c r="A2091" s="61" t="s">
        <v>12280</v>
      </c>
      <c r="B2091" s="61" t="s">
        <v>9428</v>
      </c>
      <c r="C2091" s="62">
        <v>592943</v>
      </c>
      <c r="D2091" s="61" t="s">
        <v>11970</v>
      </c>
      <c r="E2091" s="61" t="s">
        <v>12209</v>
      </c>
      <c r="F2091" s="61" t="s">
        <v>12275</v>
      </c>
      <c r="G2091" s="63">
        <v>3</v>
      </c>
    </row>
    <row r="2092" spans="1:7" hidden="1" x14ac:dyDescent="0.25">
      <c r="A2092" s="61" t="s">
        <v>12280</v>
      </c>
      <c r="B2092" s="61" t="s">
        <v>9428</v>
      </c>
      <c r="C2092" s="62">
        <v>592943</v>
      </c>
      <c r="D2092" s="61" t="s">
        <v>11970</v>
      </c>
      <c r="E2092" s="61" t="s">
        <v>12209</v>
      </c>
      <c r="F2092" s="61" t="s">
        <v>12276</v>
      </c>
      <c r="G2092" s="63">
        <v>3</v>
      </c>
    </row>
    <row r="2093" spans="1:7" hidden="1" x14ac:dyDescent="0.25">
      <c r="A2093" s="61" t="s">
        <v>12280</v>
      </c>
      <c r="B2093" s="61" t="s">
        <v>3712</v>
      </c>
      <c r="C2093" s="62">
        <v>592957</v>
      </c>
      <c r="D2093" s="61" t="s">
        <v>12051</v>
      </c>
      <c r="E2093" s="61" t="s">
        <v>12210</v>
      </c>
      <c r="F2093" s="61" t="s">
        <v>12275</v>
      </c>
      <c r="G2093" s="63">
        <v>12</v>
      </c>
    </row>
    <row r="2094" spans="1:7" hidden="1" x14ac:dyDescent="0.25">
      <c r="A2094" s="61" t="s">
        <v>12280</v>
      </c>
      <c r="B2094" s="61" t="s">
        <v>3712</v>
      </c>
      <c r="C2094" s="62">
        <v>592957</v>
      </c>
      <c r="D2094" s="61" t="s">
        <v>12051</v>
      </c>
      <c r="E2094" s="61" t="s">
        <v>12210</v>
      </c>
      <c r="F2094" s="61" t="s">
        <v>12276</v>
      </c>
      <c r="G2094" s="63">
        <v>8</v>
      </c>
    </row>
    <row r="2095" spans="1:7" hidden="1" x14ac:dyDescent="0.25">
      <c r="A2095" s="61" t="s">
        <v>12280</v>
      </c>
      <c r="B2095" s="61" t="s">
        <v>3712</v>
      </c>
      <c r="C2095" s="62">
        <v>592957</v>
      </c>
      <c r="D2095" s="61" t="s">
        <v>12069</v>
      </c>
      <c r="E2095" s="61" t="s">
        <v>12210</v>
      </c>
      <c r="F2095" s="61" t="s">
        <v>12275</v>
      </c>
      <c r="G2095" s="63">
        <v>12</v>
      </c>
    </row>
    <row r="2096" spans="1:7" hidden="1" x14ac:dyDescent="0.25">
      <c r="A2096" s="61" t="s">
        <v>12280</v>
      </c>
      <c r="B2096" s="61" t="s">
        <v>3712</v>
      </c>
      <c r="C2096" s="62">
        <v>592957</v>
      </c>
      <c r="D2096" s="61" t="s">
        <v>12069</v>
      </c>
      <c r="E2096" s="61" t="s">
        <v>12210</v>
      </c>
      <c r="F2096" s="61" t="s">
        <v>12276</v>
      </c>
      <c r="G2096" s="63">
        <v>8</v>
      </c>
    </row>
    <row r="2097" spans="1:7" hidden="1" x14ac:dyDescent="0.25">
      <c r="A2097" s="61" t="s">
        <v>12280</v>
      </c>
      <c r="B2097" s="61" t="s">
        <v>6626</v>
      </c>
      <c r="C2097" s="62">
        <v>592972</v>
      </c>
      <c r="D2097" s="61" t="s">
        <v>12088</v>
      </c>
      <c r="E2097" s="61" t="s">
        <v>12211</v>
      </c>
      <c r="F2097" s="61" t="s">
        <v>12275</v>
      </c>
      <c r="G2097" s="63">
        <v>3</v>
      </c>
    </row>
    <row r="2098" spans="1:7" hidden="1" x14ac:dyDescent="0.25">
      <c r="A2098" s="61" t="s">
        <v>12280</v>
      </c>
      <c r="B2098" s="61" t="s">
        <v>6626</v>
      </c>
      <c r="C2098" s="62">
        <v>592972</v>
      </c>
      <c r="D2098" s="61" t="s">
        <v>12051</v>
      </c>
      <c r="E2098" s="61" t="s">
        <v>12211</v>
      </c>
      <c r="F2098" s="61" t="s">
        <v>12275</v>
      </c>
      <c r="G2098" s="63">
        <v>3</v>
      </c>
    </row>
    <row r="2099" spans="1:7" hidden="1" x14ac:dyDescent="0.25">
      <c r="A2099" s="61" t="s">
        <v>12280</v>
      </c>
      <c r="B2099" s="61" t="s">
        <v>6421</v>
      </c>
      <c r="C2099" s="62">
        <v>592880</v>
      </c>
      <c r="D2099" s="61" t="s">
        <v>12051</v>
      </c>
      <c r="E2099" s="61" t="s">
        <v>12169</v>
      </c>
      <c r="F2099" s="61" t="s">
        <v>12275</v>
      </c>
      <c r="G2099" s="63">
        <v>6</v>
      </c>
    </row>
    <row r="2100" spans="1:7" hidden="1" x14ac:dyDescent="0.25">
      <c r="A2100" s="61" t="s">
        <v>12280</v>
      </c>
      <c r="B2100" s="61" t="s">
        <v>6421</v>
      </c>
      <c r="C2100" s="62">
        <v>592880</v>
      </c>
      <c r="D2100" s="61" t="s">
        <v>12051</v>
      </c>
      <c r="E2100" s="61" t="s">
        <v>12169</v>
      </c>
      <c r="F2100" s="61" t="s">
        <v>12276</v>
      </c>
      <c r="G2100" s="63">
        <v>6</v>
      </c>
    </row>
    <row r="2101" spans="1:7" hidden="1" x14ac:dyDescent="0.25">
      <c r="A2101" s="61" t="s">
        <v>12280</v>
      </c>
      <c r="B2101" s="61" t="s">
        <v>6421</v>
      </c>
      <c r="C2101" s="62">
        <v>592880</v>
      </c>
      <c r="D2101" s="61" t="s">
        <v>11999</v>
      </c>
      <c r="E2101" s="61" t="s">
        <v>12169</v>
      </c>
      <c r="F2101" s="61" t="s">
        <v>12275</v>
      </c>
      <c r="G2101" s="63">
        <v>6</v>
      </c>
    </row>
    <row r="2102" spans="1:7" hidden="1" x14ac:dyDescent="0.25">
      <c r="A2102" s="61" t="s">
        <v>12280</v>
      </c>
      <c r="B2102" s="61" t="s">
        <v>6421</v>
      </c>
      <c r="C2102" s="62">
        <v>592880</v>
      </c>
      <c r="D2102" s="61" t="s">
        <v>11999</v>
      </c>
      <c r="E2102" s="61" t="s">
        <v>12169</v>
      </c>
      <c r="F2102" s="61" t="s">
        <v>12276</v>
      </c>
      <c r="G2102" s="63">
        <v>6</v>
      </c>
    </row>
    <row r="2103" spans="1:7" hidden="1" x14ac:dyDescent="0.25">
      <c r="A2103" s="61" t="s">
        <v>12280</v>
      </c>
      <c r="B2103" s="61" t="s">
        <v>5675</v>
      </c>
      <c r="C2103" s="62">
        <v>593333</v>
      </c>
      <c r="D2103" s="61" t="s">
        <v>12051</v>
      </c>
      <c r="E2103" s="61" t="s">
        <v>12212</v>
      </c>
      <c r="F2103" s="61" t="s">
        <v>12275</v>
      </c>
      <c r="G2103" s="63">
        <v>3</v>
      </c>
    </row>
    <row r="2104" spans="1:7" hidden="1" x14ac:dyDescent="0.25">
      <c r="A2104" s="61" t="s">
        <v>12280</v>
      </c>
      <c r="B2104" s="61" t="s">
        <v>5675</v>
      </c>
      <c r="C2104" s="62">
        <v>593333</v>
      </c>
      <c r="D2104" s="61" t="s">
        <v>12051</v>
      </c>
      <c r="E2104" s="61" t="s">
        <v>12212</v>
      </c>
      <c r="F2104" s="61" t="s">
        <v>12276</v>
      </c>
      <c r="G2104" s="63">
        <v>3</v>
      </c>
    </row>
    <row r="2105" spans="1:7" hidden="1" x14ac:dyDescent="0.25">
      <c r="A2105" s="61" t="s">
        <v>12280</v>
      </c>
      <c r="B2105" s="61" t="s">
        <v>5675</v>
      </c>
      <c r="C2105" s="62">
        <v>593333</v>
      </c>
      <c r="D2105" s="61" t="s">
        <v>12009</v>
      </c>
      <c r="E2105" s="61" t="s">
        <v>12212</v>
      </c>
      <c r="F2105" s="61" t="s">
        <v>12275</v>
      </c>
      <c r="G2105" s="63">
        <v>3</v>
      </c>
    </row>
    <row r="2106" spans="1:7" hidden="1" x14ac:dyDescent="0.25">
      <c r="A2106" s="61" t="s">
        <v>12280</v>
      </c>
      <c r="B2106" s="61" t="s">
        <v>5675</v>
      </c>
      <c r="C2106" s="62">
        <v>593333</v>
      </c>
      <c r="D2106" s="61" t="s">
        <v>12009</v>
      </c>
      <c r="E2106" s="61" t="s">
        <v>12212</v>
      </c>
      <c r="F2106" s="61" t="s">
        <v>12276</v>
      </c>
      <c r="G2106" s="63">
        <v>3</v>
      </c>
    </row>
    <row r="2107" spans="1:7" hidden="1" x14ac:dyDescent="0.25">
      <c r="A2107" s="61" t="s">
        <v>12280</v>
      </c>
      <c r="B2107" s="61" t="s">
        <v>71</v>
      </c>
      <c r="C2107" s="62">
        <v>493094</v>
      </c>
      <c r="D2107" s="61" t="s">
        <v>12051</v>
      </c>
      <c r="E2107" s="61" t="s">
        <v>12213</v>
      </c>
      <c r="F2107" s="61" t="s">
        <v>12275</v>
      </c>
      <c r="G2107" s="63">
        <v>7</v>
      </c>
    </row>
    <row r="2108" spans="1:7" hidden="1" x14ac:dyDescent="0.25">
      <c r="A2108" s="61" t="s">
        <v>12280</v>
      </c>
      <c r="B2108" s="61" t="s">
        <v>71</v>
      </c>
      <c r="C2108" s="62">
        <v>493094</v>
      </c>
      <c r="D2108" s="61" t="s">
        <v>12073</v>
      </c>
      <c r="E2108" s="61" t="s">
        <v>12213</v>
      </c>
      <c r="F2108" s="61" t="s">
        <v>12275</v>
      </c>
      <c r="G2108" s="63">
        <v>7</v>
      </c>
    </row>
    <row r="2109" spans="1:7" hidden="1" x14ac:dyDescent="0.25">
      <c r="A2109" s="61" t="s">
        <v>12280</v>
      </c>
      <c r="B2109" s="61" t="s">
        <v>956</v>
      </c>
      <c r="C2109" s="62">
        <v>580252</v>
      </c>
      <c r="D2109" s="61" t="s">
        <v>12051</v>
      </c>
      <c r="E2109" s="61" t="s">
        <v>12214</v>
      </c>
      <c r="F2109" s="61" t="s">
        <v>12275</v>
      </c>
      <c r="G2109" s="63">
        <v>9</v>
      </c>
    </row>
    <row r="2110" spans="1:7" hidden="1" x14ac:dyDescent="0.25">
      <c r="A2110" s="61" t="s">
        <v>12280</v>
      </c>
      <c r="B2110" s="61" t="s">
        <v>956</v>
      </c>
      <c r="C2110" s="62">
        <v>580252</v>
      </c>
      <c r="D2110" s="61" t="s">
        <v>12051</v>
      </c>
      <c r="E2110" s="61" t="s">
        <v>12214</v>
      </c>
      <c r="F2110" s="61" t="s">
        <v>12276</v>
      </c>
      <c r="G2110" s="63">
        <v>8</v>
      </c>
    </row>
    <row r="2111" spans="1:7" hidden="1" x14ac:dyDescent="0.25">
      <c r="A2111" s="61" t="s">
        <v>12280</v>
      </c>
      <c r="B2111" s="61" t="s">
        <v>956</v>
      </c>
      <c r="C2111" s="62">
        <v>580252</v>
      </c>
      <c r="D2111" s="61" t="s">
        <v>12134</v>
      </c>
      <c r="E2111" s="61" t="s">
        <v>12214</v>
      </c>
      <c r="F2111" s="61" t="s">
        <v>12275</v>
      </c>
      <c r="G2111" s="63">
        <v>9</v>
      </c>
    </row>
    <row r="2112" spans="1:7" hidden="1" x14ac:dyDescent="0.25">
      <c r="A2112" s="61" t="s">
        <v>12280</v>
      </c>
      <c r="B2112" s="61" t="s">
        <v>956</v>
      </c>
      <c r="C2112" s="62">
        <v>580252</v>
      </c>
      <c r="D2112" s="61" t="s">
        <v>12134</v>
      </c>
      <c r="E2112" s="61" t="s">
        <v>12214</v>
      </c>
      <c r="F2112" s="61" t="s">
        <v>12276</v>
      </c>
      <c r="G2112" s="63">
        <v>8</v>
      </c>
    </row>
    <row r="2113" spans="1:7" hidden="1" x14ac:dyDescent="0.25">
      <c r="A2113" s="61" t="s">
        <v>12280</v>
      </c>
      <c r="B2113" s="61" t="s">
        <v>1016</v>
      </c>
      <c r="C2113" s="62">
        <v>580253</v>
      </c>
      <c r="D2113" s="61" t="s">
        <v>12051</v>
      </c>
      <c r="E2113" s="61" t="s">
        <v>12215</v>
      </c>
      <c r="F2113" s="61" t="s">
        <v>12275</v>
      </c>
      <c r="G2113" s="63">
        <v>2</v>
      </c>
    </row>
    <row r="2114" spans="1:7" hidden="1" x14ac:dyDescent="0.25">
      <c r="A2114" s="61" t="s">
        <v>12280</v>
      </c>
      <c r="B2114" s="61" t="s">
        <v>1016</v>
      </c>
      <c r="C2114" s="62">
        <v>580253</v>
      </c>
      <c r="D2114" s="61" t="s">
        <v>12051</v>
      </c>
      <c r="E2114" s="61" t="s">
        <v>12215</v>
      </c>
      <c r="F2114" s="61" t="s">
        <v>12276</v>
      </c>
      <c r="G2114" s="63">
        <v>2</v>
      </c>
    </row>
    <row r="2115" spans="1:7" hidden="1" x14ac:dyDescent="0.25">
      <c r="A2115" s="61" t="s">
        <v>12280</v>
      </c>
      <c r="B2115" s="61" t="s">
        <v>1016</v>
      </c>
      <c r="C2115" s="62">
        <v>580253</v>
      </c>
      <c r="D2115" s="61" t="s">
        <v>12067</v>
      </c>
      <c r="E2115" s="61" t="s">
        <v>12215</v>
      </c>
      <c r="F2115" s="61" t="s">
        <v>12275</v>
      </c>
      <c r="G2115" s="63">
        <v>2</v>
      </c>
    </row>
    <row r="2116" spans="1:7" hidden="1" x14ac:dyDescent="0.25">
      <c r="A2116" s="61" t="s">
        <v>12280</v>
      </c>
      <c r="B2116" s="61" t="s">
        <v>1016</v>
      </c>
      <c r="C2116" s="62">
        <v>580253</v>
      </c>
      <c r="D2116" s="61" t="s">
        <v>12067</v>
      </c>
      <c r="E2116" s="61" t="s">
        <v>12215</v>
      </c>
      <c r="F2116" s="61" t="s">
        <v>12276</v>
      </c>
      <c r="G2116" s="63">
        <v>2</v>
      </c>
    </row>
    <row r="2117" spans="1:7" hidden="1" x14ac:dyDescent="0.25">
      <c r="A2117" s="61" t="s">
        <v>12280</v>
      </c>
      <c r="B2117" s="61" t="s">
        <v>215</v>
      </c>
      <c r="C2117" s="62">
        <v>580398</v>
      </c>
      <c r="D2117" s="61" t="s">
        <v>12051</v>
      </c>
      <c r="E2117" s="61" t="s">
        <v>12216</v>
      </c>
      <c r="F2117" s="61" t="s">
        <v>12275</v>
      </c>
      <c r="G2117" s="63">
        <v>12.5</v>
      </c>
    </row>
    <row r="2118" spans="1:7" hidden="1" x14ac:dyDescent="0.25">
      <c r="A2118" s="61" t="s">
        <v>12280</v>
      </c>
      <c r="B2118" s="61" t="s">
        <v>215</v>
      </c>
      <c r="C2118" s="62">
        <v>580398</v>
      </c>
      <c r="D2118" s="61" t="s">
        <v>12051</v>
      </c>
      <c r="E2118" s="61" t="s">
        <v>12216</v>
      </c>
      <c r="F2118" s="61" t="s">
        <v>12276</v>
      </c>
      <c r="G2118" s="63">
        <v>9.5</v>
      </c>
    </row>
    <row r="2119" spans="1:7" hidden="1" x14ac:dyDescent="0.25">
      <c r="A2119" s="61" t="s">
        <v>12280</v>
      </c>
      <c r="B2119" s="61" t="s">
        <v>215</v>
      </c>
      <c r="C2119" s="62">
        <v>580398</v>
      </c>
      <c r="D2119" s="61" t="s">
        <v>11975</v>
      </c>
      <c r="E2119" s="61" t="s">
        <v>12216</v>
      </c>
      <c r="F2119" s="61" t="s">
        <v>12275</v>
      </c>
      <c r="G2119" s="63">
        <v>12.5</v>
      </c>
    </row>
    <row r="2120" spans="1:7" hidden="1" x14ac:dyDescent="0.25">
      <c r="A2120" s="61" t="s">
        <v>12280</v>
      </c>
      <c r="B2120" s="61" t="s">
        <v>215</v>
      </c>
      <c r="C2120" s="62">
        <v>580398</v>
      </c>
      <c r="D2120" s="61" t="s">
        <v>11975</v>
      </c>
      <c r="E2120" s="61" t="s">
        <v>12216</v>
      </c>
      <c r="F2120" s="61" t="s">
        <v>12276</v>
      </c>
      <c r="G2120" s="63">
        <v>9.5</v>
      </c>
    </row>
    <row r="2121" spans="1:7" hidden="1" x14ac:dyDescent="0.25">
      <c r="A2121" s="61" t="s">
        <v>12280</v>
      </c>
      <c r="B2121" s="61" t="s">
        <v>238</v>
      </c>
      <c r="C2121" s="62">
        <v>580526</v>
      </c>
      <c r="D2121" s="61" t="s">
        <v>12051</v>
      </c>
      <c r="E2121" s="61" t="s">
        <v>12217</v>
      </c>
      <c r="F2121" s="61" t="s">
        <v>12275</v>
      </c>
      <c r="G2121" s="63">
        <v>7</v>
      </c>
    </row>
    <row r="2122" spans="1:7" hidden="1" x14ac:dyDescent="0.25">
      <c r="A2122" s="61" t="s">
        <v>12280</v>
      </c>
      <c r="B2122" s="61" t="s">
        <v>238</v>
      </c>
      <c r="C2122" s="62">
        <v>580526</v>
      </c>
      <c r="D2122" s="61" t="s">
        <v>12051</v>
      </c>
      <c r="E2122" s="61" t="s">
        <v>12217</v>
      </c>
      <c r="F2122" s="61" t="s">
        <v>12276</v>
      </c>
      <c r="G2122" s="63">
        <v>7</v>
      </c>
    </row>
    <row r="2123" spans="1:7" hidden="1" x14ac:dyDescent="0.25">
      <c r="A2123" s="61" t="s">
        <v>12280</v>
      </c>
      <c r="B2123" s="61" t="s">
        <v>238</v>
      </c>
      <c r="C2123" s="62">
        <v>580526</v>
      </c>
      <c r="D2123" s="61" t="s">
        <v>12007</v>
      </c>
      <c r="E2123" s="61" t="s">
        <v>12217</v>
      </c>
      <c r="F2123" s="61" t="s">
        <v>12275</v>
      </c>
      <c r="G2123" s="63">
        <v>7</v>
      </c>
    </row>
    <row r="2124" spans="1:7" hidden="1" x14ac:dyDescent="0.25">
      <c r="A2124" s="61" t="s">
        <v>12280</v>
      </c>
      <c r="B2124" s="61" t="s">
        <v>238</v>
      </c>
      <c r="C2124" s="62">
        <v>580526</v>
      </c>
      <c r="D2124" s="61" t="s">
        <v>12007</v>
      </c>
      <c r="E2124" s="61" t="s">
        <v>12217</v>
      </c>
      <c r="F2124" s="61" t="s">
        <v>12276</v>
      </c>
      <c r="G2124" s="63">
        <v>7</v>
      </c>
    </row>
    <row r="2125" spans="1:7" hidden="1" x14ac:dyDescent="0.25">
      <c r="A2125" s="61" t="s">
        <v>12280</v>
      </c>
      <c r="B2125" s="61" t="s">
        <v>200</v>
      </c>
      <c r="C2125" s="62">
        <v>490468</v>
      </c>
      <c r="D2125" s="61" t="s">
        <v>12051</v>
      </c>
      <c r="E2125" s="61" t="s">
        <v>12212</v>
      </c>
      <c r="F2125" s="61" t="s">
        <v>12275</v>
      </c>
      <c r="G2125" s="63">
        <v>1.5</v>
      </c>
    </row>
    <row r="2126" spans="1:7" hidden="1" x14ac:dyDescent="0.25">
      <c r="A2126" s="61" t="s">
        <v>12280</v>
      </c>
      <c r="B2126" s="61" t="s">
        <v>200</v>
      </c>
      <c r="C2126" s="62">
        <v>490468</v>
      </c>
      <c r="D2126" s="61" t="s">
        <v>12009</v>
      </c>
      <c r="E2126" s="61" t="s">
        <v>12212</v>
      </c>
      <c r="F2126" s="61" t="s">
        <v>12275</v>
      </c>
      <c r="G2126" s="63">
        <v>1.5</v>
      </c>
    </row>
    <row r="2127" spans="1:7" hidden="1" x14ac:dyDescent="0.25">
      <c r="A2127" s="61" t="s">
        <v>12280</v>
      </c>
      <c r="B2127" s="61" t="s">
        <v>161</v>
      </c>
      <c r="C2127" s="62">
        <v>580687</v>
      </c>
      <c r="D2127" s="61" t="s">
        <v>12051</v>
      </c>
      <c r="E2127" s="61" t="s">
        <v>12210</v>
      </c>
      <c r="F2127" s="61" t="s">
        <v>12275</v>
      </c>
      <c r="G2127" s="63">
        <v>11</v>
      </c>
    </row>
    <row r="2128" spans="1:7" hidden="1" x14ac:dyDescent="0.25">
      <c r="A2128" s="61" t="s">
        <v>12280</v>
      </c>
      <c r="B2128" s="61" t="s">
        <v>161</v>
      </c>
      <c r="C2128" s="62">
        <v>580687</v>
      </c>
      <c r="D2128" s="61" t="s">
        <v>12051</v>
      </c>
      <c r="E2128" s="61" t="s">
        <v>12210</v>
      </c>
      <c r="F2128" s="61" t="s">
        <v>12276</v>
      </c>
      <c r="G2128" s="63">
        <v>5</v>
      </c>
    </row>
    <row r="2129" spans="1:7" hidden="1" x14ac:dyDescent="0.25">
      <c r="A2129" s="61" t="s">
        <v>12280</v>
      </c>
      <c r="B2129" s="61" t="s">
        <v>161</v>
      </c>
      <c r="C2129" s="62">
        <v>580687</v>
      </c>
      <c r="D2129" s="61" t="s">
        <v>12069</v>
      </c>
      <c r="E2129" s="61" t="s">
        <v>12210</v>
      </c>
      <c r="F2129" s="61" t="s">
        <v>12275</v>
      </c>
      <c r="G2129" s="63">
        <v>11</v>
      </c>
    </row>
    <row r="2130" spans="1:7" hidden="1" x14ac:dyDescent="0.25">
      <c r="A2130" s="61" t="s">
        <v>12280</v>
      </c>
      <c r="B2130" s="61" t="s">
        <v>161</v>
      </c>
      <c r="C2130" s="62">
        <v>580687</v>
      </c>
      <c r="D2130" s="61" t="s">
        <v>12069</v>
      </c>
      <c r="E2130" s="61" t="s">
        <v>12210</v>
      </c>
      <c r="F2130" s="61" t="s">
        <v>12276</v>
      </c>
      <c r="G2130" s="63">
        <v>5</v>
      </c>
    </row>
    <row r="2131" spans="1:7" hidden="1" x14ac:dyDescent="0.25">
      <c r="A2131" s="61" t="s">
        <v>12280</v>
      </c>
      <c r="B2131" s="61" t="s">
        <v>29</v>
      </c>
      <c r="C2131" s="62">
        <v>580952</v>
      </c>
      <c r="D2131" s="61" t="s">
        <v>12015</v>
      </c>
      <c r="E2131" s="61" t="s">
        <v>12218</v>
      </c>
      <c r="F2131" s="61" t="s">
        <v>12275</v>
      </c>
      <c r="G2131" s="63">
        <v>13</v>
      </c>
    </row>
    <row r="2132" spans="1:7" hidden="1" x14ac:dyDescent="0.25">
      <c r="A2132" s="61" t="s">
        <v>12280</v>
      </c>
      <c r="B2132" s="61" t="s">
        <v>29</v>
      </c>
      <c r="C2132" s="62">
        <v>580952</v>
      </c>
      <c r="D2132" s="61" t="s">
        <v>12015</v>
      </c>
      <c r="E2132" s="61" t="s">
        <v>12218</v>
      </c>
      <c r="F2132" s="61" t="s">
        <v>12276</v>
      </c>
      <c r="G2132" s="63">
        <v>8</v>
      </c>
    </row>
    <row r="2133" spans="1:7" hidden="1" x14ac:dyDescent="0.25">
      <c r="A2133" s="61" t="s">
        <v>12280</v>
      </c>
      <c r="B2133" s="61" t="s">
        <v>29</v>
      </c>
      <c r="C2133" s="62">
        <v>580952</v>
      </c>
      <c r="D2133" s="61" t="s">
        <v>12051</v>
      </c>
      <c r="E2133" s="61" t="s">
        <v>12218</v>
      </c>
      <c r="F2133" s="61" t="s">
        <v>12275</v>
      </c>
      <c r="G2133" s="63">
        <v>13</v>
      </c>
    </row>
    <row r="2134" spans="1:7" hidden="1" x14ac:dyDescent="0.25">
      <c r="A2134" s="61" t="s">
        <v>12280</v>
      </c>
      <c r="B2134" s="61" t="s">
        <v>29</v>
      </c>
      <c r="C2134" s="62">
        <v>580952</v>
      </c>
      <c r="D2134" s="61" t="s">
        <v>12051</v>
      </c>
      <c r="E2134" s="61" t="s">
        <v>12218</v>
      </c>
      <c r="F2134" s="61" t="s">
        <v>12276</v>
      </c>
      <c r="G2134" s="63">
        <v>8</v>
      </c>
    </row>
    <row r="2135" spans="1:7" hidden="1" x14ac:dyDescent="0.25">
      <c r="A2135" s="61" t="s">
        <v>12280</v>
      </c>
      <c r="B2135" s="61" t="s">
        <v>113</v>
      </c>
      <c r="C2135" s="62">
        <v>581596</v>
      </c>
      <c r="D2135" s="61" t="s">
        <v>12051</v>
      </c>
      <c r="E2135" s="61" t="s">
        <v>12219</v>
      </c>
      <c r="F2135" s="61" t="s">
        <v>12275</v>
      </c>
      <c r="G2135" s="63">
        <v>6</v>
      </c>
    </row>
    <row r="2136" spans="1:7" hidden="1" x14ac:dyDescent="0.25">
      <c r="A2136" s="61" t="s">
        <v>12280</v>
      </c>
      <c r="B2136" s="61" t="s">
        <v>113</v>
      </c>
      <c r="C2136" s="62">
        <v>581596</v>
      </c>
      <c r="D2136" s="61" t="s">
        <v>12051</v>
      </c>
      <c r="E2136" s="61" t="s">
        <v>12219</v>
      </c>
      <c r="F2136" s="61" t="s">
        <v>12276</v>
      </c>
      <c r="G2136" s="63">
        <v>4</v>
      </c>
    </row>
    <row r="2137" spans="1:7" hidden="1" x14ac:dyDescent="0.25">
      <c r="A2137" s="61" t="s">
        <v>12280</v>
      </c>
      <c r="B2137" s="61" t="s">
        <v>113</v>
      </c>
      <c r="C2137" s="62">
        <v>581596</v>
      </c>
      <c r="D2137" s="61" t="s">
        <v>11991</v>
      </c>
      <c r="E2137" s="61" t="s">
        <v>12219</v>
      </c>
      <c r="F2137" s="61" t="s">
        <v>12275</v>
      </c>
      <c r="G2137" s="63">
        <v>6</v>
      </c>
    </row>
    <row r="2138" spans="1:7" hidden="1" x14ac:dyDescent="0.25">
      <c r="A2138" s="61" t="s">
        <v>12280</v>
      </c>
      <c r="B2138" s="61" t="s">
        <v>113</v>
      </c>
      <c r="C2138" s="62">
        <v>581596</v>
      </c>
      <c r="D2138" s="61" t="s">
        <v>11991</v>
      </c>
      <c r="E2138" s="61" t="s">
        <v>12219</v>
      </c>
      <c r="F2138" s="61" t="s">
        <v>12276</v>
      </c>
      <c r="G2138" s="63">
        <v>4</v>
      </c>
    </row>
    <row r="2139" spans="1:7" hidden="1" x14ac:dyDescent="0.25">
      <c r="A2139" s="61" t="s">
        <v>12280</v>
      </c>
      <c r="B2139" s="61" t="s">
        <v>113</v>
      </c>
      <c r="C2139" s="62">
        <v>581596</v>
      </c>
      <c r="D2139" s="61" t="s">
        <v>12035</v>
      </c>
      <c r="E2139" s="61" t="s">
        <v>12219</v>
      </c>
      <c r="F2139" s="61" t="s">
        <v>12275</v>
      </c>
      <c r="G2139" s="63">
        <v>6</v>
      </c>
    </row>
    <row r="2140" spans="1:7" hidden="1" x14ac:dyDescent="0.25">
      <c r="A2140" s="61" t="s">
        <v>12280</v>
      </c>
      <c r="B2140" s="61" t="s">
        <v>113</v>
      </c>
      <c r="C2140" s="62">
        <v>581596</v>
      </c>
      <c r="D2140" s="61" t="s">
        <v>12035</v>
      </c>
      <c r="E2140" s="61" t="s">
        <v>12219</v>
      </c>
      <c r="F2140" s="61" t="s">
        <v>12276</v>
      </c>
      <c r="G2140" s="63">
        <v>4</v>
      </c>
    </row>
    <row r="2141" spans="1:7" hidden="1" x14ac:dyDescent="0.25">
      <c r="A2141" s="61" t="s">
        <v>12280</v>
      </c>
      <c r="B2141" s="61" t="s">
        <v>51</v>
      </c>
      <c r="C2141" s="62">
        <v>581612</v>
      </c>
      <c r="D2141" s="61" t="s">
        <v>12051</v>
      </c>
      <c r="E2141" s="61" t="s">
        <v>12182</v>
      </c>
      <c r="F2141" s="61" t="s">
        <v>12275</v>
      </c>
      <c r="G2141" s="63">
        <v>16.5</v>
      </c>
    </row>
    <row r="2142" spans="1:7" hidden="1" x14ac:dyDescent="0.25">
      <c r="A2142" s="61" t="s">
        <v>12280</v>
      </c>
      <c r="B2142" s="61" t="s">
        <v>51</v>
      </c>
      <c r="C2142" s="62">
        <v>581612</v>
      </c>
      <c r="D2142" s="61" t="s">
        <v>12051</v>
      </c>
      <c r="E2142" s="61" t="s">
        <v>12182</v>
      </c>
      <c r="F2142" s="61" t="s">
        <v>12276</v>
      </c>
      <c r="G2142" s="63">
        <v>10</v>
      </c>
    </row>
    <row r="2143" spans="1:7" hidden="1" x14ac:dyDescent="0.25">
      <c r="A2143" s="61" t="s">
        <v>12280</v>
      </c>
      <c r="B2143" s="61" t="s">
        <v>51</v>
      </c>
      <c r="C2143" s="62">
        <v>581612</v>
      </c>
      <c r="D2143" s="61" t="s">
        <v>12148</v>
      </c>
      <c r="E2143" s="61" t="s">
        <v>12182</v>
      </c>
      <c r="F2143" s="61" t="s">
        <v>12275</v>
      </c>
      <c r="G2143" s="63">
        <v>16.5</v>
      </c>
    </row>
    <row r="2144" spans="1:7" hidden="1" x14ac:dyDescent="0.25">
      <c r="A2144" s="61" t="s">
        <v>12280</v>
      </c>
      <c r="B2144" s="61" t="s">
        <v>51</v>
      </c>
      <c r="C2144" s="62">
        <v>581612</v>
      </c>
      <c r="D2144" s="61" t="s">
        <v>12148</v>
      </c>
      <c r="E2144" s="61" t="s">
        <v>12182</v>
      </c>
      <c r="F2144" s="61" t="s">
        <v>12276</v>
      </c>
      <c r="G2144" s="63">
        <v>10</v>
      </c>
    </row>
    <row r="2145" spans="1:7" hidden="1" x14ac:dyDescent="0.25">
      <c r="A2145" s="61" t="s">
        <v>12280</v>
      </c>
      <c r="B2145" s="61" t="s">
        <v>134</v>
      </c>
      <c r="C2145" s="62">
        <v>581836</v>
      </c>
      <c r="D2145" s="61" t="s">
        <v>12051</v>
      </c>
      <c r="E2145" s="61" t="s">
        <v>12220</v>
      </c>
      <c r="F2145" s="61" t="s">
        <v>12275</v>
      </c>
      <c r="G2145" s="63">
        <v>34</v>
      </c>
    </row>
    <row r="2146" spans="1:7" hidden="1" x14ac:dyDescent="0.25">
      <c r="A2146" s="61" t="s">
        <v>12280</v>
      </c>
      <c r="B2146" s="61" t="s">
        <v>134</v>
      </c>
      <c r="C2146" s="62">
        <v>581836</v>
      </c>
      <c r="D2146" s="61" t="s">
        <v>12051</v>
      </c>
      <c r="E2146" s="61" t="s">
        <v>12199</v>
      </c>
      <c r="F2146" s="61" t="s">
        <v>12275</v>
      </c>
      <c r="G2146" s="63">
        <v>26</v>
      </c>
    </row>
    <row r="2147" spans="1:7" hidden="1" x14ac:dyDescent="0.25">
      <c r="A2147" s="61" t="s">
        <v>12280</v>
      </c>
      <c r="B2147" s="61" t="s">
        <v>134</v>
      </c>
      <c r="C2147" s="62">
        <v>581836</v>
      </c>
      <c r="D2147" s="61" t="s">
        <v>12051</v>
      </c>
      <c r="E2147" s="61" t="s">
        <v>12194</v>
      </c>
      <c r="F2147" s="61" t="s">
        <v>12275</v>
      </c>
      <c r="G2147" s="63">
        <v>27</v>
      </c>
    </row>
    <row r="2148" spans="1:7" hidden="1" x14ac:dyDescent="0.25">
      <c r="A2148" s="61" t="s">
        <v>12280</v>
      </c>
      <c r="B2148" s="61" t="s">
        <v>134</v>
      </c>
      <c r="C2148" s="62">
        <v>581836</v>
      </c>
      <c r="D2148" s="61" t="s">
        <v>12051</v>
      </c>
      <c r="E2148" s="61" t="s">
        <v>12221</v>
      </c>
      <c r="F2148" s="61" t="s">
        <v>12275</v>
      </c>
      <c r="G2148" s="63">
        <v>34</v>
      </c>
    </row>
    <row r="2149" spans="1:7" hidden="1" x14ac:dyDescent="0.25">
      <c r="A2149" s="61" t="s">
        <v>12280</v>
      </c>
      <c r="B2149" s="61" t="s">
        <v>134</v>
      </c>
      <c r="C2149" s="62">
        <v>581836</v>
      </c>
      <c r="D2149" s="61" t="s">
        <v>12137</v>
      </c>
      <c r="E2149" s="61" t="s">
        <v>12194</v>
      </c>
      <c r="F2149" s="61" t="s">
        <v>12275</v>
      </c>
      <c r="G2149" s="63">
        <v>27</v>
      </c>
    </row>
    <row r="2150" spans="1:7" hidden="1" x14ac:dyDescent="0.25">
      <c r="A2150" s="61" t="s">
        <v>12280</v>
      </c>
      <c r="B2150" s="61" t="s">
        <v>134</v>
      </c>
      <c r="C2150" s="62">
        <v>581836</v>
      </c>
      <c r="D2150" s="61" t="s">
        <v>12080</v>
      </c>
      <c r="E2150" s="61" t="s">
        <v>12220</v>
      </c>
      <c r="F2150" s="61" t="s">
        <v>12275</v>
      </c>
      <c r="G2150" s="63">
        <v>34</v>
      </c>
    </row>
    <row r="2151" spans="1:7" hidden="1" x14ac:dyDescent="0.25">
      <c r="A2151" s="61" t="s">
        <v>12280</v>
      </c>
      <c r="B2151" s="61" t="s">
        <v>134</v>
      </c>
      <c r="C2151" s="62">
        <v>581836</v>
      </c>
      <c r="D2151" s="61" t="s">
        <v>12097</v>
      </c>
      <c r="E2151" s="61" t="s">
        <v>12221</v>
      </c>
      <c r="F2151" s="61" t="s">
        <v>12275</v>
      </c>
      <c r="G2151" s="63">
        <v>34</v>
      </c>
    </row>
    <row r="2152" spans="1:7" hidden="1" x14ac:dyDescent="0.25">
      <c r="A2152" s="61" t="s">
        <v>12280</v>
      </c>
      <c r="B2152" s="61" t="s">
        <v>134</v>
      </c>
      <c r="C2152" s="62">
        <v>581836</v>
      </c>
      <c r="D2152" s="61" t="s">
        <v>11981</v>
      </c>
      <c r="E2152" s="61" t="s">
        <v>12199</v>
      </c>
      <c r="F2152" s="61" t="s">
        <v>12275</v>
      </c>
      <c r="G2152" s="63">
        <v>26</v>
      </c>
    </row>
    <row r="2153" spans="1:7" hidden="1" x14ac:dyDescent="0.25">
      <c r="A2153" s="61" t="s">
        <v>12280</v>
      </c>
      <c r="B2153" s="61" t="s">
        <v>129</v>
      </c>
      <c r="C2153" s="62">
        <v>581963</v>
      </c>
      <c r="D2153" s="61" t="s">
        <v>12051</v>
      </c>
      <c r="E2153" s="61" t="s">
        <v>12222</v>
      </c>
      <c r="F2153" s="61" t="s">
        <v>12276</v>
      </c>
      <c r="G2153" s="63">
        <v>2.5</v>
      </c>
    </row>
    <row r="2154" spans="1:7" hidden="1" x14ac:dyDescent="0.25">
      <c r="A2154" s="61" t="s">
        <v>12280</v>
      </c>
      <c r="B2154" s="61" t="s">
        <v>129</v>
      </c>
      <c r="C2154" s="62">
        <v>581963</v>
      </c>
      <c r="D2154" s="61" t="s">
        <v>12119</v>
      </c>
      <c r="E2154" s="61" t="s">
        <v>12222</v>
      </c>
      <c r="F2154" s="61" t="s">
        <v>12276</v>
      </c>
      <c r="G2154" s="63">
        <v>2.5</v>
      </c>
    </row>
    <row r="2155" spans="1:7" hidden="1" x14ac:dyDescent="0.25">
      <c r="A2155" s="61" t="s">
        <v>12280</v>
      </c>
      <c r="B2155" s="61" t="s">
        <v>114</v>
      </c>
      <c r="C2155" s="62">
        <v>582505</v>
      </c>
      <c r="D2155" s="61" t="s">
        <v>12086</v>
      </c>
      <c r="E2155" s="61" t="s">
        <v>12208</v>
      </c>
      <c r="F2155" s="61" t="s">
        <v>12275</v>
      </c>
      <c r="G2155" s="63">
        <v>7</v>
      </c>
    </row>
    <row r="2156" spans="1:7" hidden="1" x14ac:dyDescent="0.25">
      <c r="A2156" s="61" t="s">
        <v>12280</v>
      </c>
      <c r="B2156" s="61" t="s">
        <v>114</v>
      </c>
      <c r="C2156" s="62">
        <v>582505</v>
      </c>
      <c r="D2156" s="61" t="s">
        <v>12051</v>
      </c>
      <c r="E2156" s="61" t="s">
        <v>12208</v>
      </c>
      <c r="F2156" s="61" t="s">
        <v>12275</v>
      </c>
      <c r="G2156" s="63">
        <v>7</v>
      </c>
    </row>
    <row r="2157" spans="1:7" hidden="1" x14ac:dyDescent="0.25">
      <c r="A2157" s="61" t="s">
        <v>12280</v>
      </c>
      <c r="B2157" s="61" t="s">
        <v>159</v>
      </c>
      <c r="C2157" s="62">
        <v>583201</v>
      </c>
      <c r="D2157" s="61" t="s">
        <v>12051</v>
      </c>
      <c r="E2157" s="61" t="s">
        <v>12222</v>
      </c>
      <c r="F2157" s="61" t="s">
        <v>12275</v>
      </c>
      <c r="G2157" s="63">
        <v>2.5</v>
      </c>
    </row>
    <row r="2158" spans="1:7" hidden="1" x14ac:dyDescent="0.25">
      <c r="A2158" s="61" t="s">
        <v>12280</v>
      </c>
      <c r="B2158" s="61" t="s">
        <v>159</v>
      </c>
      <c r="C2158" s="62">
        <v>583201</v>
      </c>
      <c r="D2158" s="61" t="s">
        <v>12119</v>
      </c>
      <c r="E2158" s="61" t="s">
        <v>12222</v>
      </c>
      <c r="F2158" s="61" t="s">
        <v>12275</v>
      </c>
      <c r="G2158" s="63">
        <v>2.5</v>
      </c>
    </row>
    <row r="2159" spans="1:7" hidden="1" x14ac:dyDescent="0.25">
      <c r="A2159" s="61" t="s">
        <v>12280</v>
      </c>
      <c r="B2159" s="61" t="s">
        <v>245</v>
      </c>
      <c r="C2159" s="62">
        <v>583246</v>
      </c>
      <c r="D2159" s="61" t="s">
        <v>12051</v>
      </c>
      <c r="E2159" s="61" t="s">
        <v>12221</v>
      </c>
      <c r="F2159" s="61" t="s">
        <v>12276</v>
      </c>
      <c r="G2159" s="63">
        <v>32</v>
      </c>
    </row>
    <row r="2160" spans="1:7" hidden="1" x14ac:dyDescent="0.25">
      <c r="A2160" s="61" t="s">
        <v>12280</v>
      </c>
      <c r="B2160" s="61" t="s">
        <v>245</v>
      </c>
      <c r="C2160" s="62">
        <v>583246</v>
      </c>
      <c r="D2160" s="61" t="s">
        <v>12097</v>
      </c>
      <c r="E2160" s="61" t="s">
        <v>12221</v>
      </c>
      <c r="F2160" s="61" t="s">
        <v>12276</v>
      </c>
      <c r="G2160" s="63">
        <v>32</v>
      </c>
    </row>
    <row r="2161" spans="1:7" hidden="1" x14ac:dyDescent="0.25">
      <c r="A2161" s="61" t="s">
        <v>12280</v>
      </c>
      <c r="B2161" s="61" t="s">
        <v>105</v>
      </c>
      <c r="C2161" s="62">
        <v>583263</v>
      </c>
      <c r="D2161" s="61" t="s">
        <v>12051</v>
      </c>
      <c r="E2161" s="61" t="s">
        <v>12216</v>
      </c>
      <c r="F2161" s="61" t="s">
        <v>12275</v>
      </c>
      <c r="G2161" s="63">
        <v>10</v>
      </c>
    </row>
    <row r="2162" spans="1:7" hidden="1" x14ac:dyDescent="0.25">
      <c r="A2162" s="61" t="s">
        <v>12280</v>
      </c>
      <c r="B2162" s="61" t="s">
        <v>105</v>
      </c>
      <c r="C2162" s="62">
        <v>583263</v>
      </c>
      <c r="D2162" s="61" t="s">
        <v>11975</v>
      </c>
      <c r="E2162" s="61" t="s">
        <v>12216</v>
      </c>
      <c r="F2162" s="61" t="s">
        <v>12275</v>
      </c>
      <c r="G2162" s="63">
        <v>10</v>
      </c>
    </row>
    <row r="2163" spans="1:7" hidden="1" x14ac:dyDescent="0.25">
      <c r="A2163" s="61" t="s">
        <v>12280</v>
      </c>
      <c r="B2163" s="61" t="s">
        <v>95</v>
      </c>
      <c r="C2163" s="62">
        <v>583567</v>
      </c>
      <c r="D2163" s="61" t="s">
        <v>11968</v>
      </c>
      <c r="E2163" s="61" t="s">
        <v>12203</v>
      </c>
      <c r="F2163" s="61" t="s">
        <v>12275</v>
      </c>
      <c r="G2163" s="63">
        <v>10</v>
      </c>
    </row>
    <row r="2164" spans="1:7" hidden="1" x14ac:dyDescent="0.25">
      <c r="A2164" s="61" t="s">
        <v>12280</v>
      </c>
      <c r="B2164" s="61" t="s">
        <v>95</v>
      </c>
      <c r="C2164" s="62">
        <v>583567</v>
      </c>
      <c r="D2164" s="61" t="s">
        <v>11968</v>
      </c>
      <c r="E2164" s="61" t="s">
        <v>12203</v>
      </c>
      <c r="F2164" s="61" t="s">
        <v>12276</v>
      </c>
      <c r="G2164" s="63">
        <v>7.5</v>
      </c>
    </row>
    <row r="2165" spans="1:7" hidden="1" x14ac:dyDescent="0.25">
      <c r="A2165" s="61" t="s">
        <v>12280</v>
      </c>
      <c r="B2165" s="61" t="s">
        <v>95</v>
      </c>
      <c r="C2165" s="62">
        <v>583567</v>
      </c>
      <c r="D2165" s="61" t="s">
        <v>12051</v>
      </c>
      <c r="E2165" s="61" t="s">
        <v>12203</v>
      </c>
      <c r="F2165" s="61" t="s">
        <v>12275</v>
      </c>
      <c r="G2165" s="63">
        <v>10</v>
      </c>
    </row>
    <row r="2166" spans="1:7" hidden="1" x14ac:dyDescent="0.25">
      <c r="A2166" s="61" t="s">
        <v>12280</v>
      </c>
      <c r="B2166" s="61" t="s">
        <v>95</v>
      </c>
      <c r="C2166" s="62">
        <v>583567</v>
      </c>
      <c r="D2166" s="61" t="s">
        <v>12051</v>
      </c>
      <c r="E2166" s="61" t="s">
        <v>12203</v>
      </c>
      <c r="F2166" s="61" t="s">
        <v>12276</v>
      </c>
      <c r="G2166" s="63">
        <v>7.5</v>
      </c>
    </row>
    <row r="2167" spans="1:7" hidden="1" x14ac:dyDescent="0.25">
      <c r="A2167" s="61" t="s">
        <v>12280</v>
      </c>
      <c r="B2167" s="61" t="s">
        <v>249</v>
      </c>
      <c r="C2167" s="62">
        <v>583769</v>
      </c>
      <c r="D2167" s="61" t="s">
        <v>12051</v>
      </c>
      <c r="E2167" s="61" t="s">
        <v>12214</v>
      </c>
      <c r="F2167" s="61" t="s">
        <v>12276</v>
      </c>
      <c r="G2167" s="63">
        <v>5.4</v>
      </c>
    </row>
    <row r="2168" spans="1:7" hidden="1" x14ac:dyDescent="0.25">
      <c r="A2168" s="61" t="s">
        <v>12280</v>
      </c>
      <c r="B2168" s="61" t="s">
        <v>249</v>
      </c>
      <c r="C2168" s="62">
        <v>583769</v>
      </c>
      <c r="D2168" s="61" t="s">
        <v>12134</v>
      </c>
      <c r="E2168" s="61" t="s">
        <v>12214</v>
      </c>
      <c r="F2168" s="61" t="s">
        <v>12276</v>
      </c>
      <c r="G2168" s="63">
        <v>5.4</v>
      </c>
    </row>
    <row r="2169" spans="1:7" hidden="1" x14ac:dyDescent="0.25">
      <c r="A2169" s="61" t="s">
        <v>12280</v>
      </c>
      <c r="B2169" s="61" t="s">
        <v>160</v>
      </c>
      <c r="C2169" s="62">
        <v>42269</v>
      </c>
      <c r="D2169" s="61" t="s">
        <v>12051</v>
      </c>
      <c r="E2169" s="61" t="s">
        <v>12172</v>
      </c>
      <c r="F2169" s="61" t="s">
        <v>12275</v>
      </c>
      <c r="G2169" s="63">
        <v>3</v>
      </c>
    </row>
    <row r="2170" spans="1:7" hidden="1" x14ac:dyDescent="0.25">
      <c r="A2170" s="61" t="s">
        <v>12280</v>
      </c>
      <c r="B2170" s="61" t="s">
        <v>160</v>
      </c>
      <c r="C2170" s="62">
        <v>42269</v>
      </c>
      <c r="D2170" s="61" t="s">
        <v>12051</v>
      </c>
      <c r="E2170" s="61" t="s">
        <v>12172</v>
      </c>
      <c r="F2170" s="61" t="s">
        <v>12276</v>
      </c>
      <c r="G2170" s="63">
        <v>2</v>
      </c>
    </row>
    <row r="2171" spans="1:7" hidden="1" x14ac:dyDescent="0.25">
      <c r="A2171" s="61" t="s">
        <v>12280</v>
      </c>
      <c r="B2171" s="61" t="s">
        <v>160</v>
      </c>
      <c r="C2171" s="62">
        <v>42269</v>
      </c>
      <c r="D2171" s="61" t="s">
        <v>1174</v>
      </c>
      <c r="E2171" s="61" t="s">
        <v>12172</v>
      </c>
      <c r="F2171" s="61" t="s">
        <v>12275</v>
      </c>
      <c r="G2171" s="63">
        <v>3</v>
      </c>
    </row>
    <row r="2172" spans="1:7" hidden="1" x14ac:dyDescent="0.25">
      <c r="A2172" s="61" t="s">
        <v>12280</v>
      </c>
      <c r="B2172" s="61" t="s">
        <v>160</v>
      </c>
      <c r="C2172" s="62">
        <v>42269</v>
      </c>
      <c r="D2172" s="61" t="s">
        <v>1174</v>
      </c>
      <c r="E2172" s="61" t="s">
        <v>12172</v>
      </c>
      <c r="F2172" s="61" t="s">
        <v>12276</v>
      </c>
      <c r="G2172" s="63">
        <v>2</v>
      </c>
    </row>
    <row r="2173" spans="1:7" hidden="1" x14ac:dyDescent="0.25">
      <c r="A2173" s="61" t="s">
        <v>12280</v>
      </c>
      <c r="B2173" s="61" t="s">
        <v>170</v>
      </c>
      <c r="C2173" s="62">
        <v>583943</v>
      </c>
      <c r="D2173" s="61" t="s">
        <v>12101</v>
      </c>
      <c r="E2173" s="61" t="s">
        <v>12179</v>
      </c>
      <c r="F2173" s="61" t="s">
        <v>12275</v>
      </c>
      <c r="G2173" s="63">
        <v>4</v>
      </c>
    </row>
    <row r="2174" spans="1:7" hidden="1" x14ac:dyDescent="0.25">
      <c r="A2174" s="61" t="s">
        <v>12280</v>
      </c>
      <c r="B2174" s="61" t="s">
        <v>170</v>
      </c>
      <c r="C2174" s="62">
        <v>583943</v>
      </c>
      <c r="D2174" s="61" t="s">
        <v>12051</v>
      </c>
      <c r="E2174" s="61" t="s">
        <v>12223</v>
      </c>
      <c r="F2174" s="61" t="s">
        <v>12275</v>
      </c>
      <c r="G2174" s="63">
        <v>6</v>
      </c>
    </row>
    <row r="2175" spans="1:7" hidden="1" x14ac:dyDescent="0.25">
      <c r="A2175" s="61" t="s">
        <v>12280</v>
      </c>
      <c r="B2175" s="61" t="s">
        <v>170</v>
      </c>
      <c r="C2175" s="62">
        <v>583943</v>
      </c>
      <c r="D2175" s="61" t="s">
        <v>12051</v>
      </c>
      <c r="E2175" s="61" t="s">
        <v>12223</v>
      </c>
      <c r="F2175" s="61" t="s">
        <v>12276</v>
      </c>
      <c r="G2175" s="63">
        <v>3</v>
      </c>
    </row>
    <row r="2176" spans="1:7" hidden="1" x14ac:dyDescent="0.25">
      <c r="A2176" s="61" t="s">
        <v>12280</v>
      </c>
      <c r="B2176" s="61" t="s">
        <v>170</v>
      </c>
      <c r="C2176" s="62">
        <v>583943</v>
      </c>
      <c r="D2176" s="61" t="s">
        <v>12051</v>
      </c>
      <c r="E2176" s="61" t="s">
        <v>12214</v>
      </c>
      <c r="F2176" s="61" t="s">
        <v>12275</v>
      </c>
      <c r="G2176" s="63">
        <v>6</v>
      </c>
    </row>
    <row r="2177" spans="1:7" hidden="1" x14ac:dyDescent="0.25">
      <c r="A2177" s="61" t="s">
        <v>12280</v>
      </c>
      <c r="B2177" s="61" t="s">
        <v>170</v>
      </c>
      <c r="C2177" s="62">
        <v>583943</v>
      </c>
      <c r="D2177" s="61" t="s">
        <v>12051</v>
      </c>
      <c r="E2177" s="61" t="s">
        <v>12214</v>
      </c>
      <c r="F2177" s="61" t="s">
        <v>12276</v>
      </c>
      <c r="G2177" s="63">
        <v>5</v>
      </c>
    </row>
    <row r="2178" spans="1:7" hidden="1" x14ac:dyDescent="0.25">
      <c r="A2178" s="61" t="s">
        <v>12280</v>
      </c>
      <c r="B2178" s="61" t="s">
        <v>170</v>
      </c>
      <c r="C2178" s="62">
        <v>583943</v>
      </c>
      <c r="D2178" s="61" t="s">
        <v>12051</v>
      </c>
      <c r="E2178" s="61" t="s">
        <v>12179</v>
      </c>
      <c r="F2178" s="61" t="s">
        <v>12275</v>
      </c>
      <c r="G2178" s="63">
        <v>4</v>
      </c>
    </row>
    <row r="2179" spans="1:7" hidden="1" x14ac:dyDescent="0.25">
      <c r="A2179" s="61" t="s">
        <v>12280</v>
      </c>
      <c r="B2179" s="61" t="s">
        <v>170</v>
      </c>
      <c r="C2179" s="62">
        <v>583943</v>
      </c>
      <c r="D2179" s="61" t="s">
        <v>12071</v>
      </c>
      <c r="E2179" s="61" t="s">
        <v>12223</v>
      </c>
      <c r="F2179" s="61" t="s">
        <v>12275</v>
      </c>
      <c r="G2179" s="63">
        <v>6</v>
      </c>
    </row>
    <row r="2180" spans="1:7" hidden="1" x14ac:dyDescent="0.25">
      <c r="A2180" s="61" t="s">
        <v>12280</v>
      </c>
      <c r="B2180" s="61" t="s">
        <v>170</v>
      </c>
      <c r="C2180" s="62">
        <v>583943</v>
      </c>
      <c r="D2180" s="61" t="s">
        <v>12071</v>
      </c>
      <c r="E2180" s="61" t="s">
        <v>12223</v>
      </c>
      <c r="F2180" s="61" t="s">
        <v>12276</v>
      </c>
      <c r="G2180" s="63">
        <v>3</v>
      </c>
    </row>
    <row r="2181" spans="1:7" hidden="1" x14ac:dyDescent="0.25">
      <c r="A2181" s="61" t="s">
        <v>12280</v>
      </c>
      <c r="B2181" s="61" t="s">
        <v>170</v>
      </c>
      <c r="C2181" s="62">
        <v>583943</v>
      </c>
      <c r="D2181" s="61" t="s">
        <v>12134</v>
      </c>
      <c r="E2181" s="61" t="s">
        <v>12214</v>
      </c>
      <c r="F2181" s="61" t="s">
        <v>12275</v>
      </c>
      <c r="G2181" s="63">
        <v>6</v>
      </c>
    </row>
    <row r="2182" spans="1:7" hidden="1" x14ac:dyDescent="0.25">
      <c r="A2182" s="61" t="s">
        <v>12280</v>
      </c>
      <c r="B2182" s="61" t="s">
        <v>170</v>
      </c>
      <c r="C2182" s="62">
        <v>583943</v>
      </c>
      <c r="D2182" s="61" t="s">
        <v>12134</v>
      </c>
      <c r="E2182" s="61" t="s">
        <v>12214</v>
      </c>
      <c r="F2182" s="61" t="s">
        <v>12276</v>
      </c>
      <c r="G2182" s="63">
        <v>5</v>
      </c>
    </row>
    <row r="2183" spans="1:7" hidden="1" x14ac:dyDescent="0.25">
      <c r="A2183" s="61" t="s">
        <v>12280</v>
      </c>
      <c r="B2183" s="61" t="s">
        <v>64</v>
      </c>
      <c r="C2183" s="62">
        <v>583977</v>
      </c>
      <c r="D2183" s="61" t="s">
        <v>12051</v>
      </c>
      <c r="E2183" s="61" t="s">
        <v>12224</v>
      </c>
      <c r="F2183" s="61" t="s">
        <v>12275</v>
      </c>
      <c r="G2183" s="63">
        <v>3</v>
      </c>
    </row>
    <row r="2184" spans="1:7" hidden="1" x14ac:dyDescent="0.25">
      <c r="A2184" s="61" t="s">
        <v>12280</v>
      </c>
      <c r="B2184" s="61" t="s">
        <v>64</v>
      </c>
      <c r="C2184" s="62">
        <v>583977</v>
      </c>
      <c r="D2184" s="61" t="s">
        <v>12051</v>
      </c>
      <c r="E2184" s="61" t="s">
        <v>12224</v>
      </c>
      <c r="F2184" s="61" t="s">
        <v>12276</v>
      </c>
      <c r="G2184" s="63">
        <v>2.1</v>
      </c>
    </row>
    <row r="2185" spans="1:7" hidden="1" x14ac:dyDescent="0.25">
      <c r="A2185" s="61" t="s">
        <v>12280</v>
      </c>
      <c r="B2185" s="61" t="s">
        <v>64</v>
      </c>
      <c r="C2185" s="62">
        <v>583977</v>
      </c>
      <c r="D2185" s="61" t="s">
        <v>11991</v>
      </c>
      <c r="E2185" s="61" t="s">
        <v>12224</v>
      </c>
      <c r="F2185" s="61" t="s">
        <v>12275</v>
      </c>
      <c r="G2185" s="63">
        <v>3</v>
      </c>
    </row>
    <row r="2186" spans="1:7" hidden="1" x14ac:dyDescent="0.25">
      <c r="A2186" s="61" t="s">
        <v>12280</v>
      </c>
      <c r="B2186" s="61" t="s">
        <v>64</v>
      </c>
      <c r="C2186" s="62">
        <v>583977</v>
      </c>
      <c r="D2186" s="61" t="s">
        <v>11991</v>
      </c>
      <c r="E2186" s="61" t="s">
        <v>12224</v>
      </c>
      <c r="F2186" s="61" t="s">
        <v>12276</v>
      </c>
      <c r="G2186" s="63">
        <v>2.1</v>
      </c>
    </row>
    <row r="2187" spans="1:7" hidden="1" x14ac:dyDescent="0.25">
      <c r="A2187" s="61" t="s">
        <v>12280</v>
      </c>
      <c r="B2187" s="61" t="s">
        <v>121</v>
      </c>
      <c r="C2187" s="62">
        <v>584090</v>
      </c>
      <c r="D2187" s="61" t="s">
        <v>12051</v>
      </c>
      <c r="E2187" s="61" t="s">
        <v>12198</v>
      </c>
      <c r="F2187" s="61" t="s">
        <v>12275</v>
      </c>
      <c r="G2187" s="63">
        <v>5</v>
      </c>
    </row>
    <row r="2188" spans="1:7" hidden="1" x14ac:dyDescent="0.25">
      <c r="A2188" s="61" t="s">
        <v>12280</v>
      </c>
      <c r="B2188" s="61" t="s">
        <v>121</v>
      </c>
      <c r="C2188" s="62">
        <v>584090</v>
      </c>
      <c r="D2188" s="61" t="s">
        <v>12051</v>
      </c>
      <c r="E2188" s="61" t="s">
        <v>12198</v>
      </c>
      <c r="F2188" s="61" t="s">
        <v>12276</v>
      </c>
      <c r="G2188" s="63">
        <v>5</v>
      </c>
    </row>
    <row r="2189" spans="1:7" hidden="1" x14ac:dyDescent="0.25">
      <c r="A2189" s="61" t="s">
        <v>12280</v>
      </c>
      <c r="B2189" s="61" t="s">
        <v>121</v>
      </c>
      <c r="C2189" s="62">
        <v>584090</v>
      </c>
      <c r="D2189" s="61" t="s">
        <v>12084</v>
      </c>
      <c r="E2189" s="61" t="s">
        <v>12198</v>
      </c>
      <c r="F2189" s="61" t="s">
        <v>12275</v>
      </c>
      <c r="G2189" s="63">
        <v>5</v>
      </c>
    </row>
    <row r="2190" spans="1:7" hidden="1" x14ac:dyDescent="0.25">
      <c r="A2190" s="61" t="s">
        <v>12280</v>
      </c>
      <c r="B2190" s="61" t="s">
        <v>121</v>
      </c>
      <c r="C2190" s="62">
        <v>584090</v>
      </c>
      <c r="D2190" s="61" t="s">
        <v>12084</v>
      </c>
      <c r="E2190" s="61" t="s">
        <v>12198</v>
      </c>
      <c r="F2190" s="61" t="s">
        <v>12276</v>
      </c>
      <c r="G2190" s="63">
        <v>5</v>
      </c>
    </row>
    <row r="2191" spans="1:7" hidden="1" x14ac:dyDescent="0.25">
      <c r="A2191" s="61" t="s">
        <v>12280</v>
      </c>
      <c r="B2191" s="61" t="s">
        <v>121</v>
      </c>
      <c r="C2191" s="62">
        <v>584090</v>
      </c>
      <c r="D2191" s="61" t="s">
        <v>11979</v>
      </c>
      <c r="E2191" s="61" t="s">
        <v>12198</v>
      </c>
      <c r="F2191" s="61" t="s">
        <v>12276</v>
      </c>
      <c r="G2191" s="63">
        <v>3</v>
      </c>
    </row>
    <row r="2192" spans="1:7" hidden="1" x14ac:dyDescent="0.25">
      <c r="A2192" s="61" t="s">
        <v>12280</v>
      </c>
      <c r="B2192" s="61" t="s">
        <v>80</v>
      </c>
      <c r="C2192" s="62">
        <v>584180</v>
      </c>
      <c r="D2192" s="61" t="s">
        <v>12051</v>
      </c>
      <c r="E2192" s="61" t="s">
        <v>12225</v>
      </c>
      <c r="F2192" s="61" t="s">
        <v>12276</v>
      </c>
      <c r="G2192" s="63">
        <v>7.5</v>
      </c>
    </row>
    <row r="2193" spans="1:7" hidden="1" x14ac:dyDescent="0.25">
      <c r="A2193" s="61" t="s">
        <v>12280</v>
      </c>
      <c r="B2193" s="61" t="s">
        <v>80</v>
      </c>
      <c r="C2193" s="62">
        <v>584180</v>
      </c>
      <c r="D2193" s="61" t="s">
        <v>11956</v>
      </c>
      <c r="E2193" s="61" t="s">
        <v>12225</v>
      </c>
      <c r="F2193" s="61" t="s">
        <v>12276</v>
      </c>
      <c r="G2193" s="63">
        <v>7.5</v>
      </c>
    </row>
    <row r="2194" spans="1:7" hidden="1" x14ac:dyDescent="0.25">
      <c r="A2194" s="61" t="s">
        <v>12280</v>
      </c>
      <c r="B2194" s="61" t="s">
        <v>45</v>
      </c>
      <c r="C2194" s="62">
        <v>584223</v>
      </c>
      <c r="D2194" s="61" t="s">
        <v>12051</v>
      </c>
      <c r="E2194" s="61" t="s">
        <v>12226</v>
      </c>
      <c r="F2194" s="61" t="s">
        <v>12276</v>
      </c>
      <c r="G2194" s="63">
        <v>2.5</v>
      </c>
    </row>
    <row r="2195" spans="1:7" hidden="1" x14ac:dyDescent="0.25">
      <c r="A2195" s="61" t="s">
        <v>12280</v>
      </c>
      <c r="B2195" s="61" t="s">
        <v>45</v>
      </c>
      <c r="C2195" s="62">
        <v>584223</v>
      </c>
      <c r="D2195" s="61" t="s">
        <v>11956</v>
      </c>
      <c r="E2195" s="61" t="s">
        <v>12226</v>
      </c>
      <c r="F2195" s="61" t="s">
        <v>12276</v>
      </c>
      <c r="G2195" s="63">
        <v>2.5</v>
      </c>
    </row>
    <row r="2196" spans="1:7" hidden="1" x14ac:dyDescent="0.25">
      <c r="A2196" s="61" t="s">
        <v>12280</v>
      </c>
      <c r="B2196" s="61" t="s">
        <v>138</v>
      </c>
      <c r="C2196" s="62">
        <v>584302</v>
      </c>
      <c r="D2196" s="61" t="s">
        <v>12086</v>
      </c>
      <c r="E2196" s="61" t="s">
        <v>12208</v>
      </c>
      <c r="F2196" s="61" t="s">
        <v>12275</v>
      </c>
      <c r="G2196" s="63">
        <v>5</v>
      </c>
    </row>
    <row r="2197" spans="1:7" hidden="1" x14ac:dyDescent="0.25">
      <c r="A2197" s="61" t="s">
        <v>12280</v>
      </c>
      <c r="B2197" s="61" t="s">
        <v>138</v>
      </c>
      <c r="C2197" s="62">
        <v>584302</v>
      </c>
      <c r="D2197" s="61" t="s">
        <v>12051</v>
      </c>
      <c r="E2197" s="61" t="s">
        <v>12208</v>
      </c>
      <c r="F2197" s="61" t="s">
        <v>12275</v>
      </c>
      <c r="G2197" s="63">
        <v>5</v>
      </c>
    </row>
    <row r="2198" spans="1:7" hidden="1" x14ac:dyDescent="0.25">
      <c r="A2198" s="61" t="s">
        <v>12280</v>
      </c>
      <c r="B2198" s="61" t="s">
        <v>138</v>
      </c>
      <c r="C2198" s="62">
        <v>584302</v>
      </c>
      <c r="D2198" s="61" t="s">
        <v>12051</v>
      </c>
      <c r="E2198" s="61" t="s">
        <v>12175</v>
      </c>
      <c r="F2198" s="61" t="s">
        <v>12275</v>
      </c>
      <c r="G2198" s="63">
        <v>5.5</v>
      </c>
    </row>
    <row r="2199" spans="1:7" hidden="1" x14ac:dyDescent="0.25">
      <c r="A2199" s="61" t="s">
        <v>12280</v>
      </c>
      <c r="B2199" s="61" t="s">
        <v>138</v>
      </c>
      <c r="C2199" s="62">
        <v>584302</v>
      </c>
      <c r="D2199" s="61" t="s">
        <v>12021</v>
      </c>
      <c r="E2199" s="61" t="s">
        <v>12175</v>
      </c>
      <c r="F2199" s="61" t="s">
        <v>12275</v>
      </c>
      <c r="G2199" s="63">
        <v>5.5</v>
      </c>
    </row>
    <row r="2200" spans="1:7" hidden="1" x14ac:dyDescent="0.25">
      <c r="A2200" s="61" t="s">
        <v>12280</v>
      </c>
      <c r="B2200" s="61" t="s">
        <v>90</v>
      </c>
      <c r="C2200" s="62">
        <v>584313</v>
      </c>
      <c r="D2200" s="61" t="s">
        <v>12051</v>
      </c>
      <c r="E2200" s="61" t="s">
        <v>12227</v>
      </c>
      <c r="F2200" s="61" t="s">
        <v>12275</v>
      </c>
      <c r="G2200" s="63">
        <v>6</v>
      </c>
    </row>
    <row r="2201" spans="1:7" hidden="1" x14ac:dyDescent="0.25">
      <c r="A2201" s="61" t="s">
        <v>12280</v>
      </c>
      <c r="B2201" s="61" t="s">
        <v>90</v>
      </c>
      <c r="C2201" s="62">
        <v>584313</v>
      </c>
      <c r="D2201" s="61" t="s">
        <v>12051</v>
      </c>
      <c r="E2201" s="61" t="s">
        <v>12227</v>
      </c>
      <c r="F2201" s="61" t="s">
        <v>12276</v>
      </c>
      <c r="G2201" s="63">
        <v>6</v>
      </c>
    </row>
    <row r="2202" spans="1:7" hidden="1" x14ac:dyDescent="0.25">
      <c r="A2202" s="61" t="s">
        <v>12280</v>
      </c>
      <c r="B2202" s="61" t="s">
        <v>90</v>
      </c>
      <c r="C2202" s="62">
        <v>584313</v>
      </c>
      <c r="D2202" s="61" t="s">
        <v>12051</v>
      </c>
      <c r="E2202" s="61" t="s">
        <v>12228</v>
      </c>
      <c r="F2202" s="61" t="s">
        <v>12275</v>
      </c>
      <c r="G2202" s="63">
        <v>6</v>
      </c>
    </row>
    <row r="2203" spans="1:7" hidden="1" x14ac:dyDescent="0.25">
      <c r="A2203" s="61" t="s">
        <v>12280</v>
      </c>
      <c r="B2203" s="61" t="s">
        <v>90</v>
      </c>
      <c r="C2203" s="62">
        <v>584313</v>
      </c>
      <c r="D2203" s="61" t="s">
        <v>12051</v>
      </c>
      <c r="E2203" s="61" t="s">
        <v>12228</v>
      </c>
      <c r="F2203" s="61" t="s">
        <v>12276</v>
      </c>
      <c r="G2203" s="63">
        <v>6</v>
      </c>
    </row>
    <row r="2204" spans="1:7" hidden="1" x14ac:dyDescent="0.25">
      <c r="A2204" s="61" t="s">
        <v>12280</v>
      </c>
      <c r="B2204" s="61" t="s">
        <v>90</v>
      </c>
      <c r="C2204" s="62">
        <v>584313</v>
      </c>
      <c r="D2204" s="61" t="s">
        <v>11989</v>
      </c>
      <c r="E2204" s="61" t="s">
        <v>12227</v>
      </c>
      <c r="F2204" s="61" t="s">
        <v>12275</v>
      </c>
      <c r="G2204" s="63">
        <v>6</v>
      </c>
    </row>
    <row r="2205" spans="1:7" hidden="1" x14ac:dyDescent="0.25">
      <c r="A2205" s="61" t="s">
        <v>12280</v>
      </c>
      <c r="B2205" s="61" t="s">
        <v>90</v>
      </c>
      <c r="C2205" s="62">
        <v>584313</v>
      </c>
      <c r="D2205" s="61" t="s">
        <v>11989</v>
      </c>
      <c r="E2205" s="61" t="s">
        <v>12227</v>
      </c>
      <c r="F2205" s="61" t="s">
        <v>12276</v>
      </c>
      <c r="G2205" s="63">
        <v>6</v>
      </c>
    </row>
    <row r="2206" spans="1:7" hidden="1" x14ac:dyDescent="0.25">
      <c r="A2206" s="61" t="s">
        <v>12280</v>
      </c>
      <c r="B2206" s="61" t="s">
        <v>90</v>
      </c>
      <c r="C2206" s="62">
        <v>584313</v>
      </c>
      <c r="D2206" s="61" t="s">
        <v>11989</v>
      </c>
      <c r="E2206" s="61" t="s">
        <v>12228</v>
      </c>
      <c r="F2206" s="61" t="s">
        <v>12275</v>
      </c>
      <c r="G2206" s="63">
        <v>6</v>
      </c>
    </row>
    <row r="2207" spans="1:7" hidden="1" x14ac:dyDescent="0.25">
      <c r="A2207" s="61" t="s">
        <v>12280</v>
      </c>
      <c r="B2207" s="61" t="s">
        <v>90</v>
      </c>
      <c r="C2207" s="62">
        <v>584313</v>
      </c>
      <c r="D2207" s="61" t="s">
        <v>11989</v>
      </c>
      <c r="E2207" s="61" t="s">
        <v>12228</v>
      </c>
      <c r="F2207" s="61" t="s">
        <v>12276</v>
      </c>
      <c r="G2207" s="63">
        <v>6</v>
      </c>
    </row>
    <row r="2208" spans="1:7" hidden="1" x14ac:dyDescent="0.25">
      <c r="A2208" s="61" t="s">
        <v>12280</v>
      </c>
      <c r="B2208" s="61" t="s">
        <v>90</v>
      </c>
      <c r="C2208" s="62">
        <v>584313</v>
      </c>
      <c r="D2208" s="61" t="s">
        <v>11961</v>
      </c>
      <c r="E2208" s="61" t="s">
        <v>12227</v>
      </c>
      <c r="F2208" s="61" t="s">
        <v>12275</v>
      </c>
      <c r="G2208" s="63">
        <v>6</v>
      </c>
    </row>
    <row r="2209" spans="1:7" hidden="1" x14ac:dyDescent="0.25">
      <c r="A2209" s="61" t="s">
        <v>12280</v>
      </c>
      <c r="B2209" s="61" t="s">
        <v>90</v>
      </c>
      <c r="C2209" s="62">
        <v>584313</v>
      </c>
      <c r="D2209" s="61" t="s">
        <v>11961</v>
      </c>
      <c r="E2209" s="61" t="s">
        <v>12227</v>
      </c>
      <c r="F2209" s="61" t="s">
        <v>12276</v>
      </c>
      <c r="G2209" s="63">
        <v>6</v>
      </c>
    </row>
    <row r="2210" spans="1:7" hidden="1" x14ac:dyDescent="0.25">
      <c r="A2210" s="61" t="s">
        <v>12280</v>
      </c>
      <c r="B2210" s="61" t="s">
        <v>90</v>
      </c>
      <c r="C2210" s="62">
        <v>584313</v>
      </c>
      <c r="D2210" s="61" t="s">
        <v>11961</v>
      </c>
      <c r="E2210" s="61" t="s">
        <v>12228</v>
      </c>
      <c r="F2210" s="61" t="s">
        <v>12275</v>
      </c>
      <c r="G2210" s="63">
        <v>6</v>
      </c>
    </row>
    <row r="2211" spans="1:7" hidden="1" x14ac:dyDescent="0.25">
      <c r="A2211" s="61" t="s">
        <v>12280</v>
      </c>
      <c r="B2211" s="61" t="s">
        <v>90</v>
      </c>
      <c r="C2211" s="62">
        <v>584313</v>
      </c>
      <c r="D2211" s="61" t="s">
        <v>11961</v>
      </c>
      <c r="E2211" s="61" t="s">
        <v>12228</v>
      </c>
      <c r="F2211" s="61" t="s">
        <v>12276</v>
      </c>
      <c r="G2211" s="63">
        <v>6</v>
      </c>
    </row>
    <row r="2212" spans="1:7" hidden="1" x14ac:dyDescent="0.25">
      <c r="A2212" s="61" t="s">
        <v>12280</v>
      </c>
      <c r="B2212" s="61" t="s">
        <v>85</v>
      </c>
      <c r="C2212" s="62">
        <v>584584</v>
      </c>
      <c r="D2212" s="61" t="s">
        <v>12012</v>
      </c>
      <c r="E2212" s="61" t="s">
        <v>12162</v>
      </c>
      <c r="F2212" s="61" t="s">
        <v>12275</v>
      </c>
      <c r="G2212" s="63">
        <v>13</v>
      </c>
    </row>
    <row r="2213" spans="1:7" hidden="1" x14ac:dyDescent="0.25">
      <c r="A2213" s="61" t="s">
        <v>12280</v>
      </c>
      <c r="B2213" s="61" t="s">
        <v>85</v>
      </c>
      <c r="C2213" s="62">
        <v>584584</v>
      </c>
      <c r="D2213" s="61" t="s">
        <v>12051</v>
      </c>
      <c r="E2213" s="61" t="s">
        <v>12162</v>
      </c>
      <c r="F2213" s="61" t="s">
        <v>12275</v>
      </c>
      <c r="G2213" s="63">
        <v>13</v>
      </c>
    </row>
    <row r="2214" spans="1:7" hidden="1" x14ac:dyDescent="0.25">
      <c r="A2214" s="61" t="s">
        <v>12280</v>
      </c>
      <c r="B2214" s="61" t="s">
        <v>85</v>
      </c>
      <c r="C2214" s="62">
        <v>584584</v>
      </c>
      <c r="D2214" s="61" t="s">
        <v>12051</v>
      </c>
      <c r="E2214" s="61" t="s">
        <v>12168</v>
      </c>
      <c r="F2214" s="61" t="s">
        <v>12275</v>
      </c>
      <c r="G2214" s="63">
        <v>13</v>
      </c>
    </row>
    <row r="2215" spans="1:7" hidden="1" x14ac:dyDescent="0.25">
      <c r="A2215" s="61" t="s">
        <v>12280</v>
      </c>
      <c r="B2215" s="61" t="s">
        <v>85</v>
      </c>
      <c r="C2215" s="62">
        <v>584584</v>
      </c>
      <c r="D2215" s="61" t="s">
        <v>11954</v>
      </c>
      <c r="E2215" s="61" t="s">
        <v>12168</v>
      </c>
      <c r="F2215" s="61" t="s">
        <v>12275</v>
      </c>
      <c r="G2215" s="63">
        <v>13</v>
      </c>
    </row>
    <row r="2216" spans="1:7" hidden="1" x14ac:dyDescent="0.25">
      <c r="A2216" s="61" t="s">
        <v>12280</v>
      </c>
      <c r="B2216" s="61" t="s">
        <v>67</v>
      </c>
      <c r="C2216" s="62">
        <v>584646</v>
      </c>
      <c r="D2216" s="61" t="s">
        <v>12051</v>
      </c>
      <c r="E2216" s="61" t="s">
        <v>12190</v>
      </c>
      <c r="F2216" s="61" t="s">
        <v>12275</v>
      </c>
      <c r="G2216" s="63">
        <v>5</v>
      </c>
    </row>
    <row r="2217" spans="1:7" hidden="1" x14ac:dyDescent="0.25">
      <c r="A2217" s="61" t="s">
        <v>12280</v>
      </c>
      <c r="B2217" s="61" t="s">
        <v>67</v>
      </c>
      <c r="C2217" s="62">
        <v>584646</v>
      </c>
      <c r="D2217" s="61" t="s">
        <v>12051</v>
      </c>
      <c r="E2217" s="61" t="s">
        <v>12190</v>
      </c>
      <c r="F2217" s="61" t="s">
        <v>12276</v>
      </c>
      <c r="G2217" s="63">
        <v>2.5</v>
      </c>
    </row>
    <row r="2218" spans="1:7" hidden="1" x14ac:dyDescent="0.25">
      <c r="A2218" s="61" t="s">
        <v>12280</v>
      </c>
      <c r="B2218" s="61" t="s">
        <v>67</v>
      </c>
      <c r="C2218" s="62">
        <v>584646</v>
      </c>
      <c r="D2218" s="61" t="s">
        <v>12075</v>
      </c>
      <c r="E2218" s="61" t="s">
        <v>12190</v>
      </c>
      <c r="F2218" s="61" t="s">
        <v>12275</v>
      </c>
      <c r="G2218" s="63">
        <v>5</v>
      </c>
    </row>
    <row r="2219" spans="1:7" hidden="1" x14ac:dyDescent="0.25">
      <c r="A2219" s="61" t="s">
        <v>12280</v>
      </c>
      <c r="B2219" s="61" t="s">
        <v>67</v>
      </c>
      <c r="C2219" s="62">
        <v>584646</v>
      </c>
      <c r="D2219" s="61" t="s">
        <v>12075</v>
      </c>
      <c r="E2219" s="61" t="s">
        <v>12190</v>
      </c>
      <c r="F2219" s="61" t="s">
        <v>12276</v>
      </c>
      <c r="G2219" s="63">
        <v>2.5</v>
      </c>
    </row>
    <row r="2220" spans="1:7" hidden="1" x14ac:dyDescent="0.25">
      <c r="A2220" s="61" t="s">
        <v>12280</v>
      </c>
      <c r="B2220" s="61" t="s">
        <v>92</v>
      </c>
      <c r="C2220" s="62">
        <v>584688</v>
      </c>
      <c r="D2220" s="61" t="s">
        <v>12051</v>
      </c>
      <c r="E2220" s="61" t="s">
        <v>12193</v>
      </c>
      <c r="F2220" s="61" t="s">
        <v>12275</v>
      </c>
      <c r="G2220" s="63">
        <v>2</v>
      </c>
    </row>
    <row r="2221" spans="1:7" hidden="1" x14ac:dyDescent="0.25">
      <c r="A2221" s="61" t="s">
        <v>12280</v>
      </c>
      <c r="B2221" s="61" t="s">
        <v>92</v>
      </c>
      <c r="C2221" s="62">
        <v>584688</v>
      </c>
      <c r="D2221" s="61" t="s">
        <v>12037</v>
      </c>
      <c r="E2221" s="61" t="s">
        <v>12193</v>
      </c>
      <c r="F2221" s="61" t="s">
        <v>12275</v>
      </c>
      <c r="G2221" s="63">
        <v>2</v>
      </c>
    </row>
    <row r="2222" spans="1:7" hidden="1" x14ac:dyDescent="0.25">
      <c r="A2222" s="61" t="s">
        <v>12280</v>
      </c>
      <c r="B2222" s="61" t="s">
        <v>191</v>
      </c>
      <c r="C2222" s="62">
        <v>584798</v>
      </c>
      <c r="D2222" s="61" t="s">
        <v>12051</v>
      </c>
      <c r="E2222" s="61" t="s">
        <v>12167</v>
      </c>
      <c r="F2222" s="61" t="s">
        <v>12275</v>
      </c>
      <c r="G2222" s="63">
        <v>7</v>
      </c>
    </row>
    <row r="2223" spans="1:7" hidden="1" x14ac:dyDescent="0.25">
      <c r="A2223" s="61" t="s">
        <v>12280</v>
      </c>
      <c r="B2223" s="61" t="s">
        <v>191</v>
      </c>
      <c r="C2223" s="62">
        <v>584798</v>
      </c>
      <c r="D2223" s="61" t="s">
        <v>12053</v>
      </c>
      <c r="E2223" s="61" t="s">
        <v>12167</v>
      </c>
      <c r="F2223" s="61" t="s">
        <v>12275</v>
      </c>
      <c r="G2223" s="63">
        <v>7</v>
      </c>
    </row>
    <row r="2224" spans="1:7" hidden="1" x14ac:dyDescent="0.25">
      <c r="A2224" s="61" t="s">
        <v>12280</v>
      </c>
      <c r="B2224" s="61" t="s">
        <v>6102</v>
      </c>
      <c r="C2224" s="62">
        <v>584846</v>
      </c>
      <c r="D2224" s="61" t="s">
        <v>12129</v>
      </c>
      <c r="E2224" s="61" t="s">
        <v>12201</v>
      </c>
      <c r="F2224" s="61" t="s">
        <v>12275</v>
      </c>
      <c r="G2224" s="63">
        <v>10</v>
      </c>
    </row>
    <row r="2225" spans="1:7" hidden="1" x14ac:dyDescent="0.25">
      <c r="A2225" s="61" t="s">
        <v>12280</v>
      </c>
      <c r="B2225" s="61" t="s">
        <v>6102</v>
      </c>
      <c r="C2225" s="62">
        <v>584846</v>
      </c>
      <c r="D2225" s="61" t="s">
        <v>12051</v>
      </c>
      <c r="E2225" s="61" t="s">
        <v>12201</v>
      </c>
      <c r="F2225" s="61" t="s">
        <v>12275</v>
      </c>
      <c r="G2225" s="63">
        <v>10</v>
      </c>
    </row>
    <row r="2226" spans="1:7" hidden="1" x14ac:dyDescent="0.25">
      <c r="A2226" s="61" t="s">
        <v>12280</v>
      </c>
      <c r="B2226" s="61" t="s">
        <v>101</v>
      </c>
      <c r="C2226" s="62">
        <v>584874</v>
      </c>
      <c r="D2226" s="61" t="s">
        <v>12051</v>
      </c>
      <c r="E2226" s="61" t="s">
        <v>12207</v>
      </c>
      <c r="F2226" s="61" t="s">
        <v>12276</v>
      </c>
      <c r="G2226" s="63">
        <v>4</v>
      </c>
    </row>
    <row r="2227" spans="1:7" hidden="1" x14ac:dyDescent="0.25">
      <c r="A2227" s="61" t="s">
        <v>12280</v>
      </c>
      <c r="B2227" s="61" t="s">
        <v>101</v>
      </c>
      <c r="C2227" s="62">
        <v>584874</v>
      </c>
      <c r="D2227" s="61" t="s">
        <v>12141</v>
      </c>
      <c r="E2227" s="61" t="s">
        <v>12207</v>
      </c>
      <c r="F2227" s="61" t="s">
        <v>12276</v>
      </c>
      <c r="G2227" s="63">
        <v>4</v>
      </c>
    </row>
    <row r="2228" spans="1:7" hidden="1" x14ac:dyDescent="0.25">
      <c r="A2228" s="61" t="s">
        <v>12280</v>
      </c>
      <c r="B2228" s="61" t="s">
        <v>198</v>
      </c>
      <c r="C2228" s="62">
        <v>253529</v>
      </c>
      <c r="D2228" s="61" t="s">
        <v>12051</v>
      </c>
      <c r="E2228" s="61" t="s">
        <v>12205</v>
      </c>
      <c r="F2228" s="61" t="s">
        <v>12275</v>
      </c>
      <c r="G2228" s="63">
        <v>3.5</v>
      </c>
    </row>
    <row r="2229" spans="1:7" hidden="1" x14ac:dyDescent="0.25">
      <c r="A2229" s="61" t="s">
        <v>12280</v>
      </c>
      <c r="B2229" s="61" t="s">
        <v>198</v>
      </c>
      <c r="C2229" s="62">
        <v>253529</v>
      </c>
      <c r="D2229" s="61" t="s">
        <v>12051</v>
      </c>
      <c r="E2229" s="61" t="s">
        <v>12228</v>
      </c>
      <c r="F2229" s="61" t="s">
        <v>12275</v>
      </c>
      <c r="G2229" s="63">
        <v>6</v>
      </c>
    </row>
    <row r="2230" spans="1:7" hidden="1" x14ac:dyDescent="0.25">
      <c r="A2230" s="61" t="s">
        <v>12280</v>
      </c>
      <c r="B2230" s="61" t="s">
        <v>198</v>
      </c>
      <c r="C2230" s="62">
        <v>253529</v>
      </c>
      <c r="D2230" s="61" t="s">
        <v>12051</v>
      </c>
      <c r="E2230" s="61" t="s">
        <v>12228</v>
      </c>
      <c r="F2230" s="61" t="s">
        <v>12276</v>
      </c>
      <c r="G2230" s="63">
        <v>6</v>
      </c>
    </row>
    <row r="2231" spans="1:7" hidden="1" x14ac:dyDescent="0.25">
      <c r="A2231" s="61" t="s">
        <v>12280</v>
      </c>
      <c r="B2231" s="61" t="s">
        <v>198</v>
      </c>
      <c r="C2231" s="62">
        <v>253529</v>
      </c>
      <c r="D2231" s="61" t="s">
        <v>12051</v>
      </c>
      <c r="E2231" s="61" t="s">
        <v>12222</v>
      </c>
      <c r="F2231" s="61" t="s">
        <v>12275</v>
      </c>
      <c r="G2231" s="63">
        <v>2.5</v>
      </c>
    </row>
    <row r="2232" spans="1:7" hidden="1" x14ac:dyDescent="0.25">
      <c r="A2232" s="61" t="s">
        <v>12280</v>
      </c>
      <c r="B2232" s="61" t="s">
        <v>198</v>
      </c>
      <c r="C2232" s="62">
        <v>253529</v>
      </c>
      <c r="D2232" s="61" t="s">
        <v>12051</v>
      </c>
      <c r="E2232" s="61" t="s">
        <v>12224</v>
      </c>
      <c r="F2232" s="61" t="s">
        <v>12275</v>
      </c>
      <c r="G2232" s="63">
        <v>3</v>
      </c>
    </row>
    <row r="2233" spans="1:7" hidden="1" x14ac:dyDescent="0.25">
      <c r="A2233" s="61" t="s">
        <v>12280</v>
      </c>
      <c r="B2233" s="61" t="s">
        <v>198</v>
      </c>
      <c r="C2233" s="62">
        <v>253529</v>
      </c>
      <c r="D2233" s="61" t="s">
        <v>12051</v>
      </c>
      <c r="E2233" s="61" t="s">
        <v>12229</v>
      </c>
      <c r="F2233" s="61" t="s">
        <v>12275</v>
      </c>
      <c r="G2233" s="63">
        <v>2.5</v>
      </c>
    </row>
    <row r="2234" spans="1:7" hidden="1" x14ac:dyDescent="0.25">
      <c r="A2234" s="61" t="s">
        <v>12280</v>
      </c>
      <c r="B2234" s="61" t="s">
        <v>198</v>
      </c>
      <c r="C2234" s="62">
        <v>253529</v>
      </c>
      <c r="D2234" s="61" t="s">
        <v>12051</v>
      </c>
      <c r="E2234" s="61" t="s">
        <v>12229</v>
      </c>
      <c r="F2234" s="61" t="s">
        <v>12276</v>
      </c>
      <c r="G2234" s="63">
        <v>2.5</v>
      </c>
    </row>
    <row r="2235" spans="1:7" hidden="1" x14ac:dyDescent="0.25">
      <c r="A2235" s="61" t="s">
        <v>12280</v>
      </c>
      <c r="B2235" s="61" t="s">
        <v>198</v>
      </c>
      <c r="C2235" s="62">
        <v>253529</v>
      </c>
      <c r="D2235" s="61" t="s">
        <v>12051</v>
      </c>
      <c r="E2235" s="61" t="s">
        <v>12172</v>
      </c>
      <c r="F2235" s="61" t="s">
        <v>12275</v>
      </c>
      <c r="G2235" s="63">
        <v>2.5</v>
      </c>
    </row>
    <row r="2236" spans="1:7" hidden="1" x14ac:dyDescent="0.25">
      <c r="A2236" s="61" t="s">
        <v>12280</v>
      </c>
      <c r="B2236" s="61" t="s">
        <v>198</v>
      </c>
      <c r="C2236" s="62">
        <v>253529</v>
      </c>
      <c r="D2236" s="61" t="s">
        <v>12051</v>
      </c>
      <c r="E2236" s="61" t="s">
        <v>12172</v>
      </c>
      <c r="F2236" s="61" t="s">
        <v>12276</v>
      </c>
      <c r="G2236" s="63">
        <v>2.5</v>
      </c>
    </row>
    <row r="2237" spans="1:7" hidden="1" x14ac:dyDescent="0.25">
      <c r="A2237" s="61" t="s">
        <v>12280</v>
      </c>
      <c r="B2237" s="61" t="s">
        <v>198</v>
      </c>
      <c r="C2237" s="62">
        <v>253529</v>
      </c>
      <c r="D2237" s="61" t="s">
        <v>1174</v>
      </c>
      <c r="E2237" s="61" t="s">
        <v>12227</v>
      </c>
      <c r="F2237" s="61" t="s">
        <v>12275</v>
      </c>
      <c r="G2237" s="63">
        <v>3</v>
      </c>
    </row>
    <row r="2238" spans="1:7" hidden="1" x14ac:dyDescent="0.25">
      <c r="A2238" s="61" t="s">
        <v>12280</v>
      </c>
      <c r="B2238" s="61" t="s">
        <v>198</v>
      </c>
      <c r="C2238" s="62">
        <v>253529</v>
      </c>
      <c r="D2238" s="61" t="s">
        <v>1174</v>
      </c>
      <c r="E2238" s="61" t="s">
        <v>12172</v>
      </c>
      <c r="F2238" s="61" t="s">
        <v>12275</v>
      </c>
      <c r="G2238" s="63">
        <v>3</v>
      </c>
    </row>
    <row r="2239" spans="1:7" hidden="1" x14ac:dyDescent="0.25">
      <c r="A2239" s="61" t="s">
        <v>12280</v>
      </c>
      <c r="B2239" s="61" t="s">
        <v>198</v>
      </c>
      <c r="C2239" s="62">
        <v>253529</v>
      </c>
      <c r="D2239" s="61" t="s">
        <v>1174</v>
      </c>
      <c r="E2239" s="61" t="s">
        <v>12172</v>
      </c>
      <c r="F2239" s="61" t="s">
        <v>12276</v>
      </c>
      <c r="G2239" s="63">
        <v>3</v>
      </c>
    </row>
    <row r="2240" spans="1:7" hidden="1" x14ac:dyDescent="0.25">
      <c r="A2240" s="61" t="s">
        <v>12280</v>
      </c>
      <c r="B2240" s="61" t="s">
        <v>198</v>
      </c>
      <c r="C2240" s="62">
        <v>253529</v>
      </c>
      <c r="D2240" s="61" t="s">
        <v>11993</v>
      </c>
      <c r="E2240" s="61" t="s">
        <v>12166</v>
      </c>
      <c r="F2240" s="61" t="s">
        <v>12275</v>
      </c>
      <c r="G2240" s="63">
        <v>10</v>
      </c>
    </row>
    <row r="2241" spans="1:7" hidden="1" x14ac:dyDescent="0.25">
      <c r="A2241" s="61" t="s">
        <v>12280</v>
      </c>
      <c r="B2241" s="61" t="s">
        <v>198</v>
      </c>
      <c r="C2241" s="62">
        <v>253529</v>
      </c>
      <c r="D2241" s="61" t="s">
        <v>11993</v>
      </c>
      <c r="E2241" s="61" t="s">
        <v>12166</v>
      </c>
      <c r="F2241" s="61" t="s">
        <v>12276</v>
      </c>
      <c r="G2241" s="63">
        <v>10</v>
      </c>
    </row>
    <row r="2242" spans="1:7" hidden="1" x14ac:dyDescent="0.25">
      <c r="A2242" s="61" t="s">
        <v>12280</v>
      </c>
      <c r="B2242" s="61" t="s">
        <v>198</v>
      </c>
      <c r="C2242" s="62">
        <v>253529</v>
      </c>
      <c r="D2242" s="61" t="s">
        <v>12055</v>
      </c>
      <c r="E2242" s="61" t="s">
        <v>12205</v>
      </c>
      <c r="F2242" s="61" t="s">
        <v>12275</v>
      </c>
      <c r="G2242" s="63">
        <v>3.5</v>
      </c>
    </row>
    <row r="2243" spans="1:7" hidden="1" x14ac:dyDescent="0.25">
      <c r="A2243" s="61" t="s">
        <v>12280</v>
      </c>
      <c r="B2243" s="61" t="s">
        <v>198</v>
      </c>
      <c r="C2243" s="62">
        <v>253529</v>
      </c>
      <c r="D2243" s="61" t="s">
        <v>12059</v>
      </c>
      <c r="E2243" s="61" t="s">
        <v>12227</v>
      </c>
      <c r="F2243" s="61" t="s">
        <v>12275</v>
      </c>
      <c r="G2243" s="63">
        <v>3</v>
      </c>
    </row>
    <row r="2244" spans="1:7" hidden="1" x14ac:dyDescent="0.25">
      <c r="A2244" s="61" t="s">
        <v>12280</v>
      </c>
      <c r="B2244" s="61" t="s">
        <v>198</v>
      </c>
      <c r="C2244" s="62">
        <v>253529</v>
      </c>
      <c r="D2244" s="61" t="s">
        <v>12156</v>
      </c>
      <c r="E2244" s="61" t="s">
        <v>12229</v>
      </c>
      <c r="F2244" s="61" t="s">
        <v>12275</v>
      </c>
      <c r="G2244" s="63">
        <v>2.5</v>
      </c>
    </row>
    <row r="2245" spans="1:7" hidden="1" x14ac:dyDescent="0.25">
      <c r="A2245" s="61" t="s">
        <v>12280</v>
      </c>
      <c r="B2245" s="61" t="s">
        <v>198</v>
      </c>
      <c r="C2245" s="62">
        <v>253529</v>
      </c>
      <c r="D2245" s="61" t="s">
        <v>12156</v>
      </c>
      <c r="E2245" s="61" t="s">
        <v>12229</v>
      </c>
      <c r="F2245" s="61" t="s">
        <v>12276</v>
      </c>
      <c r="G2245" s="63">
        <v>2.5</v>
      </c>
    </row>
    <row r="2246" spans="1:7" hidden="1" x14ac:dyDescent="0.25">
      <c r="A2246" s="61" t="s">
        <v>12280</v>
      </c>
      <c r="B2246" s="61" t="s">
        <v>198</v>
      </c>
      <c r="C2246" s="62">
        <v>253529</v>
      </c>
      <c r="D2246" s="61" t="s">
        <v>12156</v>
      </c>
      <c r="E2246" s="61" t="s">
        <v>12172</v>
      </c>
      <c r="F2246" s="61" t="s">
        <v>12275</v>
      </c>
      <c r="G2246" s="63">
        <v>2.5</v>
      </c>
    </row>
    <row r="2247" spans="1:7" hidden="1" x14ac:dyDescent="0.25">
      <c r="A2247" s="61" t="s">
        <v>12280</v>
      </c>
      <c r="B2247" s="61" t="s">
        <v>198</v>
      </c>
      <c r="C2247" s="62">
        <v>253529</v>
      </c>
      <c r="D2247" s="61" t="s">
        <v>12156</v>
      </c>
      <c r="E2247" s="61" t="s">
        <v>12172</v>
      </c>
      <c r="F2247" s="61" t="s">
        <v>12276</v>
      </c>
      <c r="G2247" s="63">
        <v>2.5</v>
      </c>
    </row>
    <row r="2248" spans="1:7" hidden="1" x14ac:dyDescent="0.25">
      <c r="A2248" s="61" t="s">
        <v>12280</v>
      </c>
      <c r="B2248" s="61" t="s">
        <v>198</v>
      </c>
      <c r="C2248" s="62">
        <v>253529</v>
      </c>
      <c r="D2248" s="61" t="s">
        <v>11991</v>
      </c>
      <c r="E2248" s="61" t="s">
        <v>12224</v>
      </c>
      <c r="F2248" s="61" t="s">
        <v>12275</v>
      </c>
      <c r="G2248" s="63">
        <v>3</v>
      </c>
    </row>
    <row r="2249" spans="1:7" hidden="1" x14ac:dyDescent="0.25">
      <c r="A2249" s="61" t="s">
        <v>12280</v>
      </c>
      <c r="B2249" s="61" t="s">
        <v>198</v>
      </c>
      <c r="C2249" s="62">
        <v>253529</v>
      </c>
      <c r="D2249" s="61" t="s">
        <v>12119</v>
      </c>
      <c r="E2249" s="61" t="s">
        <v>12222</v>
      </c>
      <c r="F2249" s="61" t="s">
        <v>12275</v>
      </c>
      <c r="G2249" s="63">
        <v>2.5</v>
      </c>
    </row>
    <row r="2250" spans="1:7" hidden="1" x14ac:dyDescent="0.25">
      <c r="A2250" s="61" t="s">
        <v>12280</v>
      </c>
      <c r="B2250" s="61" t="s">
        <v>198</v>
      </c>
      <c r="C2250" s="62">
        <v>253529</v>
      </c>
      <c r="D2250" s="61" t="s">
        <v>11989</v>
      </c>
      <c r="E2250" s="61" t="s">
        <v>12228</v>
      </c>
      <c r="F2250" s="61" t="s">
        <v>12276</v>
      </c>
      <c r="G2250" s="63">
        <v>6</v>
      </c>
    </row>
    <row r="2251" spans="1:7" hidden="1" x14ac:dyDescent="0.25">
      <c r="A2251" s="61" t="s">
        <v>12280</v>
      </c>
      <c r="B2251" s="61" t="s">
        <v>198</v>
      </c>
      <c r="C2251" s="62">
        <v>253529</v>
      </c>
      <c r="D2251" s="61" t="s">
        <v>11961</v>
      </c>
      <c r="E2251" s="61" t="s">
        <v>12228</v>
      </c>
      <c r="F2251" s="61" t="s">
        <v>12275</v>
      </c>
      <c r="G2251" s="63">
        <v>6</v>
      </c>
    </row>
    <row r="2252" spans="1:7" hidden="1" x14ac:dyDescent="0.25">
      <c r="A2252" s="61" t="s">
        <v>12280</v>
      </c>
      <c r="B2252" s="61" t="s">
        <v>198</v>
      </c>
      <c r="C2252" s="62">
        <v>253529</v>
      </c>
      <c r="D2252" s="61" t="s">
        <v>11961</v>
      </c>
      <c r="E2252" s="61" t="s">
        <v>12228</v>
      </c>
      <c r="F2252" s="61" t="s">
        <v>12276</v>
      </c>
      <c r="G2252" s="63">
        <v>6</v>
      </c>
    </row>
    <row r="2253" spans="1:7" hidden="1" x14ac:dyDescent="0.25">
      <c r="A2253" s="61" t="s">
        <v>12280</v>
      </c>
      <c r="B2253" s="61" t="s">
        <v>198</v>
      </c>
      <c r="C2253" s="62">
        <v>253529</v>
      </c>
      <c r="D2253" s="61" t="s">
        <v>11961</v>
      </c>
      <c r="E2253" s="61" t="s">
        <v>12172</v>
      </c>
      <c r="F2253" s="61" t="s">
        <v>12275</v>
      </c>
      <c r="G2253" s="63">
        <v>6</v>
      </c>
    </row>
    <row r="2254" spans="1:7" hidden="1" x14ac:dyDescent="0.25">
      <c r="A2254" s="61" t="s">
        <v>12280</v>
      </c>
      <c r="B2254" s="61" t="s">
        <v>107</v>
      </c>
      <c r="C2254" s="62">
        <v>584974</v>
      </c>
      <c r="D2254" s="61" t="s">
        <v>12051</v>
      </c>
      <c r="E2254" s="61" t="s">
        <v>12213</v>
      </c>
      <c r="F2254" s="61" t="s">
        <v>12275</v>
      </c>
      <c r="G2254" s="63">
        <v>7</v>
      </c>
    </row>
    <row r="2255" spans="1:7" hidden="1" x14ac:dyDescent="0.25">
      <c r="A2255" s="61" t="s">
        <v>12280</v>
      </c>
      <c r="B2255" s="61" t="s">
        <v>107</v>
      </c>
      <c r="C2255" s="62">
        <v>584974</v>
      </c>
      <c r="D2255" s="61" t="s">
        <v>12051</v>
      </c>
      <c r="E2255" s="61" t="s">
        <v>12213</v>
      </c>
      <c r="F2255" s="61" t="s">
        <v>12276</v>
      </c>
      <c r="G2255" s="63">
        <v>6</v>
      </c>
    </row>
    <row r="2256" spans="1:7" hidden="1" x14ac:dyDescent="0.25">
      <c r="A2256" s="61" t="s">
        <v>12280</v>
      </c>
      <c r="B2256" s="61" t="s">
        <v>107</v>
      </c>
      <c r="C2256" s="62">
        <v>584974</v>
      </c>
      <c r="D2256" s="61" t="s">
        <v>12073</v>
      </c>
      <c r="E2256" s="61" t="s">
        <v>12213</v>
      </c>
      <c r="F2256" s="61" t="s">
        <v>12275</v>
      </c>
      <c r="G2256" s="63">
        <v>7</v>
      </c>
    </row>
    <row r="2257" spans="1:7" hidden="1" x14ac:dyDescent="0.25">
      <c r="A2257" s="61" t="s">
        <v>12280</v>
      </c>
      <c r="B2257" s="61" t="s">
        <v>107</v>
      </c>
      <c r="C2257" s="62">
        <v>584974</v>
      </c>
      <c r="D2257" s="61" t="s">
        <v>12073</v>
      </c>
      <c r="E2257" s="61" t="s">
        <v>12213</v>
      </c>
      <c r="F2257" s="61" t="s">
        <v>12276</v>
      </c>
      <c r="G2257" s="63">
        <v>6</v>
      </c>
    </row>
    <row r="2258" spans="1:7" hidden="1" x14ac:dyDescent="0.25">
      <c r="A2258" s="61" t="s">
        <v>12280</v>
      </c>
      <c r="B2258" s="61" t="s">
        <v>44</v>
      </c>
      <c r="C2258" s="62">
        <v>585632</v>
      </c>
      <c r="D2258" s="61" t="s">
        <v>12051</v>
      </c>
      <c r="E2258" s="61" t="s">
        <v>12212</v>
      </c>
      <c r="F2258" s="61" t="s">
        <v>12275</v>
      </c>
      <c r="G2258" s="63">
        <v>3</v>
      </c>
    </row>
    <row r="2259" spans="1:7" hidden="1" x14ac:dyDescent="0.25">
      <c r="A2259" s="61" t="s">
        <v>12280</v>
      </c>
      <c r="B2259" s="61" t="s">
        <v>44</v>
      </c>
      <c r="C2259" s="62">
        <v>585632</v>
      </c>
      <c r="D2259" s="61" t="s">
        <v>12051</v>
      </c>
      <c r="E2259" s="61" t="s">
        <v>12212</v>
      </c>
      <c r="F2259" s="61" t="s">
        <v>12276</v>
      </c>
      <c r="G2259" s="63">
        <v>3</v>
      </c>
    </row>
    <row r="2260" spans="1:7" hidden="1" x14ac:dyDescent="0.25">
      <c r="A2260" s="61" t="s">
        <v>12280</v>
      </c>
      <c r="B2260" s="61" t="s">
        <v>44</v>
      </c>
      <c r="C2260" s="62">
        <v>585632</v>
      </c>
      <c r="D2260" s="61" t="s">
        <v>12009</v>
      </c>
      <c r="E2260" s="61" t="s">
        <v>12212</v>
      </c>
      <c r="F2260" s="61" t="s">
        <v>12275</v>
      </c>
      <c r="G2260" s="63">
        <v>3</v>
      </c>
    </row>
    <row r="2261" spans="1:7" hidden="1" x14ac:dyDescent="0.25">
      <c r="A2261" s="61" t="s">
        <v>12280</v>
      </c>
      <c r="B2261" s="61" t="s">
        <v>44</v>
      </c>
      <c r="C2261" s="62">
        <v>585632</v>
      </c>
      <c r="D2261" s="61" t="s">
        <v>12009</v>
      </c>
      <c r="E2261" s="61" t="s">
        <v>12212</v>
      </c>
      <c r="F2261" s="61" t="s">
        <v>12276</v>
      </c>
      <c r="G2261" s="63">
        <v>3</v>
      </c>
    </row>
    <row r="2262" spans="1:7" hidden="1" x14ac:dyDescent="0.25">
      <c r="A2262" s="61" t="s">
        <v>12280</v>
      </c>
      <c r="B2262" s="61" t="s">
        <v>151</v>
      </c>
      <c r="C2262" s="62">
        <v>586193</v>
      </c>
      <c r="D2262" s="61" t="s">
        <v>12051</v>
      </c>
      <c r="E2262" s="61" t="s">
        <v>12230</v>
      </c>
      <c r="F2262" s="61" t="s">
        <v>12275</v>
      </c>
      <c r="G2262" s="63">
        <v>3</v>
      </c>
    </row>
    <row r="2263" spans="1:7" hidden="1" x14ac:dyDescent="0.25">
      <c r="A2263" s="61" t="s">
        <v>12280</v>
      </c>
      <c r="B2263" s="61" t="s">
        <v>151</v>
      </c>
      <c r="C2263" s="62">
        <v>586193</v>
      </c>
      <c r="D2263" s="61" t="s">
        <v>12059</v>
      </c>
      <c r="E2263" s="61" t="s">
        <v>12230</v>
      </c>
      <c r="F2263" s="61" t="s">
        <v>12275</v>
      </c>
      <c r="G2263" s="63">
        <v>3</v>
      </c>
    </row>
    <row r="2264" spans="1:7" hidden="1" x14ac:dyDescent="0.25">
      <c r="A2264" s="61" t="s">
        <v>12280</v>
      </c>
      <c r="B2264" s="61" t="s">
        <v>206</v>
      </c>
      <c r="C2264" s="62">
        <v>586196</v>
      </c>
      <c r="D2264" s="61" t="s">
        <v>12051</v>
      </c>
      <c r="E2264" s="61" t="s">
        <v>12167</v>
      </c>
      <c r="F2264" s="61" t="s">
        <v>12275</v>
      </c>
      <c r="G2264" s="63">
        <v>8</v>
      </c>
    </row>
    <row r="2265" spans="1:7" hidden="1" x14ac:dyDescent="0.25">
      <c r="A2265" s="61" t="s">
        <v>12280</v>
      </c>
      <c r="B2265" s="61" t="s">
        <v>206</v>
      </c>
      <c r="C2265" s="62">
        <v>586196</v>
      </c>
      <c r="D2265" s="61" t="s">
        <v>12053</v>
      </c>
      <c r="E2265" s="61" t="s">
        <v>12167</v>
      </c>
      <c r="F2265" s="61" t="s">
        <v>12275</v>
      </c>
      <c r="G2265" s="63">
        <v>8</v>
      </c>
    </row>
    <row r="2266" spans="1:7" hidden="1" x14ac:dyDescent="0.25">
      <c r="A2266" s="61" t="s">
        <v>12280</v>
      </c>
      <c r="B2266" s="61" t="s">
        <v>53</v>
      </c>
      <c r="C2266" s="62">
        <v>586219</v>
      </c>
      <c r="D2266" s="61" t="s">
        <v>12051</v>
      </c>
      <c r="E2266" s="61" t="s">
        <v>12194</v>
      </c>
      <c r="F2266" s="61" t="s">
        <v>12276</v>
      </c>
      <c r="G2266" s="63">
        <v>23.5</v>
      </c>
    </row>
    <row r="2267" spans="1:7" hidden="1" x14ac:dyDescent="0.25">
      <c r="A2267" s="61" t="s">
        <v>12280</v>
      </c>
      <c r="B2267" s="61" t="s">
        <v>53</v>
      </c>
      <c r="C2267" s="62">
        <v>586219</v>
      </c>
      <c r="D2267" s="61" t="s">
        <v>12137</v>
      </c>
      <c r="E2267" s="61" t="s">
        <v>12194</v>
      </c>
      <c r="F2267" s="61" t="s">
        <v>12276</v>
      </c>
      <c r="G2267" s="63">
        <v>23.5</v>
      </c>
    </row>
    <row r="2268" spans="1:7" hidden="1" x14ac:dyDescent="0.25">
      <c r="A2268" s="61" t="s">
        <v>12280</v>
      </c>
      <c r="B2268" s="61" t="s">
        <v>94</v>
      </c>
      <c r="C2268" s="62">
        <v>586558</v>
      </c>
      <c r="D2268" s="61" t="s">
        <v>12129</v>
      </c>
      <c r="E2268" s="61" t="s">
        <v>12201</v>
      </c>
      <c r="F2268" s="61" t="s">
        <v>12275</v>
      </c>
      <c r="G2268" s="63">
        <v>19.5</v>
      </c>
    </row>
    <row r="2269" spans="1:7" hidden="1" x14ac:dyDescent="0.25">
      <c r="A2269" s="61" t="s">
        <v>12280</v>
      </c>
      <c r="B2269" s="61" t="s">
        <v>94</v>
      </c>
      <c r="C2269" s="62">
        <v>586558</v>
      </c>
      <c r="D2269" s="61" t="s">
        <v>12051</v>
      </c>
      <c r="E2269" s="61" t="s">
        <v>12201</v>
      </c>
      <c r="F2269" s="61" t="s">
        <v>12275</v>
      </c>
      <c r="G2269" s="63">
        <v>19.5</v>
      </c>
    </row>
    <row r="2270" spans="1:7" hidden="1" x14ac:dyDescent="0.25">
      <c r="A2270" s="61" t="s">
        <v>12280</v>
      </c>
      <c r="B2270" s="61" t="s">
        <v>165</v>
      </c>
      <c r="C2270" s="62">
        <v>586829</v>
      </c>
      <c r="D2270" s="61" t="s">
        <v>12051</v>
      </c>
      <c r="E2270" s="61" t="s">
        <v>12209</v>
      </c>
      <c r="F2270" s="61" t="s">
        <v>12275</v>
      </c>
      <c r="G2270" s="63">
        <v>3</v>
      </c>
    </row>
    <row r="2271" spans="1:7" hidden="1" x14ac:dyDescent="0.25">
      <c r="A2271" s="61" t="s">
        <v>12280</v>
      </c>
      <c r="B2271" s="61" t="s">
        <v>165</v>
      </c>
      <c r="C2271" s="62">
        <v>586829</v>
      </c>
      <c r="D2271" s="61" t="s">
        <v>12051</v>
      </c>
      <c r="E2271" s="61" t="s">
        <v>12209</v>
      </c>
      <c r="F2271" s="61" t="s">
        <v>12276</v>
      </c>
      <c r="G2271" s="63">
        <v>3</v>
      </c>
    </row>
    <row r="2272" spans="1:7" hidden="1" x14ac:dyDescent="0.25">
      <c r="A2272" s="61" t="s">
        <v>12280</v>
      </c>
      <c r="B2272" s="61" t="s">
        <v>165</v>
      </c>
      <c r="C2272" s="62">
        <v>586829</v>
      </c>
      <c r="D2272" s="61" t="s">
        <v>11970</v>
      </c>
      <c r="E2272" s="61" t="s">
        <v>12209</v>
      </c>
      <c r="F2272" s="61" t="s">
        <v>12275</v>
      </c>
      <c r="G2272" s="63">
        <v>3</v>
      </c>
    </row>
    <row r="2273" spans="1:7" hidden="1" x14ac:dyDescent="0.25">
      <c r="A2273" s="61" t="s">
        <v>12280</v>
      </c>
      <c r="B2273" s="61" t="s">
        <v>165</v>
      </c>
      <c r="C2273" s="62">
        <v>586829</v>
      </c>
      <c r="D2273" s="61" t="s">
        <v>11970</v>
      </c>
      <c r="E2273" s="61" t="s">
        <v>12209</v>
      </c>
      <c r="F2273" s="61" t="s">
        <v>12276</v>
      </c>
      <c r="G2273" s="63">
        <v>3</v>
      </c>
    </row>
    <row r="2274" spans="1:7" hidden="1" x14ac:dyDescent="0.25">
      <c r="A2274" s="61" t="s">
        <v>12280</v>
      </c>
      <c r="B2274" s="61" t="s">
        <v>48</v>
      </c>
      <c r="C2274" s="62">
        <v>258124</v>
      </c>
      <c r="D2274" s="61" t="s">
        <v>12051</v>
      </c>
      <c r="E2274" s="61" t="s">
        <v>12229</v>
      </c>
      <c r="F2274" s="61" t="s">
        <v>12275</v>
      </c>
      <c r="G2274" s="63">
        <v>2.5</v>
      </c>
    </row>
    <row r="2275" spans="1:7" hidden="1" x14ac:dyDescent="0.25">
      <c r="A2275" s="61" t="s">
        <v>12280</v>
      </c>
      <c r="B2275" s="61" t="s">
        <v>48</v>
      </c>
      <c r="C2275" s="62">
        <v>258124</v>
      </c>
      <c r="D2275" s="61" t="s">
        <v>12051</v>
      </c>
      <c r="E2275" s="61" t="s">
        <v>12229</v>
      </c>
      <c r="F2275" s="61" t="s">
        <v>12276</v>
      </c>
      <c r="G2275" s="63">
        <v>2.5</v>
      </c>
    </row>
    <row r="2276" spans="1:7" hidden="1" x14ac:dyDescent="0.25">
      <c r="A2276" s="61" t="s">
        <v>12280</v>
      </c>
      <c r="B2276" s="61" t="s">
        <v>48</v>
      </c>
      <c r="C2276" s="62">
        <v>258124</v>
      </c>
      <c r="D2276" s="61" t="s">
        <v>12156</v>
      </c>
      <c r="E2276" s="61" t="s">
        <v>12229</v>
      </c>
      <c r="F2276" s="61" t="s">
        <v>12275</v>
      </c>
      <c r="G2276" s="63">
        <v>2.5</v>
      </c>
    </row>
    <row r="2277" spans="1:7" hidden="1" x14ac:dyDescent="0.25">
      <c r="A2277" s="61" t="s">
        <v>12280</v>
      </c>
      <c r="B2277" s="61" t="s">
        <v>48</v>
      </c>
      <c r="C2277" s="62">
        <v>258124</v>
      </c>
      <c r="D2277" s="61" t="s">
        <v>12156</v>
      </c>
      <c r="E2277" s="61" t="s">
        <v>12229</v>
      </c>
      <c r="F2277" s="61" t="s">
        <v>12276</v>
      </c>
      <c r="G2277" s="63">
        <v>2.5</v>
      </c>
    </row>
    <row r="2278" spans="1:7" hidden="1" x14ac:dyDescent="0.25">
      <c r="A2278" s="61" t="s">
        <v>12280</v>
      </c>
      <c r="B2278" s="61" t="s">
        <v>248</v>
      </c>
      <c r="C2278" s="62">
        <v>583950</v>
      </c>
      <c r="D2278" s="61" t="s">
        <v>12051</v>
      </c>
      <c r="E2278" s="61" t="s">
        <v>12166</v>
      </c>
      <c r="F2278" s="61" t="s">
        <v>12275</v>
      </c>
      <c r="G2278" s="63">
        <v>6</v>
      </c>
    </row>
    <row r="2279" spans="1:7" hidden="1" x14ac:dyDescent="0.25">
      <c r="A2279" s="61" t="s">
        <v>12280</v>
      </c>
      <c r="B2279" s="61" t="s">
        <v>248</v>
      </c>
      <c r="C2279" s="62">
        <v>583950</v>
      </c>
      <c r="D2279" s="61" t="s">
        <v>11993</v>
      </c>
      <c r="E2279" s="61" t="s">
        <v>12166</v>
      </c>
      <c r="F2279" s="61" t="s">
        <v>12275</v>
      </c>
      <c r="G2279" s="63">
        <v>6</v>
      </c>
    </row>
    <row r="2280" spans="1:7" hidden="1" x14ac:dyDescent="0.25">
      <c r="A2280" s="61" t="s">
        <v>12280</v>
      </c>
      <c r="B2280" s="61" t="s">
        <v>36</v>
      </c>
      <c r="C2280" s="62">
        <v>587066</v>
      </c>
      <c r="D2280" s="61" t="s">
        <v>12051</v>
      </c>
      <c r="E2280" s="61" t="s">
        <v>12231</v>
      </c>
      <c r="F2280" s="61" t="s">
        <v>12275</v>
      </c>
      <c r="G2280" s="63">
        <v>3.5</v>
      </c>
    </row>
    <row r="2281" spans="1:7" hidden="1" x14ac:dyDescent="0.25">
      <c r="A2281" s="61" t="s">
        <v>12280</v>
      </c>
      <c r="B2281" s="61" t="s">
        <v>36</v>
      </c>
      <c r="C2281" s="62">
        <v>587066</v>
      </c>
      <c r="D2281" s="61" t="s">
        <v>12051</v>
      </c>
      <c r="E2281" s="61" t="s">
        <v>12231</v>
      </c>
      <c r="F2281" s="61" t="s">
        <v>12276</v>
      </c>
      <c r="G2281" s="63">
        <v>3.5</v>
      </c>
    </row>
    <row r="2282" spans="1:7" hidden="1" x14ac:dyDescent="0.25">
      <c r="A2282" s="61" t="s">
        <v>12280</v>
      </c>
      <c r="B2282" s="61" t="s">
        <v>36</v>
      </c>
      <c r="C2282" s="62">
        <v>587066</v>
      </c>
      <c r="D2282" s="61" t="s">
        <v>11977</v>
      </c>
      <c r="E2282" s="61" t="s">
        <v>12231</v>
      </c>
      <c r="F2282" s="61" t="s">
        <v>12275</v>
      </c>
      <c r="G2282" s="63">
        <v>3.5</v>
      </c>
    </row>
    <row r="2283" spans="1:7" hidden="1" x14ac:dyDescent="0.25">
      <c r="A2283" s="61" t="s">
        <v>12280</v>
      </c>
      <c r="B2283" s="61" t="s">
        <v>36</v>
      </c>
      <c r="C2283" s="62">
        <v>587066</v>
      </c>
      <c r="D2283" s="61" t="s">
        <v>11977</v>
      </c>
      <c r="E2283" s="61" t="s">
        <v>12231</v>
      </c>
      <c r="F2283" s="61" t="s">
        <v>12276</v>
      </c>
      <c r="G2283" s="63">
        <v>3.5</v>
      </c>
    </row>
    <row r="2284" spans="1:7" hidden="1" x14ac:dyDescent="0.25">
      <c r="A2284" s="61" t="s">
        <v>12280</v>
      </c>
      <c r="B2284" s="61" t="s">
        <v>10901</v>
      </c>
      <c r="C2284" s="62">
        <v>587111</v>
      </c>
      <c r="D2284" s="61" t="s">
        <v>12051</v>
      </c>
      <c r="E2284" s="61" t="s">
        <v>12213</v>
      </c>
      <c r="F2284" s="61" t="s">
        <v>12276</v>
      </c>
      <c r="G2284" s="63">
        <v>6</v>
      </c>
    </row>
    <row r="2285" spans="1:7" hidden="1" x14ac:dyDescent="0.25">
      <c r="A2285" s="61" t="s">
        <v>12280</v>
      </c>
      <c r="B2285" s="61" t="s">
        <v>10901</v>
      </c>
      <c r="C2285" s="62">
        <v>587111</v>
      </c>
      <c r="D2285" s="61" t="s">
        <v>12073</v>
      </c>
      <c r="E2285" s="61" t="s">
        <v>12213</v>
      </c>
      <c r="F2285" s="61" t="s">
        <v>12276</v>
      </c>
      <c r="G2285" s="63">
        <v>6</v>
      </c>
    </row>
    <row r="2286" spans="1:7" hidden="1" x14ac:dyDescent="0.25">
      <c r="A2286" s="61" t="s">
        <v>12280</v>
      </c>
      <c r="B2286" s="61" t="s">
        <v>137</v>
      </c>
      <c r="C2286" s="62">
        <v>587345</v>
      </c>
      <c r="D2286" s="61" t="s">
        <v>12051</v>
      </c>
      <c r="E2286" s="61" t="s">
        <v>12165</v>
      </c>
      <c r="F2286" s="61" t="s">
        <v>12275</v>
      </c>
      <c r="G2286" s="63">
        <v>10</v>
      </c>
    </row>
    <row r="2287" spans="1:7" hidden="1" x14ac:dyDescent="0.25">
      <c r="A2287" s="61" t="s">
        <v>12280</v>
      </c>
      <c r="B2287" s="61" t="s">
        <v>137</v>
      </c>
      <c r="C2287" s="62">
        <v>587345</v>
      </c>
      <c r="D2287" s="61" t="s">
        <v>12051</v>
      </c>
      <c r="E2287" s="61" t="s">
        <v>12165</v>
      </c>
      <c r="F2287" s="61" t="s">
        <v>12276</v>
      </c>
      <c r="G2287" s="63">
        <v>7.5</v>
      </c>
    </row>
    <row r="2288" spans="1:7" hidden="1" x14ac:dyDescent="0.25">
      <c r="A2288" s="61" t="s">
        <v>12280</v>
      </c>
      <c r="B2288" s="61" t="s">
        <v>137</v>
      </c>
      <c r="C2288" s="62">
        <v>587345</v>
      </c>
      <c r="D2288" s="61" t="s">
        <v>12025</v>
      </c>
      <c r="E2288" s="61" t="s">
        <v>12165</v>
      </c>
      <c r="F2288" s="61" t="s">
        <v>12275</v>
      </c>
      <c r="G2288" s="63">
        <v>10</v>
      </c>
    </row>
    <row r="2289" spans="1:7" hidden="1" x14ac:dyDescent="0.25">
      <c r="A2289" s="61" t="s">
        <v>12280</v>
      </c>
      <c r="B2289" s="61" t="s">
        <v>137</v>
      </c>
      <c r="C2289" s="62">
        <v>587345</v>
      </c>
      <c r="D2289" s="61" t="s">
        <v>12025</v>
      </c>
      <c r="E2289" s="61" t="s">
        <v>12165</v>
      </c>
      <c r="F2289" s="61" t="s">
        <v>12276</v>
      </c>
      <c r="G2289" s="63">
        <v>7.5</v>
      </c>
    </row>
    <row r="2290" spans="1:7" hidden="1" x14ac:dyDescent="0.25">
      <c r="A2290" s="61" t="s">
        <v>12280</v>
      </c>
      <c r="B2290" s="61" t="s">
        <v>167</v>
      </c>
      <c r="C2290" s="62">
        <v>587402</v>
      </c>
      <c r="D2290" s="61" t="s">
        <v>12051</v>
      </c>
      <c r="E2290" s="61" t="s">
        <v>12204</v>
      </c>
      <c r="F2290" s="61" t="s">
        <v>12275</v>
      </c>
      <c r="G2290" s="63">
        <v>2</v>
      </c>
    </row>
    <row r="2291" spans="1:7" hidden="1" x14ac:dyDescent="0.25">
      <c r="A2291" s="61" t="s">
        <v>12280</v>
      </c>
      <c r="B2291" s="61" t="s">
        <v>167</v>
      </c>
      <c r="C2291" s="62">
        <v>587402</v>
      </c>
      <c r="D2291" s="61" t="s">
        <v>12051</v>
      </c>
      <c r="E2291" s="61" t="s">
        <v>12204</v>
      </c>
      <c r="F2291" s="61" t="s">
        <v>12276</v>
      </c>
      <c r="G2291" s="63">
        <v>4</v>
      </c>
    </row>
    <row r="2292" spans="1:7" hidden="1" x14ac:dyDescent="0.25">
      <c r="A2292" s="61" t="s">
        <v>12280</v>
      </c>
      <c r="B2292" s="61" t="s">
        <v>167</v>
      </c>
      <c r="C2292" s="62">
        <v>587402</v>
      </c>
      <c r="D2292" s="61" t="s">
        <v>12113</v>
      </c>
      <c r="E2292" s="61" t="s">
        <v>12204</v>
      </c>
      <c r="F2292" s="61" t="s">
        <v>12275</v>
      </c>
      <c r="G2292" s="63">
        <v>2</v>
      </c>
    </row>
    <row r="2293" spans="1:7" hidden="1" x14ac:dyDescent="0.25">
      <c r="A2293" s="61" t="s">
        <v>12280</v>
      </c>
      <c r="B2293" s="61" t="s">
        <v>167</v>
      </c>
      <c r="C2293" s="62">
        <v>587402</v>
      </c>
      <c r="D2293" s="61" t="s">
        <v>12113</v>
      </c>
      <c r="E2293" s="61" t="s">
        <v>12204</v>
      </c>
      <c r="F2293" s="61" t="s">
        <v>12276</v>
      </c>
      <c r="G2293" s="63">
        <v>4</v>
      </c>
    </row>
    <row r="2294" spans="1:7" hidden="1" x14ac:dyDescent="0.25">
      <c r="A2294" s="61" t="s">
        <v>12280</v>
      </c>
      <c r="B2294" s="61" t="s">
        <v>91</v>
      </c>
      <c r="C2294" s="62">
        <v>587706</v>
      </c>
      <c r="D2294" s="61" t="s">
        <v>12051</v>
      </c>
      <c r="E2294" s="61" t="s">
        <v>12174</v>
      </c>
      <c r="F2294" s="61" t="s">
        <v>12275</v>
      </c>
      <c r="G2294" s="63">
        <v>6</v>
      </c>
    </row>
    <row r="2295" spans="1:7" hidden="1" x14ac:dyDescent="0.25">
      <c r="A2295" s="61" t="s">
        <v>12280</v>
      </c>
      <c r="B2295" s="61" t="s">
        <v>91</v>
      </c>
      <c r="C2295" s="62">
        <v>587706</v>
      </c>
      <c r="D2295" s="61" t="s">
        <v>12039</v>
      </c>
      <c r="E2295" s="61" t="s">
        <v>12174</v>
      </c>
      <c r="F2295" s="61" t="s">
        <v>12275</v>
      </c>
      <c r="G2295" s="63">
        <v>6</v>
      </c>
    </row>
    <row r="2296" spans="1:7" hidden="1" x14ac:dyDescent="0.25">
      <c r="A2296" s="61" t="s">
        <v>12280</v>
      </c>
      <c r="B2296" s="61" t="s">
        <v>181</v>
      </c>
      <c r="C2296" s="62">
        <v>587707</v>
      </c>
      <c r="D2296" s="61" t="s">
        <v>12051</v>
      </c>
      <c r="E2296" s="61" t="s">
        <v>12167</v>
      </c>
      <c r="F2296" s="61" t="s">
        <v>12275</v>
      </c>
      <c r="G2296" s="63">
        <v>3</v>
      </c>
    </row>
    <row r="2297" spans="1:7" hidden="1" x14ac:dyDescent="0.25">
      <c r="A2297" s="61" t="s">
        <v>12280</v>
      </c>
      <c r="B2297" s="61" t="s">
        <v>181</v>
      </c>
      <c r="C2297" s="62">
        <v>587707</v>
      </c>
      <c r="D2297" s="61" t="s">
        <v>12051</v>
      </c>
      <c r="E2297" s="61" t="s">
        <v>12167</v>
      </c>
      <c r="F2297" s="61" t="s">
        <v>12276</v>
      </c>
      <c r="G2297" s="63">
        <v>3</v>
      </c>
    </row>
    <row r="2298" spans="1:7" hidden="1" x14ac:dyDescent="0.25">
      <c r="A2298" s="61" t="s">
        <v>12280</v>
      </c>
      <c r="B2298" s="61" t="s">
        <v>181</v>
      </c>
      <c r="C2298" s="62">
        <v>587707</v>
      </c>
      <c r="D2298" s="61" t="s">
        <v>12046</v>
      </c>
      <c r="E2298" s="61" t="s">
        <v>12167</v>
      </c>
      <c r="F2298" s="61" t="s">
        <v>12276</v>
      </c>
      <c r="G2298" s="63">
        <v>3</v>
      </c>
    </row>
    <row r="2299" spans="1:7" hidden="1" x14ac:dyDescent="0.25">
      <c r="A2299" s="61" t="s">
        <v>12280</v>
      </c>
      <c r="B2299" s="61" t="s">
        <v>181</v>
      </c>
      <c r="C2299" s="62">
        <v>587707</v>
      </c>
      <c r="D2299" s="61" t="s">
        <v>1174</v>
      </c>
      <c r="E2299" s="61" t="s">
        <v>12167</v>
      </c>
      <c r="F2299" s="61" t="s">
        <v>12275</v>
      </c>
      <c r="G2299" s="63">
        <v>3</v>
      </c>
    </row>
    <row r="2300" spans="1:7" hidden="1" x14ac:dyDescent="0.25">
      <c r="A2300" s="61" t="s">
        <v>12280</v>
      </c>
      <c r="B2300" s="61" t="s">
        <v>146</v>
      </c>
      <c r="C2300" s="62">
        <v>587708</v>
      </c>
      <c r="D2300" s="61" t="s">
        <v>12051</v>
      </c>
      <c r="E2300" s="61" t="s">
        <v>12222</v>
      </c>
      <c r="F2300" s="61" t="s">
        <v>12275</v>
      </c>
      <c r="G2300" s="63">
        <v>2</v>
      </c>
    </row>
    <row r="2301" spans="1:7" hidden="1" x14ac:dyDescent="0.25">
      <c r="A2301" s="61" t="s">
        <v>12280</v>
      </c>
      <c r="B2301" s="61" t="s">
        <v>146</v>
      </c>
      <c r="C2301" s="62">
        <v>587708</v>
      </c>
      <c r="D2301" s="61" t="s">
        <v>12051</v>
      </c>
      <c r="E2301" s="61" t="s">
        <v>12172</v>
      </c>
      <c r="F2301" s="61" t="s">
        <v>12275</v>
      </c>
      <c r="G2301" s="63">
        <v>2</v>
      </c>
    </row>
    <row r="2302" spans="1:7" hidden="1" x14ac:dyDescent="0.25">
      <c r="A2302" s="61" t="s">
        <v>12280</v>
      </c>
      <c r="B2302" s="61" t="s">
        <v>146</v>
      </c>
      <c r="C2302" s="62">
        <v>587708</v>
      </c>
      <c r="D2302" s="61" t="s">
        <v>12119</v>
      </c>
      <c r="E2302" s="61" t="s">
        <v>12222</v>
      </c>
      <c r="F2302" s="61" t="s">
        <v>12275</v>
      </c>
      <c r="G2302" s="63">
        <v>2</v>
      </c>
    </row>
    <row r="2303" spans="1:7" hidden="1" x14ac:dyDescent="0.25">
      <c r="A2303" s="61" t="s">
        <v>12280</v>
      </c>
      <c r="B2303" s="61" t="s">
        <v>146</v>
      </c>
      <c r="C2303" s="62">
        <v>587708</v>
      </c>
      <c r="D2303" s="61" t="s">
        <v>12119</v>
      </c>
      <c r="E2303" s="61" t="s">
        <v>12172</v>
      </c>
      <c r="F2303" s="61" t="s">
        <v>12275</v>
      </c>
      <c r="G2303" s="63">
        <v>2</v>
      </c>
    </row>
    <row r="2304" spans="1:7" hidden="1" x14ac:dyDescent="0.25">
      <c r="A2304" s="61" t="s">
        <v>12280</v>
      </c>
      <c r="B2304" s="61" t="s">
        <v>197</v>
      </c>
      <c r="C2304" s="62">
        <v>587870</v>
      </c>
      <c r="D2304" s="61" t="s">
        <v>12051</v>
      </c>
      <c r="E2304" s="61" t="s">
        <v>12232</v>
      </c>
      <c r="F2304" s="61" t="s">
        <v>12275</v>
      </c>
      <c r="G2304" s="63">
        <v>5</v>
      </c>
    </row>
    <row r="2305" spans="1:7" hidden="1" x14ac:dyDescent="0.25">
      <c r="A2305" s="61" t="s">
        <v>12280</v>
      </c>
      <c r="B2305" s="61" t="s">
        <v>197</v>
      </c>
      <c r="C2305" s="62">
        <v>587870</v>
      </c>
      <c r="D2305" s="61" t="s">
        <v>12048</v>
      </c>
      <c r="E2305" s="61" t="s">
        <v>12232</v>
      </c>
      <c r="F2305" s="61" t="s">
        <v>12275</v>
      </c>
      <c r="G2305" s="63">
        <v>5</v>
      </c>
    </row>
    <row r="2306" spans="1:7" hidden="1" x14ac:dyDescent="0.25">
      <c r="A2306" s="61" t="s">
        <v>12280</v>
      </c>
      <c r="B2306" s="61" t="s">
        <v>145</v>
      </c>
      <c r="C2306" s="62">
        <v>588006</v>
      </c>
      <c r="D2306" s="61" t="s">
        <v>12051</v>
      </c>
      <c r="E2306" s="61" t="s">
        <v>12187</v>
      </c>
      <c r="F2306" s="61" t="s">
        <v>12275</v>
      </c>
      <c r="G2306" s="63">
        <v>4</v>
      </c>
    </row>
    <row r="2307" spans="1:7" hidden="1" x14ac:dyDescent="0.25">
      <c r="A2307" s="61" t="s">
        <v>12280</v>
      </c>
      <c r="B2307" s="61" t="s">
        <v>145</v>
      </c>
      <c r="C2307" s="62">
        <v>588006</v>
      </c>
      <c r="D2307" s="61" t="s">
        <v>12051</v>
      </c>
      <c r="E2307" s="61" t="s">
        <v>12187</v>
      </c>
      <c r="F2307" s="61" t="s">
        <v>12276</v>
      </c>
      <c r="G2307" s="63">
        <v>4</v>
      </c>
    </row>
    <row r="2308" spans="1:7" hidden="1" x14ac:dyDescent="0.25">
      <c r="A2308" s="61" t="s">
        <v>12280</v>
      </c>
      <c r="B2308" s="61" t="s">
        <v>145</v>
      </c>
      <c r="C2308" s="62">
        <v>588006</v>
      </c>
      <c r="D2308" s="61" t="s">
        <v>12132</v>
      </c>
      <c r="E2308" s="61" t="s">
        <v>12187</v>
      </c>
      <c r="F2308" s="61" t="s">
        <v>12275</v>
      </c>
      <c r="G2308" s="63">
        <v>4</v>
      </c>
    </row>
    <row r="2309" spans="1:7" hidden="1" x14ac:dyDescent="0.25">
      <c r="A2309" s="61" t="s">
        <v>12280</v>
      </c>
      <c r="B2309" s="61" t="s">
        <v>145</v>
      </c>
      <c r="C2309" s="62">
        <v>588006</v>
      </c>
      <c r="D2309" s="61" t="s">
        <v>12132</v>
      </c>
      <c r="E2309" s="61" t="s">
        <v>12187</v>
      </c>
      <c r="F2309" s="61" t="s">
        <v>12276</v>
      </c>
      <c r="G2309" s="63">
        <v>4</v>
      </c>
    </row>
    <row r="2310" spans="1:7" hidden="1" x14ac:dyDescent="0.25">
      <c r="A2310" s="61" t="s">
        <v>12280</v>
      </c>
      <c r="B2310" s="61" t="s">
        <v>5771</v>
      </c>
      <c r="C2310" s="62">
        <v>588018</v>
      </c>
      <c r="D2310" s="61" t="s">
        <v>12051</v>
      </c>
      <c r="E2310" s="61" t="s">
        <v>12213</v>
      </c>
      <c r="F2310" s="61" t="s">
        <v>12275</v>
      </c>
      <c r="G2310" s="63">
        <v>7</v>
      </c>
    </row>
    <row r="2311" spans="1:7" hidden="1" x14ac:dyDescent="0.25">
      <c r="A2311" s="61" t="s">
        <v>12280</v>
      </c>
      <c r="B2311" s="61" t="s">
        <v>5771</v>
      </c>
      <c r="C2311" s="62">
        <v>588018</v>
      </c>
      <c r="D2311" s="61" t="s">
        <v>12073</v>
      </c>
      <c r="E2311" s="61" t="s">
        <v>12213</v>
      </c>
      <c r="F2311" s="61" t="s">
        <v>12275</v>
      </c>
      <c r="G2311" s="63">
        <v>7</v>
      </c>
    </row>
    <row r="2312" spans="1:7" hidden="1" x14ac:dyDescent="0.25">
      <c r="A2312" s="61" t="s">
        <v>12280</v>
      </c>
      <c r="B2312" s="61" t="s">
        <v>112</v>
      </c>
      <c r="C2312" s="62">
        <v>588161</v>
      </c>
      <c r="D2312" s="61" t="s">
        <v>12101</v>
      </c>
      <c r="E2312" s="61" t="s">
        <v>12298</v>
      </c>
      <c r="F2312" s="61" t="s">
        <v>12275</v>
      </c>
      <c r="G2312" s="63">
        <v>5.5</v>
      </c>
    </row>
    <row r="2313" spans="1:7" hidden="1" x14ac:dyDescent="0.25">
      <c r="A2313" s="61" t="s">
        <v>12280</v>
      </c>
      <c r="B2313" s="61" t="s">
        <v>112</v>
      </c>
      <c r="C2313" s="62">
        <v>588161</v>
      </c>
      <c r="D2313" s="61" t="s">
        <v>12101</v>
      </c>
      <c r="E2313" s="61" t="s">
        <v>12298</v>
      </c>
      <c r="F2313" s="61" t="s">
        <v>12276</v>
      </c>
      <c r="G2313" s="63">
        <v>5.5</v>
      </c>
    </row>
    <row r="2314" spans="1:7" hidden="1" x14ac:dyDescent="0.25">
      <c r="A2314" s="61" t="s">
        <v>12280</v>
      </c>
      <c r="B2314" s="61" t="s">
        <v>112</v>
      </c>
      <c r="C2314" s="62">
        <v>588161</v>
      </c>
      <c r="D2314" s="61" t="s">
        <v>12101</v>
      </c>
      <c r="E2314" s="61" t="s">
        <v>12233</v>
      </c>
      <c r="F2314" s="61" t="s">
        <v>12275</v>
      </c>
      <c r="G2314" s="63">
        <v>5.5</v>
      </c>
    </row>
    <row r="2315" spans="1:7" hidden="1" x14ac:dyDescent="0.25">
      <c r="A2315" s="61" t="s">
        <v>12280</v>
      </c>
      <c r="B2315" s="61" t="s">
        <v>112</v>
      </c>
      <c r="C2315" s="62">
        <v>588161</v>
      </c>
      <c r="D2315" s="61" t="s">
        <v>12101</v>
      </c>
      <c r="E2315" s="61" t="s">
        <v>12233</v>
      </c>
      <c r="F2315" s="61" t="s">
        <v>12276</v>
      </c>
      <c r="G2315" s="63">
        <v>5.5</v>
      </c>
    </row>
    <row r="2316" spans="1:7" hidden="1" x14ac:dyDescent="0.25">
      <c r="A2316" s="61" t="s">
        <v>12280</v>
      </c>
      <c r="B2316" s="61" t="s">
        <v>112</v>
      </c>
      <c r="C2316" s="62">
        <v>588161</v>
      </c>
      <c r="D2316" s="61" t="s">
        <v>12101</v>
      </c>
      <c r="E2316" s="61" t="s">
        <v>12179</v>
      </c>
      <c r="F2316" s="61" t="s">
        <v>12275</v>
      </c>
      <c r="G2316" s="63">
        <v>5.5</v>
      </c>
    </row>
    <row r="2317" spans="1:7" hidden="1" x14ac:dyDescent="0.25">
      <c r="A2317" s="61" t="s">
        <v>12280</v>
      </c>
      <c r="B2317" s="61" t="s">
        <v>112</v>
      </c>
      <c r="C2317" s="62">
        <v>588161</v>
      </c>
      <c r="D2317" s="61" t="s">
        <v>12101</v>
      </c>
      <c r="E2317" s="61" t="s">
        <v>12179</v>
      </c>
      <c r="F2317" s="61" t="s">
        <v>12276</v>
      </c>
      <c r="G2317" s="63">
        <v>5.5</v>
      </c>
    </row>
    <row r="2318" spans="1:7" hidden="1" x14ac:dyDescent="0.25">
      <c r="A2318" s="61" t="s">
        <v>12280</v>
      </c>
      <c r="B2318" s="61" t="s">
        <v>112</v>
      </c>
      <c r="C2318" s="62">
        <v>588161</v>
      </c>
      <c r="D2318" s="61" t="s">
        <v>12051</v>
      </c>
      <c r="E2318" s="61" t="s">
        <v>12298</v>
      </c>
      <c r="F2318" s="61" t="s">
        <v>12275</v>
      </c>
      <c r="G2318" s="63">
        <v>5.5</v>
      </c>
    </row>
    <row r="2319" spans="1:7" hidden="1" x14ac:dyDescent="0.25">
      <c r="A2319" s="61" t="s">
        <v>12280</v>
      </c>
      <c r="B2319" s="61" t="s">
        <v>112</v>
      </c>
      <c r="C2319" s="62">
        <v>588161</v>
      </c>
      <c r="D2319" s="61" t="s">
        <v>12051</v>
      </c>
      <c r="E2319" s="61" t="s">
        <v>12298</v>
      </c>
      <c r="F2319" s="61" t="s">
        <v>12276</v>
      </c>
      <c r="G2319" s="63">
        <v>5.5</v>
      </c>
    </row>
    <row r="2320" spans="1:7" hidden="1" x14ac:dyDescent="0.25">
      <c r="A2320" s="61" t="s">
        <v>12280</v>
      </c>
      <c r="B2320" s="61" t="s">
        <v>112</v>
      </c>
      <c r="C2320" s="62">
        <v>588161</v>
      </c>
      <c r="D2320" s="61" t="s">
        <v>12051</v>
      </c>
      <c r="E2320" s="61" t="s">
        <v>12233</v>
      </c>
      <c r="F2320" s="61" t="s">
        <v>12275</v>
      </c>
      <c r="G2320" s="63">
        <v>5.5</v>
      </c>
    </row>
    <row r="2321" spans="1:7" hidden="1" x14ac:dyDescent="0.25">
      <c r="A2321" s="61" t="s">
        <v>12280</v>
      </c>
      <c r="B2321" s="61" t="s">
        <v>112</v>
      </c>
      <c r="C2321" s="62">
        <v>588161</v>
      </c>
      <c r="D2321" s="61" t="s">
        <v>12051</v>
      </c>
      <c r="E2321" s="61" t="s">
        <v>12233</v>
      </c>
      <c r="F2321" s="61" t="s">
        <v>12276</v>
      </c>
      <c r="G2321" s="63">
        <v>5.5</v>
      </c>
    </row>
    <row r="2322" spans="1:7" hidden="1" x14ac:dyDescent="0.25">
      <c r="A2322" s="61" t="s">
        <v>12280</v>
      </c>
      <c r="B2322" s="61" t="s">
        <v>112</v>
      </c>
      <c r="C2322" s="62">
        <v>588161</v>
      </c>
      <c r="D2322" s="61" t="s">
        <v>12051</v>
      </c>
      <c r="E2322" s="61" t="s">
        <v>12179</v>
      </c>
      <c r="F2322" s="61" t="s">
        <v>12275</v>
      </c>
      <c r="G2322" s="63">
        <v>5.5</v>
      </c>
    </row>
    <row r="2323" spans="1:7" hidden="1" x14ac:dyDescent="0.25">
      <c r="A2323" s="61" t="s">
        <v>12280</v>
      </c>
      <c r="B2323" s="61" t="s">
        <v>112</v>
      </c>
      <c r="C2323" s="62">
        <v>588161</v>
      </c>
      <c r="D2323" s="61" t="s">
        <v>12051</v>
      </c>
      <c r="E2323" s="61" t="s">
        <v>12179</v>
      </c>
      <c r="F2323" s="61" t="s">
        <v>12276</v>
      </c>
      <c r="G2323" s="63">
        <v>5.5</v>
      </c>
    </row>
    <row r="2324" spans="1:7" hidden="1" x14ac:dyDescent="0.25">
      <c r="A2324" s="61" t="s">
        <v>12280</v>
      </c>
      <c r="B2324" s="61" t="s">
        <v>185</v>
      </c>
      <c r="C2324" s="62">
        <v>267741</v>
      </c>
      <c r="D2324" s="61" t="s">
        <v>12051</v>
      </c>
      <c r="E2324" s="61" t="s">
        <v>12234</v>
      </c>
      <c r="F2324" s="61" t="s">
        <v>12275</v>
      </c>
      <c r="G2324" s="63">
        <v>1.5</v>
      </c>
    </row>
    <row r="2325" spans="1:7" hidden="1" x14ac:dyDescent="0.25">
      <c r="A2325" s="61" t="s">
        <v>12280</v>
      </c>
      <c r="B2325" s="61" t="s">
        <v>185</v>
      </c>
      <c r="C2325" s="62">
        <v>267741</v>
      </c>
      <c r="D2325" s="61" t="s">
        <v>1174</v>
      </c>
      <c r="E2325" s="61" t="s">
        <v>12234</v>
      </c>
      <c r="F2325" s="61" t="s">
        <v>12275</v>
      </c>
      <c r="G2325" s="63">
        <v>1.5</v>
      </c>
    </row>
    <row r="2326" spans="1:7" hidden="1" x14ac:dyDescent="0.25">
      <c r="A2326" s="61" t="s">
        <v>12280</v>
      </c>
      <c r="B2326" s="61" t="s">
        <v>116</v>
      </c>
      <c r="C2326" s="62">
        <v>210759</v>
      </c>
      <c r="D2326" s="61" t="s">
        <v>12051</v>
      </c>
      <c r="E2326" s="61" t="s">
        <v>12235</v>
      </c>
      <c r="F2326" s="61" t="s">
        <v>12275</v>
      </c>
      <c r="G2326" s="63">
        <v>0.35</v>
      </c>
    </row>
    <row r="2327" spans="1:7" hidden="1" x14ac:dyDescent="0.25">
      <c r="A2327" s="61" t="s">
        <v>12280</v>
      </c>
      <c r="B2327" s="61" t="s">
        <v>116</v>
      </c>
      <c r="C2327" s="62">
        <v>210759</v>
      </c>
      <c r="D2327" s="61" t="s">
        <v>12051</v>
      </c>
      <c r="E2327" s="61" t="s">
        <v>12235</v>
      </c>
      <c r="F2327" s="61" t="s">
        <v>12276</v>
      </c>
      <c r="G2327" s="63">
        <v>0.35</v>
      </c>
    </row>
    <row r="2328" spans="1:7" hidden="1" x14ac:dyDescent="0.25">
      <c r="A2328" s="61" t="s">
        <v>12280</v>
      </c>
      <c r="B2328" s="61" t="s">
        <v>116</v>
      </c>
      <c r="C2328" s="62">
        <v>210759</v>
      </c>
      <c r="D2328" s="61" t="s">
        <v>11985</v>
      </c>
      <c r="E2328" s="61" t="s">
        <v>12235</v>
      </c>
      <c r="F2328" s="61" t="s">
        <v>12275</v>
      </c>
      <c r="G2328" s="63">
        <v>0.35</v>
      </c>
    </row>
    <row r="2329" spans="1:7" hidden="1" x14ac:dyDescent="0.25">
      <c r="A2329" s="61" t="s">
        <v>12280</v>
      </c>
      <c r="B2329" s="61" t="s">
        <v>116</v>
      </c>
      <c r="C2329" s="62">
        <v>210759</v>
      </c>
      <c r="D2329" s="61" t="s">
        <v>11985</v>
      </c>
      <c r="E2329" s="61" t="s">
        <v>12235</v>
      </c>
      <c r="F2329" s="61" t="s">
        <v>12276</v>
      </c>
      <c r="G2329" s="63">
        <v>0.35</v>
      </c>
    </row>
    <row r="2330" spans="1:7" hidden="1" x14ac:dyDescent="0.25">
      <c r="A2330" s="61" t="s">
        <v>12280</v>
      </c>
      <c r="B2330" s="61" t="s">
        <v>189</v>
      </c>
      <c r="C2330" s="62">
        <v>588332</v>
      </c>
      <c r="D2330" s="61" t="s">
        <v>12051</v>
      </c>
      <c r="E2330" s="61" t="s">
        <v>12169</v>
      </c>
      <c r="F2330" s="61" t="s">
        <v>12275</v>
      </c>
      <c r="G2330" s="63">
        <v>6</v>
      </c>
    </row>
    <row r="2331" spans="1:7" hidden="1" x14ac:dyDescent="0.25">
      <c r="A2331" s="61" t="s">
        <v>12280</v>
      </c>
      <c r="B2331" s="61" t="s">
        <v>189</v>
      </c>
      <c r="C2331" s="62">
        <v>588332</v>
      </c>
      <c r="D2331" s="61" t="s">
        <v>12051</v>
      </c>
      <c r="E2331" s="61" t="s">
        <v>12169</v>
      </c>
      <c r="F2331" s="61" t="s">
        <v>12276</v>
      </c>
      <c r="G2331" s="63">
        <v>6</v>
      </c>
    </row>
    <row r="2332" spans="1:7" hidden="1" x14ac:dyDescent="0.25">
      <c r="A2332" s="61" t="s">
        <v>12280</v>
      </c>
      <c r="B2332" s="61" t="s">
        <v>189</v>
      </c>
      <c r="C2332" s="62">
        <v>588332</v>
      </c>
      <c r="D2332" s="61" t="s">
        <v>11999</v>
      </c>
      <c r="E2332" s="61" t="s">
        <v>12169</v>
      </c>
      <c r="F2332" s="61" t="s">
        <v>12275</v>
      </c>
      <c r="G2332" s="63">
        <v>6</v>
      </c>
    </row>
    <row r="2333" spans="1:7" hidden="1" x14ac:dyDescent="0.25">
      <c r="A2333" s="61" t="s">
        <v>12280</v>
      </c>
      <c r="B2333" s="61" t="s">
        <v>189</v>
      </c>
      <c r="C2333" s="62">
        <v>588332</v>
      </c>
      <c r="D2333" s="61" t="s">
        <v>11999</v>
      </c>
      <c r="E2333" s="61" t="s">
        <v>12169</v>
      </c>
      <c r="F2333" s="61" t="s">
        <v>12276</v>
      </c>
      <c r="G2333" s="63">
        <v>6</v>
      </c>
    </row>
    <row r="2334" spans="1:7" hidden="1" x14ac:dyDescent="0.25">
      <c r="A2334" s="61" t="s">
        <v>12280</v>
      </c>
      <c r="B2334" s="61" t="s">
        <v>63</v>
      </c>
      <c r="C2334" s="62">
        <v>588436</v>
      </c>
      <c r="D2334" s="61" t="s">
        <v>12051</v>
      </c>
      <c r="E2334" s="61" t="s">
        <v>12181</v>
      </c>
      <c r="F2334" s="61" t="s">
        <v>12275</v>
      </c>
      <c r="G2334" s="63">
        <v>11.16</v>
      </c>
    </row>
    <row r="2335" spans="1:7" hidden="1" x14ac:dyDescent="0.25">
      <c r="A2335" s="61" t="s">
        <v>12280</v>
      </c>
      <c r="B2335" s="61" t="s">
        <v>63</v>
      </c>
      <c r="C2335" s="62">
        <v>588436</v>
      </c>
      <c r="D2335" s="61" t="s">
        <v>12065</v>
      </c>
      <c r="E2335" s="61" t="s">
        <v>12181</v>
      </c>
      <c r="F2335" s="61" t="s">
        <v>12275</v>
      </c>
      <c r="G2335" s="63">
        <v>11.16</v>
      </c>
    </row>
    <row r="2336" spans="1:7" hidden="1" x14ac:dyDescent="0.25">
      <c r="A2336" s="61" t="s">
        <v>12280</v>
      </c>
      <c r="B2336" s="61" t="s">
        <v>70</v>
      </c>
      <c r="C2336" s="62">
        <v>588451</v>
      </c>
      <c r="D2336" s="61" t="s">
        <v>12051</v>
      </c>
      <c r="E2336" s="61" t="s">
        <v>12224</v>
      </c>
      <c r="F2336" s="61" t="s">
        <v>12275</v>
      </c>
      <c r="G2336" s="63">
        <v>3</v>
      </c>
    </row>
    <row r="2337" spans="1:7" hidden="1" x14ac:dyDescent="0.25">
      <c r="A2337" s="61" t="s">
        <v>12280</v>
      </c>
      <c r="B2337" s="61" t="s">
        <v>70</v>
      </c>
      <c r="C2337" s="62">
        <v>588451</v>
      </c>
      <c r="D2337" s="61" t="s">
        <v>11991</v>
      </c>
      <c r="E2337" s="61" t="s">
        <v>12224</v>
      </c>
      <c r="F2337" s="61" t="s">
        <v>12275</v>
      </c>
      <c r="G2337" s="63">
        <v>3</v>
      </c>
    </row>
    <row r="2338" spans="1:7" hidden="1" x14ac:dyDescent="0.25">
      <c r="A2338" s="61" t="s">
        <v>12280</v>
      </c>
      <c r="B2338" s="61" t="s">
        <v>109</v>
      </c>
      <c r="C2338" s="62">
        <v>588834</v>
      </c>
      <c r="D2338" s="61" t="s">
        <v>12051</v>
      </c>
      <c r="E2338" s="61" t="s">
        <v>12236</v>
      </c>
      <c r="F2338" s="61" t="s">
        <v>12276</v>
      </c>
      <c r="G2338" s="63">
        <v>2.5</v>
      </c>
    </row>
    <row r="2339" spans="1:7" hidden="1" x14ac:dyDescent="0.25">
      <c r="A2339" s="61" t="s">
        <v>12280</v>
      </c>
      <c r="B2339" s="61" t="s">
        <v>109</v>
      </c>
      <c r="C2339" s="62">
        <v>588834</v>
      </c>
      <c r="D2339" s="61" t="s">
        <v>12046</v>
      </c>
      <c r="E2339" s="61" t="s">
        <v>12236</v>
      </c>
      <c r="F2339" s="61" t="s">
        <v>12276</v>
      </c>
      <c r="G2339" s="63">
        <v>2.5</v>
      </c>
    </row>
    <row r="2340" spans="1:7" hidden="1" x14ac:dyDescent="0.25">
      <c r="A2340" s="61" t="s">
        <v>12280</v>
      </c>
      <c r="B2340" s="61" t="s">
        <v>93</v>
      </c>
      <c r="C2340" s="62">
        <v>588835</v>
      </c>
      <c r="D2340" s="61" t="s">
        <v>12051</v>
      </c>
      <c r="E2340" s="61" t="s">
        <v>12204</v>
      </c>
      <c r="F2340" s="61" t="s">
        <v>12275</v>
      </c>
      <c r="G2340" s="63">
        <v>4</v>
      </c>
    </row>
    <row r="2341" spans="1:7" hidden="1" x14ac:dyDescent="0.25">
      <c r="A2341" s="61" t="s">
        <v>12280</v>
      </c>
      <c r="B2341" s="61" t="s">
        <v>93</v>
      </c>
      <c r="C2341" s="62">
        <v>588835</v>
      </c>
      <c r="D2341" s="61" t="s">
        <v>12051</v>
      </c>
      <c r="E2341" s="61" t="s">
        <v>12204</v>
      </c>
      <c r="F2341" s="61" t="s">
        <v>12276</v>
      </c>
      <c r="G2341" s="63">
        <v>4</v>
      </c>
    </row>
    <row r="2342" spans="1:7" hidden="1" x14ac:dyDescent="0.25">
      <c r="A2342" s="61" t="s">
        <v>12280</v>
      </c>
      <c r="B2342" s="61" t="s">
        <v>93</v>
      </c>
      <c r="C2342" s="62">
        <v>588835</v>
      </c>
      <c r="D2342" s="61" t="s">
        <v>12113</v>
      </c>
      <c r="E2342" s="61" t="s">
        <v>12204</v>
      </c>
      <c r="F2342" s="61" t="s">
        <v>12275</v>
      </c>
      <c r="G2342" s="63">
        <v>4</v>
      </c>
    </row>
    <row r="2343" spans="1:7" hidden="1" x14ac:dyDescent="0.25">
      <c r="A2343" s="61" t="s">
        <v>12280</v>
      </c>
      <c r="B2343" s="61" t="s">
        <v>93</v>
      </c>
      <c r="C2343" s="62">
        <v>588835</v>
      </c>
      <c r="D2343" s="61" t="s">
        <v>12113</v>
      </c>
      <c r="E2343" s="61" t="s">
        <v>12204</v>
      </c>
      <c r="F2343" s="61" t="s">
        <v>12276</v>
      </c>
      <c r="G2343" s="63">
        <v>4</v>
      </c>
    </row>
    <row r="2344" spans="1:7" hidden="1" x14ac:dyDescent="0.25">
      <c r="A2344" s="61" t="s">
        <v>12280</v>
      </c>
      <c r="B2344" s="61" t="s">
        <v>186</v>
      </c>
      <c r="C2344" s="62">
        <v>588912</v>
      </c>
      <c r="D2344" s="61" t="s">
        <v>12051</v>
      </c>
      <c r="E2344" s="61" t="s">
        <v>12166</v>
      </c>
      <c r="F2344" s="61" t="s">
        <v>12275</v>
      </c>
      <c r="G2344" s="63">
        <v>9</v>
      </c>
    </row>
    <row r="2345" spans="1:7" hidden="1" x14ac:dyDescent="0.25">
      <c r="A2345" s="61" t="s">
        <v>12280</v>
      </c>
      <c r="B2345" s="61" t="s">
        <v>186</v>
      </c>
      <c r="C2345" s="62">
        <v>588912</v>
      </c>
      <c r="D2345" s="61" t="s">
        <v>12051</v>
      </c>
      <c r="E2345" s="61" t="s">
        <v>12166</v>
      </c>
      <c r="F2345" s="61" t="s">
        <v>12276</v>
      </c>
      <c r="G2345" s="63">
        <v>8</v>
      </c>
    </row>
    <row r="2346" spans="1:7" hidden="1" x14ac:dyDescent="0.25">
      <c r="A2346" s="61" t="s">
        <v>12280</v>
      </c>
      <c r="B2346" s="61" t="s">
        <v>186</v>
      </c>
      <c r="C2346" s="62">
        <v>588912</v>
      </c>
      <c r="D2346" s="61" t="s">
        <v>11993</v>
      </c>
      <c r="E2346" s="61" t="s">
        <v>12166</v>
      </c>
      <c r="F2346" s="61" t="s">
        <v>12275</v>
      </c>
      <c r="G2346" s="63">
        <v>9</v>
      </c>
    </row>
    <row r="2347" spans="1:7" hidden="1" x14ac:dyDescent="0.25">
      <c r="A2347" s="61" t="s">
        <v>12280</v>
      </c>
      <c r="B2347" s="61" t="s">
        <v>186</v>
      </c>
      <c r="C2347" s="62">
        <v>588912</v>
      </c>
      <c r="D2347" s="61" t="s">
        <v>11993</v>
      </c>
      <c r="E2347" s="61" t="s">
        <v>12166</v>
      </c>
      <c r="F2347" s="61" t="s">
        <v>12276</v>
      </c>
      <c r="G2347" s="63">
        <v>8</v>
      </c>
    </row>
    <row r="2348" spans="1:7" hidden="1" x14ac:dyDescent="0.25">
      <c r="A2348" s="61" t="s">
        <v>12280</v>
      </c>
      <c r="B2348" s="61" t="s">
        <v>205</v>
      </c>
      <c r="C2348" s="62">
        <v>589024</v>
      </c>
      <c r="D2348" s="61" t="s">
        <v>12051</v>
      </c>
      <c r="E2348" s="61" t="s">
        <v>12214</v>
      </c>
      <c r="F2348" s="61" t="s">
        <v>12276</v>
      </c>
      <c r="G2348" s="63">
        <v>5</v>
      </c>
    </row>
    <row r="2349" spans="1:7" hidden="1" x14ac:dyDescent="0.25">
      <c r="A2349" s="61" t="s">
        <v>12280</v>
      </c>
      <c r="B2349" s="61" t="s">
        <v>205</v>
      </c>
      <c r="C2349" s="62">
        <v>589024</v>
      </c>
      <c r="D2349" s="61" t="s">
        <v>12134</v>
      </c>
      <c r="E2349" s="61" t="s">
        <v>12214</v>
      </c>
      <c r="F2349" s="61" t="s">
        <v>12276</v>
      </c>
      <c r="G2349" s="63">
        <v>5</v>
      </c>
    </row>
    <row r="2350" spans="1:7" hidden="1" x14ac:dyDescent="0.25">
      <c r="A2350" s="61" t="s">
        <v>12280</v>
      </c>
      <c r="B2350" s="61" t="s">
        <v>230</v>
      </c>
      <c r="C2350" s="62">
        <v>583213</v>
      </c>
      <c r="D2350" s="61" t="s">
        <v>12051</v>
      </c>
      <c r="E2350" s="61" t="s">
        <v>12172</v>
      </c>
      <c r="F2350" s="61" t="s">
        <v>12275</v>
      </c>
      <c r="G2350" s="63">
        <v>3</v>
      </c>
    </row>
    <row r="2351" spans="1:7" hidden="1" x14ac:dyDescent="0.25">
      <c r="A2351" s="61" t="s">
        <v>12280</v>
      </c>
      <c r="B2351" s="61" t="s">
        <v>230</v>
      </c>
      <c r="C2351" s="62">
        <v>583213</v>
      </c>
      <c r="D2351" s="61" t="s">
        <v>1174</v>
      </c>
      <c r="E2351" s="61" t="s">
        <v>12172</v>
      </c>
      <c r="F2351" s="61" t="s">
        <v>12275</v>
      </c>
      <c r="G2351" s="63">
        <v>3</v>
      </c>
    </row>
    <row r="2352" spans="1:7" hidden="1" x14ac:dyDescent="0.25">
      <c r="A2352" s="61" t="s">
        <v>12280</v>
      </c>
      <c r="B2352" s="61" t="s">
        <v>8597</v>
      </c>
      <c r="C2352" s="62">
        <v>583704</v>
      </c>
      <c r="D2352" s="61" t="s">
        <v>12051</v>
      </c>
      <c r="E2352" s="61" t="s">
        <v>12172</v>
      </c>
      <c r="F2352" s="61" t="s">
        <v>12275</v>
      </c>
      <c r="G2352" s="63">
        <v>3</v>
      </c>
    </row>
    <row r="2353" spans="1:7" hidden="1" x14ac:dyDescent="0.25">
      <c r="A2353" s="61" t="s">
        <v>12280</v>
      </c>
      <c r="B2353" s="61" t="s">
        <v>8597</v>
      </c>
      <c r="C2353" s="62">
        <v>583704</v>
      </c>
      <c r="D2353" s="61" t="s">
        <v>1174</v>
      </c>
      <c r="E2353" s="61" t="s">
        <v>12172</v>
      </c>
      <c r="F2353" s="61" t="s">
        <v>12275</v>
      </c>
      <c r="G2353" s="63">
        <v>3</v>
      </c>
    </row>
    <row r="2354" spans="1:7" hidden="1" x14ac:dyDescent="0.25">
      <c r="A2354" s="61" t="s">
        <v>12280</v>
      </c>
      <c r="B2354" s="61" t="s">
        <v>178</v>
      </c>
      <c r="C2354" s="62">
        <v>589103</v>
      </c>
      <c r="D2354" s="61" t="s">
        <v>12051</v>
      </c>
      <c r="E2354" s="61" t="s">
        <v>12217</v>
      </c>
      <c r="F2354" s="61" t="s">
        <v>12275</v>
      </c>
      <c r="G2354" s="63">
        <v>7</v>
      </c>
    </row>
    <row r="2355" spans="1:7" hidden="1" x14ac:dyDescent="0.25">
      <c r="A2355" s="61" t="s">
        <v>12280</v>
      </c>
      <c r="B2355" s="61" t="s">
        <v>178</v>
      </c>
      <c r="C2355" s="62">
        <v>589103</v>
      </c>
      <c r="D2355" s="61" t="s">
        <v>12051</v>
      </c>
      <c r="E2355" s="61" t="s">
        <v>12217</v>
      </c>
      <c r="F2355" s="61" t="s">
        <v>12276</v>
      </c>
      <c r="G2355" s="63">
        <v>7</v>
      </c>
    </row>
    <row r="2356" spans="1:7" hidden="1" x14ac:dyDescent="0.25">
      <c r="A2356" s="61" t="s">
        <v>12280</v>
      </c>
      <c r="B2356" s="61" t="s">
        <v>178</v>
      </c>
      <c r="C2356" s="62">
        <v>589103</v>
      </c>
      <c r="D2356" s="61" t="s">
        <v>12007</v>
      </c>
      <c r="E2356" s="61" t="s">
        <v>12217</v>
      </c>
      <c r="F2356" s="61" t="s">
        <v>12275</v>
      </c>
      <c r="G2356" s="63">
        <v>7</v>
      </c>
    </row>
    <row r="2357" spans="1:7" hidden="1" x14ac:dyDescent="0.25">
      <c r="A2357" s="61" t="s">
        <v>12280</v>
      </c>
      <c r="B2357" s="61" t="s">
        <v>178</v>
      </c>
      <c r="C2357" s="62">
        <v>589103</v>
      </c>
      <c r="D2357" s="61" t="s">
        <v>12007</v>
      </c>
      <c r="E2357" s="61" t="s">
        <v>12217</v>
      </c>
      <c r="F2357" s="61" t="s">
        <v>12276</v>
      </c>
      <c r="G2357" s="63">
        <v>7</v>
      </c>
    </row>
    <row r="2358" spans="1:7" hidden="1" x14ac:dyDescent="0.25">
      <c r="A2358" s="61" t="s">
        <v>12280</v>
      </c>
      <c r="B2358" s="61" t="s">
        <v>9228</v>
      </c>
      <c r="C2358" s="62">
        <v>589133</v>
      </c>
      <c r="D2358" s="61" t="s">
        <v>12051</v>
      </c>
      <c r="E2358" s="61" t="s">
        <v>12164</v>
      </c>
      <c r="F2358" s="61" t="s">
        <v>12276</v>
      </c>
      <c r="G2358" s="63">
        <v>7.5</v>
      </c>
    </row>
    <row r="2359" spans="1:7" hidden="1" x14ac:dyDescent="0.25">
      <c r="A2359" s="61" t="s">
        <v>12280</v>
      </c>
      <c r="B2359" s="61" t="s">
        <v>9228</v>
      </c>
      <c r="C2359" s="62">
        <v>589133</v>
      </c>
      <c r="D2359" s="61" t="s">
        <v>12025</v>
      </c>
      <c r="E2359" s="61" t="s">
        <v>12164</v>
      </c>
      <c r="F2359" s="61" t="s">
        <v>12276</v>
      </c>
      <c r="G2359" s="63">
        <v>7.5</v>
      </c>
    </row>
    <row r="2360" spans="1:7" hidden="1" x14ac:dyDescent="0.25">
      <c r="A2360" s="61" t="s">
        <v>12280</v>
      </c>
      <c r="B2360" s="61" t="s">
        <v>88</v>
      </c>
      <c r="C2360" s="62">
        <v>589182</v>
      </c>
      <c r="D2360" s="61" t="s">
        <v>12051</v>
      </c>
      <c r="E2360" s="61" t="s">
        <v>12213</v>
      </c>
      <c r="F2360" s="61" t="s">
        <v>12276</v>
      </c>
      <c r="G2360" s="63">
        <v>9</v>
      </c>
    </row>
    <row r="2361" spans="1:7" hidden="1" x14ac:dyDescent="0.25">
      <c r="A2361" s="61" t="s">
        <v>12280</v>
      </c>
      <c r="B2361" s="61" t="s">
        <v>88</v>
      </c>
      <c r="C2361" s="62">
        <v>589182</v>
      </c>
      <c r="D2361" s="61" t="s">
        <v>12073</v>
      </c>
      <c r="E2361" s="61" t="s">
        <v>12213</v>
      </c>
      <c r="F2361" s="61" t="s">
        <v>12276</v>
      </c>
      <c r="G2361" s="63">
        <v>9</v>
      </c>
    </row>
    <row r="2362" spans="1:7" hidden="1" x14ac:dyDescent="0.25">
      <c r="A2362" s="61" t="s">
        <v>12280</v>
      </c>
      <c r="B2362" s="61" t="s">
        <v>152</v>
      </c>
      <c r="C2362" s="62">
        <v>589219</v>
      </c>
      <c r="D2362" s="61" t="s">
        <v>12012</v>
      </c>
      <c r="E2362" s="61" t="s">
        <v>12162</v>
      </c>
      <c r="F2362" s="61" t="s">
        <v>12276</v>
      </c>
      <c r="G2362" s="63">
        <v>3</v>
      </c>
    </row>
    <row r="2363" spans="1:7" hidden="1" x14ac:dyDescent="0.25">
      <c r="A2363" s="61" t="s">
        <v>12280</v>
      </c>
      <c r="B2363" s="61" t="s">
        <v>152</v>
      </c>
      <c r="C2363" s="62">
        <v>589219</v>
      </c>
      <c r="D2363" s="61" t="s">
        <v>12051</v>
      </c>
      <c r="E2363" s="61" t="s">
        <v>12162</v>
      </c>
      <c r="F2363" s="61" t="s">
        <v>12276</v>
      </c>
      <c r="G2363" s="63">
        <v>3</v>
      </c>
    </row>
    <row r="2364" spans="1:7" hidden="1" x14ac:dyDescent="0.25">
      <c r="A2364" s="61" t="s">
        <v>12280</v>
      </c>
      <c r="B2364" s="61" t="s">
        <v>76</v>
      </c>
      <c r="C2364" s="62">
        <v>589241</v>
      </c>
      <c r="D2364" s="61" t="s">
        <v>12051</v>
      </c>
      <c r="E2364" s="61" t="s">
        <v>12184</v>
      </c>
      <c r="F2364" s="61" t="s">
        <v>12276</v>
      </c>
      <c r="G2364" s="63">
        <v>5</v>
      </c>
    </row>
    <row r="2365" spans="1:7" hidden="1" x14ac:dyDescent="0.25">
      <c r="A2365" s="61" t="s">
        <v>12280</v>
      </c>
      <c r="B2365" s="61" t="s">
        <v>76</v>
      </c>
      <c r="C2365" s="62">
        <v>589241</v>
      </c>
      <c r="D2365" s="61" t="s">
        <v>11961</v>
      </c>
      <c r="E2365" s="61" t="s">
        <v>12184</v>
      </c>
      <c r="F2365" s="61" t="s">
        <v>12276</v>
      </c>
      <c r="G2365" s="63">
        <v>5</v>
      </c>
    </row>
    <row r="2366" spans="1:7" hidden="1" x14ac:dyDescent="0.25">
      <c r="A2366" s="61" t="s">
        <v>12280</v>
      </c>
      <c r="B2366" s="61" t="s">
        <v>175</v>
      </c>
      <c r="C2366" s="62">
        <v>589397</v>
      </c>
      <c r="D2366" s="61" t="s">
        <v>12051</v>
      </c>
      <c r="E2366" s="61" t="s">
        <v>12172</v>
      </c>
      <c r="F2366" s="61" t="s">
        <v>12275</v>
      </c>
      <c r="G2366" s="63">
        <v>3</v>
      </c>
    </row>
    <row r="2367" spans="1:7" hidden="1" x14ac:dyDescent="0.25">
      <c r="A2367" s="61" t="s">
        <v>12280</v>
      </c>
      <c r="B2367" s="61" t="s">
        <v>175</v>
      </c>
      <c r="C2367" s="62">
        <v>589397</v>
      </c>
      <c r="D2367" s="61" t="s">
        <v>12051</v>
      </c>
      <c r="E2367" s="61" t="s">
        <v>12172</v>
      </c>
      <c r="F2367" s="61" t="s">
        <v>12276</v>
      </c>
      <c r="G2367" s="63">
        <v>2</v>
      </c>
    </row>
    <row r="2368" spans="1:7" hidden="1" x14ac:dyDescent="0.25">
      <c r="A2368" s="61" t="s">
        <v>12280</v>
      </c>
      <c r="B2368" s="61" t="s">
        <v>175</v>
      </c>
      <c r="C2368" s="62">
        <v>589397</v>
      </c>
      <c r="D2368" s="61" t="s">
        <v>1174</v>
      </c>
      <c r="E2368" s="61" t="s">
        <v>12172</v>
      </c>
      <c r="F2368" s="61" t="s">
        <v>12275</v>
      </c>
      <c r="G2368" s="63">
        <v>3</v>
      </c>
    </row>
    <row r="2369" spans="1:7" hidden="1" x14ac:dyDescent="0.25">
      <c r="A2369" s="61" t="s">
        <v>12280</v>
      </c>
      <c r="B2369" s="61" t="s">
        <v>175</v>
      </c>
      <c r="C2369" s="62">
        <v>589397</v>
      </c>
      <c r="D2369" s="61" t="s">
        <v>1174</v>
      </c>
      <c r="E2369" s="61" t="s">
        <v>12172</v>
      </c>
      <c r="F2369" s="61" t="s">
        <v>12276</v>
      </c>
      <c r="G2369" s="63">
        <v>2</v>
      </c>
    </row>
    <row r="2370" spans="1:7" hidden="1" x14ac:dyDescent="0.25">
      <c r="A2370" s="61" t="s">
        <v>12280</v>
      </c>
      <c r="B2370" s="61" t="s">
        <v>193</v>
      </c>
      <c r="C2370" s="62">
        <v>589460</v>
      </c>
      <c r="D2370" s="61" t="s">
        <v>12051</v>
      </c>
      <c r="E2370" s="61" t="s">
        <v>12164</v>
      </c>
      <c r="F2370" s="61" t="s">
        <v>12275</v>
      </c>
      <c r="G2370" s="63">
        <v>3</v>
      </c>
    </row>
    <row r="2371" spans="1:7" hidden="1" x14ac:dyDescent="0.25">
      <c r="A2371" s="61" t="s">
        <v>12280</v>
      </c>
      <c r="B2371" s="61" t="s">
        <v>193</v>
      </c>
      <c r="C2371" s="62">
        <v>589460</v>
      </c>
      <c r="D2371" s="61" t="s">
        <v>12154</v>
      </c>
      <c r="E2371" s="61" t="s">
        <v>12164</v>
      </c>
      <c r="F2371" s="61" t="s">
        <v>12275</v>
      </c>
      <c r="G2371" s="63">
        <v>3</v>
      </c>
    </row>
    <row r="2372" spans="1:7" hidden="1" x14ac:dyDescent="0.25">
      <c r="A2372" s="61" t="s">
        <v>12280</v>
      </c>
      <c r="B2372" s="61" t="s">
        <v>252</v>
      </c>
      <c r="C2372" s="62">
        <v>586515</v>
      </c>
      <c r="D2372" s="61" t="s">
        <v>12051</v>
      </c>
      <c r="E2372" s="61" t="s">
        <v>12172</v>
      </c>
      <c r="F2372" s="61" t="s">
        <v>12275</v>
      </c>
      <c r="G2372" s="63">
        <v>3</v>
      </c>
    </row>
    <row r="2373" spans="1:7" hidden="1" x14ac:dyDescent="0.25">
      <c r="A2373" s="61" t="s">
        <v>12280</v>
      </c>
      <c r="B2373" s="61" t="s">
        <v>252</v>
      </c>
      <c r="C2373" s="62">
        <v>586515</v>
      </c>
      <c r="D2373" s="61" t="s">
        <v>12051</v>
      </c>
      <c r="E2373" s="61" t="s">
        <v>12172</v>
      </c>
      <c r="F2373" s="61" t="s">
        <v>12276</v>
      </c>
      <c r="G2373" s="63">
        <v>2.5</v>
      </c>
    </row>
    <row r="2374" spans="1:7" hidden="1" x14ac:dyDescent="0.25">
      <c r="A2374" s="61" t="s">
        <v>12280</v>
      </c>
      <c r="B2374" s="61" t="s">
        <v>252</v>
      </c>
      <c r="C2374" s="62">
        <v>586515</v>
      </c>
      <c r="D2374" s="61" t="s">
        <v>12046</v>
      </c>
      <c r="E2374" s="61" t="s">
        <v>12172</v>
      </c>
      <c r="F2374" s="61" t="s">
        <v>12275</v>
      </c>
      <c r="G2374" s="63">
        <v>3</v>
      </c>
    </row>
    <row r="2375" spans="1:7" hidden="1" x14ac:dyDescent="0.25">
      <c r="A2375" s="61" t="s">
        <v>12280</v>
      </c>
      <c r="B2375" s="61" t="s">
        <v>252</v>
      </c>
      <c r="C2375" s="62">
        <v>586515</v>
      </c>
      <c r="D2375" s="61" t="s">
        <v>12046</v>
      </c>
      <c r="E2375" s="61" t="s">
        <v>12172</v>
      </c>
      <c r="F2375" s="61" t="s">
        <v>12276</v>
      </c>
      <c r="G2375" s="63">
        <v>2.5</v>
      </c>
    </row>
    <row r="2376" spans="1:7" hidden="1" x14ac:dyDescent="0.25">
      <c r="A2376" s="61" t="s">
        <v>12280</v>
      </c>
      <c r="B2376" s="61" t="s">
        <v>3221</v>
      </c>
      <c r="C2376" s="62">
        <v>589535</v>
      </c>
      <c r="D2376" s="61" t="s">
        <v>12051</v>
      </c>
      <c r="E2376" s="61" t="s">
        <v>12164</v>
      </c>
      <c r="F2376" s="61" t="s">
        <v>12275</v>
      </c>
      <c r="G2376" s="63">
        <v>3</v>
      </c>
    </row>
    <row r="2377" spans="1:7" hidden="1" x14ac:dyDescent="0.25">
      <c r="A2377" s="61" t="s">
        <v>12280</v>
      </c>
      <c r="B2377" s="61" t="s">
        <v>3221</v>
      </c>
      <c r="C2377" s="62">
        <v>589535</v>
      </c>
      <c r="D2377" s="61" t="s">
        <v>12154</v>
      </c>
      <c r="E2377" s="61" t="s">
        <v>12164</v>
      </c>
      <c r="F2377" s="61" t="s">
        <v>12275</v>
      </c>
      <c r="G2377" s="63">
        <v>3</v>
      </c>
    </row>
    <row r="2378" spans="1:7" hidden="1" x14ac:dyDescent="0.25">
      <c r="A2378" s="61" t="s">
        <v>12280</v>
      </c>
      <c r="B2378" s="61" t="s">
        <v>1035</v>
      </c>
      <c r="C2378" s="62">
        <v>216930</v>
      </c>
      <c r="D2378" s="61" t="s">
        <v>12051</v>
      </c>
      <c r="E2378" s="61" t="s">
        <v>12166</v>
      </c>
      <c r="F2378" s="61" t="s">
        <v>12275</v>
      </c>
      <c r="G2378" s="63">
        <v>9</v>
      </c>
    </row>
    <row r="2379" spans="1:7" hidden="1" x14ac:dyDescent="0.25">
      <c r="A2379" s="61" t="s">
        <v>12280</v>
      </c>
      <c r="B2379" s="61" t="s">
        <v>1035</v>
      </c>
      <c r="C2379" s="62">
        <v>216930</v>
      </c>
      <c r="D2379" s="61" t="s">
        <v>12051</v>
      </c>
      <c r="E2379" s="61" t="s">
        <v>12188</v>
      </c>
      <c r="F2379" s="61" t="s">
        <v>12275</v>
      </c>
      <c r="G2379" s="63">
        <v>5</v>
      </c>
    </row>
    <row r="2380" spans="1:7" hidden="1" x14ac:dyDescent="0.25">
      <c r="A2380" s="61" t="s">
        <v>12280</v>
      </c>
      <c r="B2380" s="61" t="s">
        <v>1035</v>
      </c>
      <c r="C2380" s="62">
        <v>216930</v>
      </c>
      <c r="D2380" s="61" t="s">
        <v>11993</v>
      </c>
      <c r="E2380" s="61" t="s">
        <v>12166</v>
      </c>
      <c r="F2380" s="61" t="s">
        <v>12275</v>
      </c>
      <c r="G2380" s="63">
        <v>9</v>
      </c>
    </row>
    <row r="2381" spans="1:7" hidden="1" x14ac:dyDescent="0.25">
      <c r="A2381" s="61" t="s">
        <v>12280</v>
      </c>
      <c r="B2381" s="61" t="s">
        <v>1035</v>
      </c>
      <c r="C2381" s="62">
        <v>216930</v>
      </c>
      <c r="D2381" s="61" t="s">
        <v>12095</v>
      </c>
      <c r="E2381" s="61" t="s">
        <v>12188</v>
      </c>
      <c r="F2381" s="61" t="s">
        <v>12275</v>
      </c>
      <c r="G2381" s="63">
        <v>5</v>
      </c>
    </row>
    <row r="2382" spans="1:7" hidden="1" x14ac:dyDescent="0.25">
      <c r="A2382" s="61" t="s">
        <v>12280</v>
      </c>
      <c r="B2382" s="61" t="s">
        <v>7081</v>
      </c>
      <c r="C2382" s="62">
        <v>209950</v>
      </c>
      <c r="D2382" s="61" t="s">
        <v>12051</v>
      </c>
      <c r="E2382" s="61" t="s">
        <v>12237</v>
      </c>
      <c r="F2382" s="61" t="s">
        <v>12275</v>
      </c>
      <c r="G2382" s="63">
        <v>2</v>
      </c>
    </row>
    <row r="2383" spans="1:7" hidden="1" x14ac:dyDescent="0.25">
      <c r="A2383" s="61" t="s">
        <v>12280</v>
      </c>
      <c r="B2383" s="61" t="s">
        <v>7081</v>
      </c>
      <c r="C2383" s="62">
        <v>209950</v>
      </c>
      <c r="D2383" s="61" t="s">
        <v>12051</v>
      </c>
      <c r="E2383" s="61" t="s">
        <v>12237</v>
      </c>
      <c r="F2383" s="61" t="s">
        <v>12276</v>
      </c>
      <c r="G2383" s="63">
        <v>2</v>
      </c>
    </row>
    <row r="2384" spans="1:7" hidden="1" x14ac:dyDescent="0.25">
      <c r="A2384" s="61" t="s">
        <v>12280</v>
      </c>
      <c r="B2384" s="61" t="s">
        <v>7081</v>
      </c>
      <c r="C2384" s="62">
        <v>209950</v>
      </c>
      <c r="D2384" s="61" t="s">
        <v>12071</v>
      </c>
      <c r="E2384" s="61" t="s">
        <v>12237</v>
      </c>
      <c r="F2384" s="61" t="s">
        <v>12275</v>
      </c>
      <c r="G2384" s="63">
        <v>2</v>
      </c>
    </row>
    <row r="2385" spans="1:7" hidden="1" x14ac:dyDescent="0.25">
      <c r="A2385" s="61" t="s">
        <v>12280</v>
      </c>
      <c r="B2385" s="61" t="s">
        <v>7081</v>
      </c>
      <c r="C2385" s="62">
        <v>209950</v>
      </c>
      <c r="D2385" s="61" t="s">
        <v>12071</v>
      </c>
      <c r="E2385" s="61" t="s">
        <v>12237</v>
      </c>
      <c r="F2385" s="61" t="s">
        <v>12276</v>
      </c>
      <c r="G2385" s="63">
        <v>2</v>
      </c>
    </row>
    <row r="2386" spans="1:7" hidden="1" x14ac:dyDescent="0.25">
      <c r="A2386" s="61" t="s">
        <v>12280</v>
      </c>
      <c r="B2386" s="61" t="s">
        <v>7081</v>
      </c>
      <c r="C2386" s="62">
        <v>209950</v>
      </c>
      <c r="D2386" s="61" t="s">
        <v>12093</v>
      </c>
      <c r="E2386" s="61" t="s">
        <v>12237</v>
      </c>
      <c r="F2386" s="61" t="s">
        <v>12275</v>
      </c>
      <c r="G2386" s="63">
        <v>2</v>
      </c>
    </row>
    <row r="2387" spans="1:7" hidden="1" x14ac:dyDescent="0.25">
      <c r="A2387" s="61" t="s">
        <v>12280</v>
      </c>
      <c r="B2387" s="61" t="s">
        <v>7081</v>
      </c>
      <c r="C2387" s="62">
        <v>209950</v>
      </c>
      <c r="D2387" s="61" t="s">
        <v>12093</v>
      </c>
      <c r="E2387" s="61" t="s">
        <v>12237</v>
      </c>
      <c r="F2387" s="61" t="s">
        <v>12276</v>
      </c>
      <c r="G2387" s="63">
        <v>2</v>
      </c>
    </row>
    <row r="2388" spans="1:7" hidden="1" x14ac:dyDescent="0.25">
      <c r="A2388" s="61" t="s">
        <v>12280</v>
      </c>
      <c r="B2388" s="61" t="s">
        <v>108</v>
      </c>
      <c r="C2388" s="62">
        <v>210346</v>
      </c>
      <c r="D2388" s="61" t="s">
        <v>12051</v>
      </c>
      <c r="E2388" s="61" t="s">
        <v>12229</v>
      </c>
      <c r="F2388" s="61" t="s">
        <v>12275</v>
      </c>
      <c r="G2388" s="63">
        <v>2.5</v>
      </c>
    </row>
    <row r="2389" spans="1:7" hidden="1" x14ac:dyDescent="0.25">
      <c r="A2389" s="61" t="s">
        <v>12280</v>
      </c>
      <c r="B2389" s="61" t="s">
        <v>108</v>
      </c>
      <c r="C2389" s="62">
        <v>210346</v>
      </c>
      <c r="D2389" s="61" t="s">
        <v>12051</v>
      </c>
      <c r="E2389" s="61" t="s">
        <v>12229</v>
      </c>
      <c r="F2389" s="61" t="s">
        <v>12276</v>
      </c>
      <c r="G2389" s="63">
        <v>2.5</v>
      </c>
    </row>
    <row r="2390" spans="1:7" hidden="1" x14ac:dyDescent="0.25">
      <c r="A2390" s="61" t="s">
        <v>12280</v>
      </c>
      <c r="B2390" s="61" t="s">
        <v>108</v>
      </c>
      <c r="C2390" s="62">
        <v>210346</v>
      </c>
      <c r="D2390" s="61" t="s">
        <v>12156</v>
      </c>
      <c r="E2390" s="61" t="s">
        <v>12229</v>
      </c>
      <c r="F2390" s="61" t="s">
        <v>12275</v>
      </c>
      <c r="G2390" s="63">
        <v>2.5</v>
      </c>
    </row>
    <row r="2391" spans="1:7" hidden="1" x14ac:dyDescent="0.25">
      <c r="A2391" s="61" t="s">
        <v>12280</v>
      </c>
      <c r="B2391" s="61" t="s">
        <v>108</v>
      </c>
      <c r="C2391" s="62">
        <v>210346</v>
      </c>
      <c r="D2391" s="61" t="s">
        <v>12156</v>
      </c>
      <c r="E2391" s="61" t="s">
        <v>12229</v>
      </c>
      <c r="F2391" s="61" t="s">
        <v>12276</v>
      </c>
      <c r="G2391" s="63">
        <v>2.5</v>
      </c>
    </row>
    <row r="2392" spans="1:7" hidden="1" x14ac:dyDescent="0.25">
      <c r="A2392" s="61" t="s">
        <v>12280</v>
      </c>
      <c r="B2392" s="61" t="s">
        <v>117</v>
      </c>
      <c r="C2392" s="62">
        <v>210899</v>
      </c>
      <c r="D2392" s="61" t="s">
        <v>12051</v>
      </c>
      <c r="E2392" s="61" t="s">
        <v>12198</v>
      </c>
      <c r="F2392" s="61" t="s">
        <v>12275</v>
      </c>
      <c r="G2392" s="63">
        <v>3.5</v>
      </c>
    </row>
    <row r="2393" spans="1:7" hidden="1" x14ac:dyDescent="0.25">
      <c r="A2393" s="61" t="s">
        <v>12280</v>
      </c>
      <c r="B2393" s="61" t="s">
        <v>117</v>
      </c>
      <c r="C2393" s="62">
        <v>210899</v>
      </c>
      <c r="D2393" s="61" t="s">
        <v>11979</v>
      </c>
      <c r="E2393" s="61" t="s">
        <v>12198</v>
      </c>
      <c r="F2393" s="61" t="s">
        <v>12275</v>
      </c>
      <c r="G2393" s="63">
        <v>3.5</v>
      </c>
    </row>
    <row r="2394" spans="1:7" hidden="1" x14ac:dyDescent="0.25">
      <c r="A2394" s="61" t="s">
        <v>12280</v>
      </c>
      <c r="B2394" s="61" t="s">
        <v>126</v>
      </c>
      <c r="C2394" s="62">
        <v>44855</v>
      </c>
      <c r="D2394" s="61" t="s">
        <v>12051</v>
      </c>
      <c r="E2394" s="61" t="s">
        <v>12238</v>
      </c>
      <c r="F2394" s="61" t="s">
        <v>12275</v>
      </c>
      <c r="G2394" s="63">
        <v>2.5</v>
      </c>
    </row>
    <row r="2395" spans="1:7" hidden="1" x14ac:dyDescent="0.25">
      <c r="A2395" s="61" t="s">
        <v>12280</v>
      </c>
      <c r="B2395" s="61" t="s">
        <v>126</v>
      </c>
      <c r="C2395" s="62">
        <v>44855</v>
      </c>
      <c r="D2395" s="61" t="s">
        <v>12051</v>
      </c>
      <c r="E2395" s="61" t="s">
        <v>12238</v>
      </c>
      <c r="F2395" s="61" t="s">
        <v>12276</v>
      </c>
      <c r="G2395" s="63">
        <v>2.5</v>
      </c>
    </row>
    <row r="2396" spans="1:7" hidden="1" x14ac:dyDescent="0.25">
      <c r="A2396" s="61" t="s">
        <v>12280</v>
      </c>
      <c r="B2396" s="61" t="s">
        <v>126</v>
      </c>
      <c r="C2396" s="62">
        <v>44855</v>
      </c>
      <c r="D2396" s="61" t="s">
        <v>11997</v>
      </c>
      <c r="E2396" s="61" t="s">
        <v>12238</v>
      </c>
      <c r="F2396" s="61" t="s">
        <v>12275</v>
      </c>
      <c r="G2396" s="63">
        <v>2.5</v>
      </c>
    </row>
    <row r="2397" spans="1:7" hidden="1" x14ac:dyDescent="0.25">
      <c r="A2397" s="61" t="s">
        <v>12280</v>
      </c>
      <c r="B2397" s="61" t="s">
        <v>126</v>
      </c>
      <c r="C2397" s="62">
        <v>44855</v>
      </c>
      <c r="D2397" s="61" t="s">
        <v>11997</v>
      </c>
      <c r="E2397" s="61" t="s">
        <v>12238</v>
      </c>
      <c r="F2397" s="61" t="s">
        <v>12276</v>
      </c>
      <c r="G2397" s="63">
        <v>2.5</v>
      </c>
    </row>
    <row r="2398" spans="1:7" hidden="1" x14ac:dyDescent="0.25">
      <c r="A2398" s="61" t="s">
        <v>12280</v>
      </c>
      <c r="B2398" s="61" t="s">
        <v>10267</v>
      </c>
      <c r="C2398" s="62">
        <v>212110</v>
      </c>
      <c r="D2398" s="61" t="s">
        <v>12051</v>
      </c>
      <c r="E2398" s="61" t="s">
        <v>12227</v>
      </c>
      <c r="F2398" s="61" t="s">
        <v>12275</v>
      </c>
      <c r="G2398" s="63">
        <v>1.8</v>
      </c>
    </row>
    <row r="2399" spans="1:7" hidden="1" x14ac:dyDescent="0.25">
      <c r="A2399" s="61" t="s">
        <v>12280</v>
      </c>
      <c r="B2399" s="61" t="s">
        <v>10267</v>
      </c>
      <c r="C2399" s="62">
        <v>212110</v>
      </c>
      <c r="D2399" s="61" t="s">
        <v>11989</v>
      </c>
      <c r="E2399" s="61" t="s">
        <v>12227</v>
      </c>
      <c r="F2399" s="61" t="s">
        <v>12275</v>
      </c>
      <c r="G2399" s="63">
        <v>1.8</v>
      </c>
    </row>
    <row r="2400" spans="1:7" hidden="1" x14ac:dyDescent="0.25">
      <c r="A2400" s="61" t="s">
        <v>12280</v>
      </c>
      <c r="B2400" s="61" t="s">
        <v>133</v>
      </c>
      <c r="C2400" s="62">
        <v>212331</v>
      </c>
      <c r="D2400" s="61" t="s">
        <v>12051</v>
      </c>
      <c r="E2400" s="61" t="s">
        <v>12239</v>
      </c>
      <c r="F2400" s="61" t="s">
        <v>12275</v>
      </c>
      <c r="G2400" s="63">
        <v>5</v>
      </c>
    </row>
    <row r="2401" spans="1:7" hidden="1" x14ac:dyDescent="0.25">
      <c r="A2401" s="61" t="s">
        <v>12280</v>
      </c>
      <c r="B2401" s="61" t="s">
        <v>133</v>
      </c>
      <c r="C2401" s="62">
        <v>212331</v>
      </c>
      <c r="D2401" s="61" t="s">
        <v>12051</v>
      </c>
      <c r="E2401" s="61" t="s">
        <v>12239</v>
      </c>
      <c r="F2401" s="61" t="s">
        <v>12276</v>
      </c>
      <c r="G2401" s="63">
        <v>2.4</v>
      </c>
    </row>
    <row r="2402" spans="1:7" hidden="1" x14ac:dyDescent="0.25">
      <c r="A2402" s="61" t="s">
        <v>12280</v>
      </c>
      <c r="B2402" s="61" t="s">
        <v>133</v>
      </c>
      <c r="C2402" s="62">
        <v>212331</v>
      </c>
      <c r="D2402" s="61" t="s">
        <v>12117</v>
      </c>
      <c r="E2402" s="61" t="s">
        <v>12239</v>
      </c>
      <c r="F2402" s="61" t="s">
        <v>12275</v>
      </c>
      <c r="G2402" s="63">
        <v>5</v>
      </c>
    </row>
    <row r="2403" spans="1:7" hidden="1" x14ac:dyDescent="0.25">
      <c r="A2403" s="61" t="s">
        <v>12280</v>
      </c>
      <c r="B2403" s="61" t="s">
        <v>133</v>
      </c>
      <c r="C2403" s="62">
        <v>212331</v>
      </c>
      <c r="D2403" s="61" t="s">
        <v>12117</v>
      </c>
      <c r="E2403" s="61" t="s">
        <v>12239</v>
      </c>
      <c r="F2403" s="61" t="s">
        <v>12276</v>
      </c>
      <c r="G2403" s="63">
        <v>2.4</v>
      </c>
    </row>
    <row r="2404" spans="1:7" hidden="1" x14ac:dyDescent="0.25">
      <c r="A2404" s="61" t="s">
        <v>12280</v>
      </c>
      <c r="B2404" s="61" t="s">
        <v>150</v>
      </c>
      <c r="C2404" s="62">
        <v>213972</v>
      </c>
      <c r="D2404" s="61" t="s">
        <v>12051</v>
      </c>
      <c r="E2404" s="61" t="s">
        <v>12240</v>
      </c>
      <c r="F2404" s="61" t="s">
        <v>12275</v>
      </c>
      <c r="G2404" s="63">
        <v>2</v>
      </c>
    </row>
    <row r="2405" spans="1:7" hidden="1" x14ac:dyDescent="0.25">
      <c r="A2405" s="61" t="s">
        <v>12280</v>
      </c>
      <c r="B2405" s="61" t="s">
        <v>150</v>
      </c>
      <c r="C2405" s="62">
        <v>213972</v>
      </c>
      <c r="D2405" s="61" t="s">
        <v>12051</v>
      </c>
      <c r="E2405" s="61" t="s">
        <v>12240</v>
      </c>
      <c r="F2405" s="61" t="s">
        <v>12276</v>
      </c>
      <c r="G2405" s="63">
        <v>2</v>
      </c>
    </row>
    <row r="2406" spans="1:7" hidden="1" x14ac:dyDescent="0.25">
      <c r="A2406" s="61" t="s">
        <v>12280</v>
      </c>
      <c r="B2406" s="61" t="s">
        <v>150</v>
      </c>
      <c r="C2406" s="62">
        <v>213972</v>
      </c>
      <c r="D2406" s="61" t="s">
        <v>12029</v>
      </c>
      <c r="E2406" s="61" t="s">
        <v>12240</v>
      </c>
      <c r="F2406" s="61" t="s">
        <v>12275</v>
      </c>
      <c r="G2406" s="63">
        <v>2</v>
      </c>
    </row>
    <row r="2407" spans="1:7" hidden="1" x14ac:dyDescent="0.25">
      <c r="A2407" s="61" t="s">
        <v>12280</v>
      </c>
      <c r="B2407" s="61" t="s">
        <v>150</v>
      </c>
      <c r="C2407" s="62">
        <v>213972</v>
      </c>
      <c r="D2407" s="61" t="s">
        <v>12029</v>
      </c>
      <c r="E2407" s="61" t="s">
        <v>12240</v>
      </c>
      <c r="F2407" s="61" t="s">
        <v>12276</v>
      </c>
      <c r="G2407" s="63">
        <v>2</v>
      </c>
    </row>
    <row r="2408" spans="1:7" hidden="1" x14ac:dyDescent="0.25">
      <c r="A2408" s="61" t="s">
        <v>12280</v>
      </c>
      <c r="B2408" s="61" t="s">
        <v>12286</v>
      </c>
      <c r="C2408" s="62">
        <v>215001</v>
      </c>
      <c r="D2408" s="61" t="s">
        <v>12051</v>
      </c>
      <c r="E2408" s="61" t="s">
        <v>12204</v>
      </c>
      <c r="F2408" s="61" t="s">
        <v>12276</v>
      </c>
      <c r="G2408" s="63">
        <v>3</v>
      </c>
    </row>
    <row r="2409" spans="1:7" hidden="1" x14ac:dyDescent="0.25">
      <c r="A2409" s="61" t="s">
        <v>12280</v>
      </c>
      <c r="B2409" s="61" t="s">
        <v>12286</v>
      </c>
      <c r="C2409" s="62">
        <v>215001</v>
      </c>
      <c r="D2409" s="61" t="s">
        <v>12113</v>
      </c>
      <c r="E2409" s="61" t="s">
        <v>12204</v>
      </c>
      <c r="F2409" s="61" t="s">
        <v>12276</v>
      </c>
      <c r="G2409" s="63">
        <v>3</v>
      </c>
    </row>
    <row r="2410" spans="1:7" hidden="1" x14ac:dyDescent="0.25">
      <c r="A2410" s="61" t="s">
        <v>12280</v>
      </c>
      <c r="B2410" s="61" t="s">
        <v>73</v>
      </c>
      <c r="C2410" s="62">
        <v>215712</v>
      </c>
      <c r="D2410" s="61" t="s">
        <v>12051</v>
      </c>
      <c r="E2410" s="61" t="s">
        <v>12239</v>
      </c>
      <c r="F2410" s="61" t="s">
        <v>12275</v>
      </c>
      <c r="G2410" s="63">
        <v>3.8</v>
      </c>
    </row>
    <row r="2411" spans="1:7" hidden="1" x14ac:dyDescent="0.25">
      <c r="A2411" s="61" t="s">
        <v>12280</v>
      </c>
      <c r="B2411" s="61" t="s">
        <v>73</v>
      </c>
      <c r="C2411" s="62">
        <v>215712</v>
      </c>
      <c r="D2411" s="61" t="s">
        <v>12117</v>
      </c>
      <c r="E2411" s="61" t="s">
        <v>12239</v>
      </c>
      <c r="F2411" s="61" t="s">
        <v>12275</v>
      </c>
      <c r="G2411" s="63">
        <v>3.8</v>
      </c>
    </row>
    <row r="2412" spans="1:7" hidden="1" x14ac:dyDescent="0.25">
      <c r="A2412" s="61" t="s">
        <v>12280</v>
      </c>
      <c r="B2412" s="61" t="s">
        <v>77</v>
      </c>
      <c r="C2412" s="62">
        <v>216328</v>
      </c>
      <c r="D2412" s="61" t="s">
        <v>12051</v>
      </c>
      <c r="E2412" s="61" t="s">
        <v>12230</v>
      </c>
      <c r="F2412" s="61" t="s">
        <v>12275</v>
      </c>
      <c r="G2412" s="63">
        <v>3.5</v>
      </c>
    </row>
    <row r="2413" spans="1:7" hidden="1" x14ac:dyDescent="0.25">
      <c r="A2413" s="61" t="s">
        <v>12280</v>
      </c>
      <c r="B2413" s="61" t="s">
        <v>77</v>
      </c>
      <c r="C2413" s="62">
        <v>216328</v>
      </c>
      <c r="D2413" s="61" t="s">
        <v>12051</v>
      </c>
      <c r="E2413" s="61" t="s">
        <v>12230</v>
      </c>
      <c r="F2413" s="61" t="s">
        <v>12276</v>
      </c>
      <c r="G2413" s="63">
        <v>3</v>
      </c>
    </row>
    <row r="2414" spans="1:7" hidden="1" x14ac:dyDescent="0.25">
      <c r="A2414" s="61" t="s">
        <v>12280</v>
      </c>
      <c r="B2414" s="61" t="s">
        <v>77</v>
      </c>
      <c r="C2414" s="62">
        <v>216328</v>
      </c>
      <c r="D2414" s="61" t="s">
        <v>12059</v>
      </c>
      <c r="E2414" s="61" t="s">
        <v>12230</v>
      </c>
      <c r="F2414" s="61" t="s">
        <v>12275</v>
      </c>
      <c r="G2414" s="63">
        <v>3.5</v>
      </c>
    </row>
    <row r="2415" spans="1:7" hidden="1" x14ac:dyDescent="0.25">
      <c r="A2415" s="61" t="s">
        <v>12280</v>
      </c>
      <c r="B2415" s="61" t="s">
        <v>77</v>
      </c>
      <c r="C2415" s="62">
        <v>216328</v>
      </c>
      <c r="D2415" s="61" t="s">
        <v>12059</v>
      </c>
      <c r="E2415" s="61" t="s">
        <v>12230</v>
      </c>
      <c r="F2415" s="61" t="s">
        <v>12276</v>
      </c>
      <c r="G2415" s="63">
        <v>3</v>
      </c>
    </row>
    <row r="2416" spans="1:7" hidden="1" x14ac:dyDescent="0.25">
      <c r="A2416" s="61" t="s">
        <v>12280</v>
      </c>
      <c r="B2416" s="61" t="s">
        <v>180</v>
      </c>
      <c r="C2416" s="62">
        <v>215232</v>
      </c>
      <c r="D2416" s="61" t="s">
        <v>12051</v>
      </c>
      <c r="E2416" s="61" t="s">
        <v>12241</v>
      </c>
      <c r="F2416" s="61" t="s">
        <v>12275</v>
      </c>
      <c r="G2416" s="63">
        <v>5</v>
      </c>
    </row>
    <row r="2417" spans="1:7" hidden="1" x14ac:dyDescent="0.25">
      <c r="A2417" s="61" t="s">
        <v>12280</v>
      </c>
      <c r="B2417" s="61" t="s">
        <v>180</v>
      </c>
      <c r="C2417" s="62">
        <v>215232</v>
      </c>
      <c r="D2417" s="61" t="s">
        <v>12090</v>
      </c>
      <c r="E2417" s="61" t="s">
        <v>12241</v>
      </c>
      <c r="F2417" s="61" t="s">
        <v>12275</v>
      </c>
      <c r="G2417" s="63">
        <v>5</v>
      </c>
    </row>
    <row r="2418" spans="1:7" hidden="1" x14ac:dyDescent="0.25">
      <c r="A2418" s="61" t="s">
        <v>12280</v>
      </c>
      <c r="B2418" s="61" t="s">
        <v>225</v>
      </c>
      <c r="C2418" s="62">
        <v>44810</v>
      </c>
      <c r="D2418" s="61" t="s">
        <v>12051</v>
      </c>
      <c r="E2418" s="61" t="s">
        <v>12173</v>
      </c>
      <c r="F2418" s="61" t="s">
        <v>12275</v>
      </c>
      <c r="G2418" s="63">
        <v>4.5</v>
      </c>
    </row>
    <row r="2419" spans="1:7" hidden="1" x14ac:dyDescent="0.25">
      <c r="A2419" s="61" t="s">
        <v>12280</v>
      </c>
      <c r="B2419" s="61" t="s">
        <v>225</v>
      </c>
      <c r="C2419" s="62">
        <v>44810</v>
      </c>
      <c r="D2419" s="61" t="s">
        <v>12051</v>
      </c>
      <c r="E2419" s="61" t="s">
        <v>12173</v>
      </c>
      <c r="F2419" s="61" t="s">
        <v>12276</v>
      </c>
      <c r="G2419" s="63">
        <v>3</v>
      </c>
    </row>
    <row r="2420" spans="1:7" hidden="1" x14ac:dyDescent="0.25">
      <c r="A2420" s="61" t="s">
        <v>12280</v>
      </c>
      <c r="B2420" s="61" t="s">
        <v>225</v>
      </c>
      <c r="C2420" s="62">
        <v>44810</v>
      </c>
      <c r="D2420" s="61" t="s">
        <v>12005</v>
      </c>
      <c r="E2420" s="61" t="s">
        <v>12173</v>
      </c>
      <c r="F2420" s="61" t="s">
        <v>12275</v>
      </c>
      <c r="G2420" s="63">
        <v>4.5</v>
      </c>
    </row>
    <row r="2421" spans="1:7" hidden="1" x14ac:dyDescent="0.25">
      <c r="A2421" s="61" t="s">
        <v>12280</v>
      </c>
      <c r="B2421" s="61" t="s">
        <v>225</v>
      </c>
      <c r="C2421" s="62">
        <v>44810</v>
      </c>
      <c r="D2421" s="61" t="s">
        <v>12005</v>
      </c>
      <c r="E2421" s="61" t="s">
        <v>12173</v>
      </c>
      <c r="F2421" s="61" t="s">
        <v>12276</v>
      </c>
      <c r="G2421" s="63">
        <v>3</v>
      </c>
    </row>
    <row r="2422" spans="1:7" hidden="1" x14ac:dyDescent="0.25">
      <c r="A2422" s="61" t="s">
        <v>12280</v>
      </c>
      <c r="B2422" s="61" t="s">
        <v>50</v>
      </c>
      <c r="C2422" s="62">
        <v>490670</v>
      </c>
      <c r="D2422" s="61" t="s">
        <v>12051</v>
      </c>
      <c r="E2422" s="61" t="s">
        <v>12230</v>
      </c>
      <c r="F2422" s="61" t="s">
        <v>12275</v>
      </c>
      <c r="G2422" s="63">
        <v>3</v>
      </c>
    </row>
    <row r="2423" spans="1:7" hidden="1" x14ac:dyDescent="0.25">
      <c r="A2423" s="61" t="s">
        <v>12280</v>
      </c>
      <c r="B2423" s="61" t="s">
        <v>50</v>
      </c>
      <c r="C2423" s="62">
        <v>490670</v>
      </c>
      <c r="D2423" s="61" t="s">
        <v>12059</v>
      </c>
      <c r="E2423" s="61" t="s">
        <v>12230</v>
      </c>
      <c r="F2423" s="61" t="s">
        <v>12275</v>
      </c>
      <c r="G2423" s="63">
        <v>3</v>
      </c>
    </row>
    <row r="2424" spans="1:7" hidden="1" x14ac:dyDescent="0.25">
      <c r="A2424" s="61" t="s">
        <v>12280</v>
      </c>
      <c r="B2424" s="61" t="s">
        <v>201</v>
      </c>
      <c r="C2424" s="62">
        <v>492478</v>
      </c>
      <c r="D2424" s="61" t="s">
        <v>12051</v>
      </c>
      <c r="E2424" s="61" t="s">
        <v>12242</v>
      </c>
      <c r="F2424" s="61" t="s">
        <v>12275</v>
      </c>
      <c r="G2424" s="63">
        <v>3</v>
      </c>
    </row>
    <row r="2425" spans="1:7" hidden="1" x14ac:dyDescent="0.25">
      <c r="A2425" s="61" t="s">
        <v>12280</v>
      </c>
      <c r="B2425" s="61" t="s">
        <v>201</v>
      </c>
      <c r="C2425" s="62">
        <v>492478</v>
      </c>
      <c r="D2425" s="61" t="s">
        <v>12051</v>
      </c>
      <c r="E2425" s="61" t="s">
        <v>12242</v>
      </c>
      <c r="F2425" s="61" t="s">
        <v>12276</v>
      </c>
      <c r="G2425" s="63">
        <v>1.5</v>
      </c>
    </row>
    <row r="2426" spans="1:7" hidden="1" x14ac:dyDescent="0.25">
      <c r="A2426" s="61" t="s">
        <v>12280</v>
      </c>
      <c r="B2426" s="61" t="s">
        <v>201</v>
      </c>
      <c r="C2426" s="62">
        <v>492478</v>
      </c>
      <c r="D2426" s="61" t="s">
        <v>12103</v>
      </c>
      <c r="E2426" s="61" t="s">
        <v>12242</v>
      </c>
      <c r="F2426" s="61" t="s">
        <v>12275</v>
      </c>
      <c r="G2426" s="63">
        <v>3</v>
      </c>
    </row>
    <row r="2427" spans="1:7" hidden="1" x14ac:dyDescent="0.25">
      <c r="A2427" s="61" t="s">
        <v>12280</v>
      </c>
      <c r="B2427" s="61" t="s">
        <v>201</v>
      </c>
      <c r="C2427" s="62">
        <v>492478</v>
      </c>
      <c r="D2427" s="61" t="s">
        <v>12103</v>
      </c>
      <c r="E2427" s="61" t="s">
        <v>12242</v>
      </c>
      <c r="F2427" s="61" t="s">
        <v>12276</v>
      </c>
      <c r="G2427" s="63">
        <v>1.5</v>
      </c>
    </row>
    <row r="2428" spans="1:7" hidden="1" x14ac:dyDescent="0.25">
      <c r="A2428" s="61" t="s">
        <v>12280</v>
      </c>
      <c r="B2428" s="61" t="s">
        <v>102</v>
      </c>
      <c r="C2428" s="62">
        <v>492733</v>
      </c>
      <c r="D2428" s="61" t="s">
        <v>12051</v>
      </c>
      <c r="E2428" s="61" t="s">
        <v>12230</v>
      </c>
      <c r="F2428" s="61" t="s">
        <v>12275</v>
      </c>
      <c r="G2428" s="63">
        <v>3</v>
      </c>
    </row>
    <row r="2429" spans="1:7" hidden="1" x14ac:dyDescent="0.25">
      <c r="A2429" s="61" t="s">
        <v>12280</v>
      </c>
      <c r="B2429" s="61" t="s">
        <v>102</v>
      </c>
      <c r="C2429" s="62">
        <v>492733</v>
      </c>
      <c r="D2429" s="61" t="s">
        <v>12059</v>
      </c>
      <c r="E2429" s="61" t="s">
        <v>12230</v>
      </c>
      <c r="F2429" s="61" t="s">
        <v>12275</v>
      </c>
      <c r="G2429" s="63">
        <v>3</v>
      </c>
    </row>
    <row r="2430" spans="1:7" hidden="1" x14ac:dyDescent="0.25">
      <c r="A2430" s="61" t="s">
        <v>12280</v>
      </c>
      <c r="B2430" s="61" t="s">
        <v>62</v>
      </c>
      <c r="C2430" s="62">
        <v>486885</v>
      </c>
      <c r="D2430" s="61" t="s">
        <v>12051</v>
      </c>
      <c r="E2430" s="61" t="s">
        <v>12225</v>
      </c>
      <c r="F2430" s="61" t="s">
        <v>12276</v>
      </c>
      <c r="G2430" s="63">
        <v>7.5</v>
      </c>
    </row>
    <row r="2431" spans="1:7" hidden="1" x14ac:dyDescent="0.25">
      <c r="A2431" s="61" t="s">
        <v>12280</v>
      </c>
      <c r="B2431" s="61" t="s">
        <v>62</v>
      </c>
      <c r="C2431" s="62">
        <v>486885</v>
      </c>
      <c r="D2431" s="61" t="s">
        <v>11956</v>
      </c>
      <c r="E2431" s="61" t="s">
        <v>12225</v>
      </c>
      <c r="F2431" s="61" t="s">
        <v>12276</v>
      </c>
      <c r="G2431" s="63">
        <v>7.5</v>
      </c>
    </row>
    <row r="2432" spans="1:7" hidden="1" x14ac:dyDescent="0.25">
      <c r="A2432" s="61" t="s">
        <v>12280</v>
      </c>
      <c r="B2432" s="61" t="s">
        <v>187</v>
      </c>
      <c r="C2432" s="62">
        <v>487012</v>
      </c>
      <c r="D2432" s="61" t="s">
        <v>12051</v>
      </c>
      <c r="E2432" s="61" t="s">
        <v>12242</v>
      </c>
      <c r="F2432" s="61" t="s">
        <v>12275</v>
      </c>
      <c r="G2432" s="63">
        <v>5</v>
      </c>
    </row>
    <row r="2433" spans="1:7" hidden="1" x14ac:dyDescent="0.25">
      <c r="A2433" s="61" t="s">
        <v>12280</v>
      </c>
      <c r="B2433" s="61" t="s">
        <v>187</v>
      </c>
      <c r="C2433" s="62">
        <v>487012</v>
      </c>
      <c r="D2433" s="61" t="s">
        <v>12103</v>
      </c>
      <c r="E2433" s="61" t="s">
        <v>12242</v>
      </c>
      <c r="F2433" s="61" t="s">
        <v>12275</v>
      </c>
      <c r="G2433" s="63">
        <v>5</v>
      </c>
    </row>
    <row r="2434" spans="1:7" hidden="1" x14ac:dyDescent="0.25">
      <c r="A2434" s="61" t="s">
        <v>12280</v>
      </c>
      <c r="B2434" s="61" t="s">
        <v>218</v>
      </c>
      <c r="C2434" s="62">
        <v>45199</v>
      </c>
      <c r="D2434" s="61" t="s">
        <v>12051</v>
      </c>
      <c r="E2434" s="61" t="s">
        <v>12173</v>
      </c>
      <c r="F2434" s="61" t="s">
        <v>12275</v>
      </c>
      <c r="G2434" s="63">
        <v>5</v>
      </c>
    </row>
    <row r="2435" spans="1:7" hidden="1" x14ac:dyDescent="0.25">
      <c r="A2435" s="61" t="s">
        <v>12280</v>
      </c>
      <c r="B2435" s="61" t="s">
        <v>218</v>
      </c>
      <c r="C2435" s="62">
        <v>45199</v>
      </c>
      <c r="D2435" s="61" t="s">
        <v>12005</v>
      </c>
      <c r="E2435" s="61" t="s">
        <v>12173</v>
      </c>
      <c r="F2435" s="61" t="s">
        <v>12275</v>
      </c>
      <c r="G2435" s="63">
        <v>5</v>
      </c>
    </row>
    <row r="2436" spans="1:7" hidden="1" x14ac:dyDescent="0.25">
      <c r="A2436" s="61" t="s">
        <v>12280</v>
      </c>
      <c r="B2436" s="61" t="s">
        <v>155</v>
      </c>
      <c r="C2436" s="62">
        <v>485814</v>
      </c>
      <c r="D2436" s="61" t="s">
        <v>12051</v>
      </c>
      <c r="E2436" s="61" t="s">
        <v>12183</v>
      </c>
      <c r="F2436" s="61" t="s">
        <v>12275</v>
      </c>
      <c r="G2436" s="63">
        <v>5</v>
      </c>
    </row>
    <row r="2437" spans="1:7" hidden="1" x14ac:dyDescent="0.25">
      <c r="A2437" s="61" t="s">
        <v>12280</v>
      </c>
      <c r="B2437" s="61" t="s">
        <v>155</v>
      </c>
      <c r="C2437" s="62">
        <v>485814</v>
      </c>
      <c r="D2437" s="61" t="s">
        <v>12106</v>
      </c>
      <c r="E2437" s="61" t="s">
        <v>12183</v>
      </c>
      <c r="F2437" s="61" t="s">
        <v>12275</v>
      </c>
      <c r="G2437" s="63">
        <v>5</v>
      </c>
    </row>
    <row r="2438" spans="1:7" hidden="1" x14ac:dyDescent="0.25">
      <c r="A2438" s="61" t="s">
        <v>12280</v>
      </c>
      <c r="B2438" s="61" t="s">
        <v>176</v>
      </c>
      <c r="C2438" s="62">
        <v>45115</v>
      </c>
      <c r="D2438" s="61" t="s">
        <v>12051</v>
      </c>
      <c r="E2438" s="61" t="s">
        <v>12183</v>
      </c>
      <c r="F2438" s="61" t="s">
        <v>12275</v>
      </c>
      <c r="G2438" s="63">
        <v>5</v>
      </c>
    </row>
    <row r="2439" spans="1:7" hidden="1" x14ac:dyDescent="0.25">
      <c r="A2439" s="61" t="s">
        <v>12280</v>
      </c>
      <c r="B2439" s="61" t="s">
        <v>176</v>
      </c>
      <c r="C2439" s="62">
        <v>45115</v>
      </c>
      <c r="D2439" s="61" t="s">
        <v>12106</v>
      </c>
      <c r="E2439" s="61" t="s">
        <v>12183</v>
      </c>
      <c r="F2439" s="61" t="s">
        <v>12275</v>
      </c>
      <c r="G2439" s="63">
        <v>5</v>
      </c>
    </row>
    <row r="2440" spans="1:7" hidden="1" x14ac:dyDescent="0.25">
      <c r="A2440" s="61" t="s">
        <v>12280</v>
      </c>
      <c r="B2440" s="61" t="s">
        <v>38</v>
      </c>
      <c r="C2440" s="62">
        <v>210388</v>
      </c>
      <c r="D2440" s="61" t="s">
        <v>12051</v>
      </c>
      <c r="E2440" s="61" t="s">
        <v>12219</v>
      </c>
      <c r="F2440" s="61" t="s">
        <v>12276</v>
      </c>
      <c r="G2440" s="63">
        <v>3.5</v>
      </c>
    </row>
    <row r="2441" spans="1:7" hidden="1" x14ac:dyDescent="0.25">
      <c r="A2441" s="61" t="s">
        <v>12280</v>
      </c>
      <c r="B2441" s="61" t="s">
        <v>38</v>
      </c>
      <c r="C2441" s="62">
        <v>210388</v>
      </c>
      <c r="D2441" s="61" t="s">
        <v>12035</v>
      </c>
      <c r="E2441" s="61" t="s">
        <v>12219</v>
      </c>
      <c r="F2441" s="61" t="s">
        <v>12276</v>
      </c>
      <c r="G2441" s="63">
        <v>3.5</v>
      </c>
    </row>
    <row r="2442" spans="1:7" hidden="1" x14ac:dyDescent="0.25">
      <c r="A2442" s="61" t="s">
        <v>12280</v>
      </c>
      <c r="B2442" s="61" t="s">
        <v>52</v>
      </c>
      <c r="C2442" s="62">
        <v>212040</v>
      </c>
      <c r="D2442" s="61" t="s">
        <v>11963</v>
      </c>
      <c r="E2442" s="61" t="s">
        <v>12202</v>
      </c>
      <c r="F2442" s="61" t="s">
        <v>12276</v>
      </c>
      <c r="G2442" s="63">
        <v>7</v>
      </c>
    </row>
    <row r="2443" spans="1:7" hidden="1" x14ac:dyDescent="0.25">
      <c r="A2443" s="61" t="s">
        <v>12280</v>
      </c>
      <c r="B2443" s="61" t="s">
        <v>52</v>
      </c>
      <c r="C2443" s="62">
        <v>212040</v>
      </c>
      <c r="D2443" s="61" t="s">
        <v>12051</v>
      </c>
      <c r="E2443" s="61" t="s">
        <v>12202</v>
      </c>
      <c r="F2443" s="61" t="s">
        <v>12276</v>
      </c>
      <c r="G2443" s="63">
        <v>7</v>
      </c>
    </row>
    <row r="2444" spans="1:7" hidden="1" x14ac:dyDescent="0.25">
      <c r="A2444" s="61" t="s">
        <v>12280</v>
      </c>
      <c r="B2444" s="61" t="s">
        <v>951</v>
      </c>
      <c r="C2444" s="62">
        <v>215027</v>
      </c>
      <c r="D2444" s="61" t="s">
        <v>12051</v>
      </c>
      <c r="E2444" s="61" t="s">
        <v>12165</v>
      </c>
      <c r="F2444" s="61" t="s">
        <v>12275</v>
      </c>
      <c r="G2444" s="63">
        <v>10</v>
      </c>
    </row>
    <row r="2445" spans="1:7" hidden="1" x14ac:dyDescent="0.25">
      <c r="A2445" s="61" t="s">
        <v>12280</v>
      </c>
      <c r="B2445" s="61" t="s">
        <v>951</v>
      </c>
      <c r="C2445" s="62">
        <v>215027</v>
      </c>
      <c r="D2445" s="61" t="s">
        <v>12025</v>
      </c>
      <c r="E2445" s="61" t="s">
        <v>12165</v>
      </c>
      <c r="F2445" s="61" t="s">
        <v>12275</v>
      </c>
      <c r="G2445" s="63">
        <v>10</v>
      </c>
    </row>
    <row r="2446" spans="1:7" hidden="1" x14ac:dyDescent="0.25">
      <c r="A2446" s="61" t="s">
        <v>12280</v>
      </c>
      <c r="B2446" s="61" t="s">
        <v>142</v>
      </c>
      <c r="C2446" s="62">
        <v>340077</v>
      </c>
      <c r="D2446" s="61" t="s">
        <v>12051</v>
      </c>
      <c r="E2446" s="61" t="s">
        <v>12183</v>
      </c>
      <c r="F2446" s="61" t="s">
        <v>12275</v>
      </c>
      <c r="G2446" s="63">
        <v>5</v>
      </c>
    </row>
    <row r="2447" spans="1:7" hidden="1" x14ac:dyDescent="0.25">
      <c r="A2447" s="61" t="s">
        <v>12280</v>
      </c>
      <c r="B2447" s="61" t="s">
        <v>142</v>
      </c>
      <c r="C2447" s="62">
        <v>340077</v>
      </c>
      <c r="D2447" s="61" t="s">
        <v>12077</v>
      </c>
      <c r="E2447" s="61" t="s">
        <v>12183</v>
      </c>
      <c r="F2447" s="61" t="s">
        <v>12275</v>
      </c>
      <c r="G2447" s="63">
        <v>5</v>
      </c>
    </row>
    <row r="2448" spans="1:7" hidden="1" x14ac:dyDescent="0.25">
      <c r="A2448" s="61" t="s">
        <v>12280</v>
      </c>
      <c r="B2448" s="61" t="s">
        <v>61</v>
      </c>
      <c r="C2448" s="62">
        <v>493361</v>
      </c>
      <c r="D2448" s="61" t="s">
        <v>12051</v>
      </c>
      <c r="E2448" s="61" t="s">
        <v>12204</v>
      </c>
      <c r="F2448" s="61" t="s">
        <v>12275</v>
      </c>
      <c r="G2448" s="63">
        <v>2.5</v>
      </c>
    </row>
    <row r="2449" spans="1:7" hidden="1" x14ac:dyDescent="0.25">
      <c r="A2449" s="61" t="s">
        <v>12280</v>
      </c>
      <c r="B2449" s="61" t="s">
        <v>61</v>
      </c>
      <c r="C2449" s="62">
        <v>493361</v>
      </c>
      <c r="D2449" s="61" t="s">
        <v>12051</v>
      </c>
      <c r="E2449" s="61" t="s">
        <v>12204</v>
      </c>
      <c r="F2449" s="61" t="s">
        <v>12276</v>
      </c>
      <c r="G2449" s="63">
        <v>2</v>
      </c>
    </row>
    <row r="2450" spans="1:7" hidden="1" x14ac:dyDescent="0.25">
      <c r="A2450" s="61" t="s">
        <v>12280</v>
      </c>
      <c r="B2450" s="61" t="s">
        <v>61</v>
      </c>
      <c r="C2450" s="62">
        <v>493361</v>
      </c>
      <c r="D2450" s="61" t="s">
        <v>12113</v>
      </c>
      <c r="E2450" s="61" t="s">
        <v>12204</v>
      </c>
      <c r="F2450" s="61" t="s">
        <v>12275</v>
      </c>
      <c r="G2450" s="63">
        <v>2.5</v>
      </c>
    </row>
    <row r="2451" spans="1:7" hidden="1" x14ac:dyDescent="0.25">
      <c r="A2451" s="61" t="s">
        <v>12280</v>
      </c>
      <c r="B2451" s="61" t="s">
        <v>61</v>
      </c>
      <c r="C2451" s="62">
        <v>493361</v>
      </c>
      <c r="D2451" s="61" t="s">
        <v>12113</v>
      </c>
      <c r="E2451" s="61" t="s">
        <v>12204</v>
      </c>
      <c r="F2451" s="61" t="s">
        <v>12276</v>
      </c>
      <c r="G2451" s="63">
        <v>2</v>
      </c>
    </row>
    <row r="2452" spans="1:7" hidden="1" x14ac:dyDescent="0.25">
      <c r="A2452" s="61" t="s">
        <v>12280</v>
      </c>
      <c r="B2452" s="61" t="s">
        <v>184</v>
      </c>
      <c r="C2452" s="62">
        <v>497431</v>
      </c>
      <c r="D2452" s="61" t="s">
        <v>12051</v>
      </c>
      <c r="E2452" s="61" t="s">
        <v>12224</v>
      </c>
      <c r="F2452" s="61" t="s">
        <v>12275</v>
      </c>
      <c r="G2452" s="63">
        <v>6</v>
      </c>
    </row>
    <row r="2453" spans="1:7" hidden="1" x14ac:dyDescent="0.25">
      <c r="A2453" s="61" t="s">
        <v>12280</v>
      </c>
      <c r="B2453" s="61" t="s">
        <v>184</v>
      </c>
      <c r="C2453" s="62">
        <v>497431</v>
      </c>
      <c r="D2453" s="61" t="s">
        <v>11991</v>
      </c>
      <c r="E2453" s="61" t="s">
        <v>12224</v>
      </c>
      <c r="F2453" s="61" t="s">
        <v>12275</v>
      </c>
      <c r="G2453" s="63">
        <v>6</v>
      </c>
    </row>
    <row r="2454" spans="1:7" hidden="1" x14ac:dyDescent="0.25">
      <c r="A2454" s="61" t="s">
        <v>12280</v>
      </c>
      <c r="B2454" s="61" t="s">
        <v>173</v>
      </c>
      <c r="C2454" s="62">
        <v>497533</v>
      </c>
      <c r="D2454" s="61" t="s">
        <v>12051</v>
      </c>
      <c r="E2454" s="61" t="s">
        <v>12174</v>
      </c>
      <c r="F2454" s="61" t="s">
        <v>12276</v>
      </c>
      <c r="G2454" s="63">
        <v>6</v>
      </c>
    </row>
    <row r="2455" spans="1:7" hidden="1" x14ac:dyDescent="0.25">
      <c r="A2455" s="61" t="s">
        <v>12280</v>
      </c>
      <c r="B2455" s="61" t="s">
        <v>173</v>
      </c>
      <c r="C2455" s="62">
        <v>497533</v>
      </c>
      <c r="D2455" s="61" t="s">
        <v>12039</v>
      </c>
      <c r="E2455" s="61" t="s">
        <v>12174</v>
      </c>
      <c r="F2455" s="61" t="s">
        <v>12276</v>
      </c>
      <c r="G2455" s="63">
        <v>6</v>
      </c>
    </row>
    <row r="2456" spans="1:7" hidden="1" x14ac:dyDescent="0.25">
      <c r="A2456" s="61" t="s">
        <v>12280</v>
      </c>
      <c r="B2456" s="61" t="s">
        <v>10086</v>
      </c>
      <c r="C2456" s="62">
        <v>575563</v>
      </c>
      <c r="D2456" s="61" t="s">
        <v>12051</v>
      </c>
      <c r="E2456" s="61" t="s">
        <v>12222</v>
      </c>
      <c r="F2456" s="61" t="s">
        <v>12275</v>
      </c>
      <c r="G2456" s="63">
        <v>2.5</v>
      </c>
    </row>
    <row r="2457" spans="1:7" hidden="1" x14ac:dyDescent="0.25">
      <c r="A2457" s="61" t="s">
        <v>12280</v>
      </c>
      <c r="B2457" s="61" t="s">
        <v>10086</v>
      </c>
      <c r="C2457" s="62">
        <v>575563</v>
      </c>
      <c r="D2457" s="61" t="s">
        <v>12051</v>
      </c>
      <c r="E2457" s="61" t="s">
        <v>12222</v>
      </c>
      <c r="F2457" s="61" t="s">
        <v>12276</v>
      </c>
      <c r="G2457" s="63">
        <v>2.5</v>
      </c>
    </row>
    <row r="2458" spans="1:7" hidden="1" x14ac:dyDescent="0.25">
      <c r="A2458" s="61" t="s">
        <v>12280</v>
      </c>
      <c r="B2458" s="61" t="s">
        <v>10086</v>
      </c>
      <c r="C2458" s="62">
        <v>575563</v>
      </c>
      <c r="D2458" s="61" t="s">
        <v>12119</v>
      </c>
      <c r="E2458" s="61" t="s">
        <v>12222</v>
      </c>
      <c r="F2458" s="61" t="s">
        <v>12275</v>
      </c>
      <c r="G2458" s="63">
        <v>2.5</v>
      </c>
    </row>
    <row r="2459" spans="1:7" hidden="1" x14ac:dyDescent="0.25">
      <c r="A2459" s="61" t="s">
        <v>12280</v>
      </c>
      <c r="B2459" s="61" t="s">
        <v>10086</v>
      </c>
      <c r="C2459" s="62">
        <v>575563</v>
      </c>
      <c r="D2459" s="61" t="s">
        <v>12119</v>
      </c>
      <c r="E2459" s="61" t="s">
        <v>12222</v>
      </c>
      <c r="F2459" s="61" t="s">
        <v>12276</v>
      </c>
      <c r="G2459" s="63">
        <v>2.5</v>
      </c>
    </row>
    <row r="2460" spans="1:7" hidden="1" x14ac:dyDescent="0.25">
      <c r="A2460" s="61" t="s">
        <v>12280</v>
      </c>
      <c r="B2460" s="61" t="s">
        <v>162</v>
      </c>
      <c r="C2460" s="62">
        <v>576299</v>
      </c>
      <c r="D2460" s="61" t="s">
        <v>12088</v>
      </c>
      <c r="E2460" s="61" t="s">
        <v>12211</v>
      </c>
      <c r="F2460" s="61" t="s">
        <v>12275</v>
      </c>
      <c r="G2460" s="63">
        <v>3</v>
      </c>
    </row>
    <row r="2461" spans="1:7" hidden="1" x14ac:dyDescent="0.25">
      <c r="A2461" s="61" t="s">
        <v>12280</v>
      </c>
      <c r="B2461" s="61" t="s">
        <v>162</v>
      </c>
      <c r="C2461" s="62">
        <v>576299</v>
      </c>
      <c r="D2461" s="61" t="s">
        <v>12088</v>
      </c>
      <c r="E2461" s="61" t="s">
        <v>12211</v>
      </c>
      <c r="F2461" s="61" t="s">
        <v>12276</v>
      </c>
      <c r="G2461" s="63">
        <v>1</v>
      </c>
    </row>
    <row r="2462" spans="1:7" hidden="1" x14ac:dyDescent="0.25">
      <c r="A2462" s="61" t="s">
        <v>12280</v>
      </c>
      <c r="B2462" s="61" t="s">
        <v>162</v>
      </c>
      <c r="C2462" s="62">
        <v>576299</v>
      </c>
      <c r="D2462" s="61" t="s">
        <v>12051</v>
      </c>
      <c r="E2462" s="61" t="s">
        <v>12211</v>
      </c>
      <c r="F2462" s="61" t="s">
        <v>12275</v>
      </c>
      <c r="G2462" s="63">
        <v>3</v>
      </c>
    </row>
    <row r="2463" spans="1:7" hidden="1" x14ac:dyDescent="0.25">
      <c r="A2463" s="61" t="s">
        <v>12280</v>
      </c>
      <c r="B2463" s="61" t="s">
        <v>162</v>
      </c>
      <c r="C2463" s="62">
        <v>576299</v>
      </c>
      <c r="D2463" s="61" t="s">
        <v>12051</v>
      </c>
      <c r="E2463" s="61" t="s">
        <v>12211</v>
      </c>
      <c r="F2463" s="61" t="s">
        <v>12276</v>
      </c>
      <c r="G2463" s="63">
        <v>1</v>
      </c>
    </row>
    <row r="2464" spans="1:7" hidden="1" x14ac:dyDescent="0.25">
      <c r="A2464" s="61" t="s">
        <v>12280</v>
      </c>
      <c r="B2464" s="61" t="s">
        <v>166</v>
      </c>
      <c r="C2464" s="62">
        <v>576897</v>
      </c>
      <c r="D2464" s="61" t="s">
        <v>12051</v>
      </c>
      <c r="E2464" s="61" t="s">
        <v>12174</v>
      </c>
      <c r="F2464" s="61" t="s">
        <v>12276</v>
      </c>
      <c r="G2464" s="63">
        <v>6</v>
      </c>
    </row>
    <row r="2465" spans="1:7" hidden="1" x14ac:dyDescent="0.25">
      <c r="A2465" s="61" t="s">
        <v>12280</v>
      </c>
      <c r="B2465" s="61" t="s">
        <v>166</v>
      </c>
      <c r="C2465" s="62">
        <v>576897</v>
      </c>
      <c r="D2465" s="61" t="s">
        <v>12051</v>
      </c>
      <c r="E2465" s="61" t="s">
        <v>12241</v>
      </c>
      <c r="F2465" s="61" t="s">
        <v>12275</v>
      </c>
      <c r="G2465" s="63">
        <v>5</v>
      </c>
    </row>
    <row r="2466" spans="1:7" hidden="1" x14ac:dyDescent="0.25">
      <c r="A2466" s="61" t="s">
        <v>12280</v>
      </c>
      <c r="B2466" s="61" t="s">
        <v>166</v>
      </c>
      <c r="C2466" s="62">
        <v>576897</v>
      </c>
      <c r="D2466" s="61" t="s">
        <v>12051</v>
      </c>
      <c r="E2466" s="61" t="s">
        <v>12241</v>
      </c>
      <c r="F2466" s="61" t="s">
        <v>12276</v>
      </c>
      <c r="G2466" s="63">
        <v>3.55</v>
      </c>
    </row>
    <row r="2467" spans="1:7" hidden="1" x14ac:dyDescent="0.25">
      <c r="A2467" s="61" t="s">
        <v>12280</v>
      </c>
      <c r="B2467" s="61" t="s">
        <v>166</v>
      </c>
      <c r="C2467" s="62">
        <v>576897</v>
      </c>
      <c r="D2467" s="61" t="s">
        <v>12090</v>
      </c>
      <c r="E2467" s="61" t="s">
        <v>12241</v>
      </c>
      <c r="F2467" s="61" t="s">
        <v>12275</v>
      </c>
      <c r="G2467" s="63">
        <v>5</v>
      </c>
    </row>
    <row r="2468" spans="1:7" hidden="1" x14ac:dyDescent="0.25">
      <c r="A2468" s="61" t="s">
        <v>12280</v>
      </c>
      <c r="B2468" s="61" t="s">
        <v>166</v>
      </c>
      <c r="C2468" s="62">
        <v>576897</v>
      </c>
      <c r="D2468" s="61" t="s">
        <v>12090</v>
      </c>
      <c r="E2468" s="61" t="s">
        <v>12241</v>
      </c>
      <c r="F2468" s="61" t="s">
        <v>12276</v>
      </c>
      <c r="G2468" s="63">
        <v>3.55</v>
      </c>
    </row>
    <row r="2469" spans="1:7" hidden="1" x14ac:dyDescent="0.25">
      <c r="A2469" s="61" t="s">
        <v>12280</v>
      </c>
      <c r="B2469" s="61" t="s">
        <v>166</v>
      </c>
      <c r="C2469" s="62">
        <v>576897</v>
      </c>
      <c r="D2469" s="61" t="s">
        <v>12039</v>
      </c>
      <c r="E2469" s="61" t="s">
        <v>12174</v>
      </c>
      <c r="F2469" s="61" t="s">
        <v>12276</v>
      </c>
      <c r="G2469" s="63">
        <v>6</v>
      </c>
    </row>
    <row r="2470" spans="1:7" hidden="1" x14ac:dyDescent="0.25">
      <c r="A2470" s="61" t="s">
        <v>12244</v>
      </c>
      <c r="B2470" s="61" t="s">
        <v>207</v>
      </c>
      <c r="C2470" s="62">
        <v>589682</v>
      </c>
      <c r="D2470" s="61" t="s">
        <v>12012</v>
      </c>
      <c r="E2470" s="61" t="s">
        <v>12162</v>
      </c>
      <c r="F2470" s="61" t="s">
        <v>12275</v>
      </c>
      <c r="G2470" s="63">
        <v>13</v>
      </c>
    </row>
    <row r="2471" spans="1:7" hidden="1" x14ac:dyDescent="0.25">
      <c r="A2471" s="61" t="s">
        <v>12244</v>
      </c>
      <c r="B2471" s="61" t="s">
        <v>207</v>
      </c>
      <c r="C2471" s="62">
        <v>589682</v>
      </c>
      <c r="D2471" s="61" t="s">
        <v>12012</v>
      </c>
      <c r="E2471" s="61" t="s">
        <v>12162</v>
      </c>
      <c r="F2471" s="61" t="s">
        <v>12276</v>
      </c>
      <c r="G2471" s="63">
        <v>10.5</v>
      </c>
    </row>
    <row r="2472" spans="1:7" hidden="1" x14ac:dyDescent="0.25">
      <c r="A2472" s="61" t="s">
        <v>12244</v>
      </c>
      <c r="B2472" s="61" t="s">
        <v>207</v>
      </c>
      <c r="C2472" s="62">
        <v>589682</v>
      </c>
      <c r="D2472" s="61" t="s">
        <v>12051</v>
      </c>
      <c r="E2472" s="61" t="s">
        <v>12162</v>
      </c>
      <c r="F2472" s="61" t="s">
        <v>12275</v>
      </c>
      <c r="G2472" s="63">
        <v>13</v>
      </c>
    </row>
    <row r="2473" spans="1:7" hidden="1" x14ac:dyDescent="0.25">
      <c r="A2473" s="61" t="s">
        <v>12244</v>
      </c>
      <c r="B2473" s="61" t="s">
        <v>207</v>
      </c>
      <c r="C2473" s="62">
        <v>589682</v>
      </c>
      <c r="D2473" s="61" t="s">
        <v>12051</v>
      </c>
      <c r="E2473" s="61" t="s">
        <v>12162</v>
      </c>
      <c r="F2473" s="61" t="s">
        <v>12276</v>
      </c>
      <c r="G2473" s="63">
        <v>10.5</v>
      </c>
    </row>
    <row r="2474" spans="1:7" hidden="1" x14ac:dyDescent="0.25">
      <c r="A2474" s="61" t="s">
        <v>12244</v>
      </c>
      <c r="B2474" s="61" t="s">
        <v>239</v>
      </c>
      <c r="C2474" s="62">
        <v>589783</v>
      </c>
      <c r="D2474" s="61" t="s">
        <v>12051</v>
      </c>
      <c r="E2474" s="61" t="s">
        <v>12162</v>
      </c>
      <c r="F2474" s="61" t="s">
        <v>12276</v>
      </c>
      <c r="G2474" s="63">
        <v>3</v>
      </c>
    </row>
    <row r="2475" spans="1:7" hidden="1" x14ac:dyDescent="0.25">
      <c r="A2475" s="61" t="s">
        <v>12244</v>
      </c>
      <c r="B2475" s="61" t="s">
        <v>47</v>
      </c>
      <c r="C2475" s="62">
        <v>589786</v>
      </c>
      <c r="D2475" s="61" t="s">
        <v>12051</v>
      </c>
      <c r="E2475" s="61" t="s">
        <v>12163</v>
      </c>
      <c r="F2475" s="61" t="s">
        <v>12275</v>
      </c>
      <c r="G2475" s="63">
        <v>2</v>
      </c>
    </row>
    <row r="2476" spans="1:7" hidden="1" x14ac:dyDescent="0.25">
      <c r="A2476" s="61" t="s">
        <v>12244</v>
      </c>
      <c r="B2476" s="61" t="s">
        <v>47</v>
      </c>
      <c r="C2476" s="62">
        <v>589786</v>
      </c>
      <c r="D2476" s="61" t="s">
        <v>12051</v>
      </c>
      <c r="E2476" s="61" t="s">
        <v>12163</v>
      </c>
      <c r="F2476" s="61" t="s">
        <v>12276</v>
      </c>
      <c r="G2476" s="63">
        <v>2</v>
      </c>
    </row>
    <row r="2477" spans="1:7" hidden="1" x14ac:dyDescent="0.25">
      <c r="A2477" s="61" t="s">
        <v>12244</v>
      </c>
      <c r="B2477" s="61" t="s">
        <v>47</v>
      </c>
      <c r="C2477" s="62">
        <v>589786</v>
      </c>
      <c r="D2477" s="61" t="s">
        <v>12019</v>
      </c>
      <c r="E2477" s="61" t="s">
        <v>12163</v>
      </c>
      <c r="F2477" s="61" t="s">
        <v>12275</v>
      </c>
      <c r="G2477" s="63">
        <v>2</v>
      </c>
    </row>
    <row r="2478" spans="1:7" hidden="1" x14ac:dyDescent="0.25">
      <c r="A2478" s="61" t="s">
        <v>12244</v>
      </c>
      <c r="B2478" s="61" t="s">
        <v>47</v>
      </c>
      <c r="C2478" s="62">
        <v>589786</v>
      </c>
      <c r="D2478" s="61" t="s">
        <v>12019</v>
      </c>
      <c r="E2478" s="61" t="s">
        <v>12163</v>
      </c>
      <c r="F2478" s="61" t="s">
        <v>12276</v>
      </c>
      <c r="G2478" s="63">
        <v>2</v>
      </c>
    </row>
    <row r="2479" spans="1:7" hidden="1" x14ac:dyDescent="0.25">
      <c r="A2479" s="61" t="s">
        <v>12244</v>
      </c>
      <c r="B2479" s="61" t="s">
        <v>100</v>
      </c>
      <c r="C2479" s="62">
        <v>589905</v>
      </c>
      <c r="D2479" s="61" t="s">
        <v>12051</v>
      </c>
      <c r="E2479" s="61" t="s">
        <v>12164</v>
      </c>
      <c r="F2479" s="61" t="s">
        <v>12275</v>
      </c>
      <c r="G2479" s="63">
        <v>10</v>
      </c>
    </row>
    <row r="2480" spans="1:7" hidden="1" x14ac:dyDescent="0.25">
      <c r="A2480" s="61" t="s">
        <v>12244</v>
      </c>
      <c r="B2480" s="61" t="s">
        <v>79</v>
      </c>
      <c r="C2480" s="62">
        <v>589916</v>
      </c>
      <c r="D2480" s="61" t="s">
        <v>12051</v>
      </c>
      <c r="E2480" s="61" t="s">
        <v>12165</v>
      </c>
      <c r="F2480" s="61" t="s">
        <v>12275</v>
      </c>
      <c r="G2480" s="63">
        <v>10</v>
      </c>
    </row>
    <row r="2481" spans="1:7" hidden="1" x14ac:dyDescent="0.25">
      <c r="A2481" s="61" t="s">
        <v>12244</v>
      </c>
      <c r="B2481" s="61" t="s">
        <v>79</v>
      </c>
      <c r="C2481" s="62">
        <v>589916</v>
      </c>
      <c r="D2481" s="61" t="s">
        <v>12051</v>
      </c>
      <c r="E2481" s="61" t="s">
        <v>12165</v>
      </c>
      <c r="F2481" s="61" t="s">
        <v>12276</v>
      </c>
      <c r="G2481" s="63">
        <v>7.5</v>
      </c>
    </row>
    <row r="2482" spans="1:7" hidden="1" x14ac:dyDescent="0.25">
      <c r="A2482" s="61" t="s">
        <v>12244</v>
      </c>
      <c r="B2482" s="61" t="s">
        <v>172</v>
      </c>
      <c r="C2482" s="62">
        <v>589938</v>
      </c>
      <c r="D2482" s="61" t="s">
        <v>12051</v>
      </c>
      <c r="E2482" s="61" t="s">
        <v>12166</v>
      </c>
      <c r="F2482" s="61" t="s">
        <v>12275</v>
      </c>
      <c r="G2482" s="63">
        <v>6.5</v>
      </c>
    </row>
    <row r="2483" spans="1:7" hidden="1" x14ac:dyDescent="0.25">
      <c r="A2483" s="61" t="s">
        <v>12244</v>
      </c>
      <c r="B2483" s="61" t="s">
        <v>172</v>
      </c>
      <c r="C2483" s="62">
        <v>589938</v>
      </c>
      <c r="D2483" s="61" t="s">
        <v>12051</v>
      </c>
      <c r="E2483" s="61" t="s">
        <v>12166</v>
      </c>
      <c r="F2483" s="61" t="s">
        <v>12276</v>
      </c>
      <c r="G2483" s="63">
        <v>8</v>
      </c>
    </row>
    <row r="2484" spans="1:7" hidden="1" x14ac:dyDescent="0.25">
      <c r="A2484" s="61" t="s">
        <v>12244</v>
      </c>
      <c r="B2484" s="61" t="s">
        <v>172</v>
      </c>
      <c r="C2484" s="62">
        <v>589938</v>
      </c>
      <c r="D2484" s="61" t="s">
        <v>12051</v>
      </c>
      <c r="E2484" s="61" t="s">
        <v>12167</v>
      </c>
      <c r="F2484" s="61" t="s">
        <v>12275</v>
      </c>
      <c r="G2484" s="63">
        <v>7</v>
      </c>
    </row>
    <row r="2485" spans="1:7" hidden="1" x14ac:dyDescent="0.25">
      <c r="A2485" s="61" t="s">
        <v>12244</v>
      </c>
      <c r="B2485" s="61" t="s">
        <v>172</v>
      </c>
      <c r="C2485" s="62">
        <v>589938</v>
      </c>
      <c r="D2485" s="61" t="s">
        <v>12051</v>
      </c>
      <c r="E2485" s="61" t="s">
        <v>12167</v>
      </c>
      <c r="F2485" s="61" t="s">
        <v>12276</v>
      </c>
      <c r="G2485" s="63">
        <v>8</v>
      </c>
    </row>
    <row r="2486" spans="1:7" hidden="1" x14ac:dyDescent="0.25">
      <c r="A2486" s="61" t="s">
        <v>12244</v>
      </c>
      <c r="B2486" s="61" t="s">
        <v>40</v>
      </c>
      <c r="C2486" s="62">
        <v>589988</v>
      </c>
      <c r="D2486" s="61" t="s">
        <v>12051</v>
      </c>
      <c r="E2486" s="61" t="s">
        <v>12168</v>
      </c>
      <c r="F2486" s="61" t="s">
        <v>12275</v>
      </c>
      <c r="G2486" s="63">
        <v>17</v>
      </c>
    </row>
    <row r="2487" spans="1:7" hidden="1" x14ac:dyDescent="0.25">
      <c r="A2487" s="61" t="s">
        <v>12244</v>
      </c>
      <c r="B2487" s="61" t="s">
        <v>40</v>
      </c>
      <c r="C2487" s="62">
        <v>589988</v>
      </c>
      <c r="D2487" s="61" t="s">
        <v>11954</v>
      </c>
      <c r="E2487" s="61" t="s">
        <v>12168</v>
      </c>
      <c r="F2487" s="61" t="s">
        <v>12275</v>
      </c>
      <c r="G2487" s="63">
        <v>17</v>
      </c>
    </row>
    <row r="2488" spans="1:7" hidden="1" x14ac:dyDescent="0.25">
      <c r="A2488" s="61" t="s">
        <v>12244</v>
      </c>
      <c r="B2488" s="61" t="s">
        <v>69</v>
      </c>
      <c r="C2488" s="62">
        <v>590012</v>
      </c>
      <c r="D2488" s="61" t="s">
        <v>12051</v>
      </c>
      <c r="E2488" s="61" t="s">
        <v>12169</v>
      </c>
      <c r="F2488" s="61" t="s">
        <v>12275</v>
      </c>
      <c r="G2488" s="63">
        <v>6</v>
      </c>
    </row>
    <row r="2489" spans="1:7" hidden="1" x14ac:dyDescent="0.25">
      <c r="A2489" s="61" t="s">
        <v>12244</v>
      </c>
      <c r="B2489" s="61" t="s">
        <v>69</v>
      </c>
      <c r="C2489" s="62">
        <v>590012</v>
      </c>
      <c r="D2489" s="61" t="s">
        <v>12051</v>
      </c>
      <c r="E2489" s="61" t="s">
        <v>12169</v>
      </c>
      <c r="F2489" s="61" t="s">
        <v>12276</v>
      </c>
      <c r="G2489" s="63">
        <v>6</v>
      </c>
    </row>
    <row r="2490" spans="1:7" hidden="1" x14ac:dyDescent="0.25">
      <c r="A2490" s="61" t="s">
        <v>12244</v>
      </c>
      <c r="B2490" s="61" t="s">
        <v>147</v>
      </c>
      <c r="C2490" s="62">
        <v>590086</v>
      </c>
      <c r="D2490" s="61" t="s">
        <v>12051</v>
      </c>
      <c r="E2490" s="61" t="s">
        <v>12170</v>
      </c>
      <c r="F2490" s="61" t="s">
        <v>12275</v>
      </c>
      <c r="G2490" s="63">
        <v>5</v>
      </c>
    </row>
    <row r="2491" spans="1:7" hidden="1" x14ac:dyDescent="0.25">
      <c r="A2491" s="61" t="s">
        <v>12244</v>
      </c>
      <c r="B2491" s="61" t="s">
        <v>147</v>
      </c>
      <c r="C2491" s="62">
        <v>590086</v>
      </c>
      <c r="D2491" s="61" t="s">
        <v>12051</v>
      </c>
      <c r="E2491" s="61" t="s">
        <v>12170</v>
      </c>
      <c r="F2491" s="61" t="s">
        <v>12276</v>
      </c>
      <c r="G2491" s="63">
        <v>6.5</v>
      </c>
    </row>
    <row r="2492" spans="1:7" hidden="1" x14ac:dyDescent="0.25">
      <c r="A2492" s="61" t="s">
        <v>12244</v>
      </c>
      <c r="B2492" s="61" t="s">
        <v>251</v>
      </c>
      <c r="C2492" s="62">
        <v>215227</v>
      </c>
      <c r="D2492" s="61" t="s">
        <v>12051</v>
      </c>
      <c r="E2492" s="61" t="s">
        <v>12167</v>
      </c>
      <c r="F2492" s="61" t="s">
        <v>12276</v>
      </c>
      <c r="G2492" s="63">
        <v>7</v>
      </c>
    </row>
    <row r="2493" spans="1:7" hidden="1" x14ac:dyDescent="0.25">
      <c r="A2493" s="61" t="s">
        <v>12244</v>
      </c>
      <c r="B2493" s="61" t="s">
        <v>66</v>
      </c>
      <c r="C2493" s="62">
        <v>590284</v>
      </c>
      <c r="D2493" s="61" t="s">
        <v>12051</v>
      </c>
      <c r="E2493" s="61" t="s">
        <v>12171</v>
      </c>
      <c r="F2493" s="61" t="s">
        <v>12276</v>
      </c>
      <c r="G2493" s="63">
        <v>3</v>
      </c>
    </row>
    <row r="2494" spans="1:7" hidden="1" x14ac:dyDescent="0.25">
      <c r="A2494" s="61" t="s">
        <v>12244</v>
      </c>
      <c r="B2494" s="61" t="s">
        <v>244</v>
      </c>
      <c r="C2494" s="62">
        <v>587272</v>
      </c>
      <c r="D2494" s="61" t="s">
        <v>12051</v>
      </c>
      <c r="E2494" s="61" t="s">
        <v>12172</v>
      </c>
      <c r="F2494" s="61" t="s">
        <v>12275</v>
      </c>
      <c r="G2494" s="63">
        <v>2</v>
      </c>
    </row>
    <row r="2495" spans="1:7" hidden="1" x14ac:dyDescent="0.25">
      <c r="A2495" s="61" t="s">
        <v>12244</v>
      </c>
      <c r="B2495" s="61" t="s">
        <v>128</v>
      </c>
      <c r="C2495" s="62">
        <v>590345</v>
      </c>
      <c r="D2495" s="61" t="s">
        <v>12051</v>
      </c>
      <c r="E2495" s="61" t="s">
        <v>12173</v>
      </c>
      <c r="F2495" s="61" t="s">
        <v>12275</v>
      </c>
      <c r="G2495" s="63">
        <v>4</v>
      </c>
    </row>
    <row r="2496" spans="1:7" hidden="1" x14ac:dyDescent="0.25">
      <c r="A2496" s="61" t="s">
        <v>12244</v>
      </c>
      <c r="B2496" s="61" t="s">
        <v>128</v>
      </c>
      <c r="C2496" s="62">
        <v>590345</v>
      </c>
      <c r="D2496" s="61" t="s">
        <v>12051</v>
      </c>
      <c r="E2496" s="61" t="s">
        <v>12173</v>
      </c>
      <c r="F2496" s="61" t="s">
        <v>12276</v>
      </c>
      <c r="G2496" s="63">
        <v>3</v>
      </c>
    </row>
    <row r="2497" spans="1:7" hidden="1" x14ac:dyDescent="0.25">
      <c r="A2497" s="61" t="s">
        <v>12244</v>
      </c>
      <c r="B2497" s="61" t="s">
        <v>128</v>
      </c>
      <c r="C2497" s="62">
        <v>590345</v>
      </c>
      <c r="D2497" s="61" t="s">
        <v>12005</v>
      </c>
      <c r="E2497" s="61" t="s">
        <v>12173</v>
      </c>
      <c r="F2497" s="61" t="s">
        <v>12275</v>
      </c>
      <c r="G2497" s="63">
        <v>4</v>
      </c>
    </row>
    <row r="2498" spans="1:7" hidden="1" x14ac:dyDescent="0.25">
      <c r="A2498" s="61" t="s">
        <v>12244</v>
      </c>
      <c r="B2498" s="61" t="s">
        <v>128</v>
      </c>
      <c r="C2498" s="62">
        <v>590345</v>
      </c>
      <c r="D2498" s="61" t="s">
        <v>12005</v>
      </c>
      <c r="E2498" s="61" t="s">
        <v>12173</v>
      </c>
      <c r="F2498" s="61" t="s">
        <v>12276</v>
      </c>
      <c r="G2498" s="63">
        <v>3</v>
      </c>
    </row>
    <row r="2499" spans="1:7" hidden="1" x14ac:dyDescent="0.25">
      <c r="A2499" s="61" t="s">
        <v>12244</v>
      </c>
      <c r="B2499" s="61" t="s">
        <v>960</v>
      </c>
      <c r="C2499" s="62">
        <v>590395</v>
      </c>
      <c r="D2499" s="61" t="s">
        <v>12051</v>
      </c>
      <c r="E2499" s="61" t="s">
        <v>12174</v>
      </c>
      <c r="F2499" s="61" t="s">
        <v>12276</v>
      </c>
      <c r="G2499" s="63">
        <v>8</v>
      </c>
    </row>
    <row r="2500" spans="1:7" hidden="1" x14ac:dyDescent="0.25">
      <c r="A2500" s="61" t="s">
        <v>12244</v>
      </c>
      <c r="B2500" s="61" t="s">
        <v>141</v>
      </c>
      <c r="C2500" s="62">
        <v>590419</v>
      </c>
      <c r="D2500" s="61" t="s">
        <v>12086</v>
      </c>
      <c r="E2500" s="61" t="s">
        <v>12175</v>
      </c>
      <c r="F2500" s="61" t="s">
        <v>12276</v>
      </c>
      <c r="G2500" s="63">
        <v>2</v>
      </c>
    </row>
    <row r="2501" spans="1:7" hidden="1" x14ac:dyDescent="0.25">
      <c r="A2501" s="61" t="s">
        <v>12244</v>
      </c>
      <c r="B2501" s="61" t="s">
        <v>141</v>
      </c>
      <c r="C2501" s="62">
        <v>590419</v>
      </c>
      <c r="D2501" s="61" t="s">
        <v>12051</v>
      </c>
      <c r="E2501" s="61" t="s">
        <v>12175</v>
      </c>
      <c r="F2501" s="61" t="s">
        <v>12275</v>
      </c>
      <c r="G2501" s="63">
        <v>7</v>
      </c>
    </row>
    <row r="2502" spans="1:7" hidden="1" x14ac:dyDescent="0.25">
      <c r="A2502" s="61" t="s">
        <v>12244</v>
      </c>
      <c r="B2502" s="61" t="s">
        <v>141</v>
      </c>
      <c r="C2502" s="62">
        <v>590419</v>
      </c>
      <c r="D2502" s="61" t="s">
        <v>12051</v>
      </c>
      <c r="E2502" s="61" t="s">
        <v>12175</v>
      </c>
      <c r="F2502" s="61" t="s">
        <v>12276</v>
      </c>
      <c r="G2502" s="63">
        <v>2</v>
      </c>
    </row>
    <row r="2503" spans="1:7" hidden="1" x14ac:dyDescent="0.25">
      <c r="A2503" s="61" t="s">
        <v>12244</v>
      </c>
      <c r="B2503" s="61" t="s">
        <v>141</v>
      </c>
      <c r="C2503" s="62">
        <v>590419</v>
      </c>
      <c r="D2503" s="61" t="s">
        <v>12021</v>
      </c>
      <c r="E2503" s="61" t="s">
        <v>12175</v>
      </c>
      <c r="F2503" s="61" t="s">
        <v>12275</v>
      </c>
      <c r="G2503" s="63">
        <v>7</v>
      </c>
    </row>
    <row r="2504" spans="1:7" hidden="1" x14ac:dyDescent="0.25">
      <c r="A2504" s="61" t="s">
        <v>12244</v>
      </c>
      <c r="B2504" s="61" t="s">
        <v>141</v>
      </c>
      <c r="C2504" s="62">
        <v>590419</v>
      </c>
      <c r="D2504" s="61" t="s">
        <v>12021</v>
      </c>
      <c r="E2504" s="61" t="s">
        <v>12175</v>
      </c>
      <c r="F2504" s="61" t="s">
        <v>12276</v>
      </c>
      <c r="G2504" s="63">
        <v>2</v>
      </c>
    </row>
    <row r="2505" spans="1:7" hidden="1" x14ac:dyDescent="0.25">
      <c r="A2505" s="61" t="s">
        <v>12244</v>
      </c>
      <c r="B2505" s="61" t="s">
        <v>111</v>
      </c>
      <c r="C2505" s="62">
        <v>590420</v>
      </c>
      <c r="D2505" s="61" t="s">
        <v>12051</v>
      </c>
      <c r="E2505" s="61" t="s">
        <v>12165</v>
      </c>
      <c r="F2505" s="61" t="s">
        <v>12276</v>
      </c>
      <c r="G2505" s="63">
        <v>7.5</v>
      </c>
    </row>
    <row r="2506" spans="1:7" hidden="1" x14ac:dyDescent="0.25">
      <c r="A2506" s="61" t="s">
        <v>12244</v>
      </c>
      <c r="B2506" s="61" t="s">
        <v>39</v>
      </c>
      <c r="C2506" s="62">
        <v>590437</v>
      </c>
      <c r="D2506" s="61" t="s">
        <v>12051</v>
      </c>
      <c r="E2506" s="61" t="s">
        <v>12176</v>
      </c>
      <c r="F2506" s="61" t="s">
        <v>12275</v>
      </c>
      <c r="G2506" s="63">
        <v>23</v>
      </c>
    </row>
    <row r="2507" spans="1:7" hidden="1" x14ac:dyDescent="0.25">
      <c r="A2507" s="61" t="s">
        <v>12244</v>
      </c>
      <c r="B2507" s="61" t="s">
        <v>39</v>
      </c>
      <c r="C2507" s="62">
        <v>590437</v>
      </c>
      <c r="D2507" s="61" t="s">
        <v>12051</v>
      </c>
      <c r="E2507" s="61" t="s">
        <v>12176</v>
      </c>
      <c r="F2507" s="61" t="s">
        <v>12276</v>
      </c>
      <c r="G2507" s="63">
        <v>20.5</v>
      </c>
    </row>
    <row r="2508" spans="1:7" hidden="1" x14ac:dyDescent="0.25">
      <c r="A2508" s="61" t="s">
        <v>12244</v>
      </c>
      <c r="B2508" s="61" t="s">
        <v>39</v>
      </c>
      <c r="C2508" s="62">
        <v>590437</v>
      </c>
      <c r="D2508" s="61" t="s">
        <v>11973</v>
      </c>
      <c r="E2508" s="61" t="s">
        <v>12176</v>
      </c>
      <c r="F2508" s="61" t="s">
        <v>12275</v>
      </c>
      <c r="G2508" s="63">
        <v>23</v>
      </c>
    </row>
    <row r="2509" spans="1:7" hidden="1" x14ac:dyDescent="0.25">
      <c r="A2509" s="61" t="s">
        <v>12244</v>
      </c>
      <c r="B2509" s="61" t="s">
        <v>39</v>
      </c>
      <c r="C2509" s="62">
        <v>590437</v>
      </c>
      <c r="D2509" s="61" t="s">
        <v>11973</v>
      </c>
      <c r="E2509" s="61" t="s">
        <v>12176</v>
      </c>
      <c r="F2509" s="61" t="s">
        <v>12276</v>
      </c>
      <c r="G2509" s="63">
        <v>20.5</v>
      </c>
    </row>
    <row r="2510" spans="1:7" hidden="1" x14ac:dyDescent="0.25">
      <c r="A2510" s="61" t="s">
        <v>12244</v>
      </c>
      <c r="B2510" s="61" t="s">
        <v>223</v>
      </c>
      <c r="C2510" s="62">
        <v>590450</v>
      </c>
      <c r="D2510" s="61" t="s">
        <v>12051</v>
      </c>
      <c r="E2510" s="61" t="s">
        <v>12164</v>
      </c>
      <c r="F2510" s="61" t="s">
        <v>12275</v>
      </c>
      <c r="G2510" s="63">
        <v>11</v>
      </c>
    </row>
    <row r="2511" spans="1:7" hidden="1" x14ac:dyDescent="0.25">
      <c r="A2511" s="61" t="s">
        <v>12244</v>
      </c>
      <c r="B2511" s="61" t="s">
        <v>223</v>
      </c>
      <c r="C2511" s="62">
        <v>590450</v>
      </c>
      <c r="D2511" s="61" t="s">
        <v>12051</v>
      </c>
      <c r="E2511" s="61" t="s">
        <v>12164</v>
      </c>
      <c r="F2511" s="61" t="s">
        <v>12276</v>
      </c>
      <c r="G2511" s="63">
        <v>7.5</v>
      </c>
    </row>
    <row r="2512" spans="1:7" hidden="1" x14ac:dyDescent="0.25">
      <c r="A2512" s="61" t="s">
        <v>12244</v>
      </c>
      <c r="B2512" s="61" t="s">
        <v>57</v>
      </c>
      <c r="C2512" s="62">
        <v>67012</v>
      </c>
      <c r="D2512" s="61" t="s">
        <v>12051</v>
      </c>
      <c r="E2512" s="61" t="s">
        <v>12177</v>
      </c>
      <c r="F2512" s="61" t="s">
        <v>12275</v>
      </c>
      <c r="G2512" s="63">
        <v>5</v>
      </c>
    </row>
    <row r="2513" spans="1:7" hidden="1" x14ac:dyDescent="0.25">
      <c r="A2513" s="61" t="s">
        <v>12244</v>
      </c>
      <c r="B2513" s="61" t="s">
        <v>57</v>
      </c>
      <c r="C2513" s="62">
        <v>67012</v>
      </c>
      <c r="D2513" s="61" t="s">
        <v>12051</v>
      </c>
      <c r="E2513" s="61" t="s">
        <v>12177</v>
      </c>
      <c r="F2513" s="61" t="s">
        <v>12276</v>
      </c>
      <c r="G2513" s="63">
        <v>7</v>
      </c>
    </row>
    <row r="2514" spans="1:7" hidden="1" x14ac:dyDescent="0.25">
      <c r="A2514" s="61" t="s">
        <v>12244</v>
      </c>
      <c r="B2514" s="61" t="s">
        <v>991</v>
      </c>
      <c r="C2514" s="62">
        <v>590594</v>
      </c>
      <c r="D2514" s="61" t="s">
        <v>12051</v>
      </c>
      <c r="E2514" s="61" t="s">
        <v>12178</v>
      </c>
      <c r="F2514" s="61" t="s">
        <v>12275</v>
      </c>
      <c r="G2514" s="63">
        <v>9</v>
      </c>
    </row>
    <row r="2515" spans="1:7" hidden="1" x14ac:dyDescent="0.25">
      <c r="A2515" s="61" t="s">
        <v>12244</v>
      </c>
      <c r="B2515" s="61" t="s">
        <v>991</v>
      </c>
      <c r="C2515" s="62">
        <v>590594</v>
      </c>
      <c r="D2515" s="61" t="s">
        <v>12051</v>
      </c>
      <c r="E2515" s="61" t="s">
        <v>12178</v>
      </c>
      <c r="F2515" s="61" t="s">
        <v>12276</v>
      </c>
      <c r="G2515" s="63">
        <v>8</v>
      </c>
    </row>
    <row r="2516" spans="1:7" hidden="1" x14ac:dyDescent="0.25">
      <c r="A2516" s="61" t="s">
        <v>12244</v>
      </c>
      <c r="B2516" s="61" t="s">
        <v>991</v>
      </c>
      <c r="C2516" s="62">
        <v>590594</v>
      </c>
      <c r="D2516" s="61" t="s">
        <v>12027</v>
      </c>
      <c r="E2516" s="61" t="s">
        <v>12178</v>
      </c>
      <c r="F2516" s="61" t="s">
        <v>12275</v>
      </c>
      <c r="G2516" s="63">
        <v>9</v>
      </c>
    </row>
    <row r="2517" spans="1:7" hidden="1" x14ac:dyDescent="0.25">
      <c r="A2517" s="61" t="s">
        <v>12244</v>
      </c>
      <c r="B2517" s="61" t="s">
        <v>991</v>
      </c>
      <c r="C2517" s="62">
        <v>590594</v>
      </c>
      <c r="D2517" s="61" t="s">
        <v>12027</v>
      </c>
      <c r="E2517" s="61" t="s">
        <v>12178</v>
      </c>
      <c r="F2517" s="61" t="s">
        <v>12276</v>
      </c>
      <c r="G2517" s="63">
        <v>8</v>
      </c>
    </row>
    <row r="2518" spans="1:7" x14ac:dyDescent="0.25">
      <c r="A2518" s="61" t="s">
        <v>12244</v>
      </c>
      <c r="B2518" s="61" t="s">
        <v>139</v>
      </c>
      <c r="C2518" s="62">
        <v>590704</v>
      </c>
      <c r="D2518" s="61" t="s">
        <v>12101</v>
      </c>
      <c r="E2518" s="61" t="s">
        <v>12179</v>
      </c>
      <c r="F2518" s="61" t="s">
        <v>12275</v>
      </c>
      <c r="G2518" s="63">
        <v>5.5</v>
      </c>
    </row>
    <row r="2519" spans="1:7" x14ac:dyDescent="0.25">
      <c r="A2519" s="61" t="s">
        <v>12244</v>
      </c>
      <c r="B2519" s="61" t="s">
        <v>139</v>
      </c>
      <c r="C2519" s="62">
        <v>590704</v>
      </c>
      <c r="D2519" s="61" t="s">
        <v>12101</v>
      </c>
      <c r="E2519" s="61" t="s">
        <v>12179</v>
      </c>
      <c r="F2519" s="61" t="s">
        <v>12276</v>
      </c>
      <c r="G2519" s="63">
        <v>5.5</v>
      </c>
    </row>
    <row r="2520" spans="1:7" x14ac:dyDescent="0.25">
      <c r="A2520" s="61" t="s">
        <v>12244</v>
      </c>
      <c r="B2520" s="61" t="s">
        <v>139</v>
      </c>
      <c r="C2520" s="62">
        <v>590704</v>
      </c>
      <c r="D2520" s="61" t="s">
        <v>12051</v>
      </c>
      <c r="E2520" s="61" t="s">
        <v>12179</v>
      </c>
      <c r="F2520" s="61" t="s">
        <v>12275</v>
      </c>
      <c r="G2520" s="63">
        <v>5.5</v>
      </c>
    </row>
    <row r="2521" spans="1:7" x14ac:dyDescent="0.25">
      <c r="A2521" s="61" t="s">
        <v>12244</v>
      </c>
      <c r="B2521" s="61" t="s">
        <v>139</v>
      </c>
      <c r="C2521" s="62">
        <v>590704</v>
      </c>
      <c r="D2521" s="61" t="s">
        <v>12051</v>
      </c>
      <c r="E2521" s="61" t="s">
        <v>12179</v>
      </c>
      <c r="F2521" s="61" t="s">
        <v>12276</v>
      </c>
      <c r="G2521" s="63">
        <v>5.5</v>
      </c>
    </row>
    <row r="2522" spans="1:7" hidden="1" x14ac:dyDescent="0.25">
      <c r="A2522" s="61" t="s">
        <v>12244</v>
      </c>
      <c r="B2522" s="61" t="s">
        <v>148</v>
      </c>
      <c r="C2522" s="62">
        <v>590765</v>
      </c>
      <c r="D2522" s="61" t="s">
        <v>12051</v>
      </c>
      <c r="E2522" s="61" t="s">
        <v>12180</v>
      </c>
      <c r="F2522" s="61" t="s">
        <v>12275</v>
      </c>
      <c r="G2522" s="63">
        <v>4</v>
      </c>
    </row>
    <row r="2523" spans="1:7" hidden="1" x14ac:dyDescent="0.25">
      <c r="A2523" s="61" t="s">
        <v>12244</v>
      </c>
      <c r="B2523" s="61" t="s">
        <v>148</v>
      </c>
      <c r="C2523" s="62">
        <v>590765</v>
      </c>
      <c r="D2523" s="61" t="s">
        <v>12051</v>
      </c>
      <c r="E2523" s="61" t="s">
        <v>12180</v>
      </c>
      <c r="F2523" s="61" t="s">
        <v>12276</v>
      </c>
      <c r="G2523" s="63">
        <v>2.5</v>
      </c>
    </row>
    <row r="2524" spans="1:7" hidden="1" x14ac:dyDescent="0.25">
      <c r="A2524" s="61" t="s">
        <v>12244</v>
      </c>
      <c r="B2524" s="61" t="s">
        <v>148</v>
      </c>
      <c r="C2524" s="62">
        <v>590765</v>
      </c>
      <c r="D2524" s="61" t="s">
        <v>12077</v>
      </c>
      <c r="E2524" s="61" t="s">
        <v>12180</v>
      </c>
      <c r="F2524" s="61" t="s">
        <v>12275</v>
      </c>
      <c r="G2524" s="63">
        <v>4</v>
      </c>
    </row>
    <row r="2525" spans="1:7" hidden="1" x14ac:dyDescent="0.25">
      <c r="A2525" s="61" t="s">
        <v>12244</v>
      </c>
      <c r="B2525" s="61" t="s">
        <v>148</v>
      </c>
      <c r="C2525" s="62">
        <v>590765</v>
      </c>
      <c r="D2525" s="61" t="s">
        <v>12077</v>
      </c>
      <c r="E2525" s="61" t="s">
        <v>12180</v>
      </c>
      <c r="F2525" s="61" t="s">
        <v>12276</v>
      </c>
      <c r="G2525" s="63">
        <v>2.5</v>
      </c>
    </row>
    <row r="2526" spans="1:7" hidden="1" x14ac:dyDescent="0.25">
      <c r="A2526" s="61" t="s">
        <v>12244</v>
      </c>
      <c r="B2526" s="61" t="s">
        <v>236</v>
      </c>
      <c r="C2526" s="62">
        <v>590789</v>
      </c>
      <c r="D2526" s="61" t="s">
        <v>12051</v>
      </c>
      <c r="E2526" s="61" t="s">
        <v>12175</v>
      </c>
      <c r="F2526" s="61" t="s">
        <v>12275</v>
      </c>
      <c r="G2526" s="63">
        <v>5.5</v>
      </c>
    </row>
    <row r="2527" spans="1:7" hidden="1" x14ac:dyDescent="0.25">
      <c r="A2527" s="61" t="s">
        <v>12244</v>
      </c>
      <c r="B2527" s="61" t="s">
        <v>236</v>
      </c>
      <c r="C2527" s="62">
        <v>590789</v>
      </c>
      <c r="D2527" s="61" t="s">
        <v>12051</v>
      </c>
      <c r="E2527" s="61" t="s">
        <v>12175</v>
      </c>
      <c r="F2527" s="61" t="s">
        <v>12276</v>
      </c>
      <c r="G2527" s="63">
        <v>2.5</v>
      </c>
    </row>
    <row r="2528" spans="1:7" hidden="1" x14ac:dyDescent="0.25">
      <c r="A2528" s="61" t="s">
        <v>12244</v>
      </c>
      <c r="B2528" s="61" t="s">
        <v>236</v>
      </c>
      <c r="C2528" s="62">
        <v>590789</v>
      </c>
      <c r="D2528" s="61" t="s">
        <v>12021</v>
      </c>
      <c r="E2528" s="61" t="s">
        <v>12175</v>
      </c>
      <c r="F2528" s="61" t="s">
        <v>12275</v>
      </c>
      <c r="G2528" s="63">
        <v>5.5</v>
      </c>
    </row>
    <row r="2529" spans="1:7" hidden="1" x14ac:dyDescent="0.25">
      <c r="A2529" s="61" t="s">
        <v>12244</v>
      </c>
      <c r="B2529" s="61" t="s">
        <v>236</v>
      </c>
      <c r="C2529" s="62">
        <v>590789</v>
      </c>
      <c r="D2529" s="61" t="s">
        <v>12021</v>
      </c>
      <c r="E2529" s="61" t="s">
        <v>12175</v>
      </c>
      <c r="F2529" s="61" t="s">
        <v>12276</v>
      </c>
      <c r="G2529" s="63">
        <v>2.5</v>
      </c>
    </row>
    <row r="2530" spans="1:7" hidden="1" x14ac:dyDescent="0.25">
      <c r="A2530" s="61" t="s">
        <v>12244</v>
      </c>
      <c r="B2530" s="61" t="s">
        <v>204</v>
      </c>
      <c r="C2530" s="62">
        <v>590907</v>
      </c>
      <c r="D2530" s="61" t="s">
        <v>12051</v>
      </c>
      <c r="E2530" s="61" t="s">
        <v>12181</v>
      </c>
      <c r="F2530" s="61" t="s">
        <v>12275</v>
      </c>
      <c r="G2530" s="63">
        <v>10</v>
      </c>
    </row>
    <row r="2531" spans="1:7" hidden="1" x14ac:dyDescent="0.25">
      <c r="A2531" s="61" t="s">
        <v>12244</v>
      </c>
      <c r="B2531" s="61" t="s">
        <v>204</v>
      </c>
      <c r="C2531" s="62">
        <v>590907</v>
      </c>
      <c r="D2531" s="61" t="s">
        <v>12051</v>
      </c>
      <c r="E2531" s="61" t="s">
        <v>12181</v>
      </c>
      <c r="F2531" s="61" t="s">
        <v>12276</v>
      </c>
      <c r="G2531" s="63">
        <v>10</v>
      </c>
    </row>
    <row r="2532" spans="1:7" hidden="1" x14ac:dyDescent="0.25">
      <c r="A2532" s="61" t="s">
        <v>12244</v>
      </c>
      <c r="B2532" s="61" t="s">
        <v>204</v>
      </c>
      <c r="C2532" s="62">
        <v>590907</v>
      </c>
      <c r="D2532" s="61" t="s">
        <v>12065</v>
      </c>
      <c r="E2532" s="61" t="s">
        <v>12181</v>
      </c>
      <c r="F2532" s="61" t="s">
        <v>12275</v>
      </c>
      <c r="G2532" s="63">
        <v>10</v>
      </c>
    </row>
    <row r="2533" spans="1:7" hidden="1" x14ac:dyDescent="0.25">
      <c r="A2533" s="61" t="s">
        <v>12244</v>
      </c>
      <c r="B2533" s="61" t="s">
        <v>204</v>
      </c>
      <c r="C2533" s="62">
        <v>590907</v>
      </c>
      <c r="D2533" s="61" t="s">
        <v>12065</v>
      </c>
      <c r="E2533" s="61" t="s">
        <v>12181</v>
      </c>
      <c r="F2533" s="61" t="s">
        <v>12276</v>
      </c>
      <c r="G2533" s="63">
        <v>10</v>
      </c>
    </row>
    <row r="2534" spans="1:7" hidden="1" x14ac:dyDescent="0.25">
      <c r="A2534" s="61" t="s">
        <v>12244</v>
      </c>
      <c r="B2534" s="61" t="s">
        <v>82</v>
      </c>
      <c r="C2534" s="62">
        <v>590938</v>
      </c>
      <c r="D2534" s="61" t="s">
        <v>12051</v>
      </c>
      <c r="E2534" s="61" t="s">
        <v>12182</v>
      </c>
      <c r="F2534" s="61" t="s">
        <v>12275</v>
      </c>
      <c r="G2534" s="63">
        <v>19.5</v>
      </c>
    </row>
    <row r="2535" spans="1:7" hidden="1" x14ac:dyDescent="0.25">
      <c r="A2535" s="61" t="s">
        <v>12244</v>
      </c>
      <c r="B2535" s="61" t="s">
        <v>82</v>
      </c>
      <c r="C2535" s="62">
        <v>590938</v>
      </c>
      <c r="D2535" s="61" t="s">
        <v>12148</v>
      </c>
      <c r="E2535" s="61" t="s">
        <v>12182</v>
      </c>
      <c r="F2535" s="61" t="s">
        <v>12275</v>
      </c>
      <c r="G2535" s="63">
        <v>19.5</v>
      </c>
    </row>
    <row r="2536" spans="1:7" hidden="1" x14ac:dyDescent="0.25">
      <c r="A2536" s="61" t="s">
        <v>12244</v>
      </c>
      <c r="B2536" s="61" t="s">
        <v>188</v>
      </c>
      <c r="C2536" s="62">
        <v>590960</v>
      </c>
      <c r="D2536" s="61" t="s">
        <v>12051</v>
      </c>
      <c r="E2536" s="61" t="s">
        <v>12183</v>
      </c>
      <c r="F2536" s="61" t="s">
        <v>12275</v>
      </c>
      <c r="G2536" s="63">
        <v>5</v>
      </c>
    </row>
    <row r="2537" spans="1:7" hidden="1" x14ac:dyDescent="0.25">
      <c r="A2537" s="61" t="s">
        <v>12244</v>
      </c>
      <c r="B2537" s="61" t="s">
        <v>58</v>
      </c>
      <c r="C2537" s="62">
        <v>590977</v>
      </c>
      <c r="D2537" s="61" t="s">
        <v>12051</v>
      </c>
      <c r="E2537" s="61" t="s">
        <v>12184</v>
      </c>
      <c r="F2537" s="61" t="s">
        <v>12276</v>
      </c>
      <c r="G2537" s="63">
        <v>2</v>
      </c>
    </row>
    <row r="2538" spans="1:7" hidden="1" x14ac:dyDescent="0.25">
      <c r="A2538" s="61" t="s">
        <v>12244</v>
      </c>
      <c r="B2538" s="61" t="s">
        <v>231</v>
      </c>
      <c r="C2538" s="62">
        <v>591021</v>
      </c>
      <c r="D2538" s="61" t="s">
        <v>12051</v>
      </c>
      <c r="E2538" s="61" t="s">
        <v>12185</v>
      </c>
      <c r="F2538" s="61" t="s">
        <v>12275</v>
      </c>
      <c r="G2538" s="63">
        <v>3</v>
      </c>
    </row>
    <row r="2539" spans="1:7" hidden="1" x14ac:dyDescent="0.25">
      <c r="A2539" s="61" t="s">
        <v>12244</v>
      </c>
      <c r="B2539" s="61" t="s">
        <v>78</v>
      </c>
      <c r="C2539" s="62">
        <v>591080</v>
      </c>
      <c r="D2539" s="61" t="s">
        <v>12051</v>
      </c>
      <c r="E2539" s="61" t="s">
        <v>12169</v>
      </c>
      <c r="F2539" s="61" t="s">
        <v>12275</v>
      </c>
      <c r="G2539" s="63">
        <v>6</v>
      </c>
    </row>
    <row r="2540" spans="1:7" hidden="1" x14ac:dyDescent="0.25">
      <c r="A2540" s="61" t="s">
        <v>12244</v>
      </c>
      <c r="B2540" s="61" t="s">
        <v>78</v>
      </c>
      <c r="C2540" s="62">
        <v>591080</v>
      </c>
      <c r="D2540" s="61" t="s">
        <v>12051</v>
      </c>
      <c r="E2540" s="61" t="s">
        <v>12169</v>
      </c>
      <c r="F2540" s="61" t="s">
        <v>12276</v>
      </c>
      <c r="G2540" s="63">
        <v>6</v>
      </c>
    </row>
    <row r="2541" spans="1:7" hidden="1" x14ac:dyDescent="0.25">
      <c r="A2541" s="61" t="s">
        <v>12244</v>
      </c>
      <c r="B2541" s="61" t="s">
        <v>226</v>
      </c>
      <c r="C2541" s="62">
        <v>591207</v>
      </c>
      <c r="D2541" s="61" t="s">
        <v>12051</v>
      </c>
      <c r="E2541" s="61" t="s">
        <v>12186</v>
      </c>
      <c r="F2541" s="61" t="s">
        <v>12275</v>
      </c>
      <c r="G2541" s="63">
        <v>3</v>
      </c>
    </row>
    <row r="2542" spans="1:7" hidden="1" x14ac:dyDescent="0.25">
      <c r="A2542" s="61" t="s">
        <v>12244</v>
      </c>
      <c r="B2542" s="61" t="s">
        <v>226</v>
      </c>
      <c r="C2542" s="62">
        <v>591207</v>
      </c>
      <c r="D2542" s="61" t="s">
        <v>12051</v>
      </c>
      <c r="E2542" s="61" t="s">
        <v>12186</v>
      </c>
      <c r="F2542" s="61" t="s">
        <v>12276</v>
      </c>
      <c r="G2542" s="63">
        <v>2</v>
      </c>
    </row>
    <row r="2543" spans="1:7" hidden="1" x14ac:dyDescent="0.25">
      <c r="A2543" s="61" t="s">
        <v>12244</v>
      </c>
      <c r="B2543" s="61" t="s">
        <v>226</v>
      </c>
      <c r="C2543" s="62">
        <v>591207</v>
      </c>
      <c r="D2543" s="61" t="s">
        <v>1174</v>
      </c>
      <c r="E2543" s="61" t="s">
        <v>12186</v>
      </c>
      <c r="F2543" s="61" t="s">
        <v>12275</v>
      </c>
      <c r="G2543" s="63">
        <v>3</v>
      </c>
    </row>
    <row r="2544" spans="1:7" hidden="1" x14ac:dyDescent="0.25">
      <c r="A2544" s="61" t="s">
        <v>12244</v>
      </c>
      <c r="B2544" s="61" t="s">
        <v>226</v>
      </c>
      <c r="C2544" s="62">
        <v>591207</v>
      </c>
      <c r="D2544" s="61" t="s">
        <v>1174</v>
      </c>
      <c r="E2544" s="61" t="s">
        <v>12186</v>
      </c>
      <c r="F2544" s="61" t="s">
        <v>12276</v>
      </c>
      <c r="G2544" s="63">
        <v>2</v>
      </c>
    </row>
    <row r="2545" spans="1:7" hidden="1" x14ac:dyDescent="0.25">
      <c r="A2545" s="61" t="s">
        <v>12244</v>
      </c>
      <c r="B2545" s="61" t="s">
        <v>46</v>
      </c>
      <c r="C2545" s="62">
        <v>591217</v>
      </c>
      <c r="D2545" s="61" t="s">
        <v>12051</v>
      </c>
      <c r="E2545" s="61" t="s">
        <v>12164</v>
      </c>
      <c r="F2545" s="61" t="s">
        <v>12275</v>
      </c>
      <c r="G2545" s="63">
        <v>10</v>
      </c>
    </row>
    <row r="2546" spans="1:7" hidden="1" x14ac:dyDescent="0.25">
      <c r="A2546" s="61" t="s">
        <v>12244</v>
      </c>
      <c r="B2546" s="61" t="s">
        <v>46</v>
      </c>
      <c r="C2546" s="62">
        <v>591217</v>
      </c>
      <c r="D2546" s="61" t="s">
        <v>12051</v>
      </c>
      <c r="E2546" s="61" t="s">
        <v>12164</v>
      </c>
      <c r="F2546" s="61" t="s">
        <v>12276</v>
      </c>
      <c r="G2546" s="63">
        <v>7.5</v>
      </c>
    </row>
    <row r="2547" spans="1:7" hidden="1" x14ac:dyDescent="0.25">
      <c r="A2547" s="61" t="s">
        <v>12244</v>
      </c>
      <c r="B2547" s="61" t="s">
        <v>177</v>
      </c>
      <c r="C2547" s="62">
        <v>580633</v>
      </c>
      <c r="D2547" s="61" t="s">
        <v>12051</v>
      </c>
      <c r="E2547" s="61" t="s">
        <v>12167</v>
      </c>
      <c r="F2547" s="61" t="s">
        <v>12275</v>
      </c>
      <c r="G2547" s="63">
        <v>9</v>
      </c>
    </row>
    <row r="2548" spans="1:7" hidden="1" x14ac:dyDescent="0.25">
      <c r="A2548" s="61" t="s">
        <v>12244</v>
      </c>
      <c r="B2548" s="61" t="s">
        <v>177</v>
      </c>
      <c r="C2548" s="62">
        <v>580633</v>
      </c>
      <c r="D2548" s="61" t="s">
        <v>12121</v>
      </c>
      <c r="E2548" s="61" t="s">
        <v>12167</v>
      </c>
      <c r="F2548" s="61" t="s">
        <v>12275</v>
      </c>
      <c r="G2548" s="63">
        <v>9</v>
      </c>
    </row>
    <row r="2549" spans="1:7" hidden="1" x14ac:dyDescent="0.25">
      <c r="A2549" s="61" t="s">
        <v>12244</v>
      </c>
      <c r="B2549" s="61" t="s">
        <v>54</v>
      </c>
      <c r="C2549" s="62">
        <v>591326</v>
      </c>
      <c r="D2549" s="61" t="s">
        <v>12012</v>
      </c>
      <c r="E2549" s="61" t="s">
        <v>12162</v>
      </c>
      <c r="F2549" s="61" t="s">
        <v>12275</v>
      </c>
      <c r="G2549" s="63">
        <v>16</v>
      </c>
    </row>
    <row r="2550" spans="1:7" hidden="1" x14ac:dyDescent="0.25">
      <c r="A2550" s="61" t="s">
        <v>12244</v>
      </c>
      <c r="B2550" s="61" t="s">
        <v>54</v>
      </c>
      <c r="C2550" s="62">
        <v>591326</v>
      </c>
      <c r="D2550" s="61" t="s">
        <v>12012</v>
      </c>
      <c r="E2550" s="61" t="s">
        <v>12162</v>
      </c>
      <c r="F2550" s="61" t="s">
        <v>12276</v>
      </c>
      <c r="G2550" s="63">
        <v>7</v>
      </c>
    </row>
    <row r="2551" spans="1:7" hidden="1" x14ac:dyDescent="0.25">
      <c r="A2551" s="61" t="s">
        <v>12244</v>
      </c>
      <c r="B2551" s="61" t="s">
        <v>54</v>
      </c>
      <c r="C2551" s="62">
        <v>591326</v>
      </c>
      <c r="D2551" s="61" t="s">
        <v>12051</v>
      </c>
      <c r="E2551" s="61" t="s">
        <v>12162</v>
      </c>
      <c r="F2551" s="61" t="s">
        <v>12275</v>
      </c>
      <c r="G2551" s="63">
        <v>16</v>
      </c>
    </row>
    <row r="2552" spans="1:7" hidden="1" x14ac:dyDescent="0.25">
      <c r="A2552" s="61" t="s">
        <v>12244</v>
      </c>
      <c r="B2552" s="61" t="s">
        <v>54</v>
      </c>
      <c r="C2552" s="62">
        <v>591326</v>
      </c>
      <c r="D2552" s="61" t="s">
        <v>12051</v>
      </c>
      <c r="E2552" s="61" t="s">
        <v>12162</v>
      </c>
      <c r="F2552" s="61" t="s">
        <v>12276</v>
      </c>
      <c r="G2552" s="63">
        <v>7</v>
      </c>
    </row>
    <row r="2553" spans="1:7" hidden="1" x14ac:dyDescent="0.25">
      <c r="A2553" s="61" t="s">
        <v>12244</v>
      </c>
      <c r="B2553" s="61" t="s">
        <v>168</v>
      </c>
      <c r="C2553" s="62">
        <v>591406</v>
      </c>
      <c r="D2553" s="61" t="s">
        <v>12051</v>
      </c>
      <c r="E2553" s="61" t="s">
        <v>12187</v>
      </c>
      <c r="F2553" s="61" t="s">
        <v>12275</v>
      </c>
      <c r="G2553" s="63">
        <v>4</v>
      </c>
    </row>
    <row r="2554" spans="1:7" hidden="1" x14ac:dyDescent="0.25">
      <c r="A2554" s="61" t="s">
        <v>12244</v>
      </c>
      <c r="B2554" s="61" t="s">
        <v>168</v>
      </c>
      <c r="C2554" s="62">
        <v>591406</v>
      </c>
      <c r="D2554" s="61" t="s">
        <v>12051</v>
      </c>
      <c r="E2554" s="61" t="s">
        <v>12187</v>
      </c>
      <c r="F2554" s="61" t="s">
        <v>12276</v>
      </c>
      <c r="G2554" s="63">
        <v>4</v>
      </c>
    </row>
    <row r="2555" spans="1:7" hidden="1" x14ac:dyDescent="0.25">
      <c r="A2555" s="61" t="s">
        <v>12244</v>
      </c>
      <c r="B2555" s="61" t="s">
        <v>168</v>
      </c>
      <c r="C2555" s="62">
        <v>591406</v>
      </c>
      <c r="D2555" s="61" t="s">
        <v>12132</v>
      </c>
      <c r="E2555" s="61" t="s">
        <v>12187</v>
      </c>
      <c r="F2555" s="61" t="s">
        <v>12275</v>
      </c>
      <c r="G2555" s="63">
        <v>4</v>
      </c>
    </row>
    <row r="2556" spans="1:7" hidden="1" x14ac:dyDescent="0.25">
      <c r="A2556" s="61" t="s">
        <v>12244</v>
      </c>
      <c r="B2556" s="61" t="s">
        <v>168</v>
      </c>
      <c r="C2556" s="62">
        <v>591406</v>
      </c>
      <c r="D2556" s="61" t="s">
        <v>12132</v>
      </c>
      <c r="E2556" s="61" t="s">
        <v>12187</v>
      </c>
      <c r="F2556" s="61" t="s">
        <v>12276</v>
      </c>
      <c r="G2556" s="63">
        <v>4</v>
      </c>
    </row>
    <row r="2557" spans="1:7" hidden="1" x14ac:dyDescent="0.25">
      <c r="A2557" s="61" t="s">
        <v>12244</v>
      </c>
      <c r="B2557" s="61" t="s">
        <v>136</v>
      </c>
      <c r="C2557" s="62">
        <v>105593</v>
      </c>
      <c r="D2557" s="61" t="s">
        <v>12051</v>
      </c>
      <c r="E2557" s="61" t="s">
        <v>12172</v>
      </c>
      <c r="F2557" s="61" t="s">
        <v>12275</v>
      </c>
      <c r="G2557" s="63">
        <v>3</v>
      </c>
    </row>
    <row r="2558" spans="1:7" hidden="1" x14ac:dyDescent="0.25">
      <c r="A2558" s="61" t="s">
        <v>12244</v>
      </c>
      <c r="B2558" s="61" t="s">
        <v>124</v>
      </c>
      <c r="C2558" s="62">
        <v>591502</v>
      </c>
      <c r="D2558" s="61" t="s">
        <v>12051</v>
      </c>
      <c r="E2558" s="61" t="s">
        <v>12188</v>
      </c>
      <c r="F2558" s="61" t="s">
        <v>12275</v>
      </c>
      <c r="G2558" s="63">
        <v>4.0999999999999996</v>
      </c>
    </row>
    <row r="2559" spans="1:7" hidden="1" x14ac:dyDescent="0.25">
      <c r="A2559" s="61" t="s">
        <v>12244</v>
      </c>
      <c r="B2559" s="61" t="s">
        <v>124</v>
      </c>
      <c r="C2559" s="62">
        <v>591502</v>
      </c>
      <c r="D2559" s="61" t="s">
        <v>12051</v>
      </c>
      <c r="E2559" s="61" t="s">
        <v>12188</v>
      </c>
      <c r="F2559" s="61" t="s">
        <v>12276</v>
      </c>
      <c r="G2559" s="63">
        <v>4.0999999999999996</v>
      </c>
    </row>
    <row r="2560" spans="1:7" hidden="1" x14ac:dyDescent="0.25">
      <c r="A2560" s="61" t="s">
        <v>12244</v>
      </c>
      <c r="B2560" s="61" t="s">
        <v>124</v>
      </c>
      <c r="C2560" s="62">
        <v>591502</v>
      </c>
      <c r="D2560" s="61" t="s">
        <v>12095</v>
      </c>
      <c r="E2560" s="61" t="s">
        <v>12188</v>
      </c>
      <c r="F2560" s="61" t="s">
        <v>12275</v>
      </c>
      <c r="G2560" s="63">
        <v>4.0999999999999996</v>
      </c>
    </row>
    <row r="2561" spans="1:7" hidden="1" x14ac:dyDescent="0.25">
      <c r="A2561" s="61" t="s">
        <v>12244</v>
      </c>
      <c r="B2561" s="61" t="s">
        <v>124</v>
      </c>
      <c r="C2561" s="62">
        <v>591502</v>
      </c>
      <c r="D2561" s="61" t="s">
        <v>12095</v>
      </c>
      <c r="E2561" s="61" t="s">
        <v>12188</v>
      </c>
      <c r="F2561" s="61" t="s">
        <v>12276</v>
      </c>
      <c r="G2561" s="63">
        <v>4.0999999999999996</v>
      </c>
    </row>
    <row r="2562" spans="1:7" hidden="1" x14ac:dyDescent="0.25">
      <c r="A2562" s="61" t="s">
        <v>12244</v>
      </c>
      <c r="B2562" s="61" t="s">
        <v>153</v>
      </c>
      <c r="C2562" s="62">
        <v>591531</v>
      </c>
      <c r="D2562" s="61" t="s">
        <v>12051</v>
      </c>
      <c r="E2562" s="61" t="s">
        <v>12184</v>
      </c>
      <c r="F2562" s="61" t="s">
        <v>12275</v>
      </c>
      <c r="G2562" s="63">
        <v>5</v>
      </c>
    </row>
    <row r="2563" spans="1:7" hidden="1" x14ac:dyDescent="0.25">
      <c r="A2563" s="61" t="s">
        <v>12244</v>
      </c>
      <c r="B2563" s="61" t="s">
        <v>153</v>
      </c>
      <c r="C2563" s="62">
        <v>591531</v>
      </c>
      <c r="D2563" s="61" t="s">
        <v>12051</v>
      </c>
      <c r="E2563" s="61" t="s">
        <v>12184</v>
      </c>
      <c r="F2563" s="61" t="s">
        <v>12276</v>
      </c>
      <c r="G2563" s="63">
        <v>3</v>
      </c>
    </row>
    <row r="2564" spans="1:7" hidden="1" x14ac:dyDescent="0.25">
      <c r="A2564" s="61" t="s">
        <v>12244</v>
      </c>
      <c r="B2564" s="61" t="s">
        <v>246</v>
      </c>
      <c r="C2564" s="62">
        <v>591548</v>
      </c>
      <c r="D2564" s="61" t="s">
        <v>12012</v>
      </c>
      <c r="E2564" s="61" t="s">
        <v>12168</v>
      </c>
      <c r="F2564" s="61" t="s">
        <v>12275</v>
      </c>
      <c r="G2564" s="63">
        <v>15</v>
      </c>
    </row>
    <row r="2565" spans="1:7" hidden="1" x14ac:dyDescent="0.25">
      <c r="A2565" s="61" t="s">
        <v>12244</v>
      </c>
      <c r="B2565" s="61" t="s">
        <v>246</v>
      </c>
      <c r="C2565" s="62">
        <v>591548</v>
      </c>
      <c r="D2565" s="61" t="s">
        <v>12012</v>
      </c>
      <c r="E2565" s="61" t="s">
        <v>12168</v>
      </c>
      <c r="F2565" s="61" t="s">
        <v>12276</v>
      </c>
      <c r="G2565" s="63">
        <v>11.5</v>
      </c>
    </row>
    <row r="2566" spans="1:7" hidden="1" x14ac:dyDescent="0.25">
      <c r="A2566" s="61" t="s">
        <v>12244</v>
      </c>
      <c r="B2566" s="61" t="s">
        <v>246</v>
      </c>
      <c r="C2566" s="62">
        <v>591548</v>
      </c>
      <c r="D2566" s="61" t="s">
        <v>12051</v>
      </c>
      <c r="E2566" s="61" t="s">
        <v>12168</v>
      </c>
      <c r="F2566" s="61" t="s">
        <v>12275</v>
      </c>
      <c r="G2566" s="63">
        <v>15</v>
      </c>
    </row>
    <row r="2567" spans="1:7" hidden="1" x14ac:dyDescent="0.25">
      <c r="A2567" s="61" t="s">
        <v>12244</v>
      </c>
      <c r="B2567" s="61" t="s">
        <v>246</v>
      </c>
      <c r="C2567" s="62">
        <v>591548</v>
      </c>
      <c r="D2567" s="61" t="s">
        <v>12051</v>
      </c>
      <c r="E2567" s="61" t="s">
        <v>12168</v>
      </c>
      <c r="F2567" s="61" t="s">
        <v>12276</v>
      </c>
      <c r="G2567" s="63">
        <v>11.5</v>
      </c>
    </row>
    <row r="2568" spans="1:7" hidden="1" x14ac:dyDescent="0.25">
      <c r="A2568" s="61" t="s">
        <v>12244</v>
      </c>
      <c r="B2568" s="61" t="s">
        <v>246</v>
      </c>
      <c r="C2568" s="62">
        <v>591548</v>
      </c>
      <c r="D2568" s="61" t="s">
        <v>12031</v>
      </c>
      <c r="E2568" s="61" t="s">
        <v>12168</v>
      </c>
      <c r="F2568" s="61" t="s">
        <v>12275</v>
      </c>
      <c r="G2568" s="63">
        <v>15</v>
      </c>
    </row>
    <row r="2569" spans="1:7" hidden="1" x14ac:dyDescent="0.25">
      <c r="A2569" s="61" t="s">
        <v>12244</v>
      </c>
      <c r="B2569" s="61" t="s">
        <v>246</v>
      </c>
      <c r="C2569" s="62">
        <v>591548</v>
      </c>
      <c r="D2569" s="61" t="s">
        <v>12031</v>
      </c>
      <c r="E2569" s="61" t="s">
        <v>12168</v>
      </c>
      <c r="F2569" s="61" t="s">
        <v>12276</v>
      </c>
      <c r="G2569" s="63">
        <v>11.5</v>
      </c>
    </row>
    <row r="2570" spans="1:7" hidden="1" x14ac:dyDescent="0.25">
      <c r="A2570" s="61" t="s">
        <v>12244</v>
      </c>
      <c r="B2570" s="61" t="s">
        <v>246</v>
      </c>
      <c r="C2570" s="62">
        <v>591548</v>
      </c>
      <c r="D2570" s="61" t="s">
        <v>11954</v>
      </c>
      <c r="E2570" s="61" t="s">
        <v>12168</v>
      </c>
      <c r="F2570" s="61" t="s">
        <v>12275</v>
      </c>
      <c r="G2570" s="63">
        <v>15</v>
      </c>
    </row>
    <row r="2571" spans="1:7" hidden="1" x14ac:dyDescent="0.25">
      <c r="A2571" s="61" t="s">
        <v>12244</v>
      </c>
      <c r="B2571" s="61" t="s">
        <v>246</v>
      </c>
      <c r="C2571" s="62">
        <v>591548</v>
      </c>
      <c r="D2571" s="61" t="s">
        <v>11954</v>
      </c>
      <c r="E2571" s="61" t="s">
        <v>12168</v>
      </c>
      <c r="F2571" s="61" t="s">
        <v>12276</v>
      </c>
      <c r="G2571" s="63">
        <v>11.5</v>
      </c>
    </row>
    <row r="2572" spans="1:7" hidden="1" x14ac:dyDescent="0.25">
      <c r="A2572" s="61" t="s">
        <v>12244</v>
      </c>
      <c r="B2572" s="61" t="s">
        <v>164</v>
      </c>
      <c r="C2572" s="62">
        <v>492349</v>
      </c>
      <c r="D2572" s="61" t="s">
        <v>12051</v>
      </c>
      <c r="E2572" s="61" t="s">
        <v>12189</v>
      </c>
      <c r="F2572" s="61" t="s">
        <v>12275</v>
      </c>
      <c r="G2572" s="63">
        <v>5</v>
      </c>
    </row>
    <row r="2573" spans="1:7" hidden="1" x14ac:dyDescent="0.25">
      <c r="A2573" s="61" t="s">
        <v>12244</v>
      </c>
      <c r="B2573" s="61" t="s">
        <v>164</v>
      </c>
      <c r="C2573" s="62">
        <v>492349</v>
      </c>
      <c r="D2573" s="61" t="s">
        <v>12051</v>
      </c>
      <c r="E2573" s="61" t="s">
        <v>12189</v>
      </c>
      <c r="F2573" s="61" t="s">
        <v>12276</v>
      </c>
      <c r="G2573" s="63">
        <v>2.5</v>
      </c>
    </row>
    <row r="2574" spans="1:7" hidden="1" x14ac:dyDescent="0.25">
      <c r="A2574" s="61" t="s">
        <v>12244</v>
      </c>
      <c r="B2574" s="61" t="s">
        <v>164</v>
      </c>
      <c r="C2574" s="62">
        <v>492349</v>
      </c>
      <c r="D2574" s="61" t="s">
        <v>12077</v>
      </c>
      <c r="E2574" s="61" t="s">
        <v>12189</v>
      </c>
      <c r="F2574" s="61" t="s">
        <v>12275</v>
      </c>
      <c r="G2574" s="63">
        <v>5</v>
      </c>
    </row>
    <row r="2575" spans="1:7" hidden="1" x14ac:dyDescent="0.25">
      <c r="A2575" s="61" t="s">
        <v>12244</v>
      </c>
      <c r="B2575" s="61" t="s">
        <v>164</v>
      </c>
      <c r="C2575" s="62">
        <v>492349</v>
      </c>
      <c r="D2575" s="61" t="s">
        <v>12077</v>
      </c>
      <c r="E2575" s="61" t="s">
        <v>12189</v>
      </c>
      <c r="F2575" s="61" t="s">
        <v>12276</v>
      </c>
      <c r="G2575" s="63">
        <v>2.5</v>
      </c>
    </row>
    <row r="2576" spans="1:7" hidden="1" x14ac:dyDescent="0.25">
      <c r="A2576" s="61" t="s">
        <v>12244</v>
      </c>
      <c r="B2576" s="61" t="s">
        <v>1968</v>
      </c>
      <c r="C2576" s="62">
        <v>591610</v>
      </c>
      <c r="D2576" s="61" t="s">
        <v>12051</v>
      </c>
      <c r="E2576" s="61" t="s">
        <v>12190</v>
      </c>
      <c r="F2576" s="61" t="s">
        <v>12275</v>
      </c>
      <c r="G2576" s="63">
        <v>5</v>
      </c>
    </row>
    <row r="2577" spans="1:7" hidden="1" x14ac:dyDescent="0.25">
      <c r="A2577" s="61" t="s">
        <v>12244</v>
      </c>
      <c r="B2577" s="61" t="s">
        <v>1968</v>
      </c>
      <c r="C2577" s="62">
        <v>591610</v>
      </c>
      <c r="D2577" s="61" t="s">
        <v>12075</v>
      </c>
      <c r="E2577" s="61" t="s">
        <v>12190</v>
      </c>
      <c r="F2577" s="61" t="s">
        <v>12275</v>
      </c>
      <c r="G2577" s="63">
        <v>5</v>
      </c>
    </row>
    <row r="2578" spans="1:7" hidden="1" x14ac:dyDescent="0.25">
      <c r="A2578" s="61" t="s">
        <v>12244</v>
      </c>
      <c r="B2578" s="61" t="s">
        <v>253</v>
      </c>
      <c r="C2578" s="62">
        <v>591671</v>
      </c>
      <c r="D2578" s="61" t="s">
        <v>12051</v>
      </c>
      <c r="E2578" s="61" t="s">
        <v>12191</v>
      </c>
      <c r="F2578" s="61" t="s">
        <v>12275</v>
      </c>
      <c r="G2578" s="63">
        <v>5</v>
      </c>
    </row>
    <row r="2579" spans="1:7" hidden="1" x14ac:dyDescent="0.25">
      <c r="A2579" s="61" t="s">
        <v>12244</v>
      </c>
      <c r="B2579" s="61" t="s">
        <v>253</v>
      </c>
      <c r="C2579" s="62">
        <v>591671</v>
      </c>
      <c r="D2579" s="61" t="s">
        <v>12051</v>
      </c>
      <c r="E2579" s="61" t="s">
        <v>12191</v>
      </c>
      <c r="F2579" s="61" t="s">
        <v>12276</v>
      </c>
      <c r="G2579" s="63">
        <v>3</v>
      </c>
    </row>
    <row r="2580" spans="1:7" hidden="1" x14ac:dyDescent="0.25">
      <c r="A2580" s="61" t="s">
        <v>12244</v>
      </c>
      <c r="B2580" s="61" t="s">
        <v>253</v>
      </c>
      <c r="C2580" s="62">
        <v>591671</v>
      </c>
      <c r="D2580" s="61" t="s">
        <v>12108</v>
      </c>
      <c r="E2580" s="61" t="s">
        <v>12191</v>
      </c>
      <c r="F2580" s="61" t="s">
        <v>12275</v>
      </c>
      <c r="G2580" s="63">
        <v>5</v>
      </c>
    </row>
    <row r="2581" spans="1:7" hidden="1" x14ac:dyDescent="0.25">
      <c r="A2581" s="61" t="s">
        <v>12244</v>
      </c>
      <c r="B2581" s="61" t="s">
        <v>253</v>
      </c>
      <c r="C2581" s="62">
        <v>591671</v>
      </c>
      <c r="D2581" s="61" t="s">
        <v>12108</v>
      </c>
      <c r="E2581" s="61" t="s">
        <v>12191</v>
      </c>
      <c r="F2581" s="61" t="s">
        <v>12276</v>
      </c>
      <c r="G2581" s="63">
        <v>3</v>
      </c>
    </row>
    <row r="2582" spans="1:7" hidden="1" x14ac:dyDescent="0.25">
      <c r="A2582" s="61" t="s">
        <v>12244</v>
      </c>
      <c r="B2582" s="61" t="s">
        <v>83</v>
      </c>
      <c r="C2582" s="62">
        <v>591389</v>
      </c>
      <c r="D2582" s="61" t="s">
        <v>12051</v>
      </c>
      <c r="E2582" s="61" t="s">
        <v>12191</v>
      </c>
      <c r="F2582" s="61" t="s">
        <v>12275</v>
      </c>
      <c r="G2582" s="63">
        <v>7</v>
      </c>
    </row>
    <row r="2583" spans="1:7" hidden="1" x14ac:dyDescent="0.25">
      <c r="A2583" s="61" t="s">
        <v>12244</v>
      </c>
      <c r="B2583" s="61" t="s">
        <v>83</v>
      </c>
      <c r="C2583" s="62">
        <v>591389</v>
      </c>
      <c r="D2583" s="61" t="s">
        <v>12051</v>
      </c>
      <c r="E2583" s="61" t="s">
        <v>12191</v>
      </c>
      <c r="F2583" s="61" t="s">
        <v>12276</v>
      </c>
      <c r="G2583" s="63">
        <v>5</v>
      </c>
    </row>
    <row r="2584" spans="1:7" hidden="1" x14ac:dyDescent="0.25">
      <c r="A2584" s="61" t="s">
        <v>12244</v>
      </c>
      <c r="B2584" s="61" t="s">
        <v>83</v>
      </c>
      <c r="C2584" s="62">
        <v>591389</v>
      </c>
      <c r="D2584" s="61" t="s">
        <v>12108</v>
      </c>
      <c r="E2584" s="61" t="s">
        <v>12191</v>
      </c>
      <c r="F2584" s="61" t="s">
        <v>12275</v>
      </c>
      <c r="G2584" s="63">
        <v>7</v>
      </c>
    </row>
    <row r="2585" spans="1:7" hidden="1" x14ac:dyDescent="0.25">
      <c r="A2585" s="61" t="s">
        <v>12244</v>
      </c>
      <c r="B2585" s="61" t="s">
        <v>83</v>
      </c>
      <c r="C2585" s="62">
        <v>591389</v>
      </c>
      <c r="D2585" s="61" t="s">
        <v>12108</v>
      </c>
      <c r="E2585" s="61" t="s">
        <v>12191</v>
      </c>
      <c r="F2585" s="61" t="s">
        <v>12276</v>
      </c>
      <c r="G2585" s="63">
        <v>5</v>
      </c>
    </row>
    <row r="2586" spans="1:7" hidden="1" x14ac:dyDescent="0.25">
      <c r="A2586" s="61" t="s">
        <v>12244</v>
      </c>
      <c r="B2586" s="61" t="s">
        <v>59</v>
      </c>
      <c r="C2586" s="62">
        <v>591836</v>
      </c>
      <c r="D2586" s="61" t="s">
        <v>12051</v>
      </c>
      <c r="E2586" s="61" t="s">
        <v>12192</v>
      </c>
      <c r="F2586" s="61" t="s">
        <v>12275</v>
      </c>
      <c r="G2586" s="63">
        <v>10</v>
      </c>
    </row>
    <row r="2587" spans="1:7" hidden="1" x14ac:dyDescent="0.25">
      <c r="A2587" s="61" t="s">
        <v>12244</v>
      </c>
      <c r="B2587" s="61" t="s">
        <v>42</v>
      </c>
      <c r="C2587" s="62">
        <v>591851</v>
      </c>
      <c r="D2587" s="61" t="s">
        <v>12051</v>
      </c>
      <c r="E2587" s="61" t="s">
        <v>12193</v>
      </c>
      <c r="F2587" s="61" t="s">
        <v>12276</v>
      </c>
      <c r="G2587" s="63">
        <v>7.5</v>
      </c>
    </row>
    <row r="2588" spans="1:7" hidden="1" x14ac:dyDescent="0.25">
      <c r="A2588" s="61" t="s">
        <v>12244</v>
      </c>
      <c r="B2588" s="61" t="s">
        <v>42</v>
      </c>
      <c r="C2588" s="62">
        <v>591851</v>
      </c>
      <c r="D2588" s="61" t="s">
        <v>12037</v>
      </c>
      <c r="E2588" s="61" t="s">
        <v>12193</v>
      </c>
      <c r="F2588" s="61" t="s">
        <v>12276</v>
      </c>
      <c r="G2588" s="63">
        <v>7.5</v>
      </c>
    </row>
    <row r="2589" spans="1:7" hidden="1" x14ac:dyDescent="0.25">
      <c r="A2589" s="61" t="s">
        <v>12244</v>
      </c>
      <c r="B2589" s="61" t="s">
        <v>7920</v>
      </c>
      <c r="C2589" s="62">
        <v>591893</v>
      </c>
      <c r="D2589" s="61" t="s">
        <v>12051</v>
      </c>
      <c r="E2589" s="61" t="s">
        <v>12194</v>
      </c>
      <c r="F2589" s="61" t="s">
        <v>12276</v>
      </c>
      <c r="G2589" s="63">
        <v>23</v>
      </c>
    </row>
    <row r="2590" spans="1:7" hidden="1" x14ac:dyDescent="0.25">
      <c r="A2590" s="61" t="s">
        <v>12244</v>
      </c>
      <c r="B2590" s="61" t="s">
        <v>7920</v>
      </c>
      <c r="C2590" s="62">
        <v>591893</v>
      </c>
      <c r="D2590" s="61" t="s">
        <v>12137</v>
      </c>
      <c r="E2590" s="61" t="s">
        <v>12194</v>
      </c>
      <c r="F2590" s="61" t="s">
        <v>12276</v>
      </c>
      <c r="G2590" s="63">
        <v>23</v>
      </c>
    </row>
    <row r="2591" spans="1:7" hidden="1" x14ac:dyDescent="0.25">
      <c r="A2591" s="61" t="s">
        <v>12244</v>
      </c>
      <c r="B2591" s="61" t="s">
        <v>182</v>
      </c>
      <c r="C2591" s="62">
        <v>591274</v>
      </c>
      <c r="D2591" s="61" t="s">
        <v>12051</v>
      </c>
      <c r="E2591" s="61" t="s">
        <v>12195</v>
      </c>
      <c r="F2591" s="61" t="s">
        <v>12275</v>
      </c>
      <c r="G2591" s="63">
        <v>5</v>
      </c>
    </row>
    <row r="2592" spans="1:7" hidden="1" x14ac:dyDescent="0.25">
      <c r="A2592" s="61" t="s">
        <v>12244</v>
      </c>
      <c r="B2592" s="61" t="s">
        <v>182</v>
      </c>
      <c r="C2592" s="62">
        <v>591274</v>
      </c>
      <c r="D2592" s="61" t="s">
        <v>12051</v>
      </c>
      <c r="E2592" s="61" t="s">
        <v>12195</v>
      </c>
      <c r="F2592" s="61" t="s">
        <v>12276</v>
      </c>
      <c r="G2592" s="63">
        <v>5</v>
      </c>
    </row>
    <row r="2593" spans="1:7" hidden="1" x14ac:dyDescent="0.25">
      <c r="A2593" s="61" t="s">
        <v>12244</v>
      </c>
      <c r="B2593" s="61" t="s">
        <v>72</v>
      </c>
      <c r="C2593" s="62">
        <v>591927</v>
      </c>
      <c r="D2593" s="61" t="s">
        <v>12051</v>
      </c>
      <c r="E2593" s="61" t="s">
        <v>12196</v>
      </c>
      <c r="F2593" s="61" t="s">
        <v>12275</v>
      </c>
      <c r="G2593" s="63">
        <v>14</v>
      </c>
    </row>
    <row r="2594" spans="1:7" hidden="1" x14ac:dyDescent="0.25">
      <c r="A2594" s="61" t="s">
        <v>12244</v>
      </c>
      <c r="B2594" s="61" t="s">
        <v>72</v>
      </c>
      <c r="C2594" s="62">
        <v>591927</v>
      </c>
      <c r="D2594" s="61" t="s">
        <v>12051</v>
      </c>
      <c r="E2594" s="61" t="s">
        <v>12196</v>
      </c>
      <c r="F2594" s="61" t="s">
        <v>12276</v>
      </c>
      <c r="G2594" s="63">
        <v>11.5</v>
      </c>
    </row>
    <row r="2595" spans="1:7" hidden="1" x14ac:dyDescent="0.25">
      <c r="A2595" s="61" t="s">
        <v>12244</v>
      </c>
      <c r="B2595" s="61" t="s">
        <v>72</v>
      </c>
      <c r="C2595" s="62">
        <v>591927</v>
      </c>
      <c r="D2595" s="61" t="s">
        <v>12124</v>
      </c>
      <c r="E2595" s="61" t="s">
        <v>12196</v>
      </c>
      <c r="F2595" s="61" t="s">
        <v>12275</v>
      </c>
      <c r="G2595" s="63">
        <v>14</v>
      </c>
    </row>
    <row r="2596" spans="1:7" hidden="1" x14ac:dyDescent="0.25">
      <c r="A2596" s="61" t="s">
        <v>12244</v>
      </c>
      <c r="B2596" s="61" t="s">
        <v>72</v>
      </c>
      <c r="C2596" s="62">
        <v>591927</v>
      </c>
      <c r="D2596" s="61" t="s">
        <v>12124</v>
      </c>
      <c r="E2596" s="61" t="s">
        <v>12196</v>
      </c>
      <c r="F2596" s="61" t="s">
        <v>12276</v>
      </c>
      <c r="G2596" s="63">
        <v>11.5</v>
      </c>
    </row>
    <row r="2597" spans="1:7" hidden="1" x14ac:dyDescent="0.25">
      <c r="A2597" s="61" t="s">
        <v>12244</v>
      </c>
      <c r="B2597" s="61" t="s">
        <v>163</v>
      </c>
      <c r="C2597" s="62">
        <v>591963</v>
      </c>
      <c r="D2597" s="61" t="s">
        <v>12051</v>
      </c>
      <c r="E2597" s="61" t="s">
        <v>12197</v>
      </c>
      <c r="F2597" s="61" t="s">
        <v>12276</v>
      </c>
      <c r="G2597" s="63">
        <v>5</v>
      </c>
    </row>
    <row r="2598" spans="1:7" hidden="1" x14ac:dyDescent="0.25">
      <c r="A2598" s="61" t="s">
        <v>12244</v>
      </c>
      <c r="B2598" s="61" t="s">
        <v>163</v>
      </c>
      <c r="C2598" s="62">
        <v>591963</v>
      </c>
      <c r="D2598" s="61" t="s">
        <v>12051</v>
      </c>
      <c r="E2598" s="61" t="s">
        <v>12198</v>
      </c>
      <c r="F2598" s="61" t="s">
        <v>12275</v>
      </c>
      <c r="G2598" s="63">
        <v>5</v>
      </c>
    </row>
    <row r="2599" spans="1:7" hidden="1" x14ac:dyDescent="0.25">
      <c r="A2599" s="61" t="s">
        <v>12244</v>
      </c>
      <c r="B2599" s="61" t="s">
        <v>163</v>
      </c>
      <c r="C2599" s="62">
        <v>591963</v>
      </c>
      <c r="D2599" s="61" t="s">
        <v>12051</v>
      </c>
      <c r="E2599" s="61" t="s">
        <v>12198</v>
      </c>
      <c r="F2599" s="61" t="s">
        <v>12276</v>
      </c>
      <c r="G2599" s="63">
        <v>5</v>
      </c>
    </row>
    <row r="2600" spans="1:7" hidden="1" x14ac:dyDescent="0.25">
      <c r="A2600" s="61" t="s">
        <v>12244</v>
      </c>
      <c r="B2600" s="61" t="s">
        <v>163</v>
      </c>
      <c r="C2600" s="62">
        <v>591963</v>
      </c>
      <c r="D2600" s="61" t="s">
        <v>11979</v>
      </c>
      <c r="E2600" s="61" t="s">
        <v>12198</v>
      </c>
      <c r="F2600" s="61" t="s">
        <v>12275</v>
      </c>
      <c r="G2600" s="63">
        <v>5</v>
      </c>
    </row>
    <row r="2601" spans="1:7" hidden="1" x14ac:dyDescent="0.25">
      <c r="A2601" s="61" t="s">
        <v>12244</v>
      </c>
      <c r="B2601" s="61" t="s">
        <v>163</v>
      </c>
      <c r="C2601" s="62">
        <v>591963</v>
      </c>
      <c r="D2601" s="61" t="s">
        <v>11979</v>
      </c>
      <c r="E2601" s="61" t="s">
        <v>12198</v>
      </c>
      <c r="F2601" s="61" t="s">
        <v>12276</v>
      </c>
      <c r="G2601" s="63">
        <v>5</v>
      </c>
    </row>
    <row r="2602" spans="1:7" hidden="1" x14ac:dyDescent="0.25">
      <c r="A2602" s="61" t="s">
        <v>12244</v>
      </c>
      <c r="B2602" s="61" t="s">
        <v>56</v>
      </c>
      <c r="C2602" s="62">
        <v>591975</v>
      </c>
      <c r="D2602" s="61" t="s">
        <v>12051</v>
      </c>
      <c r="E2602" s="61" t="s">
        <v>12164</v>
      </c>
      <c r="F2602" s="61" t="s">
        <v>12275</v>
      </c>
      <c r="G2602" s="63">
        <v>10</v>
      </c>
    </row>
    <row r="2603" spans="1:7" hidden="1" x14ac:dyDescent="0.25">
      <c r="A2603" s="61" t="s">
        <v>12244</v>
      </c>
      <c r="B2603" s="61" t="s">
        <v>56</v>
      </c>
      <c r="C2603" s="62">
        <v>591975</v>
      </c>
      <c r="D2603" s="61" t="s">
        <v>12051</v>
      </c>
      <c r="E2603" s="61" t="s">
        <v>12164</v>
      </c>
      <c r="F2603" s="61" t="s">
        <v>12276</v>
      </c>
      <c r="G2603" s="63">
        <v>7.5</v>
      </c>
    </row>
    <row r="2604" spans="1:7" hidden="1" x14ac:dyDescent="0.25">
      <c r="A2604" s="61" t="s">
        <v>12244</v>
      </c>
      <c r="B2604" s="61" t="s">
        <v>985</v>
      </c>
      <c r="C2604" s="62">
        <v>592118</v>
      </c>
      <c r="D2604" s="61" t="s">
        <v>12051</v>
      </c>
      <c r="E2604" s="61" t="s">
        <v>12199</v>
      </c>
      <c r="F2604" s="61" t="s">
        <v>12276</v>
      </c>
      <c r="G2604" s="63">
        <v>19.86</v>
      </c>
    </row>
    <row r="2605" spans="1:7" hidden="1" x14ac:dyDescent="0.25">
      <c r="A2605" s="61" t="s">
        <v>12244</v>
      </c>
      <c r="B2605" s="61" t="s">
        <v>985</v>
      </c>
      <c r="C2605" s="62">
        <v>592118</v>
      </c>
      <c r="D2605" s="61" t="s">
        <v>11981</v>
      </c>
      <c r="E2605" s="61" t="s">
        <v>12199</v>
      </c>
      <c r="F2605" s="61" t="s">
        <v>12276</v>
      </c>
      <c r="G2605" s="63">
        <v>19.86</v>
      </c>
    </row>
    <row r="2606" spans="1:7" hidden="1" x14ac:dyDescent="0.25">
      <c r="A2606" s="61" t="s">
        <v>12244</v>
      </c>
      <c r="B2606" s="61" t="s">
        <v>1004</v>
      </c>
      <c r="C2606" s="62">
        <v>592130</v>
      </c>
      <c r="D2606" s="61" t="s">
        <v>12051</v>
      </c>
      <c r="E2606" s="61" t="s">
        <v>12200</v>
      </c>
      <c r="F2606" s="61" t="s">
        <v>12275</v>
      </c>
      <c r="G2606" s="63">
        <v>8</v>
      </c>
    </row>
    <row r="2607" spans="1:7" hidden="1" x14ac:dyDescent="0.25">
      <c r="A2607" s="61" t="s">
        <v>12244</v>
      </c>
      <c r="B2607" s="61" t="s">
        <v>977</v>
      </c>
      <c r="C2607" s="62">
        <v>592266</v>
      </c>
      <c r="D2607" s="61" t="s">
        <v>12051</v>
      </c>
      <c r="E2607" s="61" t="s">
        <v>12195</v>
      </c>
      <c r="F2607" s="61" t="s">
        <v>12275</v>
      </c>
      <c r="G2607" s="63">
        <v>5</v>
      </c>
    </row>
    <row r="2608" spans="1:7" hidden="1" x14ac:dyDescent="0.25">
      <c r="A2608" s="61" t="s">
        <v>12244</v>
      </c>
      <c r="B2608" s="61" t="s">
        <v>977</v>
      </c>
      <c r="C2608" s="62">
        <v>592266</v>
      </c>
      <c r="D2608" s="61" t="s">
        <v>12051</v>
      </c>
      <c r="E2608" s="61" t="s">
        <v>12195</v>
      </c>
      <c r="F2608" s="61" t="s">
        <v>12276</v>
      </c>
      <c r="G2608" s="63">
        <v>3.5</v>
      </c>
    </row>
    <row r="2609" spans="1:7" hidden="1" x14ac:dyDescent="0.25">
      <c r="A2609" s="61" t="s">
        <v>12244</v>
      </c>
      <c r="B2609" s="61" t="s">
        <v>964</v>
      </c>
      <c r="C2609" s="62">
        <v>592305</v>
      </c>
      <c r="D2609" s="61" t="s">
        <v>12129</v>
      </c>
      <c r="E2609" s="61" t="s">
        <v>12201</v>
      </c>
      <c r="F2609" s="61" t="s">
        <v>12276</v>
      </c>
      <c r="G2609" s="63">
        <v>17.5</v>
      </c>
    </row>
    <row r="2610" spans="1:7" hidden="1" x14ac:dyDescent="0.25">
      <c r="A2610" s="61" t="s">
        <v>12244</v>
      </c>
      <c r="B2610" s="61" t="s">
        <v>964</v>
      </c>
      <c r="C2610" s="62">
        <v>592305</v>
      </c>
      <c r="D2610" s="61" t="s">
        <v>12051</v>
      </c>
      <c r="E2610" s="61" t="s">
        <v>12201</v>
      </c>
      <c r="F2610" s="61" t="s">
        <v>12276</v>
      </c>
      <c r="G2610" s="63">
        <v>17.5</v>
      </c>
    </row>
    <row r="2611" spans="1:7" hidden="1" x14ac:dyDescent="0.25">
      <c r="A2611" s="61" t="s">
        <v>12244</v>
      </c>
      <c r="B2611" s="61" t="s">
        <v>979</v>
      </c>
      <c r="C2611" s="62">
        <v>592306</v>
      </c>
      <c r="D2611" s="61" t="s">
        <v>12051</v>
      </c>
      <c r="E2611" s="61" t="s">
        <v>12166</v>
      </c>
      <c r="F2611" s="61" t="s">
        <v>12276</v>
      </c>
      <c r="G2611" s="63">
        <v>8</v>
      </c>
    </row>
    <row r="2612" spans="1:7" hidden="1" x14ac:dyDescent="0.25">
      <c r="A2612" s="61" t="s">
        <v>12244</v>
      </c>
      <c r="B2612" s="61" t="s">
        <v>149</v>
      </c>
      <c r="C2612" s="62">
        <v>578282</v>
      </c>
      <c r="D2612" s="61" t="s">
        <v>12051</v>
      </c>
      <c r="E2612" s="61" t="s">
        <v>12195</v>
      </c>
      <c r="F2612" s="61" t="s">
        <v>12275</v>
      </c>
      <c r="G2612" s="63">
        <v>5.9</v>
      </c>
    </row>
    <row r="2613" spans="1:7" hidden="1" x14ac:dyDescent="0.25">
      <c r="A2613" s="61" t="s">
        <v>12244</v>
      </c>
      <c r="B2613" s="61" t="s">
        <v>149</v>
      </c>
      <c r="C2613" s="62">
        <v>578282</v>
      </c>
      <c r="D2613" s="61" t="s">
        <v>12051</v>
      </c>
      <c r="E2613" s="61" t="s">
        <v>12195</v>
      </c>
      <c r="F2613" s="61" t="s">
        <v>12276</v>
      </c>
      <c r="G2613" s="63">
        <v>3.5</v>
      </c>
    </row>
    <row r="2614" spans="1:7" hidden="1" x14ac:dyDescent="0.25">
      <c r="A2614" s="61" t="s">
        <v>12244</v>
      </c>
      <c r="B2614" s="61" t="s">
        <v>149</v>
      </c>
      <c r="C2614" s="62">
        <v>578282</v>
      </c>
      <c r="D2614" s="61" t="s">
        <v>11987</v>
      </c>
      <c r="E2614" s="61" t="s">
        <v>12195</v>
      </c>
      <c r="F2614" s="61" t="s">
        <v>12275</v>
      </c>
      <c r="G2614" s="63">
        <v>5.9</v>
      </c>
    </row>
    <row r="2615" spans="1:7" hidden="1" x14ac:dyDescent="0.25">
      <c r="A2615" s="61" t="s">
        <v>12244</v>
      </c>
      <c r="B2615" s="61" t="s">
        <v>149</v>
      </c>
      <c r="C2615" s="62">
        <v>578282</v>
      </c>
      <c r="D2615" s="61" t="s">
        <v>11987</v>
      </c>
      <c r="E2615" s="61" t="s">
        <v>12195</v>
      </c>
      <c r="F2615" s="61" t="s">
        <v>12276</v>
      </c>
      <c r="G2615" s="63">
        <v>3.5</v>
      </c>
    </row>
    <row r="2616" spans="1:7" hidden="1" x14ac:dyDescent="0.25">
      <c r="A2616" s="61" t="s">
        <v>12244</v>
      </c>
      <c r="B2616" s="61" t="s">
        <v>195</v>
      </c>
      <c r="C2616" s="62">
        <v>577503</v>
      </c>
      <c r="D2616" s="61" t="s">
        <v>12051</v>
      </c>
      <c r="E2616" s="61" t="s">
        <v>12198</v>
      </c>
      <c r="F2616" s="61" t="s">
        <v>12276</v>
      </c>
      <c r="G2616" s="63">
        <v>3</v>
      </c>
    </row>
    <row r="2617" spans="1:7" hidden="1" x14ac:dyDescent="0.25">
      <c r="A2617" s="61" t="s">
        <v>12244</v>
      </c>
      <c r="B2617" s="61" t="s">
        <v>982</v>
      </c>
      <c r="C2617" s="62">
        <v>592353</v>
      </c>
      <c r="D2617" s="61" t="s">
        <v>12051</v>
      </c>
      <c r="E2617" s="61" t="s">
        <v>12202</v>
      </c>
      <c r="F2617" s="61" t="s">
        <v>12275</v>
      </c>
      <c r="G2617" s="63">
        <v>9</v>
      </c>
    </row>
    <row r="2618" spans="1:7" hidden="1" x14ac:dyDescent="0.25">
      <c r="A2618" s="61" t="s">
        <v>12244</v>
      </c>
      <c r="B2618" s="61" t="s">
        <v>982</v>
      </c>
      <c r="C2618" s="62">
        <v>592353</v>
      </c>
      <c r="D2618" s="61" t="s">
        <v>12051</v>
      </c>
      <c r="E2618" s="61" t="s">
        <v>12202</v>
      </c>
      <c r="F2618" s="61" t="s">
        <v>12276</v>
      </c>
      <c r="G2618" s="63">
        <v>7</v>
      </c>
    </row>
    <row r="2619" spans="1:7" hidden="1" x14ac:dyDescent="0.25">
      <c r="A2619" s="61" t="s">
        <v>12244</v>
      </c>
      <c r="B2619" s="61" t="s">
        <v>1009</v>
      </c>
      <c r="C2619" s="62">
        <v>592354</v>
      </c>
      <c r="D2619" s="61" t="s">
        <v>12051</v>
      </c>
      <c r="E2619" s="61" t="s">
        <v>12164</v>
      </c>
      <c r="F2619" s="61" t="s">
        <v>12275</v>
      </c>
      <c r="G2619" s="63">
        <v>13</v>
      </c>
    </row>
    <row r="2620" spans="1:7" hidden="1" x14ac:dyDescent="0.25">
      <c r="A2620" s="61" t="s">
        <v>12244</v>
      </c>
      <c r="B2620" s="61" t="s">
        <v>1009</v>
      </c>
      <c r="C2620" s="62">
        <v>592354</v>
      </c>
      <c r="D2620" s="61" t="s">
        <v>12051</v>
      </c>
      <c r="E2620" s="61" t="s">
        <v>12203</v>
      </c>
      <c r="F2620" s="61" t="s">
        <v>12276</v>
      </c>
      <c r="G2620" s="63">
        <v>10</v>
      </c>
    </row>
    <row r="2621" spans="1:7" hidden="1" x14ac:dyDescent="0.25">
      <c r="A2621" s="61" t="s">
        <v>12244</v>
      </c>
      <c r="B2621" s="61" t="s">
        <v>988</v>
      </c>
      <c r="C2621" s="62">
        <v>592392</v>
      </c>
      <c r="D2621" s="61" t="s">
        <v>11968</v>
      </c>
      <c r="E2621" s="61" t="s">
        <v>12203</v>
      </c>
      <c r="F2621" s="61" t="s">
        <v>12275</v>
      </c>
      <c r="G2621" s="63">
        <v>10</v>
      </c>
    </row>
    <row r="2622" spans="1:7" hidden="1" x14ac:dyDescent="0.25">
      <c r="A2622" s="61" t="s">
        <v>12244</v>
      </c>
      <c r="B2622" s="61" t="s">
        <v>988</v>
      </c>
      <c r="C2622" s="62">
        <v>592392</v>
      </c>
      <c r="D2622" s="61" t="s">
        <v>12051</v>
      </c>
      <c r="E2622" s="61" t="s">
        <v>12203</v>
      </c>
      <c r="F2622" s="61" t="s">
        <v>12275</v>
      </c>
      <c r="G2622" s="63">
        <v>10</v>
      </c>
    </row>
    <row r="2623" spans="1:7" hidden="1" x14ac:dyDescent="0.25">
      <c r="A2623" s="61" t="s">
        <v>12244</v>
      </c>
      <c r="B2623" s="61" t="s">
        <v>974</v>
      </c>
      <c r="C2623" s="62">
        <v>592402</v>
      </c>
      <c r="D2623" s="61" t="s">
        <v>12051</v>
      </c>
      <c r="E2623" s="61" t="s">
        <v>12172</v>
      </c>
      <c r="F2623" s="61" t="s">
        <v>12275</v>
      </c>
      <c r="G2623" s="63">
        <v>3</v>
      </c>
    </row>
    <row r="2624" spans="1:7" hidden="1" x14ac:dyDescent="0.25">
      <c r="A2624" s="61" t="s">
        <v>12244</v>
      </c>
      <c r="B2624" s="61" t="s">
        <v>966</v>
      </c>
      <c r="C2624" s="62">
        <v>592456</v>
      </c>
      <c r="D2624" s="61" t="s">
        <v>12051</v>
      </c>
      <c r="E2624" s="61" t="s">
        <v>12204</v>
      </c>
      <c r="F2624" s="61" t="s">
        <v>12276</v>
      </c>
      <c r="G2624" s="63">
        <v>3</v>
      </c>
    </row>
    <row r="2625" spans="1:7" hidden="1" x14ac:dyDescent="0.25">
      <c r="A2625" s="61" t="s">
        <v>12244</v>
      </c>
      <c r="B2625" s="61" t="s">
        <v>959</v>
      </c>
      <c r="C2625" s="62">
        <v>592485</v>
      </c>
      <c r="D2625" s="61" t="s">
        <v>12051</v>
      </c>
      <c r="E2625" s="61" t="s">
        <v>12204</v>
      </c>
      <c r="F2625" s="61" t="s">
        <v>12276</v>
      </c>
      <c r="G2625" s="63">
        <v>6.5</v>
      </c>
    </row>
    <row r="2626" spans="1:7" hidden="1" x14ac:dyDescent="0.25">
      <c r="A2626" s="61" t="s">
        <v>12244</v>
      </c>
      <c r="B2626" s="61" t="s">
        <v>1031</v>
      </c>
      <c r="C2626" s="62">
        <v>592576</v>
      </c>
      <c r="D2626" s="61" t="s">
        <v>12051</v>
      </c>
      <c r="E2626" s="61" t="s">
        <v>12205</v>
      </c>
      <c r="F2626" s="61" t="s">
        <v>12275</v>
      </c>
      <c r="G2626" s="63">
        <v>1.5</v>
      </c>
    </row>
    <row r="2627" spans="1:7" hidden="1" x14ac:dyDescent="0.25">
      <c r="A2627" s="61" t="s">
        <v>12244</v>
      </c>
      <c r="B2627" s="61" t="s">
        <v>1031</v>
      </c>
      <c r="C2627" s="62">
        <v>592576</v>
      </c>
      <c r="D2627" s="61" t="s">
        <v>12051</v>
      </c>
      <c r="E2627" s="61" t="s">
        <v>12205</v>
      </c>
      <c r="F2627" s="61" t="s">
        <v>12276</v>
      </c>
      <c r="G2627" s="63">
        <v>1</v>
      </c>
    </row>
    <row r="2628" spans="1:7" hidden="1" x14ac:dyDescent="0.25">
      <c r="A2628" s="61" t="s">
        <v>12244</v>
      </c>
      <c r="B2628" s="61" t="s">
        <v>1031</v>
      </c>
      <c r="C2628" s="62">
        <v>592576</v>
      </c>
      <c r="D2628" s="61" t="s">
        <v>12051</v>
      </c>
      <c r="E2628" s="61" t="s">
        <v>12207</v>
      </c>
      <c r="F2628" s="61" t="s">
        <v>12275</v>
      </c>
      <c r="G2628" s="63">
        <v>3</v>
      </c>
    </row>
    <row r="2629" spans="1:7" hidden="1" x14ac:dyDescent="0.25">
      <c r="A2629" s="61" t="s">
        <v>12244</v>
      </c>
      <c r="B2629" s="61" t="s">
        <v>1031</v>
      </c>
      <c r="C2629" s="62">
        <v>592576</v>
      </c>
      <c r="D2629" s="61" t="s">
        <v>12051</v>
      </c>
      <c r="E2629" s="61" t="s">
        <v>12207</v>
      </c>
      <c r="F2629" s="61" t="s">
        <v>12276</v>
      </c>
      <c r="G2629" s="63">
        <v>2</v>
      </c>
    </row>
    <row r="2630" spans="1:7" hidden="1" x14ac:dyDescent="0.25">
      <c r="A2630" s="61" t="s">
        <v>12244</v>
      </c>
      <c r="B2630" s="61" t="s">
        <v>1031</v>
      </c>
      <c r="C2630" s="62">
        <v>592576</v>
      </c>
      <c r="D2630" s="61" t="s">
        <v>12051</v>
      </c>
      <c r="E2630" s="61" t="s">
        <v>12206</v>
      </c>
      <c r="F2630" s="61" t="s">
        <v>12275</v>
      </c>
      <c r="G2630" s="63">
        <v>6</v>
      </c>
    </row>
    <row r="2631" spans="1:7" hidden="1" x14ac:dyDescent="0.25">
      <c r="A2631" s="61" t="s">
        <v>12244</v>
      </c>
      <c r="B2631" s="61" t="s">
        <v>1031</v>
      </c>
      <c r="C2631" s="62">
        <v>592576</v>
      </c>
      <c r="D2631" s="61" t="s">
        <v>12051</v>
      </c>
      <c r="E2631" s="61" t="s">
        <v>12206</v>
      </c>
      <c r="F2631" s="61" t="s">
        <v>12276</v>
      </c>
      <c r="G2631" s="63">
        <v>3.7</v>
      </c>
    </row>
    <row r="2632" spans="1:7" hidden="1" x14ac:dyDescent="0.25">
      <c r="A2632" s="61" t="s">
        <v>12244</v>
      </c>
      <c r="B2632" s="61" t="s">
        <v>1031</v>
      </c>
      <c r="C2632" s="62">
        <v>592576</v>
      </c>
      <c r="D2632" s="61" t="s">
        <v>12055</v>
      </c>
      <c r="E2632" s="61" t="s">
        <v>12205</v>
      </c>
      <c r="F2632" s="61" t="s">
        <v>12275</v>
      </c>
      <c r="G2632" s="63">
        <v>1.5</v>
      </c>
    </row>
    <row r="2633" spans="1:7" hidden="1" x14ac:dyDescent="0.25">
      <c r="A2633" s="61" t="s">
        <v>12244</v>
      </c>
      <c r="B2633" s="61" t="s">
        <v>1031</v>
      </c>
      <c r="C2633" s="62">
        <v>592576</v>
      </c>
      <c r="D2633" s="61" t="s">
        <v>12055</v>
      </c>
      <c r="E2633" s="61" t="s">
        <v>12205</v>
      </c>
      <c r="F2633" s="61" t="s">
        <v>12276</v>
      </c>
      <c r="G2633" s="63">
        <v>1</v>
      </c>
    </row>
    <row r="2634" spans="1:7" hidden="1" x14ac:dyDescent="0.25">
      <c r="A2634" s="61" t="s">
        <v>12244</v>
      </c>
      <c r="B2634" s="61" t="s">
        <v>1031</v>
      </c>
      <c r="C2634" s="62">
        <v>592576</v>
      </c>
      <c r="D2634" s="61" t="s">
        <v>12055</v>
      </c>
      <c r="E2634" s="61" t="s">
        <v>12206</v>
      </c>
      <c r="F2634" s="61" t="s">
        <v>12275</v>
      </c>
      <c r="G2634" s="63">
        <v>1.5</v>
      </c>
    </row>
    <row r="2635" spans="1:7" hidden="1" x14ac:dyDescent="0.25">
      <c r="A2635" s="61" t="s">
        <v>12244</v>
      </c>
      <c r="B2635" s="61" t="s">
        <v>1031</v>
      </c>
      <c r="C2635" s="62">
        <v>592576</v>
      </c>
      <c r="D2635" s="61" t="s">
        <v>12055</v>
      </c>
      <c r="E2635" s="61" t="s">
        <v>12206</v>
      </c>
      <c r="F2635" s="61" t="s">
        <v>12276</v>
      </c>
      <c r="G2635" s="63">
        <v>1</v>
      </c>
    </row>
    <row r="2636" spans="1:7" hidden="1" x14ac:dyDescent="0.25">
      <c r="A2636" s="61" t="s">
        <v>12244</v>
      </c>
      <c r="B2636" s="61" t="s">
        <v>1031</v>
      </c>
      <c r="C2636" s="62">
        <v>592576</v>
      </c>
      <c r="D2636" s="61" t="s">
        <v>12141</v>
      </c>
      <c r="E2636" s="61" t="s">
        <v>12207</v>
      </c>
      <c r="F2636" s="61" t="s">
        <v>12275</v>
      </c>
      <c r="G2636" s="63">
        <v>3</v>
      </c>
    </row>
    <row r="2637" spans="1:7" hidden="1" x14ac:dyDescent="0.25">
      <c r="A2637" s="61" t="s">
        <v>12244</v>
      </c>
      <c r="B2637" s="61" t="s">
        <v>1031</v>
      </c>
      <c r="C2637" s="62">
        <v>592576</v>
      </c>
      <c r="D2637" s="61" t="s">
        <v>12141</v>
      </c>
      <c r="E2637" s="61" t="s">
        <v>12207</v>
      </c>
      <c r="F2637" s="61" t="s">
        <v>12276</v>
      </c>
      <c r="G2637" s="63">
        <v>2</v>
      </c>
    </row>
    <row r="2638" spans="1:7" hidden="1" x14ac:dyDescent="0.25">
      <c r="A2638" s="61" t="s">
        <v>12244</v>
      </c>
      <c r="B2638" s="61" t="s">
        <v>1031</v>
      </c>
      <c r="C2638" s="62">
        <v>592576</v>
      </c>
      <c r="D2638" s="61" t="s">
        <v>12017</v>
      </c>
      <c r="E2638" s="61" t="s">
        <v>12206</v>
      </c>
      <c r="F2638" s="61" t="s">
        <v>12275</v>
      </c>
      <c r="G2638" s="63">
        <v>6</v>
      </c>
    </row>
    <row r="2639" spans="1:7" hidden="1" x14ac:dyDescent="0.25">
      <c r="A2639" s="61" t="s">
        <v>12244</v>
      </c>
      <c r="B2639" s="61" t="s">
        <v>1031</v>
      </c>
      <c r="C2639" s="62">
        <v>592576</v>
      </c>
      <c r="D2639" s="61" t="s">
        <v>12017</v>
      </c>
      <c r="E2639" s="61" t="s">
        <v>12206</v>
      </c>
      <c r="F2639" s="61" t="s">
        <v>12276</v>
      </c>
      <c r="G2639" s="63">
        <v>3.7</v>
      </c>
    </row>
    <row r="2640" spans="1:7" hidden="1" x14ac:dyDescent="0.25">
      <c r="A2640" s="61" t="s">
        <v>12244</v>
      </c>
      <c r="B2640" s="61" t="s">
        <v>997</v>
      </c>
      <c r="C2640" s="62">
        <v>592578</v>
      </c>
      <c r="D2640" s="61" t="s">
        <v>12051</v>
      </c>
      <c r="E2640" s="61" t="s">
        <v>12165</v>
      </c>
      <c r="F2640" s="61" t="s">
        <v>12275</v>
      </c>
      <c r="G2640" s="63">
        <v>10</v>
      </c>
    </row>
    <row r="2641" spans="1:7" hidden="1" x14ac:dyDescent="0.25">
      <c r="A2641" s="61" t="s">
        <v>12244</v>
      </c>
      <c r="B2641" s="61" t="s">
        <v>997</v>
      </c>
      <c r="C2641" s="62">
        <v>592578</v>
      </c>
      <c r="D2641" s="61" t="s">
        <v>12051</v>
      </c>
      <c r="E2641" s="61" t="s">
        <v>12165</v>
      </c>
      <c r="F2641" s="61" t="s">
        <v>12276</v>
      </c>
      <c r="G2641" s="63">
        <v>7.5</v>
      </c>
    </row>
    <row r="2642" spans="1:7" hidden="1" x14ac:dyDescent="0.25">
      <c r="A2642" s="61" t="s">
        <v>12244</v>
      </c>
      <c r="B2642" s="61" t="s">
        <v>997</v>
      </c>
      <c r="C2642" s="62">
        <v>592578</v>
      </c>
      <c r="D2642" s="61" t="s">
        <v>12025</v>
      </c>
      <c r="E2642" s="61" t="s">
        <v>12165</v>
      </c>
      <c r="F2642" s="61" t="s">
        <v>12275</v>
      </c>
      <c r="G2642" s="63">
        <v>10</v>
      </c>
    </row>
    <row r="2643" spans="1:7" hidden="1" x14ac:dyDescent="0.25">
      <c r="A2643" s="61" t="s">
        <v>12244</v>
      </c>
      <c r="B2643" s="61" t="s">
        <v>997</v>
      </c>
      <c r="C2643" s="62">
        <v>592578</v>
      </c>
      <c r="D2643" s="61" t="s">
        <v>12025</v>
      </c>
      <c r="E2643" s="61" t="s">
        <v>12165</v>
      </c>
      <c r="F2643" s="61" t="s">
        <v>12276</v>
      </c>
      <c r="G2643" s="63">
        <v>7.5</v>
      </c>
    </row>
    <row r="2644" spans="1:7" hidden="1" x14ac:dyDescent="0.25">
      <c r="A2644" s="61" t="s">
        <v>12244</v>
      </c>
      <c r="B2644" s="61" t="s">
        <v>8623</v>
      </c>
      <c r="C2644" s="62">
        <v>592601</v>
      </c>
      <c r="D2644" s="61" t="s">
        <v>12129</v>
      </c>
      <c r="E2644" s="61" t="s">
        <v>12201</v>
      </c>
      <c r="F2644" s="61" t="s">
        <v>12276</v>
      </c>
      <c r="G2644" s="63">
        <v>17.5</v>
      </c>
    </row>
    <row r="2645" spans="1:7" hidden="1" x14ac:dyDescent="0.25">
      <c r="A2645" s="61" t="s">
        <v>12244</v>
      </c>
      <c r="B2645" s="61" t="s">
        <v>8623</v>
      </c>
      <c r="C2645" s="62">
        <v>592601</v>
      </c>
      <c r="D2645" s="61" t="s">
        <v>12051</v>
      </c>
      <c r="E2645" s="61" t="s">
        <v>12201</v>
      </c>
      <c r="F2645" s="61" t="s">
        <v>12276</v>
      </c>
      <c r="G2645" s="63">
        <v>17.5</v>
      </c>
    </row>
    <row r="2646" spans="1:7" hidden="1" x14ac:dyDescent="0.25">
      <c r="A2646" s="61" t="s">
        <v>12244</v>
      </c>
      <c r="B2646" s="61" t="s">
        <v>87</v>
      </c>
      <c r="C2646" s="62">
        <v>493482</v>
      </c>
      <c r="D2646" s="61" t="s">
        <v>12086</v>
      </c>
      <c r="E2646" s="61" t="s">
        <v>12208</v>
      </c>
      <c r="F2646" s="61" t="s">
        <v>12275</v>
      </c>
      <c r="G2646" s="63">
        <v>6</v>
      </c>
    </row>
    <row r="2647" spans="1:7" hidden="1" x14ac:dyDescent="0.25">
      <c r="A2647" s="61" t="s">
        <v>12244</v>
      </c>
      <c r="B2647" s="61" t="s">
        <v>87</v>
      </c>
      <c r="C2647" s="62">
        <v>493482</v>
      </c>
      <c r="D2647" s="61" t="s">
        <v>12086</v>
      </c>
      <c r="E2647" s="61" t="s">
        <v>12208</v>
      </c>
      <c r="F2647" s="61" t="s">
        <v>12276</v>
      </c>
      <c r="G2647" s="63">
        <v>3</v>
      </c>
    </row>
    <row r="2648" spans="1:7" hidden="1" x14ac:dyDescent="0.25">
      <c r="A2648" s="61" t="s">
        <v>12244</v>
      </c>
      <c r="B2648" s="61" t="s">
        <v>87</v>
      </c>
      <c r="C2648" s="62">
        <v>493482</v>
      </c>
      <c r="D2648" s="61" t="s">
        <v>12051</v>
      </c>
      <c r="E2648" s="61" t="s">
        <v>12208</v>
      </c>
      <c r="F2648" s="61" t="s">
        <v>12275</v>
      </c>
      <c r="G2648" s="63">
        <v>6</v>
      </c>
    </row>
    <row r="2649" spans="1:7" hidden="1" x14ac:dyDescent="0.25">
      <c r="A2649" s="61" t="s">
        <v>12244</v>
      </c>
      <c r="B2649" s="61" t="s">
        <v>87</v>
      </c>
      <c r="C2649" s="62">
        <v>493482</v>
      </c>
      <c r="D2649" s="61" t="s">
        <v>12051</v>
      </c>
      <c r="E2649" s="61" t="s">
        <v>12208</v>
      </c>
      <c r="F2649" s="61" t="s">
        <v>12276</v>
      </c>
      <c r="G2649" s="63">
        <v>3</v>
      </c>
    </row>
    <row r="2650" spans="1:7" hidden="1" x14ac:dyDescent="0.25">
      <c r="A2650" s="61" t="s">
        <v>12244</v>
      </c>
      <c r="B2650" s="61" t="s">
        <v>10097</v>
      </c>
      <c r="C2650" s="62">
        <v>592689</v>
      </c>
      <c r="D2650" s="61" t="s">
        <v>12051</v>
      </c>
      <c r="E2650" s="61" t="s">
        <v>12166</v>
      </c>
      <c r="F2650" s="61" t="s">
        <v>12275</v>
      </c>
      <c r="G2650" s="63">
        <v>9</v>
      </c>
    </row>
    <row r="2651" spans="1:7" hidden="1" x14ac:dyDescent="0.25">
      <c r="A2651" s="61" t="s">
        <v>12244</v>
      </c>
      <c r="B2651" s="61" t="s">
        <v>10097</v>
      </c>
      <c r="C2651" s="62">
        <v>592689</v>
      </c>
      <c r="D2651" s="61" t="s">
        <v>12051</v>
      </c>
      <c r="E2651" s="61" t="s">
        <v>12166</v>
      </c>
      <c r="F2651" s="61" t="s">
        <v>12276</v>
      </c>
      <c r="G2651" s="63">
        <v>8</v>
      </c>
    </row>
    <row r="2652" spans="1:7" hidden="1" x14ac:dyDescent="0.25">
      <c r="A2652" s="61" t="s">
        <v>12244</v>
      </c>
      <c r="B2652" s="61" t="s">
        <v>10097</v>
      </c>
      <c r="C2652" s="62">
        <v>592689</v>
      </c>
      <c r="D2652" s="61" t="s">
        <v>12051</v>
      </c>
      <c r="E2652" s="61" t="s">
        <v>12167</v>
      </c>
      <c r="F2652" s="61" t="s">
        <v>12275</v>
      </c>
      <c r="G2652" s="63">
        <v>9</v>
      </c>
    </row>
    <row r="2653" spans="1:7" hidden="1" x14ac:dyDescent="0.25">
      <c r="A2653" s="61" t="s">
        <v>12244</v>
      </c>
      <c r="B2653" s="61" t="s">
        <v>10097</v>
      </c>
      <c r="C2653" s="62">
        <v>592689</v>
      </c>
      <c r="D2653" s="61" t="s">
        <v>12051</v>
      </c>
      <c r="E2653" s="61" t="s">
        <v>12167</v>
      </c>
      <c r="F2653" s="61" t="s">
        <v>12276</v>
      </c>
      <c r="G2653" s="63">
        <v>8</v>
      </c>
    </row>
    <row r="2654" spans="1:7" hidden="1" x14ac:dyDescent="0.25">
      <c r="A2654" s="61" t="s">
        <v>12244</v>
      </c>
      <c r="B2654" s="61" t="s">
        <v>10097</v>
      </c>
      <c r="C2654" s="62">
        <v>592689</v>
      </c>
      <c r="D2654" s="61" t="s">
        <v>12053</v>
      </c>
      <c r="E2654" s="61" t="s">
        <v>12167</v>
      </c>
      <c r="F2654" s="61" t="s">
        <v>12275</v>
      </c>
      <c r="G2654" s="63">
        <v>9</v>
      </c>
    </row>
    <row r="2655" spans="1:7" hidden="1" x14ac:dyDescent="0.25">
      <c r="A2655" s="61" t="s">
        <v>12244</v>
      </c>
      <c r="B2655" s="61" t="s">
        <v>10097</v>
      </c>
      <c r="C2655" s="62">
        <v>592689</v>
      </c>
      <c r="D2655" s="61" t="s">
        <v>12053</v>
      </c>
      <c r="E2655" s="61" t="s">
        <v>12167</v>
      </c>
      <c r="F2655" s="61" t="s">
        <v>12276</v>
      </c>
      <c r="G2655" s="63">
        <v>8</v>
      </c>
    </row>
    <row r="2656" spans="1:7" hidden="1" x14ac:dyDescent="0.25">
      <c r="A2656" s="61" t="s">
        <v>12244</v>
      </c>
      <c r="B2656" s="61" t="s">
        <v>10097</v>
      </c>
      <c r="C2656" s="62">
        <v>592689</v>
      </c>
      <c r="D2656" s="61" t="s">
        <v>11993</v>
      </c>
      <c r="E2656" s="61" t="s">
        <v>12166</v>
      </c>
      <c r="F2656" s="61" t="s">
        <v>12275</v>
      </c>
      <c r="G2656" s="63">
        <v>9</v>
      </c>
    </row>
    <row r="2657" spans="1:7" hidden="1" x14ac:dyDescent="0.25">
      <c r="A2657" s="61" t="s">
        <v>12244</v>
      </c>
      <c r="B2657" s="61" t="s">
        <v>10097</v>
      </c>
      <c r="C2657" s="62">
        <v>592689</v>
      </c>
      <c r="D2657" s="61" t="s">
        <v>11993</v>
      </c>
      <c r="E2657" s="61" t="s">
        <v>12166</v>
      </c>
      <c r="F2657" s="61" t="s">
        <v>12276</v>
      </c>
      <c r="G2657" s="63">
        <v>8</v>
      </c>
    </row>
    <row r="2658" spans="1:7" hidden="1" x14ac:dyDescent="0.25">
      <c r="A2658" s="61" t="s">
        <v>12244</v>
      </c>
      <c r="B2658" s="61" t="s">
        <v>10097</v>
      </c>
      <c r="C2658" s="62">
        <v>592689</v>
      </c>
      <c r="D2658" s="61" t="s">
        <v>12121</v>
      </c>
      <c r="E2658" s="61" t="s">
        <v>12167</v>
      </c>
      <c r="F2658" s="61" t="s">
        <v>12275</v>
      </c>
      <c r="G2658" s="63">
        <v>9</v>
      </c>
    </row>
    <row r="2659" spans="1:7" hidden="1" x14ac:dyDescent="0.25">
      <c r="A2659" s="61" t="s">
        <v>12244</v>
      </c>
      <c r="B2659" s="61" t="s">
        <v>7284</v>
      </c>
      <c r="C2659" s="62">
        <v>104946</v>
      </c>
      <c r="D2659" s="61" t="s">
        <v>12051</v>
      </c>
      <c r="E2659" s="61" t="s">
        <v>12186</v>
      </c>
      <c r="F2659" s="61" t="s">
        <v>12275</v>
      </c>
      <c r="G2659" s="63">
        <v>3</v>
      </c>
    </row>
    <row r="2660" spans="1:7" hidden="1" x14ac:dyDescent="0.25">
      <c r="A2660" s="61" t="s">
        <v>12244</v>
      </c>
      <c r="B2660" s="61" t="s">
        <v>4655</v>
      </c>
      <c r="C2660" s="62">
        <v>592858</v>
      </c>
      <c r="D2660" s="61" t="s">
        <v>12051</v>
      </c>
      <c r="E2660" s="61" t="s">
        <v>12171</v>
      </c>
      <c r="F2660" s="61" t="s">
        <v>12275</v>
      </c>
      <c r="G2660" s="63">
        <v>4</v>
      </c>
    </row>
    <row r="2661" spans="1:7" hidden="1" x14ac:dyDescent="0.25">
      <c r="A2661" s="61" t="s">
        <v>12244</v>
      </c>
      <c r="B2661" s="61" t="s">
        <v>4655</v>
      </c>
      <c r="C2661" s="62">
        <v>592858</v>
      </c>
      <c r="D2661" s="61" t="s">
        <v>12051</v>
      </c>
      <c r="E2661" s="61" t="s">
        <v>12171</v>
      </c>
      <c r="F2661" s="61" t="s">
        <v>12276</v>
      </c>
      <c r="G2661" s="63">
        <v>2</v>
      </c>
    </row>
    <row r="2662" spans="1:7" hidden="1" x14ac:dyDescent="0.25">
      <c r="A2662" s="61" t="s">
        <v>12244</v>
      </c>
      <c r="B2662" s="61" t="s">
        <v>9428</v>
      </c>
      <c r="C2662" s="62">
        <v>592943</v>
      </c>
      <c r="D2662" s="61" t="s">
        <v>12051</v>
      </c>
      <c r="E2662" s="61" t="s">
        <v>12209</v>
      </c>
      <c r="F2662" s="61" t="s">
        <v>12275</v>
      </c>
      <c r="G2662" s="63">
        <v>3</v>
      </c>
    </row>
    <row r="2663" spans="1:7" hidden="1" x14ac:dyDescent="0.25">
      <c r="A2663" s="61" t="s">
        <v>12244</v>
      </c>
      <c r="B2663" s="61" t="s">
        <v>9428</v>
      </c>
      <c r="C2663" s="62">
        <v>592943</v>
      </c>
      <c r="D2663" s="61" t="s">
        <v>12051</v>
      </c>
      <c r="E2663" s="61" t="s">
        <v>12209</v>
      </c>
      <c r="F2663" s="61" t="s">
        <v>12276</v>
      </c>
      <c r="G2663" s="63">
        <v>3</v>
      </c>
    </row>
    <row r="2664" spans="1:7" hidden="1" x14ac:dyDescent="0.25">
      <c r="A2664" s="61" t="s">
        <v>12244</v>
      </c>
      <c r="B2664" s="61" t="s">
        <v>9428</v>
      </c>
      <c r="C2664" s="62">
        <v>592943</v>
      </c>
      <c r="D2664" s="61" t="s">
        <v>11970</v>
      </c>
      <c r="E2664" s="61" t="s">
        <v>12209</v>
      </c>
      <c r="F2664" s="61" t="s">
        <v>12275</v>
      </c>
      <c r="G2664" s="63">
        <v>3</v>
      </c>
    </row>
    <row r="2665" spans="1:7" hidden="1" x14ac:dyDescent="0.25">
      <c r="A2665" s="61" t="s">
        <v>12244</v>
      </c>
      <c r="B2665" s="61" t="s">
        <v>9428</v>
      </c>
      <c r="C2665" s="62">
        <v>592943</v>
      </c>
      <c r="D2665" s="61" t="s">
        <v>11970</v>
      </c>
      <c r="E2665" s="61" t="s">
        <v>12209</v>
      </c>
      <c r="F2665" s="61" t="s">
        <v>12276</v>
      </c>
      <c r="G2665" s="63">
        <v>3</v>
      </c>
    </row>
    <row r="2666" spans="1:7" hidden="1" x14ac:dyDescent="0.25">
      <c r="A2666" s="61" t="s">
        <v>12244</v>
      </c>
      <c r="B2666" s="61" t="s">
        <v>3712</v>
      </c>
      <c r="C2666" s="62">
        <v>592957</v>
      </c>
      <c r="D2666" s="61" t="s">
        <v>12051</v>
      </c>
      <c r="E2666" s="61" t="s">
        <v>12210</v>
      </c>
      <c r="F2666" s="61" t="s">
        <v>12275</v>
      </c>
      <c r="G2666" s="63">
        <v>12</v>
      </c>
    </row>
    <row r="2667" spans="1:7" hidden="1" x14ac:dyDescent="0.25">
      <c r="A2667" s="61" t="s">
        <v>12244</v>
      </c>
      <c r="B2667" s="61" t="s">
        <v>3712</v>
      </c>
      <c r="C2667" s="62">
        <v>592957</v>
      </c>
      <c r="D2667" s="61" t="s">
        <v>12051</v>
      </c>
      <c r="E2667" s="61" t="s">
        <v>12210</v>
      </c>
      <c r="F2667" s="61" t="s">
        <v>12276</v>
      </c>
      <c r="G2667" s="63">
        <v>8</v>
      </c>
    </row>
    <row r="2668" spans="1:7" hidden="1" x14ac:dyDescent="0.25">
      <c r="A2668" s="61" t="s">
        <v>12244</v>
      </c>
      <c r="B2668" s="61" t="s">
        <v>6626</v>
      </c>
      <c r="C2668" s="62">
        <v>592972</v>
      </c>
      <c r="D2668" s="61" t="s">
        <v>12088</v>
      </c>
      <c r="E2668" s="61" t="s">
        <v>12211</v>
      </c>
      <c r="F2668" s="61" t="s">
        <v>12275</v>
      </c>
      <c r="G2668" s="63">
        <v>3</v>
      </c>
    </row>
    <row r="2669" spans="1:7" hidden="1" x14ac:dyDescent="0.25">
      <c r="A2669" s="61" t="s">
        <v>12244</v>
      </c>
      <c r="B2669" s="61" t="s">
        <v>6626</v>
      </c>
      <c r="C2669" s="62">
        <v>592972</v>
      </c>
      <c r="D2669" s="61" t="s">
        <v>12051</v>
      </c>
      <c r="E2669" s="61" t="s">
        <v>12211</v>
      </c>
      <c r="F2669" s="61" t="s">
        <v>12275</v>
      </c>
      <c r="G2669" s="63">
        <v>3</v>
      </c>
    </row>
    <row r="2670" spans="1:7" hidden="1" x14ac:dyDescent="0.25">
      <c r="A2670" s="61" t="s">
        <v>12244</v>
      </c>
      <c r="B2670" s="61" t="s">
        <v>6421</v>
      </c>
      <c r="C2670" s="62">
        <v>592880</v>
      </c>
      <c r="D2670" s="61" t="s">
        <v>12051</v>
      </c>
      <c r="E2670" s="61" t="s">
        <v>12169</v>
      </c>
      <c r="F2670" s="61" t="s">
        <v>12275</v>
      </c>
      <c r="G2670" s="63">
        <v>6</v>
      </c>
    </row>
    <row r="2671" spans="1:7" hidden="1" x14ac:dyDescent="0.25">
      <c r="A2671" s="61" t="s">
        <v>12244</v>
      </c>
      <c r="B2671" s="61" t="s">
        <v>6421</v>
      </c>
      <c r="C2671" s="62">
        <v>592880</v>
      </c>
      <c r="D2671" s="61" t="s">
        <v>12051</v>
      </c>
      <c r="E2671" s="61" t="s">
        <v>12169</v>
      </c>
      <c r="F2671" s="61" t="s">
        <v>12276</v>
      </c>
      <c r="G2671" s="63">
        <v>6</v>
      </c>
    </row>
    <row r="2672" spans="1:7" hidden="1" x14ac:dyDescent="0.25">
      <c r="A2672" s="61" t="s">
        <v>12244</v>
      </c>
      <c r="B2672" s="61" t="s">
        <v>6421</v>
      </c>
      <c r="C2672" s="62">
        <v>592880</v>
      </c>
      <c r="D2672" s="61" t="s">
        <v>11999</v>
      </c>
      <c r="E2672" s="61" t="s">
        <v>12169</v>
      </c>
      <c r="F2672" s="61" t="s">
        <v>12275</v>
      </c>
      <c r="G2672" s="63">
        <v>6</v>
      </c>
    </row>
    <row r="2673" spans="1:7" hidden="1" x14ac:dyDescent="0.25">
      <c r="A2673" s="61" t="s">
        <v>12244</v>
      </c>
      <c r="B2673" s="61" t="s">
        <v>6421</v>
      </c>
      <c r="C2673" s="62">
        <v>592880</v>
      </c>
      <c r="D2673" s="61" t="s">
        <v>11999</v>
      </c>
      <c r="E2673" s="61" t="s">
        <v>12169</v>
      </c>
      <c r="F2673" s="61" t="s">
        <v>12276</v>
      </c>
      <c r="G2673" s="63">
        <v>6</v>
      </c>
    </row>
    <row r="2674" spans="1:7" hidden="1" x14ac:dyDescent="0.25">
      <c r="A2674" s="61" t="s">
        <v>12244</v>
      </c>
      <c r="B2674" s="61" t="s">
        <v>5675</v>
      </c>
      <c r="C2674" s="62">
        <v>593333</v>
      </c>
      <c r="D2674" s="61" t="s">
        <v>12051</v>
      </c>
      <c r="E2674" s="61" t="s">
        <v>12212</v>
      </c>
      <c r="F2674" s="61" t="s">
        <v>12275</v>
      </c>
      <c r="G2674" s="63">
        <v>3</v>
      </c>
    </row>
    <row r="2675" spans="1:7" hidden="1" x14ac:dyDescent="0.25">
      <c r="A2675" s="61" t="s">
        <v>12244</v>
      </c>
      <c r="B2675" s="61" t="s">
        <v>5675</v>
      </c>
      <c r="C2675" s="62">
        <v>593333</v>
      </c>
      <c r="D2675" s="61" t="s">
        <v>12051</v>
      </c>
      <c r="E2675" s="61" t="s">
        <v>12212</v>
      </c>
      <c r="F2675" s="61" t="s">
        <v>12276</v>
      </c>
      <c r="G2675" s="63">
        <v>3</v>
      </c>
    </row>
    <row r="2676" spans="1:7" hidden="1" x14ac:dyDescent="0.25">
      <c r="A2676" s="61" t="s">
        <v>12244</v>
      </c>
      <c r="B2676" s="61" t="s">
        <v>5675</v>
      </c>
      <c r="C2676" s="62">
        <v>593333</v>
      </c>
      <c r="D2676" s="61" t="s">
        <v>12009</v>
      </c>
      <c r="E2676" s="61" t="s">
        <v>12212</v>
      </c>
      <c r="F2676" s="61" t="s">
        <v>12275</v>
      </c>
      <c r="G2676" s="63">
        <v>3</v>
      </c>
    </row>
    <row r="2677" spans="1:7" hidden="1" x14ac:dyDescent="0.25">
      <c r="A2677" s="61" t="s">
        <v>12244</v>
      </c>
      <c r="B2677" s="61" t="s">
        <v>5675</v>
      </c>
      <c r="C2677" s="62">
        <v>593333</v>
      </c>
      <c r="D2677" s="61" t="s">
        <v>12009</v>
      </c>
      <c r="E2677" s="61" t="s">
        <v>12212</v>
      </c>
      <c r="F2677" s="61" t="s">
        <v>12276</v>
      </c>
      <c r="G2677" s="63">
        <v>3</v>
      </c>
    </row>
    <row r="2678" spans="1:7" hidden="1" x14ac:dyDescent="0.25">
      <c r="A2678" s="61" t="s">
        <v>12244</v>
      </c>
      <c r="B2678" s="61" t="s">
        <v>71</v>
      </c>
      <c r="C2678" s="62">
        <v>493094</v>
      </c>
      <c r="D2678" s="61" t="s">
        <v>12051</v>
      </c>
      <c r="E2678" s="61" t="s">
        <v>12213</v>
      </c>
      <c r="F2678" s="61" t="s">
        <v>12275</v>
      </c>
      <c r="G2678" s="63">
        <v>7</v>
      </c>
    </row>
    <row r="2679" spans="1:7" hidden="1" x14ac:dyDescent="0.25">
      <c r="A2679" s="61" t="s">
        <v>12244</v>
      </c>
      <c r="B2679" s="61" t="s">
        <v>71</v>
      </c>
      <c r="C2679" s="62">
        <v>493094</v>
      </c>
      <c r="D2679" s="61" t="s">
        <v>12073</v>
      </c>
      <c r="E2679" s="61" t="s">
        <v>12213</v>
      </c>
      <c r="F2679" s="61" t="s">
        <v>12275</v>
      </c>
      <c r="G2679" s="63">
        <v>7</v>
      </c>
    </row>
    <row r="2680" spans="1:7" hidden="1" x14ac:dyDescent="0.25">
      <c r="A2680" s="61" t="s">
        <v>12244</v>
      </c>
      <c r="B2680" s="61" t="s">
        <v>956</v>
      </c>
      <c r="C2680" s="62">
        <v>580252</v>
      </c>
      <c r="D2680" s="61" t="s">
        <v>12051</v>
      </c>
      <c r="E2680" s="61" t="s">
        <v>12214</v>
      </c>
      <c r="F2680" s="61" t="s">
        <v>12275</v>
      </c>
      <c r="G2680" s="63">
        <v>9</v>
      </c>
    </row>
    <row r="2681" spans="1:7" hidden="1" x14ac:dyDescent="0.25">
      <c r="A2681" s="61" t="s">
        <v>12244</v>
      </c>
      <c r="B2681" s="61" t="s">
        <v>956</v>
      </c>
      <c r="C2681" s="62">
        <v>580252</v>
      </c>
      <c r="D2681" s="61" t="s">
        <v>12051</v>
      </c>
      <c r="E2681" s="61" t="s">
        <v>12214</v>
      </c>
      <c r="F2681" s="61" t="s">
        <v>12276</v>
      </c>
      <c r="G2681" s="63">
        <v>8</v>
      </c>
    </row>
    <row r="2682" spans="1:7" hidden="1" x14ac:dyDescent="0.25">
      <c r="A2682" s="61" t="s">
        <v>12244</v>
      </c>
      <c r="B2682" s="61" t="s">
        <v>1016</v>
      </c>
      <c r="C2682" s="62">
        <v>580253</v>
      </c>
      <c r="D2682" s="61" t="s">
        <v>12051</v>
      </c>
      <c r="E2682" s="61" t="s">
        <v>12215</v>
      </c>
      <c r="F2682" s="61" t="s">
        <v>12275</v>
      </c>
      <c r="G2682" s="63">
        <v>2</v>
      </c>
    </row>
    <row r="2683" spans="1:7" hidden="1" x14ac:dyDescent="0.25">
      <c r="A2683" s="61" t="s">
        <v>12244</v>
      </c>
      <c r="B2683" s="61" t="s">
        <v>1016</v>
      </c>
      <c r="C2683" s="62">
        <v>580253</v>
      </c>
      <c r="D2683" s="61" t="s">
        <v>12051</v>
      </c>
      <c r="E2683" s="61" t="s">
        <v>12215</v>
      </c>
      <c r="F2683" s="61" t="s">
        <v>12276</v>
      </c>
      <c r="G2683" s="63">
        <v>2</v>
      </c>
    </row>
    <row r="2684" spans="1:7" hidden="1" x14ac:dyDescent="0.25">
      <c r="A2684" s="61" t="s">
        <v>12244</v>
      </c>
      <c r="B2684" s="61" t="s">
        <v>1016</v>
      </c>
      <c r="C2684" s="62">
        <v>580253</v>
      </c>
      <c r="D2684" s="61" t="s">
        <v>12067</v>
      </c>
      <c r="E2684" s="61" t="s">
        <v>12215</v>
      </c>
      <c r="F2684" s="61" t="s">
        <v>12275</v>
      </c>
      <c r="G2684" s="63">
        <v>2</v>
      </c>
    </row>
    <row r="2685" spans="1:7" hidden="1" x14ac:dyDescent="0.25">
      <c r="A2685" s="61" t="s">
        <v>12244</v>
      </c>
      <c r="B2685" s="61" t="s">
        <v>1016</v>
      </c>
      <c r="C2685" s="62">
        <v>580253</v>
      </c>
      <c r="D2685" s="61" t="s">
        <v>12067</v>
      </c>
      <c r="E2685" s="61" t="s">
        <v>12215</v>
      </c>
      <c r="F2685" s="61" t="s">
        <v>12276</v>
      </c>
      <c r="G2685" s="63">
        <v>2</v>
      </c>
    </row>
    <row r="2686" spans="1:7" hidden="1" x14ac:dyDescent="0.25">
      <c r="A2686" s="61" t="s">
        <v>12244</v>
      </c>
      <c r="B2686" s="61" t="s">
        <v>215</v>
      </c>
      <c r="C2686" s="62">
        <v>580398</v>
      </c>
      <c r="D2686" s="61" t="s">
        <v>12051</v>
      </c>
      <c r="E2686" s="61" t="s">
        <v>12216</v>
      </c>
      <c r="F2686" s="61" t="s">
        <v>12275</v>
      </c>
      <c r="G2686" s="63">
        <v>12.5</v>
      </c>
    </row>
    <row r="2687" spans="1:7" hidden="1" x14ac:dyDescent="0.25">
      <c r="A2687" s="61" t="s">
        <v>12244</v>
      </c>
      <c r="B2687" s="61" t="s">
        <v>215</v>
      </c>
      <c r="C2687" s="62">
        <v>580398</v>
      </c>
      <c r="D2687" s="61" t="s">
        <v>12051</v>
      </c>
      <c r="E2687" s="61" t="s">
        <v>12216</v>
      </c>
      <c r="F2687" s="61" t="s">
        <v>12276</v>
      </c>
      <c r="G2687" s="63">
        <v>9.5</v>
      </c>
    </row>
    <row r="2688" spans="1:7" hidden="1" x14ac:dyDescent="0.25">
      <c r="A2688" s="61" t="s">
        <v>12244</v>
      </c>
      <c r="B2688" s="61" t="s">
        <v>215</v>
      </c>
      <c r="C2688" s="62">
        <v>580398</v>
      </c>
      <c r="D2688" s="61" t="s">
        <v>11975</v>
      </c>
      <c r="E2688" s="61" t="s">
        <v>12216</v>
      </c>
      <c r="F2688" s="61" t="s">
        <v>12275</v>
      </c>
      <c r="G2688" s="63">
        <v>12.5</v>
      </c>
    </row>
    <row r="2689" spans="1:7" hidden="1" x14ac:dyDescent="0.25">
      <c r="A2689" s="61" t="s">
        <v>12244</v>
      </c>
      <c r="B2689" s="61" t="s">
        <v>215</v>
      </c>
      <c r="C2689" s="62">
        <v>580398</v>
      </c>
      <c r="D2689" s="61" t="s">
        <v>11975</v>
      </c>
      <c r="E2689" s="61" t="s">
        <v>12216</v>
      </c>
      <c r="F2689" s="61" t="s">
        <v>12276</v>
      </c>
      <c r="G2689" s="63">
        <v>9.5</v>
      </c>
    </row>
    <row r="2690" spans="1:7" hidden="1" x14ac:dyDescent="0.25">
      <c r="A2690" s="61" t="s">
        <v>12244</v>
      </c>
      <c r="B2690" s="61" t="s">
        <v>238</v>
      </c>
      <c r="C2690" s="62">
        <v>580526</v>
      </c>
      <c r="D2690" s="61" t="s">
        <v>12051</v>
      </c>
      <c r="E2690" s="61" t="s">
        <v>12217</v>
      </c>
      <c r="F2690" s="61" t="s">
        <v>12275</v>
      </c>
      <c r="G2690" s="63">
        <v>7</v>
      </c>
    </row>
    <row r="2691" spans="1:7" hidden="1" x14ac:dyDescent="0.25">
      <c r="A2691" s="61" t="s">
        <v>12244</v>
      </c>
      <c r="B2691" s="61" t="s">
        <v>238</v>
      </c>
      <c r="C2691" s="62">
        <v>580526</v>
      </c>
      <c r="D2691" s="61" t="s">
        <v>12051</v>
      </c>
      <c r="E2691" s="61" t="s">
        <v>12217</v>
      </c>
      <c r="F2691" s="61" t="s">
        <v>12276</v>
      </c>
      <c r="G2691" s="63">
        <v>7</v>
      </c>
    </row>
    <row r="2692" spans="1:7" hidden="1" x14ac:dyDescent="0.25">
      <c r="A2692" s="61" t="s">
        <v>12244</v>
      </c>
      <c r="B2692" s="61" t="s">
        <v>238</v>
      </c>
      <c r="C2692" s="62">
        <v>580526</v>
      </c>
      <c r="D2692" s="61" t="s">
        <v>12007</v>
      </c>
      <c r="E2692" s="61" t="s">
        <v>12217</v>
      </c>
      <c r="F2692" s="61" t="s">
        <v>12275</v>
      </c>
      <c r="G2692" s="63">
        <v>7</v>
      </c>
    </row>
    <row r="2693" spans="1:7" hidden="1" x14ac:dyDescent="0.25">
      <c r="A2693" s="61" t="s">
        <v>12244</v>
      </c>
      <c r="B2693" s="61" t="s">
        <v>238</v>
      </c>
      <c r="C2693" s="62">
        <v>580526</v>
      </c>
      <c r="D2693" s="61" t="s">
        <v>12007</v>
      </c>
      <c r="E2693" s="61" t="s">
        <v>12217</v>
      </c>
      <c r="F2693" s="61" t="s">
        <v>12276</v>
      </c>
      <c r="G2693" s="63">
        <v>7</v>
      </c>
    </row>
    <row r="2694" spans="1:7" hidden="1" x14ac:dyDescent="0.25">
      <c r="A2694" s="61" t="s">
        <v>12244</v>
      </c>
      <c r="B2694" s="61" t="s">
        <v>200</v>
      </c>
      <c r="C2694" s="62">
        <v>490468</v>
      </c>
      <c r="D2694" s="61" t="s">
        <v>12051</v>
      </c>
      <c r="E2694" s="61" t="s">
        <v>12212</v>
      </c>
      <c r="F2694" s="61" t="s">
        <v>12275</v>
      </c>
      <c r="G2694" s="63">
        <v>1.5</v>
      </c>
    </row>
    <row r="2695" spans="1:7" hidden="1" x14ac:dyDescent="0.25">
      <c r="A2695" s="61" t="s">
        <v>12244</v>
      </c>
      <c r="B2695" s="61" t="s">
        <v>200</v>
      </c>
      <c r="C2695" s="62">
        <v>490468</v>
      </c>
      <c r="D2695" s="61" t="s">
        <v>12009</v>
      </c>
      <c r="E2695" s="61" t="s">
        <v>12212</v>
      </c>
      <c r="F2695" s="61" t="s">
        <v>12275</v>
      </c>
      <c r="G2695" s="63">
        <v>1.5</v>
      </c>
    </row>
    <row r="2696" spans="1:7" hidden="1" x14ac:dyDescent="0.25">
      <c r="A2696" s="61" t="s">
        <v>12244</v>
      </c>
      <c r="B2696" s="61" t="s">
        <v>161</v>
      </c>
      <c r="C2696" s="62">
        <v>580687</v>
      </c>
      <c r="D2696" s="61" t="s">
        <v>12051</v>
      </c>
      <c r="E2696" s="61" t="s">
        <v>12210</v>
      </c>
      <c r="F2696" s="61" t="s">
        <v>12275</v>
      </c>
      <c r="G2696" s="63">
        <v>11</v>
      </c>
    </row>
    <row r="2697" spans="1:7" hidden="1" x14ac:dyDescent="0.25">
      <c r="A2697" s="61" t="s">
        <v>12244</v>
      </c>
      <c r="B2697" s="61" t="s">
        <v>161</v>
      </c>
      <c r="C2697" s="62">
        <v>580687</v>
      </c>
      <c r="D2697" s="61" t="s">
        <v>12051</v>
      </c>
      <c r="E2697" s="61" t="s">
        <v>12210</v>
      </c>
      <c r="F2697" s="61" t="s">
        <v>12276</v>
      </c>
      <c r="G2697" s="63">
        <v>5</v>
      </c>
    </row>
    <row r="2698" spans="1:7" hidden="1" x14ac:dyDescent="0.25">
      <c r="A2698" s="61" t="s">
        <v>12244</v>
      </c>
      <c r="B2698" s="61" t="s">
        <v>161</v>
      </c>
      <c r="C2698" s="62">
        <v>580687</v>
      </c>
      <c r="D2698" s="61" t="s">
        <v>12069</v>
      </c>
      <c r="E2698" s="61" t="s">
        <v>12210</v>
      </c>
      <c r="F2698" s="61" t="s">
        <v>12275</v>
      </c>
      <c r="G2698" s="63">
        <v>11</v>
      </c>
    </row>
    <row r="2699" spans="1:7" hidden="1" x14ac:dyDescent="0.25">
      <c r="A2699" s="61" t="s">
        <v>12244</v>
      </c>
      <c r="B2699" s="61" t="s">
        <v>161</v>
      </c>
      <c r="C2699" s="62">
        <v>580687</v>
      </c>
      <c r="D2699" s="61" t="s">
        <v>12069</v>
      </c>
      <c r="E2699" s="61" t="s">
        <v>12210</v>
      </c>
      <c r="F2699" s="61" t="s">
        <v>12276</v>
      </c>
      <c r="G2699" s="63">
        <v>5</v>
      </c>
    </row>
    <row r="2700" spans="1:7" hidden="1" x14ac:dyDescent="0.25">
      <c r="A2700" s="61" t="s">
        <v>12244</v>
      </c>
      <c r="B2700" s="61" t="s">
        <v>29</v>
      </c>
      <c r="C2700" s="62">
        <v>580952</v>
      </c>
      <c r="D2700" s="61" t="s">
        <v>12015</v>
      </c>
      <c r="E2700" s="61" t="s">
        <v>12218</v>
      </c>
      <c r="F2700" s="61" t="s">
        <v>12275</v>
      </c>
      <c r="G2700" s="63">
        <v>13</v>
      </c>
    </row>
    <row r="2701" spans="1:7" hidden="1" x14ac:dyDescent="0.25">
      <c r="A2701" s="61" t="s">
        <v>12244</v>
      </c>
      <c r="B2701" s="61" t="s">
        <v>29</v>
      </c>
      <c r="C2701" s="62">
        <v>580952</v>
      </c>
      <c r="D2701" s="61" t="s">
        <v>12015</v>
      </c>
      <c r="E2701" s="61" t="s">
        <v>12218</v>
      </c>
      <c r="F2701" s="61" t="s">
        <v>12276</v>
      </c>
      <c r="G2701" s="63">
        <v>8</v>
      </c>
    </row>
    <row r="2702" spans="1:7" hidden="1" x14ac:dyDescent="0.25">
      <c r="A2702" s="61" t="s">
        <v>12244</v>
      </c>
      <c r="B2702" s="61" t="s">
        <v>29</v>
      </c>
      <c r="C2702" s="62">
        <v>580952</v>
      </c>
      <c r="D2702" s="61" t="s">
        <v>12051</v>
      </c>
      <c r="E2702" s="61" t="s">
        <v>12218</v>
      </c>
      <c r="F2702" s="61" t="s">
        <v>12275</v>
      </c>
      <c r="G2702" s="63">
        <v>13</v>
      </c>
    </row>
    <row r="2703" spans="1:7" hidden="1" x14ac:dyDescent="0.25">
      <c r="A2703" s="61" t="s">
        <v>12244</v>
      </c>
      <c r="B2703" s="61" t="s">
        <v>29</v>
      </c>
      <c r="C2703" s="62">
        <v>580952</v>
      </c>
      <c r="D2703" s="61" t="s">
        <v>12051</v>
      </c>
      <c r="E2703" s="61" t="s">
        <v>12218</v>
      </c>
      <c r="F2703" s="61" t="s">
        <v>12276</v>
      </c>
      <c r="G2703" s="63">
        <v>8</v>
      </c>
    </row>
    <row r="2704" spans="1:7" hidden="1" x14ac:dyDescent="0.25">
      <c r="A2704" s="61" t="s">
        <v>12244</v>
      </c>
      <c r="B2704" s="61" t="s">
        <v>113</v>
      </c>
      <c r="C2704" s="62">
        <v>581596</v>
      </c>
      <c r="D2704" s="61" t="s">
        <v>12051</v>
      </c>
      <c r="E2704" s="61" t="s">
        <v>12219</v>
      </c>
      <c r="F2704" s="61" t="s">
        <v>12275</v>
      </c>
      <c r="G2704" s="63">
        <v>6</v>
      </c>
    </row>
    <row r="2705" spans="1:7" hidden="1" x14ac:dyDescent="0.25">
      <c r="A2705" s="61" t="s">
        <v>12244</v>
      </c>
      <c r="B2705" s="61" t="s">
        <v>113</v>
      </c>
      <c r="C2705" s="62">
        <v>581596</v>
      </c>
      <c r="D2705" s="61" t="s">
        <v>12051</v>
      </c>
      <c r="E2705" s="61" t="s">
        <v>12219</v>
      </c>
      <c r="F2705" s="61" t="s">
        <v>12276</v>
      </c>
      <c r="G2705" s="63">
        <v>4</v>
      </c>
    </row>
    <row r="2706" spans="1:7" hidden="1" x14ac:dyDescent="0.25">
      <c r="A2706" s="61" t="s">
        <v>12244</v>
      </c>
      <c r="B2706" s="61" t="s">
        <v>113</v>
      </c>
      <c r="C2706" s="62">
        <v>581596</v>
      </c>
      <c r="D2706" s="61" t="s">
        <v>11991</v>
      </c>
      <c r="E2706" s="61" t="s">
        <v>12219</v>
      </c>
      <c r="F2706" s="61" t="s">
        <v>12275</v>
      </c>
      <c r="G2706" s="63">
        <v>6</v>
      </c>
    </row>
    <row r="2707" spans="1:7" hidden="1" x14ac:dyDescent="0.25">
      <c r="A2707" s="61" t="s">
        <v>12244</v>
      </c>
      <c r="B2707" s="61" t="s">
        <v>113</v>
      </c>
      <c r="C2707" s="62">
        <v>581596</v>
      </c>
      <c r="D2707" s="61" t="s">
        <v>11991</v>
      </c>
      <c r="E2707" s="61" t="s">
        <v>12219</v>
      </c>
      <c r="F2707" s="61" t="s">
        <v>12276</v>
      </c>
      <c r="G2707" s="63">
        <v>4</v>
      </c>
    </row>
    <row r="2708" spans="1:7" hidden="1" x14ac:dyDescent="0.25">
      <c r="A2708" s="61" t="s">
        <v>12244</v>
      </c>
      <c r="B2708" s="61" t="s">
        <v>113</v>
      </c>
      <c r="C2708" s="62">
        <v>581596</v>
      </c>
      <c r="D2708" s="61" t="s">
        <v>12035</v>
      </c>
      <c r="E2708" s="61" t="s">
        <v>12219</v>
      </c>
      <c r="F2708" s="61" t="s">
        <v>12275</v>
      </c>
      <c r="G2708" s="63">
        <v>6</v>
      </c>
    </row>
    <row r="2709" spans="1:7" hidden="1" x14ac:dyDescent="0.25">
      <c r="A2709" s="61" t="s">
        <v>12244</v>
      </c>
      <c r="B2709" s="61" t="s">
        <v>113</v>
      </c>
      <c r="C2709" s="62">
        <v>581596</v>
      </c>
      <c r="D2709" s="61" t="s">
        <v>12035</v>
      </c>
      <c r="E2709" s="61" t="s">
        <v>12219</v>
      </c>
      <c r="F2709" s="61" t="s">
        <v>12276</v>
      </c>
      <c r="G2709" s="63">
        <v>4</v>
      </c>
    </row>
    <row r="2710" spans="1:7" hidden="1" x14ac:dyDescent="0.25">
      <c r="A2710" s="61" t="s">
        <v>12244</v>
      </c>
      <c r="B2710" s="61" t="s">
        <v>51</v>
      </c>
      <c r="C2710" s="62">
        <v>581612</v>
      </c>
      <c r="D2710" s="61" t="s">
        <v>12051</v>
      </c>
      <c r="E2710" s="61" t="s">
        <v>12182</v>
      </c>
      <c r="F2710" s="61" t="s">
        <v>12275</v>
      </c>
      <c r="G2710" s="63">
        <v>16.5</v>
      </c>
    </row>
    <row r="2711" spans="1:7" hidden="1" x14ac:dyDescent="0.25">
      <c r="A2711" s="61" t="s">
        <v>12244</v>
      </c>
      <c r="B2711" s="61" t="s">
        <v>51</v>
      </c>
      <c r="C2711" s="62">
        <v>581612</v>
      </c>
      <c r="D2711" s="61" t="s">
        <v>12051</v>
      </c>
      <c r="E2711" s="61" t="s">
        <v>12182</v>
      </c>
      <c r="F2711" s="61" t="s">
        <v>12276</v>
      </c>
      <c r="G2711" s="63">
        <v>10</v>
      </c>
    </row>
    <row r="2712" spans="1:7" hidden="1" x14ac:dyDescent="0.25">
      <c r="A2712" s="61" t="s">
        <v>12244</v>
      </c>
      <c r="B2712" s="61" t="s">
        <v>51</v>
      </c>
      <c r="C2712" s="62">
        <v>581612</v>
      </c>
      <c r="D2712" s="61" t="s">
        <v>12148</v>
      </c>
      <c r="E2712" s="61" t="s">
        <v>12182</v>
      </c>
      <c r="F2712" s="61" t="s">
        <v>12275</v>
      </c>
      <c r="G2712" s="63">
        <v>16.5</v>
      </c>
    </row>
    <row r="2713" spans="1:7" hidden="1" x14ac:dyDescent="0.25">
      <c r="A2713" s="61" t="s">
        <v>12244</v>
      </c>
      <c r="B2713" s="61" t="s">
        <v>51</v>
      </c>
      <c r="C2713" s="62">
        <v>581612</v>
      </c>
      <c r="D2713" s="61" t="s">
        <v>12148</v>
      </c>
      <c r="E2713" s="61" t="s">
        <v>12182</v>
      </c>
      <c r="F2713" s="61" t="s">
        <v>12276</v>
      </c>
      <c r="G2713" s="63">
        <v>10</v>
      </c>
    </row>
    <row r="2714" spans="1:7" hidden="1" x14ac:dyDescent="0.25">
      <c r="A2714" s="61" t="s">
        <v>12244</v>
      </c>
      <c r="B2714" s="61" t="s">
        <v>134</v>
      </c>
      <c r="C2714" s="62">
        <v>581836</v>
      </c>
      <c r="D2714" s="61" t="s">
        <v>12051</v>
      </c>
      <c r="E2714" s="61" t="s">
        <v>12220</v>
      </c>
      <c r="F2714" s="61" t="s">
        <v>12275</v>
      </c>
      <c r="G2714" s="63">
        <v>34</v>
      </c>
    </row>
    <row r="2715" spans="1:7" hidden="1" x14ac:dyDescent="0.25">
      <c r="A2715" s="61" t="s">
        <v>12244</v>
      </c>
      <c r="B2715" s="61" t="s">
        <v>134</v>
      </c>
      <c r="C2715" s="62">
        <v>581836</v>
      </c>
      <c r="D2715" s="61" t="s">
        <v>12051</v>
      </c>
      <c r="E2715" s="61" t="s">
        <v>12199</v>
      </c>
      <c r="F2715" s="61" t="s">
        <v>12275</v>
      </c>
      <c r="G2715" s="63">
        <v>26</v>
      </c>
    </row>
    <row r="2716" spans="1:7" hidden="1" x14ac:dyDescent="0.25">
      <c r="A2716" s="61" t="s">
        <v>12244</v>
      </c>
      <c r="B2716" s="61" t="s">
        <v>134</v>
      </c>
      <c r="C2716" s="62">
        <v>581836</v>
      </c>
      <c r="D2716" s="61" t="s">
        <v>12051</v>
      </c>
      <c r="E2716" s="61" t="s">
        <v>12194</v>
      </c>
      <c r="F2716" s="61" t="s">
        <v>12275</v>
      </c>
      <c r="G2716" s="63">
        <v>27</v>
      </c>
    </row>
    <row r="2717" spans="1:7" hidden="1" x14ac:dyDescent="0.25">
      <c r="A2717" s="61" t="s">
        <v>12244</v>
      </c>
      <c r="B2717" s="61" t="s">
        <v>134</v>
      </c>
      <c r="C2717" s="62">
        <v>581836</v>
      </c>
      <c r="D2717" s="61" t="s">
        <v>12051</v>
      </c>
      <c r="E2717" s="61" t="s">
        <v>12221</v>
      </c>
      <c r="F2717" s="61" t="s">
        <v>12275</v>
      </c>
      <c r="G2717" s="63">
        <v>34</v>
      </c>
    </row>
    <row r="2718" spans="1:7" hidden="1" x14ac:dyDescent="0.25">
      <c r="A2718" s="61" t="s">
        <v>12244</v>
      </c>
      <c r="B2718" s="61" t="s">
        <v>134</v>
      </c>
      <c r="C2718" s="62">
        <v>581836</v>
      </c>
      <c r="D2718" s="61" t="s">
        <v>12137</v>
      </c>
      <c r="E2718" s="61" t="s">
        <v>12194</v>
      </c>
      <c r="F2718" s="61" t="s">
        <v>12275</v>
      </c>
      <c r="G2718" s="63">
        <v>27</v>
      </c>
    </row>
    <row r="2719" spans="1:7" hidden="1" x14ac:dyDescent="0.25">
      <c r="A2719" s="61" t="s">
        <v>12244</v>
      </c>
      <c r="B2719" s="61" t="s">
        <v>134</v>
      </c>
      <c r="C2719" s="62">
        <v>581836</v>
      </c>
      <c r="D2719" s="61" t="s">
        <v>12080</v>
      </c>
      <c r="E2719" s="61" t="s">
        <v>12220</v>
      </c>
      <c r="F2719" s="61" t="s">
        <v>12275</v>
      </c>
      <c r="G2719" s="63">
        <v>34</v>
      </c>
    </row>
    <row r="2720" spans="1:7" hidden="1" x14ac:dyDescent="0.25">
      <c r="A2720" s="61" t="s">
        <v>12244</v>
      </c>
      <c r="B2720" s="61" t="s">
        <v>134</v>
      </c>
      <c r="C2720" s="62">
        <v>581836</v>
      </c>
      <c r="D2720" s="61" t="s">
        <v>12097</v>
      </c>
      <c r="E2720" s="61" t="s">
        <v>12221</v>
      </c>
      <c r="F2720" s="61" t="s">
        <v>12275</v>
      </c>
      <c r="G2720" s="63">
        <v>34</v>
      </c>
    </row>
    <row r="2721" spans="1:7" hidden="1" x14ac:dyDescent="0.25">
      <c r="A2721" s="61" t="s">
        <v>12244</v>
      </c>
      <c r="B2721" s="61" t="s">
        <v>134</v>
      </c>
      <c r="C2721" s="62">
        <v>581836</v>
      </c>
      <c r="D2721" s="61" t="s">
        <v>11981</v>
      </c>
      <c r="E2721" s="61" t="s">
        <v>12199</v>
      </c>
      <c r="F2721" s="61" t="s">
        <v>12275</v>
      </c>
      <c r="G2721" s="63">
        <v>26</v>
      </c>
    </row>
    <row r="2722" spans="1:7" hidden="1" x14ac:dyDescent="0.25">
      <c r="A2722" s="61" t="s">
        <v>12244</v>
      </c>
      <c r="B2722" s="61" t="s">
        <v>129</v>
      </c>
      <c r="C2722" s="62">
        <v>581963</v>
      </c>
      <c r="D2722" s="61" t="s">
        <v>12051</v>
      </c>
      <c r="E2722" s="61" t="s">
        <v>12222</v>
      </c>
      <c r="F2722" s="61" t="s">
        <v>12276</v>
      </c>
      <c r="G2722" s="63">
        <v>2.5</v>
      </c>
    </row>
    <row r="2723" spans="1:7" hidden="1" x14ac:dyDescent="0.25">
      <c r="A2723" s="61" t="s">
        <v>12244</v>
      </c>
      <c r="B2723" s="61" t="s">
        <v>114</v>
      </c>
      <c r="C2723" s="62">
        <v>582505</v>
      </c>
      <c r="D2723" s="61" t="s">
        <v>12051</v>
      </c>
      <c r="E2723" s="61" t="s">
        <v>12208</v>
      </c>
      <c r="F2723" s="61" t="s">
        <v>12275</v>
      </c>
      <c r="G2723" s="63">
        <v>7</v>
      </c>
    </row>
    <row r="2724" spans="1:7" hidden="1" x14ac:dyDescent="0.25">
      <c r="A2724" s="61" t="s">
        <v>12244</v>
      </c>
      <c r="B2724" s="61" t="s">
        <v>159</v>
      </c>
      <c r="C2724" s="62">
        <v>583201</v>
      </c>
      <c r="D2724" s="61" t="s">
        <v>12051</v>
      </c>
      <c r="E2724" s="61" t="s">
        <v>12222</v>
      </c>
      <c r="F2724" s="61" t="s">
        <v>12275</v>
      </c>
      <c r="G2724" s="63">
        <v>2.5</v>
      </c>
    </row>
    <row r="2725" spans="1:7" hidden="1" x14ac:dyDescent="0.25">
      <c r="A2725" s="61" t="s">
        <v>12244</v>
      </c>
      <c r="B2725" s="61" t="s">
        <v>245</v>
      </c>
      <c r="C2725" s="62">
        <v>583246</v>
      </c>
      <c r="D2725" s="61" t="s">
        <v>12051</v>
      </c>
      <c r="E2725" s="61" t="s">
        <v>12221</v>
      </c>
      <c r="F2725" s="61" t="s">
        <v>12276</v>
      </c>
      <c r="G2725" s="63">
        <v>32</v>
      </c>
    </row>
    <row r="2726" spans="1:7" hidden="1" x14ac:dyDescent="0.25">
      <c r="A2726" s="61" t="s">
        <v>12244</v>
      </c>
      <c r="B2726" s="61" t="s">
        <v>245</v>
      </c>
      <c r="C2726" s="62">
        <v>583246</v>
      </c>
      <c r="D2726" s="61" t="s">
        <v>12097</v>
      </c>
      <c r="E2726" s="61" t="s">
        <v>12221</v>
      </c>
      <c r="F2726" s="61" t="s">
        <v>12276</v>
      </c>
      <c r="G2726" s="63">
        <v>32</v>
      </c>
    </row>
    <row r="2727" spans="1:7" hidden="1" x14ac:dyDescent="0.25">
      <c r="A2727" s="61" t="s">
        <v>12244</v>
      </c>
      <c r="B2727" s="61" t="s">
        <v>105</v>
      </c>
      <c r="C2727" s="62">
        <v>583263</v>
      </c>
      <c r="D2727" s="61" t="s">
        <v>12051</v>
      </c>
      <c r="E2727" s="61" t="s">
        <v>12216</v>
      </c>
      <c r="F2727" s="61" t="s">
        <v>12275</v>
      </c>
      <c r="G2727" s="63">
        <v>10</v>
      </c>
    </row>
    <row r="2728" spans="1:7" hidden="1" x14ac:dyDescent="0.25">
      <c r="A2728" s="61" t="s">
        <v>12244</v>
      </c>
      <c r="B2728" s="61" t="s">
        <v>95</v>
      </c>
      <c r="C2728" s="62">
        <v>583567</v>
      </c>
      <c r="D2728" s="61" t="s">
        <v>11968</v>
      </c>
      <c r="E2728" s="61" t="s">
        <v>12203</v>
      </c>
      <c r="F2728" s="61" t="s">
        <v>12275</v>
      </c>
      <c r="G2728" s="63">
        <v>10</v>
      </c>
    </row>
    <row r="2729" spans="1:7" hidden="1" x14ac:dyDescent="0.25">
      <c r="A2729" s="61" t="s">
        <v>12244</v>
      </c>
      <c r="B2729" s="61" t="s">
        <v>95</v>
      </c>
      <c r="C2729" s="62">
        <v>583567</v>
      </c>
      <c r="D2729" s="61" t="s">
        <v>11968</v>
      </c>
      <c r="E2729" s="61" t="s">
        <v>12203</v>
      </c>
      <c r="F2729" s="61" t="s">
        <v>12276</v>
      </c>
      <c r="G2729" s="63">
        <v>7.5</v>
      </c>
    </row>
    <row r="2730" spans="1:7" hidden="1" x14ac:dyDescent="0.25">
      <c r="A2730" s="61" t="s">
        <v>12244</v>
      </c>
      <c r="B2730" s="61" t="s">
        <v>95</v>
      </c>
      <c r="C2730" s="62">
        <v>583567</v>
      </c>
      <c r="D2730" s="61" t="s">
        <v>12051</v>
      </c>
      <c r="E2730" s="61" t="s">
        <v>12203</v>
      </c>
      <c r="F2730" s="61" t="s">
        <v>12275</v>
      </c>
      <c r="G2730" s="63">
        <v>10</v>
      </c>
    </row>
    <row r="2731" spans="1:7" hidden="1" x14ac:dyDescent="0.25">
      <c r="A2731" s="61" t="s">
        <v>12244</v>
      </c>
      <c r="B2731" s="61" t="s">
        <v>95</v>
      </c>
      <c r="C2731" s="62">
        <v>583567</v>
      </c>
      <c r="D2731" s="61" t="s">
        <v>12051</v>
      </c>
      <c r="E2731" s="61" t="s">
        <v>12203</v>
      </c>
      <c r="F2731" s="61" t="s">
        <v>12276</v>
      </c>
      <c r="G2731" s="63">
        <v>7.5</v>
      </c>
    </row>
    <row r="2732" spans="1:7" hidden="1" x14ac:dyDescent="0.25">
      <c r="A2732" s="61" t="s">
        <v>12244</v>
      </c>
      <c r="B2732" s="61" t="s">
        <v>249</v>
      </c>
      <c r="C2732" s="62">
        <v>583769</v>
      </c>
      <c r="D2732" s="61" t="s">
        <v>12051</v>
      </c>
      <c r="E2732" s="61" t="s">
        <v>12214</v>
      </c>
      <c r="F2732" s="61" t="s">
        <v>12276</v>
      </c>
      <c r="G2732" s="63">
        <v>5.4</v>
      </c>
    </row>
    <row r="2733" spans="1:7" hidden="1" x14ac:dyDescent="0.25">
      <c r="A2733" s="61" t="s">
        <v>12244</v>
      </c>
      <c r="B2733" s="61" t="s">
        <v>160</v>
      </c>
      <c r="C2733" s="62">
        <v>42269</v>
      </c>
      <c r="D2733" s="61" t="s">
        <v>12051</v>
      </c>
      <c r="E2733" s="61" t="s">
        <v>12172</v>
      </c>
      <c r="F2733" s="61" t="s">
        <v>12275</v>
      </c>
      <c r="G2733" s="63">
        <v>3</v>
      </c>
    </row>
    <row r="2734" spans="1:7" hidden="1" x14ac:dyDescent="0.25">
      <c r="A2734" s="61" t="s">
        <v>12244</v>
      </c>
      <c r="B2734" s="61" t="s">
        <v>160</v>
      </c>
      <c r="C2734" s="62">
        <v>42269</v>
      </c>
      <c r="D2734" s="61" t="s">
        <v>12051</v>
      </c>
      <c r="E2734" s="61" t="s">
        <v>12172</v>
      </c>
      <c r="F2734" s="61" t="s">
        <v>12276</v>
      </c>
      <c r="G2734" s="63">
        <v>2</v>
      </c>
    </row>
    <row r="2735" spans="1:7" hidden="1" x14ac:dyDescent="0.25">
      <c r="A2735" s="61" t="s">
        <v>12244</v>
      </c>
      <c r="B2735" s="61" t="s">
        <v>170</v>
      </c>
      <c r="C2735" s="62">
        <v>583943</v>
      </c>
      <c r="D2735" s="61" t="s">
        <v>12051</v>
      </c>
      <c r="E2735" s="61" t="s">
        <v>12223</v>
      </c>
      <c r="F2735" s="61" t="s">
        <v>12275</v>
      </c>
      <c r="G2735" s="63">
        <v>6</v>
      </c>
    </row>
    <row r="2736" spans="1:7" hidden="1" x14ac:dyDescent="0.25">
      <c r="A2736" s="61" t="s">
        <v>12244</v>
      </c>
      <c r="B2736" s="61" t="s">
        <v>170</v>
      </c>
      <c r="C2736" s="62">
        <v>583943</v>
      </c>
      <c r="D2736" s="61" t="s">
        <v>12051</v>
      </c>
      <c r="E2736" s="61" t="s">
        <v>12223</v>
      </c>
      <c r="F2736" s="61" t="s">
        <v>12276</v>
      </c>
      <c r="G2736" s="63">
        <v>3</v>
      </c>
    </row>
    <row r="2737" spans="1:7" hidden="1" x14ac:dyDescent="0.25">
      <c r="A2737" s="61" t="s">
        <v>12244</v>
      </c>
      <c r="B2737" s="61" t="s">
        <v>170</v>
      </c>
      <c r="C2737" s="62">
        <v>583943</v>
      </c>
      <c r="D2737" s="61" t="s">
        <v>12051</v>
      </c>
      <c r="E2737" s="61" t="s">
        <v>12214</v>
      </c>
      <c r="F2737" s="61" t="s">
        <v>12275</v>
      </c>
      <c r="G2737" s="63">
        <v>6</v>
      </c>
    </row>
    <row r="2738" spans="1:7" hidden="1" x14ac:dyDescent="0.25">
      <c r="A2738" s="61" t="s">
        <v>12244</v>
      </c>
      <c r="B2738" s="61" t="s">
        <v>170</v>
      </c>
      <c r="C2738" s="62">
        <v>583943</v>
      </c>
      <c r="D2738" s="61" t="s">
        <v>12051</v>
      </c>
      <c r="E2738" s="61" t="s">
        <v>12214</v>
      </c>
      <c r="F2738" s="61" t="s">
        <v>12276</v>
      </c>
      <c r="G2738" s="63">
        <v>5</v>
      </c>
    </row>
    <row r="2739" spans="1:7" hidden="1" x14ac:dyDescent="0.25">
      <c r="A2739" s="61" t="s">
        <v>12244</v>
      </c>
      <c r="B2739" s="61" t="s">
        <v>170</v>
      </c>
      <c r="C2739" s="62">
        <v>583943</v>
      </c>
      <c r="D2739" s="61" t="s">
        <v>12051</v>
      </c>
      <c r="E2739" s="61" t="s">
        <v>12179</v>
      </c>
      <c r="F2739" s="61" t="s">
        <v>12275</v>
      </c>
      <c r="G2739" s="63">
        <v>4</v>
      </c>
    </row>
    <row r="2740" spans="1:7" hidden="1" x14ac:dyDescent="0.25">
      <c r="A2740" s="61" t="s">
        <v>12244</v>
      </c>
      <c r="B2740" s="61" t="s">
        <v>170</v>
      </c>
      <c r="C2740" s="62">
        <v>583943</v>
      </c>
      <c r="D2740" s="61" t="s">
        <v>12134</v>
      </c>
      <c r="E2740" s="61" t="s">
        <v>12214</v>
      </c>
      <c r="F2740" s="61" t="s">
        <v>12275</v>
      </c>
      <c r="G2740" s="63">
        <v>6</v>
      </c>
    </row>
    <row r="2741" spans="1:7" hidden="1" x14ac:dyDescent="0.25">
      <c r="A2741" s="61" t="s">
        <v>12244</v>
      </c>
      <c r="B2741" s="61" t="s">
        <v>170</v>
      </c>
      <c r="C2741" s="62">
        <v>583943</v>
      </c>
      <c r="D2741" s="61" t="s">
        <v>12134</v>
      </c>
      <c r="E2741" s="61" t="s">
        <v>12214</v>
      </c>
      <c r="F2741" s="61" t="s">
        <v>12276</v>
      </c>
      <c r="G2741" s="63">
        <v>5</v>
      </c>
    </row>
    <row r="2742" spans="1:7" hidden="1" x14ac:dyDescent="0.25">
      <c r="A2742" s="61" t="s">
        <v>12244</v>
      </c>
      <c r="B2742" s="61" t="s">
        <v>64</v>
      </c>
      <c r="C2742" s="62">
        <v>583977</v>
      </c>
      <c r="D2742" s="61" t="s">
        <v>12051</v>
      </c>
      <c r="E2742" s="61" t="s">
        <v>12224</v>
      </c>
      <c r="F2742" s="61" t="s">
        <v>12275</v>
      </c>
      <c r="G2742" s="63">
        <v>3</v>
      </c>
    </row>
    <row r="2743" spans="1:7" hidden="1" x14ac:dyDescent="0.25">
      <c r="A2743" s="61" t="s">
        <v>12244</v>
      </c>
      <c r="B2743" s="61" t="s">
        <v>64</v>
      </c>
      <c r="C2743" s="62">
        <v>583977</v>
      </c>
      <c r="D2743" s="61" t="s">
        <v>12051</v>
      </c>
      <c r="E2743" s="61" t="s">
        <v>12224</v>
      </c>
      <c r="F2743" s="61" t="s">
        <v>12276</v>
      </c>
      <c r="G2743" s="63">
        <v>2.1</v>
      </c>
    </row>
    <row r="2744" spans="1:7" hidden="1" x14ac:dyDescent="0.25">
      <c r="A2744" s="61" t="s">
        <v>12244</v>
      </c>
      <c r="B2744" s="61" t="s">
        <v>64</v>
      </c>
      <c r="C2744" s="62">
        <v>583977</v>
      </c>
      <c r="D2744" s="61" t="s">
        <v>11991</v>
      </c>
      <c r="E2744" s="61" t="s">
        <v>12224</v>
      </c>
      <c r="F2744" s="61" t="s">
        <v>12275</v>
      </c>
      <c r="G2744" s="63">
        <v>3</v>
      </c>
    </row>
    <row r="2745" spans="1:7" hidden="1" x14ac:dyDescent="0.25">
      <c r="A2745" s="61" t="s">
        <v>12244</v>
      </c>
      <c r="B2745" s="61" t="s">
        <v>64</v>
      </c>
      <c r="C2745" s="62">
        <v>583977</v>
      </c>
      <c r="D2745" s="61" t="s">
        <v>11991</v>
      </c>
      <c r="E2745" s="61" t="s">
        <v>12224</v>
      </c>
      <c r="F2745" s="61" t="s">
        <v>12276</v>
      </c>
      <c r="G2745" s="63">
        <v>2.1</v>
      </c>
    </row>
    <row r="2746" spans="1:7" hidden="1" x14ac:dyDescent="0.25">
      <c r="A2746" s="61" t="s">
        <v>12244</v>
      </c>
      <c r="B2746" s="61" t="s">
        <v>121</v>
      </c>
      <c r="C2746" s="62">
        <v>584090</v>
      </c>
      <c r="D2746" s="61" t="s">
        <v>12051</v>
      </c>
      <c r="E2746" s="61" t="s">
        <v>12198</v>
      </c>
      <c r="F2746" s="61" t="s">
        <v>12275</v>
      </c>
      <c r="G2746" s="63">
        <v>5</v>
      </c>
    </row>
    <row r="2747" spans="1:7" hidden="1" x14ac:dyDescent="0.25">
      <c r="A2747" s="61" t="s">
        <v>12244</v>
      </c>
      <c r="B2747" s="61" t="s">
        <v>121</v>
      </c>
      <c r="C2747" s="62">
        <v>584090</v>
      </c>
      <c r="D2747" s="61" t="s">
        <v>12051</v>
      </c>
      <c r="E2747" s="61" t="s">
        <v>12198</v>
      </c>
      <c r="F2747" s="61" t="s">
        <v>12276</v>
      </c>
      <c r="G2747" s="63">
        <v>5</v>
      </c>
    </row>
    <row r="2748" spans="1:7" hidden="1" x14ac:dyDescent="0.25">
      <c r="A2748" s="61" t="s">
        <v>12244</v>
      </c>
      <c r="B2748" s="61" t="s">
        <v>121</v>
      </c>
      <c r="C2748" s="62">
        <v>584090</v>
      </c>
      <c r="D2748" s="61" t="s">
        <v>12084</v>
      </c>
      <c r="E2748" s="61" t="s">
        <v>12198</v>
      </c>
      <c r="F2748" s="61" t="s">
        <v>12275</v>
      </c>
      <c r="G2748" s="63">
        <v>5</v>
      </c>
    </row>
    <row r="2749" spans="1:7" hidden="1" x14ac:dyDescent="0.25">
      <c r="A2749" s="61" t="s">
        <v>12244</v>
      </c>
      <c r="B2749" s="61" t="s">
        <v>121</v>
      </c>
      <c r="C2749" s="62">
        <v>584090</v>
      </c>
      <c r="D2749" s="61" t="s">
        <v>12084</v>
      </c>
      <c r="E2749" s="61" t="s">
        <v>12198</v>
      </c>
      <c r="F2749" s="61" t="s">
        <v>12276</v>
      </c>
      <c r="G2749" s="63">
        <v>5</v>
      </c>
    </row>
    <row r="2750" spans="1:7" hidden="1" x14ac:dyDescent="0.25">
      <c r="A2750" s="61" t="s">
        <v>12244</v>
      </c>
      <c r="B2750" s="61" t="s">
        <v>121</v>
      </c>
      <c r="C2750" s="62">
        <v>584090</v>
      </c>
      <c r="D2750" s="61" t="s">
        <v>11979</v>
      </c>
      <c r="E2750" s="61" t="s">
        <v>12198</v>
      </c>
      <c r="F2750" s="61" t="s">
        <v>12275</v>
      </c>
      <c r="G2750" s="63">
        <v>5</v>
      </c>
    </row>
    <row r="2751" spans="1:7" hidden="1" x14ac:dyDescent="0.25">
      <c r="A2751" s="61" t="s">
        <v>12244</v>
      </c>
      <c r="B2751" s="61" t="s">
        <v>121</v>
      </c>
      <c r="C2751" s="62">
        <v>584090</v>
      </c>
      <c r="D2751" s="61" t="s">
        <v>11979</v>
      </c>
      <c r="E2751" s="61" t="s">
        <v>12198</v>
      </c>
      <c r="F2751" s="61" t="s">
        <v>12276</v>
      </c>
      <c r="G2751" s="63">
        <v>3</v>
      </c>
    </row>
    <row r="2752" spans="1:7" hidden="1" x14ac:dyDescent="0.25">
      <c r="A2752" s="61" t="s">
        <v>12244</v>
      </c>
      <c r="B2752" s="61" t="s">
        <v>80</v>
      </c>
      <c r="C2752" s="62">
        <v>584180</v>
      </c>
      <c r="D2752" s="61" t="s">
        <v>12051</v>
      </c>
      <c r="E2752" s="61" t="s">
        <v>12225</v>
      </c>
      <c r="F2752" s="61" t="s">
        <v>12276</v>
      </c>
      <c r="G2752" s="63">
        <v>7.5</v>
      </c>
    </row>
    <row r="2753" spans="1:7" hidden="1" x14ac:dyDescent="0.25">
      <c r="A2753" s="61" t="s">
        <v>12244</v>
      </c>
      <c r="B2753" s="61" t="s">
        <v>45</v>
      </c>
      <c r="C2753" s="62">
        <v>584223</v>
      </c>
      <c r="D2753" s="61" t="s">
        <v>12051</v>
      </c>
      <c r="E2753" s="61" t="s">
        <v>12226</v>
      </c>
      <c r="F2753" s="61" t="s">
        <v>12276</v>
      </c>
      <c r="G2753" s="63">
        <v>2.5</v>
      </c>
    </row>
    <row r="2754" spans="1:7" hidden="1" x14ac:dyDescent="0.25">
      <c r="A2754" s="61" t="s">
        <v>12244</v>
      </c>
      <c r="B2754" s="61" t="s">
        <v>138</v>
      </c>
      <c r="C2754" s="62">
        <v>584302</v>
      </c>
      <c r="D2754" s="61" t="s">
        <v>12051</v>
      </c>
      <c r="E2754" s="61" t="s">
        <v>12208</v>
      </c>
      <c r="F2754" s="61" t="s">
        <v>12275</v>
      </c>
      <c r="G2754" s="63">
        <v>5</v>
      </c>
    </row>
    <row r="2755" spans="1:7" hidden="1" x14ac:dyDescent="0.25">
      <c r="A2755" s="61" t="s">
        <v>12244</v>
      </c>
      <c r="B2755" s="61" t="s">
        <v>138</v>
      </c>
      <c r="C2755" s="62">
        <v>584302</v>
      </c>
      <c r="D2755" s="61" t="s">
        <v>12051</v>
      </c>
      <c r="E2755" s="61" t="s">
        <v>12175</v>
      </c>
      <c r="F2755" s="61" t="s">
        <v>12275</v>
      </c>
      <c r="G2755" s="63">
        <v>5.5</v>
      </c>
    </row>
    <row r="2756" spans="1:7" hidden="1" x14ac:dyDescent="0.25">
      <c r="A2756" s="61" t="s">
        <v>12244</v>
      </c>
      <c r="B2756" s="61" t="s">
        <v>90</v>
      </c>
      <c r="C2756" s="62">
        <v>584313</v>
      </c>
      <c r="D2756" s="61" t="s">
        <v>12051</v>
      </c>
      <c r="E2756" s="61" t="s">
        <v>12227</v>
      </c>
      <c r="F2756" s="61" t="s">
        <v>12275</v>
      </c>
      <c r="G2756" s="63">
        <v>6</v>
      </c>
    </row>
    <row r="2757" spans="1:7" hidden="1" x14ac:dyDescent="0.25">
      <c r="A2757" s="61" t="s">
        <v>12244</v>
      </c>
      <c r="B2757" s="61" t="s">
        <v>90</v>
      </c>
      <c r="C2757" s="62">
        <v>584313</v>
      </c>
      <c r="D2757" s="61" t="s">
        <v>12051</v>
      </c>
      <c r="E2757" s="61" t="s">
        <v>12227</v>
      </c>
      <c r="F2757" s="61" t="s">
        <v>12276</v>
      </c>
      <c r="G2757" s="63">
        <v>6</v>
      </c>
    </row>
    <row r="2758" spans="1:7" hidden="1" x14ac:dyDescent="0.25">
      <c r="A2758" s="61" t="s">
        <v>12244</v>
      </c>
      <c r="B2758" s="61" t="s">
        <v>90</v>
      </c>
      <c r="C2758" s="62">
        <v>584313</v>
      </c>
      <c r="D2758" s="61" t="s">
        <v>12051</v>
      </c>
      <c r="E2758" s="61" t="s">
        <v>12228</v>
      </c>
      <c r="F2758" s="61" t="s">
        <v>12275</v>
      </c>
      <c r="G2758" s="63">
        <v>6</v>
      </c>
    </row>
    <row r="2759" spans="1:7" hidden="1" x14ac:dyDescent="0.25">
      <c r="A2759" s="61" t="s">
        <v>12244</v>
      </c>
      <c r="B2759" s="61" t="s">
        <v>90</v>
      </c>
      <c r="C2759" s="62">
        <v>584313</v>
      </c>
      <c r="D2759" s="61" t="s">
        <v>12051</v>
      </c>
      <c r="E2759" s="61" t="s">
        <v>12228</v>
      </c>
      <c r="F2759" s="61" t="s">
        <v>12276</v>
      </c>
      <c r="G2759" s="63">
        <v>6</v>
      </c>
    </row>
    <row r="2760" spans="1:7" hidden="1" x14ac:dyDescent="0.25">
      <c r="A2760" s="61" t="s">
        <v>12244</v>
      </c>
      <c r="B2760" s="61" t="s">
        <v>90</v>
      </c>
      <c r="C2760" s="62">
        <v>584313</v>
      </c>
      <c r="D2760" s="61" t="s">
        <v>11989</v>
      </c>
      <c r="E2760" s="61" t="s">
        <v>12227</v>
      </c>
      <c r="F2760" s="61" t="s">
        <v>12275</v>
      </c>
      <c r="G2760" s="63">
        <v>6</v>
      </c>
    </row>
    <row r="2761" spans="1:7" hidden="1" x14ac:dyDescent="0.25">
      <c r="A2761" s="61" t="s">
        <v>12244</v>
      </c>
      <c r="B2761" s="61" t="s">
        <v>90</v>
      </c>
      <c r="C2761" s="62">
        <v>584313</v>
      </c>
      <c r="D2761" s="61" t="s">
        <v>11989</v>
      </c>
      <c r="E2761" s="61" t="s">
        <v>12227</v>
      </c>
      <c r="F2761" s="61" t="s">
        <v>12276</v>
      </c>
      <c r="G2761" s="63">
        <v>6</v>
      </c>
    </row>
    <row r="2762" spans="1:7" hidden="1" x14ac:dyDescent="0.25">
      <c r="A2762" s="61" t="s">
        <v>12244</v>
      </c>
      <c r="B2762" s="61" t="s">
        <v>90</v>
      </c>
      <c r="C2762" s="62">
        <v>584313</v>
      </c>
      <c r="D2762" s="61" t="s">
        <v>11989</v>
      </c>
      <c r="E2762" s="61" t="s">
        <v>12228</v>
      </c>
      <c r="F2762" s="61" t="s">
        <v>12275</v>
      </c>
      <c r="G2762" s="63">
        <v>6</v>
      </c>
    </row>
    <row r="2763" spans="1:7" hidden="1" x14ac:dyDescent="0.25">
      <c r="A2763" s="61" t="s">
        <v>12244</v>
      </c>
      <c r="B2763" s="61" t="s">
        <v>90</v>
      </c>
      <c r="C2763" s="62">
        <v>584313</v>
      </c>
      <c r="D2763" s="61" t="s">
        <v>11989</v>
      </c>
      <c r="E2763" s="61" t="s">
        <v>12228</v>
      </c>
      <c r="F2763" s="61" t="s">
        <v>12276</v>
      </c>
      <c r="G2763" s="63">
        <v>6</v>
      </c>
    </row>
    <row r="2764" spans="1:7" hidden="1" x14ac:dyDescent="0.25">
      <c r="A2764" s="61" t="s">
        <v>12244</v>
      </c>
      <c r="B2764" s="61" t="s">
        <v>90</v>
      </c>
      <c r="C2764" s="62">
        <v>584313</v>
      </c>
      <c r="D2764" s="61" t="s">
        <v>11961</v>
      </c>
      <c r="E2764" s="61" t="s">
        <v>12227</v>
      </c>
      <c r="F2764" s="61" t="s">
        <v>12275</v>
      </c>
      <c r="G2764" s="63">
        <v>6</v>
      </c>
    </row>
    <row r="2765" spans="1:7" hidden="1" x14ac:dyDescent="0.25">
      <c r="A2765" s="61" t="s">
        <v>12244</v>
      </c>
      <c r="B2765" s="61" t="s">
        <v>90</v>
      </c>
      <c r="C2765" s="62">
        <v>584313</v>
      </c>
      <c r="D2765" s="61" t="s">
        <v>11961</v>
      </c>
      <c r="E2765" s="61" t="s">
        <v>12227</v>
      </c>
      <c r="F2765" s="61" t="s">
        <v>12276</v>
      </c>
      <c r="G2765" s="63">
        <v>6</v>
      </c>
    </row>
    <row r="2766" spans="1:7" hidden="1" x14ac:dyDescent="0.25">
      <c r="A2766" s="61" t="s">
        <v>12244</v>
      </c>
      <c r="B2766" s="61" t="s">
        <v>90</v>
      </c>
      <c r="C2766" s="62">
        <v>584313</v>
      </c>
      <c r="D2766" s="61" t="s">
        <v>11961</v>
      </c>
      <c r="E2766" s="61" t="s">
        <v>12228</v>
      </c>
      <c r="F2766" s="61" t="s">
        <v>12275</v>
      </c>
      <c r="G2766" s="63">
        <v>6</v>
      </c>
    </row>
    <row r="2767" spans="1:7" hidden="1" x14ac:dyDescent="0.25">
      <c r="A2767" s="61" t="s">
        <v>12244</v>
      </c>
      <c r="B2767" s="61" t="s">
        <v>90</v>
      </c>
      <c r="C2767" s="62">
        <v>584313</v>
      </c>
      <c r="D2767" s="61" t="s">
        <v>11961</v>
      </c>
      <c r="E2767" s="61" t="s">
        <v>12228</v>
      </c>
      <c r="F2767" s="61" t="s">
        <v>12276</v>
      </c>
      <c r="G2767" s="63">
        <v>6</v>
      </c>
    </row>
    <row r="2768" spans="1:7" hidden="1" x14ac:dyDescent="0.25">
      <c r="A2768" s="61" t="s">
        <v>12244</v>
      </c>
      <c r="B2768" s="61" t="s">
        <v>85</v>
      </c>
      <c r="C2768" s="62">
        <v>584584</v>
      </c>
      <c r="D2768" s="61" t="s">
        <v>12051</v>
      </c>
      <c r="E2768" s="61" t="s">
        <v>12162</v>
      </c>
      <c r="F2768" s="61" t="s">
        <v>12275</v>
      </c>
      <c r="G2768" s="63">
        <v>13</v>
      </c>
    </row>
    <row r="2769" spans="1:7" hidden="1" x14ac:dyDescent="0.25">
      <c r="A2769" s="61" t="s">
        <v>12244</v>
      </c>
      <c r="B2769" s="61" t="s">
        <v>85</v>
      </c>
      <c r="C2769" s="62">
        <v>584584</v>
      </c>
      <c r="D2769" s="61" t="s">
        <v>12051</v>
      </c>
      <c r="E2769" s="61" t="s">
        <v>12168</v>
      </c>
      <c r="F2769" s="61" t="s">
        <v>12275</v>
      </c>
      <c r="G2769" s="63">
        <v>13</v>
      </c>
    </row>
    <row r="2770" spans="1:7" hidden="1" x14ac:dyDescent="0.25">
      <c r="A2770" s="61" t="s">
        <v>12244</v>
      </c>
      <c r="B2770" s="61" t="s">
        <v>67</v>
      </c>
      <c r="C2770" s="62">
        <v>584646</v>
      </c>
      <c r="D2770" s="61" t="s">
        <v>12051</v>
      </c>
      <c r="E2770" s="61" t="s">
        <v>12190</v>
      </c>
      <c r="F2770" s="61" t="s">
        <v>12275</v>
      </c>
      <c r="G2770" s="63">
        <v>5</v>
      </c>
    </row>
    <row r="2771" spans="1:7" hidden="1" x14ac:dyDescent="0.25">
      <c r="A2771" s="61" t="s">
        <v>12244</v>
      </c>
      <c r="B2771" s="61" t="s">
        <v>67</v>
      </c>
      <c r="C2771" s="62">
        <v>584646</v>
      </c>
      <c r="D2771" s="61" t="s">
        <v>12051</v>
      </c>
      <c r="E2771" s="61" t="s">
        <v>12190</v>
      </c>
      <c r="F2771" s="61" t="s">
        <v>12276</v>
      </c>
      <c r="G2771" s="63">
        <v>4.5</v>
      </c>
    </row>
    <row r="2772" spans="1:7" hidden="1" x14ac:dyDescent="0.25">
      <c r="A2772" s="61" t="s">
        <v>12244</v>
      </c>
      <c r="B2772" s="61" t="s">
        <v>67</v>
      </c>
      <c r="C2772" s="62">
        <v>584646</v>
      </c>
      <c r="D2772" s="61" t="s">
        <v>12075</v>
      </c>
      <c r="E2772" s="61" t="s">
        <v>12190</v>
      </c>
      <c r="F2772" s="61" t="s">
        <v>12275</v>
      </c>
      <c r="G2772" s="63">
        <v>5</v>
      </c>
    </row>
    <row r="2773" spans="1:7" hidden="1" x14ac:dyDescent="0.25">
      <c r="A2773" s="61" t="s">
        <v>12244</v>
      </c>
      <c r="B2773" s="61" t="s">
        <v>67</v>
      </c>
      <c r="C2773" s="62">
        <v>584646</v>
      </c>
      <c r="D2773" s="61" t="s">
        <v>12075</v>
      </c>
      <c r="E2773" s="61" t="s">
        <v>12190</v>
      </c>
      <c r="F2773" s="61" t="s">
        <v>12276</v>
      </c>
      <c r="G2773" s="63">
        <v>4.5</v>
      </c>
    </row>
    <row r="2774" spans="1:7" hidden="1" x14ac:dyDescent="0.25">
      <c r="A2774" s="61" t="s">
        <v>12244</v>
      </c>
      <c r="B2774" s="61" t="s">
        <v>92</v>
      </c>
      <c r="C2774" s="62">
        <v>584688</v>
      </c>
      <c r="D2774" s="61" t="s">
        <v>12051</v>
      </c>
      <c r="E2774" s="61" t="s">
        <v>12193</v>
      </c>
      <c r="F2774" s="61" t="s">
        <v>12275</v>
      </c>
      <c r="G2774" s="63">
        <v>2</v>
      </c>
    </row>
    <row r="2775" spans="1:7" hidden="1" x14ac:dyDescent="0.25">
      <c r="A2775" s="61" t="s">
        <v>12244</v>
      </c>
      <c r="B2775" s="61" t="s">
        <v>191</v>
      </c>
      <c r="C2775" s="62">
        <v>584798</v>
      </c>
      <c r="D2775" s="61" t="s">
        <v>12051</v>
      </c>
      <c r="E2775" s="61" t="s">
        <v>12167</v>
      </c>
      <c r="F2775" s="61" t="s">
        <v>12275</v>
      </c>
      <c r="G2775" s="63">
        <v>7</v>
      </c>
    </row>
    <row r="2776" spans="1:7" hidden="1" x14ac:dyDescent="0.25">
      <c r="A2776" s="61" t="s">
        <v>12244</v>
      </c>
      <c r="B2776" s="61" t="s">
        <v>6102</v>
      </c>
      <c r="C2776" s="62">
        <v>584846</v>
      </c>
      <c r="D2776" s="61" t="s">
        <v>12051</v>
      </c>
      <c r="E2776" s="61" t="s">
        <v>12201</v>
      </c>
      <c r="F2776" s="61" t="s">
        <v>12275</v>
      </c>
      <c r="G2776" s="63">
        <v>10</v>
      </c>
    </row>
    <row r="2777" spans="1:7" hidden="1" x14ac:dyDescent="0.25">
      <c r="A2777" s="61" t="s">
        <v>12244</v>
      </c>
      <c r="B2777" s="61" t="s">
        <v>101</v>
      </c>
      <c r="C2777" s="62">
        <v>584874</v>
      </c>
      <c r="D2777" s="61" t="s">
        <v>12051</v>
      </c>
      <c r="E2777" s="61" t="s">
        <v>12207</v>
      </c>
      <c r="F2777" s="61" t="s">
        <v>12276</v>
      </c>
      <c r="G2777" s="63">
        <v>4</v>
      </c>
    </row>
    <row r="2778" spans="1:7" hidden="1" x14ac:dyDescent="0.25">
      <c r="A2778" s="61" t="s">
        <v>12244</v>
      </c>
      <c r="B2778" s="61" t="s">
        <v>198</v>
      </c>
      <c r="C2778" s="62">
        <v>253529</v>
      </c>
      <c r="D2778" s="61" t="s">
        <v>12051</v>
      </c>
      <c r="E2778" s="61" t="s">
        <v>12205</v>
      </c>
      <c r="F2778" s="61" t="s">
        <v>12275</v>
      </c>
      <c r="G2778" s="63">
        <v>3.5</v>
      </c>
    </row>
    <row r="2779" spans="1:7" hidden="1" x14ac:dyDescent="0.25">
      <c r="A2779" s="61" t="s">
        <v>12244</v>
      </c>
      <c r="B2779" s="61" t="s">
        <v>198</v>
      </c>
      <c r="C2779" s="62">
        <v>253529</v>
      </c>
      <c r="D2779" s="61" t="s">
        <v>12051</v>
      </c>
      <c r="E2779" s="61" t="s">
        <v>12228</v>
      </c>
      <c r="F2779" s="61" t="s">
        <v>12275</v>
      </c>
      <c r="G2779" s="63">
        <v>6</v>
      </c>
    </row>
    <row r="2780" spans="1:7" hidden="1" x14ac:dyDescent="0.25">
      <c r="A2780" s="61" t="s">
        <v>12244</v>
      </c>
      <c r="B2780" s="61" t="s">
        <v>198</v>
      </c>
      <c r="C2780" s="62">
        <v>253529</v>
      </c>
      <c r="D2780" s="61" t="s">
        <v>12051</v>
      </c>
      <c r="E2780" s="61" t="s">
        <v>12228</v>
      </c>
      <c r="F2780" s="61" t="s">
        <v>12276</v>
      </c>
      <c r="G2780" s="63">
        <v>6</v>
      </c>
    </row>
    <row r="2781" spans="1:7" hidden="1" x14ac:dyDescent="0.25">
      <c r="A2781" s="61" t="s">
        <v>12244</v>
      </c>
      <c r="B2781" s="61" t="s">
        <v>198</v>
      </c>
      <c r="C2781" s="62">
        <v>253529</v>
      </c>
      <c r="D2781" s="61" t="s">
        <v>12051</v>
      </c>
      <c r="E2781" s="61" t="s">
        <v>12222</v>
      </c>
      <c r="F2781" s="61" t="s">
        <v>12275</v>
      </c>
      <c r="G2781" s="63">
        <v>2.5</v>
      </c>
    </row>
    <row r="2782" spans="1:7" hidden="1" x14ac:dyDescent="0.25">
      <c r="A2782" s="61" t="s">
        <v>12244</v>
      </c>
      <c r="B2782" s="61" t="s">
        <v>198</v>
      </c>
      <c r="C2782" s="62">
        <v>253529</v>
      </c>
      <c r="D2782" s="61" t="s">
        <v>12051</v>
      </c>
      <c r="E2782" s="61" t="s">
        <v>12224</v>
      </c>
      <c r="F2782" s="61" t="s">
        <v>12275</v>
      </c>
      <c r="G2782" s="63">
        <v>3</v>
      </c>
    </row>
    <row r="2783" spans="1:7" hidden="1" x14ac:dyDescent="0.25">
      <c r="A2783" s="61" t="s">
        <v>12244</v>
      </c>
      <c r="B2783" s="61" t="s">
        <v>198</v>
      </c>
      <c r="C2783" s="62">
        <v>253529</v>
      </c>
      <c r="D2783" s="61" t="s">
        <v>12051</v>
      </c>
      <c r="E2783" s="61" t="s">
        <v>12229</v>
      </c>
      <c r="F2783" s="61" t="s">
        <v>12275</v>
      </c>
      <c r="G2783" s="63">
        <v>2.5</v>
      </c>
    </row>
    <row r="2784" spans="1:7" hidden="1" x14ac:dyDescent="0.25">
      <c r="A2784" s="61" t="s">
        <v>12244</v>
      </c>
      <c r="B2784" s="61" t="s">
        <v>198</v>
      </c>
      <c r="C2784" s="62">
        <v>253529</v>
      </c>
      <c r="D2784" s="61" t="s">
        <v>12051</v>
      </c>
      <c r="E2784" s="61" t="s">
        <v>12229</v>
      </c>
      <c r="F2784" s="61" t="s">
        <v>12276</v>
      </c>
      <c r="G2784" s="63">
        <v>2.5</v>
      </c>
    </row>
    <row r="2785" spans="1:7" hidden="1" x14ac:dyDescent="0.25">
      <c r="A2785" s="61" t="s">
        <v>12244</v>
      </c>
      <c r="B2785" s="61" t="s">
        <v>198</v>
      </c>
      <c r="C2785" s="62">
        <v>253529</v>
      </c>
      <c r="D2785" s="61" t="s">
        <v>12051</v>
      </c>
      <c r="E2785" s="61" t="s">
        <v>12172</v>
      </c>
      <c r="F2785" s="61" t="s">
        <v>12275</v>
      </c>
      <c r="G2785" s="63">
        <v>2.5</v>
      </c>
    </row>
    <row r="2786" spans="1:7" hidden="1" x14ac:dyDescent="0.25">
      <c r="A2786" s="61" t="s">
        <v>12244</v>
      </c>
      <c r="B2786" s="61" t="s">
        <v>198</v>
      </c>
      <c r="C2786" s="62">
        <v>253529</v>
      </c>
      <c r="D2786" s="61" t="s">
        <v>12051</v>
      </c>
      <c r="E2786" s="61" t="s">
        <v>12172</v>
      </c>
      <c r="F2786" s="61" t="s">
        <v>12276</v>
      </c>
      <c r="G2786" s="63">
        <v>2.5</v>
      </c>
    </row>
    <row r="2787" spans="1:7" hidden="1" x14ac:dyDescent="0.25">
      <c r="A2787" s="61" t="s">
        <v>12244</v>
      </c>
      <c r="B2787" s="61" t="s">
        <v>198</v>
      </c>
      <c r="C2787" s="62">
        <v>253529</v>
      </c>
      <c r="D2787" s="61" t="s">
        <v>1174</v>
      </c>
      <c r="E2787" s="61" t="s">
        <v>12227</v>
      </c>
      <c r="F2787" s="61" t="s">
        <v>12275</v>
      </c>
      <c r="G2787" s="63">
        <v>3</v>
      </c>
    </row>
    <row r="2788" spans="1:7" hidden="1" x14ac:dyDescent="0.25">
      <c r="A2788" s="61" t="s">
        <v>12244</v>
      </c>
      <c r="B2788" s="61" t="s">
        <v>198</v>
      </c>
      <c r="C2788" s="62">
        <v>253529</v>
      </c>
      <c r="D2788" s="61" t="s">
        <v>1174</v>
      </c>
      <c r="E2788" s="61" t="s">
        <v>12172</v>
      </c>
      <c r="F2788" s="61" t="s">
        <v>12275</v>
      </c>
      <c r="G2788" s="63">
        <v>3</v>
      </c>
    </row>
    <row r="2789" spans="1:7" hidden="1" x14ac:dyDescent="0.25">
      <c r="A2789" s="61" t="s">
        <v>12244</v>
      </c>
      <c r="B2789" s="61" t="s">
        <v>198</v>
      </c>
      <c r="C2789" s="62">
        <v>253529</v>
      </c>
      <c r="D2789" s="61" t="s">
        <v>1174</v>
      </c>
      <c r="E2789" s="61" t="s">
        <v>12172</v>
      </c>
      <c r="F2789" s="61" t="s">
        <v>12276</v>
      </c>
      <c r="G2789" s="63">
        <v>3</v>
      </c>
    </row>
    <row r="2790" spans="1:7" hidden="1" x14ac:dyDescent="0.25">
      <c r="A2790" s="61" t="s">
        <v>12244</v>
      </c>
      <c r="B2790" s="61" t="s">
        <v>198</v>
      </c>
      <c r="C2790" s="62">
        <v>253529</v>
      </c>
      <c r="D2790" s="61" t="s">
        <v>11993</v>
      </c>
      <c r="E2790" s="61" t="s">
        <v>12166</v>
      </c>
      <c r="F2790" s="61" t="s">
        <v>12275</v>
      </c>
      <c r="G2790" s="63">
        <v>10</v>
      </c>
    </row>
    <row r="2791" spans="1:7" hidden="1" x14ac:dyDescent="0.25">
      <c r="A2791" s="61" t="s">
        <v>12244</v>
      </c>
      <c r="B2791" s="61" t="s">
        <v>198</v>
      </c>
      <c r="C2791" s="62">
        <v>253529</v>
      </c>
      <c r="D2791" s="61" t="s">
        <v>11993</v>
      </c>
      <c r="E2791" s="61" t="s">
        <v>12166</v>
      </c>
      <c r="F2791" s="61" t="s">
        <v>12276</v>
      </c>
      <c r="G2791" s="63">
        <v>10</v>
      </c>
    </row>
    <row r="2792" spans="1:7" hidden="1" x14ac:dyDescent="0.25">
      <c r="A2792" s="61" t="s">
        <v>12244</v>
      </c>
      <c r="B2792" s="61" t="s">
        <v>198</v>
      </c>
      <c r="C2792" s="62">
        <v>253529</v>
      </c>
      <c r="D2792" s="61" t="s">
        <v>12059</v>
      </c>
      <c r="E2792" s="61" t="s">
        <v>12227</v>
      </c>
      <c r="F2792" s="61" t="s">
        <v>12275</v>
      </c>
      <c r="G2792" s="63">
        <v>3</v>
      </c>
    </row>
    <row r="2793" spans="1:7" hidden="1" x14ac:dyDescent="0.25">
      <c r="A2793" s="61" t="s">
        <v>12244</v>
      </c>
      <c r="B2793" s="61" t="s">
        <v>198</v>
      </c>
      <c r="C2793" s="62">
        <v>253529</v>
      </c>
      <c r="D2793" s="61" t="s">
        <v>12156</v>
      </c>
      <c r="E2793" s="61" t="s">
        <v>12229</v>
      </c>
      <c r="F2793" s="61" t="s">
        <v>12275</v>
      </c>
      <c r="G2793" s="63">
        <v>2.5</v>
      </c>
    </row>
    <row r="2794" spans="1:7" hidden="1" x14ac:dyDescent="0.25">
      <c r="A2794" s="61" t="s">
        <v>12244</v>
      </c>
      <c r="B2794" s="61" t="s">
        <v>198</v>
      </c>
      <c r="C2794" s="62">
        <v>253529</v>
      </c>
      <c r="D2794" s="61" t="s">
        <v>12156</v>
      </c>
      <c r="E2794" s="61" t="s">
        <v>12229</v>
      </c>
      <c r="F2794" s="61" t="s">
        <v>12276</v>
      </c>
      <c r="G2794" s="63">
        <v>2.5</v>
      </c>
    </row>
    <row r="2795" spans="1:7" hidden="1" x14ac:dyDescent="0.25">
      <c r="A2795" s="61" t="s">
        <v>12244</v>
      </c>
      <c r="B2795" s="61" t="s">
        <v>198</v>
      </c>
      <c r="C2795" s="62">
        <v>253529</v>
      </c>
      <c r="D2795" s="61" t="s">
        <v>12156</v>
      </c>
      <c r="E2795" s="61" t="s">
        <v>12172</v>
      </c>
      <c r="F2795" s="61" t="s">
        <v>12275</v>
      </c>
      <c r="G2795" s="63">
        <v>2.5</v>
      </c>
    </row>
    <row r="2796" spans="1:7" hidden="1" x14ac:dyDescent="0.25">
      <c r="A2796" s="61" t="s">
        <v>12244</v>
      </c>
      <c r="B2796" s="61" t="s">
        <v>198</v>
      </c>
      <c r="C2796" s="62">
        <v>253529</v>
      </c>
      <c r="D2796" s="61" t="s">
        <v>12156</v>
      </c>
      <c r="E2796" s="61" t="s">
        <v>12172</v>
      </c>
      <c r="F2796" s="61" t="s">
        <v>12276</v>
      </c>
      <c r="G2796" s="63">
        <v>2.5</v>
      </c>
    </row>
    <row r="2797" spans="1:7" hidden="1" x14ac:dyDescent="0.25">
      <c r="A2797" s="61" t="s">
        <v>12244</v>
      </c>
      <c r="B2797" s="61" t="s">
        <v>198</v>
      </c>
      <c r="C2797" s="62">
        <v>253529</v>
      </c>
      <c r="D2797" s="61" t="s">
        <v>11989</v>
      </c>
      <c r="E2797" s="61" t="s">
        <v>12228</v>
      </c>
      <c r="F2797" s="61" t="s">
        <v>12276</v>
      </c>
      <c r="G2797" s="63">
        <v>6</v>
      </c>
    </row>
    <row r="2798" spans="1:7" hidden="1" x14ac:dyDescent="0.25">
      <c r="A2798" s="61" t="s">
        <v>12244</v>
      </c>
      <c r="B2798" s="61" t="s">
        <v>198</v>
      </c>
      <c r="C2798" s="62">
        <v>253529</v>
      </c>
      <c r="D2798" s="61" t="s">
        <v>11961</v>
      </c>
      <c r="E2798" s="61" t="s">
        <v>12228</v>
      </c>
      <c r="F2798" s="61" t="s">
        <v>12275</v>
      </c>
      <c r="G2798" s="63">
        <v>6</v>
      </c>
    </row>
    <row r="2799" spans="1:7" hidden="1" x14ac:dyDescent="0.25">
      <c r="A2799" s="61" t="s">
        <v>12244</v>
      </c>
      <c r="B2799" s="61" t="s">
        <v>198</v>
      </c>
      <c r="C2799" s="62">
        <v>253529</v>
      </c>
      <c r="D2799" s="61" t="s">
        <v>11961</v>
      </c>
      <c r="E2799" s="61" t="s">
        <v>12228</v>
      </c>
      <c r="F2799" s="61" t="s">
        <v>12276</v>
      </c>
      <c r="G2799" s="63">
        <v>6</v>
      </c>
    </row>
    <row r="2800" spans="1:7" hidden="1" x14ac:dyDescent="0.25">
      <c r="A2800" s="61" t="s">
        <v>12244</v>
      </c>
      <c r="B2800" s="61" t="s">
        <v>198</v>
      </c>
      <c r="C2800" s="62">
        <v>253529</v>
      </c>
      <c r="D2800" s="61" t="s">
        <v>11961</v>
      </c>
      <c r="E2800" s="61" t="s">
        <v>12172</v>
      </c>
      <c r="F2800" s="61" t="s">
        <v>12275</v>
      </c>
      <c r="G2800" s="63">
        <v>6</v>
      </c>
    </row>
    <row r="2801" spans="1:7" hidden="1" x14ac:dyDescent="0.25">
      <c r="A2801" s="61" t="s">
        <v>12244</v>
      </c>
      <c r="B2801" s="61" t="s">
        <v>107</v>
      </c>
      <c r="C2801" s="62">
        <v>584974</v>
      </c>
      <c r="D2801" s="61" t="s">
        <v>12051</v>
      </c>
      <c r="E2801" s="61" t="s">
        <v>12213</v>
      </c>
      <c r="F2801" s="61" t="s">
        <v>12275</v>
      </c>
      <c r="G2801" s="63">
        <v>7</v>
      </c>
    </row>
    <row r="2802" spans="1:7" hidden="1" x14ac:dyDescent="0.25">
      <c r="A2802" s="61" t="s">
        <v>12244</v>
      </c>
      <c r="B2802" s="61" t="s">
        <v>107</v>
      </c>
      <c r="C2802" s="62">
        <v>584974</v>
      </c>
      <c r="D2802" s="61" t="s">
        <v>12051</v>
      </c>
      <c r="E2802" s="61" t="s">
        <v>12213</v>
      </c>
      <c r="F2802" s="61" t="s">
        <v>12276</v>
      </c>
      <c r="G2802" s="63">
        <v>6</v>
      </c>
    </row>
    <row r="2803" spans="1:7" hidden="1" x14ac:dyDescent="0.25">
      <c r="A2803" s="61" t="s">
        <v>12244</v>
      </c>
      <c r="B2803" s="61" t="s">
        <v>107</v>
      </c>
      <c r="C2803" s="62">
        <v>584974</v>
      </c>
      <c r="D2803" s="61" t="s">
        <v>12073</v>
      </c>
      <c r="E2803" s="61" t="s">
        <v>12213</v>
      </c>
      <c r="F2803" s="61" t="s">
        <v>12275</v>
      </c>
      <c r="G2803" s="63">
        <v>7</v>
      </c>
    </row>
    <row r="2804" spans="1:7" hidden="1" x14ac:dyDescent="0.25">
      <c r="A2804" s="61" t="s">
        <v>12244</v>
      </c>
      <c r="B2804" s="61" t="s">
        <v>107</v>
      </c>
      <c r="C2804" s="62">
        <v>584974</v>
      </c>
      <c r="D2804" s="61" t="s">
        <v>12073</v>
      </c>
      <c r="E2804" s="61" t="s">
        <v>12213</v>
      </c>
      <c r="F2804" s="61" t="s">
        <v>12276</v>
      </c>
      <c r="G2804" s="63">
        <v>6</v>
      </c>
    </row>
    <row r="2805" spans="1:7" hidden="1" x14ac:dyDescent="0.25">
      <c r="A2805" s="61" t="s">
        <v>12244</v>
      </c>
      <c r="B2805" s="61" t="s">
        <v>44</v>
      </c>
      <c r="C2805" s="62">
        <v>585632</v>
      </c>
      <c r="D2805" s="61" t="s">
        <v>12051</v>
      </c>
      <c r="E2805" s="61" t="s">
        <v>12212</v>
      </c>
      <c r="F2805" s="61" t="s">
        <v>12275</v>
      </c>
      <c r="G2805" s="63">
        <v>3</v>
      </c>
    </row>
    <row r="2806" spans="1:7" hidden="1" x14ac:dyDescent="0.25">
      <c r="A2806" s="61" t="s">
        <v>12244</v>
      </c>
      <c r="B2806" s="61" t="s">
        <v>44</v>
      </c>
      <c r="C2806" s="62">
        <v>585632</v>
      </c>
      <c r="D2806" s="61" t="s">
        <v>12051</v>
      </c>
      <c r="E2806" s="61" t="s">
        <v>12212</v>
      </c>
      <c r="F2806" s="61" t="s">
        <v>12276</v>
      </c>
      <c r="G2806" s="63">
        <v>3</v>
      </c>
    </row>
    <row r="2807" spans="1:7" hidden="1" x14ac:dyDescent="0.25">
      <c r="A2807" s="61" t="s">
        <v>12244</v>
      </c>
      <c r="B2807" s="61" t="s">
        <v>151</v>
      </c>
      <c r="C2807" s="62">
        <v>586193</v>
      </c>
      <c r="D2807" s="61" t="s">
        <v>12051</v>
      </c>
      <c r="E2807" s="61" t="s">
        <v>12230</v>
      </c>
      <c r="F2807" s="61" t="s">
        <v>12275</v>
      </c>
      <c r="G2807" s="63">
        <v>3</v>
      </c>
    </row>
    <row r="2808" spans="1:7" hidden="1" x14ac:dyDescent="0.25">
      <c r="A2808" s="61" t="s">
        <v>12244</v>
      </c>
      <c r="B2808" s="61" t="s">
        <v>206</v>
      </c>
      <c r="C2808" s="62">
        <v>586196</v>
      </c>
      <c r="D2808" s="61" t="s">
        <v>12051</v>
      </c>
      <c r="E2808" s="61" t="s">
        <v>12167</v>
      </c>
      <c r="F2808" s="61" t="s">
        <v>12275</v>
      </c>
      <c r="G2808" s="63">
        <v>8</v>
      </c>
    </row>
    <row r="2809" spans="1:7" hidden="1" x14ac:dyDescent="0.25">
      <c r="A2809" s="61" t="s">
        <v>12244</v>
      </c>
      <c r="B2809" s="61" t="s">
        <v>53</v>
      </c>
      <c r="C2809" s="62">
        <v>586219</v>
      </c>
      <c r="D2809" s="61" t="s">
        <v>12051</v>
      </c>
      <c r="E2809" s="61" t="s">
        <v>12194</v>
      </c>
      <c r="F2809" s="61" t="s">
        <v>12276</v>
      </c>
      <c r="G2809" s="63">
        <v>23.5</v>
      </c>
    </row>
    <row r="2810" spans="1:7" hidden="1" x14ac:dyDescent="0.25">
      <c r="A2810" s="61" t="s">
        <v>12244</v>
      </c>
      <c r="B2810" s="61" t="s">
        <v>53</v>
      </c>
      <c r="C2810" s="62">
        <v>586219</v>
      </c>
      <c r="D2810" s="61" t="s">
        <v>12137</v>
      </c>
      <c r="E2810" s="61" t="s">
        <v>12194</v>
      </c>
      <c r="F2810" s="61" t="s">
        <v>12276</v>
      </c>
      <c r="G2810" s="63">
        <v>23.5</v>
      </c>
    </row>
    <row r="2811" spans="1:7" hidden="1" x14ac:dyDescent="0.25">
      <c r="A2811" s="61" t="s">
        <v>12244</v>
      </c>
      <c r="B2811" s="61" t="s">
        <v>94</v>
      </c>
      <c r="C2811" s="62">
        <v>586558</v>
      </c>
      <c r="D2811" s="61" t="s">
        <v>12129</v>
      </c>
      <c r="E2811" s="61" t="s">
        <v>12201</v>
      </c>
      <c r="F2811" s="61" t="s">
        <v>12275</v>
      </c>
      <c r="G2811" s="63">
        <v>19.5</v>
      </c>
    </row>
    <row r="2812" spans="1:7" hidden="1" x14ac:dyDescent="0.25">
      <c r="A2812" s="61" t="s">
        <v>12244</v>
      </c>
      <c r="B2812" s="61" t="s">
        <v>94</v>
      </c>
      <c r="C2812" s="62">
        <v>586558</v>
      </c>
      <c r="D2812" s="61" t="s">
        <v>12051</v>
      </c>
      <c r="E2812" s="61" t="s">
        <v>12201</v>
      </c>
      <c r="F2812" s="61" t="s">
        <v>12275</v>
      </c>
      <c r="G2812" s="63">
        <v>19.5</v>
      </c>
    </row>
    <row r="2813" spans="1:7" hidden="1" x14ac:dyDescent="0.25">
      <c r="A2813" s="61" t="s">
        <v>12244</v>
      </c>
      <c r="B2813" s="61" t="s">
        <v>165</v>
      </c>
      <c r="C2813" s="62">
        <v>586829</v>
      </c>
      <c r="D2813" s="61" t="s">
        <v>12051</v>
      </c>
      <c r="E2813" s="61" t="s">
        <v>12209</v>
      </c>
      <c r="F2813" s="61" t="s">
        <v>12275</v>
      </c>
      <c r="G2813" s="63">
        <v>3</v>
      </c>
    </row>
    <row r="2814" spans="1:7" hidden="1" x14ac:dyDescent="0.25">
      <c r="A2814" s="61" t="s">
        <v>12244</v>
      </c>
      <c r="B2814" s="61" t="s">
        <v>165</v>
      </c>
      <c r="C2814" s="62">
        <v>586829</v>
      </c>
      <c r="D2814" s="61" t="s">
        <v>12051</v>
      </c>
      <c r="E2814" s="61" t="s">
        <v>12209</v>
      </c>
      <c r="F2814" s="61" t="s">
        <v>12276</v>
      </c>
      <c r="G2814" s="63">
        <v>3</v>
      </c>
    </row>
    <row r="2815" spans="1:7" hidden="1" x14ac:dyDescent="0.25">
      <c r="A2815" s="61" t="s">
        <v>12244</v>
      </c>
      <c r="B2815" s="61" t="s">
        <v>48</v>
      </c>
      <c r="C2815" s="62">
        <v>258124</v>
      </c>
      <c r="D2815" s="61" t="s">
        <v>12051</v>
      </c>
      <c r="E2815" s="61" t="s">
        <v>12229</v>
      </c>
      <c r="F2815" s="61" t="s">
        <v>12275</v>
      </c>
      <c r="G2815" s="63">
        <v>2.5</v>
      </c>
    </row>
    <row r="2816" spans="1:7" hidden="1" x14ac:dyDescent="0.25">
      <c r="A2816" s="61" t="s">
        <v>12244</v>
      </c>
      <c r="B2816" s="61" t="s">
        <v>48</v>
      </c>
      <c r="C2816" s="62">
        <v>258124</v>
      </c>
      <c r="D2816" s="61" t="s">
        <v>12051</v>
      </c>
      <c r="E2816" s="61" t="s">
        <v>12229</v>
      </c>
      <c r="F2816" s="61" t="s">
        <v>12276</v>
      </c>
      <c r="G2816" s="63">
        <v>2.5</v>
      </c>
    </row>
    <row r="2817" spans="1:7" hidden="1" x14ac:dyDescent="0.25">
      <c r="A2817" s="61" t="s">
        <v>12244</v>
      </c>
      <c r="B2817" s="61" t="s">
        <v>48</v>
      </c>
      <c r="C2817" s="62">
        <v>258124</v>
      </c>
      <c r="D2817" s="61" t="s">
        <v>12156</v>
      </c>
      <c r="E2817" s="61" t="s">
        <v>12229</v>
      </c>
      <c r="F2817" s="61" t="s">
        <v>12275</v>
      </c>
      <c r="G2817" s="63">
        <v>2.5</v>
      </c>
    </row>
    <row r="2818" spans="1:7" hidden="1" x14ac:dyDescent="0.25">
      <c r="A2818" s="61" t="s">
        <v>12244</v>
      </c>
      <c r="B2818" s="61" t="s">
        <v>48</v>
      </c>
      <c r="C2818" s="62">
        <v>258124</v>
      </c>
      <c r="D2818" s="61" t="s">
        <v>12156</v>
      </c>
      <c r="E2818" s="61" t="s">
        <v>12229</v>
      </c>
      <c r="F2818" s="61" t="s">
        <v>12276</v>
      </c>
      <c r="G2818" s="63">
        <v>2.5</v>
      </c>
    </row>
    <row r="2819" spans="1:7" hidden="1" x14ac:dyDescent="0.25">
      <c r="A2819" s="61" t="s">
        <v>12244</v>
      </c>
      <c r="B2819" s="61" t="s">
        <v>248</v>
      </c>
      <c r="C2819" s="62">
        <v>583950</v>
      </c>
      <c r="D2819" s="61" t="s">
        <v>12051</v>
      </c>
      <c r="E2819" s="61" t="s">
        <v>12166</v>
      </c>
      <c r="F2819" s="61" t="s">
        <v>12275</v>
      </c>
      <c r="G2819" s="63">
        <v>6</v>
      </c>
    </row>
    <row r="2820" spans="1:7" hidden="1" x14ac:dyDescent="0.25">
      <c r="A2820" s="61" t="s">
        <v>12244</v>
      </c>
      <c r="B2820" s="61" t="s">
        <v>248</v>
      </c>
      <c r="C2820" s="62">
        <v>583950</v>
      </c>
      <c r="D2820" s="61" t="s">
        <v>11993</v>
      </c>
      <c r="E2820" s="61" t="s">
        <v>12166</v>
      </c>
      <c r="F2820" s="61" t="s">
        <v>12275</v>
      </c>
      <c r="G2820" s="63">
        <v>6</v>
      </c>
    </row>
    <row r="2821" spans="1:7" hidden="1" x14ac:dyDescent="0.25">
      <c r="A2821" s="61" t="s">
        <v>12244</v>
      </c>
      <c r="B2821" s="61" t="s">
        <v>36</v>
      </c>
      <c r="C2821" s="62">
        <v>587066</v>
      </c>
      <c r="D2821" s="61" t="s">
        <v>12051</v>
      </c>
      <c r="E2821" s="61" t="s">
        <v>12231</v>
      </c>
      <c r="F2821" s="61" t="s">
        <v>12275</v>
      </c>
      <c r="G2821" s="63">
        <v>3.5</v>
      </c>
    </row>
    <row r="2822" spans="1:7" hidden="1" x14ac:dyDescent="0.25">
      <c r="A2822" s="61" t="s">
        <v>12244</v>
      </c>
      <c r="B2822" s="61" t="s">
        <v>36</v>
      </c>
      <c r="C2822" s="62">
        <v>587066</v>
      </c>
      <c r="D2822" s="61" t="s">
        <v>12051</v>
      </c>
      <c r="E2822" s="61" t="s">
        <v>12231</v>
      </c>
      <c r="F2822" s="61" t="s">
        <v>12276</v>
      </c>
      <c r="G2822" s="63">
        <v>3.5</v>
      </c>
    </row>
    <row r="2823" spans="1:7" hidden="1" x14ac:dyDescent="0.25">
      <c r="A2823" s="61" t="s">
        <v>12244</v>
      </c>
      <c r="B2823" s="61" t="s">
        <v>36</v>
      </c>
      <c r="C2823" s="62">
        <v>587066</v>
      </c>
      <c r="D2823" s="61" t="s">
        <v>11977</v>
      </c>
      <c r="E2823" s="61" t="s">
        <v>12231</v>
      </c>
      <c r="F2823" s="61" t="s">
        <v>12275</v>
      </c>
      <c r="G2823" s="63">
        <v>3.5</v>
      </c>
    </row>
    <row r="2824" spans="1:7" hidden="1" x14ac:dyDescent="0.25">
      <c r="A2824" s="61" t="s">
        <v>12244</v>
      </c>
      <c r="B2824" s="61" t="s">
        <v>36</v>
      </c>
      <c r="C2824" s="62">
        <v>587066</v>
      </c>
      <c r="D2824" s="61" t="s">
        <v>11977</v>
      </c>
      <c r="E2824" s="61" t="s">
        <v>12231</v>
      </c>
      <c r="F2824" s="61" t="s">
        <v>12276</v>
      </c>
      <c r="G2824" s="63">
        <v>3.5</v>
      </c>
    </row>
    <row r="2825" spans="1:7" hidden="1" x14ac:dyDescent="0.25">
      <c r="A2825" s="61" t="s">
        <v>12244</v>
      </c>
      <c r="B2825" s="61" t="s">
        <v>10901</v>
      </c>
      <c r="C2825" s="62">
        <v>587111</v>
      </c>
      <c r="D2825" s="61" t="s">
        <v>12051</v>
      </c>
      <c r="E2825" s="61" t="s">
        <v>12213</v>
      </c>
      <c r="F2825" s="61" t="s">
        <v>12276</v>
      </c>
      <c r="G2825" s="63">
        <v>6</v>
      </c>
    </row>
    <row r="2826" spans="1:7" hidden="1" x14ac:dyDescent="0.25">
      <c r="A2826" s="61" t="s">
        <v>12244</v>
      </c>
      <c r="B2826" s="61" t="s">
        <v>137</v>
      </c>
      <c r="C2826" s="62">
        <v>587345</v>
      </c>
      <c r="D2826" s="61" t="s">
        <v>12051</v>
      </c>
      <c r="E2826" s="61" t="s">
        <v>12165</v>
      </c>
      <c r="F2826" s="61" t="s">
        <v>12275</v>
      </c>
      <c r="G2826" s="63">
        <v>10</v>
      </c>
    </row>
    <row r="2827" spans="1:7" hidden="1" x14ac:dyDescent="0.25">
      <c r="A2827" s="61" t="s">
        <v>12244</v>
      </c>
      <c r="B2827" s="61" t="s">
        <v>137</v>
      </c>
      <c r="C2827" s="62">
        <v>587345</v>
      </c>
      <c r="D2827" s="61" t="s">
        <v>12051</v>
      </c>
      <c r="E2827" s="61" t="s">
        <v>12165</v>
      </c>
      <c r="F2827" s="61" t="s">
        <v>12276</v>
      </c>
      <c r="G2827" s="63">
        <v>7.5</v>
      </c>
    </row>
    <row r="2828" spans="1:7" hidden="1" x14ac:dyDescent="0.25">
      <c r="A2828" s="61" t="s">
        <v>12244</v>
      </c>
      <c r="B2828" s="61" t="s">
        <v>167</v>
      </c>
      <c r="C2828" s="62">
        <v>587402</v>
      </c>
      <c r="D2828" s="61" t="s">
        <v>12051</v>
      </c>
      <c r="E2828" s="61" t="s">
        <v>12204</v>
      </c>
      <c r="F2828" s="61" t="s">
        <v>12275</v>
      </c>
      <c r="G2828" s="63">
        <v>2</v>
      </c>
    </row>
    <row r="2829" spans="1:7" hidden="1" x14ac:dyDescent="0.25">
      <c r="A2829" s="61" t="s">
        <v>12244</v>
      </c>
      <c r="B2829" s="61" t="s">
        <v>167</v>
      </c>
      <c r="C2829" s="62">
        <v>587402</v>
      </c>
      <c r="D2829" s="61" t="s">
        <v>12051</v>
      </c>
      <c r="E2829" s="61" t="s">
        <v>12204</v>
      </c>
      <c r="F2829" s="61" t="s">
        <v>12276</v>
      </c>
      <c r="G2829" s="63">
        <v>4</v>
      </c>
    </row>
    <row r="2830" spans="1:7" hidden="1" x14ac:dyDescent="0.25">
      <c r="A2830" s="61" t="s">
        <v>12244</v>
      </c>
      <c r="B2830" s="61" t="s">
        <v>91</v>
      </c>
      <c r="C2830" s="62">
        <v>587706</v>
      </c>
      <c r="D2830" s="61" t="s">
        <v>12039</v>
      </c>
      <c r="E2830" s="61" t="s">
        <v>12174</v>
      </c>
      <c r="F2830" s="61" t="s">
        <v>12275</v>
      </c>
      <c r="G2830" s="63">
        <v>9</v>
      </c>
    </row>
    <row r="2831" spans="1:7" hidden="1" x14ac:dyDescent="0.25">
      <c r="A2831" s="61" t="s">
        <v>12244</v>
      </c>
      <c r="B2831" s="61" t="s">
        <v>181</v>
      </c>
      <c r="C2831" s="62">
        <v>587707</v>
      </c>
      <c r="D2831" s="61" t="s">
        <v>12051</v>
      </c>
      <c r="E2831" s="61" t="s">
        <v>12167</v>
      </c>
      <c r="F2831" s="61" t="s">
        <v>12275</v>
      </c>
      <c r="G2831" s="63">
        <v>3</v>
      </c>
    </row>
    <row r="2832" spans="1:7" hidden="1" x14ac:dyDescent="0.25">
      <c r="A2832" s="61" t="s">
        <v>12244</v>
      </c>
      <c r="B2832" s="61" t="s">
        <v>181</v>
      </c>
      <c r="C2832" s="62">
        <v>587707</v>
      </c>
      <c r="D2832" s="61" t="s">
        <v>12051</v>
      </c>
      <c r="E2832" s="61" t="s">
        <v>12167</v>
      </c>
      <c r="F2832" s="61" t="s">
        <v>12276</v>
      </c>
      <c r="G2832" s="63">
        <v>3</v>
      </c>
    </row>
    <row r="2833" spans="1:7" hidden="1" x14ac:dyDescent="0.25">
      <c r="A2833" s="61" t="s">
        <v>12244</v>
      </c>
      <c r="B2833" s="61" t="s">
        <v>146</v>
      </c>
      <c r="C2833" s="62">
        <v>587708</v>
      </c>
      <c r="D2833" s="61" t="s">
        <v>12051</v>
      </c>
      <c r="E2833" s="61" t="s">
        <v>12222</v>
      </c>
      <c r="F2833" s="61" t="s">
        <v>12275</v>
      </c>
      <c r="G2833" s="63">
        <v>2</v>
      </c>
    </row>
    <row r="2834" spans="1:7" hidden="1" x14ac:dyDescent="0.25">
      <c r="A2834" s="61" t="s">
        <v>12244</v>
      </c>
      <c r="B2834" s="61" t="s">
        <v>146</v>
      </c>
      <c r="C2834" s="62">
        <v>587708</v>
      </c>
      <c r="D2834" s="61" t="s">
        <v>12051</v>
      </c>
      <c r="E2834" s="61" t="s">
        <v>12172</v>
      </c>
      <c r="F2834" s="61" t="s">
        <v>12275</v>
      </c>
      <c r="G2834" s="63">
        <v>2</v>
      </c>
    </row>
    <row r="2835" spans="1:7" hidden="1" x14ac:dyDescent="0.25">
      <c r="A2835" s="61" t="s">
        <v>12244</v>
      </c>
      <c r="B2835" s="61" t="s">
        <v>146</v>
      </c>
      <c r="C2835" s="62">
        <v>587708</v>
      </c>
      <c r="D2835" s="61" t="s">
        <v>12119</v>
      </c>
      <c r="E2835" s="61" t="s">
        <v>12222</v>
      </c>
      <c r="F2835" s="61" t="s">
        <v>12275</v>
      </c>
      <c r="G2835" s="63">
        <v>2</v>
      </c>
    </row>
    <row r="2836" spans="1:7" hidden="1" x14ac:dyDescent="0.25">
      <c r="A2836" s="61" t="s">
        <v>12244</v>
      </c>
      <c r="B2836" s="61" t="s">
        <v>197</v>
      </c>
      <c r="C2836" s="62">
        <v>587870</v>
      </c>
      <c r="D2836" s="61" t="s">
        <v>12051</v>
      </c>
      <c r="E2836" s="61" t="s">
        <v>12232</v>
      </c>
      <c r="F2836" s="61" t="s">
        <v>12275</v>
      </c>
      <c r="G2836" s="63">
        <v>11</v>
      </c>
    </row>
    <row r="2837" spans="1:7" hidden="1" x14ac:dyDescent="0.25">
      <c r="A2837" s="61" t="s">
        <v>12244</v>
      </c>
      <c r="B2837" s="61" t="s">
        <v>197</v>
      </c>
      <c r="C2837" s="62">
        <v>587870</v>
      </c>
      <c r="D2837" s="61" t="s">
        <v>12051</v>
      </c>
      <c r="E2837" s="61" t="s">
        <v>12232</v>
      </c>
      <c r="F2837" s="61" t="s">
        <v>12276</v>
      </c>
      <c r="G2837" s="63">
        <v>6.5</v>
      </c>
    </row>
    <row r="2838" spans="1:7" hidden="1" x14ac:dyDescent="0.25">
      <c r="A2838" s="61" t="s">
        <v>12244</v>
      </c>
      <c r="B2838" s="61" t="s">
        <v>197</v>
      </c>
      <c r="C2838" s="62">
        <v>587870</v>
      </c>
      <c r="D2838" s="61" t="s">
        <v>12048</v>
      </c>
      <c r="E2838" s="61" t="s">
        <v>12232</v>
      </c>
      <c r="F2838" s="61" t="s">
        <v>12275</v>
      </c>
      <c r="G2838" s="63">
        <v>11</v>
      </c>
    </row>
    <row r="2839" spans="1:7" hidden="1" x14ac:dyDescent="0.25">
      <c r="A2839" s="61" t="s">
        <v>12244</v>
      </c>
      <c r="B2839" s="61" t="s">
        <v>197</v>
      </c>
      <c r="C2839" s="62">
        <v>587870</v>
      </c>
      <c r="D2839" s="61" t="s">
        <v>12048</v>
      </c>
      <c r="E2839" s="61" t="s">
        <v>12232</v>
      </c>
      <c r="F2839" s="61" t="s">
        <v>12276</v>
      </c>
      <c r="G2839" s="63">
        <v>6.5</v>
      </c>
    </row>
    <row r="2840" spans="1:7" hidden="1" x14ac:dyDescent="0.25">
      <c r="A2840" s="61" t="s">
        <v>12244</v>
      </c>
      <c r="B2840" s="61" t="s">
        <v>145</v>
      </c>
      <c r="C2840" s="62">
        <v>588006</v>
      </c>
      <c r="D2840" s="61" t="s">
        <v>12051</v>
      </c>
      <c r="E2840" s="61" t="s">
        <v>12187</v>
      </c>
      <c r="F2840" s="61" t="s">
        <v>12275</v>
      </c>
      <c r="G2840" s="63">
        <v>4</v>
      </c>
    </row>
    <row r="2841" spans="1:7" hidden="1" x14ac:dyDescent="0.25">
      <c r="A2841" s="61" t="s">
        <v>12244</v>
      </c>
      <c r="B2841" s="61" t="s">
        <v>145</v>
      </c>
      <c r="C2841" s="62">
        <v>588006</v>
      </c>
      <c r="D2841" s="61" t="s">
        <v>12051</v>
      </c>
      <c r="E2841" s="61" t="s">
        <v>12187</v>
      </c>
      <c r="F2841" s="61" t="s">
        <v>12276</v>
      </c>
      <c r="G2841" s="63">
        <v>4</v>
      </c>
    </row>
    <row r="2842" spans="1:7" hidden="1" x14ac:dyDescent="0.25">
      <c r="A2842" s="61" t="s">
        <v>12244</v>
      </c>
      <c r="B2842" s="61" t="s">
        <v>145</v>
      </c>
      <c r="C2842" s="62">
        <v>588006</v>
      </c>
      <c r="D2842" s="61" t="s">
        <v>12132</v>
      </c>
      <c r="E2842" s="61" t="s">
        <v>12187</v>
      </c>
      <c r="F2842" s="61" t="s">
        <v>12275</v>
      </c>
      <c r="G2842" s="63">
        <v>4</v>
      </c>
    </row>
    <row r="2843" spans="1:7" hidden="1" x14ac:dyDescent="0.25">
      <c r="A2843" s="61" t="s">
        <v>12244</v>
      </c>
      <c r="B2843" s="61" t="s">
        <v>145</v>
      </c>
      <c r="C2843" s="62">
        <v>588006</v>
      </c>
      <c r="D2843" s="61" t="s">
        <v>12132</v>
      </c>
      <c r="E2843" s="61" t="s">
        <v>12187</v>
      </c>
      <c r="F2843" s="61" t="s">
        <v>12276</v>
      </c>
      <c r="G2843" s="63">
        <v>4</v>
      </c>
    </row>
    <row r="2844" spans="1:7" hidden="1" x14ac:dyDescent="0.25">
      <c r="A2844" s="61" t="s">
        <v>12244</v>
      </c>
      <c r="B2844" s="61" t="s">
        <v>5771</v>
      </c>
      <c r="C2844" s="62">
        <v>588018</v>
      </c>
      <c r="D2844" s="61" t="s">
        <v>12051</v>
      </c>
      <c r="E2844" s="61" t="s">
        <v>12213</v>
      </c>
      <c r="F2844" s="61" t="s">
        <v>12275</v>
      </c>
      <c r="G2844" s="63">
        <v>7</v>
      </c>
    </row>
    <row r="2845" spans="1:7" hidden="1" x14ac:dyDescent="0.25">
      <c r="A2845" s="61" t="s">
        <v>12244</v>
      </c>
      <c r="B2845" s="61" t="s">
        <v>5771</v>
      </c>
      <c r="C2845" s="62">
        <v>588018</v>
      </c>
      <c r="D2845" s="61" t="s">
        <v>12073</v>
      </c>
      <c r="E2845" s="61" t="s">
        <v>12213</v>
      </c>
      <c r="F2845" s="61" t="s">
        <v>12275</v>
      </c>
      <c r="G2845" s="63">
        <v>7</v>
      </c>
    </row>
    <row r="2846" spans="1:7" hidden="1" x14ac:dyDescent="0.25">
      <c r="A2846" s="61" t="s">
        <v>12244</v>
      </c>
      <c r="B2846" s="61" t="s">
        <v>112</v>
      </c>
      <c r="C2846" s="62">
        <v>588161</v>
      </c>
      <c r="D2846" s="61" t="s">
        <v>12101</v>
      </c>
      <c r="E2846" s="61" t="s">
        <v>12298</v>
      </c>
      <c r="F2846" s="61" t="s">
        <v>12275</v>
      </c>
      <c r="G2846" s="63">
        <v>5.5</v>
      </c>
    </row>
    <row r="2847" spans="1:7" hidden="1" x14ac:dyDescent="0.25">
      <c r="A2847" s="61" t="s">
        <v>12244</v>
      </c>
      <c r="B2847" s="61" t="s">
        <v>112</v>
      </c>
      <c r="C2847" s="62">
        <v>588161</v>
      </c>
      <c r="D2847" s="61" t="s">
        <v>12101</v>
      </c>
      <c r="E2847" s="61" t="s">
        <v>12298</v>
      </c>
      <c r="F2847" s="61" t="s">
        <v>12276</v>
      </c>
      <c r="G2847" s="63">
        <v>5.5</v>
      </c>
    </row>
    <row r="2848" spans="1:7" hidden="1" x14ac:dyDescent="0.25">
      <c r="A2848" s="61" t="s">
        <v>12244</v>
      </c>
      <c r="B2848" s="61" t="s">
        <v>112</v>
      </c>
      <c r="C2848" s="62">
        <v>588161</v>
      </c>
      <c r="D2848" s="61" t="s">
        <v>12101</v>
      </c>
      <c r="E2848" s="61" t="s">
        <v>12233</v>
      </c>
      <c r="F2848" s="61" t="s">
        <v>12275</v>
      </c>
      <c r="G2848" s="63">
        <v>5.5</v>
      </c>
    </row>
    <row r="2849" spans="1:7" hidden="1" x14ac:dyDescent="0.25">
      <c r="A2849" s="61" t="s">
        <v>12244</v>
      </c>
      <c r="B2849" s="61" t="s">
        <v>112</v>
      </c>
      <c r="C2849" s="62">
        <v>588161</v>
      </c>
      <c r="D2849" s="61" t="s">
        <v>12101</v>
      </c>
      <c r="E2849" s="61" t="s">
        <v>12233</v>
      </c>
      <c r="F2849" s="61" t="s">
        <v>12276</v>
      </c>
      <c r="G2849" s="63">
        <v>5.5</v>
      </c>
    </row>
    <row r="2850" spans="1:7" hidden="1" x14ac:dyDescent="0.25">
      <c r="A2850" s="61" t="s">
        <v>12244</v>
      </c>
      <c r="B2850" s="61" t="s">
        <v>112</v>
      </c>
      <c r="C2850" s="62">
        <v>588161</v>
      </c>
      <c r="D2850" s="61" t="s">
        <v>12101</v>
      </c>
      <c r="E2850" s="61" t="s">
        <v>12179</v>
      </c>
      <c r="F2850" s="61" t="s">
        <v>12275</v>
      </c>
      <c r="G2850" s="63">
        <v>5.5</v>
      </c>
    </row>
    <row r="2851" spans="1:7" hidden="1" x14ac:dyDescent="0.25">
      <c r="A2851" s="61" t="s">
        <v>12244</v>
      </c>
      <c r="B2851" s="61" t="s">
        <v>112</v>
      </c>
      <c r="C2851" s="62">
        <v>588161</v>
      </c>
      <c r="D2851" s="61" t="s">
        <v>12101</v>
      </c>
      <c r="E2851" s="61" t="s">
        <v>12179</v>
      </c>
      <c r="F2851" s="61" t="s">
        <v>12276</v>
      </c>
      <c r="G2851" s="63">
        <v>5.5</v>
      </c>
    </row>
    <row r="2852" spans="1:7" hidden="1" x14ac:dyDescent="0.25">
      <c r="A2852" s="61" t="s">
        <v>12244</v>
      </c>
      <c r="B2852" s="61" t="s">
        <v>112</v>
      </c>
      <c r="C2852" s="62">
        <v>588161</v>
      </c>
      <c r="D2852" s="61" t="s">
        <v>12051</v>
      </c>
      <c r="E2852" s="61" t="s">
        <v>12298</v>
      </c>
      <c r="F2852" s="61" t="s">
        <v>12275</v>
      </c>
      <c r="G2852" s="63">
        <v>5.5</v>
      </c>
    </row>
    <row r="2853" spans="1:7" hidden="1" x14ac:dyDescent="0.25">
      <c r="A2853" s="61" t="s">
        <v>12244</v>
      </c>
      <c r="B2853" s="61" t="s">
        <v>112</v>
      </c>
      <c r="C2853" s="62">
        <v>588161</v>
      </c>
      <c r="D2853" s="61" t="s">
        <v>12051</v>
      </c>
      <c r="E2853" s="61" t="s">
        <v>12298</v>
      </c>
      <c r="F2853" s="61" t="s">
        <v>12276</v>
      </c>
      <c r="G2853" s="63">
        <v>5.5</v>
      </c>
    </row>
    <row r="2854" spans="1:7" hidden="1" x14ac:dyDescent="0.25">
      <c r="A2854" s="61" t="s">
        <v>12244</v>
      </c>
      <c r="B2854" s="61" t="s">
        <v>112</v>
      </c>
      <c r="C2854" s="62">
        <v>588161</v>
      </c>
      <c r="D2854" s="61" t="s">
        <v>12051</v>
      </c>
      <c r="E2854" s="61" t="s">
        <v>12233</v>
      </c>
      <c r="F2854" s="61" t="s">
        <v>12275</v>
      </c>
      <c r="G2854" s="63">
        <v>5.5</v>
      </c>
    </row>
    <row r="2855" spans="1:7" hidden="1" x14ac:dyDescent="0.25">
      <c r="A2855" s="61" t="s">
        <v>12244</v>
      </c>
      <c r="B2855" s="61" t="s">
        <v>112</v>
      </c>
      <c r="C2855" s="62">
        <v>588161</v>
      </c>
      <c r="D2855" s="61" t="s">
        <v>12051</v>
      </c>
      <c r="E2855" s="61" t="s">
        <v>12233</v>
      </c>
      <c r="F2855" s="61" t="s">
        <v>12276</v>
      </c>
      <c r="G2855" s="63">
        <v>5.5</v>
      </c>
    </row>
    <row r="2856" spans="1:7" hidden="1" x14ac:dyDescent="0.25">
      <c r="A2856" s="61" t="s">
        <v>12244</v>
      </c>
      <c r="B2856" s="61" t="s">
        <v>112</v>
      </c>
      <c r="C2856" s="62">
        <v>588161</v>
      </c>
      <c r="D2856" s="61" t="s">
        <v>12051</v>
      </c>
      <c r="E2856" s="61" t="s">
        <v>12179</v>
      </c>
      <c r="F2856" s="61" t="s">
        <v>12275</v>
      </c>
      <c r="G2856" s="63">
        <v>5.5</v>
      </c>
    </row>
    <row r="2857" spans="1:7" hidden="1" x14ac:dyDescent="0.25">
      <c r="A2857" s="61" t="s">
        <v>12244</v>
      </c>
      <c r="B2857" s="61" t="s">
        <v>112</v>
      </c>
      <c r="C2857" s="62">
        <v>588161</v>
      </c>
      <c r="D2857" s="61" t="s">
        <v>12051</v>
      </c>
      <c r="E2857" s="61" t="s">
        <v>12179</v>
      </c>
      <c r="F2857" s="61" t="s">
        <v>12276</v>
      </c>
      <c r="G2857" s="63">
        <v>5.5</v>
      </c>
    </row>
    <row r="2858" spans="1:7" hidden="1" x14ac:dyDescent="0.25">
      <c r="A2858" s="61" t="s">
        <v>12244</v>
      </c>
      <c r="B2858" s="61" t="s">
        <v>185</v>
      </c>
      <c r="C2858" s="62">
        <v>267741</v>
      </c>
      <c r="D2858" s="61" t="s">
        <v>12051</v>
      </c>
      <c r="E2858" s="61" t="s">
        <v>12234</v>
      </c>
      <c r="F2858" s="61" t="s">
        <v>12275</v>
      </c>
      <c r="G2858" s="63">
        <v>1.5</v>
      </c>
    </row>
    <row r="2859" spans="1:7" hidden="1" x14ac:dyDescent="0.25">
      <c r="A2859" s="61" t="s">
        <v>12244</v>
      </c>
      <c r="B2859" s="61" t="s">
        <v>116</v>
      </c>
      <c r="C2859" s="62">
        <v>210759</v>
      </c>
      <c r="D2859" s="61" t="s">
        <v>12051</v>
      </c>
      <c r="E2859" s="61" t="s">
        <v>12235</v>
      </c>
      <c r="F2859" s="61" t="s">
        <v>12275</v>
      </c>
      <c r="G2859" s="63">
        <v>0.35</v>
      </c>
    </row>
    <row r="2860" spans="1:7" hidden="1" x14ac:dyDescent="0.25">
      <c r="A2860" s="61" t="s">
        <v>12244</v>
      </c>
      <c r="B2860" s="61" t="s">
        <v>116</v>
      </c>
      <c r="C2860" s="62">
        <v>210759</v>
      </c>
      <c r="D2860" s="61" t="s">
        <v>12051</v>
      </c>
      <c r="E2860" s="61" t="s">
        <v>12235</v>
      </c>
      <c r="F2860" s="61" t="s">
        <v>12276</v>
      </c>
      <c r="G2860" s="63">
        <v>0.35</v>
      </c>
    </row>
    <row r="2861" spans="1:7" hidden="1" x14ac:dyDescent="0.25">
      <c r="A2861" s="61" t="s">
        <v>12244</v>
      </c>
      <c r="B2861" s="61" t="s">
        <v>116</v>
      </c>
      <c r="C2861" s="62">
        <v>210759</v>
      </c>
      <c r="D2861" s="61" t="s">
        <v>11985</v>
      </c>
      <c r="E2861" s="61" t="s">
        <v>12235</v>
      </c>
      <c r="F2861" s="61" t="s">
        <v>12275</v>
      </c>
      <c r="G2861" s="63">
        <v>0.35</v>
      </c>
    </row>
    <row r="2862" spans="1:7" hidden="1" x14ac:dyDescent="0.25">
      <c r="A2862" s="61" t="s">
        <v>12244</v>
      </c>
      <c r="B2862" s="61" t="s">
        <v>116</v>
      </c>
      <c r="C2862" s="62">
        <v>210759</v>
      </c>
      <c r="D2862" s="61" t="s">
        <v>11985</v>
      </c>
      <c r="E2862" s="61" t="s">
        <v>12235</v>
      </c>
      <c r="F2862" s="61" t="s">
        <v>12276</v>
      </c>
      <c r="G2862" s="63">
        <v>0.35</v>
      </c>
    </row>
    <row r="2863" spans="1:7" hidden="1" x14ac:dyDescent="0.25">
      <c r="A2863" s="61" t="s">
        <v>12244</v>
      </c>
      <c r="B2863" s="61" t="s">
        <v>189</v>
      </c>
      <c r="C2863" s="62">
        <v>588332</v>
      </c>
      <c r="D2863" s="61" t="s">
        <v>12051</v>
      </c>
      <c r="E2863" s="61" t="s">
        <v>12169</v>
      </c>
      <c r="F2863" s="61" t="s">
        <v>12275</v>
      </c>
      <c r="G2863" s="63">
        <v>6</v>
      </c>
    </row>
    <row r="2864" spans="1:7" hidden="1" x14ac:dyDescent="0.25">
      <c r="A2864" s="61" t="s">
        <v>12244</v>
      </c>
      <c r="B2864" s="61" t="s">
        <v>189</v>
      </c>
      <c r="C2864" s="62">
        <v>588332</v>
      </c>
      <c r="D2864" s="61" t="s">
        <v>12051</v>
      </c>
      <c r="E2864" s="61" t="s">
        <v>12169</v>
      </c>
      <c r="F2864" s="61" t="s">
        <v>12276</v>
      </c>
      <c r="G2864" s="63">
        <v>6</v>
      </c>
    </row>
    <row r="2865" spans="1:7" hidden="1" x14ac:dyDescent="0.25">
      <c r="A2865" s="61" t="s">
        <v>12244</v>
      </c>
      <c r="B2865" s="61" t="s">
        <v>63</v>
      </c>
      <c r="C2865" s="62">
        <v>588436</v>
      </c>
      <c r="D2865" s="61" t="s">
        <v>12051</v>
      </c>
      <c r="E2865" s="61" t="s">
        <v>12181</v>
      </c>
      <c r="F2865" s="61" t="s">
        <v>12275</v>
      </c>
      <c r="G2865" s="63">
        <v>11.16</v>
      </c>
    </row>
    <row r="2866" spans="1:7" hidden="1" x14ac:dyDescent="0.25">
      <c r="A2866" s="61" t="s">
        <v>12244</v>
      </c>
      <c r="B2866" s="61" t="s">
        <v>63</v>
      </c>
      <c r="C2866" s="62">
        <v>588436</v>
      </c>
      <c r="D2866" s="61" t="s">
        <v>12065</v>
      </c>
      <c r="E2866" s="61" t="s">
        <v>12181</v>
      </c>
      <c r="F2866" s="61" t="s">
        <v>12275</v>
      </c>
      <c r="G2866" s="63">
        <v>11.16</v>
      </c>
    </row>
    <row r="2867" spans="1:7" hidden="1" x14ac:dyDescent="0.25">
      <c r="A2867" s="61" t="s">
        <v>12244</v>
      </c>
      <c r="B2867" s="61" t="s">
        <v>70</v>
      </c>
      <c r="C2867" s="62">
        <v>588451</v>
      </c>
      <c r="D2867" s="61" t="s">
        <v>12051</v>
      </c>
      <c r="E2867" s="61" t="s">
        <v>12224</v>
      </c>
      <c r="F2867" s="61" t="s">
        <v>12275</v>
      </c>
      <c r="G2867" s="63">
        <v>3</v>
      </c>
    </row>
    <row r="2868" spans="1:7" hidden="1" x14ac:dyDescent="0.25">
      <c r="A2868" s="61" t="s">
        <v>12244</v>
      </c>
      <c r="B2868" s="61" t="s">
        <v>109</v>
      </c>
      <c r="C2868" s="62">
        <v>588834</v>
      </c>
      <c r="D2868" s="61" t="s">
        <v>12051</v>
      </c>
      <c r="E2868" s="61" t="s">
        <v>12236</v>
      </c>
      <c r="F2868" s="61" t="s">
        <v>12276</v>
      </c>
      <c r="G2868" s="63">
        <v>2.5</v>
      </c>
    </row>
    <row r="2869" spans="1:7" hidden="1" x14ac:dyDescent="0.25">
      <c r="A2869" s="61" t="s">
        <v>12244</v>
      </c>
      <c r="B2869" s="61" t="s">
        <v>93</v>
      </c>
      <c r="C2869" s="62">
        <v>588835</v>
      </c>
      <c r="D2869" s="61" t="s">
        <v>12051</v>
      </c>
      <c r="E2869" s="61" t="s">
        <v>12204</v>
      </c>
      <c r="F2869" s="61" t="s">
        <v>12275</v>
      </c>
      <c r="G2869" s="63">
        <v>4</v>
      </c>
    </row>
    <row r="2870" spans="1:7" hidden="1" x14ac:dyDescent="0.25">
      <c r="A2870" s="61" t="s">
        <v>12244</v>
      </c>
      <c r="B2870" s="61" t="s">
        <v>93</v>
      </c>
      <c r="C2870" s="62">
        <v>588835</v>
      </c>
      <c r="D2870" s="61" t="s">
        <v>12051</v>
      </c>
      <c r="E2870" s="61" t="s">
        <v>12204</v>
      </c>
      <c r="F2870" s="61" t="s">
        <v>12276</v>
      </c>
      <c r="G2870" s="63">
        <v>4</v>
      </c>
    </row>
    <row r="2871" spans="1:7" hidden="1" x14ac:dyDescent="0.25">
      <c r="A2871" s="61" t="s">
        <v>12244</v>
      </c>
      <c r="B2871" s="61" t="s">
        <v>186</v>
      </c>
      <c r="C2871" s="62">
        <v>588912</v>
      </c>
      <c r="D2871" s="61" t="s">
        <v>12051</v>
      </c>
      <c r="E2871" s="61" t="s">
        <v>12166</v>
      </c>
      <c r="F2871" s="61" t="s">
        <v>12275</v>
      </c>
      <c r="G2871" s="63">
        <v>9</v>
      </c>
    </row>
    <row r="2872" spans="1:7" hidden="1" x14ac:dyDescent="0.25">
      <c r="A2872" s="61" t="s">
        <v>12244</v>
      </c>
      <c r="B2872" s="61" t="s">
        <v>186</v>
      </c>
      <c r="C2872" s="62">
        <v>588912</v>
      </c>
      <c r="D2872" s="61" t="s">
        <v>12051</v>
      </c>
      <c r="E2872" s="61" t="s">
        <v>12166</v>
      </c>
      <c r="F2872" s="61" t="s">
        <v>12276</v>
      </c>
      <c r="G2872" s="63">
        <v>8</v>
      </c>
    </row>
    <row r="2873" spans="1:7" hidden="1" x14ac:dyDescent="0.25">
      <c r="A2873" s="61" t="s">
        <v>12244</v>
      </c>
      <c r="B2873" s="61" t="s">
        <v>186</v>
      </c>
      <c r="C2873" s="62">
        <v>588912</v>
      </c>
      <c r="D2873" s="61" t="s">
        <v>11993</v>
      </c>
      <c r="E2873" s="61" t="s">
        <v>12166</v>
      </c>
      <c r="F2873" s="61" t="s">
        <v>12275</v>
      </c>
      <c r="G2873" s="63">
        <v>9</v>
      </c>
    </row>
    <row r="2874" spans="1:7" hidden="1" x14ac:dyDescent="0.25">
      <c r="A2874" s="61" t="s">
        <v>12244</v>
      </c>
      <c r="B2874" s="61" t="s">
        <v>186</v>
      </c>
      <c r="C2874" s="62">
        <v>588912</v>
      </c>
      <c r="D2874" s="61" t="s">
        <v>11993</v>
      </c>
      <c r="E2874" s="61" t="s">
        <v>12166</v>
      </c>
      <c r="F2874" s="61" t="s">
        <v>12276</v>
      </c>
      <c r="G2874" s="63">
        <v>8</v>
      </c>
    </row>
    <row r="2875" spans="1:7" hidden="1" x14ac:dyDescent="0.25">
      <c r="A2875" s="61" t="s">
        <v>12244</v>
      </c>
      <c r="B2875" s="61" t="s">
        <v>205</v>
      </c>
      <c r="C2875" s="62">
        <v>589024</v>
      </c>
      <c r="D2875" s="61" t="s">
        <v>12051</v>
      </c>
      <c r="E2875" s="61" t="s">
        <v>12214</v>
      </c>
      <c r="F2875" s="61" t="s">
        <v>12276</v>
      </c>
      <c r="G2875" s="63">
        <v>5</v>
      </c>
    </row>
    <row r="2876" spans="1:7" hidden="1" x14ac:dyDescent="0.25">
      <c r="A2876" s="61" t="s">
        <v>12244</v>
      </c>
      <c r="B2876" s="61" t="s">
        <v>230</v>
      </c>
      <c r="C2876" s="62">
        <v>583213</v>
      </c>
      <c r="D2876" s="61" t="s">
        <v>12051</v>
      </c>
      <c r="E2876" s="61" t="s">
        <v>12172</v>
      </c>
      <c r="F2876" s="61" t="s">
        <v>12275</v>
      </c>
      <c r="G2876" s="63">
        <v>3</v>
      </c>
    </row>
    <row r="2877" spans="1:7" hidden="1" x14ac:dyDescent="0.25">
      <c r="A2877" s="61" t="s">
        <v>12244</v>
      </c>
      <c r="B2877" s="61" t="s">
        <v>8597</v>
      </c>
      <c r="C2877" s="62">
        <v>583704</v>
      </c>
      <c r="D2877" s="61" t="s">
        <v>12051</v>
      </c>
      <c r="E2877" s="61" t="s">
        <v>12172</v>
      </c>
      <c r="F2877" s="61" t="s">
        <v>12275</v>
      </c>
      <c r="G2877" s="63">
        <v>3</v>
      </c>
    </row>
    <row r="2878" spans="1:7" hidden="1" x14ac:dyDescent="0.25">
      <c r="A2878" s="61" t="s">
        <v>12244</v>
      </c>
      <c r="B2878" s="61" t="s">
        <v>178</v>
      </c>
      <c r="C2878" s="62">
        <v>589103</v>
      </c>
      <c r="D2878" s="61" t="s">
        <v>12051</v>
      </c>
      <c r="E2878" s="61" t="s">
        <v>12217</v>
      </c>
      <c r="F2878" s="61" t="s">
        <v>12275</v>
      </c>
      <c r="G2878" s="63">
        <v>7</v>
      </c>
    </row>
    <row r="2879" spans="1:7" hidden="1" x14ac:dyDescent="0.25">
      <c r="A2879" s="61" t="s">
        <v>12244</v>
      </c>
      <c r="B2879" s="61" t="s">
        <v>178</v>
      </c>
      <c r="C2879" s="62">
        <v>589103</v>
      </c>
      <c r="D2879" s="61" t="s">
        <v>12051</v>
      </c>
      <c r="E2879" s="61" t="s">
        <v>12217</v>
      </c>
      <c r="F2879" s="61" t="s">
        <v>12276</v>
      </c>
      <c r="G2879" s="63">
        <v>7</v>
      </c>
    </row>
    <row r="2880" spans="1:7" hidden="1" x14ac:dyDescent="0.25">
      <c r="A2880" s="61" t="s">
        <v>12244</v>
      </c>
      <c r="B2880" s="61" t="s">
        <v>178</v>
      </c>
      <c r="C2880" s="62">
        <v>589103</v>
      </c>
      <c r="D2880" s="61" t="s">
        <v>12007</v>
      </c>
      <c r="E2880" s="61" t="s">
        <v>12217</v>
      </c>
      <c r="F2880" s="61" t="s">
        <v>12275</v>
      </c>
      <c r="G2880" s="63">
        <v>7</v>
      </c>
    </row>
    <row r="2881" spans="1:7" hidden="1" x14ac:dyDescent="0.25">
      <c r="A2881" s="61" t="s">
        <v>12244</v>
      </c>
      <c r="B2881" s="61" t="s">
        <v>178</v>
      </c>
      <c r="C2881" s="62">
        <v>589103</v>
      </c>
      <c r="D2881" s="61" t="s">
        <v>12007</v>
      </c>
      <c r="E2881" s="61" t="s">
        <v>12217</v>
      </c>
      <c r="F2881" s="61" t="s">
        <v>12276</v>
      </c>
      <c r="G2881" s="63">
        <v>7</v>
      </c>
    </row>
    <row r="2882" spans="1:7" hidden="1" x14ac:dyDescent="0.25">
      <c r="A2882" s="61" t="s">
        <v>12244</v>
      </c>
      <c r="B2882" s="61" t="s">
        <v>9228</v>
      </c>
      <c r="C2882" s="62">
        <v>589133</v>
      </c>
      <c r="D2882" s="61" t="s">
        <v>12051</v>
      </c>
      <c r="E2882" s="61" t="s">
        <v>12164</v>
      </c>
      <c r="F2882" s="61" t="s">
        <v>12276</v>
      </c>
      <c r="G2882" s="63">
        <v>7.5</v>
      </c>
    </row>
    <row r="2883" spans="1:7" hidden="1" x14ac:dyDescent="0.25">
      <c r="A2883" s="61" t="s">
        <v>12244</v>
      </c>
      <c r="B2883" s="61" t="s">
        <v>88</v>
      </c>
      <c r="C2883" s="62">
        <v>589182</v>
      </c>
      <c r="D2883" s="61" t="s">
        <v>12051</v>
      </c>
      <c r="E2883" s="61" t="s">
        <v>12213</v>
      </c>
      <c r="F2883" s="61" t="s">
        <v>12276</v>
      </c>
      <c r="G2883" s="63">
        <v>9</v>
      </c>
    </row>
    <row r="2884" spans="1:7" hidden="1" x14ac:dyDescent="0.25">
      <c r="A2884" s="61" t="s">
        <v>12244</v>
      </c>
      <c r="B2884" s="61" t="s">
        <v>152</v>
      </c>
      <c r="C2884" s="62">
        <v>589219</v>
      </c>
      <c r="D2884" s="61" t="s">
        <v>12051</v>
      </c>
      <c r="E2884" s="61" t="s">
        <v>12162</v>
      </c>
      <c r="F2884" s="61" t="s">
        <v>12276</v>
      </c>
      <c r="G2884" s="63">
        <v>3</v>
      </c>
    </row>
    <row r="2885" spans="1:7" hidden="1" x14ac:dyDescent="0.25">
      <c r="A2885" s="61" t="s">
        <v>12244</v>
      </c>
      <c r="B2885" s="61" t="s">
        <v>76</v>
      </c>
      <c r="C2885" s="62">
        <v>589241</v>
      </c>
      <c r="D2885" s="61" t="s">
        <v>12051</v>
      </c>
      <c r="E2885" s="61" t="s">
        <v>12184</v>
      </c>
      <c r="F2885" s="61" t="s">
        <v>12276</v>
      </c>
      <c r="G2885" s="63">
        <v>5</v>
      </c>
    </row>
    <row r="2886" spans="1:7" hidden="1" x14ac:dyDescent="0.25">
      <c r="A2886" s="61" t="s">
        <v>12244</v>
      </c>
      <c r="B2886" s="61" t="s">
        <v>175</v>
      </c>
      <c r="C2886" s="62">
        <v>589397</v>
      </c>
      <c r="D2886" s="61" t="s">
        <v>12051</v>
      </c>
      <c r="E2886" s="61" t="s">
        <v>12172</v>
      </c>
      <c r="F2886" s="61" t="s">
        <v>12275</v>
      </c>
      <c r="G2886" s="63">
        <v>3</v>
      </c>
    </row>
    <row r="2887" spans="1:7" hidden="1" x14ac:dyDescent="0.25">
      <c r="A2887" s="61" t="s">
        <v>12244</v>
      </c>
      <c r="B2887" s="61" t="s">
        <v>175</v>
      </c>
      <c r="C2887" s="62">
        <v>589397</v>
      </c>
      <c r="D2887" s="61" t="s">
        <v>12051</v>
      </c>
      <c r="E2887" s="61" t="s">
        <v>12172</v>
      </c>
      <c r="F2887" s="61" t="s">
        <v>12276</v>
      </c>
      <c r="G2887" s="63">
        <v>2</v>
      </c>
    </row>
    <row r="2888" spans="1:7" hidden="1" x14ac:dyDescent="0.25">
      <c r="A2888" s="61" t="s">
        <v>12244</v>
      </c>
      <c r="B2888" s="61" t="s">
        <v>175</v>
      </c>
      <c r="C2888" s="62">
        <v>589397</v>
      </c>
      <c r="D2888" s="61" t="s">
        <v>1174</v>
      </c>
      <c r="E2888" s="61" t="s">
        <v>12172</v>
      </c>
      <c r="F2888" s="61" t="s">
        <v>12275</v>
      </c>
      <c r="G2888" s="63">
        <v>3</v>
      </c>
    </row>
    <row r="2889" spans="1:7" hidden="1" x14ac:dyDescent="0.25">
      <c r="A2889" s="61" t="s">
        <v>12244</v>
      </c>
      <c r="B2889" s="61" t="s">
        <v>175</v>
      </c>
      <c r="C2889" s="62">
        <v>589397</v>
      </c>
      <c r="D2889" s="61" t="s">
        <v>1174</v>
      </c>
      <c r="E2889" s="61" t="s">
        <v>12172</v>
      </c>
      <c r="F2889" s="61" t="s">
        <v>12276</v>
      </c>
      <c r="G2889" s="63">
        <v>2</v>
      </c>
    </row>
    <row r="2890" spans="1:7" hidden="1" x14ac:dyDescent="0.25">
      <c r="A2890" s="61" t="s">
        <v>12244</v>
      </c>
      <c r="B2890" s="61" t="s">
        <v>193</v>
      </c>
      <c r="C2890" s="62">
        <v>589460</v>
      </c>
      <c r="D2890" s="61" t="s">
        <v>12051</v>
      </c>
      <c r="E2890" s="61" t="s">
        <v>12164</v>
      </c>
      <c r="F2890" s="61" t="s">
        <v>12275</v>
      </c>
      <c r="G2890" s="63">
        <v>3</v>
      </c>
    </row>
    <row r="2891" spans="1:7" hidden="1" x14ac:dyDescent="0.25">
      <c r="A2891" s="61" t="s">
        <v>12244</v>
      </c>
      <c r="B2891" s="61" t="s">
        <v>252</v>
      </c>
      <c r="C2891" s="62">
        <v>586515</v>
      </c>
      <c r="D2891" s="61" t="s">
        <v>12051</v>
      </c>
      <c r="E2891" s="61" t="s">
        <v>12172</v>
      </c>
      <c r="F2891" s="61" t="s">
        <v>12275</v>
      </c>
      <c r="G2891" s="63">
        <v>3</v>
      </c>
    </row>
    <row r="2892" spans="1:7" hidden="1" x14ac:dyDescent="0.25">
      <c r="A2892" s="61" t="s">
        <v>12244</v>
      </c>
      <c r="B2892" s="61" t="s">
        <v>252</v>
      </c>
      <c r="C2892" s="62">
        <v>586515</v>
      </c>
      <c r="D2892" s="61" t="s">
        <v>12051</v>
      </c>
      <c r="E2892" s="61" t="s">
        <v>12172</v>
      </c>
      <c r="F2892" s="61" t="s">
        <v>12276</v>
      </c>
      <c r="G2892" s="63">
        <v>2.5</v>
      </c>
    </row>
    <row r="2893" spans="1:7" hidden="1" x14ac:dyDescent="0.25">
      <c r="A2893" s="61" t="s">
        <v>12244</v>
      </c>
      <c r="B2893" s="61" t="s">
        <v>3221</v>
      </c>
      <c r="C2893" s="62">
        <v>589535</v>
      </c>
      <c r="D2893" s="61" t="s">
        <v>12051</v>
      </c>
      <c r="E2893" s="61" t="s">
        <v>12164</v>
      </c>
      <c r="F2893" s="61" t="s">
        <v>12275</v>
      </c>
      <c r="G2893" s="63">
        <v>3</v>
      </c>
    </row>
    <row r="2894" spans="1:7" hidden="1" x14ac:dyDescent="0.25">
      <c r="A2894" s="61" t="s">
        <v>12244</v>
      </c>
      <c r="B2894" s="61" t="s">
        <v>1035</v>
      </c>
      <c r="C2894" s="62">
        <v>216930</v>
      </c>
      <c r="D2894" s="61" t="s">
        <v>12051</v>
      </c>
      <c r="E2894" s="61" t="s">
        <v>12166</v>
      </c>
      <c r="F2894" s="61" t="s">
        <v>12275</v>
      </c>
      <c r="G2894" s="63">
        <v>9</v>
      </c>
    </row>
    <row r="2895" spans="1:7" hidden="1" x14ac:dyDescent="0.25">
      <c r="A2895" s="61" t="s">
        <v>12244</v>
      </c>
      <c r="B2895" s="61" t="s">
        <v>1035</v>
      </c>
      <c r="C2895" s="62">
        <v>216930</v>
      </c>
      <c r="D2895" s="61" t="s">
        <v>12051</v>
      </c>
      <c r="E2895" s="61" t="s">
        <v>12188</v>
      </c>
      <c r="F2895" s="61" t="s">
        <v>12275</v>
      </c>
      <c r="G2895" s="63">
        <v>5</v>
      </c>
    </row>
    <row r="2896" spans="1:7" hidden="1" x14ac:dyDescent="0.25">
      <c r="A2896" s="61" t="s">
        <v>12244</v>
      </c>
      <c r="B2896" s="61" t="s">
        <v>7081</v>
      </c>
      <c r="C2896" s="62">
        <v>209950</v>
      </c>
      <c r="D2896" s="61" t="s">
        <v>12051</v>
      </c>
      <c r="E2896" s="61" t="s">
        <v>12237</v>
      </c>
      <c r="F2896" s="61" t="s">
        <v>12275</v>
      </c>
      <c r="G2896" s="63">
        <v>2</v>
      </c>
    </row>
    <row r="2897" spans="1:7" hidden="1" x14ac:dyDescent="0.25">
      <c r="A2897" s="61" t="s">
        <v>12244</v>
      </c>
      <c r="B2897" s="61" t="s">
        <v>7081</v>
      </c>
      <c r="C2897" s="62">
        <v>209950</v>
      </c>
      <c r="D2897" s="61" t="s">
        <v>12051</v>
      </c>
      <c r="E2897" s="61" t="s">
        <v>12237</v>
      </c>
      <c r="F2897" s="61" t="s">
        <v>12276</v>
      </c>
      <c r="G2897" s="63">
        <v>2</v>
      </c>
    </row>
    <row r="2898" spans="1:7" hidden="1" x14ac:dyDescent="0.25">
      <c r="A2898" s="61" t="s">
        <v>12244</v>
      </c>
      <c r="B2898" s="61" t="s">
        <v>7081</v>
      </c>
      <c r="C2898" s="62">
        <v>209950</v>
      </c>
      <c r="D2898" s="61" t="s">
        <v>12071</v>
      </c>
      <c r="E2898" s="61" t="s">
        <v>12237</v>
      </c>
      <c r="F2898" s="61" t="s">
        <v>12275</v>
      </c>
      <c r="G2898" s="63">
        <v>2</v>
      </c>
    </row>
    <row r="2899" spans="1:7" hidden="1" x14ac:dyDescent="0.25">
      <c r="A2899" s="61" t="s">
        <v>12244</v>
      </c>
      <c r="B2899" s="61" t="s">
        <v>7081</v>
      </c>
      <c r="C2899" s="62">
        <v>209950</v>
      </c>
      <c r="D2899" s="61" t="s">
        <v>12071</v>
      </c>
      <c r="E2899" s="61" t="s">
        <v>12237</v>
      </c>
      <c r="F2899" s="61" t="s">
        <v>12276</v>
      </c>
      <c r="G2899" s="63">
        <v>2</v>
      </c>
    </row>
    <row r="2900" spans="1:7" hidden="1" x14ac:dyDescent="0.25">
      <c r="A2900" s="61" t="s">
        <v>12244</v>
      </c>
      <c r="B2900" s="61" t="s">
        <v>7081</v>
      </c>
      <c r="C2900" s="62">
        <v>209950</v>
      </c>
      <c r="D2900" s="61" t="s">
        <v>12093</v>
      </c>
      <c r="E2900" s="61" t="s">
        <v>12237</v>
      </c>
      <c r="F2900" s="61" t="s">
        <v>12275</v>
      </c>
      <c r="G2900" s="63">
        <v>2</v>
      </c>
    </row>
    <row r="2901" spans="1:7" hidden="1" x14ac:dyDescent="0.25">
      <c r="A2901" s="61" t="s">
        <v>12244</v>
      </c>
      <c r="B2901" s="61" t="s">
        <v>7081</v>
      </c>
      <c r="C2901" s="62">
        <v>209950</v>
      </c>
      <c r="D2901" s="61" t="s">
        <v>12093</v>
      </c>
      <c r="E2901" s="61" t="s">
        <v>12237</v>
      </c>
      <c r="F2901" s="61" t="s">
        <v>12276</v>
      </c>
      <c r="G2901" s="63">
        <v>2</v>
      </c>
    </row>
    <row r="2902" spans="1:7" hidden="1" x14ac:dyDescent="0.25">
      <c r="A2902" s="61" t="s">
        <v>12244</v>
      </c>
      <c r="B2902" s="61" t="s">
        <v>108</v>
      </c>
      <c r="C2902" s="62">
        <v>210346</v>
      </c>
      <c r="D2902" s="61" t="s">
        <v>12051</v>
      </c>
      <c r="E2902" s="61" t="s">
        <v>12229</v>
      </c>
      <c r="F2902" s="61" t="s">
        <v>12275</v>
      </c>
      <c r="G2902" s="63">
        <v>2.5</v>
      </c>
    </row>
    <row r="2903" spans="1:7" hidden="1" x14ac:dyDescent="0.25">
      <c r="A2903" s="61" t="s">
        <v>12244</v>
      </c>
      <c r="B2903" s="61" t="s">
        <v>108</v>
      </c>
      <c r="C2903" s="62">
        <v>210346</v>
      </c>
      <c r="D2903" s="61" t="s">
        <v>12051</v>
      </c>
      <c r="E2903" s="61" t="s">
        <v>12229</v>
      </c>
      <c r="F2903" s="61" t="s">
        <v>12276</v>
      </c>
      <c r="G2903" s="63">
        <v>2.5</v>
      </c>
    </row>
    <row r="2904" spans="1:7" hidden="1" x14ac:dyDescent="0.25">
      <c r="A2904" s="61" t="s">
        <v>12244</v>
      </c>
      <c r="B2904" s="61" t="s">
        <v>108</v>
      </c>
      <c r="C2904" s="62">
        <v>210346</v>
      </c>
      <c r="D2904" s="61" t="s">
        <v>12156</v>
      </c>
      <c r="E2904" s="61" t="s">
        <v>12229</v>
      </c>
      <c r="F2904" s="61" t="s">
        <v>12275</v>
      </c>
      <c r="G2904" s="63">
        <v>2.5</v>
      </c>
    </row>
    <row r="2905" spans="1:7" hidden="1" x14ac:dyDescent="0.25">
      <c r="A2905" s="61" t="s">
        <v>12244</v>
      </c>
      <c r="B2905" s="61" t="s">
        <v>108</v>
      </c>
      <c r="C2905" s="62">
        <v>210346</v>
      </c>
      <c r="D2905" s="61" t="s">
        <v>12156</v>
      </c>
      <c r="E2905" s="61" t="s">
        <v>12229</v>
      </c>
      <c r="F2905" s="61" t="s">
        <v>12276</v>
      </c>
      <c r="G2905" s="63">
        <v>2.5</v>
      </c>
    </row>
    <row r="2906" spans="1:7" hidden="1" x14ac:dyDescent="0.25">
      <c r="A2906" s="61" t="s">
        <v>12244</v>
      </c>
      <c r="B2906" s="61" t="s">
        <v>117</v>
      </c>
      <c r="C2906" s="62">
        <v>210899</v>
      </c>
      <c r="D2906" s="61" t="s">
        <v>12051</v>
      </c>
      <c r="E2906" s="61" t="s">
        <v>12198</v>
      </c>
      <c r="F2906" s="61" t="s">
        <v>12275</v>
      </c>
      <c r="G2906" s="63">
        <v>3.5</v>
      </c>
    </row>
    <row r="2907" spans="1:7" hidden="1" x14ac:dyDescent="0.25">
      <c r="A2907" s="61" t="s">
        <v>12244</v>
      </c>
      <c r="B2907" s="61" t="s">
        <v>126</v>
      </c>
      <c r="C2907" s="62">
        <v>44855</v>
      </c>
      <c r="D2907" s="61" t="s">
        <v>12051</v>
      </c>
      <c r="E2907" s="61" t="s">
        <v>12238</v>
      </c>
      <c r="F2907" s="61" t="s">
        <v>12275</v>
      </c>
      <c r="G2907" s="63">
        <v>2.5</v>
      </c>
    </row>
    <row r="2908" spans="1:7" hidden="1" x14ac:dyDescent="0.25">
      <c r="A2908" s="61" t="s">
        <v>12244</v>
      </c>
      <c r="B2908" s="61" t="s">
        <v>126</v>
      </c>
      <c r="C2908" s="62">
        <v>44855</v>
      </c>
      <c r="D2908" s="61" t="s">
        <v>12051</v>
      </c>
      <c r="E2908" s="61" t="s">
        <v>12238</v>
      </c>
      <c r="F2908" s="61" t="s">
        <v>12276</v>
      </c>
      <c r="G2908" s="63">
        <v>2.5</v>
      </c>
    </row>
    <row r="2909" spans="1:7" hidden="1" x14ac:dyDescent="0.25">
      <c r="A2909" s="61" t="s">
        <v>12244</v>
      </c>
      <c r="B2909" s="61" t="s">
        <v>126</v>
      </c>
      <c r="C2909" s="62">
        <v>44855</v>
      </c>
      <c r="D2909" s="61" t="s">
        <v>11997</v>
      </c>
      <c r="E2909" s="61" t="s">
        <v>12238</v>
      </c>
      <c r="F2909" s="61" t="s">
        <v>12275</v>
      </c>
      <c r="G2909" s="63">
        <v>2.5</v>
      </c>
    </row>
    <row r="2910" spans="1:7" hidden="1" x14ac:dyDescent="0.25">
      <c r="A2910" s="61" t="s">
        <v>12244</v>
      </c>
      <c r="B2910" s="61" t="s">
        <v>126</v>
      </c>
      <c r="C2910" s="62">
        <v>44855</v>
      </c>
      <c r="D2910" s="61" t="s">
        <v>11997</v>
      </c>
      <c r="E2910" s="61" t="s">
        <v>12238</v>
      </c>
      <c r="F2910" s="61" t="s">
        <v>12276</v>
      </c>
      <c r="G2910" s="63">
        <v>2.5</v>
      </c>
    </row>
    <row r="2911" spans="1:7" hidden="1" x14ac:dyDescent="0.25">
      <c r="A2911" s="61" t="s">
        <v>12244</v>
      </c>
      <c r="B2911" s="61" t="s">
        <v>10267</v>
      </c>
      <c r="C2911" s="62">
        <v>212110</v>
      </c>
      <c r="D2911" s="61" t="s">
        <v>12051</v>
      </c>
      <c r="E2911" s="61" t="s">
        <v>12227</v>
      </c>
      <c r="F2911" s="61" t="s">
        <v>12275</v>
      </c>
      <c r="G2911" s="63">
        <v>1.8</v>
      </c>
    </row>
    <row r="2912" spans="1:7" hidden="1" x14ac:dyDescent="0.25">
      <c r="A2912" s="61" t="s">
        <v>12244</v>
      </c>
      <c r="B2912" s="61" t="s">
        <v>133</v>
      </c>
      <c r="C2912" s="62">
        <v>212331</v>
      </c>
      <c r="D2912" s="61" t="s">
        <v>12051</v>
      </c>
      <c r="E2912" s="61" t="s">
        <v>12239</v>
      </c>
      <c r="F2912" s="61" t="s">
        <v>12275</v>
      </c>
      <c r="G2912" s="63">
        <v>5</v>
      </c>
    </row>
    <row r="2913" spans="1:7" hidden="1" x14ac:dyDescent="0.25">
      <c r="A2913" s="61" t="s">
        <v>12244</v>
      </c>
      <c r="B2913" s="61" t="s">
        <v>133</v>
      </c>
      <c r="C2913" s="62">
        <v>212331</v>
      </c>
      <c r="D2913" s="61" t="s">
        <v>12051</v>
      </c>
      <c r="E2913" s="61" t="s">
        <v>12239</v>
      </c>
      <c r="F2913" s="61" t="s">
        <v>12276</v>
      </c>
      <c r="G2913" s="63">
        <v>2.4</v>
      </c>
    </row>
    <row r="2914" spans="1:7" hidden="1" x14ac:dyDescent="0.25">
      <c r="A2914" s="61" t="s">
        <v>12244</v>
      </c>
      <c r="B2914" s="61" t="s">
        <v>133</v>
      </c>
      <c r="C2914" s="62">
        <v>212331</v>
      </c>
      <c r="D2914" s="61" t="s">
        <v>12117</v>
      </c>
      <c r="E2914" s="61" t="s">
        <v>12239</v>
      </c>
      <c r="F2914" s="61" t="s">
        <v>12275</v>
      </c>
      <c r="G2914" s="63">
        <v>5</v>
      </c>
    </row>
    <row r="2915" spans="1:7" hidden="1" x14ac:dyDescent="0.25">
      <c r="A2915" s="61" t="s">
        <v>12244</v>
      </c>
      <c r="B2915" s="61" t="s">
        <v>133</v>
      </c>
      <c r="C2915" s="62">
        <v>212331</v>
      </c>
      <c r="D2915" s="61" t="s">
        <v>12117</v>
      </c>
      <c r="E2915" s="61" t="s">
        <v>12239</v>
      </c>
      <c r="F2915" s="61" t="s">
        <v>12276</v>
      </c>
      <c r="G2915" s="63">
        <v>2.4</v>
      </c>
    </row>
    <row r="2916" spans="1:7" hidden="1" x14ac:dyDescent="0.25">
      <c r="A2916" s="61" t="s">
        <v>12244</v>
      </c>
      <c r="B2916" s="61" t="s">
        <v>150</v>
      </c>
      <c r="C2916" s="62">
        <v>213972</v>
      </c>
      <c r="D2916" s="61" t="s">
        <v>12051</v>
      </c>
      <c r="E2916" s="61" t="s">
        <v>12240</v>
      </c>
      <c r="F2916" s="61" t="s">
        <v>12275</v>
      </c>
      <c r="G2916" s="63">
        <v>2</v>
      </c>
    </row>
    <row r="2917" spans="1:7" hidden="1" x14ac:dyDescent="0.25">
      <c r="A2917" s="61" t="s">
        <v>12244</v>
      </c>
      <c r="B2917" s="61" t="s">
        <v>150</v>
      </c>
      <c r="C2917" s="62">
        <v>213972</v>
      </c>
      <c r="D2917" s="61" t="s">
        <v>12051</v>
      </c>
      <c r="E2917" s="61" t="s">
        <v>12240</v>
      </c>
      <c r="F2917" s="61" t="s">
        <v>12276</v>
      </c>
      <c r="G2917" s="63">
        <v>2</v>
      </c>
    </row>
    <row r="2918" spans="1:7" hidden="1" x14ac:dyDescent="0.25">
      <c r="A2918" s="61" t="s">
        <v>12244</v>
      </c>
      <c r="B2918" s="61" t="s">
        <v>150</v>
      </c>
      <c r="C2918" s="62">
        <v>213972</v>
      </c>
      <c r="D2918" s="61" t="s">
        <v>12029</v>
      </c>
      <c r="E2918" s="61" t="s">
        <v>12240</v>
      </c>
      <c r="F2918" s="61" t="s">
        <v>12275</v>
      </c>
      <c r="G2918" s="63">
        <v>2</v>
      </c>
    </row>
    <row r="2919" spans="1:7" hidden="1" x14ac:dyDescent="0.25">
      <c r="A2919" s="61" t="s">
        <v>12244</v>
      </c>
      <c r="B2919" s="61" t="s">
        <v>150</v>
      </c>
      <c r="C2919" s="62">
        <v>213972</v>
      </c>
      <c r="D2919" s="61" t="s">
        <v>12029</v>
      </c>
      <c r="E2919" s="61" t="s">
        <v>12240</v>
      </c>
      <c r="F2919" s="61" t="s">
        <v>12276</v>
      </c>
      <c r="G2919" s="63">
        <v>2</v>
      </c>
    </row>
    <row r="2920" spans="1:7" hidden="1" x14ac:dyDescent="0.25">
      <c r="A2920" s="61" t="s">
        <v>12244</v>
      </c>
      <c r="B2920" s="61" t="s">
        <v>12286</v>
      </c>
      <c r="C2920" s="62">
        <v>215001</v>
      </c>
      <c r="D2920" s="61" t="s">
        <v>12051</v>
      </c>
      <c r="E2920" s="61" t="s">
        <v>12204</v>
      </c>
      <c r="F2920" s="61" t="s">
        <v>12276</v>
      </c>
      <c r="G2920" s="63">
        <v>3</v>
      </c>
    </row>
    <row r="2921" spans="1:7" hidden="1" x14ac:dyDescent="0.25">
      <c r="A2921" s="61" t="s">
        <v>12244</v>
      </c>
      <c r="B2921" s="61" t="s">
        <v>12286</v>
      </c>
      <c r="C2921" s="62">
        <v>215001</v>
      </c>
      <c r="D2921" s="61" t="s">
        <v>12113</v>
      </c>
      <c r="E2921" s="61" t="s">
        <v>12204</v>
      </c>
      <c r="F2921" s="61" t="s">
        <v>12276</v>
      </c>
      <c r="G2921" s="63">
        <v>3</v>
      </c>
    </row>
    <row r="2922" spans="1:7" hidden="1" x14ac:dyDescent="0.25">
      <c r="A2922" s="61" t="s">
        <v>12244</v>
      </c>
      <c r="B2922" s="61" t="s">
        <v>73</v>
      </c>
      <c r="C2922" s="62">
        <v>215712</v>
      </c>
      <c r="D2922" s="61" t="s">
        <v>12051</v>
      </c>
      <c r="E2922" s="61" t="s">
        <v>12239</v>
      </c>
      <c r="F2922" s="61" t="s">
        <v>12275</v>
      </c>
      <c r="G2922" s="63">
        <v>3.8</v>
      </c>
    </row>
    <row r="2923" spans="1:7" hidden="1" x14ac:dyDescent="0.25">
      <c r="A2923" s="61" t="s">
        <v>12244</v>
      </c>
      <c r="B2923" s="61" t="s">
        <v>73</v>
      </c>
      <c r="C2923" s="62">
        <v>215712</v>
      </c>
      <c r="D2923" s="61" t="s">
        <v>12051</v>
      </c>
      <c r="E2923" s="61" t="s">
        <v>12239</v>
      </c>
      <c r="F2923" s="61" t="s">
        <v>12276</v>
      </c>
      <c r="G2923" s="63">
        <v>2.4</v>
      </c>
    </row>
    <row r="2924" spans="1:7" hidden="1" x14ac:dyDescent="0.25">
      <c r="A2924" s="61" t="s">
        <v>12244</v>
      </c>
      <c r="B2924" s="61" t="s">
        <v>73</v>
      </c>
      <c r="C2924" s="62">
        <v>215712</v>
      </c>
      <c r="D2924" s="61" t="s">
        <v>12117</v>
      </c>
      <c r="E2924" s="61" t="s">
        <v>12239</v>
      </c>
      <c r="F2924" s="61" t="s">
        <v>12275</v>
      </c>
      <c r="G2924" s="63">
        <v>3.8</v>
      </c>
    </row>
    <row r="2925" spans="1:7" hidden="1" x14ac:dyDescent="0.25">
      <c r="A2925" s="61" t="s">
        <v>12244</v>
      </c>
      <c r="B2925" s="61" t="s">
        <v>73</v>
      </c>
      <c r="C2925" s="62">
        <v>215712</v>
      </c>
      <c r="D2925" s="61" t="s">
        <v>12117</v>
      </c>
      <c r="E2925" s="61" t="s">
        <v>12239</v>
      </c>
      <c r="F2925" s="61" t="s">
        <v>12276</v>
      </c>
      <c r="G2925" s="63">
        <v>2.4</v>
      </c>
    </row>
    <row r="2926" spans="1:7" hidden="1" x14ac:dyDescent="0.25">
      <c r="A2926" s="61" t="s">
        <v>12244</v>
      </c>
      <c r="B2926" s="61" t="s">
        <v>77</v>
      </c>
      <c r="C2926" s="62">
        <v>216328</v>
      </c>
      <c r="D2926" s="61" t="s">
        <v>12051</v>
      </c>
      <c r="E2926" s="61" t="s">
        <v>12230</v>
      </c>
      <c r="F2926" s="61" t="s">
        <v>12275</v>
      </c>
      <c r="G2926" s="63">
        <v>3.5</v>
      </c>
    </row>
    <row r="2927" spans="1:7" hidden="1" x14ac:dyDescent="0.25">
      <c r="A2927" s="61" t="s">
        <v>12244</v>
      </c>
      <c r="B2927" s="61" t="s">
        <v>77</v>
      </c>
      <c r="C2927" s="62">
        <v>216328</v>
      </c>
      <c r="D2927" s="61" t="s">
        <v>12051</v>
      </c>
      <c r="E2927" s="61" t="s">
        <v>12230</v>
      </c>
      <c r="F2927" s="61" t="s">
        <v>12276</v>
      </c>
      <c r="G2927" s="63">
        <v>3</v>
      </c>
    </row>
    <row r="2928" spans="1:7" hidden="1" x14ac:dyDescent="0.25">
      <c r="A2928" s="61" t="s">
        <v>12244</v>
      </c>
      <c r="B2928" s="61" t="s">
        <v>77</v>
      </c>
      <c r="C2928" s="62">
        <v>216328</v>
      </c>
      <c r="D2928" s="61" t="s">
        <v>12059</v>
      </c>
      <c r="E2928" s="61" t="s">
        <v>12230</v>
      </c>
      <c r="F2928" s="61" t="s">
        <v>12276</v>
      </c>
      <c r="G2928" s="63">
        <v>3</v>
      </c>
    </row>
    <row r="2929" spans="1:7" hidden="1" x14ac:dyDescent="0.25">
      <c r="A2929" s="61" t="s">
        <v>12244</v>
      </c>
      <c r="B2929" s="61" t="s">
        <v>180</v>
      </c>
      <c r="C2929" s="62">
        <v>215232</v>
      </c>
      <c r="D2929" s="61" t="s">
        <v>12051</v>
      </c>
      <c r="E2929" s="61" t="s">
        <v>12241</v>
      </c>
      <c r="F2929" s="61" t="s">
        <v>12275</v>
      </c>
      <c r="G2929" s="63">
        <v>5</v>
      </c>
    </row>
    <row r="2930" spans="1:7" hidden="1" x14ac:dyDescent="0.25">
      <c r="A2930" s="61" t="s">
        <v>12244</v>
      </c>
      <c r="B2930" s="61" t="s">
        <v>225</v>
      </c>
      <c r="C2930" s="62">
        <v>44810</v>
      </c>
      <c r="D2930" s="61" t="s">
        <v>12051</v>
      </c>
      <c r="E2930" s="61" t="s">
        <v>12173</v>
      </c>
      <c r="F2930" s="61" t="s">
        <v>12275</v>
      </c>
      <c r="G2930" s="63">
        <v>4.5</v>
      </c>
    </row>
    <row r="2931" spans="1:7" hidden="1" x14ac:dyDescent="0.25">
      <c r="A2931" s="61" t="s">
        <v>12244</v>
      </c>
      <c r="B2931" s="61" t="s">
        <v>225</v>
      </c>
      <c r="C2931" s="62">
        <v>44810</v>
      </c>
      <c r="D2931" s="61" t="s">
        <v>12051</v>
      </c>
      <c r="E2931" s="61" t="s">
        <v>12173</v>
      </c>
      <c r="F2931" s="61" t="s">
        <v>12276</v>
      </c>
      <c r="G2931" s="63">
        <v>3</v>
      </c>
    </row>
    <row r="2932" spans="1:7" hidden="1" x14ac:dyDescent="0.25">
      <c r="A2932" s="61" t="s">
        <v>12244</v>
      </c>
      <c r="B2932" s="61" t="s">
        <v>225</v>
      </c>
      <c r="C2932" s="62">
        <v>44810</v>
      </c>
      <c r="D2932" s="61" t="s">
        <v>12005</v>
      </c>
      <c r="E2932" s="61" t="s">
        <v>12173</v>
      </c>
      <c r="F2932" s="61" t="s">
        <v>12275</v>
      </c>
      <c r="G2932" s="63">
        <v>4.5</v>
      </c>
    </row>
    <row r="2933" spans="1:7" hidden="1" x14ac:dyDescent="0.25">
      <c r="A2933" s="61" t="s">
        <v>12244</v>
      </c>
      <c r="B2933" s="61" t="s">
        <v>225</v>
      </c>
      <c r="C2933" s="62">
        <v>44810</v>
      </c>
      <c r="D2933" s="61" t="s">
        <v>12005</v>
      </c>
      <c r="E2933" s="61" t="s">
        <v>12173</v>
      </c>
      <c r="F2933" s="61" t="s">
        <v>12276</v>
      </c>
      <c r="G2933" s="63">
        <v>3</v>
      </c>
    </row>
    <row r="2934" spans="1:7" hidden="1" x14ac:dyDescent="0.25">
      <c r="A2934" s="61" t="s">
        <v>12244</v>
      </c>
      <c r="B2934" s="61" t="s">
        <v>50</v>
      </c>
      <c r="C2934" s="62">
        <v>490670</v>
      </c>
      <c r="D2934" s="61" t="s">
        <v>12051</v>
      </c>
      <c r="E2934" s="61" t="s">
        <v>12230</v>
      </c>
      <c r="F2934" s="61" t="s">
        <v>12275</v>
      </c>
      <c r="G2934" s="63">
        <v>3</v>
      </c>
    </row>
    <row r="2935" spans="1:7" hidden="1" x14ac:dyDescent="0.25">
      <c r="A2935" s="61" t="s">
        <v>12244</v>
      </c>
      <c r="B2935" s="61" t="s">
        <v>201</v>
      </c>
      <c r="C2935" s="62">
        <v>492478</v>
      </c>
      <c r="D2935" s="61" t="s">
        <v>12051</v>
      </c>
      <c r="E2935" s="61" t="s">
        <v>12242</v>
      </c>
      <c r="F2935" s="61" t="s">
        <v>12275</v>
      </c>
      <c r="G2935" s="63">
        <v>3</v>
      </c>
    </row>
    <row r="2936" spans="1:7" hidden="1" x14ac:dyDescent="0.25">
      <c r="A2936" s="61" t="s">
        <v>12244</v>
      </c>
      <c r="B2936" s="61" t="s">
        <v>201</v>
      </c>
      <c r="C2936" s="62">
        <v>492478</v>
      </c>
      <c r="D2936" s="61" t="s">
        <v>12051</v>
      </c>
      <c r="E2936" s="61" t="s">
        <v>12242</v>
      </c>
      <c r="F2936" s="61" t="s">
        <v>12276</v>
      </c>
      <c r="G2936" s="63">
        <v>1.5</v>
      </c>
    </row>
    <row r="2937" spans="1:7" hidden="1" x14ac:dyDescent="0.25">
      <c r="A2937" s="61" t="s">
        <v>12244</v>
      </c>
      <c r="B2937" s="61" t="s">
        <v>201</v>
      </c>
      <c r="C2937" s="62">
        <v>492478</v>
      </c>
      <c r="D2937" s="61" t="s">
        <v>12103</v>
      </c>
      <c r="E2937" s="61" t="s">
        <v>12242</v>
      </c>
      <c r="F2937" s="61" t="s">
        <v>12275</v>
      </c>
      <c r="G2937" s="63">
        <v>3</v>
      </c>
    </row>
    <row r="2938" spans="1:7" hidden="1" x14ac:dyDescent="0.25">
      <c r="A2938" s="61" t="s">
        <v>12244</v>
      </c>
      <c r="B2938" s="61" t="s">
        <v>201</v>
      </c>
      <c r="C2938" s="62">
        <v>492478</v>
      </c>
      <c r="D2938" s="61" t="s">
        <v>12103</v>
      </c>
      <c r="E2938" s="61" t="s">
        <v>12242</v>
      </c>
      <c r="F2938" s="61" t="s">
        <v>12276</v>
      </c>
      <c r="G2938" s="63">
        <v>1.5</v>
      </c>
    </row>
    <row r="2939" spans="1:7" hidden="1" x14ac:dyDescent="0.25">
      <c r="A2939" s="61" t="s">
        <v>12244</v>
      </c>
      <c r="B2939" s="61" t="s">
        <v>102</v>
      </c>
      <c r="C2939" s="62">
        <v>492733</v>
      </c>
      <c r="D2939" s="61" t="s">
        <v>12051</v>
      </c>
      <c r="E2939" s="61" t="s">
        <v>12230</v>
      </c>
      <c r="F2939" s="61" t="s">
        <v>12275</v>
      </c>
      <c r="G2939" s="63">
        <v>3</v>
      </c>
    </row>
    <row r="2940" spans="1:7" hidden="1" x14ac:dyDescent="0.25">
      <c r="A2940" s="61" t="s">
        <v>12244</v>
      </c>
      <c r="B2940" s="61" t="s">
        <v>62</v>
      </c>
      <c r="C2940" s="62">
        <v>486885</v>
      </c>
      <c r="D2940" s="61" t="s">
        <v>12051</v>
      </c>
      <c r="E2940" s="61" t="s">
        <v>12225</v>
      </c>
      <c r="F2940" s="61" t="s">
        <v>12276</v>
      </c>
      <c r="G2940" s="63">
        <v>7.5</v>
      </c>
    </row>
    <row r="2941" spans="1:7" hidden="1" x14ac:dyDescent="0.25">
      <c r="A2941" s="61" t="s">
        <v>12244</v>
      </c>
      <c r="B2941" s="61" t="s">
        <v>187</v>
      </c>
      <c r="C2941" s="62">
        <v>487012</v>
      </c>
      <c r="D2941" s="61" t="s">
        <v>12051</v>
      </c>
      <c r="E2941" s="61" t="s">
        <v>12242</v>
      </c>
      <c r="F2941" s="61" t="s">
        <v>12275</v>
      </c>
      <c r="G2941" s="63">
        <v>5</v>
      </c>
    </row>
    <row r="2942" spans="1:7" hidden="1" x14ac:dyDescent="0.25">
      <c r="A2942" s="61" t="s">
        <v>12244</v>
      </c>
      <c r="B2942" s="61" t="s">
        <v>218</v>
      </c>
      <c r="C2942" s="62">
        <v>45199</v>
      </c>
      <c r="D2942" s="61" t="s">
        <v>12051</v>
      </c>
      <c r="E2942" s="61" t="s">
        <v>12173</v>
      </c>
      <c r="F2942" s="61" t="s">
        <v>12275</v>
      </c>
      <c r="G2942" s="63">
        <v>5</v>
      </c>
    </row>
    <row r="2943" spans="1:7" hidden="1" x14ac:dyDescent="0.25">
      <c r="A2943" s="61" t="s">
        <v>12244</v>
      </c>
      <c r="B2943" s="61" t="s">
        <v>155</v>
      </c>
      <c r="C2943" s="62">
        <v>485814</v>
      </c>
      <c r="D2943" s="61" t="s">
        <v>12051</v>
      </c>
      <c r="E2943" s="61" t="s">
        <v>12183</v>
      </c>
      <c r="F2943" s="61" t="s">
        <v>12275</v>
      </c>
      <c r="G2943" s="63">
        <v>5</v>
      </c>
    </row>
    <row r="2944" spans="1:7" hidden="1" x14ac:dyDescent="0.25">
      <c r="A2944" s="61" t="s">
        <v>12244</v>
      </c>
      <c r="B2944" s="61" t="s">
        <v>176</v>
      </c>
      <c r="C2944" s="62">
        <v>45115</v>
      </c>
      <c r="D2944" s="61" t="s">
        <v>12051</v>
      </c>
      <c r="E2944" s="61" t="s">
        <v>12183</v>
      </c>
      <c r="F2944" s="61" t="s">
        <v>12275</v>
      </c>
      <c r="G2944" s="63">
        <v>5</v>
      </c>
    </row>
    <row r="2945" spans="1:7" hidden="1" x14ac:dyDescent="0.25">
      <c r="A2945" s="61" t="s">
        <v>12244</v>
      </c>
      <c r="B2945" s="61" t="s">
        <v>38</v>
      </c>
      <c r="C2945" s="62">
        <v>210388</v>
      </c>
      <c r="D2945" s="61" t="s">
        <v>12051</v>
      </c>
      <c r="E2945" s="61" t="s">
        <v>12219</v>
      </c>
      <c r="F2945" s="61" t="s">
        <v>12276</v>
      </c>
      <c r="G2945" s="63">
        <v>3.5</v>
      </c>
    </row>
    <row r="2946" spans="1:7" hidden="1" x14ac:dyDescent="0.25">
      <c r="A2946" s="61" t="s">
        <v>12244</v>
      </c>
      <c r="B2946" s="61" t="s">
        <v>52</v>
      </c>
      <c r="C2946" s="62">
        <v>212040</v>
      </c>
      <c r="D2946" s="61" t="s">
        <v>12051</v>
      </c>
      <c r="E2946" s="61" t="s">
        <v>12202</v>
      </c>
      <c r="F2946" s="61" t="s">
        <v>12276</v>
      </c>
      <c r="G2946" s="63">
        <v>7</v>
      </c>
    </row>
    <row r="2947" spans="1:7" hidden="1" x14ac:dyDescent="0.25">
      <c r="A2947" s="61" t="s">
        <v>12244</v>
      </c>
      <c r="B2947" s="61" t="s">
        <v>951</v>
      </c>
      <c r="C2947" s="62">
        <v>215027</v>
      </c>
      <c r="D2947" s="61" t="s">
        <v>12051</v>
      </c>
      <c r="E2947" s="61" t="s">
        <v>12165</v>
      </c>
      <c r="F2947" s="61" t="s">
        <v>12275</v>
      </c>
      <c r="G2947" s="63">
        <v>10</v>
      </c>
    </row>
    <row r="2948" spans="1:7" hidden="1" x14ac:dyDescent="0.25">
      <c r="A2948" s="61" t="s">
        <v>12244</v>
      </c>
      <c r="B2948" s="61" t="s">
        <v>142</v>
      </c>
      <c r="C2948" s="62">
        <v>340077</v>
      </c>
      <c r="D2948" s="61" t="s">
        <v>12051</v>
      </c>
      <c r="E2948" s="61" t="s">
        <v>12183</v>
      </c>
      <c r="F2948" s="61" t="s">
        <v>12275</v>
      </c>
      <c r="G2948" s="63">
        <v>5</v>
      </c>
    </row>
    <row r="2949" spans="1:7" hidden="1" x14ac:dyDescent="0.25">
      <c r="A2949" s="61" t="s">
        <v>12244</v>
      </c>
      <c r="B2949" s="61" t="s">
        <v>61</v>
      </c>
      <c r="C2949" s="62">
        <v>493361</v>
      </c>
      <c r="D2949" s="61" t="s">
        <v>12051</v>
      </c>
      <c r="E2949" s="61" t="s">
        <v>12204</v>
      </c>
      <c r="F2949" s="61" t="s">
        <v>12275</v>
      </c>
      <c r="G2949" s="63">
        <v>2.5</v>
      </c>
    </row>
    <row r="2950" spans="1:7" hidden="1" x14ac:dyDescent="0.25">
      <c r="A2950" s="61" t="s">
        <v>12244</v>
      </c>
      <c r="B2950" s="61" t="s">
        <v>61</v>
      </c>
      <c r="C2950" s="62">
        <v>493361</v>
      </c>
      <c r="D2950" s="61" t="s">
        <v>12051</v>
      </c>
      <c r="E2950" s="61" t="s">
        <v>12204</v>
      </c>
      <c r="F2950" s="61" t="s">
        <v>12276</v>
      </c>
      <c r="G2950" s="63">
        <v>2</v>
      </c>
    </row>
    <row r="2951" spans="1:7" hidden="1" x14ac:dyDescent="0.25">
      <c r="A2951" s="61" t="s">
        <v>12244</v>
      </c>
      <c r="B2951" s="61" t="s">
        <v>61</v>
      </c>
      <c r="C2951" s="62">
        <v>493361</v>
      </c>
      <c r="D2951" s="61" t="s">
        <v>12113</v>
      </c>
      <c r="E2951" s="61" t="s">
        <v>12204</v>
      </c>
      <c r="F2951" s="61" t="s">
        <v>12276</v>
      </c>
      <c r="G2951" s="63">
        <v>2</v>
      </c>
    </row>
    <row r="2952" spans="1:7" hidden="1" x14ac:dyDescent="0.25">
      <c r="A2952" s="61" t="s">
        <v>12244</v>
      </c>
      <c r="B2952" s="61" t="s">
        <v>184</v>
      </c>
      <c r="C2952" s="62">
        <v>497431</v>
      </c>
      <c r="D2952" s="61" t="s">
        <v>12051</v>
      </c>
      <c r="E2952" s="61" t="s">
        <v>12224</v>
      </c>
      <c r="F2952" s="61" t="s">
        <v>12275</v>
      </c>
      <c r="G2952" s="63">
        <v>6</v>
      </c>
    </row>
    <row r="2953" spans="1:7" hidden="1" x14ac:dyDescent="0.25">
      <c r="A2953" s="61" t="s">
        <v>12244</v>
      </c>
      <c r="B2953" s="61" t="s">
        <v>173</v>
      </c>
      <c r="C2953" s="62">
        <v>497533</v>
      </c>
      <c r="D2953" s="61" t="s">
        <v>12051</v>
      </c>
      <c r="E2953" s="61" t="s">
        <v>12174</v>
      </c>
      <c r="F2953" s="61" t="s">
        <v>12276</v>
      </c>
      <c r="G2953" s="63">
        <v>6</v>
      </c>
    </row>
    <row r="2954" spans="1:7" hidden="1" x14ac:dyDescent="0.25">
      <c r="A2954" s="61" t="s">
        <v>12244</v>
      </c>
      <c r="B2954" s="61" t="s">
        <v>173</v>
      </c>
      <c r="C2954" s="62">
        <v>497533</v>
      </c>
      <c r="D2954" s="61" t="s">
        <v>12039</v>
      </c>
      <c r="E2954" s="61" t="s">
        <v>12174</v>
      </c>
      <c r="F2954" s="61" t="s">
        <v>12276</v>
      </c>
      <c r="G2954" s="63">
        <v>6</v>
      </c>
    </row>
    <row r="2955" spans="1:7" hidden="1" x14ac:dyDescent="0.25">
      <c r="A2955" s="61" t="s">
        <v>12244</v>
      </c>
      <c r="B2955" s="61" t="s">
        <v>10086</v>
      </c>
      <c r="C2955" s="62">
        <v>575563</v>
      </c>
      <c r="D2955" s="61" t="s">
        <v>12051</v>
      </c>
      <c r="E2955" s="61" t="s">
        <v>12222</v>
      </c>
      <c r="F2955" s="61" t="s">
        <v>12275</v>
      </c>
      <c r="G2955" s="63">
        <v>2.5</v>
      </c>
    </row>
    <row r="2956" spans="1:7" hidden="1" x14ac:dyDescent="0.25">
      <c r="A2956" s="61" t="s">
        <v>12244</v>
      </c>
      <c r="B2956" s="61" t="s">
        <v>10086</v>
      </c>
      <c r="C2956" s="62">
        <v>575563</v>
      </c>
      <c r="D2956" s="61" t="s">
        <v>12051</v>
      </c>
      <c r="E2956" s="61" t="s">
        <v>12222</v>
      </c>
      <c r="F2956" s="61" t="s">
        <v>12276</v>
      </c>
      <c r="G2956" s="63">
        <v>2.5</v>
      </c>
    </row>
    <row r="2957" spans="1:7" hidden="1" x14ac:dyDescent="0.25">
      <c r="A2957" s="61" t="s">
        <v>12244</v>
      </c>
      <c r="B2957" s="61" t="s">
        <v>10086</v>
      </c>
      <c r="C2957" s="62">
        <v>575563</v>
      </c>
      <c r="D2957" s="61" t="s">
        <v>12119</v>
      </c>
      <c r="E2957" s="61" t="s">
        <v>12222</v>
      </c>
      <c r="F2957" s="61" t="s">
        <v>12275</v>
      </c>
      <c r="G2957" s="63">
        <v>2.5</v>
      </c>
    </row>
    <row r="2958" spans="1:7" hidden="1" x14ac:dyDescent="0.25">
      <c r="A2958" s="61" t="s">
        <v>12244</v>
      </c>
      <c r="B2958" s="61" t="s">
        <v>10086</v>
      </c>
      <c r="C2958" s="62">
        <v>575563</v>
      </c>
      <c r="D2958" s="61" t="s">
        <v>12119</v>
      </c>
      <c r="E2958" s="61" t="s">
        <v>12222</v>
      </c>
      <c r="F2958" s="61" t="s">
        <v>12276</v>
      </c>
      <c r="G2958" s="63">
        <v>2.5</v>
      </c>
    </row>
    <row r="2959" spans="1:7" hidden="1" x14ac:dyDescent="0.25">
      <c r="A2959" s="61" t="s">
        <v>12244</v>
      </c>
      <c r="B2959" s="61" t="s">
        <v>162</v>
      </c>
      <c r="C2959" s="62">
        <v>576299</v>
      </c>
      <c r="D2959" s="61" t="s">
        <v>12088</v>
      </c>
      <c r="E2959" s="61" t="s">
        <v>12211</v>
      </c>
      <c r="F2959" s="61" t="s">
        <v>12275</v>
      </c>
      <c r="G2959" s="63">
        <v>3</v>
      </c>
    </row>
    <row r="2960" spans="1:7" hidden="1" x14ac:dyDescent="0.25">
      <c r="A2960" s="61" t="s">
        <v>12244</v>
      </c>
      <c r="B2960" s="61" t="s">
        <v>162</v>
      </c>
      <c r="C2960" s="62">
        <v>576299</v>
      </c>
      <c r="D2960" s="61" t="s">
        <v>12088</v>
      </c>
      <c r="E2960" s="61" t="s">
        <v>12211</v>
      </c>
      <c r="F2960" s="61" t="s">
        <v>12276</v>
      </c>
      <c r="G2960" s="63">
        <v>1</v>
      </c>
    </row>
    <row r="2961" spans="1:7" hidden="1" x14ac:dyDescent="0.25">
      <c r="A2961" s="61" t="s">
        <v>12244</v>
      </c>
      <c r="B2961" s="61" t="s">
        <v>162</v>
      </c>
      <c r="C2961" s="62">
        <v>576299</v>
      </c>
      <c r="D2961" s="61" t="s">
        <v>12051</v>
      </c>
      <c r="E2961" s="61" t="s">
        <v>12211</v>
      </c>
      <c r="F2961" s="61" t="s">
        <v>12275</v>
      </c>
      <c r="G2961" s="63">
        <v>3</v>
      </c>
    </row>
    <row r="2962" spans="1:7" hidden="1" x14ac:dyDescent="0.25">
      <c r="A2962" s="61" t="s">
        <v>12244</v>
      </c>
      <c r="B2962" s="61" t="s">
        <v>162</v>
      </c>
      <c r="C2962" s="62">
        <v>576299</v>
      </c>
      <c r="D2962" s="61" t="s">
        <v>12051</v>
      </c>
      <c r="E2962" s="61" t="s">
        <v>12211</v>
      </c>
      <c r="F2962" s="61" t="s">
        <v>12276</v>
      </c>
      <c r="G2962" s="63">
        <v>1</v>
      </c>
    </row>
    <row r="2963" spans="1:7" hidden="1" x14ac:dyDescent="0.25">
      <c r="A2963" s="61" t="s">
        <v>12244</v>
      </c>
      <c r="B2963" s="61" t="s">
        <v>166</v>
      </c>
      <c r="C2963" s="62">
        <v>576897</v>
      </c>
      <c r="D2963" s="61" t="s">
        <v>12051</v>
      </c>
      <c r="E2963" s="61" t="s">
        <v>12174</v>
      </c>
      <c r="F2963" s="61" t="s">
        <v>12276</v>
      </c>
      <c r="G2963" s="63">
        <v>6</v>
      </c>
    </row>
    <row r="2964" spans="1:7" hidden="1" x14ac:dyDescent="0.25">
      <c r="A2964" s="61" t="s">
        <v>12244</v>
      </c>
      <c r="B2964" s="61" t="s">
        <v>166</v>
      </c>
      <c r="C2964" s="62">
        <v>576897</v>
      </c>
      <c r="D2964" s="61" t="s">
        <v>12051</v>
      </c>
      <c r="E2964" s="61" t="s">
        <v>12223</v>
      </c>
      <c r="F2964" s="61" t="s">
        <v>12276</v>
      </c>
      <c r="G2964" s="63">
        <v>3</v>
      </c>
    </row>
    <row r="2965" spans="1:7" hidden="1" x14ac:dyDescent="0.25">
      <c r="A2965" s="61" t="s">
        <v>12244</v>
      </c>
      <c r="B2965" s="61" t="s">
        <v>166</v>
      </c>
      <c r="C2965" s="62">
        <v>576897</v>
      </c>
      <c r="D2965" s="61" t="s">
        <v>12051</v>
      </c>
      <c r="E2965" s="61" t="s">
        <v>12241</v>
      </c>
      <c r="F2965" s="61" t="s">
        <v>12275</v>
      </c>
      <c r="G2965" s="63">
        <v>5</v>
      </c>
    </row>
    <row r="2966" spans="1:7" hidden="1" x14ac:dyDescent="0.25">
      <c r="A2966" s="61" t="s">
        <v>12244</v>
      </c>
      <c r="B2966" s="61" t="s">
        <v>166</v>
      </c>
      <c r="C2966" s="62">
        <v>576897</v>
      </c>
      <c r="D2966" s="61" t="s">
        <v>12051</v>
      </c>
      <c r="E2966" s="61" t="s">
        <v>12241</v>
      </c>
      <c r="F2966" s="61" t="s">
        <v>12276</v>
      </c>
      <c r="G2966" s="63">
        <v>3.55</v>
      </c>
    </row>
    <row r="2967" spans="1:7" hidden="1" x14ac:dyDescent="0.25">
      <c r="A2967" s="61" t="s">
        <v>12244</v>
      </c>
      <c r="B2967" s="61" t="s">
        <v>166</v>
      </c>
      <c r="C2967" s="62">
        <v>576897</v>
      </c>
      <c r="D2967" s="61" t="s">
        <v>12090</v>
      </c>
      <c r="E2967" s="61" t="s">
        <v>12241</v>
      </c>
      <c r="F2967" s="61" t="s">
        <v>12275</v>
      </c>
      <c r="G2967" s="63">
        <v>5</v>
      </c>
    </row>
    <row r="2968" spans="1:7" hidden="1" x14ac:dyDescent="0.25">
      <c r="A2968" s="61" t="s">
        <v>12244</v>
      </c>
      <c r="B2968" s="61" t="s">
        <v>166</v>
      </c>
      <c r="C2968" s="62">
        <v>576897</v>
      </c>
      <c r="D2968" s="61" t="s">
        <v>12090</v>
      </c>
      <c r="E2968" s="61" t="s">
        <v>12241</v>
      </c>
      <c r="F2968" s="61" t="s">
        <v>12276</v>
      </c>
      <c r="G2968" s="63">
        <v>3.55</v>
      </c>
    </row>
    <row r="2969" spans="1:7" hidden="1" x14ac:dyDescent="0.25">
      <c r="A2969" s="61" t="s">
        <v>12284</v>
      </c>
      <c r="B2969" s="61" t="s">
        <v>207</v>
      </c>
      <c r="C2969" s="62">
        <v>589682</v>
      </c>
      <c r="D2969" s="61" t="s">
        <v>12012</v>
      </c>
      <c r="E2969" s="61" t="s">
        <v>12162</v>
      </c>
      <c r="F2969" s="61" t="s">
        <v>12275</v>
      </c>
      <c r="G2969" s="63">
        <v>13</v>
      </c>
    </row>
    <row r="2970" spans="1:7" hidden="1" x14ac:dyDescent="0.25">
      <c r="A2970" s="61" t="s">
        <v>12284</v>
      </c>
      <c r="B2970" s="61" t="s">
        <v>207</v>
      </c>
      <c r="C2970" s="62">
        <v>589682</v>
      </c>
      <c r="D2970" s="61" t="s">
        <v>12012</v>
      </c>
      <c r="E2970" s="61" t="s">
        <v>12162</v>
      </c>
      <c r="F2970" s="61" t="s">
        <v>12276</v>
      </c>
      <c r="G2970" s="63">
        <v>10.5</v>
      </c>
    </row>
    <row r="2971" spans="1:7" hidden="1" x14ac:dyDescent="0.25">
      <c r="A2971" s="61" t="s">
        <v>12284</v>
      </c>
      <c r="B2971" s="61" t="s">
        <v>207</v>
      </c>
      <c r="C2971" s="62">
        <v>589682</v>
      </c>
      <c r="D2971" s="61" t="s">
        <v>12051</v>
      </c>
      <c r="E2971" s="61" t="s">
        <v>12162</v>
      </c>
      <c r="F2971" s="61" t="s">
        <v>12275</v>
      </c>
      <c r="G2971" s="63">
        <v>13</v>
      </c>
    </row>
    <row r="2972" spans="1:7" hidden="1" x14ac:dyDescent="0.25">
      <c r="A2972" s="61" t="s">
        <v>12284</v>
      </c>
      <c r="B2972" s="61" t="s">
        <v>207</v>
      </c>
      <c r="C2972" s="62">
        <v>589682</v>
      </c>
      <c r="D2972" s="61" t="s">
        <v>12051</v>
      </c>
      <c r="E2972" s="61" t="s">
        <v>12162</v>
      </c>
      <c r="F2972" s="61" t="s">
        <v>12276</v>
      </c>
      <c r="G2972" s="63">
        <v>10.5</v>
      </c>
    </row>
    <row r="2973" spans="1:7" hidden="1" x14ac:dyDescent="0.25">
      <c r="A2973" s="61" t="s">
        <v>12284</v>
      </c>
      <c r="B2973" s="61" t="s">
        <v>239</v>
      </c>
      <c r="C2973" s="62">
        <v>589783</v>
      </c>
      <c r="D2973" s="61" t="s">
        <v>12051</v>
      </c>
      <c r="E2973" s="61" t="s">
        <v>12162</v>
      </c>
      <c r="F2973" s="61" t="s">
        <v>12276</v>
      </c>
      <c r="G2973" s="63">
        <v>3</v>
      </c>
    </row>
    <row r="2974" spans="1:7" hidden="1" x14ac:dyDescent="0.25">
      <c r="A2974" s="61" t="s">
        <v>12284</v>
      </c>
      <c r="B2974" s="61" t="s">
        <v>47</v>
      </c>
      <c r="C2974" s="62">
        <v>589786</v>
      </c>
      <c r="D2974" s="61" t="s">
        <v>12051</v>
      </c>
      <c r="E2974" s="61" t="s">
        <v>12163</v>
      </c>
      <c r="F2974" s="61" t="s">
        <v>12275</v>
      </c>
      <c r="G2974" s="63">
        <v>2</v>
      </c>
    </row>
    <row r="2975" spans="1:7" hidden="1" x14ac:dyDescent="0.25">
      <c r="A2975" s="61" t="s">
        <v>12284</v>
      </c>
      <c r="B2975" s="61" t="s">
        <v>47</v>
      </c>
      <c r="C2975" s="62">
        <v>589786</v>
      </c>
      <c r="D2975" s="61" t="s">
        <v>12051</v>
      </c>
      <c r="E2975" s="61" t="s">
        <v>12163</v>
      </c>
      <c r="F2975" s="61" t="s">
        <v>12276</v>
      </c>
      <c r="G2975" s="63">
        <v>2</v>
      </c>
    </row>
    <row r="2976" spans="1:7" hidden="1" x14ac:dyDescent="0.25">
      <c r="A2976" s="61" t="s">
        <v>12284</v>
      </c>
      <c r="B2976" s="61" t="s">
        <v>47</v>
      </c>
      <c r="C2976" s="62">
        <v>589786</v>
      </c>
      <c r="D2976" s="61" t="s">
        <v>12019</v>
      </c>
      <c r="E2976" s="61" t="s">
        <v>12163</v>
      </c>
      <c r="F2976" s="61" t="s">
        <v>12275</v>
      </c>
      <c r="G2976" s="63">
        <v>2</v>
      </c>
    </row>
    <row r="2977" spans="1:7" hidden="1" x14ac:dyDescent="0.25">
      <c r="A2977" s="61" t="s">
        <v>12284</v>
      </c>
      <c r="B2977" s="61" t="s">
        <v>47</v>
      </c>
      <c r="C2977" s="62">
        <v>589786</v>
      </c>
      <c r="D2977" s="61" t="s">
        <v>12019</v>
      </c>
      <c r="E2977" s="61" t="s">
        <v>12163</v>
      </c>
      <c r="F2977" s="61" t="s">
        <v>12276</v>
      </c>
      <c r="G2977" s="63">
        <v>2</v>
      </c>
    </row>
    <row r="2978" spans="1:7" hidden="1" x14ac:dyDescent="0.25">
      <c r="A2978" s="61" t="s">
        <v>12284</v>
      </c>
      <c r="B2978" s="61" t="s">
        <v>100</v>
      </c>
      <c r="C2978" s="62">
        <v>589905</v>
      </c>
      <c r="D2978" s="61" t="s">
        <v>12051</v>
      </c>
      <c r="E2978" s="61" t="s">
        <v>12164</v>
      </c>
      <c r="F2978" s="61" t="s">
        <v>12275</v>
      </c>
      <c r="G2978" s="63">
        <v>10</v>
      </c>
    </row>
    <row r="2979" spans="1:7" hidden="1" x14ac:dyDescent="0.25">
      <c r="A2979" s="61" t="s">
        <v>12284</v>
      </c>
      <c r="B2979" s="61" t="s">
        <v>79</v>
      </c>
      <c r="C2979" s="62">
        <v>589916</v>
      </c>
      <c r="D2979" s="61" t="s">
        <v>12051</v>
      </c>
      <c r="E2979" s="61" t="s">
        <v>12165</v>
      </c>
      <c r="F2979" s="61" t="s">
        <v>12275</v>
      </c>
      <c r="G2979" s="63">
        <v>10</v>
      </c>
    </row>
    <row r="2980" spans="1:7" hidden="1" x14ac:dyDescent="0.25">
      <c r="A2980" s="61" t="s">
        <v>12284</v>
      </c>
      <c r="B2980" s="61" t="s">
        <v>79</v>
      </c>
      <c r="C2980" s="62">
        <v>589916</v>
      </c>
      <c r="D2980" s="61" t="s">
        <v>12051</v>
      </c>
      <c r="E2980" s="61" t="s">
        <v>12165</v>
      </c>
      <c r="F2980" s="61" t="s">
        <v>12276</v>
      </c>
      <c r="G2980" s="63">
        <v>7.5</v>
      </c>
    </row>
    <row r="2981" spans="1:7" hidden="1" x14ac:dyDescent="0.25">
      <c r="A2981" s="61" t="s">
        <v>12284</v>
      </c>
      <c r="B2981" s="61" t="s">
        <v>172</v>
      </c>
      <c r="C2981" s="62">
        <v>589938</v>
      </c>
      <c r="D2981" s="61" t="s">
        <v>12051</v>
      </c>
      <c r="E2981" s="61" t="s">
        <v>12166</v>
      </c>
      <c r="F2981" s="61" t="s">
        <v>12275</v>
      </c>
      <c r="G2981" s="63">
        <v>6.5</v>
      </c>
    </row>
    <row r="2982" spans="1:7" hidden="1" x14ac:dyDescent="0.25">
      <c r="A2982" s="61" t="s">
        <v>12284</v>
      </c>
      <c r="B2982" s="61" t="s">
        <v>172</v>
      </c>
      <c r="C2982" s="62">
        <v>589938</v>
      </c>
      <c r="D2982" s="61" t="s">
        <v>12051</v>
      </c>
      <c r="E2982" s="61" t="s">
        <v>12166</v>
      </c>
      <c r="F2982" s="61" t="s">
        <v>12276</v>
      </c>
      <c r="G2982" s="63">
        <v>8</v>
      </c>
    </row>
    <row r="2983" spans="1:7" hidden="1" x14ac:dyDescent="0.25">
      <c r="A2983" s="61" t="s">
        <v>12284</v>
      </c>
      <c r="B2983" s="61" t="s">
        <v>172</v>
      </c>
      <c r="C2983" s="62">
        <v>589938</v>
      </c>
      <c r="D2983" s="61" t="s">
        <v>12051</v>
      </c>
      <c r="E2983" s="61" t="s">
        <v>12167</v>
      </c>
      <c r="F2983" s="61" t="s">
        <v>12275</v>
      </c>
      <c r="G2983" s="63">
        <v>7</v>
      </c>
    </row>
    <row r="2984" spans="1:7" hidden="1" x14ac:dyDescent="0.25">
      <c r="A2984" s="61" t="s">
        <v>12284</v>
      </c>
      <c r="B2984" s="61" t="s">
        <v>172</v>
      </c>
      <c r="C2984" s="62">
        <v>589938</v>
      </c>
      <c r="D2984" s="61" t="s">
        <v>12051</v>
      </c>
      <c r="E2984" s="61" t="s">
        <v>12167</v>
      </c>
      <c r="F2984" s="61" t="s">
        <v>12276</v>
      </c>
      <c r="G2984" s="63">
        <v>8</v>
      </c>
    </row>
    <row r="2985" spans="1:7" hidden="1" x14ac:dyDescent="0.25">
      <c r="A2985" s="61" t="s">
        <v>12284</v>
      </c>
      <c r="B2985" s="61" t="s">
        <v>40</v>
      </c>
      <c r="C2985" s="62">
        <v>589988</v>
      </c>
      <c r="D2985" s="61" t="s">
        <v>12051</v>
      </c>
      <c r="E2985" s="61" t="s">
        <v>12168</v>
      </c>
      <c r="F2985" s="61" t="s">
        <v>12275</v>
      </c>
      <c r="G2985" s="63">
        <v>17</v>
      </c>
    </row>
    <row r="2986" spans="1:7" hidden="1" x14ac:dyDescent="0.25">
      <c r="A2986" s="61" t="s">
        <v>12284</v>
      </c>
      <c r="B2986" s="61" t="s">
        <v>40</v>
      </c>
      <c r="C2986" s="62">
        <v>589988</v>
      </c>
      <c r="D2986" s="61" t="s">
        <v>11954</v>
      </c>
      <c r="E2986" s="61" t="s">
        <v>12168</v>
      </c>
      <c r="F2986" s="61" t="s">
        <v>12275</v>
      </c>
      <c r="G2986" s="63">
        <v>17</v>
      </c>
    </row>
    <row r="2987" spans="1:7" hidden="1" x14ac:dyDescent="0.25">
      <c r="A2987" s="61" t="s">
        <v>12284</v>
      </c>
      <c r="B2987" s="61" t="s">
        <v>69</v>
      </c>
      <c r="C2987" s="62">
        <v>590012</v>
      </c>
      <c r="D2987" s="61" t="s">
        <v>12051</v>
      </c>
      <c r="E2987" s="61" t="s">
        <v>12169</v>
      </c>
      <c r="F2987" s="61" t="s">
        <v>12275</v>
      </c>
      <c r="G2987" s="63">
        <v>6</v>
      </c>
    </row>
    <row r="2988" spans="1:7" hidden="1" x14ac:dyDescent="0.25">
      <c r="A2988" s="61" t="s">
        <v>12284</v>
      </c>
      <c r="B2988" s="61" t="s">
        <v>69</v>
      </c>
      <c r="C2988" s="62">
        <v>590012</v>
      </c>
      <c r="D2988" s="61" t="s">
        <v>12051</v>
      </c>
      <c r="E2988" s="61" t="s">
        <v>12169</v>
      </c>
      <c r="F2988" s="61" t="s">
        <v>12276</v>
      </c>
      <c r="G2988" s="63">
        <v>6</v>
      </c>
    </row>
    <row r="2989" spans="1:7" hidden="1" x14ac:dyDescent="0.25">
      <c r="A2989" s="61" t="s">
        <v>12284</v>
      </c>
      <c r="B2989" s="61" t="s">
        <v>147</v>
      </c>
      <c r="C2989" s="62">
        <v>590086</v>
      </c>
      <c r="D2989" s="61" t="s">
        <v>12051</v>
      </c>
      <c r="E2989" s="61" t="s">
        <v>12170</v>
      </c>
      <c r="F2989" s="61" t="s">
        <v>12275</v>
      </c>
      <c r="G2989" s="63">
        <v>5</v>
      </c>
    </row>
    <row r="2990" spans="1:7" hidden="1" x14ac:dyDescent="0.25">
      <c r="A2990" s="61" t="s">
        <v>12284</v>
      </c>
      <c r="B2990" s="61" t="s">
        <v>147</v>
      </c>
      <c r="C2990" s="62">
        <v>590086</v>
      </c>
      <c r="D2990" s="61" t="s">
        <v>12051</v>
      </c>
      <c r="E2990" s="61" t="s">
        <v>12170</v>
      </c>
      <c r="F2990" s="61" t="s">
        <v>12276</v>
      </c>
      <c r="G2990" s="63">
        <v>6.5</v>
      </c>
    </row>
    <row r="2991" spans="1:7" hidden="1" x14ac:dyDescent="0.25">
      <c r="A2991" s="61" t="s">
        <v>12284</v>
      </c>
      <c r="B2991" s="61" t="s">
        <v>251</v>
      </c>
      <c r="C2991" s="62">
        <v>215227</v>
      </c>
      <c r="D2991" s="61" t="s">
        <v>12051</v>
      </c>
      <c r="E2991" s="61" t="s">
        <v>12167</v>
      </c>
      <c r="F2991" s="61" t="s">
        <v>12276</v>
      </c>
      <c r="G2991" s="63">
        <v>7</v>
      </c>
    </row>
    <row r="2992" spans="1:7" hidden="1" x14ac:dyDescent="0.25">
      <c r="A2992" s="61" t="s">
        <v>12284</v>
      </c>
      <c r="B2992" s="61" t="s">
        <v>66</v>
      </c>
      <c r="C2992" s="62">
        <v>590284</v>
      </c>
      <c r="D2992" s="61" t="s">
        <v>12051</v>
      </c>
      <c r="E2992" s="61" t="s">
        <v>12171</v>
      </c>
      <c r="F2992" s="61" t="s">
        <v>12276</v>
      </c>
      <c r="G2992" s="63">
        <v>3</v>
      </c>
    </row>
    <row r="2993" spans="1:7" hidden="1" x14ac:dyDescent="0.25">
      <c r="A2993" s="61" t="s">
        <v>12284</v>
      </c>
      <c r="B2993" s="61" t="s">
        <v>244</v>
      </c>
      <c r="C2993" s="62">
        <v>587272</v>
      </c>
      <c r="D2993" s="61" t="s">
        <v>12051</v>
      </c>
      <c r="E2993" s="61" t="s">
        <v>12172</v>
      </c>
      <c r="F2993" s="61" t="s">
        <v>12275</v>
      </c>
      <c r="G2993" s="63">
        <v>2</v>
      </c>
    </row>
    <row r="2994" spans="1:7" hidden="1" x14ac:dyDescent="0.25">
      <c r="A2994" s="61" t="s">
        <v>12284</v>
      </c>
      <c r="B2994" s="61" t="s">
        <v>128</v>
      </c>
      <c r="C2994" s="62">
        <v>590345</v>
      </c>
      <c r="D2994" s="61" t="s">
        <v>12051</v>
      </c>
      <c r="E2994" s="61" t="s">
        <v>12173</v>
      </c>
      <c r="F2994" s="61" t="s">
        <v>12275</v>
      </c>
      <c r="G2994" s="63">
        <v>4</v>
      </c>
    </row>
    <row r="2995" spans="1:7" hidden="1" x14ac:dyDescent="0.25">
      <c r="A2995" s="61" t="s">
        <v>12284</v>
      </c>
      <c r="B2995" s="61" t="s">
        <v>128</v>
      </c>
      <c r="C2995" s="62">
        <v>590345</v>
      </c>
      <c r="D2995" s="61" t="s">
        <v>12051</v>
      </c>
      <c r="E2995" s="61" t="s">
        <v>12173</v>
      </c>
      <c r="F2995" s="61" t="s">
        <v>12276</v>
      </c>
      <c r="G2995" s="63">
        <v>3</v>
      </c>
    </row>
    <row r="2996" spans="1:7" hidden="1" x14ac:dyDescent="0.25">
      <c r="A2996" s="61" t="s">
        <v>12284</v>
      </c>
      <c r="B2996" s="61" t="s">
        <v>128</v>
      </c>
      <c r="C2996" s="62">
        <v>590345</v>
      </c>
      <c r="D2996" s="61" t="s">
        <v>12005</v>
      </c>
      <c r="E2996" s="61" t="s">
        <v>12173</v>
      </c>
      <c r="F2996" s="61" t="s">
        <v>12275</v>
      </c>
      <c r="G2996" s="63">
        <v>4</v>
      </c>
    </row>
    <row r="2997" spans="1:7" hidden="1" x14ac:dyDescent="0.25">
      <c r="A2997" s="61" t="s">
        <v>12284</v>
      </c>
      <c r="B2997" s="61" t="s">
        <v>128</v>
      </c>
      <c r="C2997" s="62">
        <v>590345</v>
      </c>
      <c r="D2997" s="61" t="s">
        <v>12005</v>
      </c>
      <c r="E2997" s="61" t="s">
        <v>12173</v>
      </c>
      <c r="F2997" s="61" t="s">
        <v>12276</v>
      </c>
      <c r="G2997" s="63">
        <v>3</v>
      </c>
    </row>
    <row r="2998" spans="1:7" hidden="1" x14ac:dyDescent="0.25">
      <c r="A2998" s="61" t="s">
        <v>12284</v>
      </c>
      <c r="B2998" s="61" t="s">
        <v>960</v>
      </c>
      <c r="C2998" s="62">
        <v>590395</v>
      </c>
      <c r="D2998" s="61" t="s">
        <v>12051</v>
      </c>
      <c r="E2998" s="61" t="s">
        <v>12174</v>
      </c>
      <c r="F2998" s="61" t="s">
        <v>12276</v>
      </c>
      <c r="G2998" s="63">
        <v>8</v>
      </c>
    </row>
    <row r="2999" spans="1:7" hidden="1" x14ac:dyDescent="0.25">
      <c r="A2999" s="61" t="s">
        <v>12284</v>
      </c>
      <c r="B2999" s="61" t="s">
        <v>141</v>
      </c>
      <c r="C2999" s="62">
        <v>590419</v>
      </c>
      <c r="D2999" s="61" t="s">
        <v>12086</v>
      </c>
      <c r="E2999" s="61" t="s">
        <v>12175</v>
      </c>
      <c r="F2999" s="61" t="s">
        <v>12276</v>
      </c>
      <c r="G2999" s="63">
        <v>2</v>
      </c>
    </row>
    <row r="3000" spans="1:7" hidden="1" x14ac:dyDescent="0.25">
      <c r="A3000" s="61" t="s">
        <v>12284</v>
      </c>
      <c r="B3000" s="61" t="s">
        <v>141</v>
      </c>
      <c r="C3000" s="62">
        <v>590419</v>
      </c>
      <c r="D3000" s="61" t="s">
        <v>12051</v>
      </c>
      <c r="E3000" s="61" t="s">
        <v>12175</v>
      </c>
      <c r="F3000" s="61" t="s">
        <v>12275</v>
      </c>
      <c r="G3000" s="63">
        <v>7</v>
      </c>
    </row>
    <row r="3001" spans="1:7" hidden="1" x14ac:dyDescent="0.25">
      <c r="A3001" s="61" t="s">
        <v>12284</v>
      </c>
      <c r="B3001" s="61" t="s">
        <v>141</v>
      </c>
      <c r="C3001" s="62">
        <v>590419</v>
      </c>
      <c r="D3001" s="61" t="s">
        <v>12051</v>
      </c>
      <c r="E3001" s="61" t="s">
        <v>12175</v>
      </c>
      <c r="F3001" s="61" t="s">
        <v>12276</v>
      </c>
      <c r="G3001" s="63">
        <v>2</v>
      </c>
    </row>
    <row r="3002" spans="1:7" hidden="1" x14ac:dyDescent="0.25">
      <c r="A3002" s="61" t="s">
        <v>12284</v>
      </c>
      <c r="B3002" s="61" t="s">
        <v>141</v>
      </c>
      <c r="C3002" s="62">
        <v>590419</v>
      </c>
      <c r="D3002" s="61" t="s">
        <v>12021</v>
      </c>
      <c r="E3002" s="61" t="s">
        <v>12175</v>
      </c>
      <c r="F3002" s="61" t="s">
        <v>12275</v>
      </c>
      <c r="G3002" s="63">
        <v>7</v>
      </c>
    </row>
    <row r="3003" spans="1:7" hidden="1" x14ac:dyDescent="0.25">
      <c r="A3003" s="61" t="s">
        <v>12284</v>
      </c>
      <c r="B3003" s="61" t="s">
        <v>141</v>
      </c>
      <c r="C3003" s="62">
        <v>590419</v>
      </c>
      <c r="D3003" s="61" t="s">
        <v>12021</v>
      </c>
      <c r="E3003" s="61" t="s">
        <v>12175</v>
      </c>
      <c r="F3003" s="61" t="s">
        <v>12276</v>
      </c>
      <c r="G3003" s="63">
        <v>2</v>
      </c>
    </row>
    <row r="3004" spans="1:7" hidden="1" x14ac:dyDescent="0.25">
      <c r="A3004" s="61" t="s">
        <v>12284</v>
      </c>
      <c r="B3004" s="61" t="s">
        <v>111</v>
      </c>
      <c r="C3004" s="62">
        <v>590420</v>
      </c>
      <c r="D3004" s="61" t="s">
        <v>12051</v>
      </c>
      <c r="E3004" s="61" t="s">
        <v>12165</v>
      </c>
      <c r="F3004" s="61" t="s">
        <v>12276</v>
      </c>
      <c r="G3004" s="63">
        <v>7.5</v>
      </c>
    </row>
    <row r="3005" spans="1:7" hidden="1" x14ac:dyDescent="0.25">
      <c r="A3005" s="61" t="s">
        <v>12284</v>
      </c>
      <c r="B3005" s="61" t="s">
        <v>39</v>
      </c>
      <c r="C3005" s="62">
        <v>590437</v>
      </c>
      <c r="D3005" s="61" t="s">
        <v>12051</v>
      </c>
      <c r="E3005" s="61" t="s">
        <v>12176</v>
      </c>
      <c r="F3005" s="61" t="s">
        <v>12275</v>
      </c>
      <c r="G3005" s="63">
        <v>23</v>
      </c>
    </row>
    <row r="3006" spans="1:7" hidden="1" x14ac:dyDescent="0.25">
      <c r="A3006" s="61" t="s">
        <v>12284</v>
      </c>
      <c r="B3006" s="61" t="s">
        <v>39</v>
      </c>
      <c r="C3006" s="62">
        <v>590437</v>
      </c>
      <c r="D3006" s="61" t="s">
        <v>12051</v>
      </c>
      <c r="E3006" s="61" t="s">
        <v>12176</v>
      </c>
      <c r="F3006" s="61" t="s">
        <v>12276</v>
      </c>
      <c r="G3006" s="63">
        <v>20.5</v>
      </c>
    </row>
    <row r="3007" spans="1:7" hidden="1" x14ac:dyDescent="0.25">
      <c r="A3007" s="61" t="s">
        <v>12284</v>
      </c>
      <c r="B3007" s="61" t="s">
        <v>39</v>
      </c>
      <c r="C3007" s="62">
        <v>590437</v>
      </c>
      <c r="D3007" s="61" t="s">
        <v>11973</v>
      </c>
      <c r="E3007" s="61" t="s">
        <v>12176</v>
      </c>
      <c r="F3007" s="61" t="s">
        <v>12275</v>
      </c>
      <c r="G3007" s="63">
        <v>23</v>
      </c>
    </row>
    <row r="3008" spans="1:7" hidden="1" x14ac:dyDescent="0.25">
      <c r="A3008" s="61" t="s">
        <v>12284</v>
      </c>
      <c r="B3008" s="61" t="s">
        <v>39</v>
      </c>
      <c r="C3008" s="62">
        <v>590437</v>
      </c>
      <c r="D3008" s="61" t="s">
        <v>11973</v>
      </c>
      <c r="E3008" s="61" t="s">
        <v>12176</v>
      </c>
      <c r="F3008" s="61" t="s">
        <v>12276</v>
      </c>
      <c r="G3008" s="63">
        <v>20.5</v>
      </c>
    </row>
    <row r="3009" spans="1:7" hidden="1" x14ac:dyDescent="0.25">
      <c r="A3009" s="61" t="s">
        <v>12284</v>
      </c>
      <c r="B3009" s="61" t="s">
        <v>223</v>
      </c>
      <c r="C3009" s="62">
        <v>590450</v>
      </c>
      <c r="D3009" s="61" t="s">
        <v>12051</v>
      </c>
      <c r="E3009" s="61" t="s">
        <v>12164</v>
      </c>
      <c r="F3009" s="61" t="s">
        <v>12275</v>
      </c>
      <c r="G3009" s="63">
        <v>11</v>
      </c>
    </row>
    <row r="3010" spans="1:7" hidden="1" x14ac:dyDescent="0.25">
      <c r="A3010" s="61" t="s">
        <v>12284</v>
      </c>
      <c r="B3010" s="61" t="s">
        <v>223</v>
      </c>
      <c r="C3010" s="62">
        <v>590450</v>
      </c>
      <c r="D3010" s="61" t="s">
        <v>12051</v>
      </c>
      <c r="E3010" s="61" t="s">
        <v>12164</v>
      </c>
      <c r="F3010" s="61" t="s">
        <v>12276</v>
      </c>
      <c r="G3010" s="63">
        <v>7.5</v>
      </c>
    </row>
    <row r="3011" spans="1:7" hidden="1" x14ac:dyDescent="0.25">
      <c r="A3011" s="61" t="s">
        <v>12284</v>
      </c>
      <c r="B3011" s="61" t="s">
        <v>57</v>
      </c>
      <c r="C3011" s="62">
        <v>67012</v>
      </c>
      <c r="D3011" s="61" t="s">
        <v>12051</v>
      </c>
      <c r="E3011" s="61" t="s">
        <v>12177</v>
      </c>
      <c r="F3011" s="61" t="s">
        <v>12275</v>
      </c>
      <c r="G3011" s="63">
        <v>5</v>
      </c>
    </row>
    <row r="3012" spans="1:7" hidden="1" x14ac:dyDescent="0.25">
      <c r="A3012" s="61" t="s">
        <v>12284</v>
      </c>
      <c r="B3012" s="61" t="s">
        <v>57</v>
      </c>
      <c r="C3012" s="62">
        <v>67012</v>
      </c>
      <c r="D3012" s="61" t="s">
        <v>12051</v>
      </c>
      <c r="E3012" s="61" t="s">
        <v>12177</v>
      </c>
      <c r="F3012" s="61" t="s">
        <v>12276</v>
      </c>
      <c r="G3012" s="63">
        <v>7</v>
      </c>
    </row>
    <row r="3013" spans="1:7" hidden="1" x14ac:dyDescent="0.25">
      <c r="A3013" s="61" t="s">
        <v>12284</v>
      </c>
      <c r="B3013" s="61" t="s">
        <v>991</v>
      </c>
      <c r="C3013" s="62">
        <v>590594</v>
      </c>
      <c r="D3013" s="61" t="s">
        <v>12051</v>
      </c>
      <c r="E3013" s="61" t="s">
        <v>12178</v>
      </c>
      <c r="F3013" s="61" t="s">
        <v>12275</v>
      </c>
      <c r="G3013" s="63">
        <v>9</v>
      </c>
    </row>
    <row r="3014" spans="1:7" hidden="1" x14ac:dyDescent="0.25">
      <c r="A3014" s="61" t="s">
        <v>12284</v>
      </c>
      <c r="B3014" s="61" t="s">
        <v>991</v>
      </c>
      <c r="C3014" s="62">
        <v>590594</v>
      </c>
      <c r="D3014" s="61" t="s">
        <v>12051</v>
      </c>
      <c r="E3014" s="61" t="s">
        <v>12178</v>
      </c>
      <c r="F3014" s="61" t="s">
        <v>12276</v>
      </c>
      <c r="G3014" s="63">
        <v>8</v>
      </c>
    </row>
    <row r="3015" spans="1:7" hidden="1" x14ac:dyDescent="0.25">
      <c r="A3015" s="61" t="s">
        <v>12284</v>
      </c>
      <c r="B3015" s="61" t="s">
        <v>991</v>
      </c>
      <c r="C3015" s="62">
        <v>590594</v>
      </c>
      <c r="D3015" s="61" t="s">
        <v>12027</v>
      </c>
      <c r="E3015" s="61" t="s">
        <v>12178</v>
      </c>
      <c r="F3015" s="61" t="s">
        <v>12275</v>
      </c>
      <c r="G3015" s="63">
        <v>9</v>
      </c>
    </row>
    <row r="3016" spans="1:7" hidden="1" x14ac:dyDescent="0.25">
      <c r="A3016" s="61" t="s">
        <v>12284</v>
      </c>
      <c r="B3016" s="61" t="s">
        <v>991</v>
      </c>
      <c r="C3016" s="62">
        <v>590594</v>
      </c>
      <c r="D3016" s="61" t="s">
        <v>12027</v>
      </c>
      <c r="E3016" s="61" t="s">
        <v>12178</v>
      </c>
      <c r="F3016" s="61" t="s">
        <v>12276</v>
      </c>
      <c r="G3016" s="63">
        <v>8</v>
      </c>
    </row>
    <row r="3017" spans="1:7" x14ac:dyDescent="0.25">
      <c r="A3017" s="61" t="s">
        <v>12284</v>
      </c>
      <c r="B3017" s="61" t="s">
        <v>139</v>
      </c>
      <c r="C3017" s="62">
        <v>590704</v>
      </c>
      <c r="D3017" s="61" t="s">
        <v>12101</v>
      </c>
      <c r="E3017" s="61" t="s">
        <v>12179</v>
      </c>
      <c r="F3017" s="61" t="s">
        <v>12275</v>
      </c>
      <c r="G3017" s="63">
        <v>5.5</v>
      </c>
    </row>
    <row r="3018" spans="1:7" x14ac:dyDescent="0.25">
      <c r="A3018" s="61" t="s">
        <v>12284</v>
      </c>
      <c r="B3018" s="61" t="s">
        <v>139</v>
      </c>
      <c r="C3018" s="62">
        <v>590704</v>
      </c>
      <c r="D3018" s="61" t="s">
        <v>12101</v>
      </c>
      <c r="E3018" s="61" t="s">
        <v>12179</v>
      </c>
      <c r="F3018" s="61" t="s">
        <v>12276</v>
      </c>
      <c r="G3018" s="63">
        <v>5.5</v>
      </c>
    </row>
    <row r="3019" spans="1:7" x14ac:dyDescent="0.25">
      <c r="A3019" s="61" t="s">
        <v>12284</v>
      </c>
      <c r="B3019" s="61" t="s">
        <v>139</v>
      </c>
      <c r="C3019" s="62">
        <v>590704</v>
      </c>
      <c r="D3019" s="61" t="s">
        <v>12051</v>
      </c>
      <c r="E3019" s="61" t="s">
        <v>12179</v>
      </c>
      <c r="F3019" s="61" t="s">
        <v>12275</v>
      </c>
      <c r="G3019" s="63">
        <v>5.5</v>
      </c>
    </row>
    <row r="3020" spans="1:7" x14ac:dyDescent="0.25">
      <c r="A3020" s="61" t="s">
        <v>12284</v>
      </c>
      <c r="B3020" s="61" t="s">
        <v>139</v>
      </c>
      <c r="C3020" s="62">
        <v>590704</v>
      </c>
      <c r="D3020" s="61" t="s">
        <v>12051</v>
      </c>
      <c r="E3020" s="61" t="s">
        <v>12179</v>
      </c>
      <c r="F3020" s="61" t="s">
        <v>12276</v>
      </c>
      <c r="G3020" s="63">
        <v>5.5</v>
      </c>
    </row>
    <row r="3021" spans="1:7" hidden="1" x14ac:dyDescent="0.25">
      <c r="A3021" s="61" t="s">
        <v>12284</v>
      </c>
      <c r="B3021" s="61" t="s">
        <v>148</v>
      </c>
      <c r="C3021" s="62">
        <v>590765</v>
      </c>
      <c r="D3021" s="61" t="s">
        <v>12051</v>
      </c>
      <c r="E3021" s="61" t="s">
        <v>12180</v>
      </c>
      <c r="F3021" s="61" t="s">
        <v>12275</v>
      </c>
      <c r="G3021" s="63">
        <v>4</v>
      </c>
    </row>
    <row r="3022" spans="1:7" hidden="1" x14ac:dyDescent="0.25">
      <c r="A3022" s="61" t="s">
        <v>12284</v>
      </c>
      <c r="B3022" s="61" t="s">
        <v>148</v>
      </c>
      <c r="C3022" s="62">
        <v>590765</v>
      </c>
      <c r="D3022" s="61" t="s">
        <v>12051</v>
      </c>
      <c r="E3022" s="61" t="s">
        <v>12180</v>
      </c>
      <c r="F3022" s="61" t="s">
        <v>12276</v>
      </c>
      <c r="G3022" s="63">
        <v>2.5</v>
      </c>
    </row>
    <row r="3023" spans="1:7" hidden="1" x14ac:dyDescent="0.25">
      <c r="A3023" s="61" t="s">
        <v>12284</v>
      </c>
      <c r="B3023" s="61" t="s">
        <v>148</v>
      </c>
      <c r="C3023" s="62">
        <v>590765</v>
      </c>
      <c r="D3023" s="61" t="s">
        <v>12077</v>
      </c>
      <c r="E3023" s="61" t="s">
        <v>12180</v>
      </c>
      <c r="F3023" s="61" t="s">
        <v>12275</v>
      </c>
      <c r="G3023" s="63">
        <v>4</v>
      </c>
    </row>
    <row r="3024" spans="1:7" hidden="1" x14ac:dyDescent="0.25">
      <c r="A3024" s="61" t="s">
        <v>12284</v>
      </c>
      <c r="B3024" s="61" t="s">
        <v>148</v>
      </c>
      <c r="C3024" s="62">
        <v>590765</v>
      </c>
      <c r="D3024" s="61" t="s">
        <v>12077</v>
      </c>
      <c r="E3024" s="61" t="s">
        <v>12180</v>
      </c>
      <c r="F3024" s="61" t="s">
        <v>12276</v>
      </c>
      <c r="G3024" s="63">
        <v>2.5</v>
      </c>
    </row>
    <row r="3025" spans="1:7" hidden="1" x14ac:dyDescent="0.25">
      <c r="A3025" s="61" t="s">
        <v>12284</v>
      </c>
      <c r="B3025" s="61" t="s">
        <v>236</v>
      </c>
      <c r="C3025" s="62">
        <v>590789</v>
      </c>
      <c r="D3025" s="61" t="s">
        <v>12051</v>
      </c>
      <c r="E3025" s="61" t="s">
        <v>12175</v>
      </c>
      <c r="F3025" s="61" t="s">
        <v>12275</v>
      </c>
      <c r="G3025" s="63">
        <v>5.5</v>
      </c>
    </row>
    <row r="3026" spans="1:7" hidden="1" x14ac:dyDescent="0.25">
      <c r="A3026" s="61" t="s">
        <v>12284</v>
      </c>
      <c r="B3026" s="61" t="s">
        <v>236</v>
      </c>
      <c r="C3026" s="62">
        <v>590789</v>
      </c>
      <c r="D3026" s="61" t="s">
        <v>12051</v>
      </c>
      <c r="E3026" s="61" t="s">
        <v>12175</v>
      </c>
      <c r="F3026" s="61" t="s">
        <v>12276</v>
      </c>
      <c r="G3026" s="63">
        <v>2.5</v>
      </c>
    </row>
    <row r="3027" spans="1:7" hidden="1" x14ac:dyDescent="0.25">
      <c r="A3027" s="61" t="s">
        <v>12284</v>
      </c>
      <c r="B3027" s="61" t="s">
        <v>236</v>
      </c>
      <c r="C3027" s="62">
        <v>590789</v>
      </c>
      <c r="D3027" s="61" t="s">
        <v>12021</v>
      </c>
      <c r="E3027" s="61" t="s">
        <v>12175</v>
      </c>
      <c r="F3027" s="61" t="s">
        <v>12275</v>
      </c>
      <c r="G3027" s="63">
        <v>5.5</v>
      </c>
    </row>
    <row r="3028" spans="1:7" hidden="1" x14ac:dyDescent="0.25">
      <c r="A3028" s="61" t="s">
        <v>12284</v>
      </c>
      <c r="B3028" s="61" t="s">
        <v>236</v>
      </c>
      <c r="C3028" s="62">
        <v>590789</v>
      </c>
      <c r="D3028" s="61" t="s">
        <v>12021</v>
      </c>
      <c r="E3028" s="61" t="s">
        <v>12175</v>
      </c>
      <c r="F3028" s="61" t="s">
        <v>12276</v>
      </c>
      <c r="G3028" s="63">
        <v>2.5</v>
      </c>
    </row>
    <row r="3029" spans="1:7" hidden="1" x14ac:dyDescent="0.25">
      <c r="A3029" s="61" t="s">
        <v>12284</v>
      </c>
      <c r="B3029" s="61" t="s">
        <v>204</v>
      </c>
      <c r="C3029" s="62">
        <v>590907</v>
      </c>
      <c r="D3029" s="61" t="s">
        <v>12051</v>
      </c>
      <c r="E3029" s="61" t="s">
        <v>12181</v>
      </c>
      <c r="F3029" s="61" t="s">
        <v>12275</v>
      </c>
      <c r="G3029" s="63">
        <v>10</v>
      </c>
    </row>
    <row r="3030" spans="1:7" hidden="1" x14ac:dyDescent="0.25">
      <c r="A3030" s="61" t="s">
        <v>12284</v>
      </c>
      <c r="B3030" s="61" t="s">
        <v>204</v>
      </c>
      <c r="C3030" s="62">
        <v>590907</v>
      </c>
      <c r="D3030" s="61" t="s">
        <v>12051</v>
      </c>
      <c r="E3030" s="61" t="s">
        <v>12181</v>
      </c>
      <c r="F3030" s="61" t="s">
        <v>12276</v>
      </c>
      <c r="G3030" s="63">
        <v>10</v>
      </c>
    </row>
    <row r="3031" spans="1:7" hidden="1" x14ac:dyDescent="0.25">
      <c r="A3031" s="61" t="s">
        <v>12284</v>
      </c>
      <c r="B3031" s="61" t="s">
        <v>204</v>
      </c>
      <c r="C3031" s="62">
        <v>590907</v>
      </c>
      <c r="D3031" s="61" t="s">
        <v>12065</v>
      </c>
      <c r="E3031" s="61" t="s">
        <v>12181</v>
      </c>
      <c r="F3031" s="61" t="s">
        <v>12275</v>
      </c>
      <c r="G3031" s="63">
        <v>10</v>
      </c>
    </row>
    <row r="3032" spans="1:7" hidden="1" x14ac:dyDescent="0.25">
      <c r="A3032" s="61" t="s">
        <v>12284</v>
      </c>
      <c r="B3032" s="61" t="s">
        <v>204</v>
      </c>
      <c r="C3032" s="62">
        <v>590907</v>
      </c>
      <c r="D3032" s="61" t="s">
        <v>12065</v>
      </c>
      <c r="E3032" s="61" t="s">
        <v>12181</v>
      </c>
      <c r="F3032" s="61" t="s">
        <v>12276</v>
      </c>
      <c r="G3032" s="63">
        <v>10</v>
      </c>
    </row>
    <row r="3033" spans="1:7" hidden="1" x14ac:dyDescent="0.25">
      <c r="A3033" s="61" t="s">
        <v>12284</v>
      </c>
      <c r="B3033" s="61" t="s">
        <v>82</v>
      </c>
      <c r="C3033" s="62">
        <v>590938</v>
      </c>
      <c r="D3033" s="61" t="s">
        <v>12051</v>
      </c>
      <c r="E3033" s="61" t="s">
        <v>12182</v>
      </c>
      <c r="F3033" s="61" t="s">
        <v>12275</v>
      </c>
      <c r="G3033" s="63">
        <v>19.5</v>
      </c>
    </row>
    <row r="3034" spans="1:7" hidden="1" x14ac:dyDescent="0.25">
      <c r="A3034" s="61" t="s">
        <v>12284</v>
      </c>
      <c r="B3034" s="61" t="s">
        <v>82</v>
      </c>
      <c r="C3034" s="62">
        <v>590938</v>
      </c>
      <c r="D3034" s="61" t="s">
        <v>12148</v>
      </c>
      <c r="E3034" s="61" t="s">
        <v>12182</v>
      </c>
      <c r="F3034" s="61" t="s">
        <v>12275</v>
      </c>
      <c r="G3034" s="63">
        <v>19.5</v>
      </c>
    </row>
    <row r="3035" spans="1:7" hidden="1" x14ac:dyDescent="0.25">
      <c r="A3035" s="61" t="s">
        <v>12284</v>
      </c>
      <c r="B3035" s="61" t="s">
        <v>188</v>
      </c>
      <c r="C3035" s="62">
        <v>590960</v>
      </c>
      <c r="D3035" s="61" t="s">
        <v>12051</v>
      </c>
      <c r="E3035" s="61" t="s">
        <v>12183</v>
      </c>
      <c r="F3035" s="61" t="s">
        <v>12275</v>
      </c>
      <c r="G3035" s="63">
        <v>5</v>
      </c>
    </row>
    <row r="3036" spans="1:7" hidden="1" x14ac:dyDescent="0.25">
      <c r="A3036" s="61" t="s">
        <v>12284</v>
      </c>
      <c r="B3036" s="61" t="s">
        <v>58</v>
      </c>
      <c r="C3036" s="62">
        <v>590977</v>
      </c>
      <c r="D3036" s="61" t="s">
        <v>12051</v>
      </c>
      <c r="E3036" s="61" t="s">
        <v>12184</v>
      </c>
      <c r="F3036" s="61" t="s">
        <v>12276</v>
      </c>
      <c r="G3036" s="63">
        <v>2</v>
      </c>
    </row>
    <row r="3037" spans="1:7" hidden="1" x14ac:dyDescent="0.25">
      <c r="A3037" s="61" t="s">
        <v>12284</v>
      </c>
      <c r="B3037" s="61" t="s">
        <v>231</v>
      </c>
      <c r="C3037" s="62">
        <v>591021</v>
      </c>
      <c r="D3037" s="61" t="s">
        <v>12051</v>
      </c>
      <c r="E3037" s="61" t="s">
        <v>12185</v>
      </c>
      <c r="F3037" s="61" t="s">
        <v>12275</v>
      </c>
      <c r="G3037" s="63">
        <v>3</v>
      </c>
    </row>
    <row r="3038" spans="1:7" hidden="1" x14ac:dyDescent="0.25">
      <c r="A3038" s="61" t="s">
        <v>12284</v>
      </c>
      <c r="B3038" s="61" t="s">
        <v>78</v>
      </c>
      <c r="C3038" s="62">
        <v>591080</v>
      </c>
      <c r="D3038" s="61" t="s">
        <v>12051</v>
      </c>
      <c r="E3038" s="61" t="s">
        <v>12169</v>
      </c>
      <c r="F3038" s="61" t="s">
        <v>12275</v>
      </c>
      <c r="G3038" s="63">
        <v>6</v>
      </c>
    </row>
    <row r="3039" spans="1:7" hidden="1" x14ac:dyDescent="0.25">
      <c r="A3039" s="61" t="s">
        <v>12284</v>
      </c>
      <c r="B3039" s="61" t="s">
        <v>78</v>
      </c>
      <c r="C3039" s="62">
        <v>591080</v>
      </c>
      <c r="D3039" s="61" t="s">
        <v>12051</v>
      </c>
      <c r="E3039" s="61" t="s">
        <v>12169</v>
      </c>
      <c r="F3039" s="61" t="s">
        <v>12276</v>
      </c>
      <c r="G3039" s="63">
        <v>6</v>
      </c>
    </row>
    <row r="3040" spans="1:7" hidden="1" x14ac:dyDescent="0.25">
      <c r="A3040" s="61" t="s">
        <v>12284</v>
      </c>
      <c r="B3040" s="61" t="s">
        <v>226</v>
      </c>
      <c r="C3040" s="62">
        <v>591207</v>
      </c>
      <c r="D3040" s="61" t="s">
        <v>12051</v>
      </c>
      <c r="E3040" s="61" t="s">
        <v>12186</v>
      </c>
      <c r="F3040" s="61" t="s">
        <v>12275</v>
      </c>
      <c r="G3040" s="63">
        <v>3</v>
      </c>
    </row>
    <row r="3041" spans="1:7" hidden="1" x14ac:dyDescent="0.25">
      <c r="A3041" s="61" t="s">
        <v>12284</v>
      </c>
      <c r="B3041" s="61" t="s">
        <v>226</v>
      </c>
      <c r="C3041" s="62">
        <v>591207</v>
      </c>
      <c r="D3041" s="61" t="s">
        <v>12051</v>
      </c>
      <c r="E3041" s="61" t="s">
        <v>12186</v>
      </c>
      <c r="F3041" s="61" t="s">
        <v>12276</v>
      </c>
      <c r="G3041" s="63">
        <v>2</v>
      </c>
    </row>
    <row r="3042" spans="1:7" hidden="1" x14ac:dyDescent="0.25">
      <c r="A3042" s="61" t="s">
        <v>12284</v>
      </c>
      <c r="B3042" s="61" t="s">
        <v>226</v>
      </c>
      <c r="C3042" s="62">
        <v>591207</v>
      </c>
      <c r="D3042" s="61" t="s">
        <v>1174</v>
      </c>
      <c r="E3042" s="61" t="s">
        <v>12186</v>
      </c>
      <c r="F3042" s="61" t="s">
        <v>12275</v>
      </c>
      <c r="G3042" s="63">
        <v>3</v>
      </c>
    </row>
    <row r="3043" spans="1:7" hidden="1" x14ac:dyDescent="0.25">
      <c r="A3043" s="61" t="s">
        <v>12284</v>
      </c>
      <c r="B3043" s="61" t="s">
        <v>226</v>
      </c>
      <c r="C3043" s="62">
        <v>591207</v>
      </c>
      <c r="D3043" s="61" t="s">
        <v>1174</v>
      </c>
      <c r="E3043" s="61" t="s">
        <v>12186</v>
      </c>
      <c r="F3043" s="61" t="s">
        <v>12276</v>
      </c>
      <c r="G3043" s="63">
        <v>2</v>
      </c>
    </row>
    <row r="3044" spans="1:7" hidden="1" x14ac:dyDescent="0.25">
      <c r="A3044" s="61" t="s">
        <v>12284</v>
      </c>
      <c r="B3044" s="61" t="s">
        <v>46</v>
      </c>
      <c r="C3044" s="62">
        <v>591217</v>
      </c>
      <c r="D3044" s="61" t="s">
        <v>12051</v>
      </c>
      <c r="E3044" s="61" t="s">
        <v>12164</v>
      </c>
      <c r="F3044" s="61" t="s">
        <v>12275</v>
      </c>
      <c r="G3044" s="63">
        <v>10</v>
      </c>
    </row>
    <row r="3045" spans="1:7" hidden="1" x14ac:dyDescent="0.25">
      <c r="A3045" s="61" t="s">
        <v>12284</v>
      </c>
      <c r="B3045" s="61" t="s">
        <v>46</v>
      </c>
      <c r="C3045" s="62">
        <v>591217</v>
      </c>
      <c r="D3045" s="61" t="s">
        <v>12051</v>
      </c>
      <c r="E3045" s="61" t="s">
        <v>12164</v>
      </c>
      <c r="F3045" s="61" t="s">
        <v>12276</v>
      </c>
      <c r="G3045" s="63">
        <v>7.5</v>
      </c>
    </row>
    <row r="3046" spans="1:7" hidden="1" x14ac:dyDescent="0.25">
      <c r="A3046" s="61" t="s">
        <v>12284</v>
      </c>
      <c r="B3046" s="61" t="s">
        <v>177</v>
      </c>
      <c r="C3046" s="62">
        <v>580633</v>
      </c>
      <c r="D3046" s="61" t="s">
        <v>12051</v>
      </c>
      <c r="E3046" s="61" t="s">
        <v>12167</v>
      </c>
      <c r="F3046" s="61" t="s">
        <v>12275</v>
      </c>
      <c r="G3046" s="63">
        <v>9</v>
      </c>
    </row>
    <row r="3047" spans="1:7" hidden="1" x14ac:dyDescent="0.25">
      <c r="A3047" s="61" t="s">
        <v>12284</v>
      </c>
      <c r="B3047" s="61" t="s">
        <v>177</v>
      </c>
      <c r="C3047" s="62">
        <v>580633</v>
      </c>
      <c r="D3047" s="61" t="s">
        <v>12121</v>
      </c>
      <c r="E3047" s="61" t="s">
        <v>12167</v>
      </c>
      <c r="F3047" s="61" t="s">
        <v>12275</v>
      </c>
      <c r="G3047" s="63">
        <v>9</v>
      </c>
    </row>
    <row r="3048" spans="1:7" hidden="1" x14ac:dyDescent="0.25">
      <c r="A3048" s="61" t="s">
        <v>12284</v>
      </c>
      <c r="B3048" s="61" t="s">
        <v>54</v>
      </c>
      <c r="C3048" s="62">
        <v>591326</v>
      </c>
      <c r="D3048" s="61" t="s">
        <v>12012</v>
      </c>
      <c r="E3048" s="61" t="s">
        <v>12162</v>
      </c>
      <c r="F3048" s="61" t="s">
        <v>12275</v>
      </c>
      <c r="G3048" s="63">
        <v>16</v>
      </c>
    </row>
    <row r="3049" spans="1:7" hidden="1" x14ac:dyDescent="0.25">
      <c r="A3049" s="61" t="s">
        <v>12284</v>
      </c>
      <c r="B3049" s="61" t="s">
        <v>54</v>
      </c>
      <c r="C3049" s="62">
        <v>591326</v>
      </c>
      <c r="D3049" s="61" t="s">
        <v>12012</v>
      </c>
      <c r="E3049" s="61" t="s">
        <v>12162</v>
      </c>
      <c r="F3049" s="61" t="s">
        <v>12276</v>
      </c>
      <c r="G3049" s="63">
        <v>7</v>
      </c>
    </row>
    <row r="3050" spans="1:7" hidden="1" x14ac:dyDescent="0.25">
      <c r="A3050" s="61" t="s">
        <v>12284</v>
      </c>
      <c r="B3050" s="61" t="s">
        <v>54</v>
      </c>
      <c r="C3050" s="62">
        <v>591326</v>
      </c>
      <c r="D3050" s="61" t="s">
        <v>12051</v>
      </c>
      <c r="E3050" s="61" t="s">
        <v>12162</v>
      </c>
      <c r="F3050" s="61" t="s">
        <v>12275</v>
      </c>
      <c r="G3050" s="63">
        <v>16</v>
      </c>
    </row>
    <row r="3051" spans="1:7" hidden="1" x14ac:dyDescent="0.25">
      <c r="A3051" s="61" t="s">
        <v>12284</v>
      </c>
      <c r="B3051" s="61" t="s">
        <v>54</v>
      </c>
      <c r="C3051" s="62">
        <v>591326</v>
      </c>
      <c r="D3051" s="61" t="s">
        <v>12051</v>
      </c>
      <c r="E3051" s="61" t="s">
        <v>12162</v>
      </c>
      <c r="F3051" s="61" t="s">
        <v>12276</v>
      </c>
      <c r="G3051" s="63">
        <v>7</v>
      </c>
    </row>
    <row r="3052" spans="1:7" hidden="1" x14ac:dyDescent="0.25">
      <c r="A3052" s="61" t="s">
        <v>12284</v>
      </c>
      <c r="B3052" s="61" t="s">
        <v>168</v>
      </c>
      <c r="C3052" s="62">
        <v>591406</v>
      </c>
      <c r="D3052" s="61" t="s">
        <v>12051</v>
      </c>
      <c r="E3052" s="61" t="s">
        <v>12187</v>
      </c>
      <c r="F3052" s="61" t="s">
        <v>12275</v>
      </c>
      <c r="G3052" s="63">
        <v>4</v>
      </c>
    </row>
    <row r="3053" spans="1:7" hidden="1" x14ac:dyDescent="0.25">
      <c r="A3053" s="61" t="s">
        <v>12284</v>
      </c>
      <c r="B3053" s="61" t="s">
        <v>168</v>
      </c>
      <c r="C3053" s="62">
        <v>591406</v>
      </c>
      <c r="D3053" s="61" t="s">
        <v>12051</v>
      </c>
      <c r="E3053" s="61" t="s">
        <v>12187</v>
      </c>
      <c r="F3053" s="61" t="s">
        <v>12276</v>
      </c>
      <c r="G3053" s="63">
        <v>4</v>
      </c>
    </row>
    <row r="3054" spans="1:7" hidden="1" x14ac:dyDescent="0.25">
      <c r="A3054" s="61" t="s">
        <v>12284</v>
      </c>
      <c r="B3054" s="61" t="s">
        <v>168</v>
      </c>
      <c r="C3054" s="62">
        <v>591406</v>
      </c>
      <c r="D3054" s="61" t="s">
        <v>12132</v>
      </c>
      <c r="E3054" s="61" t="s">
        <v>12187</v>
      </c>
      <c r="F3054" s="61" t="s">
        <v>12275</v>
      </c>
      <c r="G3054" s="63">
        <v>4</v>
      </c>
    </row>
    <row r="3055" spans="1:7" hidden="1" x14ac:dyDescent="0.25">
      <c r="A3055" s="61" t="s">
        <v>12284</v>
      </c>
      <c r="B3055" s="61" t="s">
        <v>168</v>
      </c>
      <c r="C3055" s="62">
        <v>591406</v>
      </c>
      <c r="D3055" s="61" t="s">
        <v>12132</v>
      </c>
      <c r="E3055" s="61" t="s">
        <v>12187</v>
      </c>
      <c r="F3055" s="61" t="s">
        <v>12276</v>
      </c>
      <c r="G3055" s="63">
        <v>4</v>
      </c>
    </row>
    <row r="3056" spans="1:7" hidden="1" x14ac:dyDescent="0.25">
      <c r="A3056" s="61" t="s">
        <v>12284</v>
      </c>
      <c r="B3056" s="61" t="s">
        <v>136</v>
      </c>
      <c r="C3056" s="62">
        <v>105593</v>
      </c>
      <c r="D3056" s="61" t="s">
        <v>12051</v>
      </c>
      <c r="E3056" s="61" t="s">
        <v>12172</v>
      </c>
      <c r="F3056" s="61" t="s">
        <v>12275</v>
      </c>
      <c r="G3056" s="63">
        <v>3</v>
      </c>
    </row>
    <row r="3057" spans="1:7" hidden="1" x14ac:dyDescent="0.25">
      <c r="A3057" s="61" t="s">
        <v>12284</v>
      </c>
      <c r="B3057" s="61" t="s">
        <v>124</v>
      </c>
      <c r="C3057" s="62">
        <v>591502</v>
      </c>
      <c r="D3057" s="61" t="s">
        <v>12051</v>
      </c>
      <c r="E3057" s="61" t="s">
        <v>12188</v>
      </c>
      <c r="F3057" s="61" t="s">
        <v>12275</v>
      </c>
      <c r="G3057" s="63">
        <v>4.0999999999999996</v>
      </c>
    </row>
    <row r="3058" spans="1:7" hidden="1" x14ac:dyDescent="0.25">
      <c r="A3058" s="61" t="s">
        <v>12284</v>
      </c>
      <c r="B3058" s="61" t="s">
        <v>124</v>
      </c>
      <c r="C3058" s="62">
        <v>591502</v>
      </c>
      <c r="D3058" s="61" t="s">
        <v>12051</v>
      </c>
      <c r="E3058" s="61" t="s">
        <v>12188</v>
      </c>
      <c r="F3058" s="61" t="s">
        <v>12276</v>
      </c>
      <c r="G3058" s="63">
        <v>4.0999999999999996</v>
      </c>
    </row>
    <row r="3059" spans="1:7" hidden="1" x14ac:dyDescent="0.25">
      <c r="A3059" s="61" t="s">
        <v>12284</v>
      </c>
      <c r="B3059" s="61" t="s">
        <v>124</v>
      </c>
      <c r="C3059" s="62">
        <v>591502</v>
      </c>
      <c r="D3059" s="61" t="s">
        <v>12095</v>
      </c>
      <c r="E3059" s="61" t="s">
        <v>12188</v>
      </c>
      <c r="F3059" s="61" t="s">
        <v>12275</v>
      </c>
      <c r="G3059" s="63">
        <v>4.0999999999999996</v>
      </c>
    </row>
    <row r="3060" spans="1:7" hidden="1" x14ac:dyDescent="0.25">
      <c r="A3060" s="61" t="s">
        <v>12284</v>
      </c>
      <c r="B3060" s="61" t="s">
        <v>124</v>
      </c>
      <c r="C3060" s="62">
        <v>591502</v>
      </c>
      <c r="D3060" s="61" t="s">
        <v>12095</v>
      </c>
      <c r="E3060" s="61" t="s">
        <v>12188</v>
      </c>
      <c r="F3060" s="61" t="s">
        <v>12276</v>
      </c>
      <c r="G3060" s="63">
        <v>4.0999999999999996</v>
      </c>
    </row>
    <row r="3061" spans="1:7" hidden="1" x14ac:dyDescent="0.25">
      <c r="A3061" s="61" t="s">
        <v>12284</v>
      </c>
      <c r="B3061" s="61" t="s">
        <v>153</v>
      </c>
      <c r="C3061" s="62">
        <v>591531</v>
      </c>
      <c r="D3061" s="61" t="s">
        <v>12051</v>
      </c>
      <c r="E3061" s="61" t="s">
        <v>12184</v>
      </c>
      <c r="F3061" s="61" t="s">
        <v>12275</v>
      </c>
      <c r="G3061" s="63">
        <v>5</v>
      </c>
    </row>
    <row r="3062" spans="1:7" hidden="1" x14ac:dyDescent="0.25">
      <c r="A3062" s="61" t="s">
        <v>12284</v>
      </c>
      <c r="B3062" s="61" t="s">
        <v>153</v>
      </c>
      <c r="C3062" s="62">
        <v>591531</v>
      </c>
      <c r="D3062" s="61" t="s">
        <v>12051</v>
      </c>
      <c r="E3062" s="61" t="s">
        <v>12184</v>
      </c>
      <c r="F3062" s="61" t="s">
        <v>12276</v>
      </c>
      <c r="G3062" s="63">
        <v>3</v>
      </c>
    </row>
    <row r="3063" spans="1:7" hidden="1" x14ac:dyDescent="0.25">
      <c r="A3063" s="61" t="s">
        <v>12284</v>
      </c>
      <c r="B3063" s="61" t="s">
        <v>246</v>
      </c>
      <c r="C3063" s="62">
        <v>591548</v>
      </c>
      <c r="D3063" s="61" t="s">
        <v>12012</v>
      </c>
      <c r="E3063" s="61" t="s">
        <v>12168</v>
      </c>
      <c r="F3063" s="61" t="s">
        <v>12275</v>
      </c>
      <c r="G3063" s="63">
        <v>15</v>
      </c>
    </row>
    <row r="3064" spans="1:7" hidden="1" x14ac:dyDescent="0.25">
      <c r="A3064" s="61" t="s">
        <v>12284</v>
      </c>
      <c r="B3064" s="61" t="s">
        <v>246</v>
      </c>
      <c r="C3064" s="62">
        <v>591548</v>
      </c>
      <c r="D3064" s="61" t="s">
        <v>12012</v>
      </c>
      <c r="E3064" s="61" t="s">
        <v>12168</v>
      </c>
      <c r="F3064" s="61" t="s">
        <v>12276</v>
      </c>
      <c r="G3064" s="63">
        <v>11.5</v>
      </c>
    </row>
    <row r="3065" spans="1:7" hidden="1" x14ac:dyDescent="0.25">
      <c r="A3065" s="61" t="s">
        <v>12284</v>
      </c>
      <c r="B3065" s="61" t="s">
        <v>246</v>
      </c>
      <c r="C3065" s="62">
        <v>591548</v>
      </c>
      <c r="D3065" s="61" t="s">
        <v>12051</v>
      </c>
      <c r="E3065" s="61" t="s">
        <v>12168</v>
      </c>
      <c r="F3065" s="61" t="s">
        <v>12275</v>
      </c>
      <c r="G3065" s="63">
        <v>15</v>
      </c>
    </row>
    <row r="3066" spans="1:7" hidden="1" x14ac:dyDescent="0.25">
      <c r="A3066" s="61" t="s">
        <v>12284</v>
      </c>
      <c r="B3066" s="61" t="s">
        <v>246</v>
      </c>
      <c r="C3066" s="62">
        <v>591548</v>
      </c>
      <c r="D3066" s="61" t="s">
        <v>12051</v>
      </c>
      <c r="E3066" s="61" t="s">
        <v>12168</v>
      </c>
      <c r="F3066" s="61" t="s">
        <v>12276</v>
      </c>
      <c r="G3066" s="63">
        <v>11.5</v>
      </c>
    </row>
    <row r="3067" spans="1:7" hidden="1" x14ac:dyDescent="0.25">
      <c r="A3067" s="61" t="s">
        <v>12284</v>
      </c>
      <c r="B3067" s="61" t="s">
        <v>246</v>
      </c>
      <c r="C3067" s="62">
        <v>591548</v>
      </c>
      <c r="D3067" s="61" t="s">
        <v>12031</v>
      </c>
      <c r="E3067" s="61" t="s">
        <v>12168</v>
      </c>
      <c r="F3067" s="61" t="s">
        <v>12275</v>
      </c>
      <c r="G3067" s="63">
        <v>15</v>
      </c>
    </row>
    <row r="3068" spans="1:7" hidden="1" x14ac:dyDescent="0.25">
      <c r="A3068" s="61" t="s">
        <v>12284</v>
      </c>
      <c r="B3068" s="61" t="s">
        <v>246</v>
      </c>
      <c r="C3068" s="62">
        <v>591548</v>
      </c>
      <c r="D3068" s="61" t="s">
        <v>12031</v>
      </c>
      <c r="E3068" s="61" t="s">
        <v>12168</v>
      </c>
      <c r="F3068" s="61" t="s">
        <v>12276</v>
      </c>
      <c r="G3068" s="63">
        <v>11.5</v>
      </c>
    </row>
    <row r="3069" spans="1:7" hidden="1" x14ac:dyDescent="0.25">
      <c r="A3069" s="61" t="s">
        <v>12284</v>
      </c>
      <c r="B3069" s="61" t="s">
        <v>246</v>
      </c>
      <c r="C3069" s="62">
        <v>591548</v>
      </c>
      <c r="D3069" s="61" t="s">
        <v>11954</v>
      </c>
      <c r="E3069" s="61" t="s">
        <v>12168</v>
      </c>
      <c r="F3069" s="61" t="s">
        <v>12275</v>
      </c>
      <c r="G3069" s="63">
        <v>15</v>
      </c>
    </row>
    <row r="3070" spans="1:7" hidden="1" x14ac:dyDescent="0.25">
      <c r="A3070" s="61" t="s">
        <v>12284</v>
      </c>
      <c r="B3070" s="61" t="s">
        <v>246</v>
      </c>
      <c r="C3070" s="62">
        <v>591548</v>
      </c>
      <c r="D3070" s="61" t="s">
        <v>11954</v>
      </c>
      <c r="E3070" s="61" t="s">
        <v>12168</v>
      </c>
      <c r="F3070" s="61" t="s">
        <v>12276</v>
      </c>
      <c r="G3070" s="63">
        <v>11.5</v>
      </c>
    </row>
    <row r="3071" spans="1:7" hidden="1" x14ac:dyDescent="0.25">
      <c r="A3071" s="61" t="s">
        <v>12284</v>
      </c>
      <c r="B3071" s="61" t="s">
        <v>164</v>
      </c>
      <c r="C3071" s="62">
        <v>492349</v>
      </c>
      <c r="D3071" s="61" t="s">
        <v>12051</v>
      </c>
      <c r="E3071" s="61" t="s">
        <v>12189</v>
      </c>
      <c r="F3071" s="61" t="s">
        <v>12275</v>
      </c>
      <c r="G3071" s="63">
        <v>5</v>
      </c>
    </row>
    <row r="3072" spans="1:7" hidden="1" x14ac:dyDescent="0.25">
      <c r="A3072" s="61" t="s">
        <v>12284</v>
      </c>
      <c r="B3072" s="61" t="s">
        <v>164</v>
      </c>
      <c r="C3072" s="62">
        <v>492349</v>
      </c>
      <c r="D3072" s="61" t="s">
        <v>12051</v>
      </c>
      <c r="E3072" s="61" t="s">
        <v>12189</v>
      </c>
      <c r="F3072" s="61" t="s">
        <v>12276</v>
      </c>
      <c r="G3072" s="63">
        <v>2.5</v>
      </c>
    </row>
    <row r="3073" spans="1:7" hidden="1" x14ac:dyDescent="0.25">
      <c r="A3073" s="61" t="s">
        <v>12284</v>
      </c>
      <c r="B3073" s="61" t="s">
        <v>164</v>
      </c>
      <c r="C3073" s="62">
        <v>492349</v>
      </c>
      <c r="D3073" s="61" t="s">
        <v>12077</v>
      </c>
      <c r="E3073" s="61" t="s">
        <v>12189</v>
      </c>
      <c r="F3073" s="61" t="s">
        <v>12275</v>
      </c>
      <c r="G3073" s="63">
        <v>5</v>
      </c>
    </row>
    <row r="3074" spans="1:7" hidden="1" x14ac:dyDescent="0.25">
      <c r="A3074" s="61" t="s">
        <v>12284</v>
      </c>
      <c r="B3074" s="61" t="s">
        <v>164</v>
      </c>
      <c r="C3074" s="62">
        <v>492349</v>
      </c>
      <c r="D3074" s="61" t="s">
        <v>12077</v>
      </c>
      <c r="E3074" s="61" t="s">
        <v>12189</v>
      </c>
      <c r="F3074" s="61" t="s">
        <v>12276</v>
      </c>
      <c r="G3074" s="63">
        <v>2.5</v>
      </c>
    </row>
    <row r="3075" spans="1:7" hidden="1" x14ac:dyDescent="0.25">
      <c r="A3075" s="61" t="s">
        <v>12284</v>
      </c>
      <c r="B3075" s="61" t="s">
        <v>1968</v>
      </c>
      <c r="C3075" s="62">
        <v>591610</v>
      </c>
      <c r="D3075" s="61" t="s">
        <v>12051</v>
      </c>
      <c r="E3075" s="61" t="s">
        <v>12190</v>
      </c>
      <c r="F3075" s="61" t="s">
        <v>12275</v>
      </c>
      <c r="G3075" s="63">
        <v>5</v>
      </c>
    </row>
    <row r="3076" spans="1:7" hidden="1" x14ac:dyDescent="0.25">
      <c r="A3076" s="61" t="s">
        <v>12284</v>
      </c>
      <c r="B3076" s="61" t="s">
        <v>1968</v>
      </c>
      <c r="C3076" s="62">
        <v>591610</v>
      </c>
      <c r="D3076" s="61" t="s">
        <v>12075</v>
      </c>
      <c r="E3076" s="61" t="s">
        <v>12190</v>
      </c>
      <c r="F3076" s="61" t="s">
        <v>12275</v>
      </c>
      <c r="G3076" s="63">
        <v>5</v>
      </c>
    </row>
    <row r="3077" spans="1:7" hidden="1" x14ac:dyDescent="0.25">
      <c r="A3077" s="61" t="s">
        <v>12284</v>
      </c>
      <c r="B3077" s="61" t="s">
        <v>253</v>
      </c>
      <c r="C3077" s="62">
        <v>591671</v>
      </c>
      <c r="D3077" s="61" t="s">
        <v>12051</v>
      </c>
      <c r="E3077" s="61" t="s">
        <v>12191</v>
      </c>
      <c r="F3077" s="61" t="s">
        <v>12275</v>
      </c>
      <c r="G3077" s="63">
        <v>5</v>
      </c>
    </row>
    <row r="3078" spans="1:7" hidden="1" x14ac:dyDescent="0.25">
      <c r="A3078" s="61" t="s">
        <v>12284</v>
      </c>
      <c r="B3078" s="61" t="s">
        <v>253</v>
      </c>
      <c r="C3078" s="62">
        <v>591671</v>
      </c>
      <c r="D3078" s="61" t="s">
        <v>12051</v>
      </c>
      <c r="E3078" s="61" t="s">
        <v>12191</v>
      </c>
      <c r="F3078" s="61" t="s">
        <v>12276</v>
      </c>
      <c r="G3078" s="63">
        <v>3</v>
      </c>
    </row>
    <row r="3079" spans="1:7" hidden="1" x14ac:dyDescent="0.25">
      <c r="A3079" s="61" t="s">
        <v>12284</v>
      </c>
      <c r="B3079" s="61" t="s">
        <v>253</v>
      </c>
      <c r="C3079" s="62">
        <v>591671</v>
      </c>
      <c r="D3079" s="61" t="s">
        <v>12108</v>
      </c>
      <c r="E3079" s="61" t="s">
        <v>12191</v>
      </c>
      <c r="F3079" s="61" t="s">
        <v>12275</v>
      </c>
      <c r="G3079" s="63">
        <v>5</v>
      </c>
    </row>
    <row r="3080" spans="1:7" hidden="1" x14ac:dyDescent="0.25">
      <c r="A3080" s="61" t="s">
        <v>12284</v>
      </c>
      <c r="B3080" s="61" t="s">
        <v>253</v>
      </c>
      <c r="C3080" s="62">
        <v>591671</v>
      </c>
      <c r="D3080" s="61" t="s">
        <v>12108</v>
      </c>
      <c r="E3080" s="61" t="s">
        <v>12191</v>
      </c>
      <c r="F3080" s="61" t="s">
        <v>12276</v>
      </c>
      <c r="G3080" s="63">
        <v>3</v>
      </c>
    </row>
    <row r="3081" spans="1:7" hidden="1" x14ac:dyDescent="0.25">
      <c r="A3081" s="61" t="s">
        <v>12284</v>
      </c>
      <c r="B3081" s="61" t="s">
        <v>83</v>
      </c>
      <c r="C3081" s="62">
        <v>591389</v>
      </c>
      <c r="D3081" s="61" t="s">
        <v>12051</v>
      </c>
      <c r="E3081" s="61" t="s">
        <v>12191</v>
      </c>
      <c r="F3081" s="61" t="s">
        <v>12275</v>
      </c>
      <c r="G3081" s="63">
        <v>7</v>
      </c>
    </row>
    <row r="3082" spans="1:7" hidden="1" x14ac:dyDescent="0.25">
      <c r="A3082" s="61" t="s">
        <v>12284</v>
      </c>
      <c r="B3082" s="61" t="s">
        <v>83</v>
      </c>
      <c r="C3082" s="62">
        <v>591389</v>
      </c>
      <c r="D3082" s="61" t="s">
        <v>12051</v>
      </c>
      <c r="E3082" s="61" t="s">
        <v>12191</v>
      </c>
      <c r="F3082" s="61" t="s">
        <v>12276</v>
      </c>
      <c r="G3082" s="63">
        <v>5</v>
      </c>
    </row>
    <row r="3083" spans="1:7" hidden="1" x14ac:dyDescent="0.25">
      <c r="A3083" s="61" t="s">
        <v>12284</v>
      </c>
      <c r="B3083" s="61" t="s">
        <v>83</v>
      </c>
      <c r="C3083" s="62">
        <v>591389</v>
      </c>
      <c r="D3083" s="61" t="s">
        <v>12108</v>
      </c>
      <c r="E3083" s="61" t="s">
        <v>12191</v>
      </c>
      <c r="F3083" s="61" t="s">
        <v>12275</v>
      </c>
      <c r="G3083" s="63">
        <v>7</v>
      </c>
    </row>
    <row r="3084" spans="1:7" hidden="1" x14ac:dyDescent="0.25">
      <c r="A3084" s="61" t="s">
        <v>12284</v>
      </c>
      <c r="B3084" s="61" t="s">
        <v>83</v>
      </c>
      <c r="C3084" s="62">
        <v>591389</v>
      </c>
      <c r="D3084" s="61" t="s">
        <v>12108</v>
      </c>
      <c r="E3084" s="61" t="s">
        <v>12191</v>
      </c>
      <c r="F3084" s="61" t="s">
        <v>12276</v>
      </c>
      <c r="G3084" s="63">
        <v>5</v>
      </c>
    </row>
    <row r="3085" spans="1:7" hidden="1" x14ac:dyDescent="0.25">
      <c r="A3085" s="61" t="s">
        <v>12284</v>
      </c>
      <c r="B3085" s="61" t="s">
        <v>59</v>
      </c>
      <c r="C3085" s="62">
        <v>591836</v>
      </c>
      <c r="D3085" s="61" t="s">
        <v>12051</v>
      </c>
      <c r="E3085" s="61" t="s">
        <v>12192</v>
      </c>
      <c r="F3085" s="61" t="s">
        <v>12275</v>
      </c>
      <c r="G3085" s="63">
        <v>10</v>
      </c>
    </row>
    <row r="3086" spans="1:7" hidden="1" x14ac:dyDescent="0.25">
      <c r="A3086" s="61" t="s">
        <v>12284</v>
      </c>
      <c r="B3086" s="61" t="s">
        <v>42</v>
      </c>
      <c r="C3086" s="62">
        <v>591851</v>
      </c>
      <c r="D3086" s="61" t="s">
        <v>12051</v>
      </c>
      <c r="E3086" s="61" t="s">
        <v>12193</v>
      </c>
      <c r="F3086" s="61" t="s">
        <v>12276</v>
      </c>
      <c r="G3086" s="63">
        <v>7.5</v>
      </c>
    </row>
    <row r="3087" spans="1:7" hidden="1" x14ac:dyDescent="0.25">
      <c r="A3087" s="61" t="s">
        <v>12284</v>
      </c>
      <c r="B3087" s="61" t="s">
        <v>42</v>
      </c>
      <c r="C3087" s="62">
        <v>591851</v>
      </c>
      <c r="D3087" s="61" t="s">
        <v>12037</v>
      </c>
      <c r="E3087" s="61" t="s">
        <v>12193</v>
      </c>
      <c r="F3087" s="61" t="s">
        <v>12276</v>
      </c>
      <c r="G3087" s="63">
        <v>7.5</v>
      </c>
    </row>
    <row r="3088" spans="1:7" hidden="1" x14ac:dyDescent="0.25">
      <c r="A3088" s="61" t="s">
        <v>12284</v>
      </c>
      <c r="B3088" s="61" t="s">
        <v>7920</v>
      </c>
      <c r="C3088" s="62">
        <v>591893</v>
      </c>
      <c r="D3088" s="61" t="s">
        <v>12051</v>
      </c>
      <c r="E3088" s="61" t="s">
        <v>12194</v>
      </c>
      <c r="F3088" s="61" t="s">
        <v>12276</v>
      </c>
      <c r="G3088" s="63">
        <v>23</v>
      </c>
    </row>
    <row r="3089" spans="1:7" hidden="1" x14ac:dyDescent="0.25">
      <c r="A3089" s="61" t="s">
        <v>12284</v>
      </c>
      <c r="B3089" s="61" t="s">
        <v>7920</v>
      </c>
      <c r="C3089" s="62">
        <v>591893</v>
      </c>
      <c r="D3089" s="61" t="s">
        <v>12137</v>
      </c>
      <c r="E3089" s="61" t="s">
        <v>12194</v>
      </c>
      <c r="F3089" s="61" t="s">
        <v>12276</v>
      </c>
      <c r="G3089" s="63">
        <v>23</v>
      </c>
    </row>
    <row r="3090" spans="1:7" hidden="1" x14ac:dyDescent="0.25">
      <c r="A3090" s="61" t="s">
        <v>12284</v>
      </c>
      <c r="B3090" s="61" t="s">
        <v>182</v>
      </c>
      <c r="C3090" s="62">
        <v>591274</v>
      </c>
      <c r="D3090" s="61" t="s">
        <v>12051</v>
      </c>
      <c r="E3090" s="61" t="s">
        <v>12195</v>
      </c>
      <c r="F3090" s="61" t="s">
        <v>12275</v>
      </c>
      <c r="G3090" s="63">
        <v>5</v>
      </c>
    </row>
    <row r="3091" spans="1:7" hidden="1" x14ac:dyDescent="0.25">
      <c r="A3091" s="61" t="s">
        <v>12284</v>
      </c>
      <c r="B3091" s="61" t="s">
        <v>182</v>
      </c>
      <c r="C3091" s="62">
        <v>591274</v>
      </c>
      <c r="D3091" s="61" t="s">
        <v>12051</v>
      </c>
      <c r="E3091" s="61" t="s">
        <v>12195</v>
      </c>
      <c r="F3091" s="61" t="s">
        <v>12276</v>
      </c>
      <c r="G3091" s="63">
        <v>5</v>
      </c>
    </row>
    <row r="3092" spans="1:7" hidden="1" x14ac:dyDescent="0.25">
      <c r="A3092" s="61" t="s">
        <v>12284</v>
      </c>
      <c r="B3092" s="61" t="s">
        <v>72</v>
      </c>
      <c r="C3092" s="62">
        <v>591927</v>
      </c>
      <c r="D3092" s="61" t="s">
        <v>12051</v>
      </c>
      <c r="E3092" s="61" t="s">
        <v>12196</v>
      </c>
      <c r="F3092" s="61" t="s">
        <v>12275</v>
      </c>
      <c r="G3092" s="63">
        <v>14</v>
      </c>
    </row>
    <row r="3093" spans="1:7" hidden="1" x14ac:dyDescent="0.25">
      <c r="A3093" s="61" t="s">
        <v>12284</v>
      </c>
      <c r="B3093" s="61" t="s">
        <v>72</v>
      </c>
      <c r="C3093" s="62">
        <v>591927</v>
      </c>
      <c r="D3093" s="61" t="s">
        <v>12051</v>
      </c>
      <c r="E3093" s="61" t="s">
        <v>12196</v>
      </c>
      <c r="F3093" s="61" t="s">
        <v>12276</v>
      </c>
      <c r="G3093" s="63">
        <v>11.5</v>
      </c>
    </row>
    <row r="3094" spans="1:7" hidden="1" x14ac:dyDescent="0.25">
      <c r="A3094" s="61" t="s">
        <v>12284</v>
      </c>
      <c r="B3094" s="61" t="s">
        <v>72</v>
      </c>
      <c r="C3094" s="62">
        <v>591927</v>
      </c>
      <c r="D3094" s="61" t="s">
        <v>12124</v>
      </c>
      <c r="E3094" s="61" t="s">
        <v>12196</v>
      </c>
      <c r="F3094" s="61" t="s">
        <v>12275</v>
      </c>
      <c r="G3094" s="63">
        <v>14</v>
      </c>
    </row>
    <row r="3095" spans="1:7" hidden="1" x14ac:dyDescent="0.25">
      <c r="A3095" s="61" t="s">
        <v>12284</v>
      </c>
      <c r="B3095" s="61" t="s">
        <v>72</v>
      </c>
      <c r="C3095" s="62">
        <v>591927</v>
      </c>
      <c r="D3095" s="61" t="s">
        <v>12124</v>
      </c>
      <c r="E3095" s="61" t="s">
        <v>12196</v>
      </c>
      <c r="F3095" s="61" t="s">
        <v>12276</v>
      </c>
      <c r="G3095" s="63">
        <v>11.5</v>
      </c>
    </row>
    <row r="3096" spans="1:7" hidden="1" x14ac:dyDescent="0.25">
      <c r="A3096" s="61" t="s">
        <v>12284</v>
      </c>
      <c r="B3096" s="61" t="s">
        <v>163</v>
      </c>
      <c r="C3096" s="62">
        <v>591963</v>
      </c>
      <c r="D3096" s="61" t="s">
        <v>12051</v>
      </c>
      <c r="E3096" s="61" t="s">
        <v>12197</v>
      </c>
      <c r="F3096" s="61" t="s">
        <v>12276</v>
      </c>
      <c r="G3096" s="63">
        <v>5</v>
      </c>
    </row>
    <row r="3097" spans="1:7" hidden="1" x14ac:dyDescent="0.25">
      <c r="A3097" s="61" t="s">
        <v>12284</v>
      </c>
      <c r="B3097" s="61" t="s">
        <v>163</v>
      </c>
      <c r="C3097" s="62">
        <v>591963</v>
      </c>
      <c r="D3097" s="61" t="s">
        <v>12051</v>
      </c>
      <c r="E3097" s="61" t="s">
        <v>12198</v>
      </c>
      <c r="F3097" s="61" t="s">
        <v>12275</v>
      </c>
      <c r="G3097" s="63">
        <v>5</v>
      </c>
    </row>
    <row r="3098" spans="1:7" hidden="1" x14ac:dyDescent="0.25">
      <c r="A3098" s="61" t="s">
        <v>12284</v>
      </c>
      <c r="B3098" s="61" t="s">
        <v>163</v>
      </c>
      <c r="C3098" s="62">
        <v>591963</v>
      </c>
      <c r="D3098" s="61" t="s">
        <v>12051</v>
      </c>
      <c r="E3098" s="61" t="s">
        <v>12198</v>
      </c>
      <c r="F3098" s="61" t="s">
        <v>12276</v>
      </c>
      <c r="G3098" s="63">
        <v>5</v>
      </c>
    </row>
    <row r="3099" spans="1:7" hidden="1" x14ac:dyDescent="0.25">
      <c r="A3099" s="61" t="s">
        <v>12284</v>
      </c>
      <c r="B3099" s="61" t="s">
        <v>163</v>
      </c>
      <c r="C3099" s="62">
        <v>591963</v>
      </c>
      <c r="D3099" s="61" t="s">
        <v>11979</v>
      </c>
      <c r="E3099" s="61" t="s">
        <v>12198</v>
      </c>
      <c r="F3099" s="61" t="s">
        <v>12275</v>
      </c>
      <c r="G3099" s="63">
        <v>5</v>
      </c>
    </row>
    <row r="3100" spans="1:7" hidden="1" x14ac:dyDescent="0.25">
      <c r="A3100" s="61" t="s">
        <v>12284</v>
      </c>
      <c r="B3100" s="61" t="s">
        <v>163</v>
      </c>
      <c r="C3100" s="62">
        <v>591963</v>
      </c>
      <c r="D3100" s="61" t="s">
        <v>11979</v>
      </c>
      <c r="E3100" s="61" t="s">
        <v>12198</v>
      </c>
      <c r="F3100" s="61" t="s">
        <v>12276</v>
      </c>
      <c r="G3100" s="63">
        <v>5</v>
      </c>
    </row>
    <row r="3101" spans="1:7" hidden="1" x14ac:dyDescent="0.25">
      <c r="A3101" s="61" t="s">
        <v>12284</v>
      </c>
      <c r="B3101" s="61" t="s">
        <v>56</v>
      </c>
      <c r="C3101" s="62">
        <v>591975</v>
      </c>
      <c r="D3101" s="61" t="s">
        <v>12051</v>
      </c>
      <c r="E3101" s="61" t="s">
        <v>12164</v>
      </c>
      <c r="F3101" s="61" t="s">
        <v>12275</v>
      </c>
      <c r="G3101" s="63">
        <v>10</v>
      </c>
    </row>
    <row r="3102" spans="1:7" hidden="1" x14ac:dyDescent="0.25">
      <c r="A3102" s="61" t="s">
        <v>12284</v>
      </c>
      <c r="B3102" s="61" t="s">
        <v>56</v>
      </c>
      <c r="C3102" s="62">
        <v>591975</v>
      </c>
      <c r="D3102" s="61" t="s">
        <v>12051</v>
      </c>
      <c r="E3102" s="61" t="s">
        <v>12164</v>
      </c>
      <c r="F3102" s="61" t="s">
        <v>12276</v>
      </c>
      <c r="G3102" s="63">
        <v>7.5</v>
      </c>
    </row>
    <row r="3103" spans="1:7" hidden="1" x14ac:dyDescent="0.25">
      <c r="A3103" s="61" t="s">
        <v>12284</v>
      </c>
      <c r="B3103" s="61" t="s">
        <v>985</v>
      </c>
      <c r="C3103" s="62">
        <v>592118</v>
      </c>
      <c r="D3103" s="61" t="s">
        <v>12051</v>
      </c>
      <c r="E3103" s="61" t="s">
        <v>12199</v>
      </c>
      <c r="F3103" s="61" t="s">
        <v>12276</v>
      </c>
      <c r="G3103" s="63">
        <v>19.86</v>
      </c>
    </row>
    <row r="3104" spans="1:7" hidden="1" x14ac:dyDescent="0.25">
      <c r="A3104" s="61" t="s">
        <v>12284</v>
      </c>
      <c r="B3104" s="61" t="s">
        <v>985</v>
      </c>
      <c r="C3104" s="62">
        <v>592118</v>
      </c>
      <c r="D3104" s="61" t="s">
        <v>11981</v>
      </c>
      <c r="E3104" s="61" t="s">
        <v>12199</v>
      </c>
      <c r="F3104" s="61" t="s">
        <v>12276</v>
      </c>
      <c r="G3104" s="63">
        <v>19.86</v>
      </c>
    </row>
    <row r="3105" spans="1:7" hidden="1" x14ac:dyDescent="0.25">
      <c r="A3105" s="61" t="s">
        <v>12284</v>
      </c>
      <c r="B3105" s="61" t="s">
        <v>1004</v>
      </c>
      <c r="C3105" s="62">
        <v>592130</v>
      </c>
      <c r="D3105" s="61" t="s">
        <v>12051</v>
      </c>
      <c r="E3105" s="61" t="s">
        <v>12200</v>
      </c>
      <c r="F3105" s="61" t="s">
        <v>12275</v>
      </c>
      <c r="G3105" s="63">
        <v>8</v>
      </c>
    </row>
    <row r="3106" spans="1:7" hidden="1" x14ac:dyDescent="0.25">
      <c r="A3106" s="61" t="s">
        <v>12284</v>
      </c>
      <c r="B3106" s="61" t="s">
        <v>977</v>
      </c>
      <c r="C3106" s="62">
        <v>592266</v>
      </c>
      <c r="D3106" s="61" t="s">
        <v>12051</v>
      </c>
      <c r="E3106" s="61" t="s">
        <v>12195</v>
      </c>
      <c r="F3106" s="61" t="s">
        <v>12275</v>
      </c>
      <c r="G3106" s="63">
        <v>5</v>
      </c>
    </row>
    <row r="3107" spans="1:7" hidden="1" x14ac:dyDescent="0.25">
      <c r="A3107" s="61" t="s">
        <v>12284</v>
      </c>
      <c r="B3107" s="61" t="s">
        <v>977</v>
      </c>
      <c r="C3107" s="62">
        <v>592266</v>
      </c>
      <c r="D3107" s="61" t="s">
        <v>12051</v>
      </c>
      <c r="E3107" s="61" t="s">
        <v>12195</v>
      </c>
      <c r="F3107" s="61" t="s">
        <v>12276</v>
      </c>
      <c r="G3107" s="63">
        <v>3.5</v>
      </c>
    </row>
    <row r="3108" spans="1:7" hidden="1" x14ac:dyDescent="0.25">
      <c r="A3108" s="61" t="s">
        <v>12284</v>
      </c>
      <c r="B3108" s="61" t="s">
        <v>964</v>
      </c>
      <c r="C3108" s="62">
        <v>592305</v>
      </c>
      <c r="D3108" s="61" t="s">
        <v>12129</v>
      </c>
      <c r="E3108" s="61" t="s">
        <v>12201</v>
      </c>
      <c r="F3108" s="61" t="s">
        <v>12276</v>
      </c>
      <c r="G3108" s="63">
        <v>17.5</v>
      </c>
    </row>
    <row r="3109" spans="1:7" hidden="1" x14ac:dyDescent="0.25">
      <c r="A3109" s="61" t="s">
        <v>12284</v>
      </c>
      <c r="B3109" s="61" t="s">
        <v>964</v>
      </c>
      <c r="C3109" s="62">
        <v>592305</v>
      </c>
      <c r="D3109" s="61" t="s">
        <v>12051</v>
      </c>
      <c r="E3109" s="61" t="s">
        <v>12201</v>
      </c>
      <c r="F3109" s="61" t="s">
        <v>12276</v>
      </c>
      <c r="G3109" s="63">
        <v>17.5</v>
      </c>
    </row>
    <row r="3110" spans="1:7" hidden="1" x14ac:dyDescent="0.25">
      <c r="A3110" s="61" t="s">
        <v>12284</v>
      </c>
      <c r="B3110" s="61" t="s">
        <v>979</v>
      </c>
      <c r="C3110" s="62">
        <v>592306</v>
      </c>
      <c r="D3110" s="61" t="s">
        <v>12051</v>
      </c>
      <c r="E3110" s="61" t="s">
        <v>12166</v>
      </c>
      <c r="F3110" s="61" t="s">
        <v>12276</v>
      </c>
      <c r="G3110" s="63">
        <v>8</v>
      </c>
    </row>
    <row r="3111" spans="1:7" hidden="1" x14ac:dyDescent="0.25">
      <c r="A3111" s="61" t="s">
        <v>12284</v>
      </c>
      <c r="B3111" s="61" t="s">
        <v>149</v>
      </c>
      <c r="C3111" s="62">
        <v>578282</v>
      </c>
      <c r="D3111" s="61" t="s">
        <v>12051</v>
      </c>
      <c r="E3111" s="61" t="s">
        <v>12195</v>
      </c>
      <c r="F3111" s="61" t="s">
        <v>12275</v>
      </c>
      <c r="G3111" s="63">
        <v>5.9</v>
      </c>
    </row>
    <row r="3112" spans="1:7" hidden="1" x14ac:dyDescent="0.25">
      <c r="A3112" s="61" t="s">
        <v>12284</v>
      </c>
      <c r="B3112" s="61" t="s">
        <v>149</v>
      </c>
      <c r="C3112" s="62">
        <v>578282</v>
      </c>
      <c r="D3112" s="61" t="s">
        <v>12051</v>
      </c>
      <c r="E3112" s="61" t="s">
        <v>12195</v>
      </c>
      <c r="F3112" s="61" t="s">
        <v>12276</v>
      </c>
      <c r="G3112" s="63">
        <v>3.5</v>
      </c>
    </row>
    <row r="3113" spans="1:7" hidden="1" x14ac:dyDescent="0.25">
      <c r="A3113" s="61" t="s">
        <v>12284</v>
      </c>
      <c r="B3113" s="61" t="s">
        <v>149</v>
      </c>
      <c r="C3113" s="62">
        <v>578282</v>
      </c>
      <c r="D3113" s="61" t="s">
        <v>11987</v>
      </c>
      <c r="E3113" s="61" t="s">
        <v>12195</v>
      </c>
      <c r="F3113" s="61" t="s">
        <v>12275</v>
      </c>
      <c r="G3113" s="63">
        <v>5.9</v>
      </c>
    </row>
    <row r="3114" spans="1:7" hidden="1" x14ac:dyDescent="0.25">
      <c r="A3114" s="61" t="s">
        <v>12284</v>
      </c>
      <c r="B3114" s="61" t="s">
        <v>149</v>
      </c>
      <c r="C3114" s="62">
        <v>578282</v>
      </c>
      <c r="D3114" s="61" t="s">
        <v>11987</v>
      </c>
      <c r="E3114" s="61" t="s">
        <v>12195</v>
      </c>
      <c r="F3114" s="61" t="s">
        <v>12276</v>
      </c>
      <c r="G3114" s="63">
        <v>3.5</v>
      </c>
    </row>
    <row r="3115" spans="1:7" hidden="1" x14ac:dyDescent="0.25">
      <c r="A3115" s="61" t="s">
        <v>12284</v>
      </c>
      <c r="B3115" s="61" t="s">
        <v>195</v>
      </c>
      <c r="C3115" s="62">
        <v>577503</v>
      </c>
      <c r="D3115" s="61" t="s">
        <v>12051</v>
      </c>
      <c r="E3115" s="61" t="s">
        <v>12198</v>
      </c>
      <c r="F3115" s="61" t="s">
        <v>12276</v>
      </c>
      <c r="G3115" s="63">
        <v>3</v>
      </c>
    </row>
    <row r="3116" spans="1:7" hidden="1" x14ac:dyDescent="0.25">
      <c r="A3116" s="61" t="s">
        <v>12284</v>
      </c>
      <c r="B3116" s="61" t="s">
        <v>982</v>
      </c>
      <c r="C3116" s="62">
        <v>592353</v>
      </c>
      <c r="D3116" s="61" t="s">
        <v>12051</v>
      </c>
      <c r="E3116" s="61" t="s">
        <v>12202</v>
      </c>
      <c r="F3116" s="61" t="s">
        <v>12275</v>
      </c>
      <c r="G3116" s="63">
        <v>9</v>
      </c>
    </row>
    <row r="3117" spans="1:7" hidden="1" x14ac:dyDescent="0.25">
      <c r="A3117" s="61" t="s">
        <v>12284</v>
      </c>
      <c r="B3117" s="61" t="s">
        <v>982</v>
      </c>
      <c r="C3117" s="62">
        <v>592353</v>
      </c>
      <c r="D3117" s="61" t="s">
        <v>12051</v>
      </c>
      <c r="E3117" s="61" t="s">
        <v>12202</v>
      </c>
      <c r="F3117" s="61" t="s">
        <v>12276</v>
      </c>
      <c r="G3117" s="63">
        <v>7</v>
      </c>
    </row>
    <row r="3118" spans="1:7" hidden="1" x14ac:dyDescent="0.25">
      <c r="A3118" s="61" t="s">
        <v>12284</v>
      </c>
      <c r="B3118" s="61" t="s">
        <v>1009</v>
      </c>
      <c r="C3118" s="62">
        <v>592354</v>
      </c>
      <c r="D3118" s="61" t="s">
        <v>12051</v>
      </c>
      <c r="E3118" s="61" t="s">
        <v>12164</v>
      </c>
      <c r="F3118" s="61" t="s">
        <v>12275</v>
      </c>
      <c r="G3118" s="63">
        <v>13</v>
      </c>
    </row>
    <row r="3119" spans="1:7" hidden="1" x14ac:dyDescent="0.25">
      <c r="A3119" s="61" t="s">
        <v>12284</v>
      </c>
      <c r="B3119" s="61" t="s">
        <v>1009</v>
      </c>
      <c r="C3119" s="62">
        <v>592354</v>
      </c>
      <c r="D3119" s="61" t="s">
        <v>12051</v>
      </c>
      <c r="E3119" s="61" t="s">
        <v>12203</v>
      </c>
      <c r="F3119" s="61" t="s">
        <v>12276</v>
      </c>
      <c r="G3119" s="63">
        <v>10</v>
      </c>
    </row>
    <row r="3120" spans="1:7" hidden="1" x14ac:dyDescent="0.25">
      <c r="A3120" s="61" t="s">
        <v>12284</v>
      </c>
      <c r="B3120" s="61" t="s">
        <v>988</v>
      </c>
      <c r="C3120" s="62">
        <v>592392</v>
      </c>
      <c r="D3120" s="61" t="s">
        <v>11968</v>
      </c>
      <c r="E3120" s="61" t="s">
        <v>12203</v>
      </c>
      <c r="F3120" s="61" t="s">
        <v>12275</v>
      </c>
      <c r="G3120" s="63">
        <v>10</v>
      </c>
    </row>
    <row r="3121" spans="1:7" hidden="1" x14ac:dyDescent="0.25">
      <c r="A3121" s="61" t="s">
        <v>12284</v>
      </c>
      <c r="B3121" s="61" t="s">
        <v>988</v>
      </c>
      <c r="C3121" s="62">
        <v>592392</v>
      </c>
      <c r="D3121" s="61" t="s">
        <v>12051</v>
      </c>
      <c r="E3121" s="61" t="s">
        <v>12203</v>
      </c>
      <c r="F3121" s="61" t="s">
        <v>12275</v>
      </c>
      <c r="G3121" s="63">
        <v>10</v>
      </c>
    </row>
    <row r="3122" spans="1:7" hidden="1" x14ac:dyDescent="0.25">
      <c r="A3122" s="61" t="s">
        <v>12284</v>
      </c>
      <c r="B3122" s="61" t="s">
        <v>974</v>
      </c>
      <c r="C3122" s="62">
        <v>592402</v>
      </c>
      <c r="D3122" s="61" t="s">
        <v>12051</v>
      </c>
      <c r="E3122" s="61" t="s">
        <v>12172</v>
      </c>
      <c r="F3122" s="61" t="s">
        <v>12275</v>
      </c>
      <c r="G3122" s="63">
        <v>3</v>
      </c>
    </row>
    <row r="3123" spans="1:7" hidden="1" x14ac:dyDescent="0.25">
      <c r="A3123" s="61" t="s">
        <v>12284</v>
      </c>
      <c r="B3123" s="61" t="s">
        <v>966</v>
      </c>
      <c r="C3123" s="62">
        <v>592456</v>
      </c>
      <c r="D3123" s="61" t="s">
        <v>12051</v>
      </c>
      <c r="E3123" s="61" t="s">
        <v>12204</v>
      </c>
      <c r="F3123" s="61" t="s">
        <v>12275</v>
      </c>
      <c r="G3123" s="63">
        <v>5.4</v>
      </c>
    </row>
    <row r="3124" spans="1:7" hidden="1" x14ac:dyDescent="0.25">
      <c r="A3124" s="61" t="s">
        <v>12284</v>
      </c>
      <c r="B3124" s="61" t="s">
        <v>966</v>
      </c>
      <c r="C3124" s="62">
        <v>592456</v>
      </c>
      <c r="D3124" s="61" t="s">
        <v>12051</v>
      </c>
      <c r="E3124" s="61" t="s">
        <v>12204</v>
      </c>
      <c r="F3124" s="61" t="s">
        <v>12276</v>
      </c>
      <c r="G3124" s="63">
        <v>3</v>
      </c>
    </row>
    <row r="3125" spans="1:7" hidden="1" x14ac:dyDescent="0.25">
      <c r="A3125" s="61" t="s">
        <v>12284</v>
      </c>
      <c r="B3125" s="61" t="s">
        <v>966</v>
      </c>
      <c r="C3125" s="62">
        <v>592456</v>
      </c>
      <c r="D3125" s="61" t="s">
        <v>12113</v>
      </c>
      <c r="E3125" s="61" t="s">
        <v>12204</v>
      </c>
      <c r="F3125" s="61" t="s">
        <v>12275</v>
      </c>
      <c r="G3125" s="63">
        <v>5.4</v>
      </c>
    </row>
    <row r="3126" spans="1:7" hidden="1" x14ac:dyDescent="0.25">
      <c r="A3126" s="61" t="s">
        <v>12284</v>
      </c>
      <c r="B3126" s="61" t="s">
        <v>959</v>
      </c>
      <c r="C3126" s="62">
        <v>592485</v>
      </c>
      <c r="D3126" s="61" t="s">
        <v>12051</v>
      </c>
      <c r="E3126" s="61" t="s">
        <v>12204</v>
      </c>
      <c r="F3126" s="61" t="s">
        <v>12276</v>
      </c>
      <c r="G3126" s="63">
        <v>6.5</v>
      </c>
    </row>
    <row r="3127" spans="1:7" hidden="1" x14ac:dyDescent="0.25">
      <c r="A3127" s="61" t="s">
        <v>12284</v>
      </c>
      <c r="B3127" s="61" t="s">
        <v>1031</v>
      </c>
      <c r="C3127" s="62">
        <v>592576</v>
      </c>
      <c r="D3127" s="61" t="s">
        <v>12051</v>
      </c>
      <c r="E3127" s="61" t="s">
        <v>12205</v>
      </c>
      <c r="F3127" s="61" t="s">
        <v>12275</v>
      </c>
      <c r="G3127" s="63">
        <v>1.5</v>
      </c>
    </row>
    <row r="3128" spans="1:7" hidden="1" x14ac:dyDescent="0.25">
      <c r="A3128" s="61" t="s">
        <v>12284</v>
      </c>
      <c r="B3128" s="61" t="s">
        <v>1031</v>
      </c>
      <c r="C3128" s="62">
        <v>592576</v>
      </c>
      <c r="D3128" s="61" t="s">
        <v>12051</v>
      </c>
      <c r="E3128" s="61" t="s">
        <v>12205</v>
      </c>
      <c r="F3128" s="61" t="s">
        <v>12276</v>
      </c>
      <c r="G3128" s="63">
        <v>1</v>
      </c>
    </row>
    <row r="3129" spans="1:7" hidden="1" x14ac:dyDescent="0.25">
      <c r="A3129" s="61" t="s">
        <v>12284</v>
      </c>
      <c r="B3129" s="61" t="s">
        <v>1031</v>
      </c>
      <c r="C3129" s="62">
        <v>592576</v>
      </c>
      <c r="D3129" s="61" t="s">
        <v>12051</v>
      </c>
      <c r="E3129" s="61" t="s">
        <v>12207</v>
      </c>
      <c r="F3129" s="61" t="s">
        <v>12275</v>
      </c>
      <c r="G3129" s="63">
        <v>3</v>
      </c>
    </row>
    <row r="3130" spans="1:7" hidden="1" x14ac:dyDescent="0.25">
      <c r="A3130" s="61" t="s">
        <v>12284</v>
      </c>
      <c r="B3130" s="61" t="s">
        <v>1031</v>
      </c>
      <c r="C3130" s="62">
        <v>592576</v>
      </c>
      <c r="D3130" s="61" t="s">
        <v>12051</v>
      </c>
      <c r="E3130" s="61" t="s">
        <v>12207</v>
      </c>
      <c r="F3130" s="61" t="s">
        <v>12276</v>
      </c>
      <c r="G3130" s="63">
        <v>2</v>
      </c>
    </row>
    <row r="3131" spans="1:7" hidden="1" x14ac:dyDescent="0.25">
      <c r="A3131" s="61" t="s">
        <v>12284</v>
      </c>
      <c r="B3131" s="61" t="s">
        <v>1031</v>
      </c>
      <c r="C3131" s="62">
        <v>592576</v>
      </c>
      <c r="D3131" s="61" t="s">
        <v>12051</v>
      </c>
      <c r="E3131" s="61" t="s">
        <v>12206</v>
      </c>
      <c r="F3131" s="61" t="s">
        <v>12275</v>
      </c>
      <c r="G3131" s="63">
        <v>6</v>
      </c>
    </row>
    <row r="3132" spans="1:7" hidden="1" x14ac:dyDescent="0.25">
      <c r="A3132" s="61" t="s">
        <v>12284</v>
      </c>
      <c r="B3132" s="61" t="s">
        <v>1031</v>
      </c>
      <c r="C3132" s="62">
        <v>592576</v>
      </c>
      <c r="D3132" s="61" t="s">
        <v>12051</v>
      </c>
      <c r="E3132" s="61" t="s">
        <v>12206</v>
      </c>
      <c r="F3132" s="61" t="s">
        <v>12276</v>
      </c>
      <c r="G3132" s="63">
        <v>3.7</v>
      </c>
    </row>
    <row r="3133" spans="1:7" hidden="1" x14ac:dyDescent="0.25">
      <c r="A3133" s="61" t="s">
        <v>12284</v>
      </c>
      <c r="B3133" s="61" t="s">
        <v>1031</v>
      </c>
      <c r="C3133" s="62">
        <v>592576</v>
      </c>
      <c r="D3133" s="61" t="s">
        <v>12055</v>
      </c>
      <c r="E3133" s="61" t="s">
        <v>12205</v>
      </c>
      <c r="F3133" s="61" t="s">
        <v>12275</v>
      </c>
      <c r="G3133" s="63">
        <v>1.5</v>
      </c>
    </row>
    <row r="3134" spans="1:7" hidden="1" x14ac:dyDescent="0.25">
      <c r="A3134" s="61" t="s">
        <v>12284</v>
      </c>
      <c r="B3134" s="61" t="s">
        <v>1031</v>
      </c>
      <c r="C3134" s="62">
        <v>592576</v>
      </c>
      <c r="D3134" s="61" t="s">
        <v>12055</v>
      </c>
      <c r="E3134" s="61" t="s">
        <v>12205</v>
      </c>
      <c r="F3134" s="61" t="s">
        <v>12276</v>
      </c>
      <c r="G3134" s="63">
        <v>1</v>
      </c>
    </row>
    <row r="3135" spans="1:7" hidden="1" x14ac:dyDescent="0.25">
      <c r="A3135" s="61" t="s">
        <v>12284</v>
      </c>
      <c r="B3135" s="61" t="s">
        <v>1031</v>
      </c>
      <c r="C3135" s="62">
        <v>592576</v>
      </c>
      <c r="D3135" s="61" t="s">
        <v>12055</v>
      </c>
      <c r="E3135" s="61" t="s">
        <v>12206</v>
      </c>
      <c r="F3135" s="61" t="s">
        <v>12275</v>
      </c>
      <c r="G3135" s="63">
        <v>1.5</v>
      </c>
    </row>
    <row r="3136" spans="1:7" hidden="1" x14ac:dyDescent="0.25">
      <c r="A3136" s="61" t="s">
        <v>12284</v>
      </c>
      <c r="B3136" s="61" t="s">
        <v>1031</v>
      </c>
      <c r="C3136" s="62">
        <v>592576</v>
      </c>
      <c r="D3136" s="61" t="s">
        <v>12055</v>
      </c>
      <c r="E3136" s="61" t="s">
        <v>12206</v>
      </c>
      <c r="F3136" s="61" t="s">
        <v>12276</v>
      </c>
      <c r="G3136" s="63">
        <v>1</v>
      </c>
    </row>
    <row r="3137" spans="1:7" hidden="1" x14ac:dyDescent="0.25">
      <c r="A3137" s="61" t="s">
        <v>12284</v>
      </c>
      <c r="B3137" s="61" t="s">
        <v>1031</v>
      </c>
      <c r="C3137" s="62">
        <v>592576</v>
      </c>
      <c r="D3137" s="61" t="s">
        <v>12141</v>
      </c>
      <c r="E3137" s="61" t="s">
        <v>12207</v>
      </c>
      <c r="F3137" s="61" t="s">
        <v>12275</v>
      </c>
      <c r="G3137" s="63">
        <v>3</v>
      </c>
    </row>
    <row r="3138" spans="1:7" hidden="1" x14ac:dyDescent="0.25">
      <c r="A3138" s="61" t="s">
        <v>12284</v>
      </c>
      <c r="B3138" s="61" t="s">
        <v>1031</v>
      </c>
      <c r="C3138" s="62">
        <v>592576</v>
      </c>
      <c r="D3138" s="61" t="s">
        <v>12141</v>
      </c>
      <c r="E3138" s="61" t="s">
        <v>12207</v>
      </c>
      <c r="F3138" s="61" t="s">
        <v>12276</v>
      </c>
      <c r="G3138" s="63">
        <v>2</v>
      </c>
    </row>
    <row r="3139" spans="1:7" hidden="1" x14ac:dyDescent="0.25">
      <c r="A3139" s="61" t="s">
        <v>12284</v>
      </c>
      <c r="B3139" s="61" t="s">
        <v>1031</v>
      </c>
      <c r="C3139" s="62">
        <v>592576</v>
      </c>
      <c r="D3139" s="61" t="s">
        <v>12017</v>
      </c>
      <c r="E3139" s="61" t="s">
        <v>12206</v>
      </c>
      <c r="F3139" s="61" t="s">
        <v>12275</v>
      </c>
      <c r="G3139" s="63">
        <v>6</v>
      </c>
    </row>
    <row r="3140" spans="1:7" hidden="1" x14ac:dyDescent="0.25">
      <c r="A3140" s="61" t="s">
        <v>12284</v>
      </c>
      <c r="B3140" s="61" t="s">
        <v>1031</v>
      </c>
      <c r="C3140" s="62">
        <v>592576</v>
      </c>
      <c r="D3140" s="61" t="s">
        <v>12017</v>
      </c>
      <c r="E3140" s="61" t="s">
        <v>12206</v>
      </c>
      <c r="F3140" s="61" t="s">
        <v>12276</v>
      </c>
      <c r="G3140" s="63">
        <v>3.7</v>
      </c>
    </row>
    <row r="3141" spans="1:7" hidden="1" x14ac:dyDescent="0.25">
      <c r="A3141" s="61" t="s">
        <v>12284</v>
      </c>
      <c r="B3141" s="61" t="s">
        <v>997</v>
      </c>
      <c r="C3141" s="62">
        <v>592578</v>
      </c>
      <c r="D3141" s="61" t="s">
        <v>12051</v>
      </c>
      <c r="E3141" s="61" t="s">
        <v>12165</v>
      </c>
      <c r="F3141" s="61" t="s">
        <v>12275</v>
      </c>
      <c r="G3141" s="63">
        <v>10</v>
      </c>
    </row>
    <row r="3142" spans="1:7" hidden="1" x14ac:dyDescent="0.25">
      <c r="A3142" s="61" t="s">
        <v>12284</v>
      </c>
      <c r="B3142" s="61" t="s">
        <v>997</v>
      </c>
      <c r="C3142" s="62">
        <v>592578</v>
      </c>
      <c r="D3142" s="61" t="s">
        <v>12051</v>
      </c>
      <c r="E3142" s="61" t="s">
        <v>12165</v>
      </c>
      <c r="F3142" s="61" t="s">
        <v>12276</v>
      </c>
      <c r="G3142" s="63">
        <v>7.5</v>
      </c>
    </row>
    <row r="3143" spans="1:7" hidden="1" x14ac:dyDescent="0.25">
      <c r="A3143" s="61" t="s">
        <v>12284</v>
      </c>
      <c r="B3143" s="61" t="s">
        <v>997</v>
      </c>
      <c r="C3143" s="62">
        <v>592578</v>
      </c>
      <c r="D3143" s="61" t="s">
        <v>12025</v>
      </c>
      <c r="E3143" s="61" t="s">
        <v>12165</v>
      </c>
      <c r="F3143" s="61" t="s">
        <v>12275</v>
      </c>
      <c r="G3143" s="63">
        <v>10</v>
      </c>
    </row>
    <row r="3144" spans="1:7" hidden="1" x14ac:dyDescent="0.25">
      <c r="A3144" s="61" t="s">
        <v>12284</v>
      </c>
      <c r="B3144" s="61" t="s">
        <v>997</v>
      </c>
      <c r="C3144" s="62">
        <v>592578</v>
      </c>
      <c r="D3144" s="61" t="s">
        <v>12025</v>
      </c>
      <c r="E3144" s="61" t="s">
        <v>12165</v>
      </c>
      <c r="F3144" s="61" t="s">
        <v>12276</v>
      </c>
      <c r="G3144" s="63">
        <v>7.5</v>
      </c>
    </row>
    <row r="3145" spans="1:7" hidden="1" x14ac:dyDescent="0.25">
      <c r="A3145" s="61" t="s">
        <v>12284</v>
      </c>
      <c r="B3145" s="61" t="s">
        <v>8623</v>
      </c>
      <c r="C3145" s="62">
        <v>592601</v>
      </c>
      <c r="D3145" s="61" t="s">
        <v>12129</v>
      </c>
      <c r="E3145" s="61" t="s">
        <v>12201</v>
      </c>
      <c r="F3145" s="61" t="s">
        <v>12276</v>
      </c>
      <c r="G3145" s="63">
        <v>17.5</v>
      </c>
    </row>
    <row r="3146" spans="1:7" hidden="1" x14ac:dyDescent="0.25">
      <c r="A3146" s="61" t="s">
        <v>12284</v>
      </c>
      <c r="B3146" s="61" t="s">
        <v>8623</v>
      </c>
      <c r="C3146" s="62">
        <v>592601</v>
      </c>
      <c r="D3146" s="61" t="s">
        <v>12051</v>
      </c>
      <c r="E3146" s="61" t="s">
        <v>12201</v>
      </c>
      <c r="F3146" s="61" t="s">
        <v>12276</v>
      </c>
      <c r="G3146" s="63">
        <v>17.5</v>
      </c>
    </row>
    <row r="3147" spans="1:7" hidden="1" x14ac:dyDescent="0.25">
      <c r="A3147" s="61" t="s">
        <v>12284</v>
      </c>
      <c r="B3147" s="61" t="s">
        <v>87</v>
      </c>
      <c r="C3147" s="62">
        <v>493482</v>
      </c>
      <c r="D3147" s="61" t="s">
        <v>12086</v>
      </c>
      <c r="E3147" s="61" t="s">
        <v>12208</v>
      </c>
      <c r="F3147" s="61" t="s">
        <v>12275</v>
      </c>
      <c r="G3147" s="63">
        <v>6</v>
      </c>
    </row>
    <row r="3148" spans="1:7" hidden="1" x14ac:dyDescent="0.25">
      <c r="A3148" s="61" t="s">
        <v>12284</v>
      </c>
      <c r="B3148" s="61" t="s">
        <v>87</v>
      </c>
      <c r="C3148" s="62">
        <v>493482</v>
      </c>
      <c r="D3148" s="61" t="s">
        <v>12086</v>
      </c>
      <c r="E3148" s="61" t="s">
        <v>12208</v>
      </c>
      <c r="F3148" s="61" t="s">
        <v>12276</v>
      </c>
      <c r="G3148" s="63">
        <v>3</v>
      </c>
    </row>
    <row r="3149" spans="1:7" hidden="1" x14ac:dyDescent="0.25">
      <c r="A3149" s="61" t="s">
        <v>12284</v>
      </c>
      <c r="B3149" s="61" t="s">
        <v>87</v>
      </c>
      <c r="C3149" s="62">
        <v>493482</v>
      </c>
      <c r="D3149" s="61" t="s">
        <v>12051</v>
      </c>
      <c r="E3149" s="61" t="s">
        <v>12208</v>
      </c>
      <c r="F3149" s="61" t="s">
        <v>12275</v>
      </c>
      <c r="G3149" s="63">
        <v>6</v>
      </c>
    </row>
    <row r="3150" spans="1:7" hidden="1" x14ac:dyDescent="0.25">
      <c r="A3150" s="61" t="s">
        <v>12284</v>
      </c>
      <c r="B3150" s="61" t="s">
        <v>87</v>
      </c>
      <c r="C3150" s="62">
        <v>493482</v>
      </c>
      <c r="D3150" s="61" t="s">
        <v>12051</v>
      </c>
      <c r="E3150" s="61" t="s">
        <v>12208</v>
      </c>
      <c r="F3150" s="61" t="s">
        <v>12276</v>
      </c>
      <c r="G3150" s="63">
        <v>3</v>
      </c>
    </row>
    <row r="3151" spans="1:7" hidden="1" x14ac:dyDescent="0.25">
      <c r="A3151" s="61" t="s">
        <v>12284</v>
      </c>
      <c r="B3151" s="61" t="s">
        <v>10097</v>
      </c>
      <c r="C3151" s="62">
        <v>592689</v>
      </c>
      <c r="D3151" s="61" t="s">
        <v>12051</v>
      </c>
      <c r="E3151" s="61" t="s">
        <v>12166</v>
      </c>
      <c r="F3151" s="61" t="s">
        <v>12275</v>
      </c>
      <c r="G3151" s="63">
        <v>6.5</v>
      </c>
    </row>
    <row r="3152" spans="1:7" hidden="1" x14ac:dyDescent="0.25">
      <c r="A3152" s="61" t="s">
        <v>12284</v>
      </c>
      <c r="B3152" s="61" t="s">
        <v>10097</v>
      </c>
      <c r="C3152" s="62">
        <v>592689</v>
      </c>
      <c r="D3152" s="61" t="s">
        <v>12051</v>
      </c>
      <c r="E3152" s="61" t="s">
        <v>12166</v>
      </c>
      <c r="F3152" s="61" t="s">
        <v>12276</v>
      </c>
      <c r="G3152" s="63">
        <v>8</v>
      </c>
    </row>
    <row r="3153" spans="1:7" hidden="1" x14ac:dyDescent="0.25">
      <c r="A3153" s="61" t="s">
        <v>12284</v>
      </c>
      <c r="B3153" s="61" t="s">
        <v>10097</v>
      </c>
      <c r="C3153" s="62">
        <v>592689</v>
      </c>
      <c r="D3153" s="61" t="s">
        <v>12051</v>
      </c>
      <c r="E3153" s="61" t="s">
        <v>12167</v>
      </c>
      <c r="F3153" s="61" t="s">
        <v>12275</v>
      </c>
      <c r="G3153" s="63">
        <v>9</v>
      </c>
    </row>
    <row r="3154" spans="1:7" hidden="1" x14ac:dyDescent="0.25">
      <c r="A3154" s="61" t="s">
        <v>12284</v>
      </c>
      <c r="B3154" s="61" t="s">
        <v>10097</v>
      </c>
      <c r="C3154" s="62">
        <v>592689</v>
      </c>
      <c r="D3154" s="61" t="s">
        <v>12051</v>
      </c>
      <c r="E3154" s="61" t="s">
        <v>12167</v>
      </c>
      <c r="F3154" s="61" t="s">
        <v>12276</v>
      </c>
      <c r="G3154" s="63">
        <v>8</v>
      </c>
    </row>
    <row r="3155" spans="1:7" hidden="1" x14ac:dyDescent="0.25">
      <c r="A3155" s="61" t="s">
        <v>12284</v>
      </c>
      <c r="B3155" s="61" t="s">
        <v>10097</v>
      </c>
      <c r="C3155" s="62">
        <v>592689</v>
      </c>
      <c r="D3155" s="61" t="s">
        <v>12053</v>
      </c>
      <c r="E3155" s="61" t="s">
        <v>12167</v>
      </c>
      <c r="F3155" s="61" t="s">
        <v>12275</v>
      </c>
      <c r="G3155" s="63">
        <v>9</v>
      </c>
    </row>
    <row r="3156" spans="1:7" hidden="1" x14ac:dyDescent="0.25">
      <c r="A3156" s="61" t="s">
        <v>12284</v>
      </c>
      <c r="B3156" s="61" t="s">
        <v>10097</v>
      </c>
      <c r="C3156" s="62">
        <v>592689</v>
      </c>
      <c r="D3156" s="61" t="s">
        <v>12053</v>
      </c>
      <c r="E3156" s="61" t="s">
        <v>12167</v>
      </c>
      <c r="F3156" s="61" t="s">
        <v>12276</v>
      </c>
      <c r="G3156" s="63">
        <v>8</v>
      </c>
    </row>
    <row r="3157" spans="1:7" hidden="1" x14ac:dyDescent="0.25">
      <c r="A3157" s="61" t="s">
        <v>12284</v>
      </c>
      <c r="B3157" s="61" t="s">
        <v>10097</v>
      </c>
      <c r="C3157" s="62">
        <v>592689</v>
      </c>
      <c r="D3157" s="61" t="s">
        <v>11993</v>
      </c>
      <c r="E3157" s="61" t="s">
        <v>12166</v>
      </c>
      <c r="F3157" s="61" t="s">
        <v>12275</v>
      </c>
      <c r="G3157" s="63">
        <v>6.5</v>
      </c>
    </row>
    <row r="3158" spans="1:7" hidden="1" x14ac:dyDescent="0.25">
      <c r="A3158" s="61" t="s">
        <v>12284</v>
      </c>
      <c r="B3158" s="61" t="s">
        <v>10097</v>
      </c>
      <c r="C3158" s="62">
        <v>592689</v>
      </c>
      <c r="D3158" s="61" t="s">
        <v>11993</v>
      </c>
      <c r="E3158" s="61" t="s">
        <v>12166</v>
      </c>
      <c r="F3158" s="61" t="s">
        <v>12276</v>
      </c>
      <c r="G3158" s="63">
        <v>8</v>
      </c>
    </row>
    <row r="3159" spans="1:7" hidden="1" x14ac:dyDescent="0.25">
      <c r="A3159" s="61" t="s">
        <v>12284</v>
      </c>
      <c r="B3159" s="61" t="s">
        <v>10097</v>
      </c>
      <c r="C3159" s="62">
        <v>592689</v>
      </c>
      <c r="D3159" s="61" t="s">
        <v>12121</v>
      </c>
      <c r="E3159" s="61" t="s">
        <v>12167</v>
      </c>
      <c r="F3159" s="61" t="s">
        <v>12275</v>
      </c>
      <c r="G3159" s="63">
        <v>9</v>
      </c>
    </row>
    <row r="3160" spans="1:7" hidden="1" x14ac:dyDescent="0.25">
      <c r="A3160" s="61" t="s">
        <v>12284</v>
      </c>
      <c r="B3160" s="61" t="s">
        <v>7284</v>
      </c>
      <c r="C3160" s="62">
        <v>104946</v>
      </c>
      <c r="D3160" s="61" t="s">
        <v>12051</v>
      </c>
      <c r="E3160" s="61" t="s">
        <v>12186</v>
      </c>
      <c r="F3160" s="61" t="s">
        <v>12275</v>
      </c>
      <c r="G3160" s="63">
        <v>3</v>
      </c>
    </row>
    <row r="3161" spans="1:7" hidden="1" x14ac:dyDescent="0.25">
      <c r="A3161" s="61" t="s">
        <v>12284</v>
      </c>
      <c r="B3161" s="61" t="s">
        <v>4655</v>
      </c>
      <c r="C3161" s="62">
        <v>592858</v>
      </c>
      <c r="D3161" s="61" t="s">
        <v>12051</v>
      </c>
      <c r="E3161" s="61" t="s">
        <v>12171</v>
      </c>
      <c r="F3161" s="61" t="s">
        <v>12275</v>
      </c>
      <c r="G3161" s="63">
        <v>4</v>
      </c>
    </row>
    <row r="3162" spans="1:7" hidden="1" x14ac:dyDescent="0.25">
      <c r="A3162" s="61" t="s">
        <v>12284</v>
      </c>
      <c r="B3162" s="61" t="s">
        <v>4655</v>
      </c>
      <c r="C3162" s="62">
        <v>592858</v>
      </c>
      <c r="D3162" s="61" t="s">
        <v>12051</v>
      </c>
      <c r="E3162" s="61" t="s">
        <v>12171</v>
      </c>
      <c r="F3162" s="61" t="s">
        <v>12276</v>
      </c>
      <c r="G3162" s="63">
        <v>2</v>
      </c>
    </row>
    <row r="3163" spans="1:7" hidden="1" x14ac:dyDescent="0.25">
      <c r="A3163" s="61" t="s">
        <v>12284</v>
      </c>
      <c r="B3163" s="61" t="s">
        <v>9428</v>
      </c>
      <c r="C3163" s="62">
        <v>592943</v>
      </c>
      <c r="D3163" s="61" t="s">
        <v>12051</v>
      </c>
      <c r="E3163" s="61" t="s">
        <v>12209</v>
      </c>
      <c r="F3163" s="61" t="s">
        <v>12275</v>
      </c>
      <c r="G3163" s="63">
        <v>3</v>
      </c>
    </row>
    <row r="3164" spans="1:7" hidden="1" x14ac:dyDescent="0.25">
      <c r="A3164" s="61" t="s">
        <v>12284</v>
      </c>
      <c r="B3164" s="61" t="s">
        <v>9428</v>
      </c>
      <c r="C3164" s="62">
        <v>592943</v>
      </c>
      <c r="D3164" s="61" t="s">
        <v>12051</v>
      </c>
      <c r="E3164" s="61" t="s">
        <v>12209</v>
      </c>
      <c r="F3164" s="61" t="s">
        <v>12276</v>
      </c>
      <c r="G3164" s="63">
        <v>3</v>
      </c>
    </row>
    <row r="3165" spans="1:7" hidden="1" x14ac:dyDescent="0.25">
      <c r="A3165" s="61" t="s">
        <v>12284</v>
      </c>
      <c r="B3165" s="61" t="s">
        <v>9428</v>
      </c>
      <c r="C3165" s="62">
        <v>592943</v>
      </c>
      <c r="D3165" s="61" t="s">
        <v>11970</v>
      </c>
      <c r="E3165" s="61" t="s">
        <v>12209</v>
      </c>
      <c r="F3165" s="61" t="s">
        <v>12275</v>
      </c>
      <c r="G3165" s="63">
        <v>3</v>
      </c>
    </row>
    <row r="3166" spans="1:7" hidden="1" x14ac:dyDescent="0.25">
      <c r="A3166" s="61" t="s">
        <v>12284</v>
      </c>
      <c r="B3166" s="61" t="s">
        <v>9428</v>
      </c>
      <c r="C3166" s="62">
        <v>592943</v>
      </c>
      <c r="D3166" s="61" t="s">
        <v>11970</v>
      </c>
      <c r="E3166" s="61" t="s">
        <v>12209</v>
      </c>
      <c r="F3166" s="61" t="s">
        <v>12276</v>
      </c>
      <c r="G3166" s="63">
        <v>3</v>
      </c>
    </row>
    <row r="3167" spans="1:7" hidden="1" x14ac:dyDescent="0.25">
      <c r="A3167" s="61" t="s">
        <v>12284</v>
      </c>
      <c r="B3167" s="61" t="s">
        <v>3712</v>
      </c>
      <c r="C3167" s="62">
        <v>592957</v>
      </c>
      <c r="D3167" s="61" t="s">
        <v>12051</v>
      </c>
      <c r="E3167" s="61" t="s">
        <v>12210</v>
      </c>
      <c r="F3167" s="61" t="s">
        <v>12275</v>
      </c>
      <c r="G3167" s="63">
        <v>12</v>
      </c>
    </row>
    <row r="3168" spans="1:7" hidden="1" x14ac:dyDescent="0.25">
      <c r="A3168" s="61" t="s">
        <v>12284</v>
      </c>
      <c r="B3168" s="61" t="s">
        <v>3712</v>
      </c>
      <c r="C3168" s="62">
        <v>592957</v>
      </c>
      <c r="D3168" s="61" t="s">
        <v>12051</v>
      </c>
      <c r="E3168" s="61" t="s">
        <v>12210</v>
      </c>
      <c r="F3168" s="61" t="s">
        <v>12276</v>
      </c>
      <c r="G3168" s="63">
        <v>8</v>
      </c>
    </row>
    <row r="3169" spans="1:7" hidden="1" x14ac:dyDescent="0.25">
      <c r="A3169" s="61" t="s">
        <v>12284</v>
      </c>
      <c r="B3169" s="61" t="s">
        <v>6626</v>
      </c>
      <c r="C3169" s="62">
        <v>592972</v>
      </c>
      <c r="D3169" s="61" t="s">
        <v>12088</v>
      </c>
      <c r="E3169" s="61" t="s">
        <v>12211</v>
      </c>
      <c r="F3169" s="61" t="s">
        <v>12275</v>
      </c>
      <c r="G3169" s="63">
        <v>3</v>
      </c>
    </row>
    <row r="3170" spans="1:7" hidden="1" x14ac:dyDescent="0.25">
      <c r="A3170" s="61" t="s">
        <v>12284</v>
      </c>
      <c r="B3170" s="61" t="s">
        <v>6626</v>
      </c>
      <c r="C3170" s="62">
        <v>592972</v>
      </c>
      <c r="D3170" s="61" t="s">
        <v>12051</v>
      </c>
      <c r="E3170" s="61" t="s">
        <v>12211</v>
      </c>
      <c r="F3170" s="61" t="s">
        <v>12275</v>
      </c>
      <c r="G3170" s="63">
        <v>3</v>
      </c>
    </row>
    <row r="3171" spans="1:7" hidden="1" x14ac:dyDescent="0.25">
      <c r="A3171" s="61" t="s">
        <v>12284</v>
      </c>
      <c r="B3171" s="61" t="s">
        <v>6421</v>
      </c>
      <c r="C3171" s="62">
        <v>592880</v>
      </c>
      <c r="D3171" s="61" t="s">
        <v>12051</v>
      </c>
      <c r="E3171" s="61" t="s">
        <v>12169</v>
      </c>
      <c r="F3171" s="61" t="s">
        <v>12275</v>
      </c>
      <c r="G3171" s="63">
        <v>6</v>
      </c>
    </row>
    <row r="3172" spans="1:7" hidden="1" x14ac:dyDescent="0.25">
      <c r="A3172" s="61" t="s">
        <v>12284</v>
      </c>
      <c r="B3172" s="61" t="s">
        <v>6421</v>
      </c>
      <c r="C3172" s="62">
        <v>592880</v>
      </c>
      <c r="D3172" s="61" t="s">
        <v>12051</v>
      </c>
      <c r="E3172" s="61" t="s">
        <v>12169</v>
      </c>
      <c r="F3172" s="61" t="s">
        <v>12276</v>
      </c>
      <c r="G3172" s="63">
        <v>6</v>
      </c>
    </row>
    <row r="3173" spans="1:7" hidden="1" x14ac:dyDescent="0.25">
      <c r="A3173" s="61" t="s">
        <v>12284</v>
      </c>
      <c r="B3173" s="61" t="s">
        <v>6421</v>
      </c>
      <c r="C3173" s="62">
        <v>592880</v>
      </c>
      <c r="D3173" s="61" t="s">
        <v>11999</v>
      </c>
      <c r="E3173" s="61" t="s">
        <v>12169</v>
      </c>
      <c r="F3173" s="61" t="s">
        <v>12275</v>
      </c>
      <c r="G3173" s="63">
        <v>6</v>
      </c>
    </row>
    <row r="3174" spans="1:7" hidden="1" x14ac:dyDescent="0.25">
      <c r="A3174" s="61" t="s">
        <v>12284</v>
      </c>
      <c r="B3174" s="61" t="s">
        <v>6421</v>
      </c>
      <c r="C3174" s="62">
        <v>592880</v>
      </c>
      <c r="D3174" s="61" t="s">
        <v>11999</v>
      </c>
      <c r="E3174" s="61" t="s">
        <v>12169</v>
      </c>
      <c r="F3174" s="61" t="s">
        <v>12276</v>
      </c>
      <c r="G3174" s="63">
        <v>6</v>
      </c>
    </row>
    <row r="3175" spans="1:7" hidden="1" x14ac:dyDescent="0.25">
      <c r="A3175" s="61" t="s">
        <v>12284</v>
      </c>
      <c r="B3175" s="61" t="s">
        <v>5675</v>
      </c>
      <c r="C3175" s="62">
        <v>593333</v>
      </c>
      <c r="D3175" s="61" t="s">
        <v>12051</v>
      </c>
      <c r="E3175" s="61" t="s">
        <v>12212</v>
      </c>
      <c r="F3175" s="61" t="s">
        <v>12275</v>
      </c>
      <c r="G3175" s="63">
        <v>3</v>
      </c>
    </row>
    <row r="3176" spans="1:7" hidden="1" x14ac:dyDescent="0.25">
      <c r="A3176" s="61" t="s">
        <v>12284</v>
      </c>
      <c r="B3176" s="61" t="s">
        <v>5675</v>
      </c>
      <c r="C3176" s="62">
        <v>593333</v>
      </c>
      <c r="D3176" s="61" t="s">
        <v>12051</v>
      </c>
      <c r="E3176" s="61" t="s">
        <v>12212</v>
      </c>
      <c r="F3176" s="61" t="s">
        <v>12276</v>
      </c>
      <c r="G3176" s="63">
        <v>3</v>
      </c>
    </row>
    <row r="3177" spans="1:7" hidden="1" x14ac:dyDescent="0.25">
      <c r="A3177" s="61" t="s">
        <v>12284</v>
      </c>
      <c r="B3177" s="61" t="s">
        <v>5675</v>
      </c>
      <c r="C3177" s="62">
        <v>593333</v>
      </c>
      <c r="D3177" s="61" t="s">
        <v>12009</v>
      </c>
      <c r="E3177" s="61" t="s">
        <v>12212</v>
      </c>
      <c r="F3177" s="61" t="s">
        <v>12275</v>
      </c>
      <c r="G3177" s="63">
        <v>3</v>
      </c>
    </row>
    <row r="3178" spans="1:7" hidden="1" x14ac:dyDescent="0.25">
      <c r="A3178" s="61" t="s">
        <v>12284</v>
      </c>
      <c r="B3178" s="61" t="s">
        <v>5675</v>
      </c>
      <c r="C3178" s="62">
        <v>593333</v>
      </c>
      <c r="D3178" s="61" t="s">
        <v>12009</v>
      </c>
      <c r="E3178" s="61" t="s">
        <v>12212</v>
      </c>
      <c r="F3178" s="61" t="s">
        <v>12276</v>
      </c>
      <c r="G3178" s="63">
        <v>3</v>
      </c>
    </row>
    <row r="3179" spans="1:7" hidden="1" x14ac:dyDescent="0.25">
      <c r="A3179" s="61" t="s">
        <v>12284</v>
      </c>
      <c r="B3179" s="61" t="s">
        <v>71</v>
      </c>
      <c r="C3179" s="62">
        <v>493094</v>
      </c>
      <c r="D3179" s="61" t="s">
        <v>12051</v>
      </c>
      <c r="E3179" s="61" t="s">
        <v>12213</v>
      </c>
      <c r="F3179" s="61" t="s">
        <v>12275</v>
      </c>
      <c r="G3179" s="63">
        <v>7</v>
      </c>
    </row>
    <row r="3180" spans="1:7" hidden="1" x14ac:dyDescent="0.25">
      <c r="A3180" s="61" t="s">
        <v>12284</v>
      </c>
      <c r="B3180" s="61" t="s">
        <v>71</v>
      </c>
      <c r="C3180" s="62">
        <v>493094</v>
      </c>
      <c r="D3180" s="61" t="s">
        <v>12073</v>
      </c>
      <c r="E3180" s="61" t="s">
        <v>12213</v>
      </c>
      <c r="F3180" s="61" t="s">
        <v>12275</v>
      </c>
      <c r="G3180" s="63">
        <v>7</v>
      </c>
    </row>
    <row r="3181" spans="1:7" hidden="1" x14ac:dyDescent="0.25">
      <c r="A3181" s="61" t="s">
        <v>12284</v>
      </c>
      <c r="B3181" s="61" t="s">
        <v>956</v>
      </c>
      <c r="C3181" s="62">
        <v>580252</v>
      </c>
      <c r="D3181" s="61" t="s">
        <v>12051</v>
      </c>
      <c r="E3181" s="61" t="s">
        <v>12214</v>
      </c>
      <c r="F3181" s="61" t="s">
        <v>12275</v>
      </c>
      <c r="G3181" s="63">
        <v>9</v>
      </c>
    </row>
    <row r="3182" spans="1:7" hidden="1" x14ac:dyDescent="0.25">
      <c r="A3182" s="61" t="s">
        <v>12284</v>
      </c>
      <c r="B3182" s="61" t="s">
        <v>956</v>
      </c>
      <c r="C3182" s="62">
        <v>580252</v>
      </c>
      <c r="D3182" s="61" t="s">
        <v>12051</v>
      </c>
      <c r="E3182" s="61" t="s">
        <v>12214</v>
      </c>
      <c r="F3182" s="61" t="s">
        <v>12276</v>
      </c>
      <c r="G3182" s="63">
        <v>8</v>
      </c>
    </row>
    <row r="3183" spans="1:7" hidden="1" x14ac:dyDescent="0.25">
      <c r="A3183" s="61" t="s">
        <v>12284</v>
      </c>
      <c r="B3183" s="61" t="s">
        <v>1016</v>
      </c>
      <c r="C3183" s="62">
        <v>580253</v>
      </c>
      <c r="D3183" s="61" t="s">
        <v>12051</v>
      </c>
      <c r="E3183" s="61" t="s">
        <v>12215</v>
      </c>
      <c r="F3183" s="61" t="s">
        <v>12275</v>
      </c>
      <c r="G3183" s="63">
        <v>2</v>
      </c>
    </row>
    <row r="3184" spans="1:7" hidden="1" x14ac:dyDescent="0.25">
      <c r="A3184" s="61" t="s">
        <v>12284</v>
      </c>
      <c r="B3184" s="61" t="s">
        <v>1016</v>
      </c>
      <c r="C3184" s="62">
        <v>580253</v>
      </c>
      <c r="D3184" s="61" t="s">
        <v>12051</v>
      </c>
      <c r="E3184" s="61" t="s">
        <v>12215</v>
      </c>
      <c r="F3184" s="61" t="s">
        <v>12276</v>
      </c>
      <c r="G3184" s="63">
        <v>2</v>
      </c>
    </row>
    <row r="3185" spans="1:7" hidden="1" x14ac:dyDescent="0.25">
      <c r="A3185" s="61" t="s">
        <v>12284</v>
      </c>
      <c r="B3185" s="61" t="s">
        <v>1016</v>
      </c>
      <c r="C3185" s="62">
        <v>580253</v>
      </c>
      <c r="D3185" s="61" t="s">
        <v>12067</v>
      </c>
      <c r="E3185" s="61" t="s">
        <v>12215</v>
      </c>
      <c r="F3185" s="61" t="s">
        <v>12275</v>
      </c>
      <c r="G3185" s="63">
        <v>2</v>
      </c>
    </row>
    <row r="3186" spans="1:7" hidden="1" x14ac:dyDescent="0.25">
      <c r="A3186" s="61" t="s">
        <v>12284</v>
      </c>
      <c r="B3186" s="61" t="s">
        <v>1016</v>
      </c>
      <c r="C3186" s="62">
        <v>580253</v>
      </c>
      <c r="D3186" s="61" t="s">
        <v>12067</v>
      </c>
      <c r="E3186" s="61" t="s">
        <v>12215</v>
      </c>
      <c r="F3186" s="61" t="s">
        <v>12276</v>
      </c>
      <c r="G3186" s="63">
        <v>2</v>
      </c>
    </row>
    <row r="3187" spans="1:7" hidden="1" x14ac:dyDescent="0.25">
      <c r="A3187" s="61" t="s">
        <v>12284</v>
      </c>
      <c r="B3187" s="61" t="s">
        <v>215</v>
      </c>
      <c r="C3187" s="62">
        <v>580398</v>
      </c>
      <c r="D3187" s="61" t="s">
        <v>12051</v>
      </c>
      <c r="E3187" s="61" t="s">
        <v>12216</v>
      </c>
      <c r="F3187" s="61" t="s">
        <v>12275</v>
      </c>
      <c r="G3187" s="63">
        <v>12.5</v>
      </c>
    </row>
    <row r="3188" spans="1:7" hidden="1" x14ac:dyDescent="0.25">
      <c r="A3188" s="61" t="s">
        <v>12284</v>
      </c>
      <c r="B3188" s="61" t="s">
        <v>215</v>
      </c>
      <c r="C3188" s="62">
        <v>580398</v>
      </c>
      <c r="D3188" s="61" t="s">
        <v>12051</v>
      </c>
      <c r="E3188" s="61" t="s">
        <v>12216</v>
      </c>
      <c r="F3188" s="61" t="s">
        <v>12276</v>
      </c>
      <c r="G3188" s="63">
        <v>9.5</v>
      </c>
    </row>
    <row r="3189" spans="1:7" hidden="1" x14ac:dyDescent="0.25">
      <c r="A3189" s="61" t="s">
        <v>12284</v>
      </c>
      <c r="B3189" s="61" t="s">
        <v>215</v>
      </c>
      <c r="C3189" s="62">
        <v>580398</v>
      </c>
      <c r="D3189" s="61" t="s">
        <v>11975</v>
      </c>
      <c r="E3189" s="61" t="s">
        <v>12216</v>
      </c>
      <c r="F3189" s="61" t="s">
        <v>12275</v>
      </c>
      <c r="G3189" s="63">
        <v>12.5</v>
      </c>
    </row>
    <row r="3190" spans="1:7" hidden="1" x14ac:dyDescent="0.25">
      <c r="A3190" s="61" t="s">
        <v>12284</v>
      </c>
      <c r="B3190" s="61" t="s">
        <v>215</v>
      </c>
      <c r="C3190" s="62">
        <v>580398</v>
      </c>
      <c r="D3190" s="61" t="s">
        <v>11975</v>
      </c>
      <c r="E3190" s="61" t="s">
        <v>12216</v>
      </c>
      <c r="F3190" s="61" t="s">
        <v>12276</v>
      </c>
      <c r="G3190" s="63">
        <v>9.5</v>
      </c>
    </row>
    <row r="3191" spans="1:7" hidden="1" x14ac:dyDescent="0.25">
      <c r="A3191" s="61" t="s">
        <v>12284</v>
      </c>
      <c r="B3191" s="61" t="s">
        <v>238</v>
      </c>
      <c r="C3191" s="62">
        <v>580526</v>
      </c>
      <c r="D3191" s="61" t="s">
        <v>12051</v>
      </c>
      <c r="E3191" s="61" t="s">
        <v>12217</v>
      </c>
      <c r="F3191" s="61" t="s">
        <v>12275</v>
      </c>
      <c r="G3191" s="63">
        <v>7</v>
      </c>
    </row>
    <row r="3192" spans="1:7" hidden="1" x14ac:dyDescent="0.25">
      <c r="A3192" s="61" t="s">
        <v>12284</v>
      </c>
      <c r="B3192" s="61" t="s">
        <v>238</v>
      </c>
      <c r="C3192" s="62">
        <v>580526</v>
      </c>
      <c r="D3192" s="61" t="s">
        <v>12051</v>
      </c>
      <c r="E3192" s="61" t="s">
        <v>12217</v>
      </c>
      <c r="F3192" s="61" t="s">
        <v>12276</v>
      </c>
      <c r="G3192" s="63">
        <v>7</v>
      </c>
    </row>
    <row r="3193" spans="1:7" hidden="1" x14ac:dyDescent="0.25">
      <c r="A3193" s="61" t="s">
        <v>12284</v>
      </c>
      <c r="B3193" s="61" t="s">
        <v>238</v>
      </c>
      <c r="C3193" s="62">
        <v>580526</v>
      </c>
      <c r="D3193" s="61" t="s">
        <v>12007</v>
      </c>
      <c r="E3193" s="61" t="s">
        <v>12217</v>
      </c>
      <c r="F3193" s="61" t="s">
        <v>12275</v>
      </c>
      <c r="G3193" s="63">
        <v>7</v>
      </c>
    </row>
    <row r="3194" spans="1:7" hidden="1" x14ac:dyDescent="0.25">
      <c r="A3194" s="61" t="s">
        <v>12284</v>
      </c>
      <c r="B3194" s="61" t="s">
        <v>238</v>
      </c>
      <c r="C3194" s="62">
        <v>580526</v>
      </c>
      <c r="D3194" s="61" t="s">
        <v>12007</v>
      </c>
      <c r="E3194" s="61" t="s">
        <v>12217</v>
      </c>
      <c r="F3194" s="61" t="s">
        <v>12276</v>
      </c>
      <c r="G3194" s="63">
        <v>7</v>
      </c>
    </row>
    <row r="3195" spans="1:7" hidden="1" x14ac:dyDescent="0.25">
      <c r="A3195" s="61" t="s">
        <v>12284</v>
      </c>
      <c r="B3195" s="61" t="s">
        <v>200</v>
      </c>
      <c r="C3195" s="62">
        <v>490468</v>
      </c>
      <c r="D3195" s="61" t="s">
        <v>12051</v>
      </c>
      <c r="E3195" s="61" t="s">
        <v>12212</v>
      </c>
      <c r="F3195" s="61" t="s">
        <v>12275</v>
      </c>
      <c r="G3195" s="63">
        <v>1.5</v>
      </c>
    </row>
    <row r="3196" spans="1:7" hidden="1" x14ac:dyDescent="0.25">
      <c r="A3196" s="61" t="s">
        <v>12284</v>
      </c>
      <c r="B3196" s="61" t="s">
        <v>200</v>
      </c>
      <c r="C3196" s="62">
        <v>490468</v>
      </c>
      <c r="D3196" s="61" t="s">
        <v>12009</v>
      </c>
      <c r="E3196" s="61" t="s">
        <v>12212</v>
      </c>
      <c r="F3196" s="61" t="s">
        <v>12275</v>
      </c>
      <c r="G3196" s="63">
        <v>1.5</v>
      </c>
    </row>
    <row r="3197" spans="1:7" hidden="1" x14ac:dyDescent="0.25">
      <c r="A3197" s="61" t="s">
        <v>12284</v>
      </c>
      <c r="B3197" s="61" t="s">
        <v>161</v>
      </c>
      <c r="C3197" s="62">
        <v>580687</v>
      </c>
      <c r="D3197" s="61" t="s">
        <v>12051</v>
      </c>
      <c r="E3197" s="61" t="s">
        <v>12210</v>
      </c>
      <c r="F3197" s="61" t="s">
        <v>12275</v>
      </c>
      <c r="G3197" s="63">
        <v>11</v>
      </c>
    </row>
    <row r="3198" spans="1:7" hidden="1" x14ac:dyDescent="0.25">
      <c r="A3198" s="61" t="s">
        <v>12284</v>
      </c>
      <c r="B3198" s="61" t="s">
        <v>161</v>
      </c>
      <c r="C3198" s="62">
        <v>580687</v>
      </c>
      <c r="D3198" s="61" t="s">
        <v>12051</v>
      </c>
      <c r="E3198" s="61" t="s">
        <v>12210</v>
      </c>
      <c r="F3198" s="61" t="s">
        <v>12276</v>
      </c>
      <c r="G3198" s="63">
        <v>5</v>
      </c>
    </row>
    <row r="3199" spans="1:7" hidden="1" x14ac:dyDescent="0.25">
      <c r="A3199" s="61" t="s">
        <v>12284</v>
      </c>
      <c r="B3199" s="61" t="s">
        <v>161</v>
      </c>
      <c r="C3199" s="62">
        <v>580687</v>
      </c>
      <c r="D3199" s="61" t="s">
        <v>12069</v>
      </c>
      <c r="E3199" s="61" t="s">
        <v>12210</v>
      </c>
      <c r="F3199" s="61" t="s">
        <v>12275</v>
      </c>
      <c r="G3199" s="63">
        <v>11</v>
      </c>
    </row>
    <row r="3200" spans="1:7" hidden="1" x14ac:dyDescent="0.25">
      <c r="A3200" s="61" t="s">
        <v>12284</v>
      </c>
      <c r="B3200" s="61" t="s">
        <v>161</v>
      </c>
      <c r="C3200" s="62">
        <v>580687</v>
      </c>
      <c r="D3200" s="61" t="s">
        <v>12069</v>
      </c>
      <c r="E3200" s="61" t="s">
        <v>12210</v>
      </c>
      <c r="F3200" s="61" t="s">
        <v>12276</v>
      </c>
      <c r="G3200" s="63">
        <v>5</v>
      </c>
    </row>
    <row r="3201" spans="1:7" hidden="1" x14ac:dyDescent="0.25">
      <c r="A3201" s="61" t="s">
        <v>12284</v>
      </c>
      <c r="B3201" s="61" t="s">
        <v>29</v>
      </c>
      <c r="C3201" s="62">
        <v>580952</v>
      </c>
      <c r="D3201" s="61" t="s">
        <v>12015</v>
      </c>
      <c r="E3201" s="61" t="s">
        <v>12218</v>
      </c>
      <c r="F3201" s="61" t="s">
        <v>12275</v>
      </c>
      <c r="G3201" s="63">
        <v>14</v>
      </c>
    </row>
    <row r="3202" spans="1:7" hidden="1" x14ac:dyDescent="0.25">
      <c r="A3202" s="61" t="s">
        <v>12284</v>
      </c>
      <c r="B3202" s="61" t="s">
        <v>29</v>
      </c>
      <c r="C3202" s="62">
        <v>580952</v>
      </c>
      <c r="D3202" s="61" t="s">
        <v>12015</v>
      </c>
      <c r="E3202" s="61" t="s">
        <v>12218</v>
      </c>
      <c r="F3202" s="61" t="s">
        <v>12276</v>
      </c>
      <c r="G3202" s="63">
        <v>8</v>
      </c>
    </row>
    <row r="3203" spans="1:7" hidden="1" x14ac:dyDescent="0.25">
      <c r="A3203" s="61" t="s">
        <v>12284</v>
      </c>
      <c r="B3203" s="61" t="s">
        <v>29</v>
      </c>
      <c r="C3203" s="62">
        <v>580952</v>
      </c>
      <c r="D3203" s="61" t="s">
        <v>12051</v>
      </c>
      <c r="E3203" s="61" t="s">
        <v>12218</v>
      </c>
      <c r="F3203" s="61" t="s">
        <v>12275</v>
      </c>
      <c r="G3203" s="63">
        <v>14</v>
      </c>
    </row>
    <row r="3204" spans="1:7" hidden="1" x14ac:dyDescent="0.25">
      <c r="A3204" s="61" t="s">
        <v>12284</v>
      </c>
      <c r="B3204" s="61" t="s">
        <v>29</v>
      </c>
      <c r="C3204" s="62">
        <v>580952</v>
      </c>
      <c r="D3204" s="61" t="s">
        <v>12051</v>
      </c>
      <c r="E3204" s="61" t="s">
        <v>12218</v>
      </c>
      <c r="F3204" s="61" t="s">
        <v>12276</v>
      </c>
      <c r="G3204" s="63">
        <v>8</v>
      </c>
    </row>
    <row r="3205" spans="1:7" hidden="1" x14ac:dyDescent="0.25">
      <c r="A3205" s="61" t="s">
        <v>12284</v>
      </c>
      <c r="B3205" s="61" t="s">
        <v>113</v>
      </c>
      <c r="C3205" s="62">
        <v>581596</v>
      </c>
      <c r="D3205" s="61" t="s">
        <v>12051</v>
      </c>
      <c r="E3205" s="61" t="s">
        <v>12219</v>
      </c>
      <c r="F3205" s="61" t="s">
        <v>12275</v>
      </c>
      <c r="G3205" s="63">
        <v>6</v>
      </c>
    </row>
    <row r="3206" spans="1:7" hidden="1" x14ac:dyDescent="0.25">
      <c r="A3206" s="61" t="s">
        <v>12284</v>
      </c>
      <c r="B3206" s="61" t="s">
        <v>113</v>
      </c>
      <c r="C3206" s="62">
        <v>581596</v>
      </c>
      <c r="D3206" s="61" t="s">
        <v>12051</v>
      </c>
      <c r="E3206" s="61" t="s">
        <v>12219</v>
      </c>
      <c r="F3206" s="61" t="s">
        <v>12276</v>
      </c>
      <c r="G3206" s="63">
        <v>4</v>
      </c>
    </row>
    <row r="3207" spans="1:7" hidden="1" x14ac:dyDescent="0.25">
      <c r="A3207" s="61" t="s">
        <v>12284</v>
      </c>
      <c r="B3207" s="61" t="s">
        <v>113</v>
      </c>
      <c r="C3207" s="62">
        <v>581596</v>
      </c>
      <c r="D3207" s="61" t="s">
        <v>11991</v>
      </c>
      <c r="E3207" s="61" t="s">
        <v>12219</v>
      </c>
      <c r="F3207" s="61" t="s">
        <v>12275</v>
      </c>
      <c r="G3207" s="63">
        <v>6</v>
      </c>
    </row>
    <row r="3208" spans="1:7" hidden="1" x14ac:dyDescent="0.25">
      <c r="A3208" s="61" t="s">
        <v>12284</v>
      </c>
      <c r="B3208" s="61" t="s">
        <v>113</v>
      </c>
      <c r="C3208" s="62">
        <v>581596</v>
      </c>
      <c r="D3208" s="61" t="s">
        <v>11991</v>
      </c>
      <c r="E3208" s="61" t="s">
        <v>12219</v>
      </c>
      <c r="F3208" s="61" t="s">
        <v>12276</v>
      </c>
      <c r="G3208" s="63">
        <v>4</v>
      </c>
    </row>
    <row r="3209" spans="1:7" hidden="1" x14ac:dyDescent="0.25">
      <c r="A3209" s="61" t="s">
        <v>12284</v>
      </c>
      <c r="B3209" s="61" t="s">
        <v>113</v>
      </c>
      <c r="C3209" s="62">
        <v>581596</v>
      </c>
      <c r="D3209" s="61" t="s">
        <v>12035</v>
      </c>
      <c r="E3209" s="61" t="s">
        <v>12219</v>
      </c>
      <c r="F3209" s="61" t="s">
        <v>12275</v>
      </c>
      <c r="G3209" s="63">
        <v>6</v>
      </c>
    </row>
    <row r="3210" spans="1:7" hidden="1" x14ac:dyDescent="0.25">
      <c r="A3210" s="61" t="s">
        <v>12284</v>
      </c>
      <c r="B3210" s="61" t="s">
        <v>113</v>
      </c>
      <c r="C3210" s="62">
        <v>581596</v>
      </c>
      <c r="D3210" s="61" t="s">
        <v>12035</v>
      </c>
      <c r="E3210" s="61" t="s">
        <v>12219</v>
      </c>
      <c r="F3210" s="61" t="s">
        <v>12276</v>
      </c>
      <c r="G3210" s="63">
        <v>4</v>
      </c>
    </row>
    <row r="3211" spans="1:7" hidden="1" x14ac:dyDescent="0.25">
      <c r="A3211" s="61" t="s">
        <v>12284</v>
      </c>
      <c r="B3211" s="61" t="s">
        <v>51</v>
      </c>
      <c r="C3211" s="62">
        <v>581612</v>
      </c>
      <c r="D3211" s="61" t="s">
        <v>12051</v>
      </c>
      <c r="E3211" s="61" t="s">
        <v>12182</v>
      </c>
      <c r="F3211" s="61" t="s">
        <v>12275</v>
      </c>
      <c r="G3211" s="63">
        <v>16.5</v>
      </c>
    </row>
    <row r="3212" spans="1:7" hidden="1" x14ac:dyDescent="0.25">
      <c r="A3212" s="61" t="s">
        <v>12284</v>
      </c>
      <c r="B3212" s="61" t="s">
        <v>51</v>
      </c>
      <c r="C3212" s="62">
        <v>581612</v>
      </c>
      <c r="D3212" s="61" t="s">
        <v>12051</v>
      </c>
      <c r="E3212" s="61" t="s">
        <v>12182</v>
      </c>
      <c r="F3212" s="61" t="s">
        <v>12276</v>
      </c>
      <c r="G3212" s="63">
        <v>10</v>
      </c>
    </row>
    <row r="3213" spans="1:7" hidden="1" x14ac:dyDescent="0.25">
      <c r="A3213" s="61" t="s">
        <v>12284</v>
      </c>
      <c r="B3213" s="61" t="s">
        <v>51</v>
      </c>
      <c r="C3213" s="62">
        <v>581612</v>
      </c>
      <c r="D3213" s="61" t="s">
        <v>12148</v>
      </c>
      <c r="E3213" s="61" t="s">
        <v>12182</v>
      </c>
      <c r="F3213" s="61" t="s">
        <v>12275</v>
      </c>
      <c r="G3213" s="63">
        <v>16.5</v>
      </c>
    </row>
    <row r="3214" spans="1:7" hidden="1" x14ac:dyDescent="0.25">
      <c r="A3214" s="61" t="s">
        <v>12284</v>
      </c>
      <c r="B3214" s="61" t="s">
        <v>51</v>
      </c>
      <c r="C3214" s="62">
        <v>581612</v>
      </c>
      <c r="D3214" s="61" t="s">
        <v>12148</v>
      </c>
      <c r="E3214" s="61" t="s">
        <v>12182</v>
      </c>
      <c r="F3214" s="61" t="s">
        <v>12276</v>
      </c>
      <c r="G3214" s="63">
        <v>10</v>
      </c>
    </row>
    <row r="3215" spans="1:7" hidden="1" x14ac:dyDescent="0.25">
      <c r="A3215" s="61" t="s">
        <v>12284</v>
      </c>
      <c r="B3215" s="61" t="s">
        <v>134</v>
      </c>
      <c r="C3215" s="62">
        <v>581836</v>
      </c>
      <c r="D3215" s="61" t="s">
        <v>12051</v>
      </c>
      <c r="E3215" s="61" t="s">
        <v>12220</v>
      </c>
      <c r="F3215" s="61" t="s">
        <v>12275</v>
      </c>
      <c r="G3215" s="63">
        <v>34</v>
      </c>
    </row>
    <row r="3216" spans="1:7" hidden="1" x14ac:dyDescent="0.25">
      <c r="A3216" s="61" t="s">
        <v>12284</v>
      </c>
      <c r="B3216" s="61" t="s">
        <v>134</v>
      </c>
      <c r="C3216" s="62">
        <v>581836</v>
      </c>
      <c r="D3216" s="61" t="s">
        <v>12051</v>
      </c>
      <c r="E3216" s="61" t="s">
        <v>12199</v>
      </c>
      <c r="F3216" s="61" t="s">
        <v>12275</v>
      </c>
      <c r="G3216" s="63">
        <v>26</v>
      </c>
    </row>
    <row r="3217" spans="1:7" hidden="1" x14ac:dyDescent="0.25">
      <c r="A3217" s="61" t="s">
        <v>12284</v>
      </c>
      <c r="B3217" s="61" t="s">
        <v>134</v>
      </c>
      <c r="C3217" s="62">
        <v>581836</v>
      </c>
      <c r="D3217" s="61" t="s">
        <v>12051</v>
      </c>
      <c r="E3217" s="61" t="s">
        <v>12194</v>
      </c>
      <c r="F3217" s="61" t="s">
        <v>12275</v>
      </c>
      <c r="G3217" s="63">
        <v>27</v>
      </c>
    </row>
    <row r="3218" spans="1:7" hidden="1" x14ac:dyDescent="0.25">
      <c r="A3218" s="61" t="s">
        <v>12284</v>
      </c>
      <c r="B3218" s="61" t="s">
        <v>134</v>
      </c>
      <c r="C3218" s="62">
        <v>581836</v>
      </c>
      <c r="D3218" s="61" t="s">
        <v>12051</v>
      </c>
      <c r="E3218" s="61" t="s">
        <v>12221</v>
      </c>
      <c r="F3218" s="61" t="s">
        <v>12275</v>
      </c>
      <c r="G3218" s="63">
        <v>34</v>
      </c>
    </row>
    <row r="3219" spans="1:7" hidden="1" x14ac:dyDescent="0.25">
      <c r="A3219" s="61" t="s">
        <v>12284</v>
      </c>
      <c r="B3219" s="61" t="s">
        <v>134</v>
      </c>
      <c r="C3219" s="62">
        <v>581836</v>
      </c>
      <c r="D3219" s="61" t="s">
        <v>12137</v>
      </c>
      <c r="E3219" s="61" t="s">
        <v>12194</v>
      </c>
      <c r="F3219" s="61" t="s">
        <v>12275</v>
      </c>
      <c r="G3219" s="63">
        <v>27</v>
      </c>
    </row>
    <row r="3220" spans="1:7" hidden="1" x14ac:dyDescent="0.25">
      <c r="A3220" s="61" t="s">
        <v>12284</v>
      </c>
      <c r="B3220" s="61" t="s">
        <v>134</v>
      </c>
      <c r="C3220" s="62">
        <v>581836</v>
      </c>
      <c r="D3220" s="61" t="s">
        <v>12080</v>
      </c>
      <c r="E3220" s="61" t="s">
        <v>12220</v>
      </c>
      <c r="F3220" s="61" t="s">
        <v>12275</v>
      </c>
      <c r="G3220" s="63">
        <v>34</v>
      </c>
    </row>
    <row r="3221" spans="1:7" hidden="1" x14ac:dyDescent="0.25">
      <c r="A3221" s="61" t="s">
        <v>12284</v>
      </c>
      <c r="B3221" s="61" t="s">
        <v>134</v>
      </c>
      <c r="C3221" s="62">
        <v>581836</v>
      </c>
      <c r="D3221" s="61" t="s">
        <v>12097</v>
      </c>
      <c r="E3221" s="61" t="s">
        <v>12221</v>
      </c>
      <c r="F3221" s="61" t="s">
        <v>12275</v>
      </c>
      <c r="G3221" s="63">
        <v>34</v>
      </c>
    </row>
    <row r="3222" spans="1:7" hidden="1" x14ac:dyDescent="0.25">
      <c r="A3222" s="61" t="s">
        <v>12284</v>
      </c>
      <c r="B3222" s="61" t="s">
        <v>134</v>
      </c>
      <c r="C3222" s="62">
        <v>581836</v>
      </c>
      <c r="D3222" s="61" t="s">
        <v>11981</v>
      </c>
      <c r="E3222" s="61" t="s">
        <v>12199</v>
      </c>
      <c r="F3222" s="61" t="s">
        <v>12275</v>
      </c>
      <c r="G3222" s="63">
        <v>26</v>
      </c>
    </row>
    <row r="3223" spans="1:7" hidden="1" x14ac:dyDescent="0.25">
      <c r="A3223" s="61" t="s">
        <v>12284</v>
      </c>
      <c r="B3223" s="61" t="s">
        <v>129</v>
      </c>
      <c r="C3223" s="62">
        <v>581963</v>
      </c>
      <c r="D3223" s="61" t="s">
        <v>12051</v>
      </c>
      <c r="E3223" s="61" t="s">
        <v>12222</v>
      </c>
      <c r="F3223" s="61" t="s">
        <v>12276</v>
      </c>
      <c r="G3223" s="63">
        <v>2.5</v>
      </c>
    </row>
    <row r="3224" spans="1:7" hidden="1" x14ac:dyDescent="0.25">
      <c r="A3224" s="61" t="s">
        <v>12284</v>
      </c>
      <c r="B3224" s="61" t="s">
        <v>114</v>
      </c>
      <c r="C3224" s="62">
        <v>582505</v>
      </c>
      <c r="D3224" s="61" t="s">
        <v>12051</v>
      </c>
      <c r="E3224" s="61" t="s">
        <v>12208</v>
      </c>
      <c r="F3224" s="61" t="s">
        <v>12275</v>
      </c>
      <c r="G3224" s="63">
        <v>7</v>
      </c>
    </row>
    <row r="3225" spans="1:7" hidden="1" x14ac:dyDescent="0.25">
      <c r="A3225" s="61" t="s">
        <v>12284</v>
      </c>
      <c r="B3225" s="61" t="s">
        <v>159</v>
      </c>
      <c r="C3225" s="62">
        <v>583201</v>
      </c>
      <c r="D3225" s="61" t="s">
        <v>12051</v>
      </c>
      <c r="E3225" s="61" t="s">
        <v>12222</v>
      </c>
      <c r="F3225" s="61" t="s">
        <v>12275</v>
      </c>
      <c r="G3225" s="63">
        <v>2.5</v>
      </c>
    </row>
    <row r="3226" spans="1:7" hidden="1" x14ac:dyDescent="0.25">
      <c r="A3226" s="61" t="s">
        <v>12284</v>
      </c>
      <c r="B3226" s="61" t="s">
        <v>245</v>
      </c>
      <c r="C3226" s="62">
        <v>583246</v>
      </c>
      <c r="D3226" s="61" t="s">
        <v>12051</v>
      </c>
      <c r="E3226" s="61" t="s">
        <v>12221</v>
      </c>
      <c r="F3226" s="61" t="s">
        <v>12276</v>
      </c>
      <c r="G3226" s="63">
        <v>32</v>
      </c>
    </row>
    <row r="3227" spans="1:7" hidden="1" x14ac:dyDescent="0.25">
      <c r="A3227" s="61" t="s">
        <v>12284</v>
      </c>
      <c r="B3227" s="61" t="s">
        <v>245</v>
      </c>
      <c r="C3227" s="62">
        <v>583246</v>
      </c>
      <c r="D3227" s="61" t="s">
        <v>12097</v>
      </c>
      <c r="E3227" s="61" t="s">
        <v>12221</v>
      </c>
      <c r="F3227" s="61" t="s">
        <v>12276</v>
      </c>
      <c r="G3227" s="63">
        <v>32</v>
      </c>
    </row>
    <row r="3228" spans="1:7" hidden="1" x14ac:dyDescent="0.25">
      <c r="A3228" s="61" t="s">
        <v>12284</v>
      </c>
      <c r="B3228" s="61" t="s">
        <v>105</v>
      </c>
      <c r="C3228" s="62">
        <v>583263</v>
      </c>
      <c r="D3228" s="61" t="s">
        <v>12051</v>
      </c>
      <c r="E3228" s="61" t="s">
        <v>12216</v>
      </c>
      <c r="F3228" s="61" t="s">
        <v>12275</v>
      </c>
      <c r="G3228" s="63">
        <v>10</v>
      </c>
    </row>
    <row r="3229" spans="1:7" hidden="1" x14ac:dyDescent="0.25">
      <c r="A3229" s="61" t="s">
        <v>12284</v>
      </c>
      <c r="B3229" s="61" t="s">
        <v>95</v>
      </c>
      <c r="C3229" s="62">
        <v>583567</v>
      </c>
      <c r="D3229" s="61" t="s">
        <v>11968</v>
      </c>
      <c r="E3229" s="61" t="s">
        <v>12203</v>
      </c>
      <c r="F3229" s="61" t="s">
        <v>12275</v>
      </c>
      <c r="G3229" s="63">
        <v>10</v>
      </c>
    </row>
    <row r="3230" spans="1:7" hidden="1" x14ac:dyDescent="0.25">
      <c r="A3230" s="61" t="s">
        <v>12284</v>
      </c>
      <c r="B3230" s="61" t="s">
        <v>95</v>
      </c>
      <c r="C3230" s="62">
        <v>583567</v>
      </c>
      <c r="D3230" s="61" t="s">
        <v>11968</v>
      </c>
      <c r="E3230" s="61" t="s">
        <v>12203</v>
      </c>
      <c r="F3230" s="61" t="s">
        <v>12276</v>
      </c>
      <c r="G3230" s="63">
        <v>7.5</v>
      </c>
    </row>
    <row r="3231" spans="1:7" hidden="1" x14ac:dyDescent="0.25">
      <c r="A3231" s="61" t="s">
        <v>12284</v>
      </c>
      <c r="B3231" s="61" t="s">
        <v>95</v>
      </c>
      <c r="C3231" s="62">
        <v>583567</v>
      </c>
      <c r="D3231" s="61" t="s">
        <v>12051</v>
      </c>
      <c r="E3231" s="61" t="s">
        <v>12203</v>
      </c>
      <c r="F3231" s="61" t="s">
        <v>12275</v>
      </c>
      <c r="G3231" s="63">
        <v>10</v>
      </c>
    </row>
    <row r="3232" spans="1:7" hidden="1" x14ac:dyDescent="0.25">
      <c r="A3232" s="61" t="s">
        <v>12284</v>
      </c>
      <c r="B3232" s="61" t="s">
        <v>95</v>
      </c>
      <c r="C3232" s="62">
        <v>583567</v>
      </c>
      <c r="D3232" s="61" t="s">
        <v>12051</v>
      </c>
      <c r="E3232" s="61" t="s">
        <v>12203</v>
      </c>
      <c r="F3232" s="61" t="s">
        <v>12276</v>
      </c>
      <c r="G3232" s="63">
        <v>7.5</v>
      </c>
    </row>
    <row r="3233" spans="1:7" hidden="1" x14ac:dyDescent="0.25">
      <c r="A3233" s="61" t="s">
        <v>12284</v>
      </c>
      <c r="B3233" s="61" t="s">
        <v>249</v>
      </c>
      <c r="C3233" s="62">
        <v>583769</v>
      </c>
      <c r="D3233" s="61" t="s">
        <v>12051</v>
      </c>
      <c r="E3233" s="61" t="s">
        <v>12214</v>
      </c>
      <c r="F3233" s="61" t="s">
        <v>12276</v>
      </c>
      <c r="G3233" s="63">
        <v>5.4</v>
      </c>
    </row>
    <row r="3234" spans="1:7" hidden="1" x14ac:dyDescent="0.25">
      <c r="A3234" s="61" t="s">
        <v>12284</v>
      </c>
      <c r="B3234" s="61" t="s">
        <v>160</v>
      </c>
      <c r="C3234" s="62">
        <v>42269</v>
      </c>
      <c r="D3234" s="61" t="s">
        <v>12051</v>
      </c>
      <c r="E3234" s="61" t="s">
        <v>12172</v>
      </c>
      <c r="F3234" s="61" t="s">
        <v>12275</v>
      </c>
      <c r="G3234" s="63">
        <v>3</v>
      </c>
    </row>
    <row r="3235" spans="1:7" hidden="1" x14ac:dyDescent="0.25">
      <c r="A3235" s="61" t="s">
        <v>12284</v>
      </c>
      <c r="B3235" s="61" t="s">
        <v>160</v>
      </c>
      <c r="C3235" s="62">
        <v>42269</v>
      </c>
      <c r="D3235" s="61" t="s">
        <v>12051</v>
      </c>
      <c r="E3235" s="61" t="s">
        <v>12172</v>
      </c>
      <c r="F3235" s="61" t="s">
        <v>12276</v>
      </c>
      <c r="G3235" s="63">
        <v>2</v>
      </c>
    </row>
    <row r="3236" spans="1:7" hidden="1" x14ac:dyDescent="0.25">
      <c r="A3236" s="61" t="s">
        <v>12284</v>
      </c>
      <c r="B3236" s="61" t="s">
        <v>170</v>
      </c>
      <c r="C3236" s="62">
        <v>583943</v>
      </c>
      <c r="D3236" s="61" t="s">
        <v>12051</v>
      </c>
      <c r="E3236" s="61" t="s">
        <v>12223</v>
      </c>
      <c r="F3236" s="61" t="s">
        <v>12275</v>
      </c>
      <c r="G3236" s="63">
        <v>6</v>
      </c>
    </row>
    <row r="3237" spans="1:7" hidden="1" x14ac:dyDescent="0.25">
      <c r="A3237" s="61" t="s">
        <v>12284</v>
      </c>
      <c r="B3237" s="61" t="s">
        <v>170</v>
      </c>
      <c r="C3237" s="62">
        <v>583943</v>
      </c>
      <c r="D3237" s="61" t="s">
        <v>12051</v>
      </c>
      <c r="E3237" s="61" t="s">
        <v>12223</v>
      </c>
      <c r="F3237" s="61" t="s">
        <v>12276</v>
      </c>
      <c r="G3237" s="63">
        <v>3</v>
      </c>
    </row>
    <row r="3238" spans="1:7" hidden="1" x14ac:dyDescent="0.25">
      <c r="A3238" s="61" t="s">
        <v>12284</v>
      </c>
      <c r="B3238" s="61" t="s">
        <v>170</v>
      </c>
      <c r="C3238" s="62">
        <v>583943</v>
      </c>
      <c r="D3238" s="61" t="s">
        <v>12051</v>
      </c>
      <c r="E3238" s="61" t="s">
        <v>12214</v>
      </c>
      <c r="F3238" s="61" t="s">
        <v>12275</v>
      </c>
      <c r="G3238" s="63">
        <v>6</v>
      </c>
    </row>
    <row r="3239" spans="1:7" hidden="1" x14ac:dyDescent="0.25">
      <c r="A3239" s="61" t="s">
        <v>12284</v>
      </c>
      <c r="B3239" s="61" t="s">
        <v>170</v>
      </c>
      <c r="C3239" s="62">
        <v>583943</v>
      </c>
      <c r="D3239" s="61" t="s">
        <v>12051</v>
      </c>
      <c r="E3239" s="61" t="s">
        <v>12214</v>
      </c>
      <c r="F3239" s="61" t="s">
        <v>12276</v>
      </c>
      <c r="G3239" s="63">
        <v>5</v>
      </c>
    </row>
    <row r="3240" spans="1:7" hidden="1" x14ac:dyDescent="0.25">
      <c r="A3240" s="61" t="s">
        <v>12284</v>
      </c>
      <c r="B3240" s="61" t="s">
        <v>170</v>
      </c>
      <c r="C3240" s="62">
        <v>583943</v>
      </c>
      <c r="D3240" s="61" t="s">
        <v>12051</v>
      </c>
      <c r="E3240" s="61" t="s">
        <v>12179</v>
      </c>
      <c r="F3240" s="61" t="s">
        <v>12275</v>
      </c>
      <c r="G3240" s="63">
        <v>4</v>
      </c>
    </row>
    <row r="3241" spans="1:7" hidden="1" x14ac:dyDescent="0.25">
      <c r="A3241" s="61" t="s">
        <v>12284</v>
      </c>
      <c r="B3241" s="61" t="s">
        <v>170</v>
      </c>
      <c r="C3241" s="62">
        <v>583943</v>
      </c>
      <c r="D3241" s="61" t="s">
        <v>12134</v>
      </c>
      <c r="E3241" s="61" t="s">
        <v>12214</v>
      </c>
      <c r="F3241" s="61" t="s">
        <v>12275</v>
      </c>
      <c r="G3241" s="63">
        <v>6</v>
      </c>
    </row>
    <row r="3242" spans="1:7" hidden="1" x14ac:dyDescent="0.25">
      <c r="A3242" s="61" t="s">
        <v>12284</v>
      </c>
      <c r="B3242" s="61" t="s">
        <v>170</v>
      </c>
      <c r="C3242" s="62">
        <v>583943</v>
      </c>
      <c r="D3242" s="61" t="s">
        <v>12134</v>
      </c>
      <c r="E3242" s="61" t="s">
        <v>12214</v>
      </c>
      <c r="F3242" s="61" t="s">
        <v>12276</v>
      </c>
      <c r="G3242" s="63">
        <v>5</v>
      </c>
    </row>
    <row r="3243" spans="1:7" hidden="1" x14ac:dyDescent="0.25">
      <c r="A3243" s="61" t="s">
        <v>12284</v>
      </c>
      <c r="B3243" s="61" t="s">
        <v>64</v>
      </c>
      <c r="C3243" s="62">
        <v>583977</v>
      </c>
      <c r="D3243" s="61" t="s">
        <v>12051</v>
      </c>
      <c r="E3243" s="61" t="s">
        <v>12224</v>
      </c>
      <c r="F3243" s="61" t="s">
        <v>12275</v>
      </c>
      <c r="G3243" s="63">
        <v>3</v>
      </c>
    </row>
    <row r="3244" spans="1:7" hidden="1" x14ac:dyDescent="0.25">
      <c r="A3244" s="61" t="s">
        <v>12284</v>
      </c>
      <c r="B3244" s="61" t="s">
        <v>64</v>
      </c>
      <c r="C3244" s="62">
        <v>583977</v>
      </c>
      <c r="D3244" s="61" t="s">
        <v>12051</v>
      </c>
      <c r="E3244" s="61" t="s">
        <v>12224</v>
      </c>
      <c r="F3244" s="61" t="s">
        <v>12276</v>
      </c>
      <c r="G3244" s="63">
        <v>2.1</v>
      </c>
    </row>
    <row r="3245" spans="1:7" hidden="1" x14ac:dyDescent="0.25">
      <c r="A3245" s="61" t="s">
        <v>12284</v>
      </c>
      <c r="B3245" s="61" t="s">
        <v>64</v>
      </c>
      <c r="C3245" s="62">
        <v>583977</v>
      </c>
      <c r="D3245" s="61" t="s">
        <v>11991</v>
      </c>
      <c r="E3245" s="61" t="s">
        <v>12224</v>
      </c>
      <c r="F3245" s="61" t="s">
        <v>12275</v>
      </c>
      <c r="G3245" s="63">
        <v>3</v>
      </c>
    </row>
    <row r="3246" spans="1:7" hidden="1" x14ac:dyDescent="0.25">
      <c r="A3246" s="61" t="s">
        <v>12284</v>
      </c>
      <c r="B3246" s="61" t="s">
        <v>64</v>
      </c>
      <c r="C3246" s="62">
        <v>583977</v>
      </c>
      <c r="D3246" s="61" t="s">
        <v>11991</v>
      </c>
      <c r="E3246" s="61" t="s">
        <v>12224</v>
      </c>
      <c r="F3246" s="61" t="s">
        <v>12276</v>
      </c>
      <c r="G3246" s="63">
        <v>2.1</v>
      </c>
    </row>
    <row r="3247" spans="1:7" hidden="1" x14ac:dyDescent="0.25">
      <c r="A3247" s="61" t="s">
        <v>12284</v>
      </c>
      <c r="B3247" s="61" t="s">
        <v>121</v>
      </c>
      <c r="C3247" s="62">
        <v>584090</v>
      </c>
      <c r="D3247" s="61" t="s">
        <v>12051</v>
      </c>
      <c r="E3247" s="61" t="s">
        <v>12198</v>
      </c>
      <c r="F3247" s="61" t="s">
        <v>12275</v>
      </c>
      <c r="G3247" s="63">
        <v>5</v>
      </c>
    </row>
    <row r="3248" spans="1:7" hidden="1" x14ac:dyDescent="0.25">
      <c r="A3248" s="61" t="s">
        <v>12284</v>
      </c>
      <c r="B3248" s="61" t="s">
        <v>121</v>
      </c>
      <c r="C3248" s="62">
        <v>584090</v>
      </c>
      <c r="D3248" s="61" t="s">
        <v>12051</v>
      </c>
      <c r="E3248" s="61" t="s">
        <v>12198</v>
      </c>
      <c r="F3248" s="61" t="s">
        <v>12276</v>
      </c>
      <c r="G3248" s="63">
        <v>5</v>
      </c>
    </row>
    <row r="3249" spans="1:7" hidden="1" x14ac:dyDescent="0.25">
      <c r="A3249" s="61" t="s">
        <v>12284</v>
      </c>
      <c r="B3249" s="61" t="s">
        <v>121</v>
      </c>
      <c r="C3249" s="62">
        <v>584090</v>
      </c>
      <c r="D3249" s="61" t="s">
        <v>12084</v>
      </c>
      <c r="E3249" s="61" t="s">
        <v>12198</v>
      </c>
      <c r="F3249" s="61" t="s">
        <v>12275</v>
      </c>
      <c r="G3249" s="63">
        <v>5</v>
      </c>
    </row>
    <row r="3250" spans="1:7" hidden="1" x14ac:dyDescent="0.25">
      <c r="A3250" s="61" t="s">
        <v>12284</v>
      </c>
      <c r="B3250" s="61" t="s">
        <v>121</v>
      </c>
      <c r="C3250" s="62">
        <v>584090</v>
      </c>
      <c r="D3250" s="61" t="s">
        <v>12084</v>
      </c>
      <c r="E3250" s="61" t="s">
        <v>12198</v>
      </c>
      <c r="F3250" s="61" t="s">
        <v>12276</v>
      </c>
      <c r="G3250" s="63">
        <v>5</v>
      </c>
    </row>
    <row r="3251" spans="1:7" hidden="1" x14ac:dyDescent="0.25">
      <c r="A3251" s="61" t="s">
        <v>12284</v>
      </c>
      <c r="B3251" s="61" t="s">
        <v>121</v>
      </c>
      <c r="C3251" s="62">
        <v>584090</v>
      </c>
      <c r="D3251" s="61" t="s">
        <v>11979</v>
      </c>
      <c r="E3251" s="61" t="s">
        <v>12198</v>
      </c>
      <c r="F3251" s="61" t="s">
        <v>12275</v>
      </c>
      <c r="G3251" s="63">
        <v>5</v>
      </c>
    </row>
    <row r="3252" spans="1:7" hidden="1" x14ac:dyDescent="0.25">
      <c r="A3252" s="61" t="s">
        <v>12284</v>
      </c>
      <c r="B3252" s="61" t="s">
        <v>121</v>
      </c>
      <c r="C3252" s="62">
        <v>584090</v>
      </c>
      <c r="D3252" s="61" t="s">
        <v>11979</v>
      </c>
      <c r="E3252" s="61" t="s">
        <v>12198</v>
      </c>
      <c r="F3252" s="61" t="s">
        <v>12276</v>
      </c>
      <c r="G3252" s="63">
        <v>3</v>
      </c>
    </row>
    <row r="3253" spans="1:7" hidden="1" x14ac:dyDescent="0.25">
      <c r="A3253" s="61" t="s">
        <v>12284</v>
      </c>
      <c r="B3253" s="61" t="s">
        <v>80</v>
      </c>
      <c r="C3253" s="62">
        <v>584180</v>
      </c>
      <c r="D3253" s="61" t="s">
        <v>12051</v>
      </c>
      <c r="E3253" s="61" t="s">
        <v>12225</v>
      </c>
      <c r="F3253" s="61" t="s">
        <v>12276</v>
      </c>
      <c r="G3253" s="63">
        <v>7.5</v>
      </c>
    </row>
    <row r="3254" spans="1:7" hidden="1" x14ac:dyDescent="0.25">
      <c r="A3254" s="61" t="s">
        <v>12284</v>
      </c>
      <c r="B3254" s="61" t="s">
        <v>45</v>
      </c>
      <c r="C3254" s="62">
        <v>584223</v>
      </c>
      <c r="D3254" s="61" t="s">
        <v>12051</v>
      </c>
      <c r="E3254" s="61" t="s">
        <v>12226</v>
      </c>
      <c r="F3254" s="61" t="s">
        <v>12276</v>
      </c>
      <c r="G3254" s="63">
        <v>2.5</v>
      </c>
    </row>
    <row r="3255" spans="1:7" hidden="1" x14ac:dyDescent="0.25">
      <c r="A3255" s="61" t="s">
        <v>12284</v>
      </c>
      <c r="B3255" s="61" t="s">
        <v>138</v>
      </c>
      <c r="C3255" s="62">
        <v>584302</v>
      </c>
      <c r="D3255" s="61" t="s">
        <v>12051</v>
      </c>
      <c r="E3255" s="61" t="s">
        <v>12208</v>
      </c>
      <c r="F3255" s="61" t="s">
        <v>12275</v>
      </c>
      <c r="G3255" s="63">
        <v>5</v>
      </c>
    </row>
    <row r="3256" spans="1:7" hidden="1" x14ac:dyDescent="0.25">
      <c r="A3256" s="61" t="s">
        <v>12284</v>
      </c>
      <c r="B3256" s="61" t="s">
        <v>138</v>
      </c>
      <c r="C3256" s="62">
        <v>584302</v>
      </c>
      <c r="D3256" s="61" t="s">
        <v>12051</v>
      </c>
      <c r="E3256" s="61" t="s">
        <v>12175</v>
      </c>
      <c r="F3256" s="61" t="s">
        <v>12275</v>
      </c>
      <c r="G3256" s="63">
        <v>5.5</v>
      </c>
    </row>
    <row r="3257" spans="1:7" hidden="1" x14ac:dyDescent="0.25">
      <c r="A3257" s="61" t="s">
        <v>12284</v>
      </c>
      <c r="B3257" s="61" t="s">
        <v>90</v>
      </c>
      <c r="C3257" s="62">
        <v>584313</v>
      </c>
      <c r="D3257" s="61" t="s">
        <v>12051</v>
      </c>
      <c r="E3257" s="61" t="s">
        <v>12227</v>
      </c>
      <c r="F3257" s="61" t="s">
        <v>12275</v>
      </c>
      <c r="G3257" s="63">
        <v>6</v>
      </c>
    </row>
    <row r="3258" spans="1:7" hidden="1" x14ac:dyDescent="0.25">
      <c r="A3258" s="61" t="s">
        <v>12284</v>
      </c>
      <c r="B3258" s="61" t="s">
        <v>90</v>
      </c>
      <c r="C3258" s="62">
        <v>584313</v>
      </c>
      <c r="D3258" s="61" t="s">
        <v>12051</v>
      </c>
      <c r="E3258" s="61" t="s">
        <v>12227</v>
      </c>
      <c r="F3258" s="61" t="s">
        <v>12276</v>
      </c>
      <c r="G3258" s="63">
        <v>6</v>
      </c>
    </row>
    <row r="3259" spans="1:7" hidden="1" x14ac:dyDescent="0.25">
      <c r="A3259" s="61" t="s">
        <v>12284</v>
      </c>
      <c r="B3259" s="61" t="s">
        <v>90</v>
      </c>
      <c r="C3259" s="62">
        <v>584313</v>
      </c>
      <c r="D3259" s="61" t="s">
        <v>12051</v>
      </c>
      <c r="E3259" s="61" t="s">
        <v>12228</v>
      </c>
      <c r="F3259" s="61" t="s">
        <v>12275</v>
      </c>
      <c r="G3259" s="63">
        <v>6</v>
      </c>
    </row>
    <row r="3260" spans="1:7" hidden="1" x14ac:dyDescent="0.25">
      <c r="A3260" s="61" t="s">
        <v>12284</v>
      </c>
      <c r="B3260" s="61" t="s">
        <v>90</v>
      </c>
      <c r="C3260" s="62">
        <v>584313</v>
      </c>
      <c r="D3260" s="61" t="s">
        <v>12051</v>
      </c>
      <c r="E3260" s="61" t="s">
        <v>12228</v>
      </c>
      <c r="F3260" s="61" t="s">
        <v>12276</v>
      </c>
      <c r="G3260" s="63">
        <v>6</v>
      </c>
    </row>
    <row r="3261" spans="1:7" hidden="1" x14ac:dyDescent="0.25">
      <c r="A3261" s="61" t="s">
        <v>12284</v>
      </c>
      <c r="B3261" s="61" t="s">
        <v>90</v>
      </c>
      <c r="C3261" s="62">
        <v>584313</v>
      </c>
      <c r="D3261" s="61" t="s">
        <v>11989</v>
      </c>
      <c r="E3261" s="61" t="s">
        <v>12227</v>
      </c>
      <c r="F3261" s="61" t="s">
        <v>12275</v>
      </c>
      <c r="G3261" s="63">
        <v>6</v>
      </c>
    </row>
    <row r="3262" spans="1:7" hidden="1" x14ac:dyDescent="0.25">
      <c r="A3262" s="61" t="s">
        <v>12284</v>
      </c>
      <c r="B3262" s="61" t="s">
        <v>90</v>
      </c>
      <c r="C3262" s="62">
        <v>584313</v>
      </c>
      <c r="D3262" s="61" t="s">
        <v>11989</v>
      </c>
      <c r="E3262" s="61" t="s">
        <v>12227</v>
      </c>
      <c r="F3262" s="61" t="s">
        <v>12276</v>
      </c>
      <c r="G3262" s="63">
        <v>6</v>
      </c>
    </row>
    <row r="3263" spans="1:7" hidden="1" x14ac:dyDescent="0.25">
      <c r="A3263" s="61" t="s">
        <v>12284</v>
      </c>
      <c r="B3263" s="61" t="s">
        <v>90</v>
      </c>
      <c r="C3263" s="62">
        <v>584313</v>
      </c>
      <c r="D3263" s="61" t="s">
        <v>11989</v>
      </c>
      <c r="E3263" s="61" t="s">
        <v>12228</v>
      </c>
      <c r="F3263" s="61" t="s">
        <v>12275</v>
      </c>
      <c r="G3263" s="63">
        <v>6</v>
      </c>
    </row>
    <row r="3264" spans="1:7" hidden="1" x14ac:dyDescent="0.25">
      <c r="A3264" s="61" t="s">
        <v>12284</v>
      </c>
      <c r="B3264" s="61" t="s">
        <v>90</v>
      </c>
      <c r="C3264" s="62">
        <v>584313</v>
      </c>
      <c r="D3264" s="61" t="s">
        <v>11989</v>
      </c>
      <c r="E3264" s="61" t="s">
        <v>12228</v>
      </c>
      <c r="F3264" s="61" t="s">
        <v>12276</v>
      </c>
      <c r="G3264" s="63">
        <v>6</v>
      </c>
    </row>
    <row r="3265" spans="1:7" hidden="1" x14ac:dyDescent="0.25">
      <c r="A3265" s="61" t="s">
        <v>12284</v>
      </c>
      <c r="B3265" s="61" t="s">
        <v>90</v>
      </c>
      <c r="C3265" s="62">
        <v>584313</v>
      </c>
      <c r="D3265" s="61" t="s">
        <v>11961</v>
      </c>
      <c r="E3265" s="61" t="s">
        <v>12227</v>
      </c>
      <c r="F3265" s="61" t="s">
        <v>12275</v>
      </c>
      <c r="G3265" s="63">
        <v>6</v>
      </c>
    </row>
    <row r="3266" spans="1:7" hidden="1" x14ac:dyDescent="0.25">
      <c r="A3266" s="61" t="s">
        <v>12284</v>
      </c>
      <c r="B3266" s="61" t="s">
        <v>90</v>
      </c>
      <c r="C3266" s="62">
        <v>584313</v>
      </c>
      <c r="D3266" s="61" t="s">
        <v>11961</v>
      </c>
      <c r="E3266" s="61" t="s">
        <v>12227</v>
      </c>
      <c r="F3266" s="61" t="s">
        <v>12276</v>
      </c>
      <c r="G3266" s="63">
        <v>6</v>
      </c>
    </row>
    <row r="3267" spans="1:7" hidden="1" x14ac:dyDescent="0.25">
      <c r="A3267" s="61" t="s">
        <v>12284</v>
      </c>
      <c r="B3267" s="61" t="s">
        <v>90</v>
      </c>
      <c r="C3267" s="62">
        <v>584313</v>
      </c>
      <c r="D3267" s="61" t="s">
        <v>11961</v>
      </c>
      <c r="E3267" s="61" t="s">
        <v>12228</v>
      </c>
      <c r="F3267" s="61" t="s">
        <v>12275</v>
      </c>
      <c r="G3267" s="63">
        <v>6</v>
      </c>
    </row>
    <row r="3268" spans="1:7" hidden="1" x14ac:dyDescent="0.25">
      <c r="A3268" s="61" t="s">
        <v>12284</v>
      </c>
      <c r="B3268" s="61" t="s">
        <v>90</v>
      </c>
      <c r="C3268" s="62">
        <v>584313</v>
      </c>
      <c r="D3268" s="61" t="s">
        <v>11961</v>
      </c>
      <c r="E3268" s="61" t="s">
        <v>12228</v>
      </c>
      <c r="F3268" s="61" t="s">
        <v>12276</v>
      </c>
      <c r="G3268" s="63">
        <v>6</v>
      </c>
    </row>
    <row r="3269" spans="1:7" hidden="1" x14ac:dyDescent="0.25">
      <c r="A3269" s="61" t="s">
        <v>12284</v>
      </c>
      <c r="B3269" s="61" t="s">
        <v>85</v>
      </c>
      <c r="C3269" s="62">
        <v>584584</v>
      </c>
      <c r="D3269" s="61" t="s">
        <v>12051</v>
      </c>
      <c r="E3269" s="61" t="s">
        <v>12162</v>
      </c>
      <c r="F3269" s="61" t="s">
        <v>12275</v>
      </c>
      <c r="G3269" s="63">
        <v>13</v>
      </c>
    </row>
    <row r="3270" spans="1:7" hidden="1" x14ac:dyDescent="0.25">
      <c r="A3270" s="61" t="s">
        <v>12284</v>
      </c>
      <c r="B3270" s="61" t="s">
        <v>85</v>
      </c>
      <c r="C3270" s="62">
        <v>584584</v>
      </c>
      <c r="D3270" s="61" t="s">
        <v>12051</v>
      </c>
      <c r="E3270" s="61" t="s">
        <v>12168</v>
      </c>
      <c r="F3270" s="61" t="s">
        <v>12275</v>
      </c>
      <c r="G3270" s="63">
        <v>13</v>
      </c>
    </row>
    <row r="3271" spans="1:7" hidden="1" x14ac:dyDescent="0.25">
      <c r="A3271" s="61" t="s">
        <v>12284</v>
      </c>
      <c r="B3271" s="61" t="s">
        <v>67</v>
      </c>
      <c r="C3271" s="62">
        <v>584646</v>
      </c>
      <c r="D3271" s="61" t="s">
        <v>12051</v>
      </c>
      <c r="E3271" s="61" t="s">
        <v>12190</v>
      </c>
      <c r="F3271" s="61" t="s">
        <v>12275</v>
      </c>
      <c r="G3271" s="63">
        <v>5</v>
      </c>
    </row>
    <row r="3272" spans="1:7" hidden="1" x14ac:dyDescent="0.25">
      <c r="A3272" s="61" t="s">
        <v>12284</v>
      </c>
      <c r="B3272" s="61" t="s">
        <v>67</v>
      </c>
      <c r="C3272" s="62">
        <v>584646</v>
      </c>
      <c r="D3272" s="61" t="s">
        <v>12051</v>
      </c>
      <c r="E3272" s="61" t="s">
        <v>12190</v>
      </c>
      <c r="F3272" s="61" t="s">
        <v>12276</v>
      </c>
      <c r="G3272" s="63">
        <v>4.5</v>
      </c>
    </row>
    <row r="3273" spans="1:7" hidden="1" x14ac:dyDescent="0.25">
      <c r="A3273" s="61" t="s">
        <v>12284</v>
      </c>
      <c r="B3273" s="61" t="s">
        <v>67</v>
      </c>
      <c r="C3273" s="62">
        <v>584646</v>
      </c>
      <c r="D3273" s="61" t="s">
        <v>12075</v>
      </c>
      <c r="E3273" s="61" t="s">
        <v>12190</v>
      </c>
      <c r="F3273" s="61" t="s">
        <v>12275</v>
      </c>
      <c r="G3273" s="63">
        <v>5</v>
      </c>
    </row>
    <row r="3274" spans="1:7" hidden="1" x14ac:dyDescent="0.25">
      <c r="A3274" s="61" t="s">
        <v>12284</v>
      </c>
      <c r="B3274" s="61" t="s">
        <v>67</v>
      </c>
      <c r="C3274" s="62">
        <v>584646</v>
      </c>
      <c r="D3274" s="61" t="s">
        <v>12075</v>
      </c>
      <c r="E3274" s="61" t="s">
        <v>12190</v>
      </c>
      <c r="F3274" s="61" t="s">
        <v>12276</v>
      </c>
      <c r="G3274" s="63">
        <v>4.5</v>
      </c>
    </row>
    <row r="3275" spans="1:7" hidden="1" x14ac:dyDescent="0.25">
      <c r="A3275" s="61" t="s">
        <v>12284</v>
      </c>
      <c r="B3275" s="61" t="s">
        <v>92</v>
      </c>
      <c r="C3275" s="62">
        <v>584688</v>
      </c>
      <c r="D3275" s="61" t="s">
        <v>12051</v>
      </c>
      <c r="E3275" s="61" t="s">
        <v>12193</v>
      </c>
      <c r="F3275" s="61" t="s">
        <v>12275</v>
      </c>
      <c r="G3275" s="63">
        <v>2</v>
      </c>
    </row>
    <row r="3276" spans="1:7" hidden="1" x14ac:dyDescent="0.25">
      <c r="A3276" s="61" t="s">
        <v>12284</v>
      </c>
      <c r="B3276" s="61" t="s">
        <v>191</v>
      </c>
      <c r="C3276" s="62">
        <v>584798</v>
      </c>
      <c r="D3276" s="61" t="s">
        <v>12051</v>
      </c>
      <c r="E3276" s="61" t="s">
        <v>12167</v>
      </c>
      <c r="F3276" s="61" t="s">
        <v>12275</v>
      </c>
      <c r="G3276" s="63">
        <v>7</v>
      </c>
    </row>
    <row r="3277" spans="1:7" hidden="1" x14ac:dyDescent="0.25">
      <c r="A3277" s="61" t="s">
        <v>12284</v>
      </c>
      <c r="B3277" s="61" t="s">
        <v>6102</v>
      </c>
      <c r="C3277" s="62">
        <v>584846</v>
      </c>
      <c r="D3277" s="61" t="s">
        <v>12051</v>
      </c>
      <c r="E3277" s="61" t="s">
        <v>12201</v>
      </c>
      <c r="F3277" s="61" t="s">
        <v>12275</v>
      </c>
      <c r="G3277" s="63">
        <v>10</v>
      </c>
    </row>
    <row r="3278" spans="1:7" hidden="1" x14ac:dyDescent="0.25">
      <c r="A3278" s="61" t="s">
        <v>12284</v>
      </c>
      <c r="B3278" s="61" t="s">
        <v>101</v>
      </c>
      <c r="C3278" s="62">
        <v>584874</v>
      </c>
      <c r="D3278" s="61" t="s">
        <v>12051</v>
      </c>
      <c r="E3278" s="61" t="s">
        <v>12207</v>
      </c>
      <c r="F3278" s="61" t="s">
        <v>12276</v>
      </c>
      <c r="G3278" s="63">
        <v>4</v>
      </c>
    </row>
    <row r="3279" spans="1:7" hidden="1" x14ac:dyDescent="0.25">
      <c r="A3279" s="61" t="s">
        <v>12284</v>
      </c>
      <c r="B3279" s="61" t="s">
        <v>198</v>
      </c>
      <c r="C3279" s="62">
        <v>253529</v>
      </c>
      <c r="D3279" s="61" t="s">
        <v>12051</v>
      </c>
      <c r="E3279" s="61" t="s">
        <v>12205</v>
      </c>
      <c r="F3279" s="61" t="s">
        <v>12275</v>
      </c>
      <c r="G3279" s="63">
        <v>3.5</v>
      </c>
    </row>
    <row r="3280" spans="1:7" hidden="1" x14ac:dyDescent="0.25">
      <c r="A3280" s="61" t="s">
        <v>12284</v>
      </c>
      <c r="B3280" s="61" t="s">
        <v>198</v>
      </c>
      <c r="C3280" s="62">
        <v>253529</v>
      </c>
      <c r="D3280" s="61" t="s">
        <v>12051</v>
      </c>
      <c r="E3280" s="61" t="s">
        <v>12228</v>
      </c>
      <c r="F3280" s="61" t="s">
        <v>12275</v>
      </c>
      <c r="G3280" s="63">
        <v>6</v>
      </c>
    </row>
    <row r="3281" spans="1:7" hidden="1" x14ac:dyDescent="0.25">
      <c r="A3281" s="61" t="s">
        <v>12284</v>
      </c>
      <c r="B3281" s="61" t="s">
        <v>198</v>
      </c>
      <c r="C3281" s="62">
        <v>253529</v>
      </c>
      <c r="D3281" s="61" t="s">
        <v>12051</v>
      </c>
      <c r="E3281" s="61" t="s">
        <v>12228</v>
      </c>
      <c r="F3281" s="61" t="s">
        <v>12276</v>
      </c>
      <c r="G3281" s="63">
        <v>6</v>
      </c>
    </row>
    <row r="3282" spans="1:7" hidden="1" x14ac:dyDescent="0.25">
      <c r="A3282" s="61" t="s">
        <v>12284</v>
      </c>
      <c r="B3282" s="61" t="s">
        <v>198</v>
      </c>
      <c r="C3282" s="62">
        <v>253529</v>
      </c>
      <c r="D3282" s="61" t="s">
        <v>12051</v>
      </c>
      <c r="E3282" s="61" t="s">
        <v>12222</v>
      </c>
      <c r="F3282" s="61" t="s">
        <v>12275</v>
      </c>
      <c r="G3282" s="63">
        <v>2.5</v>
      </c>
    </row>
    <row r="3283" spans="1:7" hidden="1" x14ac:dyDescent="0.25">
      <c r="A3283" s="61" t="s">
        <v>12284</v>
      </c>
      <c r="B3283" s="61" t="s">
        <v>198</v>
      </c>
      <c r="C3283" s="62">
        <v>253529</v>
      </c>
      <c r="D3283" s="61" t="s">
        <v>12051</v>
      </c>
      <c r="E3283" s="61" t="s">
        <v>12224</v>
      </c>
      <c r="F3283" s="61" t="s">
        <v>12275</v>
      </c>
      <c r="G3283" s="63">
        <v>3</v>
      </c>
    </row>
    <row r="3284" spans="1:7" hidden="1" x14ac:dyDescent="0.25">
      <c r="A3284" s="61" t="s">
        <v>12284</v>
      </c>
      <c r="B3284" s="61" t="s">
        <v>198</v>
      </c>
      <c r="C3284" s="62">
        <v>253529</v>
      </c>
      <c r="D3284" s="61" t="s">
        <v>12051</v>
      </c>
      <c r="E3284" s="61" t="s">
        <v>12229</v>
      </c>
      <c r="F3284" s="61" t="s">
        <v>12275</v>
      </c>
      <c r="G3284" s="63">
        <v>2.5</v>
      </c>
    </row>
    <row r="3285" spans="1:7" hidden="1" x14ac:dyDescent="0.25">
      <c r="A3285" s="61" t="s">
        <v>12284</v>
      </c>
      <c r="B3285" s="61" t="s">
        <v>198</v>
      </c>
      <c r="C3285" s="62">
        <v>253529</v>
      </c>
      <c r="D3285" s="61" t="s">
        <v>12051</v>
      </c>
      <c r="E3285" s="61" t="s">
        <v>12229</v>
      </c>
      <c r="F3285" s="61" t="s">
        <v>12276</v>
      </c>
      <c r="G3285" s="63">
        <v>2.5</v>
      </c>
    </row>
    <row r="3286" spans="1:7" hidden="1" x14ac:dyDescent="0.25">
      <c r="A3286" s="61" t="s">
        <v>12284</v>
      </c>
      <c r="B3286" s="61" t="s">
        <v>198</v>
      </c>
      <c r="C3286" s="62">
        <v>253529</v>
      </c>
      <c r="D3286" s="61" t="s">
        <v>12051</v>
      </c>
      <c r="E3286" s="61" t="s">
        <v>12172</v>
      </c>
      <c r="F3286" s="61" t="s">
        <v>12275</v>
      </c>
      <c r="G3286" s="63">
        <v>2.5</v>
      </c>
    </row>
    <row r="3287" spans="1:7" hidden="1" x14ac:dyDescent="0.25">
      <c r="A3287" s="61" t="s">
        <v>12284</v>
      </c>
      <c r="B3287" s="61" t="s">
        <v>198</v>
      </c>
      <c r="C3287" s="62">
        <v>253529</v>
      </c>
      <c r="D3287" s="61" t="s">
        <v>12051</v>
      </c>
      <c r="E3287" s="61" t="s">
        <v>12172</v>
      </c>
      <c r="F3287" s="61" t="s">
        <v>12276</v>
      </c>
      <c r="G3287" s="63">
        <v>2.5</v>
      </c>
    </row>
    <row r="3288" spans="1:7" hidden="1" x14ac:dyDescent="0.25">
      <c r="A3288" s="61" t="s">
        <v>12284</v>
      </c>
      <c r="B3288" s="61" t="s">
        <v>198</v>
      </c>
      <c r="C3288" s="62">
        <v>253529</v>
      </c>
      <c r="D3288" s="61" t="s">
        <v>1174</v>
      </c>
      <c r="E3288" s="61" t="s">
        <v>12227</v>
      </c>
      <c r="F3288" s="61" t="s">
        <v>12275</v>
      </c>
      <c r="G3288" s="63">
        <v>3</v>
      </c>
    </row>
    <row r="3289" spans="1:7" hidden="1" x14ac:dyDescent="0.25">
      <c r="A3289" s="61" t="s">
        <v>12284</v>
      </c>
      <c r="B3289" s="61" t="s">
        <v>198</v>
      </c>
      <c r="C3289" s="62">
        <v>253529</v>
      </c>
      <c r="D3289" s="61" t="s">
        <v>1174</v>
      </c>
      <c r="E3289" s="61" t="s">
        <v>12172</v>
      </c>
      <c r="F3289" s="61" t="s">
        <v>12275</v>
      </c>
      <c r="G3289" s="63">
        <v>3</v>
      </c>
    </row>
    <row r="3290" spans="1:7" hidden="1" x14ac:dyDescent="0.25">
      <c r="A3290" s="61" t="s">
        <v>12284</v>
      </c>
      <c r="B3290" s="61" t="s">
        <v>198</v>
      </c>
      <c r="C3290" s="62">
        <v>253529</v>
      </c>
      <c r="D3290" s="61" t="s">
        <v>1174</v>
      </c>
      <c r="E3290" s="61" t="s">
        <v>12172</v>
      </c>
      <c r="F3290" s="61" t="s">
        <v>12276</v>
      </c>
      <c r="G3290" s="63">
        <v>3</v>
      </c>
    </row>
    <row r="3291" spans="1:7" hidden="1" x14ac:dyDescent="0.25">
      <c r="A3291" s="61" t="s">
        <v>12284</v>
      </c>
      <c r="B3291" s="61" t="s">
        <v>198</v>
      </c>
      <c r="C3291" s="62">
        <v>253529</v>
      </c>
      <c r="D3291" s="61" t="s">
        <v>11993</v>
      </c>
      <c r="E3291" s="61" t="s">
        <v>12166</v>
      </c>
      <c r="F3291" s="61" t="s">
        <v>12275</v>
      </c>
      <c r="G3291" s="63">
        <v>10</v>
      </c>
    </row>
    <row r="3292" spans="1:7" hidden="1" x14ac:dyDescent="0.25">
      <c r="A3292" s="61" t="s">
        <v>12284</v>
      </c>
      <c r="B3292" s="61" t="s">
        <v>198</v>
      </c>
      <c r="C3292" s="62">
        <v>253529</v>
      </c>
      <c r="D3292" s="61" t="s">
        <v>11993</v>
      </c>
      <c r="E3292" s="61" t="s">
        <v>12166</v>
      </c>
      <c r="F3292" s="61" t="s">
        <v>12276</v>
      </c>
      <c r="G3292" s="63">
        <v>10</v>
      </c>
    </row>
    <row r="3293" spans="1:7" hidden="1" x14ac:dyDescent="0.25">
      <c r="A3293" s="61" t="s">
        <v>12284</v>
      </c>
      <c r="B3293" s="61" t="s">
        <v>198</v>
      </c>
      <c r="C3293" s="62">
        <v>253529</v>
      </c>
      <c r="D3293" s="61" t="s">
        <v>12059</v>
      </c>
      <c r="E3293" s="61" t="s">
        <v>12227</v>
      </c>
      <c r="F3293" s="61" t="s">
        <v>12275</v>
      </c>
      <c r="G3293" s="63">
        <v>3</v>
      </c>
    </row>
    <row r="3294" spans="1:7" hidden="1" x14ac:dyDescent="0.25">
      <c r="A3294" s="61" t="s">
        <v>12284</v>
      </c>
      <c r="B3294" s="61" t="s">
        <v>198</v>
      </c>
      <c r="C3294" s="62">
        <v>253529</v>
      </c>
      <c r="D3294" s="61" t="s">
        <v>12156</v>
      </c>
      <c r="E3294" s="61" t="s">
        <v>12229</v>
      </c>
      <c r="F3294" s="61" t="s">
        <v>12275</v>
      </c>
      <c r="G3294" s="63">
        <v>2.5</v>
      </c>
    </row>
    <row r="3295" spans="1:7" hidden="1" x14ac:dyDescent="0.25">
      <c r="A3295" s="61" t="s">
        <v>12284</v>
      </c>
      <c r="B3295" s="61" t="s">
        <v>198</v>
      </c>
      <c r="C3295" s="62">
        <v>253529</v>
      </c>
      <c r="D3295" s="61" t="s">
        <v>12156</v>
      </c>
      <c r="E3295" s="61" t="s">
        <v>12229</v>
      </c>
      <c r="F3295" s="61" t="s">
        <v>12276</v>
      </c>
      <c r="G3295" s="63">
        <v>2.5</v>
      </c>
    </row>
    <row r="3296" spans="1:7" hidden="1" x14ac:dyDescent="0.25">
      <c r="A3296" s="61" t="s">
        <v>12284</v>
      </c>
      <c r="B3296" s="61" t="s">
        <v>198</v>
      </c>
      <c r="C3296" s="62">
        <v>253529</v>
      </c>
      <c r="D3296" s="61" t="s">
        <v>12156</v>
      </c>
      <c r="E3296" s="61" t="s">
        <v>12172</v>
      </c>
      <c r="F3296" s="61" t="s">
        <v>12275</v>
      </c>
      <c r="G3296" s="63">
        <v>2.5</v>
      </c>
    </row>
    <row r="3297" spans="1:7" hidden="1" x14ac:dyDescent="0.25">
      <c r="A3297" s="61" t="s">
        <v>12284</v>
      </c>
      <c r="B3297" s="61" t="s">
        <v>198</v>
      </c>
      <c r="C3297" s="62">
        <v>253529</v>
      </c>
      <c r="D3297" s="61" t="s">
        <v>12156</v>
      </c>
      <c r="E3297" s="61" t="s">
        <v>12172</v>
      </c>
      <c r="F3297" s="61" t="s">
        <v>12276</v>
      </c>
      <c r="G3297" s="63">
        <v>2.5</v>
      </c>
    </row>
    <row r="3298" spans="1:7" hidden="1" x14ac:dyDescent="0.25">
      <c r="A3298" s="61" t="s">
        <v>12284</v>
      </c>
      <c r="B3298" s="61" t="s">
        <v>198</v>
      </c>
      <c r="C3298" s="62">
        <v>253529</v>
      </c>
      <c r="D3298" s="61" t="s">
        <v>11989</v>
      </c>
      <c r="E3298" s="61" t="s">
        <v>12228</v>
      </c>
      <c r="F3298" s="61" t="s">
        <v>12276</v>
      </c>
      <c r="G3298" s="63">
        <v>6</v>
      </c>
    </row>
    <row r="3299" spans="1:7" hidden="1" x14ac:dyDescent="0.25">
      <c r="A3299" s="61" t="s">
        <v>12284</v>
      </c>
      <c r="B3299" s="61" t="s">
        <v>198</v>
      </c>
      <c r="C3299" s="62">
        <v>253529</v>
      </c>
      <c r="D3299" s="61" t="s">
        <v>11961</v>
      </c>
      <c r="E3299" s="61" t="s">
        <v>12228</v>
      </c>
      <c r="F3299" s="61" t="s">
        <v>12275</v>
      </c>
      <c r="G3299" s="63">
        <v>6</v>
      </c>
    </row>
    <row r="3300" spans="1:7" hidden="1" x14ac:dyDescent="0.25">
      <c r="A3300" s="61" t="s">
        <v>12284</v>
      </c>
      <c r="B3300" s="61" t="s">
        <v>198</v>
      </c>
      <c r="C3300" s="62">
        <v>253529</v>
      </c>
      <c r="D3300" s="61" t="s">
        <v>11961</v>
      </c>
      <c r="E3300" s="61" t="s">
        <v>12228</v>
      </c>
      <c r="F3300" s="61" t="s">
        <v>12276</v>
      </c>
      <c r="G3300" s="63">
        <v>6</v>
      </c>
    </row>
    <row r="3301" spans="1:7" hidden="1" x14ac:dyDescent="0.25">
      <c r="A3301" s="61" t="s">
        <v>12284</v>
      </c>
      <c r="B3301" s="61" t="s">
        <v>198</v>
      </c>
      <c r="C3301" s="62">
        <v>253529</v>
      </c>
      <c r="D3301" s="61" t="s">
        <v>11961</v>
      </c>
      <c r="E3301" s="61" t="s">
        <v>12172</v>
      </c>
      <c r="F3301" s="61" t="s">
        <v>12275</v>
      </c>
      <c r="G3301" s="63">
        <v>6</v>
      </c>
    </row>
    <row r="3302" spans="1:7" hidden="1" x14ac:dyDescent="0.25">
      <c r="A3302" s="61" t="s">
        <v>12284</v>
      </c>
      <c r="B3302" s="61" t="s">
        <v>107</v>
      </c>
      <c r="C3302" s="62">
        <v>584974</v>
      </c>
      <c r="D3302" s="61" t="s">
        <v>12051</v>
      </c>
      <c r="E3302" s="61" t="s">
        <v>12213</v>
      </c>
      <c r="F3302" s="61" t="s">
        <v>12275</v>
      </c>
      <c r="G3302" s="63">
        <v>7</v>
      </c>
    </row>
    <row r="3303" spans="1:7" hidden="1" x14ac:dyDescent="0.25">
      <c r="A3303" s="61" t="s">
        <v>12284</v>
      </c>
      <c r="B3303" s="61" t="s">
        <v>107</v>
      </c>
      <c r="C3303" s="62">
        <v>584974</v>
      </c>
      <c r="D3303" s="61" t="s">
        <v>12051</v>
      </c>
      <c r="E3303" s="61" t="s">
        <v>12213</v>
      </c>
      <c r="F3303" s="61" t="s">
        <v>12276</v>
      </c>
      <c r="G3303" s="63">
        <v>6</v>
      </c>
    </row>
    <row r="3304" spans="1:7" hidden="1" x14ac:dyDescent="0.25">
      <c r="A3304" s="61" t="s">
        <v>12284</v>
      </c>
      <c r="B3304" s="61" t="s">
        <v>107</v>
      </c>
      <c r="C3304" s="62">
        <v>584974</v>
      </c>
      <c r="D3304" s="61" t="s">
        <v>12073</v>
      </c>
      <c r="E3304" s="61" t="s">
        <v>12213</v>
      </c>
      <c r="F3304" s="61" t="s">
        <v>12275</v>
      </c>
      <c r="G3304" s="63">
        <v>7</v>
      </c>
    </row>
    <row r="3305" spans="1:7" hidden="1" x14ac:dyDescent="0.25">
      <c r="A3305" s="61" t="s">
        <v>12284</v>
      </c>
      <c r="B3305" s="61" t="s">
        <v>107</v>
      </c>
      <c r="C3305" s="62">
        <v>584974</v>
      </c>
      <c r="D3305" s="61" t="s">
        <v>12073</v>
      </c>
      <c r="E3305" s="61" t="s">
        <v>12213</v>
      </c>
      <c r="F3305" s="61" t="s">
        <v>12276</v>
      </c>
      <c r="G3305" s="63">
        <v>6</v>
      </c>
    </row>
    <row r="3306" spans="1:7" hidden="1" x14ac:dyDescent="0.25">
      <c r="A3306" s="61" t="s">
        <v>12284</v>
      </c>
      <c r="B3306" s="61" t="s">
        <v>44</v>
      </c>
      <c r="C3306" s="62">
        <v>585632</v>
      </c>
      <c r="D3306" s="61" t="s">
        <v>12051</v>
      </c>
      <c r="E3306" s="61" t="s">
        <v>12212</v>
      </c>
      <c r="F3306" s="61" t="s">
        <v>12275</v>
      </c>
      <c r="G3306" s="63">
        <v>3</v>
      </c>
    </row>
    <row r="3307" spans="1:7" hidden="1" x14ac:dyDescent="0.25">
      <c r="A3307" s="61" t="s">
        <v>12284</v>
      </c>
      <c r="B3307" s="61" t="s">
        <v>44</v>
      </c>
      <c r="C3307" s="62">
        <v>585632</v>
      </c>
      <c r="D3307" s="61" t="s">
        <v>12051</v>
      </c>
      <c r="E3307" s="61" t="s">
        <v>12212</v>
      </c>
      <c r="F3307" s="61" t="s">
        <v>12276</v>
      </c>
      <c r="G3307" s="63">
        <v>3</v>
      </c>
    </row>
    <row r="3308" spans="1:7" hidden="1" x14ac:dyDescent="0.25">
      <c r="A3308" s="61" t="s">
        <v>12284</v>
      </c>
      <c r="B3308" s="61" t="s">
        <v>151</v>
      </c>
      <c r="C3308" s="62">
        <v>586193</v>
      </c>
      <c r="D3308" s="61" t="s">
        <v>12051</v>
      </c>
      <c r="E3308" s="61" t="s">
        <v>12230</v>
      </c>
      <c r="F3308" s="61" t="s">
        <v>12275</v>
      </c>
      <c r="G3308" s="63">
        <v>3</v>
      </c>
    </row>
    <row r="3309" spans="1:7" hidden="1" x14ac:dyDescent="0.25">
      <c r="A3309" s="61" t="s">
        <v>12284</v>
      </c>
      <c r="B3309" s="61" t="s">
        <v>206</v>
      </c>
      <c r="C3309" s="62">
        <v>586196</v>
      </c>
      <c r="D3309" s="61" t="s">
        <v>12051</v>
      </c>
      <c r="E3309" s="61" t="s">
        <v>12167</v>
      </c>
      <c r="F3309" s="61" t="s">
        <v>12275</v>
      </c>
      <c r="G3309" s="63">
        <v>8</v>
      </c>
    </row>
    <row r="3310" spans="1:7" hidden="1" x14ac:dyDescent="0.25">
      <c r="A3310" s="61" t="s">
        <v>12284</v>
      </c>
      <c r="B3310" s="61" t="s">
        <v>53</v>
      </c>
      <c r="C3310" s="62">
        <v>586219</v>
      </c>
      <c r="D3310" s="61" t="s">
        <v>12051</v>
      </c>
      <c r="E3310" s="61" t="s">
        <v>12194</v>
      </c>
      <c r="F3310" s="61" t="s">
        <v>12276</v>
      </c>
      <c r="G3310" s="63">
        <v>23.5</v>
      </c>
    </row>
    <row r="3311" spans="1:7" hidden="1" x14ac:dyDescent="0.25">
      <c r="A3311" s="61" t="s">
        <v>12284</v>
      </c>
      <c r="B3311" s="61" t="s">
        <v>53</v>
      </c>
      <c r="C3311" s="62">
        <v>586219</v>
      </c>
      <c r="D3311" s="61" t="s">
        <v>12137</v>
      </c>
      <c r="E3311" s="61" t="s">
        <v>12194</v>
      </c>
      <c r="F3311" s="61" t="s">
        <v>12276</v>
      </c>
      <c r="G3311" s="63">
        <v>23.5</v>
      </c>
    </row>
    <row r="3312" spans="1:7" hidden="1" x14ac:dyDescent="0.25">
      <c r="A3312" s="61" t="s">
        <v>12284</v>
      </c>
      <c r="B3312" s="61" t="s">
        <v>94</v>
      </c>
      <c r="C3312" s="62">
        <v>586558</v>
      </c>
      <c r="D3312" s="61" t="s">
        <v>12129</v>
      </c>
      <c r="E3312" s="61" t="s">
        <v>12201</v>
      </c>
      <c r="F3312" s="61" t="s">
        <v>12275</v>
      </c>
      <c r="G3312" s="63">
        <v>19.5</v>
      </c>
    </row>
    <row r="3313" spans="1:7" hidden="1" x14ac:dyDescent="0.25">
      <c r="A3313" s="61" t="s">
        <v>12284</v>
      </c>
      <c r="B3313" s="61" t="s">
        <v>94</v>
      </c>
      <c r="C3313" s="62">
        <v>586558</v>
      </c>
      <c r="D3313" s="61" t="s">
        <v>12051</v>
      </c>
      <c r="E3313" s="61" t="s">
        <v>12201</v>
      </c>
      <c r="F3313" s="61" t="s">
        <v>12275</v>
      </c>
      <c r="G3313" s="63">
        <v>19.5</v>
      </c>
    </row>
    <row r="3314" spans="1:7" hidden="1" x14ac:dyDescent="0.25">
      <c r="A3314" s="61" t="s">
        <v>12284</v>
      </c>
      <c r="B3314" s="61" t="s">
        <v>165</v>
      </c>
      <c r="C3314" s="62">
        <v>586829</v>
      </c>
      <c r="D3314" s="61" t="s">
        <v>12051</v>
      </c>
      <c r="E3314" s="61" t="s">
        <v>12209</v>
      </c>
      <c r="F3314" s="61" t="s">
        <v>12275</v>
      </c>
      <c r="G3314" s="63">
        <v>3</v>
      </c>
    </row>
    <row r="3315" spans="1:7" hidden="1" x14ac:dyDescent="0.25">
      <c r="A3315" s="61" t="s">
        <v>12284</v>
      </c>
      <c r="B3315" s="61" t="s">
        <v>165</v>
      </c>
      <c r="C3315" s="62">
        <v>586829</v>
      </c>
      <c r="D3315" s="61" t="s">
        <v>12051</v>
      </c>
      <c r="E3315" s="61" t="s">
        <v>12209</v>
      </c>
      <c r="F3315" s="61" t="s">
        <v>12276</v>
      </c>
      <c r="G3315" s="63">
        <v>3</v>
      </c>
    </row>
    <row r="3316" spans="1:7" hidden="1" x14ac:dyDescent="0.25">
      <c r="A3316" s="61" t="s">
        <v>12284</v>
      </c>
      <c r="B3316" s="61" t="s">
        <v>48</v>
      </c>
      <c r="C3316" s="62">
        <v>258124</v>
      </c>
      <c r="D3316" s="61" t="s">
        <v>12051</v>
      </c>
      <c r="E3316" s="61" t="s">
        <v>12229</v>
      </c>
      <c r="F3316" s="61" t="s">
        <v>12275</v>
      </c>
      <c r="G3316" s="63">
        <v>2.5</v>
      </c>
    </row>
    <row r="3317" spans="1:7" hidden="1" x14ac:dyDescent="0.25">
      <c r="A3317" s="61" t="s">
        <v>12284</v>
      </c>
      <c r="B3317" s="61" t="s">
        <v>48</v>
      </c>
      <c r="C3317" s="62">
        <v>258124</v>
      </c>
      <c r="D3317" s="61" t="s">
        <v>12051</v>
      </c>
      <c r="E3317" s="61" t="s">
        <v>12229</v>
      </c>
      <c r="F3317" s="61" t="s">
        <v>12276</v>
      </c>
      <c r="G3317" s="63">
        <v>2.5</v>
      </c>
    </row>
    <row r="3318" spans="1:7" hidden="1" x14ac:dyDescent="0.25">
      <c r="A3318" s="61" t="s">
        <v>12284</v>
      </c>
      <c r="B3318" s="61" t="s">
        <v>48</v>
      </c>
      <c r="C3318" s="62">
        <v>258124</v>
      </c>
      <c r="D3318" s="61" t="s">
        <v>12156</v>
      </c>
      <c r="E3318" s="61" t="s">
        <v>12229</v>
      </c>
      <c r="F3318" s="61" t="s">
        <v>12275</v>
      </c>
      <c r="G3318" s="63">
        <v>2.5</v>
      </c>
    </row>
    <row r="3319" spans="1:7" hidden="1" x14ac:dyDescent="0.25">
      <c r="A3319" s="61" t="s">
        <v>12284</v>
      </c>
      <c r="B3319" s="61" t="s">
        <v>48</v>
      </c>
      <c r="C3319" s="62">
        <v>258124</v>
      </c>
      <c r="D3319" s="61" t="s">
        <v>12156</v>
      </c>
      <c r="E3319" s="61" t="s">
        <v>12229</v>
      </c>
      <c r="F3319" s="61" t="s">
        <v>12276</v>
      </c>
      <c r="G3319" s="63">
        <v>2.5</v>
      </c>
    </row>
    <row r="3320" spans="1:7" hidden="1" x14ac:dyDescent="0.25">
      <c r="A3320" s="61" t="s">
        <v>12284</v>
      </c>
      <c r="B3320" s="61" t="s">
        <v>248</v>
      </c>
      <c r="C3320" s="62">
        <v>583950</v>
      </c>
      <c r="D3320" s="61" t="s">
        <v>12051</v>
      </c>
      <c r="E3320" s="61" t="s">
        <v>12166</v>
      </c>
      <c r="F3320" s="61" t="s">
        <v>12275</v>
      </c>
      <c r="G3320" s="63">
        <v>6</v>
      </c>
    </row>
    <row r="3321" spans="1:7" hidden="1" x14ac:dyDescent="0.25">
      <c r="A3321" s="61" t="s">
        <v>12284</v>
      </c>
      <c r="B3321" s="61" t="s">
        <v>248</v>
      </c>
      <c r="C3321" s="62">
        <v>583950</v>
      </c>
      <c r="D3321" s="61" t="s">
        <v>11993</v>
      </c>
      <c r="E3321" s="61" t="s">
        <v>12166</v>
      </c>
      <c r="F3321" s="61" t="s">
        <v>12275</v>
      </c>
      <c r="G3321" s="63">
        <v>6</v>
      </c>
    </row>
    <row r="3322" spans="1:7" hidden="1" x14ac:dyDescent="0.25">
      <c r="A3322" s="61" t="s">
        <v>12284</v>
      </c>
      <c r="B3322" s="61" t="s">
        <v>36</v>
      </c>
      <c r="C3322" s="62">
        <v>587066</v>
      </c>
      <c r="D3322" s="61" t="s">
        <v>12051</v>
      </c>
      <c r="E3322" s="61" t="s">
        <v>12231</v>
      </c>
      <c r="F3322" s="61" t="s">
        <v>12275</v>
      </c>
      <c r="G3322" s="63">
        <v>3.5</v>
      </c>
    </row>
    <row r="3323" spans="1:7" hidden="1" x14ac:dyDescent="0.25">
      <c r="A3323" s="61" t="s">
        <v>12284</v>
      </c>
      <c r="B3323" s="61" t="s">
        <v>36</v>
      </c>
      <c r="C3323" s="62">
        <v>587066</v>
      </c>
      <c r="D3323" s="61" t="s">
        <v>12051</v>
      </c>
      <c r="E3323" s="61" t="s">
        <v>12231</v>
      </c>
      <c r="F3323" s="61" t="s">
        <v>12276</v>
      </c>
      <c r="G3323" s="63">
        <v>3.5</v>
      </c>
    </row>
    <row r="3324" spans="1:7" hidden="1" x14ac:dyDescent="0.25">
      <c r="A3324" s="61" t="s">
        <v>12284</v>
      </c>
      <c r="B3324" s="61" t="s">
        <v>36</v>
      </c>
      <c r="C3324" s="62">
        <v>587066</v>
      </c>
      <c r="D3324" s="61" t="s">
        <v>11977</v>
      </c>
      <c r="E3324" s="61" t="s">
        <v>12231</v>
      </c>
      <c r="F3324" s="61" t="s">
        <v>12275</v>
      </c>
      <c r="G3324" s="63">
        <v>3.5</v>
      </c>
    </row>
    <row r="3325" spans="1:7" hidden="1" x14ac:dyDescent="0.25">
      <c r="A3325" s="61" t="s">
        <v>12284</v>
      </c>
      <c r="B3325" s="61" t="s">
        <v>36</v>
      </c>
      <c r="C3325" s="62">
        <v>587066</v>
      </c>
      <c r="D3325" s="61" t="s">
        <v>11977</v>
      </c>
      <c r="E3325" s="61" t="s">
        <v>12231</v>
      </c>
      <c r="F3325" s="61" t="s">
        <v>12276</v>
      </c>
      <c r="G3325" s="63">
        <v>3.5</v>
      </c>
    </row>
    <row r="3326" spans="1:7" hidden="1" x14ac:dyDescent="0.25">
      <c r="A3326" s="61" t="s">
        <v>12284</v>
      </c>
      <c r="B3326" s="61" t="s">
        <v>10901</v>
      </c>
      <c r="C3326" s="62">
        <v>587111</v>
      </c>
      <c r="D3326" s="61" t="s">
        <v>12051</v>
      </c>
      <c r="E3326" s="61" t="s">
        <v>12213</v>
      </c>
      <c r="F3326" s="61" t="s">
        <v>12276</v>
      </c>
      <c r="G3326" s="63">
        <v>6</v>
      </c>
    </row>
    <row r="3327" spans="1:7" hidden="1" x14ac:dyDescent="0.25">
      <c r="A3327" s="61" t="s">
        <v>12284</v>
      </c>
      <c r="B3327" s="61" t="s">
        <v>137</v>
      </c>
      <c r="C3327" s="62">
        <v>587345</v>
      </c>
      <c r="D3327" s="61" t="s">
        <v>12051</v>
      </c>
      <c r="E3327" s="61" t="s">
        <v>12165</v>
      </c>
      <c r="F3327" s="61" t="s">
        <v>12275</v>
      </c>
      <c r="G3327" s="63">
        <v>10</v>
      </c>
    </row>
    <row r="3328" spans="1:7" hidden="1" x14ac:dyDescent="0.25">
      <c r="A3328" s="61" t="s">
        <v>12284</v>
      </c>
      <c r="B3328" s="61" t="s">
        <v>137</v>
      </c>
      <c r="C3328" s="62">
        <v>587345</v>
      </c>
      <c r="D3328" s="61" t="s">
        <v>12051</v>
      </c>
      <c r="E3328" s="61" t="s">
        <v>12165</v>
      </c>
      <c r="F3328" s="61" t="s">
        <v>12276</v>
      </c>
      <c r="G3328" s="63">
        <v>7.5</v>
      </c>
    </row>
    <row r="3329" spans="1:7" hidden="1" x14ac:dyDescent="0.25">
      <c r="A3329" s="61" t="s">
        <v>12284</v>
      </c>
      <c r="B3329" s="61" t="s">
        <v>167</v>
      </c>
      <c r="C3329" s="62">
        <v>587402</v>
      </c>
      <c r="D3329" s="61" t="s">
        <v>12051</v>
      </c>
      <c r="E3329" s="61" t="s">
        <v>12204</v>
      </c>
      <c r="F3329" s="61" t="s">
        <v>12275</v>
      </c>
      <c r="G3329" s="63">
        <v>2</v>
      </c>
    </row>
    <row r="3330" spans="1:7" hidden="1" x14ac:dyDescent="0.25">
      <c r="A3330" s="61" t="s">
        <v>12284</v>
      </c>
      <c r="B3330" s="61" t="s">
        <v>167</v>
      </c>
      <c r="C3330" s="62">
        <v>587402</v>
      </c>
      <c r="D3330" s="61" t="s">
        <v>12051</v>
      </c>
      <c r="E3330" s="61" t="s">
        <v>12204</v>
      </c>
      <c r="F3330" s="61" t="s">
        <v>12276</v>
      </c>
      <c r="G3330" s="63">
        <v>4</v>
      </c>
    </row>
    <row r="3331" spans="1:7" hidden="1" x14ac:dyDescent="0.25">
      <c r="A3331" s="61" t="s">
        <v>12284</v>
      </c>
      <c r="B3331" s="61" t="s">
        <v>91</v>
      </c>
      <c r="C3331" s="62">
        <v>587706</v>
      </c>
      <c r="D3331" s="61" t="s">
        <v>12039</v>
      </c>
      <c r="E3331" s="61" t="s">
        <v>12174</v>
      </c>
      <c r="F3331" s="61" t="s">
        <v>12275</v>
      </c>
      <c r="G3331" s="63">
        <v>9</v>
      </c>
    </row>
    <row r="3332" spans="1:7" hidden="1" x14ac:dyDescent="0.25">
      <c r="A3332" s="61" t="s">
        <v>12284</v>
      </c>
      <c r="B3332" s="61" t="s">
        <v>181</v>
      </c>
      <c r="C3332" s="62">
        <v>587707</v>
      </c>
      <c r="D3332" s="61" t="s">
        <v>12051</v>
      </c>
      <c r="E3332" s="61" t="s">
        <v>12167</v>
      </c>
      <c r="F3332" s="61" t="s">
        <v>12275</v>
      </c>
      <c r="G3332" s="63">
        <v>3</v>
      </c>
    </row>
    <row r="3333" spans="1:7" hidden="1" x14ac:dyDescent="0.25">
      <c r="A3333" s="61" t="s">
        <v>12284</v>
      </c>
      <c r="B3333" s="61" t="s">
        <v>181</v>
      </c>
      <c r="C3333" s="62">
        <v>587707</v>
      </c>
      <c r="D3333" s="61" t="s">
        <v>12051</v>
      </c>
      <c r="E3333" s="61" t="s">
        <v>12167</v>
      </c>
      <c r="F3333" s="61" t="s">
        <v>12276</v>
      </c>
      <c r="G3333" s="63">
        <v>3</v>
      </c>
    </row>
    <row r="3334" spans="1:7" hidden="1" x14ac:dyDescent="0.25">
      <c r="A3334" s="61" t="s">
        <v>12284</v>
      </c>
      <c r="B3334" s="61" t="s">
        <v>146</v>
      </c>
      <c r="C3334" s="62">
        <v>587708</v>
      </c>
      <c r="D3334" s="61" t="s">
        <v>12051</v>
      </c>
      <c r="E3334" s="61" t="s">
        <v>12222</v>
      </c>
      <c r="F3334" s="61" t="s">
        <v>12275</v>
      </c>
      <c r="G3334" s="63">
        <v>2</v>
      </c>
    </row>
    <row r="3335" spans="1:7" hidden="1" x14ac:dyDescent="0.25">
      <c r="A3335" s="61" t="s">
        <v>12284</v>
      </c>
      <c r="B3335" s="61" t="s">
        <v>146</v>
      </c>
      <c r="C3335" s="62">
        <v>587708</v>
      </c>
      <c r="D3335" s="61" t="s">
        <v>12051</v>
      </c>
      <c r="E3335" s="61" t="s">
        <v>12172</v>
      </c>
      <c r="F3335" s="61" t="s">
        <v>12275</v>
      </c>
      <c r="G3335" s="63">
        <v>2</v>
      </c>
    </row>
    <row r="3336" spans="1:7" hidden="1" x14ac:dyDescent="0.25">
      <c r="A3336" s="61" t="s">
        <v>12284</v>
      </c>
      <c r="B3336" s="61" t="s">
        <v>146</v>
      </c>
      <c r="C3336" s="62">
        <v>587708</v>
      </c>
      <c r="D3336" s="61" t="s">
        <v>12119</v>
      </c>
      <c r="E3336" s="61" t="s">
        <v>12222</v>
      </c>
      <c r="F3336" s="61" t="s">
        <v>12275</v>
      </c>
      <c r="G3336" s="63">
        <v>2</v>
      </c>
    </row>
    <row r="3337" spans="1:7" hidden="1" x14ac:dyDescent="0.25">
      <c r="A3337" s="61" t="s">
        <v>12284</v>
      </c>
      <c r="B3337" s="61" t="s">
        <v>197</v>
      </c>
      <c r="C3337" s="62">
        <v>587870</v>
      </c>
      <c r="D3337" s="61" t="s">
        <v>12051</v>
      </c>
      <c r="E3337" s="61" t="s">
        <v>12232</v>
      </c>
      <c r="F3337" s="61" t="s">
        <v>12275</v>
      </c>
      <c r="G3337" s="63">
        <v>11</v>
      </c>
    </row>
    <row r="3338" spans="1:7" hidden="1" x14ac:dyDescent="0.25">
      <c r="A3338" s="61" t="s">
        <v>12284</v>
      </c>
      <c r="B3338" s="61" t="s">
        <v>197</v>
      </c>
      <c r="C3338" s="62">
        <v>587870</v>
      </c>
      <c r="D3338" s="61" t="s">
        <v>12051</v>
      </c>
      <c r="E3338" s="61" t="s">
        <v>12232</v>
      </c>
      <c r="F3338" s="61" t="s">
        <v>12276</v>
      </c>
      <c r="G3338" s="63">
        <v>6.5</v>
      </c>
    </row>
    <row r="3339" spans="1:7" hidden="1" x14ac:dyDescent="0.25">
      <c r="A3339" s="61" t="s">
        <v>12284</v>
      </c>
      <c r="B3339" s="61" t="s">
        <v>197</v>
      </c>
      <c r="C3339" s="62">
        <v>587870</v>
      </c>
      <c r="D3339" s="61" t="s">
        <v>12048</v>
      </c>
      <c r="E3339" s="61" t="s">
        <v>12232</v>
      </c>
      <c r="F3339" s="61" t="s">
        <v>12275</v>
      </c>
      <c r="G3339" s="63">
        <v>11</v>
      </c>
    </row>
    <row r="3340" spans="1:7" hidden="1" x14ac:dyDescent="0.25">
      <c r="A3340" s="61" t="s">
        <v>12284</v>
      </c>
      <c r="B3340" s="61" t="s">
        <v>197</v>
      </c>
      <c r="C3340" s="62">
        <v>587870</v>
      </c>
      <c r="D3340" s="61" t="s">
        <v>12048</v>
      </c>
      <c r="E3340" s="61" t="s">
        <v>12232</v>
      </c>
      <c r="F3340" s="61" t="s">
        <v>12276</v>
      </c>
      <c r="G3340" s="63">
        <v>6.5</v>
      </c>
    </row>
    <row r="3341" spans="1:7" hidden="1" x14ac:dyDescent="0.25">
      <c r="A3341" s="61" t="s">
        <v>12284</v>
      </c>
      <c r="B3341" s="61" t="s">
        <v>145</v>
      </c>
      <c r="C3341" s="62">
        <v>588006</v>
      </c>
      <c r="D3341" s="61" t="s">
        <v>12051</v>
      </c>
      <c r="E3341" s="61" t="s">
        <v>12187</v>
      </c>
      <c r="F3341" s="61" t="s">
        <v>12275</v>
      </c>
      <c r="G3341" s="63">
        <v>4</v>
      </c>
    </row>
    <row r="3342" spans="1:7" hidden="1" x14ac:dyDescent="0.25">
      <c r="A3342" s="61" t="s">
        <v>12284</v>
      </c>
      <c r="B3342" s="61" t="s">
        <v>145</v>
      </c>
      <c r="C3342" s="62">
        <v>588006</v>
      </c>
      <c r="D3342" s="61" t="s">
        <v>12051</v>
      </c>
      <c r="E3342" s="61" t="s">
        <v>12187</v>
      </c>
      <c r="F3342" s="61" t="s">
        <v>12276</v>
      </c>
      <c r="G3342" s="63">
        <v>4</v>
      </c>
    </row>
    <row r="3343" spans="1:7" hidden="1" x14ac:dyDescent="0.25">
      <c r="A3343" s="61" t="s">
        <v>12284</v>
      </c>
      <c r="B3343" s="61" t="s">
        <v>145</v>
      </c>
      <c r="C3343" s="62">
        <v>588006</v>
      </c>
      <c r="D3343" s="61" t="s">
        <v>12132</v>
      </c>
      <c r="E3343" s="61" t="s">
        <v>12187</v>
      </c>
      <c r="F3343" s="61" t="s">
        <v>12275</v>
      </c>
      <c r="G3343" s="63">
        <v>4</v>
      </c>
    </row>
    <row r="3344" spans="1:7" hidden="1" x14ac:dyDescent="0.25">
      <c r="A3344" s="61" t="s">
        <v>12284</v>
      </c>
      <c r="B3344" s="61" t="s">
        <v>145</v>
      </c>
      <c r="C3344" s="62">
        <v>588006</v>
      </c>
      <c r="D3344" s="61" t="s">
        <v>12132</v>
      </c>
      <c r="E3344" s="61" t="s">
        <v>12187</v>
      </c>
      <c r="F3344" s="61" t="s">
        <v>12276</v>
      </c>
      <c r="G3344" s="63">
        <v>4</v>
      </c>
    </row>
    <row r="3345" spans="1:7" hidden="1" x14ac:dyDescent="0.25">
      <c r="A3345" s="61" t="s">
        <v>12284</v>
      </c>
      <c r="B3345" s="61" t="s">
        <v>5771</v>
      </c>
      <c r="C3345" s="62">
        <v>588018</v>
      </c>
      <c r="D3345" s="61" t="s">
        <v>12051</v>
      </c>
      <c r="E3345" s="61" t="s">
        <v>12213</v>
      </c>
      <c r="F3345" s="61" t="s">
        <v>12275</v>
      </c>
      <c r="G3345" s="63">
        <v>7</v>
      </c>
    </row>
    <row r="3346" spans="1:7" hidden="1" x14ac:dyDescent="0.25">
      <c r="A3346" s="61" t="s">
        <v>12284</v>
      </c>
      <c r="B3346" s="61" t="s">
        <v>5771</v>
      </c>
      <c r="C3346" s="62">
        <v>588018</v>
      </c>
      <c r="D3346" s="61" t="s">
        <v>12073</v>
      </c>
      <c r="E3346" s="61" t="s">
        <v>12213</v>
      </c>
      <c r="F3346" s="61" t="s">
        <v>12275</v>
      </c>
      <c r="G3346" s="63">
        <v>7</v>
      </c>
    </row>
    <row r="3347" spans="1:7" hidden="1" x14ac:dyDescent="0.25">
      <c r="A3347" s="61" t="s">
        <v>12284</v>
      </c>
      <c r="B3347" s="61" t="s">
        <v>112</v>
      </c>
      <c r="C3347" s="62">
        <v>588161</v>
      </c>
      <c r="D3347" s="61" t="s">
        <v>12101</v>
      </c>
      <c r="E3347" s="61" t="s">
        <v>12298</v>
      </c>
      <c r="F3347" s="61" t="s">
        <v>12275</v>
      </c>
      <c r="G3347" s="63">
        <v>5.5</v>
      </c>
    </row>
    <row r="3348" spans="1:7" hidden="1" x14ac:dyDescent="0.25">
      <c r="A3348" s="61" t="s">
        <v>12284</v>
      </c>
      <c r="B3348" s="61" t="s">
        <v>112</v>
      </c>
      <c r="C3348" s="62">
        <v>588161</v>
      </c>
      <c r="D3348" s="61" t="s">
        <v>12101</v>
      </c>
      <c r="E3348" s="61" t="s">
        <v>12298</v>
      </c>
      <c r="F3348" s="61" t="s">
        <v>12276</v>
      </c>
      <c r="G3348" s="63">
        <v>5.5</v>
      </c>
    </row>
    <row r="3349" spans="1:7" hidden="1" x14ac:dyDescent="0.25">
      <c r="A3349" s="61" t="s">
        <v>12284</v>
      </c>
      <c r="B3349" s="61" t="s">
        <v>112</v>
      </c>
      <c r="C3349" s="62">
        <v>588161</v>
      </c>
      <c r="D3349" s="61" t="s">
        <v>12101</v>
      </c>
      <c r="E3349" s="61" t="s">
        <v>12233</v>
      </c>
      <c r="F3349" s="61" t="s">
        <v>12275</v>
      </c>
      <c r="G3349" s="63">
        <v>5.5</v>
      </c>
    </row>
    <row r="3350" spans="1:7" hidden="1" x14ac:dyDescent="0.25">
      <c r="A3350" s="61" t="s">
        <v>12284</v>
      </c>
      <c r="B3350" s="61" t="s">
        <v>112</v>
      </c>
      <c r="C3350" s="62">
        <v>588161</v>
      </c>
      <c r="D3350" s="61" t="s">
        <v>12101</v>
      </c>
      <c r="E3350" s="61" t="s">
        <v>12233</v>
      </c>
      <c r="F3350" s="61" t="s">
        <v>12276</v>
      </c>
      <c r="G3350" s="63">
        <v>5.5</v>
      </c>
    </row>
    <row r="3351" spans="1:7" hidden="1" x14ac:dyDescent="0.25">
      <c r="A3351" s="61" t="s">
        <v>12284</v>
      </c>
      <c r="B3351" s="61" t="s">
        <v>112</v>
      </c>
      <c r="C3351" s="62">
        <v>588161</v>
      </c>
      <c r="D3351" s="61" t="s">
        <v>12101</v>
      </c>
      <c r="E3351" s="61" t="s">
        <v>12179</v>
      </c>
      <c r="F3351" s="61" t="s">
        <v>12275</v>
      </c>
      <c r="G3351" s="63">
        <v>5.5</v>
      </c>
    </row>
    <row r="3352" spans="1:7" hidden="1" x14ac:dyDescent="0.25">
      <c r="A3352" s="61" t="s">
        <v>12284</v>
      </c>
      <c r="B3352" s="61" t="s">
        <v>112</v>
      </c>
      <c r="C3352" s="62">
        <v>588161</v>
      </c>
      <c r="D3352" s="61" t="s">
        <v>12101</v>
      </c>
      <c r="E3352" s="61" t="s">
        <v>12179</v>
      </c>
      <c r="F3352" s="61" t="s">
        <v>12276</v>
      </c>
      <c r="G3352" s="63">
        <v>5.5</v>
      </c>
    </row>
    <row r="3353" spans="1:7" hidden="1" x14ac:dyDescent="0.25">
      <c r="A3353" s="61" t="s">
        <v>12284</v>
      </c>
      <c r="B3353" s="61" t="s">
        <v>112</v>
      </c>
      <c r="C3353" s="62">
        <v>588161</v>
      </c>
      <c r="D3353" s="61" t="s">
        <v>12051</v>
      </c>
      <c r="E3353" s="61" t="s">
        <v>12298</v>
      </c>
      <c r="F3353" s="61" t="s">
        <v>12275</v>
      </c>
      <c r="G3353" s="63">
        <v>5.5</v>
      </c>
    </row>
    <row r="3354" spans="1:7" hidden="1" x14ac:dyDescent="0.25">
      <c r="A3354" s="61" t="s">
        <v>12284</v>
      </c>
      <c r="B3354" s="61" t="s">
        <v>112</v>
      </c>
      <c r="C3354" s="62">
        <v>588161</v>
      </c>
      <c r="D3354" s="61" t="s">
        <v>12051</v>
      </c>
      <c r="E3354" s="61" t="s">
        <v>12298</v>
      </c>
      <c r="F3354" s="61" t="s">
        <v>12276</v>
      </c>
      <c r="G3354" s="63">
        <v>5.5</v>
      </c>
    </row>
    <row r="3355" spans="1:7" hidden="1" x14ac:dyDescent="0.25">
      <c r="A3355" s="61" t="s">
        <v>12284</v>
      </c>
      <c r="B3355" s="61" t="s">
        <v>112</v>
      </c>
      <c r="C3355" s="62">
        <v>588161</v>
      </c>
      <c r="D3355" s="61" t="s">
        <v>12051</v>
      </c>
      <c r="E3355" s="61" t="s">
        <v>12233</v>
      </c>
      <c r="F3355" s="61" t="s">
        <v>12275</v>
      </c>
      <c r="G3355" s="63">
        <v>5.5</v>
      </c>
    </row>
    <row r="3356" spans="1:7" hidden="1" x14ac:dyDescent="0.25">
      <c r="A3356" s="61" t="s">
        <v>12284</v>
      </c>
      <c r="B3356" s="61" t="s">
        <v>112</v>
      </c>
      <c r="C3356" s="62">
        <v>588161</v>
      </c>
      <c r="D3356" s="61" t="s">
        <v>12051</v>
      </c>
      <c r="E3356" s="61" t="s">
        <v>12233</v>
      </c>
      <c r="F3356" s="61" t="s">
        <v>12276</v>
      </c>
      <c r="G3356" s="63">
        <v>5.5</v>
      </c>
    </row>
    <row r="3357" spans="1:7" hidden="1" x14ac:dyDescent="0.25">
      <c r="A3357" s="61" t="s">
        <v>12284</v>
      </c>
      <c r="B3357" s="61" t="s">
        <v>112</v>
      </c>
      <c r="C3357" s="62">
        <v>588161</v>
      </c>
      <c r="D3357" s="61" t="s">
        <v>12051</v>
      </c>
      <c r="E3357" s="61" t="s">
        <v>12179</v>
      </c>
      <c r="F3357" s="61" t="s">
        <v>12275</v>
      </c>
      <c r="G3357" s="63">
        <v>5.5</v>
      </c>
    </row>
    <row r="3358" spans="1:7" hidden="1" x14ac:dyDescent="0.25">
      <c r="A3358" s="61" t="s">
        <v>12284</v>
      </c>
      <c r="B3358" s="61" t="s">
        <v>112</v>
      </c>
      <c r="C3358" s="62">
        <v>588161</v>
      </c>
      <c r="D3358" s="61" t="s">
        <v>12051</v>
      </c>
      <c r="E3358" s="61" t="s">
        <v>12179</v>
      </c>
      <c r="F3358" s="61" t="s">
        <v>12276</v>
      </c>
      <c r="G3358" s="63">
        <v>5.5</v>
      </c>
    </row>
    <row r="3359" spans="1:7" hidden="1" x14ac:dyDescent="0.25">
      <c r="A3359" s="61" t="s">
        <v>12284</v>
      </c>
      <c r="B3359" s="61" t="s">
        <v>185</v>
      </c>
      <c r="C3359" s="62">
        <v>267741</v>
      </c>
      <c r="D3359" s="61" t="s">
        <v>12051</v>
      </c>
      <c r="E3359" s="61" t="s">
        <v>12234</v>
      </c>
      <c r="F3359" s="61" t="s">
        <v>12275</v>
      </c>
      <c r="G3359" s="63">
        <v>1.5</v>
      </c>
    </row>
    <row r="3360" spans="1:7" hidden="1" x14ac:dyDescent="0.25">
      <c r="A3360" s="61" t="s">
        <v>12284</v>
      </c>
      <c r="B3360" s="61" t="s">
        <v>116</v>
      </c>
      <c r="C3360" s="62">
        <v>210759</v>
      </c>
      <c r="D3360" s="61" t="s">
        <v>12051</v>
      </c>
      <c r="E3360" s="61" t="s">
        <v>12235</v>
      </c>
      <c r="F3360" s="61" t="s">
        <v>12275</v>
      </c>
      <c r="G3360" s="63">
        <v>0.35</v>
      </c>
    </row>
    <row r="3361" spans="1:7" hidden="1" x14ac:dyDescent="0.25">
      <c r="A3361" s="61" t="s">
        <v>12284</v>
      </c>
      <c r="B3361" s="61" t="s">
        <v>116</v>
      </c>
      <c r="C3361" s="62">
        <v>210759</v>
      </c>
      <c r="D3361" s="61" t="s">
        <v>12051</v>
      </c>
      <c r="E3361" s="61" t="s">
        <v>12235</v>
      </c>
      <c r="F3361" s="61" t="s">
        <v>12276</v>
      </c>
      <c r="G3361" s="63">
        <v>0.35</v>
      </c>
    </row>
    <row r="3362" spans="1:7" hidden="1" x14ac:dyDescent="0.25">
      <c r="A3362" s="61" t="s">
        <v>12284</v>
      </c>
      <c r="B3362" s="61" t="s">
        <v>116</v>
      </c>
      <c r="C3362" s="62">
        <v>210759</v>
      </c>
      <c r="D3362" s="61" t="s">
        <v>11985</v>
      </c>
      <c r="E3362" s="61" t="s">
        <v>12235</v>
      </c>
      <c r="F3362" s="61" t="s">
        <v>12275</v>
      </c>
      <c r="G3362" s="63">
        <v>0.35</v>
      </c>
    </row>
    <row r="3363" spans="1:7" hidden="1" x14ac:dyDescent="0.25">
      <c r="A3363" s="61" t="s">
        <v>12284</v>
      </c>
      <c r="B3363" s="61" t="s">
        <v>116</v>
      </c>
      <c r="C3363" s="62">
        <v>210759</v>
      </c>
      <c r="D3363" s="61" t="s">
        <v>11985</v>
      </c>
      <c r="E3363" s="61" t="s">
        <v>12235</v>
      </c>
      <c r="F3363" s="61" t="s">
        <v>12276</v>
      </c>
      <c r="G3363" s="63">
        <v>0.35</v>
      </c>
    </row>
    <row r="3364" spans="1:7" hidden="1" x14ac:dyDescent="0.25">
      <c r="A3364" s="61" t="s">
        <v>12284</v>
      </c>
      <c r="B3364" s="61" t="s">
        <v>189</v>
      </c>
      <c r="C3364" s="62">
        <v>588332</v>
      </c>
      <c r="D3364" s="61" t="s">
        <v>12051</v>
      </c>
      <c r="E3364" s="61" t="s">
        <v>12169</v>
      </c>
      <c r="F3364" s="61" t="s">
        <v>12275</v>
      </c>
      <c r="G3364" s="63">
        <v>6</v>
      </c>
    </row>
    <row r="3365" spans="1:7" hidden="1" x14ac:dyDescent="0.25">
      <c r="A3365" s="61" t="s">
        <v>12284</v>
      </c>
      <c r="B3365" s="61" t="s">
        <v>189</v>
      </c>
      <c r="C3365" s="62">
        <v>588332</v>
      </c>
      <c r="D3365" s="61" t="s">
        <v>12051</v>
      </c>
      <c r="E3365" s="61" t="s">
        <v>12169</v>
      </c>
      <c r="F3365" s="61" t="s">
        <v>12276</v>
      </c>
      <c r="G3365" s="63">
        <v>6</v>
      </c>
    </row>
    <row r="3366" spans="1:7" hidden="1" x14ac:dyDescent="0.25">
      <c r="A3366" s="61" t="s">
        <v>12284</v>
      </c>
      <c r="B3366" s="61" t="s">
        <v>63</v>
      </c>
      <c r="C3366" s="62">
        <v>588436</v>
      </c>
      <c r="D3366" s="61" t="s">
        <v>12051</v>
      </c>
      <c r="E3366" s="61" t="s">
        <v>12181</v>
      </c>
      <c r="F3366" s="61" t="s">
        <v>12275</v>
      </c>
      <c r="G3366" s="63">
        <v>11.16</v>
      </c>
    </row>
    <row r="3367" spans="1:7" hidden="1" x14ac:dyDescent="0.25">
      <c r="A3367" s="61" t="s">
        <v>12284</v>
      </c>
      <c r="B3367" s="61" t="s">
        <v>63</v>
      </c>
      <c r="C3367" s="62">
        <v>588436</v>
      </c>
      <c r="D3367" s="61" t="s">
        <v>12065</v>
      </c>
      <c r="E3367" s="61" t="s">
        <v>12181</v>
      </c>
      <c r="F3367" s="61" t="s">
        <v>12275</v>
      </c>
      <c r="G3367" s="63">
        <v>11.16</v>
      </c>
    </row>
    <row r="3368" spans="1:7" hidden="1" x14ac:dyDescent="0.25">
      <c r="A3368" s="61" t="s">
        <v>12284</v>
      </c>
      <c r="B3368" s="61" t="s">
        <v>70</v>
      </c>
      <c r="C3368" s="62">
        <v>588451</v>
      </c>
      <c r="D3368" s="61" t="s">
        <v>12051</v>
      </c>
      <c r="E3368" s="61" t="s">
        <v>12224</v>
      </c>
      <c r="F3368" s="61" t="s">
        <v>12275</v>
      </c>
      <c r="G3368" s="63">
        <v>3</v>
      </c>
    </row>
    <row r="3369" spans="1:7" hidden="1" x14ac:dyDescent="0.25">
      <c r="A3369" s="61" t="s">
        <v>12284</v>
      </c>
      <c r="B3369" s="61" t="s">
        <v>109</v>
      </c>
      <c r="C3369" s="62">
        <v>588834</v>
      </c>
      <c r="D3369" s="61" t="s">
        <v>12051</v>
      </c>
      <c r="E3369" s="61" t="s">
        <v>12236</v>
      </c>
      <c r="F3369" s="61" t="s">
        <v>12276</v>
      </c>
      <c r="G3369" s="63">
        <v>2.5</v>
      </c>
    </row>
    <row r="3370" spans="1:7" hidden="1" x14ac:dyDescent="0.25">
      <c r="A3370" s="61" t="s">
        <v>12284</v>
      </c>
      <c r="B3370" s="61" t="s">
        <v>93</v>
      </c>
      <c r="C3370" s="62">
        <v>588835</v>
      </c>
      <c r="D3370" s="61" t="s">
        <v>12051</v>
      </c>
      <c r="E3370" s="61" t="s">
        <v>12204</v>
      </c>
      <c r="F3370" s="61" t="s">
        <v>12275</v>
      </c>
      <c r="G3370" s="63">
        <v>4</v>
      </c>
    </row>
    <row r="3371" spans="1:7" hidden="1" x14ac:dyDescent="0.25">
      <c r="A3371" s="61" t="s">
        <v>12284</v>
      </c>
      <c r="B3371" s="61" t="s">
        <v>93</v>
      </c>
      <c r="C3371" s="62">
        <v>588835</v>
      </c>
      <c r="D3371" s="61" t="s">
        <v>12051</v>
      </c>
      <c r="E3371" s="61" t="s">
        <v>12204</v>
      </c>
      <c r="F3371" s="61" t="s">
        <v>12276</v>
      </c>
      <c r="G3371" s="63">
        <v>4</v>
      </c>
    </row>
    <row r="3372" spans="1:7" hidden="1" x14ac:dyDescent="0.25">
      <c r="A3372" s="61" t="s">
        <v>12284</v>
      </c>
      <c r="B3372" s="61" t="s">
        <v>186</v>
      </c>
      <c r="C3372" s="62">
        <v>588912</v>
      </c>
      <c r="D3372" s="61" t="s">
        <v>12051</v>
      </c>
      <c r="E3372" s="61" t="s">
        <v>12166</v>
      </c>
      <c r="F3372" s="61" t="s">
        <v>12275</v>
      </c>
      <c r="G3372" s="63">
        <v>9</v>
      </c>
    </row>
    <row r="3373" spans="1:7" hidden="1" x14ac:dyDescent="0.25">
      <c r="A3373" s="61" t="s">
        <v>12284</v>
      </c>
      <c r="B3373" s="61" t="s">
        <v>186</v>
      </c>
      <c r="C3373" s="62">
        <v>588912</v>
      </c>
      <c r="D3373" s="61" t="s">
        <v>12051</v>
      </c>
      <c r="E3373" s="61" t="s">
        <v>12166</v>
      </c>
      <c r="F3373" s="61" t="s">
        <v>12276</v>
      </c>
      <c r="G3373" s="63">
        <v>8</v>
      </c>
    </row>
    <row r="3374" spans="1:7" hidden="1" x14ac:dyDescent="0.25">
      <c r="A3374" s="61" t="s">
        <v>12284</v>
      </c>
      <c r="B3374" s="61" t="s">
        <v>186</v>
      </c>
      <c r="C3374" s="62">
        <v>588912</v>
      </c>
      <c r="D3374" s="61" t="s">
        <v>11993</v>
      </c>
      <c r="E3374" s="61" t="s">
        <v>12166</v>
      </c>
      <c r="F3374" s="61" t="s">
        <v>12275</v>
      </c>
      <c r="G3374" s="63">
        <v>9</v>
      </c>
    </row>
    <row r="3375" spans="1:7" hidden="1" x14ac:dyDescent="0.25">
      <c r="A3375" s="61" t="s">
        <v>12284</v>
      </c>
      <c r="B3375" s="61" t="s">
        <v>186</v>
      </c>
      <c r="C3375" s="62">
        <v>588912</v>
      </c>
      <c r="D3375" s="61" t="s">
        <v>11993</v>
      </c>
      <c r="E3375" s="61" t="s">
        <v>12166</v>
      </c>
      <c r="F3375" s="61" t="s">
        <v>12276</v>
      </c>
      <c r="G3375" s="63">
        <v>8</v>
      </c>
    </row>
    <row r="3376" spans="1:7" hidden="1" x14ac:dyDescent="0.25">
      <c r="A3376" s="61" t="s">
        <v>12284</v>
      </c>
      <c r="B3376" s="61" t="s">
        <v>205</v>
      </c>
      <c r="C3376" s="62">
        <v>589024</v>
      </c>
      <c r="D3376" s="61" t="s">
        <v>12051</v>
      </c>
      <c r="E3376" s="61" t="s">
        <v>12214</v>
      </c>
      <c r="F3376" s="61" t="s">
        <v>12276</v>
      </c>
      <c r="G3376" s="63">
        <v>5</v>
      </c>
    </row>
    <row r="3377" spans="1:7" hidden="1" x14ac:dyDescent="0.25">
      <c r="A3377" s="61" t="s">
        <v>12284</v>
      </c>
      <c r="B3377" s="61" t="s">
        <v>230</v>
      </c>
      <c r="C3377" s="62">
        <v>583213</v>
      </c>
      <c r="D3377" s="61" t="s">
        <v>12051</v>
      </c>
      <c r="E3377" s="61" t="s">
        <v>12172</v>
      </c>
      <c r="F3377" s="61" t="s">
        <v>12275</v>
      </c>
      <c r="G3377" s="63">
        <v>3</v>
      </c>
    </row>
    <row r="3378" spans="1:7" hidden="1" x14ac:dyDescent="0.25">
      <c r="A3378" s="61" t="s">
        <v>12284</v>
      </c>
      <c r="B3378" s="61" t="s">
        <v>8597</v>
      </c>
      <c r="C3378" s="62">
        <v>583704</v>
      </c>
      <c r="D3378" s="61" t="s">
        <v>12051</v>
      </c>
      <c r="E3378" s="61" t="s">
        <v>12172</v>
      </c>
      <c r="F3378" s="61" t="s">
        <v>12275</v>
      </c>
      <c r="G3378" s="63">
        <v>3</v>
      </c>
    </row>
    <row r="3379" spans="1:7" hidden="1" x14ac:dyDescent="0.25">
      <c r="A3379" s="61" t="s">
        <v>12284</v>
      </c>
      <c r="B3379" s="61" t="s">
        <v>178</v>
      </c>
      <c r="C3379" s="62">
        <v>589103</v>
      </c>
      <c r="D3379" s="61" t="s">
        <v>12051</v>
      </c>
      <c r="E3379" s="61" t="s">
        <v>12217</v>
      </c>
      <c r="F3379" s="61" t="s">
        <v>12275</v>
      </c>
      <c r="G3379" s="63">
        <v>7</v>
      </c>
    </row>
    <row r="3380" spans="1:7" hidden="1" x14ac:dyDescent="0.25">
      <c r="A3380" s="61" t="s">
        <v>12284</v>
      </c>
      <c r="B3380" s="61" t="s">
        <v>178</v>
      </c>
      <c r="C3380" s="62">
        <v>589103</v>
      </c>
      <c r="D3380" s="61" t="s">
        <v>12051</v>
      </c>
      <c r="E3380" s="61" t="s">
        <v>12217</v>
      </c>
      <c r="F3380" s="61" t="s">
        <v>12276</v>
      </c>
      <c r="G3380" s="63">
        <v>7</v>
      </c>
    </row>
    <row r="3381" spans="1:7" hidden="1" x14ac:dyDescent="0.25">
      <c r="A3381" s="61" t="s">
        <v>12284</v>
      </c>
      <c r="B3381" s="61" t="s">
        <v>178</v>
      </c>
      <c r="C3381" s="62">
        <v>589103</v>
      </c>
      <c r="D3381" s="61" t="s">
        <v>12007</v>
      </c>
      <c r="E3381" s="61" t="s">
        <v>12217</v>
      </c>
      <c r="F3381" s="61" t="s">
        <v>12275</v>
      </c>
      <c r="G3381" s="63">
        <v>7</v>
      </c>
    </row>
    <row r="3382" spans="1:7" hidden="1" x14ac:dyDescent="0.25">
      <c r="A3382" s="61" t="s">
        <v>12284</v>
      </c>
      <c r="B3382" s="61" t="s">
        <v>178</v>
      </c>
      <c r="C3382" s="62">
        <v>589103</v>
      </c>
      <c r="D3382" s="61" t="s">
        <v>12007</v>
      </c>
      <c r="E3382" s="61" t="s">
        <v>12217</v>
      </c>
      <c r="F3382" s="61" t="s">
        <v>12276</v>
      </c>
      <c r="G3382" s="63">
        <v>7</v>
      </c>
    </row>
    <row r="3383" spans="1:7" hidden="1" x14ac:dyDescent="0.25">
      <c r="A3383" s="61" t="s">
        <v>12284</v>
      </c>
      <c r="B3383" s="61" t="s">
        <v>9228</v>
      </c>
      <c r="C3383" s="62">
        <v>589133</v>
      </c>
      <c r="D3383" s="61" t="s">
        <v>12051</v>
      </c>
      <c r="E3383" s="61" t="s">
        <v>12164</v>
      </c>
      <c r="F3383" s="61" t="s">
        <v>12276</v>
      </c>
      <c r="G3383" s="63">
        <v>7.5</v>
      </c>
    </row>
    <row r="3384" spans="1:7" hidden="1" x14ac:dyDescent="0.25">
      <c r="A3384" s="61" t="s">
        <v>12284</v>
      </c>
      <c r="B3384" s="61" t="s">
        <v>88</v>
      </c>
      <c r="C3384" s="62">
        <v>589182</v>
      </c>
      <c r="D3384" s="61" t="s">
        <v>12051</v>
      </c>
      <c r="E3384" s="61" t="s">
        <v>12213</v>
      </c>
      <c r="F3384" s="61" t="s">
        <v>12276</v>
      </c>
      <c r="G3384" s="63">
        <v>9</v>
      </c>
    </row>
    <row r="3385" spans="1:7" hidden="1" x14ac:dyDescent="0.25">
      <c r="A3385" s="61" t="s">
        <v>12284</v>
      </c>
      <c r="B3385" s="61" t="s">
        <v>152</v>
      </c>
      <c r="C3385" s="62">
        <v>589219</v>
      </c>
      <c r="D3385" s="61" t="s">
        <v>12051</v>
      </c>
      <c r="E3385" s="61" t="s">
        <v>12162</v>
      </c>
      <c r="F3385" s="61" t="s">
        <v>12276</v>
      </c>
      <c r="G3385" s="63">
        <v>3</v>
      </c>
    </row>
    <row r="3386" spans="1:7" hidden="1" x14ac:dyDescent="0.25">
      <c r="A3386" s="61" t="s">
        <v>12284</v>
      </c>
      <c r="B3386" s="61" t="s">
        <v>76</v>
      </c>
      <c r="C3386" s="62">
        <v>589241</v>
      </c>
      <c r="D3386" s="61" t="s">
        <v>12051</v>
      </c>
      <c r="E3386" s="61" t="s">
        <v>12184</v>
      </c>
      <c r="F3386" s="61" t="s">
        <v>12276</v>
      </c>
      <c r="G3386" s="63">
        <v>5</v>
      </c>
    </row>
    <row r="3387" spans="1:7" hidden="1" x14ac:dyDescent="0.25">
      <c r="A3387" s="61" t="s">
        <v>12284</v>
      </c>
      <c r="B3387" s="61" t="s">
        <v>175</v>
      </c>
      <c r="C3387" s="62">
        <v>589397</v>
      </c>
      <c r="D3387" s="61" t="s">
        <v>12051</v>
      </c>
      <c r="E3387" s="61" t="s">
        <v>12172</v>
      </c>
      <c r="F3387" s="61" t="s">
        <v>12275</v>
      </c>
      <c r="G3387" s="63">
        <v>3</v>
      </c>
    </row>
    <row r="3388" spans="1:7" hidden="1" x14ac:dyDescent="0.25">
      <c r="A3388" s="61" t="s">
        <v>12284</v>
      </c>
      <c r="B3388" s="61" t="s">
        <v>175</v>
      </c>
      <c r="C3388" s="62">
        <v>589397</v>
      </c>
      <c r="D3388" s="61" t="s">
        <v>12051</v>
      </c>
      <c r="E3388" s="61" t="s">
        <v>12172</v>
      </c>
      <c r="F3388" s="61" t="s">
        <v>12276</v>
      </c>
      <c r="G3388" s="63">
        <v>2</v>
      </c>
    </row>
    <row r="3389" spans="1:7" hidden="1" x14ac:dyDescent="0.25">
      <c r="A3389" s="61" t="s">
        <v>12284</v>
      </c>
      <c r="B3389" s="61" t="s">
        <v>175</v>
      </c>
      <c r="C3389" s="62">
        <v>589397</v>
      </c>
      <c r="D3389" s="61" t="s">
        <v>1174</v>
      </c>
      <c r="E3389" s="61" t="s">
        <v>12172</v>
      </c>
      <c r="F3389" s="61" t="s">
        <v>12275</v>
      </c>
      <c r="G3389" s="63">
        <v>3</v>
      </c>
    </row>
    <row r="3390" spans="1:7" hidden="1" x14ac:dyDescent="0.25">
      <c r="A3390" s="61" t="s">
        <v>12284</v>
      </c>
      <c r="B3390" s="61" t="s">
        <v>175</v>
      </c>
      <c r="C3390" s="62">
        <v>589397</v>
      </c>
      <c r="D3390" s="61" t="s">
        <v>1174</v>
      </c>
      <c r="E3390" s="61" t="s">
        <v>12172</v>
      </c>
      <c r="F3390" s="61" t="s">
        <v>12276</v>
      </c>
      <c r="G3390" s="63">
        <v>2</v>
      </c>
    </row>
    <row r="3391" spans="1:7" hidden="1" x14ac:dyDescent="0.25">
      <c r="A3391" s="61" t="s">
        <v>12284</v>
      </c>
      <c r="B3391" s="61" t="s">
        <v>193</v>
      </c>
      <c r="C3391" s="62">
        <v>589460</v>
      </c>
      <c r="D3391" s="61" t="s">
        <v>12051</v>
      </c>
      <c r="E3391" s="61" t="s">
        <v>12164</v>
      </c>
      <c r="F3391" s="61" t="s">
        <v>12275</v>
      </c>
      <c r="G3391" s="63">
        <v>3</v>
      </c>
    </row>
    <row r="3392" spans="1:7" hidden="1" x14ac:dyDescent="0.25">
      <c r="A3392" s="61" t="s">
        <v>12284</v>
      </c>
      <c r="B3392" s="61" t="s">
        <v>252</v>
      </c>
      <c r="C3392" s="62">
        <v>586515</v>
      </c>
      <c r="D3392" s="61" t="s">
        <v>12051</v>
      </c>
      <c r="E3392" s="61" t="s">
        <v>12172</v>
      </c>
      <c r="F3392" s="61" t="s">
        <v>12275</v>
      </c>
      <c r="G3392" s="63">
        <v>3</v>
      </c>
    </row>
    <row r="3393" spans="1:7" hidden="1" x14ac:dyDescent="0.25">
      <c r="A3393" s="61" t="s">
        <v>12284</v>
      </c>
      <c r="B3393" s="61" t="s">
        <v>252</v>
      </c>
      <c r="C3393" s="62">
        <v>586515</v>
      </c>
      <c r="D3393" s="61" t="s">
        <v>12051</v>
      </c>
      <c r="E3393" s="61" t="s">
        <v>12172</v>
      </c>
      <c r="F3393" s="61" t="s">
        <v>12276</v>
      </c>
      <c r="G3393" s="63">
        <v>2.5</v>
      </c>
    </row>
    <row r="3394" spans="1:7" hidden="1" x14ac:dyDescent="0.25">
      <c r="A3394" s="61" t="s">
        <v>12284</v>
      </c>
      <c r="B3394" s="61" t="s">
        <v>3221</v>
      </c>
      <c r="C3394" s="62">
        <v>589535</v>
      </c>
      <c r="D3394" s="61" t="s">
        <v>12051</v>
      </c>
      <c r="E3394" s="61" t="s">
        <v>12164</v>
      </c>
      <c r="F3394" s="61" t="s">
        <v>12275</v>
      </c>
      <c r="G3394" s="63">
        <v>3</v>
      </c>
    </row>
    <row r="3395" spans="1:7" hidden="1" x14ac:dyDescent="0.25">
      <c r="A3395" s="61" t="s">
        <v>12284</v>
      </c>
      <c r="B3395" s="61" t="s">
        <v>1035</v>
      </c>
      <c r="C3395" s="62">
        <v>216930</v>
      </c>
      <c r="D3395" s="61" t="s">
        <v>12051</v>
      </c>
      <c r="E3395" s="61" t="s">
        <v>12166</v>
      </c>
      <c r="F3395" s="61" t="s">
        <v>12275</v>
      </c>
      <c r="G3395" s="63">
        <v>9</v>
      </c>
    </row>
    <row r="3396" spans="1:7" hidden="1" x14ac:dyDescent="0.25">
      <c r="A3396" s="61" t="s">
        <v>12284</v>
      </c>
      <c r="B3396" s="61" t="s">
        <v>1035</v>
      </c>
      <c r="C3396" s="62">
        <v>216930</v>
      </c>
      <c r="D3396" s="61" t="s">
        <v>12051</v>
      </c>
      <c r="E3396" s="61" t="s">
        <v>12188</v>
      </c>
      <c r="F3396" s="61" t="s">
        <v>12275</v>
      </c>
      <c r="G3396" s="63">
        <v>5</v>
      </c>
    </row>
    <row r="3397" spans="1:7" hidden="1" x14ac:dyDescent="0.25">
      <c r="A3397" s="61" t="s">
        <v>12284</v>
      </c>
      <c r="B3397" s="61" t="s">
        <v>7081</v>
      </c>
      <c r="C3397" s="62">
        <v>209950</v>
      </c>
      <c r="D3397" s="61" t="s">
        <v>12051</v>
      </c>
      <c r="E3397" s="61" t="s">
        <v>12237</v>
      </c>
      <c r="F3397" s="61" t="s">
        <v>12275</v>
      </c>
      <c r="G3397" s="63">
        <v>2</v>
      </c>
    </row>
    <row r="3398" spans="1:7" hidden="1" x14ac:dyDescent="0.25">
      <c r="A3398" s="61" t="s">
        <v>12284</v>
      </c>
      <c r="B3398" s="61" t="s">
        <v>7081</v>
      </c>
      <c r="C3398" s="62">
        <v>209950</v>
      </c>
      <c r="D3398" s="61" t="s">
        <v>12051</v>
      </c>
      <c r="E3398" s="61" t="s">
        <v>12237</v>
      </c>
      <c r="F3398" s="61" t="s">
        <v>12276</v>
      </c>
      <c r="G3398" s="63">
        <v>2</v>
      </c>
    </row>
    <row r="3399" spans="1:7" hidden="1" x14ac:dyDescent="0.25">
      <c r="A3399" s="61" t="s">
        <v>12284</v>
      </c>
      <c r="B3399" s="61" t="s">
        <v>7081</v>
      </c>
      <c r="C3399" s="62">
        <v>209950</v>
      </c>
      <c r="D3399" s="61" t="s">
        <v>12071</v>
      </c>
      <c r="E3399" s="61" t="s">
        <v>12237</v>
      </c>
      <c r="F3399" s="61" t="s">
        <v>12275</v>
      </c>
      <c r="G3399" s="63">
        <v>2</v>
      </c>
    </row>
    <row r="3400" spans="1:7" hidden="1" x14ac:dyDescent="0.25">
      <c r="A3400" s="61" t="s">
        <v>12284</v>
      </c>
      <c r="B3400" s="61" t="s">
        <v>7081</v>
      </c>
      <c r="C3400" s="62">
        <v>209950</v>
      </c>
      <c r="D3400" s="61" t="s">
        <v>12071</v>
      </c>
      <c r="E3400" s="61" t="s">
        <v>12237</v>
      </c>
      <c r="F3400" s="61" t="s">
        <v>12276</v>
      </c>
      <c r="G3400" s="63">
        <v>2</v>
      </c>
    </row>
    <row r="3401" spans="1:7" hidden="1" x14ac:dyDescent="0.25">
      <c r="A3401" s="61" t="s">
        <v>12284</v>
      </c>
      <c r="B3401" s="61" t="s">
        <v>7081</v>
      </c>
      <c r="C3401" s="62">
        <v>209950</v>
      </c>
      <c r="D3401" s="61" t="s">
        <v>12093</v>
      </c>
      <c r="E3401" s="61" t="s">
        <v>12237</v>
      </c>
      <c r="F3401" s="61" t="s">
        <v>12275</v>
      </c>
      <c r="G3401" s="63">
        <v>2</v>
      </c>
    </row>
    <row r="3402" spans="1:7" hidden="1" x14ac:dyDescent="0.25">
      <c r="A3402" s="61" t="s">
        <v>12284</v>
      </c>
      <c r="B3402" s="61" t="s">
        <v>7081</v>
      </c>
      <c r="C3402" s="62">
        <v>209950</v>
      </c>
      <c r="D3402" s="61" t="s">
        <v>12093</v>
      </c>
      <c r="E3402" s="61" t="s">
        <v>12237</v>
      </c>
      <c r="F3402" s="61" t="s">
        <v>12276</v>
      </c>
      <c r="G3402" s="63">
        <v>2</v>
      </c>
    </row>
    <row r="3403" spans="1:7" hidden="1" x14ac:dyDescent="0.25">
      <c r="A3403" s="61" t="s">
        <v>12284</v>
      </c>
      <c r="B3403" s="61" t="s">
        <v>108</v>
      </c>
      <c r="C3403" s="62">
        <v>210346</v>
      </c>
      <c r="D3403" s="61" t="s">
        <v>12051</v>
      </c>
      <c r="E3403" s="61" t="s">
        <v>12229</v>
      </c>
      <c r="F3403" s="61" t="s">
        <v>12275</v>
      </c>
      <c r="G3403" s="63">
        <v>2.5</v>
      </c>
    </row>
    <row r="3404" spans="1:7" hidden="1" x14ac:dyDescent="0.25">
      <c r="A3404" s="61" t="s">
        <v>12284</v>
      </c>
      <c r="B3404" s="61" t="s">
        <v>108</v>
      </c>
      <c r="C3404" s="62">
        <v>210346</v>
      </c>
      <c r="D3404" s="61" t="s">
        <v>12051</v>
      </c>
      <c r="E3404" s="61" t="s">
        <v>12229</v>
      </c>
      <c r="F3404" s="61" t="s">
        <v>12276</v>
      </c>
      <c r="G3404" s="63">
        <v>2.5</v>
      </c>
    </row>
    <row r="3405" spans="1:7" hidden="1" x14ac:dyDescent="0.25">
      <c r="A3405" s="61" t="s">
        <v>12284</v>
      </c>
      <c r="B3405" s="61" t="s">
        <v>108</v>
      </c>
      <c r="C3405" s="62">
        <v>210346</v>
      </c>
      <c r="D3405" s="61" t="s">
        <v>12156</v>
      </c>
      <c r="E3405" s="61" t="s">
        <v>12229</v>
      </c>
      <c r="F3405" s="61" t="s">
        <v>12275</v>
      </c>
      <c r="G3405" s="63">
        <v>2.5</v>
      </c>
    </row>
    <row r="3406" spans="1:7" hidden="1" x14ac:dyDescent="0.25">
      <c r="A3406" s="61" t="s">
        <v>12284</v>
      </c>
      <c r="B3406" s="61" t="s">
        <v>108</v>
      </c>
      <c r="C3406" s="62">
        <v>210346</v>
      </c>
      <c r="D3406" s="61" t="s">
        <v>12156</v>
      </c>
      <c r="E3406" s="61" t="s">
        <v>12229</v>
      </c>
      <c r="F3406" s="61" t="s">
        <v>12276</v>
      </c>
      <c r="G3406" s="63">
        <v>2.5</v>
      </c>
    </row>
    <row r="3407" spans="1:7" hidden="1" x14ac:dyDescent="0.25">
      <c r="A3407" s="61" t="s">
        <v>12284</v>
      </c>
      <c r="B3407" s="61" t="s">
        <v>117</v>
      </c>
      <c r="C3407" s="62">
        <v>210899</v>
      </c>
      <c r="D3407" s="61" t="s">
        <v>12051</v>
      </c>
      <c r="E3407" s="61" t="s">
        <v>12198</v>
      </c>
      <c r="F3407" s="61" t="s">
        <v>12275</v>
      </c>
      <c r="G3407" s="63">
        <v>3.5</v>
      </c>
    </row>
    <row r="3408" spans="1:7" hidden="1" x14ac:dyDescent="0.25">
      <c r="A3408" s="61" t="s">
        <v>12284</v>
      </c>
      <c r="B3408" s="61" t="s">
        <v>126</v>
      </c>
      <c r="C3408" s="62">
        <v>44855</v>
      </c>
      <c r="D3408" s="61" t="s">
        <v>12051</v>
      </c>
      <c r="E3408" s="61" t="s">
        <v>12238</v>
      </c>
      <c r="F3408" s="61" t="s">
        <v>12275</v>
      </c>
      <c r="G3408" s="63">
        <v>2.5</v>
      </c>
    </row>
    <row r="3409" spans="1:7" hidden="1" x14ac:dyDescent="0.25">
      <c r="A3409" s="61" t="s">
        <v>12284</v>
      </c>
      <c r="B3409" s="61" t="s">
        <v>126</v>
      </c>
      <c r="C3409" s="62">
        <v>44855</v>
      </c>
      <c r="D3409" s="61" t="s">
        <v>12051</v>
      </c>
      <c r="E3409" s="61" t="s">
        <v>12238</v>
      </c>
      <c r="F3409" s="61" t="s">
        <v>12276</v>
      </c>
      <c r="G3409" s="63">
        <v>2.5</v>
      </c>
    </row>
    <row r="3410" spans="1:7" hidden="1" x14ac:dyDescent="0.25">
      <c r="A3410" s="61" t="s">
        <v>12284</v>
      </c>
      <c r="B3410" s="61" t="s">
        <v>126</v>
      </c>
      <c r="C3410" s="62">
        <v>44855</v>
      </c>
      <c r="D3410" s="61" t="s">
        <v>11997</v>
      </c>
      <c r="E3410" s="61" t="s">
        <v>12238</v>
      </c>
      <c r="F3410" s="61" t="s">
        <v>12275</v>
      </c>
      <c r="G3410" s="63">
        <v>2.5</v>
      </c>
    </row>
    <row r="3411" spans="1:7" hidden="1" x14ac:dyDescent="0.25">
      <c r="A3411" s="61" t="s">
        <v>12284</v>
      </c>
      <c r="B3411" s="61" t="s">
        <v>126</v>
      </c>
      <c r="C3411" s="62">
        <v>44855</v>
      </c>
      <c r="D3411" s="61" t="s">
        <v>11997</v>
      </c>
      <c r="E3411" s="61" t="s">
        <v>12238</v>
      </c>
      <c r="F3411" s="61" t="s">
        <v>12276</v>
      </c>
      <c r="G3411" s="63">
        <v>2.5</v>
      </c>
    </row>
    <row r="3412" spans="1:7" hidden="1" x14ac:dyDescent="0.25">
      <c r="A3412" s="61" t="s">
        <v>12284</v>
      </c>
      <c r="B3412" s="61" t="s">
        <v>10267</v>
      </c>
      <c r="C3412" s="62">
        <v>212110</v>
      </c>
      <c r="D3412" s="61" t="s">
        <v>12051</v>
      </c>
      <c r="E3412" s="61" t="s">
        <v>12227</v>
      </c>
      <c r="F3412" s="61" t="s">
        <v>12275</v>
      </c>
      <c r="G3412" s="63">
        <v>1.8</v>
      </c>
    </row>
    <row r="3413" spans="1:7" hidden="1" x14ac:dyDescent="0.25">
      <c r="A3413" s="61" t="s">
        <v>12284</v>
      </c>
      <c r="B3413" s="61" t="s">
        <v>133</v>
      </c>
      <c r="C3413" s="62">
        <v>212331</v>
      </c>
      <c r="D3413" s="61" t="s">
        <v>12051</v>
      </c>
      <c r="E3413" s="61" t="s">
        <v>12239</v>
      </c>
      <c r="F3413" s="61" t="s">
        <v>12275</v>
      </c>
      <c r="G3413" s="63">
        <v>5</v>
      </c>
    </row>
    <row r="3414" spans="1:7" hidden="1" x14ac:dyDescent="0.25">
      <c r="A3414" s="61" t="s">
        <v>12284</v>
      </c>
      <c r="B3414" s="61" t="s">
        <v>133</v>
      </c>
      <c r="C3414" s="62">
        <v>212331</v>
      </c>
      <c r="D3414" s="61" t="s">
        <v>12051</v>
      </c>
      <c r="E3414" s="61" t="s">
        <v>12239</v>
      </c>
      <c r="F3414" s="61" t="s">
        <v>12276</v>
      </c>
      <c r="G3414" s="63">
        <v>2.4</v>
      </c>
    </row>
    <row r="3415" spans="1:7" hidden="1" x14ac:dyDescent="0.25">
      <c r="A3415" s="61" t="s">
        <v>12284</v>
      </c>
      <c r="B3415" s="61" t="s">
        <v>133</v>
      </c>
      <c r="C3415" s="62">
        <v>212331</v>
      </c>
      <c r="D3415" s="61" t="s">
        <v>12117</v>
      </c>
      <c r="E3415" s="61" t="s">
        <v>12239</v>
      </c>
      <c r="F3415" s="61" t="s">
        <v>12275</v>
      </c>
      <c r="G3415" s="63">
        <v>5</v>
      </c>
    </row>
    <row r="3416" spans="1:7" hidden="1" x14ac:dyDescent="0.25">
      <c r="A3416" s="61" t="s">
        <v>12284</v>
      </c>
      <c r="B3416" s="61" t="s">
        <v>133</v>
      </c>
      <c r="C3416" s="62">
        <v>212331</v>
      </c>
      <c r="D3416" s="61" t="s">
        <v>12117</v>
      </c>
      <c r="E3416" s="61" t="s">
        <v>12239</v>
      </c>
      <c r="F3416" s="61" t="s">
        <v>12276</v>
      </c>
      <c r="G3416" s="63">
        <v>2.4</v>
      </c>
    </row>
    <row r="3417" spans="1:7" hidden="1" x14ac:dyDescent="0.25">
      <c r="A3417" s="61" t="s">
        <v>12284</v>
      </c>
      <c r="B3417" s="61" t="s">
        <v>150</v>
      </c>
      <c r="C3417" s="62">
        <v>213972</v>
      </c>
      <c r="D3417" s="61" t="s">
        <v>12051</v>
      </c>
      <c r="E3417" s="61" t="s">
        <v>12240</v>
      </c>
      <c r="F3417" s="61" t="s">
        <v>12275</v>
      </c>
      <c r="G3417" s="63">
        <v>2</v>
      </c>
    </row>
    <row r="3418" spans="1:7" hidden="1" x14ac:dyDescent="0.25">
      <c r="A3418" s="61" t="s">
        <v>12284</v>
      </c>
      <c r="B3418" s="61" t="s">
        <v>150</v>
      </c>
      <c r="C3418" s="62">
        <v>213972</v>
      </c>
      <c r="D3418" s="61" t="s">
        <v>12051</v>
      </c>
      <c r="E3418" s="61" t="s">
        <v>12240</v>
      </c>
      <c r="F3418" s="61" t="s">
        <v>12276</v>
      </c>
      <c r="G3418" s="63">
        <v>2</v>
      </c>
    </row>
    <row r="3419" spans="1:7" hidden="1" x14ac:dyDescent="0.25">
      <c r="A3419" s="61" t="s">
        <v>12284</v>
      </c>
      <c r="B3419" s="61" t="s">
        <v>150</v>
      </c>
      <c r="C3419" s="62">
        <v>213972</v>
      </c>
      <c r="D3419" s="61" t="s">
        <v>12029</v>
      </c>
      <c r="E3419" s="61" t="s">
        <v>12240</v>
      </c>
      <c r="F3419" s="61" t="s">
        <v>12275</v>
      </c>
      <c r="G3419" s="63">
        <v>2</v>
      </c>
    </row>
    <row r="3420" spans="1:7" hidden="1" x14ac:dyDescent="0.25">
      <c r="A3420" s="61" t="s">
        <v>12284</v>
      </c>
      <c r="B3420" s="61" t="s">
        <v>150</v>
      </c>
      <c r="C3420" s="62">
        <v>213972</v>
      </c>
      <c r="D3420" s="61" t="s">
        <v>12029</v>
      </c>
      <c r="E3420" s="61" t="s">
        <v>12240</v>
      </c>
      <c r="F3420" s="61" t="s">
        <v>12276</v>
      </c>
      <c r="G3420" s="63">
        <v>2</v>
      </c>
    </row>
    <row r="3421" spans="1:7" hidden="1" x14ac:dyDescent="0.25">
      <c r="A3421" s="61" t="s">
        <v>12284</v>
      </c>
      <c r="B3421" s="61" t="s">
        <v>12286</v>
      </c>
      <c r="C3421" s="62">
        <v>215001</v>
      </c>
      <c r="D3421" s="61" t="s">
        <v>12051</v>
      </c>
      <c r="E3421" s="61" t="s">
        <v>12204</v>
      </c>
      <c r="F3421" s="61" t="s">
        <v>12275</v>
      </c>
      <c r="G3421" s="63">
        <v>6.6</v>
      </c>
    </row>
    <row r="3422" spans="1:7" hidden="1" x14ac:dyDescent="0.25">
      <c r="A3422" s="61" t="s">
        <v>12284</v>
      </c>
      <c r="B3422" s="61" t="s">
        <v>12286</v>
      </c>
      <c r="C3422" s="62">
        <v>215001</v>
      </c>
      <c r="D3422" s="61" t="s">
        <v>12051</v>
      </c>
      <c r="E3422" s="61" t="s">
        <v>12204</v>
      </c>
      <c r="F3422" s="61" t="s">
        <v>12276</v>
      </c>
      <c r="G3422" s="63">
        <v>3</v>
      </c>
    </row>
    <row r="3423" spans="1:7" hidden="1" x14ac:dyDescent="0.25">
      <c r="A3423" s="61" t="s">
        <v>12284</v>
      </c>
      <c r="B3423" s="61" t="s">
        <v>12286</v>
      </c>
      <c r="C3423" s="62">
        <v>215001</v>
      </c>
      <c r="D3423" s="61" t="s">
        <v>12113</v>
      </c>
      <c r="E3423" s="61" t="s">
        <v>12204</v>
      </c>
      <c r="F3423" s="61" t="s">
        <v>12275</v>
      </c>
      <c r="G3423" s="63">
        <v>6.6</v>
      </c>
    </row>
    <row r="3424" spans="1:7" hidden="1" x14ac:dyDescent="0.25">
      <c r="A3424" s="61" t="s">
        <v>12284</v>
      </c>
      <c r="B3424" s="61" t="s">
        <v>12286</v>
      </c>
      <c r="C3424" s="62">
        <v>215001</v>
      </c>
      <c r="D3424" s="61" t="s">
        <v>12113</v>
      </c>
      <c r="E3424" s="61" t="s">
        <v>12204</v>
      </c>
      <c r="F3424" s="61" t="s">
        <v>12276</v>
      </c>
      <c r="G3424" s="63">
        <v>3</v>
      </c>
    </row>
    <row r="3425" spans="1:7" hidden="1" x14ac:dyDescent="0.25">
      <c r="A3425" s="61" t="s">
        <v>12284</v>
      </c>
      <c r="B3425" s="61" t="s">
        <v>73</v>
      </c>
      <c r="C3425" s="62">
        <v>215712</v>
      </c>
      <c r="D3425" s="61" t="s">
        <v>12051</v>
      </c>
      <c r="E3425" s="61" t="s">
        <v>12239</v>
      </c>
      <c r="F3425" s="61" t="s">
        <v>12275</v>
      </c>
      <c r="G3425" s="63">
        <v>3.8</v>
      </c>
    </row>
    <row r="3426" spans="1:7" hidden="1" x14ac:dyDescent="0.25">
      <c r="A3426" s="61" t="s">
        <v>12284</v>
      </c>
      <c r="B3426" s="61" t="s">
        <v>73</v>
      </c>
      <c r="C3426" s="62">
        <v>215712</v>
      </c>
      <c r="D3426" s="61" t="s">
        <v>12051</v>
      </c>
      <c r="E3426" s="61" t="s">
        <v>12239</v>
      </c>
      <c r="F3426" s="61" t="s">
        <v>12276</v>
      </c>
      <c r="G3426" s="63">
        <v>2.4</v>
      </c>
    </row>
    <row r="3427" spans="1:7" hidden="1" x14ac:dyDescent="0.25">
      <c r="A3427" s="61" t="s">
        <v>12284</v>
      </c>
      <c r="B3427" s="61" t="s">
        <v>73</v>
      </c>
      <c r="C3427" s="62">
        <v>215712</v>
      </c>
      <c r="D3427" s="61" t="s">
        <v>12117</v>
      </c>
      <c r="E3427" s="61" t="s">
        <v>12239</v>
      </c>
      <c r="F3427" s="61" t="s">
        <v>12275</v>
      </c>
      <c r="G3427" s="63">
        <v>3.8</v>
      </c>
    </row>
    <row r="3428" spans="1:7" hidden="1" x14ac:dyDescent="0.25">
      <c r="A3428" s="61" t="s">
        <v>12284</v>
      </c>
      <c r="B3428" s="61" t="s">
        <v>73</v>
      </c>
      <c r="C3428" s="62">
        <v>215712</v>
      </c>
      <c r="D3428" s="61" t="s">
        <v>12117</v>
      </c>
      <c r="E3428" s="61" t="s">
        <v>12239</v>
      </c>
      <c r="F3428" s="61" t="s">
        <v>12276</v>
      </c>
      <c r="G3428" s="63">
        <v>2.4</v>
      </c>
    </row>
    <row r="3429" spans="1:7" hidden="1" x14ac:dyDescent="0.25">
      <c r="A3429" s="61" t="s">
        <v>12284</v>
      </c>
      <c r="B3429" s="61" t="s">
        <v>77</v>
      </c>
      <c r="C3429" s="62">
        <v>216328</v>
      </c>
      <c r="D3429" s="61" t="s">
        <v>12051</v>
      </c>
      <c r="E3429" s="61" t="s">
        <v>12230</v>
      </c>
      <c r="F3429" s="61" t="s">
        <v>12275</v>
      </c>
      <c r="G3429" s="63">
        <v>3.5</v>
      </c>
    </row>
    <row r="3430" spans="1:7" hidden="1" x14ac:dyDescent="0.25">
      <c r="A3430" s="61" t="s">
        <v>12284</v>
      </c>
      <c r="B3430" s="61" t="s">
        <v>77</v>
      </c>
      <c r="C3430" s="62">
        <v>216328</v>
      </c>
      <c r="D3430" s="61" t="s">
        <v>12051</v>
      </c>
      <c r="E3430" s="61" t="s">
        <v>12230</v>
      </c>
      <c r="F3430" s="61" t="s">
        <v>12276</v>
      </c>
      <c r="G3430" s="63">
        <v>3</v>
      </c>
    </row>
    <row r="3431" spans="1:7" hidden="1" x14ac:dyDescent="0.25">
      <c r="A3431" s="61" t="s">
        <v>12284</v>
      </c>
      <c r="B3431" s="61" t="s">
        <v>77</v>
      </c>
      <c r="C3431" s="62">
        <v>216328</v>
      </c>
      <c r="D3431" s="61" t="s">
        <v>12059</v>
      </c>
      <c r="E3431" s="61" t="s">
        <v>12230</v>
      </c>
      <c r="F3431" s="61" t="s">
        <v>12276</v>
      </c>
      <c r="G3431" s="63">
        <v>3</v>
      </c>
    </row>
    <row r="3432" spans="1:7" hidden="1" x14ac:dyDescent="0.25">
      <c r="A3432" s="61" t="s">
        <v>12284</v>
      </c>
      <c r="B3432" s="61" t="s">
        <v>180</v>
      </c>
      <c r="C3432" s="62">
        <v>215232</v>
      </c>
      <c r="D3432" s="61" t="s">
        <v>12051</v>
      </c>
      <c r="E3432" s="61" t="s">
        <v>12241</v>
      </c>
      <c r="F3432" s="61" t="s">
        <v>12275</v>
      </c>
      <c r="G3432" s="63">
        <v>5</v>
      </c>
    </row>
    <row r="3433" spans="1:7" hidden="1" x14ac:dyDescent="0.25">
      <c r="A3433" s="61" t="s">
        <v>12284</v>
      </c>
      <c r="B3433" s="61" t="s">
        <v>225</v>
      </c>
      <c r="C3433" s="62">
        <v>44810</v>
      </c>
      <c r="D3433" s="61" t="s">
        <v>12051</v>
      </c>
      <c r="E3433" s="61" t="s">
        <v>12173</v>
      </c>
      <c r="F3433" s="61" t="s">
        <v>12275</v>
      </c>
      <c r="G3433" s="63">
        <v>4.5</v>
      </c>
    </row>
    <row r="3434" spans="1:7" hidden="1" x14ac:dyDescent="0.25">
      <c r="A3434" s="61" t="s">
        <v>12284</v>
      </c>
      <c r="B3434" s="61" t="s">
        <v>225</v>
      </c>
      <c r="C3434" s="62">
        <v>44810</v>
      </c>
      <c r="D3434" s="61" t="s">
        <v>12051</v>
      </c>
      <c r="E3434" s="61" t="s">
        <v>12173</v>
      </c>
      <c r="F3434" s="61" t="s">
        <v>12276</v>
      </c>
      <c r="G3434" s="63">
        <v>3</v>
      </c>
    </row>
    <row r="3435" spans="1:7" hidden="1" x14ac:dyDescent="0.25">
      <c r="A3435" s="61" t="s">
        <v>12284</v>
      </c>
      <c r="B3435" s="61" t="s">
        <v>225</v>
      </c>
      <c r="C3435" s="62">
        <v>44810</v>
      </c>
      <c r="D3435" s="61" t="s">
        <v>12005</v>
      </c>
      <c r="E3435" s="61" t="s">
        <v>12173</v>
      </c>
      <c r="F3435" s="61" t="s">
        <v>12275</v>
      </c>
      <c r="G3435" s="63">
        <v>4.5</v>
      </c>
    </row>
    <row r="3436" spans="1:7" hidden="1" x14ac:dyDescent="0.25">
      <c r="A3436" s="61" t="s">
        <v>12284</v>
      </c>
      <c r="B3436" s="61" t="s">
        <v>225</v>
      </c>
      <c r="C3436" s="62">
        <v>44810</v>
      </c>
      <c r="D3436" s="61" t="s">
        <v>12005</v>
      </c>
      <c r="E3436" s="61" t="s">
        <v>12173</v>
      </c>
      <c r="F3436" s="61" t="s">
        <v>12276</v>
      </c>
      <c r="G3436" s="63">
        <v>3</v>
      </c>
    </row>
    <row r="3437" spans="1:7" hidden="1" x14ac:dyDescent="0.25">
      <c r="A3437" s="61" t="s">
        <v>12284</v>
      </c>
      <c r="B3437" s="61" t="s">
        <v>50</v>
      </c>
      <c r="C3437" s="62">
        <v>490670</v>
      </c>
      <c r="D3437" s="61" t="s">
        <v>12051</v>
      </c>
      <c r="E3437" s="61" t="s">
        <v>12230</v>
      </c>
      <c r="F3437" s="61" t="s">
        <v>12275</v>
      </c>
      <c r="G3437" s="63">
        <v>3</v>
      </c>
    </row>
    <row r="3438" spans="1:7" hidden="1" x14ac:dyDescent="0.25">
      <c r="A3438" s="61" t="s">
        <v>12284</v>
      </c>
      <c r="B3438" s="61" t="s">
        <v>201</v>
      </c>
      <c r="C3438" s="62">
        <v>492478</v>
      </c>
      <c r="D3438" s="61" t="s">
        <v>12051</v>
      </c>
      <c r="E3438" s="61" t="s">
        <v>12242</v>
      </c>
      <c r="F3438" s="61" t="s">
        <v>12275</v>
      </c>
      <c r="G3438" s="63">
        <v>3</v>
      </c>
    </row>
    <row r="3439" spans="1:7" hidden="1" x14ac:dyDescent="0.25">
      <c r="A3439" s="61" t="s">
        <v>12284</v>
      </c>
      <c r="B3439" s="61" t="s">
        <v>201</v>
      </c>
      <c r="C3439" s="62">
        <v>492478</v>
      </c>
      <c r="D3439" s="61" t="s">
        <v>12051</v>
      </c>
      <c r="E3439" s="61" t="s">
        <v>12242</v>
      </c>
      <c r="F3439" s="61" t="s">
        <v>12276</v>
      </c>
      <c r="G3439" s="63">
        <v>1.5</v>
      </c>
    </row>
    <row r="3440" spans="1:7" hidden="1" x14ac:dyDescent="0.25">
      <c r="A3440" s="61" t="s">
        <v>12284</v>
      </c>
      <c r="B3440" s="61" t="s">
        <v>201</v>
      </c>
      <c r="C3440" s="62">
        <v>492478</v>
      </c>
      <c r="D3440" s="61" t="s">
        <v>12103</v>
      </c>
      <c r="E3440" s="61" t="s">
        <v>12242</v>
      </c>
      <c r="F3440" s="61" t="s">
        <v>12275</v>
      </c>
      <c r="G3440" s="63">
        <v>3</v>
      </c>
    </row>
    <row r="3441" spans="1:7" hidden="1" x14ac:dyDescent="0.25">
      <c r="A3441" s="61" t="s">
        <v>12284</v>
      </c>
      <c r="B3441" s="61" t="s">
        <v>201</v>
      </c>
      <c r="C3441" s="62">
        <v>492478</v>
      </c>
      <c r="D3441" s="61" t="s">
        <v>12103</v>
      </c>
      <c r="E3441" s="61" t="s">
        <v>12242</v>
      </c>
      <c r="F3441" s="61" t="s">
        <v>12276</v>
      </c>
      <c r="G3441" s="63">
        <v>1.5</v>
      </c>
    </row>
    <row r="3442" spans="1:7" hidden="1" x14ac:dyDescent="0.25">
      <c r="A3442" s="61" t="s">
        <v>12284</v>
      </c>
      <c r="B3442" s="61" t="s">
        <v>102</v>
      </c>
      <c r="C3442" s="62">
        <v>492733</v>
      </c>
      <c r="D3442" s="61" t="s">
        <v>12051</v>
      </c>
      <c r="E3442" s="61" t="s">
        <v>12230</v>
      </c>
      <c r="F3442" s="61" t="s">
        <v>12275</v>
      </c>
      <c r="G3442" s="63">
        <v>3</v>
      </c>
    </row>
    <row r="3443" spans="1:7" hidden="1" x14ac:dyDescent="0.25">
      <c r="A3443" s="61" t="s">
        <v>12284</v>
      </c>
      <c r="B3443" s="61" t="s">
        <v>62</v>
      </c>
      <c r="C3443" s="62">
        <v>486885</v>
      </c>
      <c r="D3443" s="61" t="s">
        <v>12051</v>
      </c>
      <c r="E3443" s="61" t="s">
        <v>12225</v>
      </c>
      <c r="F3443" s="61" t="s">
        <v>12276</v>
      </c>
      <c r="G3443" s="63">
        <v>7.5</v>
      </c>
    </row>
    <row r="3444" spans="1:7" hidden="1" x14ac:dyDescent="0.25">
      <c r="A3444" s="61" t="s">
        <v>12284</v>
      </c>
      <c r="B3444" s="61" t="s">
        <v>187</v>
      </c>
      <c r="C3444" s="62">
        <v>487012</v>
      </c>
      <c r="D3444" s="61" t="s">
        <v>12051</v>
      </c>
      <c r="E3444" s="61" t="s">
        <v>12242</v>
      </c>
      <c r="F3444" s="61" t="s">
        <v>12275</v>
      </c>
      <c r="G3444" s="63">
        <v>5</v>
      </c>
    </row>
    <row r="3445" spans="1:7" hidden="1" x14ac:dyDescent="0.25">
      <c r="A3445" s="61" t="s">
        <v>12284</v>
      </c>
      <c r="B3445" s="61" t="s">
        <v>218</v>
      </c>
      <c r="C3445" s="62">
        <v>45199</v>
      </c>
      <c r="D3445" s="61" t="s">
        <v>12051</v>
      </c>
      <c r="E3445" s="61" t="s">
        <v>12173</v>
      </c>
      <c r="F3445" s="61" t="s">
        <v>12275</v>
      </c>
      <c r="G3445" s="63">
        <v>5</v>
      </c>
    </row>
    <row r="3446" spans="1:7" hidden="1" x14ac:dyDescent="0.25">
      <c r="A3446" s="61" t="s">
        <v>12284</v>
      </c>
      <c r="B3446" s="61" t="s">
        <v>155</v>
      </c>
      <c r="C3446" s="62">
        <v>485814</v>
      </c>
      <c r="D3446" s="61" t="s">
        <v>12051</v>
      </c>
      <c r="E3446" s="61" t="s">
        <v>12183</v>
      </c>
      <c r="F3446" s="61" t="s">
        <v>12275</v>
      </c>
      <c r="G3446" s="63">
        <v>5</v>
      </c>
    </row>
    <row r="3447" spans="1:7" hidden="1" x14ac:dyDescent="0.25">
      <c r="A3447" s="61" t="s">
        <v>12284</v>
      </c>
      <c r="B3447" s="61" t="s">
        <v>176</v>
      </c>
      <c r="C3447" s="62">
        <v>45115</v>
      </c>
      <c r="D3447" s="61" t="s">
        <v>12051</v>
      </c>
      <c r="E3447" s="61" t="s">
        <v>12183</v>
      </c>
      <c r="F3447" s="61" t="s">
        <v>12275</v>
      </c>
      <c r="G3447" s="63">
        <v>5</v>
      </c>
    </row>
    <row r="3448" spans="1:7" hidden="1" x14ac:dyDescent="0.25">
      <c r="A3448" s="61" t="s">
        <v>12284</v>
      </c>
      <c r="B3448" s="61" t="s">
        <v>38</v>
      </c>
      <c r="C3448" s="62">
        <v>210388</v>
      </c>
      <c r="D3448" s="61" t="s">
        <v>12051</v>
      </c>
      <c r="E3448" s="61" t="s">
        <v>12219</v>
      </c>
      <c r="F3448" s="61" t="s">
        <v>12276</v>
      </c>
      <c r="G3448" s="63">
        <v>3.5</v>
      </c>
    </row>
    <row r="3449" spans="1:7" hidden="1" x14ac:dyDescent="0.25">
      <c r="A3449" s="61" t="s">
        <v>12284</v>
      </c>
      <c r="B3449" s="61" t="s">
        <v>52</v>
      </c>
      <c r="C3449" s="62">
        <v>212040</v>
      </c>
      <c r="D3449" s="61" t="s">
        <v>12051</v>
      </c>
      <c r="E3449" s="61" t="s">
        <v>12202</v>
      </c>
      <c r="F3449" s="61" t="s">
        <v>12276</v>
      </c>
      <c r="G3449" s="63">
        <v>7</v>
      </c>
    </row>
    <row r="3450" spans="1:7" hidden="1" x14ac:dyDescent="0.25">
      <c r="A3450" s="61" t="s">
        <v>12284</v>
      </c>
      <c r="B3450" s="61" t="s">
        <v>951</v>
      </c>
      <c r="C3450" s="62">
        <v>215027</v>
      </c>
      <c r="D3450" s="61" t="s">
        <v>12051</v>
      </c>
      <c r="E3450" s="61" t="s">
        <v>12165</v>
      </c>
      <c r="F3450" s="61" t="s">
        <v>12275</v>
      </c>
      <c r="G3450" s="63">
        <v>10</v>
      </c>
    </row>
    <row r="3451" spans="1:7" hidden="1" x14ac:dyDescent="0.25">
      <c r="A3451" s="61" t="s">
        <v>12284</v>
      </c>
      <c r="B3451" s="61" t="s">
        <v>142</v>
      </c>
      <c r="C3451" s="62">
        <v>340077</v>
      </c>
      <c r="D3451" s="61" t="s">
        <v>12051</v>
      </c>
      <c r="E3451" s="61" t="s">
        <v>12183</v>
      </c>
      <c r="F3451" s="61" t="s">
        <v>12275</v>
      </c>
      <c r="G3451" s="63">
        <v>5</v>
      </c>
    </row>
    <row r="3452" spans="1:7" hidden="1" x14ac:dyDescent="0.25">
      <c r="A3452" s="61" t="s">
        <v>12284</v>
      </c>
      <c r="B3452" s="61" t="s">
        <v>61</v>
      </c>
      <c r="C3452" s="62">
        <v>493361</v>
      </c>
      <c r="D3452" s="61" t="s">
        <v>12051</v>
      </c>
      <c r="E3452" s="61" t="s">
        <v>12204</v>
      </c>
      <c r="F3452" s="61" t="s">
        <v>12275</v>
      </c>
      <c r="G3452" s="63">
        <v>2.5</v>
      </c>
    </row>
    <row r="3453" spans="1:7" hidden="1" x14ac:dyDescent="0.25">
      <c r="A3453" s="61" t="s">
        <v>12284</v>
      </c>
      <c r="B3453" s="61" t="s">
        <v>61</v>
      </c>
      <c r="C3453" s="62">
        <v>493361</v>
      </c>
      <c r="D3453" s="61" t="s">
        <v>12051</v>
      </c>
      <c r="E3453" s="61" t="s">
        <v>12204</v>
      </c>
      <c r="F3453" s="61" t="s">
        <v>12276</v>
      </c>
      <c r="G3453" s="63">
        <v>2</v>
      </c>
    </row>
    <row r="3454" spans="1:7" hidden="1" x14ac:dyDescent="0.25">
      <c r="A3454" s="61" t="s">
        <v>12284</v>
      </c>
      <c r="B3454" s="61" t="s">
        <v>61</v>
      </c>
      <c r="C3454" s="62">
        <v>493361</v>
      </c>
      <c r="D3454" s="61" t="s">
        <v>12113</v>
      </c>
      <c r="E3454" s="61" t="s">
        <v>12204</v>
      </c>
      <c r="F3454" s="61" t="s">
        <v>12276</v>
      </c>
      <c r="G3454" s="63">
        <v>2</v>
      </c>
    </row>
    <row r="3455" spans="1:7" hidden="1" x14ac:dyDescent="0.25">
      <c r="A3455" s="61" t="s">
        <v>12284</v>
      </c>
      <c r="B3455" s="61" t="s">
        <v>184</v>
      </c>
      <c r="C3455" s="62">
        <v>497431</v>
      </c>
      <c r="D3455" s="61" t="s">
        <v>12051</v>
      </c>
      <c r="E3455" s="61" t="s">
        <v>12224</v>
      </c>
      <c r="F3455" s="61" t="s">
        <v>12275</v>
      </c>
      <c r="G3455" s="63">
        <v>6</v>
      </c>
    </row>
    <row r="3456" spans="1:7" hidden="1" x14ac:dyDescent="0.25">
      <c r="A3456" s="61" t="s">
        <v>12284</v>
      </c>
      <c r="B3456" s="61" t="s">
        <v>173</v>
      </c>
      <c r="C3456" s="62">
        <v>497533</v>
      </c>
      <c r="D3456" s="61" t="s">
        <v>12051</v>
      </c>
      <c r="E3456" s="61" t="s">
        <v>12174</v>
      </c>
      <c r="F3456" s="61" t="s">
        <v>12276</v>
      </c>
      <c r="G3456" s="63">
        <v>6</v>
      </c>
    </row>
    <row r="3457" spans="1:7" hidden="1" x14ac:dyDescent="0.25">
      <c r="A3457" s="61" t="s">
        <v>12284</v>
      </c>
      <c r="B3457" s="61" t="s">
        <v>173</v>
      </c>
      <c r="C3457" s="62">
        <v>497533</v>
      </c>
      <c r="D3457" s="61" t="s">
        <v>12039</v>
      </c>
      <c r="E3457" s="61" t="s">
        <v>12174</v>
      </c>
      <c r="F3457" s="61" t="s">
        <v>12276</v>
      </c>
      <c r="G3457" s="63">
        <v>6</v>
      </c>
    </row>
    <row r="3458" spans="1:7" hidden="1" x14ac:dyDescent="0.25">
      <c r="A3458" s="61" t="s">
        <v>12284</v>
      </c>
      <c r="B3458" s="61" t="s">
        <v>10086</v>
      </c>
      <c r="C3458" s="62">
        <v>575563</v>
      </c>
      <c r="D3458" s="61" t="s">
        <v>12051</v>
      </c>
      <c r="E3458" s="61" t="s">
        <v>12222</v>
      </c>
      <c r="F3458" s="61" t="s">
        <v>12275</v>
      </c>
      <c r="G3458" s="63">
        <v>2.5</v>
      </c>
    </row>
    <row r="3459" spans="1:7" hidden="1" x14ac:dyDescent="0.25">
      <c r="A3459" s="61" t="s">
        <v>12284</v>
      </c>
      <c r="B3459" s="61" t="s">
        <v>10086</v>
      </c>
      <c r="C3459" s="62">
        <v>575563</v>
      </c>
      <c r="D3459" s="61" t="s">
        <v>12051</v>
      </c>
      <c r="E3459" s="61" t="s">
        <v>12222</v>
      </c>
      <c r="F3459" s="61" t="s">
        <v>12276</v>
      </c>
      <c r="G3459" s="63">
        <v>2.5</v>
      </c>
    </row>
    <row r="3460" spans="1:7" hidden="1" x14ac:dyDescent="0.25">
      <c r="A3460" s="61" t="s">
        <v>12284</v>
      </c>
      <c r="B3460" s="61" t="s">
        <v>10086</v>
      </c>
      <c r="C3460" s="62">
        <v>575563</v>
      </c>
      <c r="D3460" s="61" t="s">
        <v>12119</v>
      </c>
      <c r="E3460" s="61" t="s">
        <v>12222</v>
      </c>
      <c r="F3460" s="61" t="s">
        <v>12275</v>
      </c>
      <c r="G3460" s="63">
        <v>2.5</v>
      </c>
    </row>
    <row r="3461" spans="1:7" hidden="1" x14ac:dyDescent="0.25">
      <c r="A3461" s="61" t="s">
        <v>12284</v>
      </c>
      <c r="B3461" s="61" t="s">
        <v>10086</v>
      </c>
      <c r="C3461" s="62">
        <v>575563</v>
      </c>
      <c r="D3461" s="61" t="s">
        <v>12119</v>
      </c>
      <c r="E3461" s="61" t="s">
        <v>12222</v>
      </c>
      <c r="F3461" s="61" t="s">
        <v>12276</v>
      </c>
      <c r="G3461" s="63">
        <v>2.5</v>
      </c>
    </row>
    <row r="3462" spans="1:7" hidden="1" x14ac:dyDescent="0.25">
      <c r="A3462" s="61" t="s">
        <v>12284</v>
      </c>
      <c r="B3462" s="61" t="s">
        <v>162</v>
      </c>
      <c r="C3462" s="62">
        <v>576299</v>
      </c>
      <c r="D3462" s="61" t="s">
        <v>12088</v>
      </c>
      <c r="E3462" s="61" t="s">
        <v>12211</v>
      </c>
      <c r="F3462" s="61" t="s">
        <v>12275</v>
      </c>
      <c r="G3462" s="63">
        <v>3</v>
      </c>
    </row>
    <row r="3463" spans="1:7" hidden="1" x14ac:dyDescent="0.25">
      <c r="A3463" s="61" t="s">
        <v>12284</v>
      </c>
      <c r="B3463" s="61" t="s">
        <v>162</v>
      </c>
      <c r="C3463" s="62">
        <v>576299</v>
      </c>
      <c r="D3463" s="61" t="s">
        <v>12088</v>
      </c>
      <c r="E3463" s="61" t="s">
        <v>12211</v>
      </c>
      <c r="F3463" s="61" t="s">
        <v>12276</v>
      </c>
      <c r="G3463" s="63">
        <v>1</v>
      </c>
    </row>
    <row r="3464" spans="1:7" hidden="1" x14ac:dyDescent="0.25">
      <c r="A3464" s="61" t="s">
        <v>12284</v>
      </c>
      <c r="B3464" s="61" t="s">
        <v>162</v>
      </c>
      <c r="C3464" s="62">
        <v>576299</v>
      </c>
      <c r="D3464" s="61" t="s">
        <v>12051</v>
      </c>
      <c r="E3464" s="61" t="s">
        <v>12211</v>
      </c>
      <c r="F3464" s="61" t="s">
        <v>12275</v>
      </c>
      <c r="G3464" s="63">
        <v>3</v>
      </c>
    </row>
    <row r="3465" spans="1:7" hidden="1" x14ac:dyDescent="0.25">
      <c r="A3465" s="61" t="s">
        <v>12284</v>
      </c>
      <c r="B3465" s="61" t="s">
        <v>162</v>
      </c>
      <c r="C3465" s="62">
        <v>576299</v>
      </c>
      <c r="D3465" s="61" t="s">
        <v>12051</v>
      </c>
      <c r="E3465" s="61" t="s">
        <v>12211</v>
      </c>
      <c r="F3465" s="61" t="s">
        <v>12276</v>
      </c>
      <c r="G3465" s="63">
        <v>1</v>
      </c>
    </row>
    <row r="3466" spans="1:7" hidden="1" x14ac:dyDescent="0.25">
      <c r="A3466" s="61" t="s">
        <v>12284</v>
      </c>
      <c r="B3466" s="61" t="s">
        <v>166</v>
      </c>
      <c r="C3466" s="62">
        <v>576897</v>
      </c>
      <c r="D3466" s="61" t="s">
        <v>12051</v>
      </c>
      <c r="E3466" s="61" t="s">
        <v>12174</v>
      </c>
      <c r="F3466" s="61" t="s">
        <v>12276</v>
      </c>
      <c r="G3466" s="63">
        <v>6</v>
      </c>
    </row>
    <row r="3467" spans="1:7" hidden="1" x14ac:dyDescent="0.25">
      <c r="A3467" s="61" t="s">
        <v>12284</v>
      </c>
      <c r="B3467" s="61" t="s">
        <v>166</v>
      </c>
      <c r="C3467" s="62">
        <v>576897</v>
      </c>
      <c r="D3467" s="61" t="s">
        <v>12051</v>
      </c>
      <c r="E3467" s="61" t="s">
        <v>12223</v>
      </c>
      <c r="F3467" s="61" t="s">
        <v>12276</v>
      </c>
      <c r="G3467" s="63">
        <v>3</v>
      </c>
    </row>
    <row r="3468" spans="1:7" hidden="1" x14ac:dyDescent="0.25">
      <c r="A3468" s="61" t="s">
        <v>12284</v>
      </c>
      <c r="B3468" s="61" t="s">
        <v>166</v>
      </c>
      <c r="C3468" s="62">
        <v>576897</v>
      </c>
      <c r="D3468" s="61" t="s">
        <v>12051</v>
      </c>
      <c r="E3468" s="61" t="s">
        <v>12241</v>
      </c>
      <c r="F3468" s="61" t="s">
        <v>12275</v>
      </c>
      <c r="G3468" s="63">
        <v>5</v>
      </c>
    </row>
    <row r="3469" spans="1:7" hidden="1" x14ac:dyDescent="0.25">
      <c r="A3469" s="61" t="s">
        <v>12284</v>
      </c>
      <c r="B3469" s="61" t="s">
        <v>166</v>
      </c>
      <c r="C3469" s="62">
        <v>576897</v>
      </c>
      <c r="D3469" s="61" t="s">
        <v>12051</v>
      </c>
      <c r="E3469" s="61" t="s">
        <v>12241</v>
      </c>
      <c r="F3469" s="61" t="s">
        <v>12276</v>
      </c>
      <c r="G3469" s="63">
        <v>3.55</v>
      </c>
    </row>
    <row r="3470" spans="1:7" hidden="1" x14ac:dyDescent="0.25">
      <c r="A3470" s="61" t="s">
        <v>12284</v>
      </c>
      <c r="B3470" s="61" t="s">
        <v>166</v>
      </c>
      <c r="C3470" s="62">
        <v>576897</v>
      </c>
      <c r="D3470" s="61" t="s">
        <v>12090</v>
      </c>
      <c r="E3470" s="61" t="s">
        <v>12241</v>
      </c>
      <c r="F3470" s="61" t="s">
        <v>12275</v>
      </c>
      <c r="G3470" s="63">
        <v>5</v>
      </c>
    </row>
    <row r="3471" spans="1:7" hidden="1" x14ac:dyDescent="0.25">
      <c r="A3471" s="61" t="s">
        <v>12284</v>
      </c>
      <c r="B3471" s="61" t="s">
        <v>166</v>
      </c>
      <c r="C3471" s="62">
        <v>576897</v>
      </c>
      <c r="D3471" s="61" t="s">
        <v>12090</v>
      </c>
      <c r="E3471" s="61" t="s">
        <v>12241</v>
      </c>
      <c r="F3471" s="61" t="s">
        <v>12276</v>
      </c>
      <c r="G3471" s="63">
        <v>3.55</v>
      </c>
    </row>
    <row r="3472" spans="1:7" hidden="1" x14ac:dyDescent="0.25">
      <c r="A3472" s="61" t="s">
        <v>12285</v>
      </c>
      <c r="B3472" s="61" t="s">
        <v>207</v>
      </c>
      <c r="C3472" s="62">
        <v>589682</v>
      </c>
      <c r="D3472" s="61" t="s">
        <v>12012</v>
      </c>
      <c r="E3472" s="61" t="s">
        <v>12162</v>
      </c>
      <c r="F3472" s="61" t="s">
        <v>12275</v>
      </c>
      <c r="G3472" s="63">
        <v>13</v>
      </c>
    </row>
    <row r="3473" spans="1:7" hidden="1" x14ac:dyDescent="0.25">
      <c r="A3473" s="61" t="s">
        <v>12285</v>
      </c>
      <c r="B3473" s="61" t="s">
        <v>207</v>
      </c>
      <c r="C3473" s="62">
        <v>589682</v>
      </c>
      <c r="D3473" s="61" t="s">
        <v>12012</v>
      </c>
      <c r="E3473" s="61" t="s">
        <v>12162</v>
      </c>
      <c r="F3473" s="61" t="s">
        <v>12276</v>
      </c>
      <c r="G3473" s="63">
        <v>10.5</v>
      </c>
    </row>
    <row r="3474" spans="1:7" hidden="1" x14ac:dyDescent="0.25">
      <c r="A3474" s="61" t="s">
        <v>12285</v>
      </c>
      <c r="B3474" s="61" t="s">
        <v>207</v>
      </c>
      <c r="C3474" s="62">
        <v>589682</v>
      </c>
      <c r="D3474" s="61" t="s">
        <v>12051</v>
      </c>
      <c r="E3474" s="61" t="s">
        <v>12162</v>
      </c>
      <c r="F3474" s="61" t="s">
        <v>12275</v>
      </c>
      <c r="G3474" s="63">
        <v>13</v>
      </c>
    </row>
    <row r="3475" spans="1:7" hidden="1" x14ac:dyDescent="0.25">
      <c r="A3475" s="61" t="s">
        <v>12285</v>
      </c>
      <c r="B3475" s="61" t="s">
        <v>207</v>
      </c>
      <c r="C3475" s="62">
        <v>589682</v>
      </c>
      <c r="D3475" s="61" t="s">
        <v>12051</v>
      </c>
      <c r="E3475" s="61" t="s">
        <v>12162</v>
      </c>
      <c r="F3475" s="61" t="s">
        <v>12276</v>
      </c>
      <c r="G3475" s="63">
        <v>10.5</v>
      </c>
    </row>
    <row r="3476" spans="1:7" hidden="1" x14ac:dyDescent="0.25">
      <c r="A3476" s="61" t="s">
        <v>12285</v>
      </c>
      <c r="B3476" s="61" t="s">
        <v>239</v>
      </c>
      <c r="C3476" s="62">
        <v>589783</v>
      </c>
      <c r="D3476" s="61" t="s">
        <v>12051</v>
      </c>
      <c r="E3476" s="61" t="s">
        <v>12162</v>
      </c>
      <c r="F3476" s="61" t="s">
        <v>12276</v>
      </c>
      <c r="G3476" s="63">
        <v>3</v>
      </c>
    </row>
    <row r="3477" spans="1:7" hidden="1" x14ac:dyDescent="0.25">
      <c r="A3477" s="61" t="s">
        <v>12285</v>
      </c>
      <c r="B3477" s="61" t="s">
        <v>47</v>
      </c>
      <c r="C3477" s="62">
        <v>589786</v>
      </c>
      <c r="D3477" s="61" t="s">
        <v>12051</v>
      </c>
      <c r="E3477" s="61" t="s">
        <v>12163</v>
      </c>
      <c r="F3477" s="61" t="s">
        <v>12275</v>
      </c>
      <c r="G3477" s="63">
        <v>2</v>
      </c>
    </row>
    <row r="3478" spans="1:7" hidden="1" x14ac:dyDescent="0.25">
      <c r="A3478" s="61" t="s">
        <v>12285</v>
      </c>
      <c r="B3478" s="61" t="s">
        <v>47</v>
      </c>
      <c r="C3478" s="62">
        <v>589786</v>
      </c>
      <c r="D3478" s="61" t="s">
        <v>12051</v>
      </c>
      <c r="E3478" s="61" t="s">
        <v>12163</v>
      </c>
      <c r="F3478" s="61" t="s">
        <v>12276</v>
      </c>
      <c r="G3478" s="63">
        <v>2</v>
      </c>
    </row>
    <row r="3479" spans="1:7" hidden="1" x14ac:dyDescent="0.25">
      <c r="A3479" s="61" t="s">
        <v>12285</v>
      </c>
      <c r="B3479" s="61" t="s">
        <v>47</v>
      </c>
      <c r="C3479" s="62">
        <v>589786</v>
      </c>
      <c r="D3479" s="61" t="s">
        <v>12019</v>
      </c>
      <c r="E3479" s="61" t="s">
        <v>12163</v>
      </c>
      <c r="F3479" s="61" t="s">
        <v>12275</v>
      </c>
      <c r="G3479" s="63">
        <v>2</v>
      </c>
    </row>
    <row r="3480" spans="1:7" hidden="1" x14ac:dyDescent="0.25">
      <c r="A3480" s="61" t="s">
        <v>12285</v>
      </c>
      <c r="B3480" s="61" t="s">
        <v>47</v>
      </c>
      <c r="C3480" s="62">
        <v>589786</v>
      </c>
      <c r="D3480" s="61" t="s">
        <v>12019</v>
      </c>
      <c r="E3480" s="61" t="s">
        <v>12163</v>
      </c>
      <c r="F3480" s="61" t="s">
        <v>12276</v>
      </c>
      <c r="G3480" s="63">
        <v>2</v>
      </c>
    </row>
    <row r="3481" spans="1:7" hidden="1" x14ac:dyDescent="0.25">
      <c r="A3481" s="61" t="s">
        <v>12285</v>
      </c>
      <c r="B3481" s="61" t="s">
        <v>100</v>
      </c>
      <c r="C3481" s="62">
        <v>589905</v>
      </c>
      <c r="D3481" s="61" t="s">
        <v>12051</v>
      </c>
      <c r="E3481" s="61" t="s">
        <v>12164</v>
      </c>
      <c r="F3481" s="61" t="s">
        <v>12275</v>
      </c>
      <c r="G3481" s="63">
        <v>10</v>
      </c>
    </row>
    <row r="3482" spans="1:7" hidden="1" x14ac:dyDescent="0.25">
      <c r="A3482" s="61" t="s">
        <v>12285</v>
      </c>
      <c r="B3482" s="61" t="s">
        <v>79</v>
      </c>
      <c r="C3482" s="62">
        <v>589916</v>
      </c>
      <c r="D3482" s="61" t="s">
        <v>12051</v>
      </c>
      <c r="E3482" s="61" t="s">
        <v>12165</v>
      </c>
      <c r="F3482" s="61" t="s">
        <v>12275</v>
      </c>
      <c r="G3482" s="63">
        <v>10</v>
      </c>
    </row>
    <row r="3483" spans="1:7" hidden="1" x14ac:dyDescent="0.25">
      <c r="A3483" s="61" t="s">
        <v>12285</v>
      </c>
      <c r="B3483" s="61" t="s">
        <v>79</v>
      </c>
      <c r="C3483" s="62">
        <v>589916</v>
      </c>
      <c r="D3483" s="61" t="s">
        <v>12051</v>
      </c>
      <c r="E3483" s="61" t="s">
        <v>12165</v>
      </c>
      <c r="F3483" s="61" t="s">
        <v>12276</v>
      </c>
      <c r="G3483" s="63">
        <v>7.5</v>
      </c>
    </row>
    <row r="3484" spans="1:7" hidden="1" x14ac:dyDescent="0.25">
      <c r="A3484" s="61" t="s">
        <v>12285</v>
      </c>
      <c r="B3484" s="61" t="s">
        <v>172</v>
      </c>
      <c r="C3484" s="62">
        <v>589938</v>
      </c>
      <c r="D3484" s="61" t="s">
        <v>12051</v>
      </c>
      <c r="E3484" s="61" t="s">
        <v>12166</v>
      </c>
      <c r="F3484" s="61" t="s">
        <v>12275</v>
      </c>
      <c r="G3484" s="63">
        <v>6.5</v>
      </c>
    </row>
    <row r="3485" spans="1:7" hidden="1" x14ac:dyDescent="0.25">
      <c r="A3485" s="61" t="s">
        <v>12285</v>
      </c>
      <c r="B3485" s="61" t="s">
        <v>172</v>
      </c>
      <c r="C3485" s="62">
        <v>589938</v>
      </c>
      <c r="D3485" s="61" t="s">
        <v>12051</v>
      </c>
      <c r="E3485" s="61" t="s">
        <v>12166</v>
      </c>
      <c r="F3485" s="61" t="s">
        <v>12276</v>
      </c>
      <c r="G3485" s="63">
        <v>8</v>
      </c>
    </row>
    <row r="3486" spans="1:7" hidden="1" x14ac:dyDescent="0.25">
      <c r="A3486" s="61" t="s">
        <v>12285</v>
      </c>
      <c r="B3486" s="61" t="s">
        <v>172</v>
      </c>
      <c r="C3486" s="62">
        <v>589938</v>
      </c>
      <c r="D3486" s="61" t="s">
        <v>12051</v>
      </c>
      <c r="E3486" s="61" t="s">
        <v>12167</v>
      </c>
      <c r="F3486" s="61" t="s">
        <v>12275</v>
      </c>
      <c r="G3486" s="63">
        <v>7</v>
      </c>
    </row>
    <row r="3487" spans="1:7" hidden="1" x14ac:dyDescent="0.25">
      <c r="A3487" s="61" t="s">
        <v>12285</v>
      </c>
      <c r="B3487" s="61" t="s">
        <v>172</v>
      </c>
      <c r="C3487" s="62">
        <v>589938</v>
      </c>
      <c r="D3487" s="61" t="s">
        <v>12051</v>
      </c>
      <c r="E3487" s="61" t="s">
        <v>12167</v>
      </c>
      <c r="F3487" s="61" t="s">
        <v>12276</v>
      </c>
      <c r="G3487" s="63">
        <v>8</v>
      </c>
    </row>
    <row r="3488" spans="1:7" hidden="1" x14ac:dyDescent="0.25">
      <c r="A3488" s="61" t="s">
        <v>12285</v>
      </c>
      <c r="B3488" s="61" t="s">
        <v>40</v>
      </c>
      <c r="C3488" s="62">
        <v>589988</v>
      </c>
      <c r="D3488" s="61" t="s">
        <v>12051</v>
      </c>
      <c r="E3488" s="61" t="s">
        <v>12168</v>
      </c>
      <c r="F3488" s="61" t="s">
        <v>12275</v>
      </c>
      <c r="G3488" s="63">
        <v>17</v>
      </c>
    </row>
    <row r="3489" spans="1:7" hidden="1" x14ac:dyDescent="0.25">
      <c r="A3489" s="61" t="s">
        <v>12285</v>
      </c>
      <c r="B3489" s="61" t="s">
        <v>40</v>
      </c>
      <c r="C3489" s="62">
        <v>589988</v>
      </c>
      <c r="D3489" s="61" t="s">
        <v>11954</v>
      </c>
      <c r="E3489" s="61" t="s">
        <v>12168</v>
      </c>
      <c r="F3489" s="61" t="s">
        <v>12275</v>
      </c>
      <c r="G3489" s="63">
        <v>17</v>
      </c>
    </row>
    <row r="3490" spans="1:7" hidden="1" x14ac:dyDescent="0.25">
      <c r="A3490" s="61" t="s">
        <v>12285</v>
      </c>
      <c r="B3490" s="61" t="s">
        <v>69</v>
      </c>
      <c r="C3490" s="62">
        <v>590012</v>
      </c>
      <c r="D3490" s="61" t="s">
        <v>12051</v>
      </c>
      <c r="E3490" s="61" t="s">
        <v>12169</v>
      </c>
      <c r="F3490" s="61" t="s">
        <v>12275</v>
      </c>
      <c r="G3490" s="63">
        <v>6</v>
      </c>
    </row>
    <row r="3491" spans="1:7" hidden="1" x14ac:dyDescent="0.25">
      <c r="A3491" s="61" t="s">
        <v>12285</v>
      </c>
      <c r="B3491" s="61" t="s">
        <v>69</v>
      </c>
      <c r="C3491" s="62">
        <v>590012</v>
      </c>
      <c r="D3491" s="61" t="s">
        <v>12051</v>
      </c>
      <c r="E3491" s="61" t="s">
        <v>12169</v>
      </c>
      <c r="F3491" s="61" t="s">
        <v>12276</v>
      </c>
      <c r="G3491" s="63">
        <v>6</v>
      </c>
    </row>
    <row r="3492" spans="1:7" hidden="1" x14ac:dyDescent="0.25">
      <c r="A3492" s="61" t="s">
        <v>12285</v>
      </c>
      <c r="B3492" s="61" t="s">
        <v>147</v>
      </c>
      <c r="C3492" s="62">
        <v>590086</v>
      </c>
      <c r="D3492" s="61" t="s">
        <v>12051</v>
      </c>
      <c r="E3492" s="61" t="s">
        <v>12170</v>
      </c>
      <c r="F3492" s="61" t="s">
        <v>12275</v>
      </c>
      <c r="G3492" s="63">
        <v>5</v>
      </c>
    </row>
    <row r="3493" spans="1:7" hidden="1" x14ac:dyDescent="0.25">
      <c r="A3493" s="61" t="s">
        <v>12285</v>
      </c>
      <c r="B3493" s="61" t="s">
        <v>147</v>
      </c>
      <c r="C3493" s="62">
        <v>590086</v>
      </c>
      <c r="D3493" s="61" t="s">
        <v>12051</v>
      </c>
      <c r="E3493" s="61" t="s">
        <v>12170</v>
      </c>
      <c r="F3493" s="61" t="s">
        <v>12276</v>
      </c>
      <c r="G3493" s="63">
        <v>6.5</v>
      </c>
    </row>
    <row r="3494" spans="1:7" hidden="1" x14ac:dyDescent="0.25">
      <c r="A3494" s="61" t="s">
        <v>12285</v>
      </c>
      <c r="B3494" s="61" t="s">
        <v>251</v>
      </c>
      <c r="C3494" s="62">
        <v>215227</v>
      </c>
      <c r="D3494" s="61" t="s">
        <v>12051</v>
      </c>
      <c r="E3494" s="61" t="s">
        <v>12167</v>
      </c>
      <c r="F3494" s="61" t="s">
        <v>12276</v>
      </c>
      <c r="G3494" s="63">
        <v>7</v>
      </c>
    </row>
    <row r="3495" spans="1:7" hidden="1" x14ac:dyDescent="0.25">
      <c r="A3495" s="61" t="s">
        <v>12285</v>
      </c>
      <c r="B3495" s="61" t="s">
        <v>66</v>
      </c>
      <c r="C3495" s="62">
        <v>590284</v>
      </c>
      <c r="D3495" s="61" t="s">
        <v>12051</v>
      </c>
      <c r="E3495" s="61" t="s">
        <v>12171</v>
      </c>
      <c r="F3495" s="61" t="s">
        <v>12276</v>
      </c>
      <c r="G3495" s="63">
        <v>3</v>
      </c>
    </row>
    <row r="3496" spans="1:7" hidden="1" x14ac:dyDescent="0.25">
      <c r="A3496" s="61" t="s">
        <v>12285</v>
      </c>
      <c r="B3496" s="61" t="s">
        <v>244</v>
      </c>
      <c r="C3496" s="62">
        <v>587272</v>
      </c>
      <c r="D3496" s="61" t="s">
        <v>12051</v>
      </c>
      <c r="E3496" s="61" t="s">
        <v>12172</v>
      </c>
      <c r="F3496" s="61" t="s">
        <v>12275</v>
      </c>
      <c r="G3496" s="63">
        <v>2</v>
      </c>
    </row>
    <row r="3497" spans="1:7" hidden="1" x14ac:dyDescent="0.25">
      <c r="A3497" s="61" t="s">
        <v>12285</v>
      </c>
      <c r="B3497" s="61" t="s">
        <v>128</v>
      </c>
      <c r="C3497" s="62">
        <v>590345</v>
      </c>
      <c r="D3497" s="61" t="s">
        <v>12051</v>
      </c>
      <c r="E3497" s="61" t="s">
        <v>12173</v>
      </c>
      <c r="F3497" s="61" t="s">
        <v>12275</v>
      </c>
      <c r="G3497" s="63">
        <v>4</v>
      </c>
    </row>
    <row r="3498" spans="1:7" hidden="1" x14ac:dyDescent="0.25">
      <c r="A3498" s="61" t="s">
        <v>12285</v>
      </c>
      <c r="B3498" s="61" t="s">
        <v>128</v>
      </c>
      <c r="C3498" s="62">
        <v>590345</v>
      </c>
      <c r="D3498" s="61" t="s">
        <v>12051</v>
      </c>
      <c r="E3498" s="61" t="s">
        <v>12173</v>
      </c>
      <c r="F3498" s="61" t="s">
        <v>12276</v>
      </c>
      <c r="G3498" s="63">
        <v>3</v>
      </c>
    </row>
    <row r="3499" spans="1:7" hidden="1" x14ac:dyDescent="0.25">
      <c r="A3499" s="61" t="s">
        <v>12285</v>
      </c>
      <c r="B3499" s="61" t="s">
        <v>128</v>
      </c>
      <c r="C3499" s="62">
        <v>590345</v>
      </c>
      <c r="D3499" s="61" t="s">
        <v>12005</v>
      </c>
      <c r="E3499" s="61" t="s">
        <v>12173</v>
      </c>
      <c r="F3499" s="61" t="s">
        <v>12275</v>
      </c>
      <c r="G3499" s="63">
        <v>4</v>
      </c>
    </row>
    <row r="3500" spans="1:7" hidden="1" x14ac:dyDescent="0.25">
      <c r="A3500" s="61" t="s">
        <v>12285</v>
      </c>
      <c r="B3500" s="61" t="s">
        <v>128</v>
      </c>
      <c r="C3500" s="62">
        <v>590345</v>
      </c>
      <c r="D3500" s="61" t="s">
        <v>12005</v>
      </c>
      <c r="E3500" s="61" t="s">
        <v>12173</v>
      </c>
      <c r="F3500" s="61" t="s">
        <v>12276</v>
      </c>
      <c r="G3500" s="63">
        <v>3</v>
      </c>
    </row>
    <row r="3501" spans="1:7" hidden="1" x14ac:dyDescent="0.25">
      <c r="A3501" s="61" t="s">
        <v>12285</v>
      </c>
      <c r="B3501" s="61" t="s">
        <v>960</v>
      </c>
      <c r="C3501" s="62">
        <v>590395</v>
      </c>
      <c r="D3501" s="61" t="s">
        <v>12051</v>
      </c>
      <c r="E3501" s="61" t="s">
        <v>12174</v>
      </c>
      <c r="F3501" s="61" t="s">
        <v>12276</v>
      </c>
      <c r="G3501" s="63">
        <v>8</v>
      </c>
    </row>
    <row r="3502" spans="1:7" hidden="1" x14ac:dyDescent="0.25">
      <c r="A3502" s="61" t="s">
        <v>12285</v>
      </c>
      <c r="B3502" s="61" t="s">
        <v>141</v>
      </c>
      <c r="C3502" s="62">
        <v>590419</v>
      </c>
      <c r="D3502" s="61" t="s">
        <v>12086</v>
      </c>
      <c r="E3502" s="61" t="s">
        <v>12175</v>
      </c>
      <c r="F3502" s="61" t="s">
        <v>12276</v>
      </c>
      <c r="G3502" s="63">
        <v>2</v>
      </c>
    </row>
    <row r="3503" spans="1:7" hidden="1" x14ac:dyDescent="0.25">
      <c r="A3503" s="61" t="s">
        <v>12285</v>
      </c>
      <c r="B3503" s="61" t="s">
        <v>141</v>
      </c>
      <c r="C3503" s="62">
        <v>590419</v>
      </c>
      <c r="D3503" s="61" t="s">
        <v>12051</v>
      </c>
      <c r="E3503" s="61" t="s">
        <v>12175</v>
      </c>
      <c r="F3503" s="61" t="s">
        <v>12275</v>
      </c>
      <c r="G3503" s="63">
        <v>7</v>
      </c>
    </row>
    <row r="3504" spans="1:7" hidden="1" x14ac:dyDescent="0.25">
      <c r="A3504" s="61" t="s">
        <v>12285</v>
      </c>
      <c r="B3504" s="61" t="s">
        <v>141</v>
      </c>
      <c r="C3504" s="62">
        <v>590419</v>
      </c>
      <c r="D3504" s="61" t="s">
        <v>12051</v>
      </c>
      <c r="E3504" s="61" t="s">
        <v>12175</v>
      </c>
      <c r="F3504" s="61" t="s">
        <v>12276</v>
      </c>
      <c r="G3504" s="63">
        <v>2</v>
      </c>
    </row>
    <row r="3505" spans="1:7" hidden="1" x14ac:dyDescent="0.25">
      <c r="A3505" s="61" t="s">
        <v>12285</v>
      </c>
      <c r="B3505" s="61" t="s">
        <v>141</v>
      </c>
      <c r="C3505" s="62">
        <v>590419</v>
      </c>
      <c r="D3505" s="61" t="s">
        <v>12021</v>
      </c>
      <c r="E3505" s="61" t="s">
        <v>12175</v>
      </c>
      <c r="F3505" s="61" t="s">
        <v>12275</v>
      </c>
      <c r="G3505" s="63">
        <v>7</v>
      </c>
    </row>
    <row r="3506" spans="1:7" hidden="1" x14ac:dyDescent="0.25">
      <c r="A3506" s="61" t="s">
        <v>12285</v>
      </c>
      <c r="B3506" s="61" t="s">
        <v>141</v>
      </c>
      <c r="C3506" s="62">
        <v>590419</v>
      </c>
      <c r="D3506" s="61" t="s">
        <v>12021</v>
      </c>
      <c r="E3506" s="61" t="s">
        <v>12175</v>
      </c>
      <c r="F3506" s="61" t="s">
        <v>12276</v>
      </c>
      <c r="G3506" s="63">
        <v>2</v>
      </c>
    </row>
    <row r="3507" spans="1:7" hidden="1" x14ac:dyDescent="0.25">
      <c r="A3507" s="61" t="s">
        <v>12285</v>
      </c>
      <c r="B3507" s="61" t="s">
        <v>111</v>
      </c>
      <c r="C3507" s="62">
        <v>590420</v>
      </c>
      <c r="D3507" s="61" t="s">
        <v>12051</v>
      </c>
      <c r="E3507" s="61" t="s">
        <v>12165</v>
      </c>
      <c r="F3507" s="61" t="s">
        <v>12276</v>
      </c>
      <c r="G3507" s="63">
        <v>7.5</v>
      </c>
    </row>
    <row r="3508" spans="1:7" hidden="1" x14ac:dyDescent="0.25">
      <c r="A3508" s="61" t="s">
        <v>12285</v>
      </c>
      <c r="B3508" s="61" t="s">
        <v>39</v>
      </c>
      <c r="C3508" s="62">
        <v>590437</v>
      </c>
      <c r="D3508" s="61" t="s">
        <v>12051</v>
      </c>
      <c r="E3508" s="61" t="s">
        <v>12176</v>
      </c>
      <c r="F3508" s="61" t="s">
        <v>12275</v>
      </c>
      <c r="G3508" s="63">
        <v>23</v>
      </c>
    </row>
    <row r="3509" spans="1:7" hidden="1" x14ac:dyDescent="0.25">
      <c r="A3509" s="61" t="s">
        <v>12285</v>
      </c>
      <c r="B3509" s="61" t="s">
        <v>39</v>
      </c>
      <c r="C3509" s="62">
        <v>590437</v>
      </c>
      <c r="D3509" s="61" t="s">
        <v>12051</v>
      </c>
      <c r="E3509" s="61" t="s">
        <v>12176</v>
      </c>
      <c r="F3509" s="61" t="s">
        <v>12276</v>
      </c>
      <c r="G3509" s="63">
        <v>20.5</v>
      </c>
    </row>
    <row r="3510" spans="1:7" hidden="1" x14ac:dyDescent="0.25">
      <c r="A3510" s="61" t="s">
        <v>12285</v>
      </c>
      <c r="B3510" s="61" t="s">
        <v>39</v>
      </c>
      <c r="C3510" s="62">
        <v>590437</v>
      </c>
      <c r="D3510" s="61" t="s">
        <v>11973</v>
      </c>
      <c r="E3510" s="61" t="s">
        <v>12176</v>
      </c>
      <c r="F3510" s="61" t="s">
        <v>12275</v>
      </c>
      <c r="G3510" s="63">
        <v>23</v>
      </c>
    </row>
    <row r="3511" spans="1:7" hidden="1" x14ac:dyDescent="0.25">
      <c r="A3511" s="61" t="s">
        <v>12285</v>
      </c>
      <c r="B3511" s="61" t="s">
        <v>39</v>
      </c>
      <c r="C3511" s="62">
        <v>590437</v>
      </c>
      <c r="D3511" s="61" t="s">
        <v>11973</v>
      </c>
      <c r="E3511" s="61" t="s">
        <v>12176</v>
      </c>
      <c r="F3511" s="61" t="s">
        <v>12276</v>
      </c>
      <c r="G3511" s="63">
        <v>20.5</v>
      </c>
    </row>
    <row r="3512" spans="1:7" hidden="1" x14ac:dyDescent="0.25">
      <c r="A3512" s="61" t="s">
        <v>12285</v>
      </c>
      <c r="B3512" s="61" t="s">
        <v>223</v>
      </c>
      <c r="C3512" s="62">
        <v>590450</v>
      </c>
      <c r="D3512" s="61" t="s">
        <v>12051</v>
      </c>
      <c r="E3512" s="61" t="s">
        <v>12164</v>
      </c>
      <c r="F3512" s="61" t="s">
        <v>12275</v>
      </c>
      <c r="G3512" s="63">
        <v>11</v>
      </c>
    </row>
    <row r="3513" spans="1:7" hidden="1" x14ac:dyDescent="0.25">
      <c r="A3513" s="61" t="s">
        <v>12285</v>
      </c>
      <c r="B3513" s="61" t="s">
        <v>223</v>
      </c>
      <c r="C3513" s="62">
        <v>590450</v>
      </c>
      <c r="D3513" s="61" t="s">
        <v>12051</v>
      </c>
      <c r="E3513" s="61" t="s">
        <v>12164</v>
      </c>
      <c r="F3513" s="61" t="s">
        <v>12276</v>
      </c>
      <c r="G3513" s="63">
        <v>7.5</v>
      </c>
    </row>
    <row r="3514" spans="1:7" hidden="1" x14ac:dyDescent="0.25">
      <c r="A3514" s="61" t="s">
        <v>12285</v>
      </c>
      <c r="B3514" s="61" t="s">
        <v>57</v>
      </c>
      <c r="C3514" s="62">
        <v>67012</v>
      </c>
      <c r="D3514" s="61" t="s">
        <v>12051</v>
      </c>
      <c r="E3514" s="61" t="s">
        <v>12177</v>
      </c>
      <c r="F3514" s="61" t="s">
        <v>12275</v>
      </c>
      <c r="G3514" s="63">
        <v>5</v>
      </c>
    </row>
    <row r="3515" spans="1:7" hidden="1" x14ac:dyDescent="0.25">
      <c r="A3515" s="61" t="s">
        <v>12285</v>
      </c>
      <c r="B3515" s="61" t="s">
        <v>57</v>
      </c>
      <c r="C3515" s="62">
        <v>67012</v>
      </c>
      <c r="D3515" s="61" t="s">
        <v>12051</v>
      </c>
      <c r="E3515" s="61" t="s">
        <v>12177</v>
      </c>
      <c r="F3515" s="61" t="s">
        <v>12276</v>
      </c>
      <c r="G3515" s="63">
        <v>7</v>
      </c>
    </row>
    <row r="3516" spans="1:7" hidden="1" x14ac:dyDescent="0.25">
      <c r="A3516" s="61" t="s">
        <v>12285</v>
      </c>
      <c r="B3516" s="61" t="s">
        <v>991</v>
      </c>
      <c r="C3516" s="62">
        <v>590594</v>
      </c>
      <c r="D3516" s="61" t="s">
        <v>12051</v>
      </c>
      <c r="E3516" s="61" t="s">
        <v>12178</v>
      </c>
      <c r="F3516" s="61" t="s">
        <v>12275</v>
      </c>
      <c r="G3516" s="63">
        <v>9</v>
      </c>
    </row>
    <row r="3517" spans="1:7" hidden="1" x14ac:dyDescent="0.25">
      <c r="A3517" s="61" t="s">
        <v>12285</v>
      </c>
      <c r="B3517" s="61" t="s">
        <v>991</v>
      </c>
      <c r="C3517" s="62">
        <v>590594</v>
      </c>
      <c r="D3517" s="61" t="s">
        <v>12051</v>
      </c>
      <c r="E3517" s="61" t="s">
        <v>12178</v>
      </c>
      <c r="F3517" s="61" t="s">
        <v>12276</v>
      </c>
      <c r="G3517" s="63">
        <v>8</v>
      </c>
    </row>
    <row r="3518" spans="1:7" hidden="1" x14ac:dyDescent="0.25">
      <c r="A3518" s="61" t="s">
        <v>12285</v>
      </c>
      <c r="B3518" s="61" t="s">
        <v>991</v>
      </c>
      <c r="C3518" s="62">
        <v>590594</v>
      </c>
      <c r="D3518" s="61" t="s">
        <v>12027</v>
      </c>
      <c r="E3518" s="61" t="s">
        <v>12178</v>
      </c>
      <c r="F3518" s="61" t="s">
        <v>12275</v>
      </c>
      <c r="G3518" s="63">
        <v>9</v>
      </c>
    </row>
    <row r="3519" spans="1:7" hidden="1" x14ac:dyDescent="0.25">
      <c r="A3519" s="61" t="s">
        <v>12285</v>
      </c>
      <c r="B3519" s="61" t="s">
        <v>991</v>
      </c>
      <c r="C3519" s="62">
        <v>590594</v>
      </c>
      <c r="D3519" s="61" t="s">
        <v>12027</v>
      </c>
      <c r="E3519" s="61" t="s">
        <v>12178</v>
      </c>
      <c r="F3519" s="61" t="s">
        <v>12276</v>
      </c>
      <c r="G3519" s="63">
        <v>8</v>
      </c>
    </row>
    <row r="3520" spans="1:7" x14ac:dyDescent="0.25">
      <c r="A3520" s="61" t="s">
        <v>12285</v>
      </c>
      <c r="B3520" s="61" t="s">
        <v>139</v>
      </c>
      <c r="C3520" s="62">
        <v>590704</v>
      </c>
      <c r="D3520" s="61" t="s">
        <v>12101</v>
      </c>
      <c r="E3520" s="61" t="s">
        <v>12179</v>
      </c>
      <c r="F3520" s="61" t="s">
        <v>12275</v>
      </c>
      <c r="G3520" s="63">
        <v>5.5</v>
      </c>
    </row>
    <row r="3521" spans="1:7" x14ac:dyDescent="0.25">
      <c r="A3521" s="61" t="s">
        <v>12285</v>
      </c>
      <c r="B3521" s="61" t="s">
        <v>139</v>
      </c>
      <c r="C3521" s="62">
        <v>590704</v>
      </c>
      <c r="D3521" s="61" t="s">
        <v>12101</v>
      </c>
      <c r="E3521" s="61" t="s">
        <v>12179</v>
      </c>
      <c r="F3521" s="61" t="s">
        <v>12276</v>
      </c>
      <c r="G3521" s="63">
        <v>5.5</v>
      </c>
    </row>
    <row r="3522" spans="1:7" x14ac:dyDescent="0.25">
      <c r="A3522" s="61" t="s">
        <v>12285</v>
      </c>
      <c r="B3522" s="61" t="s">
        <v>139</v>
      </c>
      <c r="C3522" s="62">
        <v>590704</v>
      </c>
      <c r="D3522" s="61" t="s">
        <v>12051</v>
      </c>
      <c r="E3522" s="61" t="s">
        <v>12179</v>
      </c>
      <c r="F3522" s="61" t="s">
        <v>12275</v>
      </c>
      <c r="G3522" s="63">
        <v>5.5</v>
      </c>
    </row>
    <row r="3523" spans="1:7" x14ac:dyDescent="0.25">
      <c r="A3523" s="61" t="s">
        <v>12285</v>
      </c>
      <c r="B3523" s="61" t="s">
        <v>139</v>
      </c>
      <c r="C3523" s="62">
        <v>590704</v>
      </c>
      <c r="D3523" s="61" t="s">
        <v>12051</v>
      </c>
      <c r="E3523" s="61" t="s">
        <v>12179</v>
      </c>
      <c r="F3523" s="61" t="s">
        <v>12276</v>
      </c>
      <c r="G3523" s="63">
        <v>5.5</v>
      </c>
    </row>
    <row r="3524" spans="1:7" hidden="1" x14ac:dyDescent="0.25">
      <c r="A3524" s="61" t="s">
        <v>12285</v>
      </c>
      <c r="B3524" s="61" t="s">
        <v>148</v>
      </c>
      <c r="C3524" s="62">
        <v>590765</v>
      </c>
      <c r="D3524" s="61" t="s">
        <v>12051</v>
      </c>
      <c r="E3524" s="61" t="s">
        <v>12180</v>
      </c>
      <c r="F3524" s="61" t="s">
        <v>12275</v>
      </c>
      <c r="G3524" s="63">
        <v>4</v>
      </c>
    </row>
    <row r="3525" spans="1:7" hidden="1" x14ac:dyDescent="0.25">
      <c r="A3525" s="61" t="s">
        <v>12285</v>
      </c>
      <c r="B3525" s="61" t="s">
        <v>148</v>
      </c>
      <c r="C3525" s="62">
        <v>590765</v>
      </c>
      <c r="D3525" s="61" t="s">
        <v>12051</v>
      </c>
      <c r="E3525" s="61" t="s">
        <v>12180</v>
      </c>
      <c r="F3525" s="61" t="s">
        <v>12276</v>
      </c>
      <c r="G3525" s="63">
        <v>2.5</v>
      </c>
    </row>
    <row r="3526" spans="1:7" hidden="1" x14ac:dyDescent="0.25">
      <c r="A3526" s="61" t="s">
        <v>12285</v>
      </c>
      <c r="B3526" s="61" t="s">
        <v>148</v>
      </c>
      <c r="C3526" s="62">
        <v>590765</v>
      </c>
      <c r="D3526" s="61" t="s">
        <v>12077</v>
      </c>
      <c r="E3526" s="61" t="s">
        <v>12180</v>
      </c>
      <c r="F3526" s="61" t="s">
        <v>12275</v>
      </c>
      <c r="G3526" s="63">
        <v>4</v>
      </c>
    </row>
    <row r="3527" spans="1:7" hidden="1" x14ac:dyDescent="0.25">
      <c r="A3527" s="61" t="s">
        <v>12285</v>
      </c>
      <c r="B3527" s="61" t="s">
        <v>148</v>
      </c>
      <c r="C3527" s="62">
        <v>590765</v>
      </c>
      <c r="D3527" s="61" t="s">
        <v>12077</v>
      </c>
      <c r="E3527" s="61" t="s">
        <v>12180</v>
      </c>
      <c r="F3527" s="61" t="s">
        <v>12276</v>
      </c>
      <c r="G3527" s="63">
        <v>2.5</v>
      </c>
    </row>
    <row r="3528" spans="1:7" hidden="1" x14ac:dyDescent="0.25">
      <c r="A3528" s="61" t="s">
        <v>12285</v>
      </c>
      <c r="B3528" s="61" t="s">
        <v>236</v>
      </c>
      <c r="C3528" s="62">
        <v>590789</v>
      </c>
      <c r="D3528" s="61" t="s">
        <v>12051</v>
      </c>
      <c r="E3528" s="61" t="s">
        <v>12175</v>
      </c>
      <c r="F3528" s="61" t="s">
        <v>12275</v>
      </c>
      <c r="G3528" s="63">
        <v>5.5</v>
      </c>
    </row>
    <row r="3529" spans="1:7" hidden="1" x14ac:dyDescent="0.25">
      <c r="A3529" s="61" t="s">
        <v>12285</v>
      </c>
      <c r="B3529" s="61" t="s">
        <v>236</v>
      </c>
      <c r="C3529" s="62">
        <v>590789</v>
      </c>
      <c r="D3529" s="61" t="s">
        <v>12051</v>
      </c>
      <c r="E3529" s="61" t="s">
        <v>12175</v>
      </c>
      <c r="F3529" s="61" t="s">
        <v>12276</v>
      </c>
      <c r="G3529" s="63">
        <v>2.5</v>
      </c>
    </row>
    <row r="3530" spans="1:7" hidden="1" x14ac:dyDescent="0.25">
      <c r="A3530" s="61" t="s">
        <v>12285</v>
      </c>
      <c r="B3530" s="61" t="s">
        <v>236</v>
      </c>
      <c r="C3530" s="62">
        <v>590789</v>
      </c>
      <c r="D3530" s="61" t="s">
        <v>12021</v>
      </c>
      <c r="E3530" s="61" t="s">
        <v>12175</v>
      </c>
      <c r="F3530" s="61" t="s">
        <v>12275</v>
      </c>
      <c r="G3530" s="63">
        <v>5.5</v>
      </c>
    </row>
    <row r="3531" spans="1:7" hidden="1" x14ac:dyDescent="0.25">
      <c r="A3531" s="61" t="s">
        <v>12285</v>
      </c>
      <c r="B3531" s="61" t="s">
        <v>236</v>
      </c>
      <c r="C3531" s="62">
        <v>590789</v>
      </c>
      <c r="D3531" s="61" t="s">
        <v>12021</v>
      </c>
      <c r="E3531" s="61" t="s">
        <v>12175</v>
      </c>
      <c r="F3531" s="61" t="s">
        <v>12276</v>
      </c>
      <c r="G3531" s="63">
        <v>2.5</v>
      </c>
    </row>
    <row r="3532" spans="1:7" hidden="1" x14ac:dyDescent="0.25">
      <c r="A3532" s="61" t="s">
        <v>12285</v>
      </c>
      <c r="B3532" s="61" t="s">
        <v>204</v>
      </c>
      <c r="C3532" s="62">
        <v>590907</v>
      </c>
      <c r="D3532" s="61" t="s">
        <v>12051</v>
      </c>
      <c r="E3532" s="61" t="s">
        <v>12181</v>
      </c>
      <c r="F3532" s="61" t="s">
        <v>12275</v>
      </c>
      <c r="G3532" s="63">
        <v>10</v>
      </c>
    </row>
    <row r="3533" spans="1:7" hidden="1" x14ac:dyDescent="0.25">
      <c r="A3533" s="61" t="s">
        <v>12285</v>
      </c>
      <c r="B3533" s="61" t="s">
        <v>204</v>
      </c>
      <c r="C3533" s="62">
        <v>590907</v>
      </c>
      <c r="D3533" s="61" t="s">
        <v>12051</v>
      </c>
      <c r="E3533" s="61" t="s">
        <v>12181</v>
      </c>
      <c r="F3533" s="61" t="s">
        <v>12276</v>
      </c>
      <c r="G3533" s="63">
        <v>10</v>
      </c>
    </row>
    <row r="3534" spans="1:7" hidden="1" x14ac:dyDescent="0.25">
      <c r="A3534" s="61" t="s">
        <v>12285</v>
      </c>
      <c r="B3534" s="61" t="s">
        <v>204</v>
      </c>
      <c r="C3534" s="62">
        <v>590907</v>
      </c>
      <c r="D3534" s="61" t="s">
        <v>12065</v>
      </c>
      <c r="E3534" s="61" t="s">
        <v>12181</v>
      </c>
      <c r="F3534" s="61" t="s">
        <v>12275</v>
      </c>
      <c r="G3534" s="63">
        <v>10</v>
      </c>
    </row>
    <row r="3535" spans="1:7" hidden="1" x14ac:dyDescent="0.25">
      <c r="A3535" s="61" t="s">
        <v>12285</v>
      </c>
      <c r="B3535" s="61" t="s">
        <v>204</v>
      </c>
      <c r="C3535" s="62">
        <v>590907</v>
      </c>
      <c r="D3535" s="61" t="s">
        <v>12065</v>
      </c>
      <c r="E3535" s="61" t="s">
        <v>12181</v>
      </c>
      <c r="F3535" s="61" t="s">
        <v>12276</v>
      </c>
      <c r="G3535" s="63">
        <v>10</v>
      </c>
    </row>
    <row r="3536" spans="1:7" hidden="1" x14ac:dyDescent="0.25">
      <c r="A3536" s="61" t="s">
        <v>12285</v>
      </c>
      <c r="B3536" s="61" t="s">
        <v>82</v>
      </c>
      <c r="C3536" s="62">
        <v>590938</v>
      </c>
      <c r="D3536" s="61" t="s">
        <v>12051</v>
      </c>
      <c r="E3536" s="61" t="s">
        <v>12182</v>
      </c>
      <c r="F3536" s="61" t="s">
        <v>12275</v>
      </c>
      <c r="G3536" s="63">
        <v>19.5</v>
      </c>
    </row>
    <row r="3537" spans="1:7" hidden="1" x14ac:dyDescent="0.25">
      <c r="A3537" s="61" t="s">
        <v>12285</v>
      </c>
      <c r="B3537" s="61" t="s">
        <v>82</v>
      </c>
      <c r="C3537" s="62">
        <v>590938</v>
      </c>
      <c r="D3537" s="61" t="s">
        <v>12148</v>
      </c>
      <c r="E3537" s="61" t="s">
        <v>12182</v>
      </c>
      <c r="F3537" s="61" t="s">
        <v>12275</v>
      </c>
      <c r="G3537" s="63">
        <v>19.5</v>
      </c>
    </row>
    <row r="3538" spans="1:7" hidden="1" x14ac:dyDescent="0.25">
      <c r="A3538" s="61" t="s">
        <v>12285</v>
      </c>
      <c r="B3538" s="61" t="s">
        <v>188</v>
      </c>
      <c r="C3538" s="62">
        <v>590960</v>
      </c>
      <c r="D3538" s="61" t="s">
        <v>12051</v>
      </c>
      <c r="E3538" s="61" t="s">
        <v>12183</v>
      </c>
      <c r="F3538" s="61" t="s">
        <v>12275</v>
      </c>
      <c r="G3538" s="63">
        <v>5</v>
      </c>
    </row>
    <row r="3539" spans="1:7" hidden="1" x14ac:dyDescent="0.25">
      <c r="A3539" s="61" t="s">
        <v>12285</v>
      </c>
      <c r="B3539" s="61" t="s">
        <v>58</v>
      </c>
      <c r="C3539" s="62">
        <v>590977</v>
      </c>
      <c r="D3539" s="61" t="s">
        <v>12051</v>
      </c>
      <c r="E3539" s="61" t="s">
        <v>12184</v>
      </c>
      <c r="F3539" s="61" t="s">
        <v>12276</v>
      </c>
      <c r="G3539" s="63">
        <v>2</v>
      </c>
    </row>
    <row r="3540" spans="1:7" hidden="1" x14ac:dyDescent="0.25">
      <c r="A3540" s="61" t="s">
        <v>12285</v>
      </c>
      <c r="B3540" s="61" t="s">
        <v>231</v>
      </c>
      <c r="C3540" s="62">
        <v>591021</v>
      </c>
      <c r="D3540" s="61" t="s">
        <v>12051</v>
      </c>
      <c r="E3540" s="61" t="s">
        <v>12185</v>
      </c>
      <c r="F3540" s="61" t="s">
        <v>12275</v>
      </c>
      <c r="G3540" s="63">
        <v>3</v>
      </c>
    </row>
    <row r="3541" spans="1:7" hidden="1" x14ac:dyDescent="0.25">
      <c r="A3541" s="61" t="s">
        <v>12285</v>
      </c>
      <c r="B3541" s="61" t="s">
        <v>78</v>
      </c>
      <c r="C3541" s="62">
        <v>591080</v>
      </c>
      <c r="D3541" s="61" t="s">
        <v>12051</v>
      </c>
      <c r="E3541" s="61" t="s">
        <v>12169</v>
      </c>
      <c r="F3541" s="61" t="s">
        <v>12275</v>
      </c>
      <c r="G3541" s="63">
        <v>6</v>
      </c>
    </row>
    <row r="3542" spans="1:7" hidden="1" x14ac:dyDescent="0.25">
      <c r="A3542" s="61" t="s">
        <v>12285</v>
      </c>
      <c r="B3542" s="61" t="s">
        <v>78</v>
      </c>
      <c r="C3542" s="62">
        <v>591080</v>
      </c>
      <c r="D3542" s="61" t="s">
        <v>12051</v>
      </c>
      <c r="E3542" s="61" t="s">
        <v>12169</v>
      </c>
      <c r="F3542" s="61" t="s">
        <v>12276</v>
      </c>
      <c r="G3542" s="63">
        <v>6</v>
      </c>
    </row>
    <row r="3543" spans="1:7" hidden="1" x14ac:dyDescent="0.25">
      <c r="A3543" s="61" t="s">
        <v>12285</v>
      </c>
      <c r="B3543" s="61" t="s">
        <v>226</v>
      </c>
      <c r="C3543" s="62">
        <v>591207</v>
      </c>
      <c r="D3543" s="61" t="s">
        <v>12051</v>
      </c>
      <c r="E3543" s="61" t="s">
        <v>12186</v>
      </c>
      <c r="F3543" s="61" t="s">
        <v>12275</v>
      </c>
      <c r="G3543" s="63">
        <v>3</v>
      </c>
    </row>
    <row r="3544" spans="1:7" hidden="1" x14ac:dyDescent="0.25">
      <c r="A3544" s="61" t="s">
        <v>12285</v>
      </c>
      <c r="B3544" s="61" t="s">
        <v>226</v>
      </c>
      <c r="C3544" s="62">
        <v>591207</v>
      </c>
      <c r="D3544" s="61" t="s">
        <v>12051</v>
      </c>
      <c r="E3544" s="61" t="s">
        <v>12186</v>
      </c>
      <c r="F3544" s="61" t="s">
        <v>12276</v>
      </c>
      <c r="G3544" s="63">
        <v>2</v>
      </c>
    </row>
    <row r="3545" spans="1:7" hidden="1" x14ac:dyDescent="0.25">
      <c r="A3545" s="61" t="s">
        <v>12285</v>
      </c>
      <c r="B3545" s="61" t="s">
        <v>226</v>
      </c>
      <c r="C3545" s="62">
        <v>591207</v>
      </c>
      <c r="D3545" s="61" t="s">
        <v>1174</v>
      </c>
      <c r="E3545" s="61" t="s">
        <v>12186</v>
      </c>
      <c r="F3545" s="61" t="s">
        <v>12275</v>
      </c>
      <c r="G3545" s="63">
        <v>3</v>
      </c>
    </row>
    <row r="3546" spans="1:7" hidden="1" x14ac:dyDescent="0.25">
      <c r="A3546" s="61" t="s">
        <v>12285</v>
      </c>
      <c r="B3546" s="61" t="s">
        <v>226</v>
      </c>
      <c r="C3546" s="62">
        <v>591207</v>
      </c>
      <c r="D3546" s="61" t="s">
        <v>1174</v>
      </c>
      <c r="E3546" s="61" t="s">
        <v>12186</v>
      </c>
      <c r="F3546" s="61" t="s">
        <v>12276</v>
      </c>
      <c r="G3546" s="63">
        <v>2</v>
      </c>
    </row>
    <row r="3547" spans="1:7" hidden="1" x14ac:dyDescent="0.25">
      <c r="A3547" s="61" t="s">
        <v>12285</v>
      </c>
      <c r="B3547" s="61" t="s">
        <v>46</v>
      </c>
      <c r="C3547" s="62">
        <v>591217</v>
      </c>
      <c r="D3547" s="61" t="s">
        <v>12051</v>
      </c>
      <c r="E3547" s="61" t="s">
        <v>12164</v>
      </c>
      <c r="F3547" s="61" t="s">
        <v>12275</v>
      </c>
      <c r="G3547" s="63">
        <v>10</v>
      </c>
    </row>
    <row r="3548" spans="1:7" hidden="1" x14ac:dyDescent="0.25">
      <c r="A3548" s="61" t="s">
        <v>12285</v>
      </c>
      <c r="B3548" s="61" t="s">
        <v>46</v>
      </c>
      <c r="C3548" s="62">
        <v>591217</v>
      </c>
      <c r="D3548" s="61" t="s">
        <v>12051</v>
      </c>
      <c r="E3548" s="61" t="s">
        <v>12164</v>
      </c>
      <c r="F3548" s="61" t="s">
        <v>12276</v>
      </c>
      <c r="G3548" s="63">
        <v>7.5</v>
      </c>
    </row>
    <row r="3549" spans="1:7" hidden="1" x14ac:dyDescent="0.25">
      <c r="A3549" s="61" t="s">
        <v>12285</v>
      </c>
      <c r="B3549" s="61" t="s">
        <v>177</v>
      </c>
      <c r="C3549" s="62">
        <v>580633</v>
      </c>
      <c r="D3549" s="61" t="s">
        <v>12051</v>
      </c>
      <c r="E3549" s="61" t="s">
        <v>12167</v>
      </c>
      <c r="F3549" s="61" t="s">
        <v>12275</v>
      </c>
      <c r="G3549" s="63">
        <v>9</v>
      </c>
    </row>
    <row r="3550" spans="1:7" hidden="1" x14ac:dyDescent="0.25">
      <c r="A3550" s="61" t="s">
        <v>12285</v>
      </c>
      <c r="B3550" s="61" t="s">
        <v>177</v>
      </c>
      <c r="C3550" s="62">
        <v>580633</v>
      </c>
      <c r="D3550" s="61" t="s">
        <v>12121</v>
      </c>
      <c r="E3550" s="61" t="s">
        <v>12167</v>
      </c>
      <c r="F3550" s="61" t="s">
        <v>12275</v>
      </c>
      <c r="G3550" s="63">
        <v>9</v>
      </c>
    </row>
    <row r="3551" spans="1:7" hidden="1" x14ac:dyDescent="0.25">
      <c r="A3551" s="61" t="s">
        <v>12285</v>
      </c>
      <c r="B3551" s="61" t="s">
        <v>54</v>
      </c>
      <c r="C3551" s="62">
        <v>591326</v>
      </c>
      <c r="D3551" s="61" t="s">
        <v>12012</v>
      </c>
      <c r="E3551" s="61" t="s">
        <v>12162</v>
      </c>
      <c r="F3551" s="61" t="s">
        <v>12275</v>
      </c>
      <c r="G3551" s="63">
        <v>16</v>
      </c>
    </row>
    <row r="3552" spans="1:7" hidden="1" x14ac:dyDescent="0.25">
      <c r="A3552" s="61" t="s">
        <v>12285</v>
      </c>
      <c r="B3552" s="61" t="s">
        <v>54</v>
      </c>
      <c r="C3552" s="62">
        <v>591326</v>
      </c>
      <c r="D3552" s="61" t="s">
        <v>12012</v>
      </c>
      <c r="E3552" s="61" t="s">
        <v>12162</v>
      </c>
      <c r="F3552" s="61" t="s">
        <v>12276</v>
      </c>
      <c r="G3552" s="63">
        <v>7</v>
      </c>
    </row>
    <row r="3553" spans="1:7" hidden="1" x14ac:dyDescent="0.25">
      <c r="A3553" s="61" t="s">
        <v>12285</v>
      </c>
      <c r="B3553" s="61" t="s">
        <v>54</v>
      </c>
      <c r="C3553" s="62">
        <v>591326</v>
      </c>
      <c r="D3553" s="61" t="s">
        <v>12051</v>
      </c>
      <c r="E3553" s="61" t="s">
        <v>12162</v>
      </c>
      <c r="F3553" s="61" t="s">
        <v>12275</v>
      </c>
      <c r="G3553" s="63">
        <v>16</v>
      </c>
    </row>
    <row r="3554" spans="1:7" hidden="1" x14ac:dyDescent="0.25">
      <c r="A3554" s="61" t="s">
        <v>12285</v>
      </c>
      <c r="B3554" s="61" t="s">
        <v>54</v>
      </c>
      <c r="C3554" s="62">
        <v>591326</v>
      </c>
      <c r="D3554" s="61" t="s">
        <v>12051</v>
      </c>
      <c r="E3554" s="61" t="s">
        <v>12162</v>
      </c>
      <c r="F3554" s="61" t="s">
        <v>12276</v>
      </c>
      <c r="G3554" s="63">
        <v>7</v>
      </c>
    </row>
    <row r="3555" spans="1:7" hidden="1" x14ac:dyDescent="0.25">
      <c r="A3555" s="61" t="s">
        <v>12285</v>
      </c>
      <c r="B3555" s="61" t="s">
        <v>168</v>
      </c>
      <c r="C3555" s="62">
        <v>591406</v>
      </c>
      <c r="D3555" s="61" t="s">
        <v>12051</v>
      </c>
      <c r="E3555" s="61" t="s">
        <v>12187</v>
      </c>
      <c r="F3555" s="61" t="s">
        <v>12275</v>
      </c>
      <c r="G3555" s="63">
        <v>4</v>
      </c>
    </row>
    <row r="3556" spans="1:7" hidden="1" x14ac:dyDescent="0.25">
      <c r="A3556" s="61" t="s">
        <v>12285</v>
      </c>
      <c r="B3556" s="61" t="s">
        <v>168</v>
      </c>
      <c r="C3556" s="62">
        <v>591406</v>
      </c>
      <c r="D3556" s="61" t="s">
        <v>12051</v>
      </c>
      <c r="E3556" s="61" t="s">
        <v>12187</v>
      </c>
      <c r="F3556" s="61" t="s">
        <v>12276</v>
      </c>
      <c r="G3556" s="63">
        <v>4</v>
      </c>
    </row>
    <row r="3557" spans="1:7" hidden="1" x14ac:dyDescent="0.25">
      <c r="A3557" s="61" t="s">
        <v>12285</v>
      </c>
      <c r="B3557" s="61" t="s">
        <v>168</v>
      </c>
      <c r="C3557" s="62">
        <v>591406</v>
      </c>
      <c r="D3557" s="61" t="s">
        <v>12132</v>
      </c>
      <c r="E3557" s="61" t="s">
        <v>12187</v>
      </c>
      <c r="F3557" s="61" t="s">
        <v>12275</v>
      </c>
      <c r="G3557" s="63">
        <v>4</v>
      </c>
    </row>
    <row r="3558" spans="1:7" hidden="1" x14ac:dyDescent="0.25">
      <c r="A3558" s="61" t="s">
        <v>12285</v>
      </c>
      <c r="B3558" s="61" t="s">
        <v>168</v>
      </c>
      <c r="C3558" s="62">
        <v>591406</v>
      </c>
      <c r="D3558" s="61" t="s">
        <v>12132</v>
      </c>
      <c r="E3558" s="61" t="s">
        <v>12187</v>
      </c>
      <c r="F3558" s="61" t="s">
        <v>12276</v>
      </c>
      <c r="G3558" s="63">
        <v>4</v>
      </c>
    </row>
    <row r="3559" spans="1:7" hidden="1" x14ac:dyDescent="0.25">
      <c r="A3559" s="61" t="s">
        <v>12285</v>
      </c>
      <c r="B3559" s="61" t="s">
        <v>136</v>
      </c>
      <c r="C3559" s="62">
        <v>105593</v>
      </c>
      <c r="D3559" s="61" t="s">
        <v>12051</v>
      </c>
      <c r="E3559" s="61" t="s">
        <v>12172</v>
      </c>
      <c r="F3559" s="61" t="s">
        <v>12275</v>
      </c>
      <c r="G3559" s="63">
        <v>3</v>
      </c>
    </row>
    <row r="3560" spans="1:7" hidden="1" x14ac:dyDescent="0.25">
      <c r="A3560" s="61" t="s">
        <v>12285</v>
      </c>
      <c r="B3560" s="61" t="s">
        <v>124</v>
      </c>
      <c r="C3560" s="62">
        <v>591502</v>
      </c>
      <c r="D3560" s="61" t="s">
        <v>12051</v>
      </c>
      <c r="E3560" s="61" t="s">
        <v>12188</v>
      </c>
      <c r="F3560" s="61" t="s">
        <v>12275</v>
      </c>
      <c r="G3560" s="63">
        <v>4.0999999999999996</v>
      </c>
    </row>
    <row r="3561" spans="1:7" hidden="1" x14ac:dyDescent="0.25">
      <c r="A3561" s="61" t="s">
        <v>12285</v>
      </c>
      <c r="B3561" s="61" t="s">
        <v>124</v>
      </c>
      <c r="C3561" s="62">
        <v>591502</v>
      </c>
      <c r="D3561" s="61" t="s">
        <v>12051</v>
      </c>
      <c r="E3561" s="61" t="s">
        <v>12188</v>
      </c>
      <c r="F3561" s="61" t="s">
        <v>12276</v>
      </c>
      <c r="G3561" s="63">
        <v>4.0999999999999996</v>
      </c>
    </row>
    <row r="3562" spans="1:7" hidden="1" x14ac:dyDescent="0.25">
      <c r="A3562" s="61" t="s">
        <v>12285</v>
      </c>
      <c r="B3562" s="61" t="s">
        <v>124</v>
      </c>
      <c r="C3562" s="62">
        <v>591502</v>
      </c>
      <c r="D3562" s="61" t="s">
        <v>12095</v>
      </c>
      <c r="E3562" s="61" t="s">
        <v>12188</v>
      </c>
      <c r="F3562" s="61" t="s">
        <v>12275</v>
      </c>
      <c r="G3562" s="63">
        <v>4.0999999999999996</v>
      </c>
    </row>
    <row r="3563" spans="1:7" hidden="1" x14ac:dyDescent="0.25">
      <c r="A3563" s="61" t="s">
        <v>12285</v>
      </c>
      <c r="B3563" s="61" t="s">
        <v>124</v>
      </c>
      <c r="C3563" s="62">
        <v>591502</v>
      </c>
      <c r="D3563" s="61" t="s">
        <v>12095</v>
      </c>
      <c r="E3563" s="61" t="s">
        <v>12188</v>
      </c>
      <c r="F3563" s="61" t="s">
        <v>12276</v>
      </c>
      <c r="G3563" s="63">
        <v>4.0999999999999996</v>
      </c>
    </row>
    <row r="3564" spans="1:7" hidden="1" x14ac:dyDescent="0.25">
      <c r="A3564" s="61" t="s">
        <v>12285</v>
      </c>
      <c r="B3564" s="61" t="s">
        <v>153</v>
      </c>
      <c r="C3564" s="62">
        <v>591531</v>
      </c>
      <c r="D3564" s="61" t="s">
        <v>12051</v>
      </c>
      <c r="E3564" s="61" t="s">
        <v>12184</v>
      </c>
      <c r="F3564" s="61" t="s">
        <v>12275</v>
      </c>
      <c r="G3564" s="63">
        <v>5</v>
      </c>
    </row>
    <row r="3565" spans="1:7" hidden="1" x14ac:dyDescent="0.25">
      <c r="A3565" s="61" t="s">
        <v>12285</v>
      </c>
      <c r="B3565" s="61" t="s">
        <v>153</v>
      </c>
      <c r="C3565" s="62">
        <v>591531</v>
      </c>
      <c r="D3565" s="61" t="s">
        <v>12051</v>
      </c>
      <c r="E3565" s="61" t="s">
        <v>12184</v>
      </c>
      <c r="F3565" s="61" t="s">
        <v>12276</v>
      </c>
      <c r="G3565" s="63">
        <v>3</v>
      </c>
    </row>
    <row r="3566" spans="1:7" hidden="1" x14ac:dyDescent="0.25">
      <c r="A3566" s="61" t="s">
        <v>12285</v>
      </c>
      <c r="B3566" s="61" t="s">
        <v>246</v>
      </c>
      <c r="C3566" s="62">
        <v>591548</v>
      </c>
      <c r="D3566" s="61" t="s">
        <v>12012</v>
      </c>
      <c r="E3566" s="61" t="s">
        <v>12168</v>
      </c>
      <c r="F3566" s="61" t="s">
        <v>12275</v>
      </c>
      <c r="G3566" s="63">
        <v>15</v>
      </c>
    </row>
    <row r="3567" spans="1:7" hidden="1" x14ac:dyDescent="0.25">
      <c r="A3567" s="61" t="s">
        <v>12285</v>
      </c>
      <c r="B3567" s="61" t="s">
        <v>246</v>
      </c>
      <c r="C3567" s="62">
        <v>591548</v>
      </c>
      <c r="D3567" s="61" t="s">
        <v>12012</v>
      </c>
      <c r="E3567" s="61" t="s">
        <v>12168</v>
      </c>
      <c r="F3567" s="61" t="s">
        <v>12276</v>
      </c>
      <c r="G3567" s="63">
        <v>11.5</v>
      </c>
    </row>
    <row r="3568" spans="1:7" hidden="1" x14ac:dyDescent="0.25">
      <c r="A3568" s="61" t="s">
        <v>12285</v>
      </c>
      <c r="B3568" s="61" t="s">
        <v>246</v>
      </c>
      <c r="C3568" s="62">
        <v>591548</v>
      </c>
      <c r="D3568" s="61" t="s">
        <v>12051</v>
      </c>
      <c r="E3568" s="61" t="s">
        <v>12168</v>
      </c>
      <c r="F3568" s="61" t="s">
        <v>12275</v>
      </c>
      <c r="G3568" s="63">
        <v>15</v>
      </c>
    </row>
    <row r="3569" spans="1:7" hidden="1" x14ac:dyDescent="0.25">
      <c r="A3569" s="61" t="s">
        <v>12285</v>
      </c>
      <c r="B3569" s="61" t="s">
        <v>246</v>
      </c>
      <c r="C3569" s="62">
        <v>591548</v>
      </c>
      <c r="D3569" s="61" t="s">
        <v>12051</v>
      </c>
      <c r="E3569" s="61" t="s">
        <v>12168</v>
      </c>
      <c r="F3569" s="61" t="s">
        <v>12276</v>
      </c>
      <c r="G3569" s="63">
        <v>11.5</v>
      </c>
    </row>
    <row r="3570" spans="1:7" hidden="1" x14ac:dyDescent="0.25">
      <c r="A3570" s="61" t="s">
        <v>12285</v>
      </c>
      <c r="B3570" s="61" t="s">
        <v>246</v>
      </c>
      <c r="C3570" s="62">
        <v>591548</v>
      </c>
      <c r="D3570" s="61" t="s">
        <v>12031</v>
      </c>
      <c r="E3570" s="61" t="s">
        <v>12168</v>
      </c>
      <c r="F3570" s="61" t="s">
        <v>12275</v>
      </c>
      <c r="G3570" s="63">
        <v>15</v>
      </c>
    </row>
    <row r="3571" spans="1:7" hidden="1" x14ac:dyDescent="0.25">
      <c r="A3571" s="61" t="s">
        <v>12285</v>
      </c>
      <c r="B3571" s="61" t="s">
        <v>246</v>
      </c>
      <c r="C3571" s="62">
        <v>591548</v>
      </c>
      <c r="D3571" s="61" t="s">
        <v>12031</v>
      </c>
      <c r="E3571" s="61" t="s">
        <v>12168</v>
      </c>
      <c r="F3571" s="61" t="s">
        <v>12276</v>
      </c>
      <c r="G3571" s="63">
        <v>11.5</v>
      </c>
    </row>
    <row r="3572" spans="1:7" hidden="1" x14ac:dyDescent="0.25">
      <c r="A3572" s="61" t="s">
        <v>12285</v>
      </c>
      <c r="B3572" s="61" t="s">
        <v>246</v>
      </c>
      <c r="C3572" s="62">
        <v>591548</v>
      </c>
      <c r="D3572" s="61" t="s">
        <v>11954</v>
      </c>
      <c r="E3572" s="61" t="s">
        <v>12168</v>
      </c>
      <c r="F3572" s="61" t="s">
        <v>12275</v>
      </c>
      <c r="G3572" s="63">
        <v>15</v>
      </c>
    </row>
    <row r="3573" spans="1:7" hidden="1" x14ac:dyDescent="0.25">
      <c r="A3573" s="61" t="s">
        <v>12285</v>
      </c>
      <c r="B3573" s="61" t="s">
        <v>246</v>
      </c>
      <c r="C3573" s="62">
        <v>591548</v>
      </c>
      <c r="D3573" s="61" t="s">
        <v>11954</v>
      </c>
      <c r="E3573" s="61" t="s">
        <v>12168</v>
      </c>
      <c r="F3573" s="61" t="s">
        <v>12276</v>
      </c>
      <c r="G3573" s="63">
        <v>11.5</v>
      </c>
    </row>
    <row r="3574" spans="1:7" hidden="1" x14ac:dyDescent="0.25">
      <c r="A3574" s="61" t="s">
        <v>12285</v>
      </c>
      <c r="B3574" s="61" t="s">
        <v>164</v>
      </c>
      <c r="C3574" s="62">
        <v>492349</v>
      </c>
      <c r="D3574" s="61" t="s">
        <v>12051</v>
      </c>
      <c r="E3574" s="61" t="s">
        <v>12189</v>
      </c>
      <c r="F3574" s="61" t="s">
        <v>12275</v>
      </c>
      <c r="G3574" s="63">
        <v>5</v>
      </c>
    </row>
    <row r="3575" spans="1:7" hidden="1" x14ac:dyDescent="0.25">
      <c r="A3575" s="61" t="s">
        <v>12285</v>
      </c>
      <c r="B3575" s="61" t="s">
        <v>164</v>
      </c>
      <c r="C3575" s="62">
        <v>492349</v>
      </c>
      <c r="D3575" s="61" t="s">
        <v>12051</v>
      </c>
      <c r="E3575" s="61" t="s">
        <v>12189</v>
      </c>
      <c r="F3575" s="61" t="s">
        <v>12276</v>
      </c>
      <c r="G3575" s="63">
        <v>2.5</v>
      </c>
    </row>
    <row r="3576" spans="1:7" hidden="1" x14ac:dyDescent="0.25">
      <c r="A3576" s="61" t="s">
        <v>12285</v>
      </c>
      <c r="B3576" s="61" t="s">
        <v>164</v>
      </c>
      <c r="C3576" s="62">
        <v>492349</v>
      </c>
      <c r="D3576" s="61" t="s">
        <v>12077</v>
      </c>
      <c r="E3576" s="61" t="s">
        <v>12189</v>
      </c>
      <c r="F3576" s="61" t="s">
        <v>12275</v>
      </c>
      <c r="G3576" s="63">
        <v>5</v>
      </c>
    </row>
    <row r="3577" spans="1:7" hidden="1" x14ac:dyDescent="0.25">
      <c r="A3577" s="61" t="s">
        <v>12285</v>
      </c>
      <c r="B3577" s="61" t="s">
        <v>164</v>
      </c>
      <c r="C3577" s="62">
        <v>492349</v>
      </c>
      <c r="D3577" s="61" t="s">
        <v>12077</v>
      </c>
      <c r="E3577" s="61" t="s">
        <v>12189</v>
      </c>
      <c r="F3577" s="61" t="s">
        <v>12276</v>
      </c>
      <c r="G3577" s="63">
        <v>2.5</v>
      </c>
    </row>
    <row r="3578" spans="1:7" hidden="1" x14ac:dyDescent="0.25">
      <c r="A3578" s="61" t="s">
        <v>12285</v>
      </c>
      <c r="B3578" s="61" t="s">
        <v>1968</v>
      </c>
      <c r="C3578" s="62">
        <v>591610</v>
      </c>
      <c r="D3578" s="61" t="s">
        <v>12051</v>
      </c>
      <c r="E3578" s="61" t="s">
        <v>12190</v>
      </c>
      <c r="F3578" s="61" t="s">
        <v>12275</v>
      </c>
      <c r="G3578" s="63">
        <v>5</v>
      </c>
    </row>
    <row r="3579" spans="1:7" hidden="1" x14ac:dyDescent="0.25">
      <c r="A3579" s="61" t="s">
        <v>12285</v>
      </c>
      <c r="B3579" s="61" t="s">
        <v>1968</v>
      </c>
      <c r="C3579" s="62">
        <v>591610</v>
      </c>
      <c r="D3579" s="61" t="s">
        <v>12075</v>
      </c>
      <c r="E3579" s="61" t="s">
        <v>12190</v>
      </c>
      <c r="F3579" s="61" t="s">
        <v>12275</v>
      </c>
      <c r="G3579" s="63">
        <v>5</v>
      </c>
    </row>
    <row r="3580" spans="1:7" hidden="1" x14ac:dyDescent="0.25">
      <c r="A3580" s="61" t="s">
        <v>12285</v>
      </c>
      <c r="B3580" s="61" t="s">
        <v>253</v>
      </c>
      <c r="C3580" s="62">
        <v>591671</v>
      </c>
      <c r="D3580" s="61" t="s">
        <v>12051</v>
      </c>
      <c r="E3580" s="61" t="s">
        <v>12191</v>
      </c>
      <c r="F3580" s="61" t="s">
        <v>12275</v>
      </c>
      <c r="G3580" s="63">
        <v>5</v>
      </c>
    </row>
    <row r="3581" spans="1:7" hidden="1" x14ac:dyDescent="0.25">
      <c r="A3581" s="61" t="s">
        <v>12285</v>
      </c>
      <c r="B3581" s="61" t="s">
        <v>253</v>
      </c>
      <c r="C3581" s="62">
        <v>591671</v>
      </c>
      <c r="D3581" s="61" t="s">
        <v>12051</v>
      </c>
      <c r="E3581" s="61" t="s">
        <v>12191</v>
      </c>
      <c r="F3581" s="61" t="s">
        <v>12276</v>
      </c>
      <c r="G3581" s="63">
        <v>3</v>
      </c>
    </row>
    <row r="3582" spans="1:7" hidden="1" x14ac:dyDescent="0.25">
      <c r="A3582" s="61" t="s">
        <v>12285</v>
      </c>
      <c r="B3582" s="61" t="s">
        <v>253</v>
      </c>
      <c r="C3582" s="62">
        <v>591671</v>
      </c>
      <c r="D3582" s="61" t="s">
        <v>12108</v>
      </c>
      <c r="E3582" s="61" t="s">
        <v>12191</v>
      </c>
      <c r="F3582" s="61" t="s">
        <v>12275</v>
      </c>
      <c r="G3582" s="63">
        <v>5</v>
      </c>
    </row>
    <row r="3583" spans="1:7" hidden="1" x14ac:dyDescent="0.25">
      <c r="A3583" s="61" t="s">
        <v>12285</v>
      </c>
      <c r="B3583" s="61" t="s">
        <v>253</v>
      </c>
      <c r="C3583" s="62">
        <v>591671</v>
      </c>
      <c r="D3583" s="61" t="s">
        <v>12108</v>
      </c>
      <c r="E3583" s="61" t="s">
        <v>12191</v>
      </c>
      <c r="F3583" s="61" t="s">
        <v>12276</v>
      </c>
      <c r="G3583" s="63">
        <v>3</v>
      </c>
    </row>
    <row r="3584" spans="1:7" hidden="1" x14ac:dyDescent="0.25">
      <c r="A3584" s="61" t="s">
        <v>12285</v>
      </c>
      <c r="B3584" s="61" t="s">
        <v>83</v>
      </c>
      <c r="C3584" s="62">
        <v>591389</v>
      </c>
      <c r="D3584" s="61" t="s">
        <v>12051</v>
      </c>
      <c r="E3584" s="61" t="s">
        <v>12191</v>
      </c>
      <c r="F3584" s="61" t="s">
        <v>12275</v>
      </c>
      <c r="G3584" s="63">
        <v>7</v>
      </c>
    </row>
    <row r="3585" spans="1:7" hidden="1" x14ac:dyDescent="0.25">
      <c r="A3585" s="61" t="s">
        <v>12285</v>
      </c>
      <c r="B3585" s="61" t="s">
        <v>83</v>
      </c>
      <c r="C3585" s="62">
        <v>591389</v>
      </c>
      <c r="D3585" s="61" t="s">
        <v>12051</v>
      </c>
      <c r="E3585" s="61" t="s">
        <v>12191</v>
      </c>
      <c r="F3585" s="61" t="s">
        <v>12276</v>
      </c>
      <c r="G3585" s="63">
        <v>5</v>
      </c>
    </row>
    <row r="3586" spans="1:7" hidden="1" x14ac:dyDescent="0.25">
      <c r="A3586" s="61" t="s">
        <v>12285</v>
      </c>
      <c r="B3586" s="61" t="s">
        <v>83</v>
      </c>
      <c r="C3586" s="62">
        <v>591389</v>
      </c>
      <c r="D3586" s="61" t="s">
        <v>12108</v>
      </c>
      <c r="E3586" s="61" t="s">
        <v>12191</v>
      </c>
      <c r="F3586" s="61" t="s">
        <v>12275</v>
      </c>
      <c r="G3586" s="63">
        <v>7</v>
      </c>
    </row>
    <row r="3587" spans="1:7" hidden="1" x14ac:dyDescent="0.25">
      <c r="A3587" s="61" t="s">
        <v>12285</v>
      </c>
      <c r="B3587" s="61" t="s">
        <v>83</v>
      </c>
      <c r="C3587" s="62">
        <v>591389</v>
      </c>
      <c r="D3587" s="61" t="s">
        <v>12108</v>
      </c>
      <c r="E3587" s="61" t="s">
        <v>12191</v>
      </c>
      <c r="F3587" s="61" t="s">
        <v>12276</v>
      </c>
      <c r="G3587" s="63">
        <v>5</v>
      </c>
    </row>
    <row r="3588" spans="1:7" hidden="1" x14ac:dyDescent="0.25">
      <c r="A3588" s="61" t="s">
        <v>12285</v>
      </c>
      <c r="B3588" s="61" t="s">
        <v>59</v>
      </c>
      <c r="C3588" s="62">
        <v>591836</v>
      </c>
      <c r="D3588" s="61" t="s">
        <v>12051</v>
      </c>
      <c r="E3588" s="61" t="s">
        <v>12192</v>
      </c>
      <c r="F3588" s="61" t="s">
        <v>12275</v>
      </c>
      <c r="G3588" s="63">
        <v>10</v>
      </c>
    </row>
    <row r="3589" spans="1:7" hidden="1" x14ac:dyDescent="0.25">
      <c r="A3589" s="61" t="s">
        <v>12285</v>
      </c>
      <c r="B3589" s="61" t="s">
        <v>42</v>
      </c>
      <c r="C3589" s="62">
        <v>591851</v>
      </c>
      <c r="D3589" s="61" t="s">
        <v>12051</v>
      </c>
      <c r="E3589" s="61" t="s">
        <v>12193</v>
      </c>
      <c r="F3589" s="61" t="s">
        <v>12276</v>
      </c>
      <c r="G3589" s="63">
        <v>7.5</v>
      </c>
    </row>
    <row r="3590" spans="1:7" hidden="1" x14ac:dyDescent="0.25">
      <c r="A3590" s="61" t="s">
        <v>12285</v>
      </c>
      <c r="B3590" s="61" t="s">
        <v>42</v>
      </c>
      <c r="C3590" s="62">
        <v>591851</v>
      </c>
      <c r="D3590" s="61" t="s">
        <v>12037</v>
      </c>
      <c r="E3590" s="61" t="s">
        <v>12193</v>
      </c>
      <c r="F3590" s="61" t="s">
        <v>12276</v>
      </c>
      <c r="G3590" s="63">
        <v>7.5</v>
      </c>
    </row>
    <row r="3591" spans="1:7" hidden="1" x14ac:dyDescent="0.25">
      <c r="A3591" s="61" t="s">
        <v>12285</v>
      </c>
      <c r="B3591" s="61" t="s">
        <v>7920</v>
      </c>
      <c r="C3591" s="62">
        <v>591893</v>
      </c>
      <c r="D3591" s="61" t="s">
        <v>12051</v>
      </c>
      <c r="E3591" s="61" t="s">
        <v>12194</v>
      </c>
      <c r="F3591" s="61" t="s">
        <v>12276</v>
      </c>
      <c r="G3591" s="63">
        <v>23</v>
      </c>
    </row>
    <row r="3592" spans="1:7" hidden="1" x14ac:dyDescent="0.25">
      <c r="A3592" s="61" t="s">
        <v>12285</v>
      </c>
      <c r="B3592" s="61" t="s">
        <v>7920</v>
      </c>
      <c r="C3592" s="62">
        <v>591893</v>
      </c>
      <c r="D3592" s="61" t="s">
        <v>12137</v>
      </c>
      <c r="E3592" s="61" t="s">
        <v>12194</v>
      </c>
      <c r="F3592" s="61" t="s">
        <v>12276</v>
      </c>
      <c r="G3592" s="63">
        <v>23</v>
      </c>
    </row>
    <row r="3593" spans="1:7" hidden="1" x14ac:dyDescent="0.25">
      <c r="A3593" s="61" t="s">
        <v>12285</v>
      </c>
      <c r="B3593" s="61" t="s">
        <v>182</v>
      </c>
      <c r="C3593" s="62">
        <v>591274</v>
      </c>
      <c r="D3593" s="61" t="s">
        <v>12051</v>
      </c>
      <c r="E3593" s="61" t="s">
        <v>12195</v>
      </c>
      <c r="F3593" s="61" t="s">
        <v>12275</v>
      </c>
      <c r="G3593" s="63">
        <v>5</v>
      </c>
    </row>
    <row r="3594" spans="1:7" hidden="1" x14ac:dyDescent="0.25">
      <c r="A3594" s="61" t="s">
        <v>12285</v>
      </c>
      <c r="B3594" s="61" t="s">
        <v>182</v>
      </c>
      <c r="C3594" s="62">
        <v>591274</v>
      </c>
      <c r="D3594" s="61" t="s">
        <v>12051</v>
      </c>
      <c r="E3594" s="61" t="s">
        <v>12195</v>
      </c>
      <c r="F3594" s="61" t="s">
        <v>12276</v>
      </c>
      <c r="G3594" s="63">
        <v>5</v>
      </c>
    </row>
    <row r="3595" spans="1:7" hidden="1" x14ac:dyDescent="0.25">
      <c r="A3595" s="61" t="s">
        <v>12285</v>
      </c>
      <c r="B3595" s="61" t="s">
        <v>72</v>
      </c>
      <c r="C3595" s="62">
        <v>591927</v>
      </c>
      <c r="D3595" s="61" t="s">
        <v>12051</v>
      </c>
      <c r="E3595" s="61" t="s">
        <v>12196</v>
      </c>
      <c r="F3595" s="61" t="s">
        <v>12275</v>
      </c>
      <c r="G3595" s="63">
        <v>14</v>
      </c>
    </row>
    <row r="3596" spans="1:7" hidden="1" x14ac:dyDescent="0.25">
      <c r="A3596" s="61" t="s">
        <v>12285</v>
      </c>
      <c r="B3596" s="61" t="s">
        <v>72</v>
      </c>
      <c r="C3596" s="62">
        <v>591927</v>
      </c>
      <c r="D3596" s="61" t="s">
        <v>12051</v>
      </c>
      <c r="E3596" s="61" t="s">
        <v>12196</v>
      </c>
      <c r="F3596" s="61" t="s">
        <v>12276</v>
      </c>
      <c r="G3596" s="63">
        <v>11.5</v>
      </c>
    </row>
    <row r="3597" spans="1:7" hidden="1" x14ac:dyDescent="0.25">
      <c r="A3597" s="61" t="s">
        <v>12285</v>
      </c>
      <c r="B3597" s="61" t="s">
        <v>72</v>
      </c>
      <c r="C3597" s="62">
        <v>591927</v>
      </c>
      <c r="D3597" s="61" t="s">
        <v>12124</v>
      </c>
      <c r="E3597" s="61" t="s">
        <v>12196</v>
      </c>
      <c r="F3597" s="61" t="s">
        <v>12275</v>
      </c>
      <c r="G3597" s="63">
        <v>14</v>
      </c>
    </row>
    <row r="3598" spans="1:7" hidden="1" x14ac:dyDescent="0.25">
      <c r="A3598" s="61" t="s">
        <v>12285</v>
      </c>
      <c r="B3598" s="61" t="s">
        <v>72</v>
      </c>
      <c r="C3598" s="62">
        <v>591927</v>
      </c>
      <c r="D3598" s="61" t="s">
        <v>12124</v>
      </c>
      <c r="E3598" s="61" t="s">
        <v>12196</v>
      </c>
      <c r="F3598" s="61" t="s">
        <v>12276</v>
      </c>
      <c r="G3598" s="63">
        <v>11.5</v>
      </c>
    </row>
    <row r="3599" spans="1:7" hidden="1" x14ac:dyDescent="0.25">
      <c r="A3599" s="61" t="s">
        <v>12285</v>
      </c>
      <c r="B3599" s="61" t="s">
        <v>163</v>
      </c>
      <c r="C3599" s="62">
        <v>591963</v>
      </c>
      <c r="D3599" s="61" t="s">
        <v>12051</v>
      </c>
      <c r="E3599" s="61" t="s">
        <v>12197</v>
      </c>
      <c r="F3599" s="61" t="s">
        <v>12276</v>
      </c>
      <c r="G3599" s="63">
        <v>5</v>
      </c>
    </row>
    <row r="3600" spans="1:7" hidden="1" x14ac:dyDescent="0.25">
      <c r="A3600" s="61" t="s">
        <v>12285</v>
      </c>
      <c r="B3600" s="61" t="s">
        <v>163</v>
      </c>
      <c r="C3600" s="62">
        <v>591963</v>
      </c>
      <c r="D3600" s="61" t="s">
        <v>12051</v>
      </c>
      <c r="E3600" s="61" t="s">
        <v>12198</v>
      </c>
      <c r="F3600" s="61" t="s">
        <v>12275</v>
      </c>
      <c r="G3600" s="63">
        <v>5</v>
      </c>
    </row>
    <row r="3601" spans="1:7" hidden="1" x14ac:dyDescent="0.25">
      <c r="A3601" s="61" t="s">
        <v>12285</v>
      </c>
      <c r="B3601" s="61" t="s">
        <v>163</v>
      </c>
      <c r="C3601" s="62">
        <v>591963</v>
      </c>
      <c r="D3601" s="61" t="s">
        <v>12051</v>
      </c>
      <c r="E3601" s="61" t="s">
        <v>12198</v>
      </c>
      <c r="F3601" s="61" t="s">
        <v>12276</v>
      </c>
      <c r="G3601" s="63">
        <v>5</v>
      </c>
    </row>
    <row r="3602" spans="1:7" hidden="1" x14ac:dyDescent="0.25">
      <c r="A3602" s="61" t="s">
        <v>12285</v>
      </c>
      <c r="B3602" s="61" t="s">
        <v>163</v>
      </c>
      <c r="C3602" s="62">
        <v>591963</v>
      </c>
      <c r="D3602" s="61" t="s">
        <v>11979</v>
      </c>
      <c r="E3602" s="61" t="s">
        <v>12198</v>
      </c>
      <c r="F3602" s="61" t="s">
        <v>12275</v>
      </c>
      <c r="G3602" s="63">
        <v>5</v>
      </c>
    </row>
    <row r="3603" spans="1:7" hidden="1" x14ac:dyDescent="0.25">
      <c r="A3603" s="61" t="s">
        <v>12285</v>
      </c>
      <c r="B3603" s="61" t="s">
        <v>163</v>
      </c>
      <c r="C3603" s="62">
        <v>591963</v>
      </c>
      <c r="D3603" s="61" t="s">
        <v>11979</v>
      </c>
      <c r="E3603" s="61" t="s">
        <v>12198</v>
      </c>
      <c r="F3603" s="61" t="s">
        <v>12276</v>
      </c>
      <c r="G3603" s="63">
        <v>5</v>
      </c>
    </row>
    <row r="3604" spans="1:7" hidden="1" x14ac:dyDescent="0.25">
      <c r="A3604" s="61" t="s">
        <v>12285</v>
      </c>
      <c r="B3604" s="61" t="s">
        <v>56</v>
      </c>
      <c r="C3604" s="62">
        <v>591975</v>
      </c>
      <c r="D3604" s="61" t="s">
        <v>12051</v>
      </c>
      <c r="E3604" s="61" t="s">
        <v>12164</v>
      </c>
      <c r="F3604" s="61" t="s">
        <v>12275</v>
      </c>
      <c r="G3604" s="63">
        <v>10</v>
      </c>
    </row>
    <row r="3605" spans="1:7" hidden="1" x14ac:dyDescent="0.25">
      <c r="A3605" s="61" t="s">
        <v>12285</v>
      </c>
      <c r="B3605" s="61" t="s">
        <v>56</v>
      </c>
      <c r="C3605" s="62">
        <v>591975</v>
      </c>
      <c r="D3605" s="61" t="s">
        <v>12051</v>
      </c>
      <c r="E3605" s="61" t="s">
        <v>12164</v>
      </c>
      <c r="F3605" s="61" t="s">
        <v>12276</v>
      </c>
      <c r="G3605" s="63">
        <v>7.5</v>
      </c>
    </row>
    <row r="3606" spans="1:7" hidden="1" x14ac:dyDescent="0.25">
      <c r="A3606" s="61" t="s">
        <v>12285</v>
      </c>
      <c r="B3606" s="61" t="s">
        <v>985</v>
      </c>
      <c r="C3606" s="62">
        <v>592118</v>
      </c>
      <c r="D3606" s="61" t="s">
        <v>12051</v>
      </c>
      <c r="E3606" s="61" t="s">
        <v>12199</v>
      </c>
      <c r="F3606" s="61" t="s">
        <v>12276</v>
      </c>
      <c r="G3606" s="63">
        <v>19.86</v>
      </c>
    </row>
    <row r="3607" spans="1:7" hidden="1" x14ac:dyDescent="0.25">
      <c r="A3607" s="61" t="s">
        <v>12285</v>
      </c>
      <c r="B3607" s="61" t="s">
        <v>985</v>
      </c>
      <c r="C3607" s="62">
        <v>592118</v>
      </c>
      <c r="D3607" s="61" t="s">
        <v>11981</v>
      </c>
      <c r="E3607" s="61" t="s">
        <v>12199</v>
      </c>
      <c r="F3607" s="61" t="s">
        <v>12276</v>
      </c>
      <c r="G3607" s="63">
        <v>19.86</v>
      </c>
    </row>
    <row r="3608" spans="1:7" hidden="1" x14ac:dyDescent="0.25">
      <c r="A3608" s="61" t="s">
        <v>12285</v>
      </c>
      <c r="B3608" s="61" t="s">
        <v>1004</v>
      </c>
      <c r="C3608" s="62">
        <v>592130</v>
      </c>
      <c r="D3608" s="61" t="s">
        <v>12051</v>
      </c>
      <c r="E3608" s="61" t="s">
        <v>12200</v>
      </c>
      <c r="F3608" s="61" t="s">
        <v>12275</v>
      </c>
      <c r="G3608" s="63">
        <v>8</v>
      </c>
    </row>
    <row r="3609" spans="1:7" hidden="1" x14ac:dyDescent="0.25">
      <c r="A3609" s="61" t="s">
        <v>12285</v>
      </c>
      <c r="B3609" s="61" t="s">
        <v>977</v>
      </c>
      <c r="C3609" s="62">
        <v>592266</v>
      </c>
      <c r="D3609" s="61" t="s">
        <v>12051</v>
      </c>
      <c r="E3609" s="61" t="s">
        <v>12195</v>
      </c>
      <c r="F3609" s="61" t="s">
        <v>12275</v>
      </c>
      <c r="G3609" s="63">
        <v>5</v>
      </c>
    </row>
    <row r="3610" spans="1:7" hidden="1" x14ac:dyDescent="0.25">
      <c r="A3610" s="61" t="s">
        <v>12285</v>
      </c>
      <c r="B3610" s="61" t="s">
        <v>977</v>
      </c>
      <c r="C3610" s="62">
        <v>592266</v>
      </c>
      <c r="D3610" s="61" t="s">
        <v>12051</v>
      </c>
      <c r="E3610" s="61" t="s">
        <v>12195</v>
      </c>
      <c r="F3610" s="61" t="s">
        <v>12276</v>
      </c>
      <c r="G3610" s="63">
        <v>3.5</v>
      </c>
    </row>
    <row r="3611" spans="1:7" hidden="1" x14ac:dyDescent="0.25">
      <c r="A3611" s="61" t="s">
        <v>12285</v>
      </c>
      <c r="B3611" s="61" t="s">
        <v>964</v>
      </c>
      <c r="C3611" s="62">
        <v>592305</v>
      </c>
      <c r="D3611" s="61" t="s">
        <v>12129</v>
      </c>
      <c r="E3611" s="61" t="s">
        <v>12201</v>
      </c>
      <c r="F3611" s="61" t="s">
        <v>12276</v>
      </c>
      <c r="G3611" s="63">
        <v>17.5</v>
      </c>
    </row>
    <row r="3612" spans="1:7" hidden="1" x14ac:dyDescent="0.25">
      <c r="A3612" s="61" t="s">
        <v>12285</v>
      </c>
      <c r="B3612" s="61" t="s">
        <v>964</v>
      </c>
      <c r="C3612" s="62">
        <v>592305</v>
      </c>
      <c r="D3612" s="61" t="s">
        <v>12051</v>
      </c>
      <c r="E3612" s="61" t="s">
        <v>12201</v>
      </c>
      <c r="F3612" s="61" t="s">
        <v>12276</v>
      </c>
      <c r="G3612" s="63">
        <v>17.5</v>
      </c>
    </row>
    <row r="3613" spans="1:7" hidden="1" x14ac:dyDescent="0.25">
      <c r="A3613" s="61" t="s">
        <v>12285</v>
      </c>
      <c r="B3613" s="61" t="s">
        <v>979</v>
      </c>
      <c r="C3613" s="62">
        <v>592306</v>
      </c>
      <c r="D3613" s="61" t="s">
        <v>12051</v>
      </c>
      <c r="E3613" s="61" t="s">
        <v>12166</v>
      </c>
      <c r="F3613" s="61" t="s">
        <v>12276</v>
      </c>
      <c r="G3613" s="63">
        <v>8</v>
      </c>
    </row>
    <row r="3614" spans="1:7" hidden="1" x14ac:dyDescent="0.25">
      <c r="A3614" s="61" t="s">
        <v>12285</v>
      </c>
      <c r="B3614" s="61" t="s">
        <v>149</v>
      </c>
      <c r="C3614" s="62">
        <v>578282</v>
      </c>
      <c r="D3614" s="61" t="s">
        <v>12051</v>
      </c>
      <c r="E3614" s="61" t="s">
        <v>12195</v>
      </c>
      <c r="F3614" s="61" t="s">
        <v>12275</v>
      </c>
      <c r="G3614" s="63">
        <v>5.9</v>
      </c>
    </row>
    <row r="3615" spans="1:7" hidden="1" x14ac:dyDescent="0.25">
      <c r="A3615" s="61" t="s">
        <v>12285</v>
      </c>
      <c r="B3615" s="61" t="s">
        <v>149</v>
      </c>
      <c r="C3615" s="62">
        <v>578282</v>
      </c>
      <c r="D3615" s="61" t="s">
        <v>12051</v>
      </c>
      <c r="E3615" s="61" t="s">
        <v>12195</v>
      </c>
      <c r="F3615" s="61" t="s">
        <v>12276</v>
      </c>
      <c r="G3615" s="63">
        <v>3.5</v>
      </c>
    </row>
    <row r="3616" spans="1:7" hidden="1" x14ac:dyDescent="0.25">
      <c r="A3616" s="61" t="s">
        <v>12285</v>
      </c>
      <c r="B3616" s="61" t="s">
        <v>149</v>
      </c>
      <c r="C3616" s="62">
        <v>578282</v>
      </c>
      <c r="D3616" s="61" t="s">
        <v>11987</v>
      </c>
      <c r="E3616" s="61" t="s">
        <v>12195</v>
      </c>
      <c r="F3616" s="61" t="s">
        <v>12275</v>
      </c>
      <c r="G3616" s="63">
        <v>5.9</v>
      </c>
    </row>
    <row r="3617" spans="1:7" hidden="1" x14ac:dyDescent="0.25">
      <c r="A3617" s="61" t="s">
        <v>12285</v>
      </c>
      <c r="B3617" s="61" t="s">
        <v>149</v>
      </c>
      <c r="C3617" s="62">
        <v>578282</v>
      </c>
      <c r="D3617" s="61" t="s">
        <v>11987</v>
      </c>
      <c r="E3617" s="61" t="s">
        <v>12195</v>
      </c>
      <c r="F3617" s="61" t="s">
        <v>12276</v>
      </c>
      <c r="G3617" s="63">
        <v>3.5</v>
      </c>
    </row>
    <row r="3618" spans="1:7" hidden="1" x14ac:dyDescent="0.25">
      <c r="A3618" s="61" t="s">
        <v>12285</v>
      </c>
      <c r="B3618" s="61" t="s">
        <v>195</v>
      </c>
      <c r="C3618" s="62">
        <v>577503</v>
      </c>
      <c r="D3618" s="61" t="s">
        <v>12051</v>
      </c>
      <c r="E3618" s="61" t="s">
        <v>12198</v>
      </c>
      <c r="F3618" s="61" t="s">
        <v>12276</v>
      </c>
      <c r="G3618" s="63">
        <v>3</v>
      </c>
    </row>
    <row r="3619" spans="1:7" hidden="1" x14ac:dyDescent="0.25">
      <c r="A3619" s="61" t="s">
        <v>12285</v>
      </c>
      <c r="B3619" s="61" t="s">
        <v>982</v>
      </c>
      <c r="C3619" s="62">
        <v>592353</v>
      </c>
      <c r="D3619" s="61" t="s">
        <v>12051</v>
      </c>
      <c r="E3619" s="61" t="s">
        <v>12202</v>
      </c>
      <c r="F3619" s="61" t="s">
        <v>12275</v>
      </c>
      <c r="G3619" s="63">
        <v>9</v>
      </c>
    </row>
    <row r="3620" spans="1:7" hidden="1" x14ac:dyDescent="0.25">
      <c r="A3620" s="61" t="s">
        <v>12285</v>
      </c>
      <c r="B3620" s="61" t="s">
        <v>982</v>
      </c>
      <c r="C3620" s="62">
        <v>592353</v>
      </c>
      <c r="D3620" s="61" t="s">
        <v>12051</v>
      </c>
      <c r="E3620" s="61" t="s">
        <v>12202</v>
      </c>
      <c r="F3620" s="61" t="s">
        <v>12276</v>
      </c>
      <c r="G3620" s="63">
        <v>7</v>
      </c>
    </row>
    <row r="3621" spans="1:7" hidden="1" x14ac:dyDescent="0.25">
      <c r="A3621" s="61" t="s">
        <v>12285</v>
      </c>
      <c r="B3621" s="61" t="s">
        <v>1009</v>
      </c>
      <c r="C3621" s="62">
        <v>592354</v>
      </c>
      <c r="D3621" s="61" t="s">
        <v>12051</v>
      </c>
      <c r="E3621" s="61" t="s">
        <v>12164</v>
      </c>
      <c r="F3621" s="61" t="s">
        <v>12275</v>
      </c>
      <c r="G3621" s="63">
        <v>13</v>
      </c>
    </row>
    <row r="3622" spans="1:7" hidden="1" x14ac:dyDescent="0.25">
      <c r="A3622" s="61" t="s">
        <v>12285</v>
      </c>
      <c r="B3622" s="61" t="s">
        <v>1009</v>
      </c>
      <c r="C3622" s="62">
        <v>592354</v>
      </c>
      <c r="D3622" s="61" t="s">
        <v>12051</v>
      </c>
      <c r="E3622" s="61" t="s">
        <v>12203</v>
      </c>
      <c r="F3622" s="61" t="s">
        <v>12276</v>
      </c>
      <c r="G3622" s="63">
        <v>10</v>
      </c>
    </row>
    <row r="3623" spans="1:7" hidden="1" x14ac:dyDescent="0.25">
      <c r="A3623" s="61" t="s">
        <v>12285</v>
      </c>
      <c r="B3623" s="61" t="s">
        <v>988</v>
      </c>
      <c r="C3623" s="62">
        <v>592392</v>
      </c>
      <c r="D3623" s="61" t="s">
        <v>11968</v>
      </c>
      <c r="E3623" s="61" t="s">
        <v>12203</v>
      </c>
      <c r="F3623" s="61" t="s">
        <v>12275</v>
      </c>
      <c r="G3623" s="63">
        <v>10</v>
      </c>
    </row>
    <row r="3624" spans="1:7" hidden="1" x14ac:dyDescent="0.25">
      <c r="A3624" s="61" t="s">
        <v>12285</v>
      </c>
      <c r="B3624" s="61" t="s">
        <v>988</v>
      </c>
      <c r="C3624" s="62">
        <v>592392</v>
      </c>
      <c r="D3624" s="61" t="s">
        <v>12051</v>
      </c>
      <c r="E3624" s="61" t="s">
        <v>12203</v>
      </c>
      <c r="F3624" s="61" t="s">
        <v>12275</v>
      </c>
      <c r="G3624" s="63">
        <v>10</v>
      </c>
    </row>
    <row r="3625" spans="1:7" hidden="1" x14ac:dyDescent="0.25">
      <c r="A3625" s="61" t="s">
        <v>12285</v>
      </c>
      <c r="B3625" s="61" t="s">
        <v>974</v>
      </c>
      <c r="C3625" s="62">
        <v>592402</v>
      </c>
      <c r="D3625" s="61" t="s">
        <v>12051</v>
      </c>
      <c r="E3625" s="61" t="s">
        <v>12172</v>
      </c>
      <c r="F3625" s="61" t="s">
        <v>12275</v>
      </c>
      <c r="G3625" s="63">
        <v>3</v>
      </c>
    </row>
    <row r="3626" spans="1:7" hidden="1" x14ac:dyDescent="0.25">
      <c r="A3626" s="61" t="s">
        <v>12285</v>
      </c>
      <c r="B3626" s="61" t="s">
        <v>966</v>
      </c>
      <c r="C3626" s="62">
        <v>592456</v>
      </c>
      <c r="D3626" s="61" t="s">
        <v>12051</v>
      </c>
      <c r="E3626" s="61" t="s">
        <v>12204</v>
      </c>
      <c r="F3626" s="61" t="s">
        <v>12275</v>
      </c>
      <c r="G3626" s="63">
        <v>5.4</v>
      </c>
    </row>
    <row r="3627" spans="1:7" hidden="1" x14ac:dyDescent="0.25">
      <c r="A3627" s="61" t="s">
        <v>12285</v>
      </c>
      <c r="B3627" s="61" t="s">
        <v>966</v>
      </c>
      <c r="C3627" s="62">
        <v>592456</v>
      </c>
      <c r="D3627" s="61" t="s">
        <v>12051</v>
      </c>
      <c r="E3627" s="61" t="s">
        <v>12204</v>
      </c>
      <c r="F3627" s="61" t="s">
        <v>12276</v>
      </c>
      <c r="G3627" s="63">
        <v>3</v>
      </c>
    </row>
    <row r="3628" spans="1:7" hidden="1" x14ac:dyDescent="0.25">
      <c r="A3628" s="61" t="s">
        <v>12285</v>
      </c>
      <c r="B3628" s="61" t="s">
        <v>966</v>
      </c>
      <c r="C3628" s="62">
        <v>592456</v>
      </c>
      <c r="D3628" s="61" t="s">
        <v>12113</v>
      </c>
      <c r="E3628" s="61" t="s">
        <v>12204</v>
      </c>
      <c r="F3628" s="61" t="s">
        <v>12275</v>
      </c>
      <c r="G3628" s="63">
        <v>5.4</v>
      </c>
    </row>
    <row r="3629" spans="1:7" hidden="1" x14ac:dyDescent="0.25">
      <c r="A3629" s="61" t="s">
        <v>12285</v>
      </c>
      <c r="B3629" s="61" t="s">
        <v>959</v>
      </c>
      <c r="C3629" s="62">
        <v>592485</v>
      </c>
      <c r="D3629" s="61" t="s">
        <v>12051</v>
      </c>
      <c r="E3629" s="61" t="s">
        <v>12204</v>
      </c>
      <c r="F3629" s="61" t="s">
        <v>12276</v>
      </c>
      <c r="G3629" s="63">
        <v>6.5</v>
      </c>
    </row>
    <row r="3630" spans="1:7" hidden="1" x14ac:dyDescent="0.25">
      <c r="A3630" s="61" t="s">
        <v>12285</v>
      </c>
      <c r="B3630" s="61" t="s">
        <v>1031</v>
      </c>
      <c r="C3630" s="62">
        <v>592576</v>
      </c>
      <c r="D3630" s="61" t="s">
        <v>12051</v>
      </c>
      <c r="E3630" s="61" t="s">
        <v>12205</v>
      </c>
      <c r="F3630" s="61" t="s">
        <v>12275</v>
      </c>
      <c r="G3630" s="63">
        <v>1.5</v>
      </c>
    </row>
    <row r="3631" spans="1:7" hidden="1" x14ac:dyDescent="0.25">
      <c r="A3631" s="61" t="s">
        <v>12285</v>
      </c>
      <c r="B3631" s="61" t="s">
        <v>1031</v>
      </c>
      <c r="C3631" s="62">
        <v>592576</v>
      </c>
      <c r="D3631" s="61" t="s">
        <v>12051</v>
      </c>
      <c r="E3631" s="61" t="s">
        <v>12205</v>
      </c>
      <c r="F3631" s="61" t="s">
        <v>12276</v>
      </c>
      <c r="G3631" s="63">
        <v>1</v>
      </c>
    </row>
    <row r="3632" spans="1:7" hidden="1" x14ac:dyDescent="0.25">
      <c r="A3632" s="61" t="s">
        <v>12285</v>
      </c>
      <c r="B3632" s="61" t="s">
        <v>1031</v>
      </c>
      <c r="C3632" s="62">
        <v>592576</v>
      </c>
      <c r="D3632" s="61" t="s">
        <v>12051</v>
      </c>
      <c r="E3632" s="61" t="s">
        <v>12207</v>
      </c>
      <c r="F3632" s="61" t="s">
        <v>12275</v>
      </c>
      <c r="G3632" s="63">
        <v>3</v>
      </c>
    </row>
    <row r="3633" spans="1:7" hidden="1" x14ac:dyDescent="0.25">
      <c r="A3633" s="61" t="s">
        <v>12285</v>
      </c>
      <c r="B3633" s="61" t="s">
        <v>1031</v>
      </c>
      <c r="C3633" s="62">
        <v>592576</v>
      </c>
      <c r="D3633" s="61" t="s">
        <v>12051</v>
      </c>
      <c r="E3633" s="61" t="s">
        <v>12207</v>
      </c>
      <c r="F3633" s="61" t="s">
        <v>12276</v>
      </c>
      <c r="G3633" s="63">
        <v>2</v>
      </c>
    </row>
    <row r="3634" spans="1:7" hidden="1" x14ac:dyDescent="0.25">
      <c r="A3634" s="61" t="s">
        <v>12285</v>
      </c>
      <c r="B3634" s="61" t="s">
        <v>1031</v>
      </c>
      <c r="C3634" s="62">
        <v>592576</v>
      </c>
      <c r="D3634" s="61" t="s">
        <v>12051</v>
      </c>
      <c r="E3634" s="61" t="s">
        <v>12206</v>
      </c>
      <c r="F3634" s="61" t="s">
        <v>12275</v>
      </c>
      <c r="G3634" s="63">
        <v>6</v>
      </c>
    </row>
    <row r="3635" spans="1:7" hidden="1" x14ac:dyDescent="0.25">
      <c r="A3635" s="61" t="s">
        <v>12285</v>
      </c>
      <c r="B3635" s="61" t="s">
        <v>1031</v>
      </c>
      <c r="C3635" s="62">
        <v>592576</v>
      </c>
      <c r="D3635" s="61" t="s">
        <v>12051</v>
      </c>
      <c r="E3635" s="61" t="s">
        <v>12206</v>
      </c>
      <c r="F3635" s="61" t="s">
        <v>12276</v>
      </c>
      <c r="G3635" s="63">
        <v>3.7</v>
      </c>
    </row>
    <row r="3636" spans="1:7" hidden="1" x14ac:dyDescent="0.25">
      <c r="A3636" s="61" t="s">
        <v>12285</v>
      </c>
      <c r="B3636" s="61" t="s">
        <v>1031</v>
      </c>
      <c r="C3636" s="62">
        <v>592576</v>
      </c>
      <c r="D3636" s="61" t="s">
        <v>12055</v>
      </c>
      <c r="E3636" s="61" t="s">
        <v>12205</v>
      </c>
      <c r="F3636" s="61" t="s">
        <v>12275</v>
      </c>
      <c r="G3636" s="63">
        <v>1.5</v>
      </c>
    </row>
    <row r="3637" spans="1:7" hidden="1" x14ac:dyDescent="0.25">
      <c r="A3637" s="61" t="s">
        <v>12285</v>
      </c>
      <c r="B3637" s="61" t="s">
        <v>1031</v>
      </c>
      <c r="C3637" s="62">
        <v>592576</v>
      </c>
      <c r="D3637" s="61" t="s">
        <v>12055</v>
      </c>
      <c r="E3637" s="61" t="s">
        <v>12205</v>
      </c>
      <c r="F3637" s="61" t="s">
        <v>12276</v>
      </c>
      <c r="G3637" s="63">
        <v>1</v>
      </c>
    </row>
    <row r="3638" spans="1:7" hidden="1" x14ac:dyDescent="0.25">
      <c r="A3638" s="61" t="s">
        <v>12285</v>
      </c>
      <c r="B3638" s="61" t="s">
        <v>1031</v>
      </c>
      <c r="C3638" s="62">
        <v>592576</v>
      </c>
      <c r="D3638" s="61" t="s">
        <v>12055</v>
      </c>
      <c r="E3638" s="61" t="s">
        <v>12206</v>
      </c>
      <c r="F3638" s="61" t="s">
        <v>12275</v>
      </c>
      <c r="G3638" s="63">
        <v>1.5</v>
      </c>
    </row>
    <row r="3639" spans="1:7" hidden="1" x14ac:dyDescent="0.25">
      <c r="A3639" s="61" t="s">
        <v>12285</v>
      </c>
      <c r="B3639" s="61" t="s">
        <v>1031</v>
      </c>
      <c r="C3639" s="62">
        <v>592576</v>
      </c>
      <c r="D3639" s="61" t="s">
        <v>12055</v>
      </c>
      <c r="E3639" s="61" t="s">
        <v>12206</v>
      </c>
      <c r="F3639" s="61" t="s">
        <v>12276</v>
      </c>
      <c r="G3639" s="63">
        <v>1</v>
      </c>
    </row>
    <row r="3640" spans="1:7" hidden="1" x14ac:dyDescent="0.25">
      <c r="A3640" s="61" t="s">
        <v>12285</v>
      </c>
      <c r="B3640" s="61" t="s">
        <v>1031</v>
      </c>
      <c r="C3640" s="62">
        <v>592576</v>
      </c>
      <c r="D3640" s="61" t="s">
        <v>12141</v>
      </c>
      <c r="E3640" s="61" t="s">
        <v>12207</v>
      </c>
      <c r="F3640" s="61" t="s">
        <v>12275</v>
      </c>
      <c r="G3640" s="63">
        <v>3</v>
      </c>
    </row>
    <row r="3641" spans="1:7" hidden="1" x14ac:dyDescent="0.25">
      <c r="A3641" s="61" t="s">
        <v>12285</v>
      </c>
      <c r="B3641" s="61" t="s">
        <v>1031</v>
      </c>
      <c r="C3641" s="62">
        <v>592576</v>
      </c>
      <c r="D3641" s="61" t="s">
        <v>12141</v>
      </c>
      <c r="E3641" s="61" t="s">
        <v>12207</v>
      </c>
      <c r="F3641" s="61" t="s">
        <v>12276</v>
      </c>
      <c r="G3641" s="63">
        <v>2</v>
      </c>
    </row>
    <row r="3642" spans="1:7" hidden="1" x14ac:dyDescent="0.25">
      <c r="A3642" s="61" t="s">
        <v>12285</v>
      </c>
      <c r="B3642" s="61" t="s">
        <v>1031</v>
      </c>
      <c r="C3642" s="62">
        <v>592576</v>
      </c>
      <c r="D3642" s="61" t="s">
        <v>12017</v>
      </c>
      <c r="E3642" s="61" t="s">
        <v>12206</v>
      </c>
      <c r="F3642" s="61" t="s">
        <v>12275</v>
      </c>
      <c r="G3642" s="63">
        <v>6</v>
      </c>
    </row>
    <row r="3643" spans="1:7" hidden="1" x14ac:dyDescent="0.25">
      <c r="A3643" s="61" t="s">
        <v>12285</v>
      </c>
      <c r="B3643" s="61" t="s">
        <v>1031</v>
      </c>
      <c r="C3643" s="62">
        <v>592576</v>
      </c>
      <c r="D3643" s="61" t="s">
        <v>12017</v>
      </c>
      <c r="E3643" s="61" t="s">
        <v>12206</v>
      </c>
      <c r="F3643" s="61" t="s">
        <v>12276</v>
      </c>
      <c r="G3643" s="63">
        <v>3.7</v>
      </c>
    </row>
    <row r="3644" spans="1:7" hidden="1" x14ac:dyDescent="0.25">
      <c r="A3644" s="61" t="s">
        <v>12285</v>
      </c>
      <c r="B3644" s="61" t="s">
        <v>997</v>
      </c>
      <c r="C3644" s="62">
        <v>592578</v>
      </c>
      <c r="D3644" s="61" t="s">
        <v>12051</v>
      </c>
      <c r="E3644" s="61" t="s">
        <v>12165</v>
      </c>
      <c r="F3644" s="61" t="s">
        <v>12275</v>
      </c>
      <c r="G3644" s="63">
        <v>10</v>
      </c>
    </row>
    <row r="3645" spans="1:7" hidden="1" x14ac:dyDescent="0.25">
      <c r="A3645" s="61" t="s">
        <v>12285</v>
      </c>
      <c r="B3645" s="61" t="s">
        <v>997</v>
      </c>
      <c r="C3645" s="62">
        <v>592578</v>
      </c>
      <c r="D3645" s="61" t="s">
        <v>12051</v>
      </c>
      <c r="E3645" s="61" t="s">
        <v>12165</v>
      </c>
      <c r="F3645" s="61" t="s">
        <v>12276</v>
      </c>
      <c r="G3645" s="63">
        <v>7.5</v>
      </c>
    </row>
    <row r="3646" spans="1:7" hidden="1" x14ac:dyDescent="0.25">
      <c r="A3646" s="61" t="s">
        <v>12285</v>
      </c>
      <c r="B3646" s="61" t="s">
        <v>997</v>
      </c>
      <c r="C3646" s="62">
        <v>592578</v>
      </c>
      <c r="D3646" s="61" t="s">
        <v>12025</v>
      </c>
      <c r="E3646" s="61" t="s">
        <v>12165</v>
      </c>
      <c r="F3646" s="61" t="s">
        <v>12275</v>
      </c>
      <c r="G3646" s="63">
        <v>10</v>
      </c>
    </row>
    <row r="3647" spans="1:7" hidden="1" x14ac:dyDescent="0.25">
      <c r="A3647" s="61" t="s">
        <v>12285</v>
      </c>
      <c r="B3647" s="61" t="s">
        <v>997</v>
      </c>
      <c r="C3647" s="62">
        <v>592578</v>
      </c>
      <c r="D3647" s="61" t="s">
        <v>12025</v>
      </c>
      <c r="E3647" s="61" t="s">
        <v>12165</v>
      </c>
      <c r="F3647" s="61" t="s">
        <v>12276</v>
      </c>
      <c r="G3647" s="63">
        <v>7.5</v>
      </c>
    </row>
    <row r="3648" spans="1:7" hidden="1" x14ac:dyDescent="0.25">
      <c r="A3648" s="61" t="s">
        <v>12285</v>
      </c>
      <c r="B3648" s="61" t="s">
        <v>8623</v>
      </c>
      <c r="C3648" s="62">
        <v>592601</v>
      </c>
      <c r="D3648" s="61" t="s">
        <v>12129</v>
      </c>
      <c r="E3648" s="61" t="s">
        <v>12201</v>
      </c>
      <c r="F3648" s="61" t="s">
        <v>12276</v>
      </c>
      <c r="G3648" s="63">
        <v>17.5</v>
      </c>
    </row>
    <row r="3649" spans="1:7" hidden="1" x14ac:dyDescent="0.25">
      <c r="A3649" s="61" t="s">
        <v>12285</v>
      </c>
      <c r="B3649" s="61" t="s">
        <v>8623</v>
      </c>
      <c r="C3649" s="62">
        <v>592601</v>
      </c>
      <c r="D3649" s="61" t="s">
        <v>12051</v>
      </c>
      <c r="E3649" s="61" t="s">
        <v>12201</v>
      </c>
      <c r="F3649" s="61" t="s">
        <v>12276</v>
      </c>
      <c r="G3649" s="63">
        <v>17.5</v>
      </c>
    </row>
    <row r="3650" spans="1:7" hidden="1" x14ac:dyDescent="0.25">
      <c r="A3650" s="61" t="s">
        <v>12285</v>
      </c>
      <c r="B3650" s="61" t="s">
        <v>87</v>
      </c>
      <c r="C3650" s="62">
        <v>493482</v>
      </c>
      <c r="D3650" s="61" t="s">
        <v>12086</v>
      </c>
      <c r="E3650" s="61" t="s">
        <v>12208</v>
      </c>
      <c r="F3650" s="61" t="s">
        <v>12275</v>
      </c>
      <c r="G3650" s="63">
        <v>6</v>
      </c>
    </row>
    <row r="3651" spans="1:7" hidden="1" x14ac:dyDescent="0.25">
      <c r="A3651" s="61" t="s">
        <v>12285</v>
      </c>
      <c r="B3651" s="61" t="s">
        <v>87</v>
      </c>
      <c r="C3651" s="62">
        <v>493482</v>
      </c>
      <c r="D3651" s="61" t="s">
        <v>12086</v>
      </c>
      <c r="E3651" s="61" t="s">
        <v>12208</v>
      </c>
      <c r="F3651" s="61" t="s">
        <v>12276</v>
      </c>
      <c r="G3651" s="63">
        <v>3</v>
      </c>
    </row>
    <row r="3652" spans="1:7" hidden="1" x14ac:dyDescent="0.25">
      <c r="A3652" s="61" t="s">
        <v>12285</v>
      </c>
      <c r="B3652" s="61" t="s">
        <v>87</v>
      </c>
      <c r="C3652" s="62">
        <v>493482</v>
      </c>
      <c r="D3652" s="61" t="s">
        <v>12051</v>
      </c>
      <c r="E3652" s="61" t="s">
        <v>12208</v>
      </c>
      <c r="F3652" s="61" t="s">
        <v>12275</v>
      </c>
      <c r="G3652" s="63">
        <v>6</v>
      </c>
    </row>
    <row r="3653" spans="1:7" hidden="1" x14ac:dyDescent="0.25">
      <c r="A3653" s="61" t="s">
        <v>12285</v>
      </c>
      <c r="B3653" s="61" t="s">
        <v>87</v>
      </c>
      <c r="C3653" s="62">
        <v>493482</v>
      </c>
      <c r="D3653" s="61" t="s">
        <v>12051</v>
      </c>
      <c r="E3653" s="61" t="s">
        <v>12208</v>
      </c>
      <c r="F3653" s="61" t="s">
        <v>12276</v>
      </c>
      <c r="G3653" s="63">
        <v>3</v>
      </c>
    </row>
    <row r="3654" spans="1:7" hidden="1" x14ac:dyDescent="0.25">
      <c r="A3654" s="61" t="s">
        <v>12285</v>
      </c>
      <c r="B3654" s="61" t="s">
        <v>10097</v>
      </c>
      <c r="C3654" s="62">
        <v>592689</v>
      </c>
      <c r="D3654" s="61" t="s">
        <v>12051</v>
      </c>
      <c r="E3654" s="61" t="s">
        <v>12166</v>
      </c>
      <c r="F3654" s="61" t="s">
        <v>12275</v>
      </c>
      <c r="G3654" s="63">
        <v>6.5</v>
      </c>
    </row>
    <row r="3655" spans="1:7" hidden="1" x14ac:dyDescent="0.25">
      <c r="A3655" s="61" t="s">
        <v>12285</v>
      </c>
      <c r="B3655" s="61" t="s">
        <v>10097</v>
      </c>
      <c r="C3655" s="62">
        <v>592689</v>
      </c>
      <c r="D3655" s="61" t="s">
        <v>12051</v>
      </c>
      <c r="E3655" s="61" t="s">
        <v>12166</v>
      </c>
      <c r="F3655" s="61" t="s">
        <v>12276</v>
      </c>
      <c r="G3655" s="63">
        <v>8</v>
      </c>
    </row>
    <row r="3656" spans="1:7" hidden="1" x14ac:dyDescent="0.25">
      <c r="A3656" s="61" t="s">
        <v>12285</v>
      </c>
      <c r="B3656" s="61" t="s">
        <v>10097</v>
      </c>
      <c r="C3656" s="62">
        <v>592689</v>
      </c>
      <c r="D3656" s="61" t="s">
        <v>12051</v>
      </c>
      <c r="E3656" s="61" t="s">
        <v>12167</v>
      </c>
      <c r="F3656" s="61" t="s">
        <v>12275</v>
      </c>
      <c r="G3656" s="63">
        <v>9</v>
      </c>
    </row>
    <row r="3657" spans="1:7" hidden="1" x14ac:dyDescent="0.25">
      <c r="A3657" s="61" t="s">
        <v>12285</v>
      </c>
      <c r="B3657" s="61" t="s">
        <v>10097</v>
      </c>
      <c r="C3657" s="62">
        <v>592689</v>
      </c>
      <c r="D3657" s="61" t="s">
        <v>12051</v>
      </c>
      <c r="E3657" s="61" t="s">
        <v>12167</v>
      </c>
      <c r="F3657" s="61" t="s">
        <v>12276</v>
      </c>
      <c r="G3657" s="63">
        <v>8</v>
      </c>
    </row>
    <row r="3658" spans="1:7" hidden="1" x14ac:dyDescent="0.25">
      <c r="A3658" s="61" t="s">
        <v>12285</v>
      </c>
      <c r="B3658" s="61" t="s">
        <v>10097</v>
      </c>
      <c r="C3658" s="62">
        <v>592689</v>
      </c>
      <c r="D3658" s="61" t="s">
        <v>12053</v>
      </c>
      <c r="E3658" s="61" t="s">
        <v>12167</v>
      </c>
      <c r="F3658" s="61" t="s">
        <v>12275</v>
      </c>
      <c r="G3658" s="63">
        <v>9</v>
      </c>
    </row>
    <row r="3659" spans="1:7" hidden="1" x14ac:dyDescent="0.25">
      <c r="A3659" s="61" t="s">
        <v>12285</v>
      </c>
      <c r="B3659" s="61" t="s">
        <v>10097</v>
      </c>
      <c r="C3659" s="62">
        <v>592689</v>
      </c>
      <c r="D3659" s="61" t="s">
        <v>12053</v>
      </c>
      <c r="E3659" s="61" t="s">
        <v>12167</v>
      </c>
      <c r="F3659" s="61" t="s">
        <v>12276</v>
      </c>
      <c r="G3659" s="63">
        <v>8</v>
      </c>
    </row>
    <row r="3660" spans="1:7" hidden="1" x14ac:dyDescent="0.25">
      <c r="A3660" s="61" t="s">
        <v>12285</v>
      </c>
      <c r="B3660" s="61" t="s">
        <v>10097</v>
      </c>
      <c r="C3660" s="62">
        <v>592689</v>
      </c>
      <c r="D3660" s="61" t="s">
        <v>11993</v>
      </c>
      <c r="E3660" s="61" t="s">
        <v>12166</v>
      </c>
      <c r="F3660" s="61" t="s">
        <v>12275</v>
      </c>
      <c r="G3660" s="63">
        <v>6.5</v>
      </c>
    </row>
    <row r="3661" spans="1:7" hidden="1" x14ac:dyDescent="0.25">
      <c r="A3661" s="61" t="s">
        <v>12285</v>
      </c>
      <c r="B3661" s="61" t="s">
        <v>10097</v>
      </c>
      <c r="C3661" s="62">
        <v>592689</v>
      </c>
      <c r="D3661" s="61" t="s">
        <v>11993</v>
      </c>
      <c r="E3661" s="61" t="s">
        <v>12166</v>
      </c>
      <c r="F3661" s="61" t="s">
        <v>12276</v>
      </c>
      <c r="G3661" s="63">
        <v>8</v>
      </c>
    </row>
    <row r="3662" spans="1:7" hidden="1" x14ac:dyDescent="0.25">
      <c r="A3662" s="61" t="s">
        <v>12285</v>
      </c>
      <c r="B3662" s="61" t="s">
        <v>10097</v>
      </c>
      <c r="C3662" s="62">
        <v>592689</v>
      </c>
      <c r="D3662" s="61" t="s">
        <v>12121</v>
      </c>
      <c r="E3662" s="61" t="s">
        <v>12167</v>
      </c>
      <c r="F3662" s="61" t="s">
        <v>12275</v>
      </c>
      <c r="G3662" s="63">
        <v>9</v>
      </c>
    </row>
    <row r="3663" spans="1:7" hidden="1" x14ac:dyDescent="0.25">
      <c r="A3663" s="61" t="s">
        <v>12285</v>
      </c>
      <c r="B3663" s="61" t="s">
        <v>7284</v>
      </c>
      <c r="C3663" s="62">
        <v>104946</v>
      </c>
      <c r="D3663" s="61" t="s">
        <v>12051</v>
      </c>
      <c r="E3663" s="61" t="s">
        <v>12186</v>
      </c>
      <c r="F3663" s="61" t="s">
        <v>12275</v>
      </c>
      <c r="G3663" s="63">
        <v>3</v>
      </c>
    </row>
    <row r="3664" spans="1:7" hidden="1" x14ac:dyDescent="0.25">
      <c r="A3664" s="61" t="s">
        <v>12285</v>
      </c>
      <c r="B3664" s="61" t="s">
        <v>4655</v>
      </c>
      <c r="C3664" s="62">
        <v>592858</v>
      </c>
      <c r="D3664" s="61" t="s">
        <v>12051</v>
      </c>
      <c r="E3664" s="61" t="s">
        <v>12171</v>
      </c>
      <c r="F3664" s="61" t="s">
        <v>12275</v>
      </c>
      <c r="G3664" s="63">
        <v>4</v>
      </c>
    </row>
    <row r="3665" spans="1:7" hidden="1" x14ac:dyDescent="0.25">
      <c r="A3665" s="61" t="s">
        <v>12285</v>
      </c>
      <c r="B3665" s="61" t="s">
        <v>4655</v>
      </c>
      <c r="C3665" s="62">
        <v>592858</v>
      </c>
      <c r="D3665" s="61" t="s">
        <v>12051</v>
      </c>
      <c r="E3665" s="61" t="s">
        <v>12171</v>
      </c>
      <c r="F3665" s="61" t="s">
        <v>12276</v>
      </c>
      <c r="G3665" s="63">
        <v>2</v>
      </c>
    </row>
    <row r="3666" spans="1:7" hidden="1" x14ac:dyDescent="0.25">
      <c r="A3666" s="61" t="s">
        <v>12285</v>
      </c>
      <c r="B3666" s="61" t="s">
        <v>9428</v>
      </c>
      <c r="C3666" s="62">
        <v>592943</v>
      </c>
      <c r="D3666" s="61" t="s">
        <v>12051</v>
      </c>
      <c r="E3666" s="61" t="s">
        <v>12209</v>
      </c>
      <c r="F3666" s="61" t="s">
        <v>12275</v>
      </c>
      <c r="G3666" s="63">
        <v>3</v>
      </c>
    </row>
    <row r="3667" spans="1:7" hidden="1" x14ac:dyDescent="0.25">
      <c r="A3667" s="61" t="s">
        <v>12285</v>
      </c>
      <c r="B3667" s="61" t="s">
        <v>9428</v>
      </c>
      <c r="C3667" s="62">
        <v>592943</v>
      </c>
      <c r="D3667" s="61" t="s">
        <v>12051</v>
      </c>
      <c r="E3667" s="61" t="s">
        <v>12209</v>
      </c>
      <c r="F3667" s="61" t="s">
        <v>12276</v>
      </c>
      <c r="G3667" s="63">
        <v>3</v>
      </c>
    </row>
    <row r="3668" spans="1:7" hidden="1" x14ac:dyDescent="0.25">
      <c r="A3668" s="61" t="s">
        <v>12285</v>
      </c>
      <c r="B3668" s="61" t="s">
        <v>9428</v>
      </c>
      <c r="C3668" s="62">
        <v>592943</v>
      </c>
      <c r="D3668" s="61" t="s">
        <v>11970</v>
      </c>
      <c r="E3668" s="61" t="s">
        <v>12209</v>
      </c>
      <c r="F3668" s="61" t="s">
        <v>12275</v>
      </c>
      <c r="G3668" s="63">
        <v>3</v>
      </c>
    </row>
    <row r="3669" spans="1:7" hidden="1" x14ac:dyDescent="0.25">
      <c r="A3669" s="61" t="s">
        <v>12285</v>
      </c>
      <c r="B3669" s="61" t="s">
        <v>9428</v>
      </c>
      <c r="C3669" s="62">
        <v>592943</v>
      </c>
      <c r="D3669" s="61" t="s">
        <v>11970</v>
      </c>
      <c r="E3669" s="61" t="s">
        <v>12209</v>
      </c>
      <c r="F3669" s="61" t="s">
        <v>12276</v>
      </c>
      <c r="G3669" s="63">
        <v>3</v>
      </c>
    </row>
    <row r="3670" spans="1:7" hidden="1" x14ac:dyDescent="0.25">
      <c r="A3670" s="61" t="s">
        <v>12285</v>
      </c>
      <c r="B3670" s="61" t="s">
        <v>3712</v>
      </c>
      <c r="C3670" s="62">
        <v>592957</v>
      </c>
      <c r="D3670" s="61" t="s">
        <v>12051</v>
      </c>
      <c r="E3670" s="61" t="s">
        <v>12210</v>
      </c>
      <c r="F3670" s="61" t="s">
        <v>12275</v>
      </c>
      <c r="G3670" s="63">
        <v>12</v>
      </c>
    </row>
    <row r="3671" spans="1:7" hidden="1" x14ac:dyDescent="0.25">
      <c r="A3671" s="61" t="s">
        <v>12285</v>
      </c>
      <c r="B3671" s="61" t="s">
        <v>3712</v>
      </c>
      <c r="C3671" s="62">
        <v>592957</v>
      </c>
      <c r="D3671" s="61" t="s">
        <v>12051</v>
      </c>
      <c r="E3671" s="61" t="s">
        <v>12210</v>
      </c>
      <c r="F3671" s="61" t="s">
        <v>12276</v>
      </c>
      <c r="G3671" s="63">
        <v>8</v>
      </c>
    </row>
    <row r="3672" spans="1:7" hidden="1" x14ac:dyDescent="0.25">
      <c r="A3672" s="61" t="s">
        <v>12285</v>
      </c>
      <c r="B3672" s="61" t="s">
        <v>6626</v>
      </c>
      <c r="C3672" s="62">
        <v>592972</v>
      </c>
      <c r="D3672" s="61" t="s">
        <v>12088</v>
      </c>
      <c r="E3672" s="61" t="s">
        <v>12211</v>
      </c>
      <c r="F3672" s="61" t="s">
        <v>12275</v>
      </c>
      <c r="G3672" s="63">
        <v>3</v>
      </c>
    </row>
    <row r="3673" spans="1:7" hidden="1" x14ac:dyDescent="0.25">
      <c r="A3673" s="61" t="s">
        <v>12285</v>
      </c>
      <c r="B3673" s="61" t="s">
        <v>6626</v>
      </c>
      <c r="C3673" s="62">
        <v>592972</v>
      </c>
      <c r="D3673" s="61" t="s">
        <v>12051</v>
      </c>
      <c r="E3673" s="61" t="s">
        <v>12211</v>
      </c>
      <c r="F3673" s="61" t="s">
        <v>12275</v>
      </c>
      <c r="G3673" s="63">
        <v>3</v>
      </c>
    </row>
    <row r="3674" spans="1:7" hidden="1" x14ac:dyDescent="0.25">
      <c r="A3674" s="61" t="s">
        <v>12285</v>
      </c>
      <c r="B3674" s="61" t="s">
        <v>6421</v>
      </c>
      <c r="C3674" s="62">
        <v>592880</v>
      </c>
      <c r="D3674" s="61" t="s">
        <v>12051</v>
      </c>
      <c r="E3674" s="61" t="s">
        <v>12169</v>
      </c>
      <c r="F3674" s="61" t="s">
        <v>12275</v>
      </c>
      <c r="G3674" s="63">
        <v>6</v>
      </c>
    </row>
    <row r="3675" spans="1:7" hidden="1" x14ac:dyDescent="0.25">
      <c r="A3675" s="61" t="s">
        <v>12285</v>
      </c>
      <c r="B3675" s="61" t="s">
        <v>6421</v>
      </c>
      <c r="C3675" s="62">
        <v>592880</v>
      </c>
      <c r="D3675" s="61" t="s">
        <v>12051</v>
      </c>
      <c r="E3675" s="61" t="s">
        <v>12169</v>
      </c>
      <c r="F3675" s="61" t="s">
        <v>12276</v>
      </c>
      <c r="G3675" s="63">
        <v>6</v>
      </c>
    </row>
    <row r="3676" spans="1:7" hidden="1" x14ac:dyDescent="0.25">
      <c r="A3676" s="61" t="s">
        <v>12285</v>
      </c>
      <c r="B3676" s="61" t="s">
        <v>6421</v>
      </c>
      <c r="C3676" s="62">
        <v>592880</v>
      </c>
      <c r="D3676" s="61" t="s">
        <v>11999</v>
      </c>
      <c r="E3676" s="61" t="s">
        <v>12169</v>
      </c>
      <c r="F3676" s="61" t="s">
        <v>12275</v>
      </c>
      <c r="G3676" s="63">
        <v>6</v>
      </c>
    </row>
    <row r="3677" spans="1:7" hidden="1" x14ac:dyDescent="0.25">
      <c r="A3677" s="61" t="s">
        <v>12285</v>
      </c>
      <c r="B3677" s="61" t="s">
        <v>6421</v>
      </c>
      <c r="C3677" s="62">
        <v>592880</v>
      </c>
      <c r="D3677" s="61" t="s">
        <v>11999</v>
      </c>
      <c r="E3677" s="61" t="s">
        <v>12169</v>
      </c>
      <c r="F3677" s="61" t="s">
        <v>12276</v>
      </c>
      <c r="G3677" s="63">
        <v>6</v>
      </c>
    </row>
    <row r="3678" spans="1:7" hidden="1" x14ac:dyDescent="0.25">
      <c r="A3678" s="61" t="s">
        <v>12285</v>
      </c>
      <c r="B3678" s="61" t="s">
        <v>5675</v>
      </c>
      <c r="C3678" s="62">
        <v>593333</v>
      </c>
      <c r="D3678" s="61" t="s">
        <v>12051</v>
      </c>
      <c r="E3678" s="61" t="s">
        <v>12212</v>
      </c>
      <c r="F3678" s="61" t="s">
        <v>12275</v>
      </c>
      <c r="G3678" s="63">
        <v>3</v>
      </c>
    </row>
    <row r="3679" spans="1:7" hidden="1" x14ac:dyDescent="0.25">
      <c r="A3679" s="61" t="s">
        <v>12285</v>
      </c>
      <c r="B3679" s="61" t="s">
        <v>5675</v>
      </c>
      <c r="C3679" s="62">
        <v>593333</v>
      </c>
      <c r="D3679" s="61" t="s">
        <v>12051</v>
      </c>
      <c r="E3679" s="61" t="s">
        <v>12212</v>
      </c>
      <c r="F3679" s="61" t="s">
        <v>12276</v>
      </c>
      <c r="G3679" s="63">
        <v>3</v>
      </c>
    </row>
    <row r="3680" spans="1:7" hidden="1" x14ac:dyDescent="0.25">
      <c r="A3680" s="61" t="s">
        <v>12285</v>
      </c>
      <c r="B3680" s="61" t="s">
        <v>5675</v>
      </c>
      <c r="C3680" s="62">
        <v>593333</v>
      </c>
      <c r="D3680" s="61" t="s">
        <v>12009</v>
      </c>
      <c r="E3680" s="61" t="s">
        <v>12212</v>
      </c>
      <c r="F3680" s="61" t="s">
        <v>12275</v>
      </c>
      <c r="G3680" s="63">
        <v>3</v>
      </c>
    </row>
    <row r="3681" spans="1:7" hidden="1" x14ac:dyDescent="0.25">
      <c r="A3681" s="61" t="s">
        <v>12285</v>
      </c>
      <c r="B3681" s="61" t="s">
        <v>5675</v>
      </c>
      <c r="C3681" s="62">
        <v>593333</v>
      </c>
      <c r="D3681" s="61" t="s">
        <v>12009</v>
      </c>
      <c r="E3681" s="61" t="s">
        <v>12212</v>
      </c>
      <c r="F3681" s="61" t="s">
        <v>12276</v>
      </c>
      <c r="G3681" s="63">
        <v>3</v>
      </c>
    </row>
    <row r="3682" spans="1:7" hidden="1" x14ac:dyDescent="0.25">
      <c r="A3682" s="61" t="s">
        <v>12285</v>
      </c>
      <c r="B3682" s="61" t="s">
        <v>71</v>
      </c>
      <c r="C3682" s="62">
        <v>493094</v>
      </c>
      <c r="D3682" s="61" t="s">
        <v>12051</v>
      </c>
      <c r="E3682" s="61" t="s">
        <v>12213</v>
      </c>
      <c r="F3682" s="61" t="s">
        <v>12275</v>
      </c>
      <c r="G3682" s="63">
        <v>7</v>
      </c>
    </row>
    <row r="3683" spans="1:7" hidden="1" x14ac:dyDescent="0.25">
      <c r="A3683" s="61" t="s">
        <v>12285</v>
      </c>
      <c r="B3683" s="61" t="s">
        <v>71</v>
      </c>
      <c r="C3683" s="62">
        <v>493094</v>
      </c>
      <c r="D3683" s="61" t="s">
        <v>12073</v>
      </c>
      <c r="E3683" s="61" t="s">
        <v>12213</v>
      </c>
      <c r="F3683" s="61" t="s">
        <v>12275</v>
      </c>
      <c r="G3683" s="63">
        <v>7</v>
      </c>
    </row>
    <row r="3684" spans="1:7" hidden="1" x14ac:dyDescent="0.25">
      <c r="A3684" s="61" t="s">
        <v>12285</v>
      </c>
      <c r="B3684" s="61" t="s">
        <v>956</v>
      </c>
      <c r="C3684" s="62">
        <v>580252</v>
      </c>
      <c r="D3684" s="61" t="s">
        <v>12051</v>
      </c>
      <c r="E3684" s="61" t="s">
        <v>12214</v>
      </c>
      <c r="F3684" s="61" t="s">
        <v>12275</v>
      </c>
      <c r="G3684" s="63">
        <v>9</v>
      </c>
    </row>
    <row r="3685" spans="1:7" hidden="1" x14ac:dyDescent="0.25">
      <c r="A3685" s="61" t="s">
        <v>12285</v>
      </c>
      <c r="B3685" s="61" t="s">
        <v>956</v>
      </c>
      <c r="C3685" s="62">
        <v>580252</v>
      </c>
      <c r="D3685" s="61" t="s">
        <v>12051</v>
      </c>
      <c r="E3685" s="61" t="s">
        <v>12214</v>
      </c>
      <c r="F3685" s="61" t="s">
        <v>12276</v>
      </c>
      <c r="G3685" s="63">
        <v>8</v>
      </c>
    </row>
    <row r="3686" spans="1:7" hidden="1" x14ac:dyDescent="0.25">
      <c r="A3686" s="61" t="s">
        <v>12285</v>
      </c>
      <c r="B3686" s="61" t="s">
        <v>1016</v>
      </c>
      <c r="C3686" s="62">
        <v>580253</v>
      </c>
      <c r="D3686" s="61" t="s">
        <v>12051</v>
      </c>
      <c r="E3686" s="61" t="s">
        <v>12215</v>
      </c>
      <c r="F3686" s="61" t="s">
        <v>12275</v>
      </c>
      <c r="G3686" s="63">
        <v>2</v>
      </c>
    </row>
    <row r="3687" spans="1:7" hidden="1" x14ac:dyDescent="0.25">
      <c r="A3687" s="61" t="s">
        <v>12285</v>
      </c>
      <c r="B3687" s="61" t="s">
        <v>1016</v>
      </c>
      <c r="C3687" s="62">
        <v>580253</v>
      </c>
      <c r="D3687" s="61" t="s">
        <v>12051</v>
      </c>
      <c r="E3687" s="61" t="s">
        <v>12215</v>
      </c>
      <c r="F3687" s="61" t="s">
        <v>12276</v>
      </c>
      <c r="G3687" s="63">
        <v>2</v>
      </c>
    </row>
    <row r="3688" spans="1:7" hidden="1" x14ac:dyDescent="0.25">
      <c r="A3688" s="61" t="s">
        <v>12285</v>
      </c>
      <c r="B3688" s="61" t="s">
        <v>1016</v>
      </c>
      <c r="C3688" s="62">
        <v>580253</v>
      </c>
      <c r="D3688" s="61" t="s">
        <v>12067</v>
      </c>
      <c r="E3688" s="61" t="s">
        <v>12215</v>
      </c>
      <c r="F3688" s="61" t="s">
        <v>12275</v>
      </c>
      <c r="G3688" s="63">
        <v>2</v>
      </c>
    </row>
    <row r="3689" spans="1:7" hidden="1" x14ac:dyDescent="0.25">
      <c r="A3689" s="61" t="s">
        <v>12285</v>
      </c>
      <c r="B3689" s="61" t="s">
        <v>1016</v>
      </c>
      <c r="C3689" s="62">
        <v>580253</v>
      </c>
      <c r="D3689" s="61" t="s">
        <v>12067</v>
      </c>
      <c r="E3689" s="61" t="s">
        <v>12215</v>
      </c>
      <c r="F3689" s="61" t="s">
        <v>12276</v>
      </c>
      <c r="G3689" s="63">
        <v>2</v>
      </c>
    </row>
    <row r="3690" spans="1:7" hidden="1" x14ac:dyDescent="0.25">
      <c r="A3690" s="61" t="s">
        <v>12285</v>
      </c>
      <c r="B3690" s="61" t="s">
        <v>215</v>
      </c>
      <c r="C3690" s="62">
        <v>580398</v>
      </c>
      <c r="D3690" s="61" t="s">
        <v>12051</v>
      </c>
      <c r="E3690" s="61" t="s">
        <v>12216</v>
      </c>
      <c r="F3690" s="61" t="s">
        <v>12275</v>
      </c>
      <c r="G3690" s="63">
        <v>12.5</v>
      </c>
    </row>
    <row r="3691" spans="1:7" hidden="1" x14ac:dyDescent="0.25">
      <c r="A3691" s="61" t="s">
        <v>12285</v>
      </c>
      <c r="B3691" s="61" t="s">
        <v>215</v>
      </c>
      <c r="C3691" s="62">
        <v>580398</v>
      </c>
      <c r="D3691" s="61" t="s">
        <v>12051</v>
      </c>
      <c r="E3691" s="61" t="s">
        <v>12216</v>
      </c>
      <c r="F3691" s="61" t="s">
        <v>12276</v>
      </c>
      <c r="G3691" s="63">
        <v>9.5</v>
      </c>
    </row>
    <row r="3692" spans="1:7" hidden="1" x14ac:dyDescent="0.25">
      <c r="A3692" s="61" t="s">
        <v>12285</v>
      </c>
      <c r="B3692" s="61" t="s">
        <v>215</v>
      </c>
      <c r="C3692" s="62">
        <v>580398</v>
      </c>
      <c r="D3692" s="61" t="s">
        <v>11975</v>
      </c>
      <c r="E3692" s="61" t="s">
        <v>12216</v>
      </c>
      <c r="F3692" s="61" t="s">
        <v>12275</v>
      </c>
      <c r="G3692" s="63">
        <v>12.5</v>
      </c>
    </row>
    <row r="3693" spans="1:7" hidden="1" x14ac:dyDescent="0.25">
      <c r="A3693" s="61" t="s">
        <v>12285</v>
      </c>
      <c r="B3693" s="61" t="s">
        <v>215</v>
      </c>
      <c r="C3693" s="62">
        <v>580398</v>
      </c>
      <c r="D3693" s="61" t="s">
        <v>11975</v>
      </c>
      <c r="E3693" s="61" t="s">
        <v>12216</v>
      </c>
      <c r="F3693" s="61" t="s">
        <v>12276</v>
      </c>
      <c r="G3693" s="63">
        <v>9.5</v>
      </c>
    </row>
    <row r="3694" spans="1:7" hidden="1" x14ac:dyDescent="0.25">
      <c r="A3694" s="61" t="s">
        <v>12285</v>
      </c>
      <c r="B3694" s="61" t="s">
        <v>238</v>
      </c>
      <c r="C3694" s="62">
        <v>580526</v>
      </c>
      <c r="D3694" s="61" t="s">
        <v>12051</v>
      </c>
      <c r="E3694" s="61" t="s">
        <v>12217</v>
      </c>
      <c r="F3694" s="61" t="s">
        <v>12275</v>
      </c>
      <c r="G3694" s="63">
        <v>7</v>
      </c>
    </row>
    <row r="3695" spans="1:7" hidden="1" x14ac:dyDescent="0.25">
      <c r="A3695" s="61" t="s">
        <v>12285</v>
      </c>
      <c r="B3695" s="61" t="s">
        <v>238</v>
      </c>
      <c r="C3695" s="62">
        <v>580526</v>
      </c>
      <c r="D3695" s="61" t="s">
        <v>12051</v>
      </c>
      <c r="E3695" s="61" t="s">
        <v>12217</v>
      </c>
      <c r="F3695" s="61" t="s">
        <v>12276</v>
      </c>
      <c r="G3695" s="63">
        <v>7</v>
      </c>
    </row>
    <row r="3696" spans="1:7" hidden="1" x14ac:dyDescent="0.25">
      <c r="A3696" s="61" t="s">
        <v>12285</v>
      </c>
      <c r="B3696" s="61" t="s">
        <v>238</v>
      </c>
      <c r="C3696" s="62">
        <v>580526</v>
      </c>
      <c r="D3696" s="61" t="s">
        <v>12007</v>
      </c>
      <c r="E3696" s="61" t="s">
        <v>12217</v>
      </c>
      <c r="F3696" s="61" t="s">
        <v>12275</v>
      </c>
      <c r="G3696" s="63">
        <v>7</v>
      </c>
    </row>
    <row r="3697" spans="1:7" hidden="1" x14ac:dyDescent="0.25">
      <c r="A3697" s="61" t="s">
        <v>12285</v>
      </c>
      <c r="B3697" s="61" t="s">
        <v>238</v>
      </c>
      <c r="C3697" s="62">
        <v>580526</v>
      </c>
      <c r="D3697" s="61" t="s">
        <v>12007</v>
      </c>
      <c r="E3697" s="61" t="s">
        <v>12217</v>
      </c>
      <c r="F3697" s="61" t="s">
        <v>12276</v>
      </c>
      <c r="G3697" s="63">
        <v>7</v>
      </c>
    </row>
    <row r="3698" spans="1:7" hidden="1" x14ac:dyDescent="0.25">
      <c r="A3698" s="61" t="s">
        <v>12285</v>
      </c>
      <c r="B3698" s="61" t="s">
        <v>200</v>
      </c>
      <c r="C3698" s="62">
        <v>490468</v>
      </c>
      <c r="D3698" s="61" t="s">
        <v>12051</v>
      </c>
      <c r="E3698" s="61" t="s">
        <v>12212</v>
      </c>
      <c r="F3698" s="61" t="s">
        <v>12275</v>
      </c>
      <c r="G3698" s="63">
        <v>1.5</v>
      </c>
    </row>
    <row r="3699" spans="1:7" hidden="1" x14ac:dyDescent="0.25">
      <c r="A3699" s="61" t="s">
        <v>12285</v>
      </c>
      <c r="B3699" s="61" t="s">
        <v>200</v>
      </c>
      <c r="C3699" s="62">
        <v>490468</v>
      </c>
      <c r="D3699" s="61" t="s">
        <v>12009</v>
      </c>
      <c r="E3699" s="61" t="s">
        <v>12212</v>
      </c>
      <c r="F3699" s="61" t="s">
        <v>12275</v>
      </c>
      <c r="G3699" s="63">
        <v>1.5</v>
      </c>
    </row>
    <row r="3700" spans="1:7" hidden="1" x14ac:dyDescent="0.25">
      <c r="A3700" s="61" t="s">
        <v>12285</v>
      </c>
      <c r="B3700" s="61" t="s">
        <v>161</v>
      </c>
      <c r="C3700" s="62">
        <v>580687</v>
      </c>
      <c r="D3700" s="61" t="s">
        <v>12051</v>
      </c>
      <c r="E3700" s="61" t="s">
        <v>12210</v>
      </c>
      <c r="F3700" s="61" t="s">
        <v>12275</v>
      </c>
      <c r="G3700" s="63">
        <v>11</v>
      </c>
    </row>
    <row r="3701" spans="1:7" hidden="1" x14ac:dyDescent="0.25">
      <c r="A3701" s="61" t="s">
        <v>12285</v>
      </c>
      <c r="B3701" s="61" t="s">
        <v>161</v>
      </c>
      <c r="C3701" s="62">
        <v>580687</v>
      </c>
      <c r="D3701" s="61" t="s">
        <v>12051</v>
      </c>
      <c r="E3701" s="61" t="s">
        <v>12210</v>
      </c>
      <c r="F3701" s="61" t="s">
        <v>12276</v>
      </c>
      <c r="G3701" s="63">
        <v>5</v>
      </c>
    </row>
    <row r="3702" spans="1:7" hidden="1" x14ac:dyDescent="0.25">
      <c r="A3702" s="61" t="s">
        <v>12285</v>
      </c>
      <c r="B3702" s="61" t="s">
        <v>161</v>
      </c>
      <c r="C3702" s="62">
        <v>580687</v>
      </c>
      <c r="D3702" s="61" t="s">
        <v>12069</v>
      </c>
      <c r="E3702" s="61" t="s">
        <v>12210</v>
      </c>
      <c r="F3702" s="61" t="s">
        <v>12275</v>
      </c>
      <c r="G3702" s="63">
        <v>11</v>
      </c>
    </row>
    <row r="3703" spans="1:7" hidden="1" x14ac:dyDescent="0.25">
      <c r="A3703" s="61" t="s">
        <v>12285</v>
      </c>
      <c r="B3703" s="61" t="s">
        <v>161</v>
      </c>
      <c r="C3703" s="62">
        <v>580687</v>
      </c>
      <c r="D3703" s="61" t="s">
        <v>12069</v>
      </c>
      <c r="E3703" s="61" t="s">
        <v>12210</v>
      </c>
      <c r="F3703" s="61" t="s">
        <v>12276</v>
      </c>
      <c r="G3703" s="63">
        <v>5</v>
      </c>
    </row>
    <row r="3704" spans="1:7" hidden="1" x14ac:dyDescent="0.25">
      <c r="A3704" s="61" t="s">
        <v>12285</v>
      </c>
      <c r="B3704" s="61" t="s">
        <v>29</v>
      </c>
      <c r="C3704" s="62">
        <v>580952</v>
      </c>
      <c r="D3704" s="61" t="s">
        <v>12015</v>
      </c>
      <c r="E3704" s="61" t="s">
        <v>12218</v>
      </c>
      <c r="F3704" s="61" t="s">
        <v>12275</v>
      </c>
      <c r="G3704" s="63">
        <v>14</v>
      </c>
    </row>
    <row r="3705" spans="1:7" hidden="1" x14ac:dyDescent="0.25">
      <c r="A3705" s="61" t="s">
        <v>12285</v>
      </c>
      <c r="B3705" s="61" t="s">
        <v>29</v>
      </c>
      <c r="C3705" s="62">
        <v>580952</v>
      </c>
      <c r="D3705" s="61" t="s">
        <v>12015</v>
      </c>
      <c r="E3705" s="61" t="s">
        <v>12218</v>
      </c>
      <c r="F3705" s="61" t="s">
        <v>12276</v>
      </c>
      <c r="G3705" s="63">
        <v>8</v>
      </c>
    </row>
    <row r="3706" spans="1:7" hidden="1" x14ac:dyDescent="0.25">
      <c r="A3706" s="61" t="s">
        <v>12285</v>
      </c>
      <c r="B3706" s="61" t="s">
        <v>29</v>
      </c>
      <c r="C3706" s="62">
        <v>580952</v>
      </c>
      <c r="D3706" s="61" t="s">
        <v>12051</v>
      </c>
      <c r="E3706" s="61" t="s">
        <v>12218</v>
      </c>
      <c r="F3706" s="61" t="s">
        <v>12275</v>
      </c>
      <c r="G3706" s="63">
        <v>14</v>
      </c>
    </row>
    <row r="3707" spans="1:7" hidden="1" x14ac:dyDescent="0.25">
      <c r="A3707" s="61" t="s">
        <v>12285</v>
      </c>
      <c r="B3707" s="61" t="s">
        <v>29</v>
      </c>
      <c r="C3707" s="62">
        <v>580952</v>
      </c>
      <c r="D3707" s="61" t="s">
        <v>12051</v>
      </c>
      <c r="E3707" s="61" t="s">
        <v>12218</v>
      </c>
      <c r="F3707" s="61" t="s">
        <v>12276</v>
      </c>
      <c r="G3707" s="63">
        <v>8</v>
      </c>
    </row>
    <row r="3708" spans="1:7" hidden="1" x14ac:dyDescent="0.25">
      <c r="A3708" s="61" t="s">
        <v>12285</v>
      </c>
      <c r="B3708" s="61" t="s">
        <v>113</v>
      </c>
      <c r="C3708" s="62">
        <v>581596</v>
      </c>
      <c r="D3708" s="61" t="s">
        <v>12051</v>
      </c>
      <c r="E3708" s="61" t="s">
        <v>12219</v>
      </c>
      <c r="F3708" s="61" t="s">
        <v>12275</v>
      </c>
      <c r="G3708" s="63">
        <v>6</v>
      </c>
    </row>
    <row r="3709" spans="1:7" hidden="1" x14ac:dyDescent="0.25">
      <c r="A3709" s="61" t="s">
        <v>12285</v>
      </c>
      <c r="B3709" s="61" t="s">
        <v>113</v>
      </c>
      <c r="C3709" s="62">
        <v>581596</v>
      </c>
      <c r="D3709" s="61" t="s">
        <v>12051</v>
      </c>
      <c r="E3709" s="61" t="s">
        <v>12219</v>
      </c>
      <c r="F3709" s="61" t="s">
        <v>12276</v>
      </c>
      <c r="G3709" s="63">
        <v>4</v>
      </c>
    </row>
    <row r="3710" spans="1:7" hidden="1" x14ac:dyDescent="0.25">
      <c r="A3710" s="61" t="s">
        <v>12285</v>
      </c>
      <c r="B3710" s="61" t="s">
        <v>113</v>
      </c>
      <c r="C3710" s="62">
        <v>581596</v>
      </c>
      <c r="D3710" s="61" t="s">
        <v>11991</v>
      </c>
      <c r="E3710" s="61" t="s">
        <v>12219</v>
      </c>
      <c r="F3710" s="61" t="s">
        <v>12275</v>
      </c>
      <c r="G3710" s="63">
        <v>6</v>
      </c>
    </row>
    <row r="3711" spans="1:7" hidden="1" x14ac:dyDescent="0.25">
      <c r="A3711" s="61" t="s">
        <v>12285</v>
      </c>
      <c r="B3711" s="61" t="s">
        <v>113</v>
      </c>
      <c r="C3711" s="62">
        <v>581596</v>
      </c>
      <c r="D3711" s="61" t="s">
        <v>11991</v>
      </c>
      <c r="E3711" s="61" t="s">
        <v>12219</v>
      </c>
      <c r="F3711" s="61" t="s">
        <v>12276</v>
      </c>
      <c r="G3711" s="63">
        <v>4</v>
      </c>
    </row>
    <row r="3712" spans="1:7" hidden="1" x14ac:dyDescent="0.25">
      <c r="A3712" s="61" t="s">
        <v>12285</v>
      </c>
      <c r="B3712" s="61" t="s">
        <v>113</v>
      </c>
      <c r="C3712" s="62">
        <v>581596</v>
      </c>
      <c r="D3712" s="61" t="s">
        <v>12035</v>
      </c>
      <c r="E3712" s="61" t="s">
        <v>12219</v>
      </c>
      <c r="F3712" s="61" t="s">
        <v>12275</v>
      </c>
      <c r="G3712" s="63">
        <v>6</v>
      </c>
    </row>
    <row r="3713" spans="1:7" hidden="1" x14ac:dyDescent="0.25">
      <c r="A3713" s="61" t="s">
        <v>12285</v>
      </c>
      <c r="B3713" s="61" t="s">
        <v>113</v>
      </c>
      <c r="C3713" s="62">
        <v>581596</v>
      </c>
      <c r="D3713" s="61" t="s">
        <v>12035</v>
      </c>
      <c r="E3713" s="61" t="s">
        <v>12219</v>
      </c>
      <c r="F3713" s="61" t="s">
        <v>12276</v>
      </c>
      <c r="G3713" s="63">
        <v>4</v>
      </c>
    </row>
    <row r="3714" spans="1:7" hidden="1" x14ac:dyDescent="0.25">
      <c r="A3714" s="61" t="s">
        <v>12285</v>
      </c>
      <c r="B3714" s="61" t="s">
        <v>51</v>
      </c>
      <c r="C3714" s="62">
        <v>581612</v>
      </c>
      <c r="D3714" s="61" t="s">
        <v>12051</v>
      </c>
      <c r="E3714" s="61" t="s">
        <v>12182</v>
      </c>
      <c r="F3714" s="61" t="s">
        <v>12275</v>
      </c>
      <c r="G3714" s="63">
        <v>16.5</v>
      </c>
    </row>
    <row r="3715" spans="1:7" hidden="1" x14ac:dyDescent="0.25">
      <c r="A3715" s="61" t="s">
        <v>12285</v>
      </c>
      <c r="B3715" s="61" t="s">
        <v>51</v>
      </c>
      <c r="C3715" s="62">
        <v>581612</v>
      </c>
      <c r="D3715" s="61" t="s">
        <v>12051</v>
      </c>
      <c r="E3715" s="61" t="s">
        <v>12182</v>
      </c>
      <c r="F3715" s="61" t="s">
        <v>12276</v>
      </c>
      <c r="G3715" s="63">
        <v>10</v>
      </c>
    </row>
    <row r="3716" spans="1:7" hidden="1" x14ac:dyDescent="0.25">
      <c r="A3716" s="61" t="s">
        <v>12285</v>
      </c>
      <c r="B3716" s="61" t="s">
        <v>51</v>
      </c>
      <c r="C3716" s="62">
        <v>581612</v>
      </c>
      <c r="D3716" s="61" t="s">
        <v>12148</v>
      </c>
      <c r="E3716" s="61" t="s">
        <v>12182</v>
      </c>
      <c r="F3716" s="61" t="s">
        <v>12275</v>
      </c>
      <c r="G3716" s="63">
        <v>16.5</v>
      </c>
    </row>
    <row r="3717" spans="1:7" hidden="1" x14ac:dyDescent="0.25">
      <c r="A3717" s="61" t="s">
        <v>12285</v>
      </c>
      <c r="B3717" s="61" t="s">
        <v>51</v>
      </c>
      <c r="C3717" s="62">
        <v>581612</v>
      </c>
      <c r="D3717" s="61" t="s">
        <v>12148</v>
      </c>
      <c r="E3717" s="61" t="s">
        <v>12182</v>
      </c>
      <c r="F3717" s="61" t="s">
        <v>12276</v>
      </c>
      <c r="G3717" s="63">
        <v>10</v>
      </c>
    </row>
    <row r="3718" spans="1:7" hidden="1" x14ac:dyDescent="0.25">
      <c r="A3718" s="61" t="s">
        <v>12285</v>
      </c>
      <c r="B3718" s="61" t="s">
        <v>134</v>
      </c>
      <c r="C3718" s="62">
        <v>581836</v>
      </c>
      <c r="D3718" s="61" t="s">
        <v>12051</v>
      </c>
      <c r="E3718" s="61" t="s">
        <v>12220</v>
      </c>
      <c r="F3718" s="61" t="s">
        <v>12275</v>
      </c>
      <c r="G3718" s="63">
        <v>34</v>
      </c>
    </row>
    <row r="3719" spans="1:7" hidden="1" x14ac:dyDescent="0.25">
      <c r="A3719" s="61" t="s">
        <v>12285</v>
      </c>
      <c r="B3719" s="61" t="s">
        <v>134</v>
      </c>
      <c r="C3719" s="62">
        <v>581836</v>
      </c>
      <c r="D3719" s="61" t="s">
        <v>12051</v>
      </c>
      <c r="E3719" s="61" t="s">
        <v>12199</v>
      </c>
      <c r="F3719" s="61" t="s">
        <v>12275</v>
      </c>
      <c r="G3719" s="63">
        <v>26</v>
      </c>
    </row>
    <row r="3720" spans="1:7" hidden="1" x14ac:dyDescent="0.25">
      <c r="A3720" s="61" t="s">
        <v>12285</v>
      </c>
      <c r="B3720" s="61" t="s">
        <v>134</v>
      </c>
      <c r="C3720" s="62">
        <v>581836</v>
      </c>
      <c r="D3720" s="61" t="s">
        <v>12051</v>
      </c>
      <c r="E3720" s="61" t="s">
        <v>12194</v>
      </c>
      <c r="F3720" s="61" t="s">
        <v>12275</v>
      </c>
      <c r="G3720" s="63">
        <v>27</v>
      </c>
    </row>
    <row r="3721" spans="1:7" hidden="1" x14ac:dyDescent="0.25">
      <c r="A3721" s="61" t="s">
        <v>12285</v>
      </c>
      <c r="B3721" s="61" t="s">
        <v>134</v>
      </c>
      <c r="C3721" s="62">
        <v>581836</v>
      </c>
      <c r="D3721" s="61" t="s">
        <v>12051</v>
      </c>
      <c r="E3721" s="61" t="s">
        <v>12221</v>
      </c>
      <c r="F3721" s="61" t="s">
        <v>12275</v>
      </c>
      <c r="G3721" s="63">
        <v>34</v>
      </c>
    </row>
    <row r="3722" spans="1:7" hidden="1" x14ac:dyDescent="0.25">
      <c r="A3722" s="61" t="s">
        <v>12285</v>
      </c>
      <c r="B3722" s="61" t="s">
        <v>134</v>
      </c>
      <c r="C3722" s="62">
        <v>581836</v>
      </c>
      <c r="D3722" s="61" t="s">
        <v>12137</v>
      </c>
      <c r="E3722" s="61" t="s">
        <v>12194</v>
      </c>
      <c r="F3722" s="61" t="s">
        <v>12275</v>
      </c>
      <c r="G3722" s="63">
        <v>27</v>
      </c>
    </row>
    <row r="3723" spans="1:7" hidden="1" x14ac:dyDescent="0.25">
      <c r="A3723" s="61" t="s">
        <v>12285</v>
      </c>
      <c r="B3723" s="61" t="s">
        <v>134</v>
      </c>
      <c r="C3723" s="62">
        <v>581836</v>
      </c>
      <c r="D3723" s="61" t="s">
        <v>12080</v>
      </c>
      <c r="E3723" s="61" t="s">
        <v>12220</v>
      </c>
      <c r="F3723" s="61" t="s">
        <v>12275</v>
      </c>
      <c r="G3723" s="63">
        <v>34</v>
      </c>
    </row>
    <row r="3724" spans="1:7" hidden="1" x14ac:dyDescent="0.25">
      <c r="A3724" s="61" t="s">
        <v>12285</v>
      </c>
      <c r="B3724" s="61" t="s">
        <v>134</v>
      </c>
      <c r="C3724" s="62">
        <v>581836</v>
      </c>
      <c r="D3724" s="61" t="s">
        <v>12097</v>
      </c>
      <c r="E3724" s="61" t="s">
        <v>12221</v>
      </c>
      <c r="F3724" s="61" t="s">
        <v>12275</v>
      </c>
      <c r="G3724" s="63">
        <v>34</v>
      </c>
    </row>
    <row r="3725" spans="1:7" hidden="1" x14ac:dyDescent="0.25">
      <c r="A3725" s="61" t="s">
        <v>12285</v>
      </c>
      <c r="B3725" s="61" t="s">
        <v>134</v>
      </c>
      <c r="C3725" s="62">
        <v>581836</v>
      </c>
      <c r="D3725" s="61" t="s">
        <v>11981</v>
      </c>
      <c r="E3725" s="61" t="s">
        <v>12199</v>
      </c>
      <c r="F3725" s="61" t="s">
        <v>12275</v>
      </c>
      <c r="G3725" s="63">
        <v>26</v>
      </c>
    </row>
    <row r="3726" spans="1:7" hidden="1" x14ac:dyDescent="0.25">
      <c r="A3726" s="61" t="s">
        <v>12285</v>
      </c>
      <c r="B3726" s="61" t="s">
        <v>129</v>
      </c>
      <c r="C3726" s="62">
        <v>581963</v>
      </c>
      <c r="D3726" s="61" t="s">
        <v>12051</v>
      </c>
      <c r="E3726" s="61" t="s">
        <v>12222</v>
      </c>
      <c r="F3726" s="61" t="s">
        <v>12276</v>
      </c>
      <c r="G3726" s="63">
        <v>2.5</v>
      </c>
    </row>
    <row r="3727" spans="1:7" hidden="1" x14ac:dyDescent="0.25">
      <c r="A3727" s="61" t="s">
        <v>12285</v>
      </c>
      <c r="B3727" s="61" t="s">
        <v>114</v>
      </c>
      <c r="C3727" s="62">
        <v>582505</v>
      </c>
      <c r="D3727" s="61" t="s">
        <v>12051</v>
      </c>
      <c r="E3727" s="61" t="s">
        <v>12208</v>
      </c>
      <c r="F3727" s="61" t="s">
        <v>12275</v>
      </c>
      <c r="G3727" s="63">
        <v>7</v>
      </c>
    </row>
    <row r="3728" spans="1:7" hidden="1" x14ac:dyDescent="0.25">
      <c r="A3728" s="61" t="s">
        <v>12285</v>
      </c>
      <c r="B3728" s="61" t="s">
        <v>159</v>
      </c>
      <c r="C3728" s="62">
        <v>583201</v>
      </c>
      <c r="D3728" s="61" t="s">
        <v>12051</v>
      </c>
      <c r="E3728" s="61" t="s">
        <v>12222</v>
      </c>
      <c r="F3728" s="61" t="s">
        <v>12275</v>
      </c>
      <c r="G3728" s="63">
        <v>2.5</v>
      </c>
    </row>
    <row r="3729" spans="1:7" hidden="1" x14ac:dyDescent="0.25">
      <c r="A3729" s="61" t="s">
        <v>12285</v>
      </c>
      <c r="B3729" s="61" t="s">
        <v>245</v>
      </c>
      <c r="C3729" s="62">
        <v>583246</v>
      </c>
      <c r="D3729" s="61" t="s">
        <v>12051</v>
      </c>
      <c r="E3729" s="61" t="s">
        <v>12221</v>
      </c>
      <c r="F3729" s="61" t="s">
        <v>12276</v>
      </c>
      <c r="G3729" s="63">
        <v>32</v>
      </c>
    </row>
    <row r="3730" spans="1:7" hidden="1" x14ac:dyDescent="0.25">
      <c r="A3730" s="61" t="s">
        <v>12285</v>
      </c>
      <c r="B3730" s="61" t="s">
        <v>245</v>
      </c>
      <c r="C3730" s="62">
        <v>583246</v>
      </c>
      <c r="D3730" s="61" t="s">
        <v>12097</v>
      </c>
      <c r="E3730" s="61" t="s">
        <v>12221</v>
      </c>
      <c r="F3730" s="61" t="s">
        <v>12276</v>
      </c>
      <c r="G3730" s="63">
        <v>32</v>
      </c>
    </row>
    <row r="3731" spans="1:7" hidden="1" x14ac:dyDescent="0.25">
      <c r="A3731" s="61" t="s">
        <v>12285</v>
      </c>
      <c r="B3731" s="61" t="s">
        <v>105</v>
      </c>
      <c r="C3731" s="62">
        <v>583263</v>
      </c>
      <c r="D3731" s="61" t="s">
        <v>12051</v>
      </c>
      <c r="E3731" s="61" t="s">
        <v>12216</v>
      </c>
      <c r="F3731" s="61" t="s">
        <v>12275</v>
      </c>
      <c r="G3731" s="63">
        <v>10</v>
      </c>
    </row>
    <row r="3732" spans="1:7" hidden="1" x14ac:dyDescent="0.25">
      <c r="A3732" s="61" t="s">
        <v>12285</v>
      </c>
      <c r="B3732" s="61" t="s">
        <v>95</v>
      </c>
      <c r="C3732" s="62">
        <v>583567</v>
      </c>
      <c r="D3732" s="61" t="s">
        <v>11968</v>
      </c>
      <c r="E3732" s="61" t="s">
        <v>12203</v>
      </c>
      <c r="F3732" s="61" t="s">
        <v>12275</v>
      </c>
      <c r="G3732" s="63">
        <v>10</v>
      </c>
    </row>
    <row r="3733" spans="1:7" hidden="1" x14ac:dyDescent="0.25">
      <c r="A3733" s="61" t="s">
        <v>12285</v>
      </c>
      <c r="B3733" s="61" t="s">
        <v>95</v>
      </c>
      <c r="C3733" s="62">
        <v>583567</v>
      </c>
      <c r="D3733" s="61" t="s">
        <v>11968</v>
      </c>
      <c r="E3733" s="61" t="s">
        <v>12203</v>
      </c>
      <c r="F3733" s="61" t="s">
        <v>12276</v>
      </c>
      <c r="G3733" s="63">
        <v>7.5</v>
      </c>
    </row>
    <row r="3734" spans="1:7" hidden="1" x14ac:dyDescent="0.25">
      <c r="A3734" s="61" t="s">
        <v>12285</v>
      </c>
      <c r="B3734" s="61" t="s">
        <v>95</v>
      </c>
      <c r="C3734" s="62">
        <v>583567</v>
      </c>
      <c r="D3734" s="61" t="s">
        <v>12051</v>
      </c>
      <c r="E3734" s="61" t="s">
        <v>12203</v>
      </c>
      <c r="F3734" s="61" t="s">
        <v>12275</v>
      </c>
      <c r="G3734" s="63">
        <v>10</v>
      </c>
    </row>
    <row r="3735" spans="1:7" hidden="1" x14ac:dyDescent="0.25">
      <c r="A3735" s="61" t="s">
        <v>12285</v>
      </c>
      <c r="B3735" s="61" t="s">
        <v>95</v>
      </c>
      <c r="C3735" s="62">
        <v>583567</v>
      </c>
      <c r="D3735" s="61" t="s">
        <v>12051</v>
      </c>
      <c r="E3735" s="61" t="s">
        <v>12203</v>
      </c>
      <c r="F3735" s="61" t="s">
        <v>12276</v>
      </c>
      <c r="G3735" s="63">
        <v>7.5</v>
      </c>
    </row>
    <row r="3736" spans="1:7" hidden="1" x14ac:dyDescent="0.25">
      <c r="A3736" s="61" t="s">
        <v>12285</v>
      </c>
      <c r="B3736" s="61" t="s">
        <v>249</v>
      </c>
      <c r="C3736" s="62">
        <v>583769</v>
      </c>
      <c r="D3736" s="61" t="s">
        <v>12051</v>
      </c>
      <c r="E3736" s="61" t="s">
        <v>12214</v>
      </c>
      <c r="F3736" s="61" t="s">
        <v>12276</v>
      </c>
      <c r="G3736" s="63">
        <v>5.4</v>
      </c>
    </row>
    <row r="3737" spans="1:7" hidden="1" x14ac:dyDescent="0.25">
      <c r="A3737" s="61" t="s">
        <v>12285</v>
      </c>
      <c r="B3737" s="61" t="s">
        <v>160</v>
      </c>
      <c r="C3737" s="62">
        <v>42269</v>
      </c>
      <c r="D3737" s="61" t="s">
        <v>12051</v>
      </c>
      <c r="E3737" s="61" t="s">
        <v>12172</v>
      </c>
      <c r="F3737" s="61" t="s">
        <v>12275</v>
      </c>
      <c r="G3737" s="63">
        <v>3</v>
      </c>
    </row>
    <row r="3738" spans="1:7" hidden="1" x14ac:dyDescent="0.25">
      <c r="A3738" s="61" t="s">
        <v>12285</v>
      </c>
      <c r="B3738" s="61" t="s">
        <v>160</v>
      </c>
      <c r="C3738" s="62">
        <v>42269</v>
      </c>
      <c r="D3738" s="61" t="s">
        <v>12051</v>
      </c>
      <c r="E3738" s="61" t="s">
        <v>12172</v>
      </c>
      <c r="F3738" s="61" t="s">
        <v>12276</v>
      </c>
      <c r="G3738" s="63">
        <v>2</v>
      </c>
    </row>
    <row r="3739" spans="1:7" hidden="1" x14ac:dyDescent="0.25">
      <c r="A3739" s="61" t="s">
        <v>12285</v>
      </c>
      <c r="B3739" s="61" t="s">
        <v>170</v>
      </c>
      <c r="C3739" s="62">
        <v>583943</v>
      </c>
      <c r="D3739" s="61" t="s">
        <v>12051</v>
      </c>
      <c r="E3739" s="61" t="s">
        <v>12223</v>
      </c>
      <c r="F3739" s="61" t="s">
        <v>12275</v>
      </c>
      <c r="G3739" s="63">
        <v>6</v>
      </c>
    </row>
    <row r="3740" spans="1:7" hidden="1" x14ac:dyDescent="0.25">
      <c r="A3740" s="61" t="s">
        <v>12285</v>
      </c>
      <c r="B3740" s="61" t="s">
        <v>170</v>
      </c>
      <c r="C3740" s="62">
        <v>583943</v>
      </c>
      <c r="D3740" s="61" t="s">
        <v>12051</v>
      </c>
      <c r="E3740" s="61" t="s">
        <v>12223</v>
      </c>
      <c r="F3740" s="61" t="s">
        <v>12276</v>
      </c>
      <c r="G3740" s="63">
        <v>3</v>
      </c>
    </row>
    <row r="3741" spans="1:7" hidden="1" x14ac:dyDescent="0.25">
      <c r="A3741" s="61" t="s">
        <v>12285</v>
      </c>
      <c r="B3741" s="61" t="s">
        <v>170</v>
      </c>
      <c r="C3741" s="62">
        <v>583943</v>
      </c>
      <c r="D3741" s="61" t="s">
        <v>12051</v>
      </c>
      <c r="E3741" s="61" t="s">
        <v>12214</v>
      </c>
      <c r="F3741" s="61" t="s">
        <v>12275</v>
      </c>
      <c r="G3741" s="63">
        <v>6</v>
      </c>
    </row>
    <row r="3742" spans="1:7" hidden="1" x14ac:dyDescent="0.25">
      <c r="A3742" s="61" t="s">
        <v>12285</v>
      </c>
      <c r="B3742" s="61" t="s">
        <v>170</v>
      </c>
      <c r="C3742" s="62">
        <v>583943</v>
      </c>
      <c r="D3742" s="61" t="s">
        <v>12051</v>
      </c>
      <c r="E3742" s="61" t="s">
        <v>12214</v>
      </c>
      <c r="F3742" s="61" t="s">
        <v>12276</v>
      </c>
      <c r="G3742" s="63">
        <v>5</v>
      </c>
    </row>
    <row r="3743" spans="1:7" hidden="1" x14ac:dyDescent="0.25">
      <c r="A3743" s="61" t="s">
        <v>12285</v>
      </c>
      <c r="B3743" s="61" t="s">
        <v>170</v>
      </c>
      <c r="C3743" s="62">
        <v>583943</v>
      </c>
      <c r="D3743" s="61" t="s">
        <v>12051</v>
      </c>
      <c r="E3743" s="61" t="s">
        <v>12179</v>
      </c>
      <c r="F3743" s="61" t="s">
        <v>12275</v>
      </c>
      <c r="G3743" s="63">
        <v>4</v>
      </c>
    </row>
    <row r="3744" spans="1:7" hidden="1" x14ac:dyDescent="0.25">
      <c r="A3744" s="61" t="s">
        <v>12285</v>
      </c>
      <c r="B3744" s="61" t="s">
        <v>170</v>
      </c>
      <c r="C3744" s="62">
        <v>583943</v>
      </c>
      <c r="D3744" s="61" t="s">
        <v>12134</v>
      </c>
      <c r="E3744" s="61" t="s">
        <v>12214</v>
      </c>
      <c r="F3744" s="61" t="s">
        <v>12275</v>
      </c>
      <c r="G3744" s="63">
        <v>6</v>
      </c>
    </row>
    <row r="3745" spans="1:7" hidden="1" x14ac:dyDescent="0.25">
      <c r="A3745" s="61" t="s">
        <v>12285</v>
      </c>
      <c r="B3745" s="61" t="s">
        <v>170</v>
      </c>
      <c r="C3745" s="62">
        <v>583943</v>
      </c>
      <c r="D3745" s="61" t="s">
        <v>12134</v>
      </c>
      <c r="E3745" s="61" t="s">
        <v>12214</v>
      </c>
      <c r="F3745" s="61" t="s">
        <v>12276</v>
      </c>
      <c r="G3745" s="63">
        <v>5</v>
      </c>
    </row>
    <row r="3746" spans="1:7" hidden="1" x14ac:dyDescent="0.25">
      <c r="A3746" s="61" t="s">
        <v>12285</v>
      </c>
      <c r="B3746" s="61" t="s">
        <v>64</v>
      </c>
      <c r="C3746" s="62">
        <v>583977</v>
      </c>
      <c r="D3746" s="61" t="s">
        <v>12051</v>
      </c>
      <c r="E3746" s="61" t="s">
        <v>12224</v>
      </c>
      <c r="F3746" s="61" t="s">
        <v>12275</v>
      </c>
      <c r="G3746" s="63">
        <v>3</v>
      </c>
    </row>
    <row r="3747" spans="1:7" hidden="1" x14ac:dyDescent="0.25">
      <c r="A3747" s="61" t="s">
        <v>12285</v>
      </c>
      <c r="B3747" s="61" t="s">
        <v>64</v>
      </c>
      <c r="C3747" s="62">
        <v>583977</v>
      </c>
      <c r="D3747" s="61" t="s">
        <v>12051</v>
      </c>
      <c r="E3747" s="61" t="s">
        <v>12224</v>
      </c>
      <c r="F3747" s="61" t="s">
        <v>12276</v>
      </c>
      <c r="G3747" s="63">
        <v>2.1</v>
      </c>
    </row>
    <row r="3748" spans="1:7" hidden="1" x14ac:dyDescent="0.25">
      <c r="A3748" s="61" t="s">
        <v>12285</v>
      </c>
      <c r="B3748" s="61" t="s">
        <v>64</v>
      </c>
      <c r="C3748" s="62">
        <v>583977</v>
      </c>
      <c r="D3748" s="61" t="s">
        <v>11991</v>
      </c>
      <c r="E3748" s="61" t="s">
        <v>12224</v>
      </c>
      <c r="F3748" s="61" t="s">
        <v>12275</v>
      </c>
      <c r="G3748" s="63">
        <v>3</v>
      </c>
    </row>
    <row r="3749" spans="1:7" hidden="1" x14ac:dyDescent="0.25">
      <c r="A3749" s="61" t="s">
        <v>12285</v>
      </c>
      <c r="B3749" s="61" t="s">
        <v>64</v>
      </c>
      <c r="C3749" s="62">
        <v>583977</v>
      </c>
      <c r="D3749" s="61" t="s">
        <v>11991</v>
      </c>
      <c r="E3749" s="61" t="s">
        <v>12224</v>
      </c>
      <c r="F3749" s="61" t="s">
        <v>12276</v>
      </c>
      <c r="G3749" s="63">
        <v>2.1</v>
      </c>
    </row>
    <row r="3750" spans="1:7" hidden="1" x14ac:dyDescent="0.25">
      <c r="A3750" s="61" t="s">
        <v>12285</v>
      </c>
      <c r="B3750" s="61" t="s">
        <v>121</v>
      </c>
      <c r="C3750" s="62">
        <v>584090</v>
      </c>
      <c r="D3750" s="61" t="s">
        <v>12051</v>
      </c>
      <c r="E3750" s="61" t="s">
        <v>12198</v>
      </c>
      <c r="F3750" s="61" t="s">
        <v>12275</v>
      </c>
      <c r="G3750" s="63">
        <v>5</v>
      </c>
    </row>
    <row r="3751" spans="1:7" hidden="1" x14ac:dyDescent="0.25">
      <c r="A3751" s="61" t="s">
        <v>12285</v>
      </c>
      <c r="B3751" s="61" t="s">
        <v>121</v>
      </c>
      <c r="C3751" s="62">
        <v>584090</v>
      </c>
      <c r="D3751" s="61" t="s">
        <v>12051</v>
      </c>
      <c r="E3751" s="61" t="s">
        <v>12198</v>
      </c>
      <c r="F3751" s="61" t="s">
        <v>12276</v>
      </c>
      <c r="G3751" s="63">
        <v>5</v>
      </c>
    </row>
    <row r="3752" spans="1:7" hidden="1" x14ac:dyDescent="0.25">
      <c r="A3752" s="61" t="s">
        <v>12285</v>
      </c>
      <c r="B3752" s="61" t="s">
        <v>121</v>
      </c>
      <c r="C3752" s="62">
        <v>584090</v>
      </c>
      <c r="D3752" s="61" t="s">
        <v>12084</v>
      </c>
      <c r="E3752" s="61" t="s">
        <v>12198</v>
      </c>
      <c r="F3752" s="61" t="s">
        <v>12275</v>
      </c>
      <c r="G3752" s="63">
        <v>5</v>
      </c>
    </row>
    <row r="3753" spans="1:7" hidden="1" x14ac:dyDescent="0.25">
      <c r="A3753" s="61" t="s">
        <v>12285</v>
      </c>
      <c r="B3753" s="61" t="s">
        <v>121</v>
      </c>
      <c r="C3753" s="62">
        <v>584090</v>
      </c>
      <c r="D3753" s="61" t="s">
        <v>12084</v>
      </c>
      <c r="E3753" s="61" t="s">
        <v>12198</v>
      </c>
      <c r="F3753" s="61" t="s">
        <v>12276</v>
      </c>
      <c r="G3753" s="63">
        <v>5</v>
      </c>
    </row>
    <row r="3754" spans="1:7" hidden="1" x14ac:dyDescent="0.25">
      <c r="A3754" s="61" t="s">
        <v>12285</v>
      </c>
      <c r="B3754" s="61" t="s">
        <v>121</v>
      </c>
      <c r="C3754" s="62">
        <v>584090</v>
      </c>
      <c r="D3754" s="61" t="s">
        <v>11979</v>
      </c>
      <c r="E3754" s="61" t="s">
        <v>12198</v>
      </c>
      <c r="F3754" s="61" t="s">
        <v>12275</v>
      </c>
      <c r="G3754" s="63">
        <v>5</v>
      </c>
    </row>
    <row r="3755" spans="1:7" hidden="1" x14ac:dyDescent="0.25">
      <c r="A3755" s="61" t="s">
        <v>12285</v>
      </c>
      <c r="B3755" s="61" t="s">
        <v>121</v>
      </c>
      <c r="C3755" s="62">
        <v>584090</v>
      </c>
      <c r="D3755" s="61" t="s">
        <v>11979</v>
      </c>
      <c r="E3755" s="61" t="s">
        <v>12198</v>
      </c>
      <c r="F3755" s="61" t="s">
        <v>12276</v>
      </c>
      <c r="G3755" s="63">
        <v>3</v>
      </c>
    </row>
    <row r="3756" spans="1:7" hidden="1" x14ac:dyDescent="0.25">
      <c r="A3756" s="61" t="s">
        <v>12285</v>
      </c>
      <c r="B3756" s="61" t="s">
        <v>80</v>
      </c>
      <c r="C3756" s="62">
        <v>584180</v>
      </c>
      <c r="D3756" s="61" t="s">
        <v>12051</v>
      </c>
      <c r="E3756" s="61" t="s">
        <v>12225</v>
      </c>
      <c r="F3756" s="61" t="s">
        <v>12276</v>
      </c>
      <c r="G3756" s="63">
        <v>7.5</v>
      </c>
    </row>
    <row r="3757" spans="1:7" hidden="1" x14ac:dyDescent="0.25">
      <c r="A3757" s="61" t="s">
        <v>12285</v>
      </c>
      <c r="B3757" s="61" t="s">
        <v>45</v>
      </c>
      <c r="C3757" s="62">
        <v>584223</v>
      </c>
      <c r="D3757" s="61" t="s">
        <v>12051</v>
      </c>
      <c r="E3757" s="61" t="s">
        <v>12226</v>
      </c>
      <c r="F3757" s="61" t="s">
        <v>12276</v>
      </c>
      <c r="G3757" s="63">
        <v>2.5</v>
      </c>
    </row>
    <row r="3758" spans="1:7" hidden="1" x14ac:dyDescent="0.25">
      <c r="A3758" s="61" t="s">
        <v>12285</v>
      </c>
      <c r="B3758" s="61" t="s">
        <v>138</v>
      </c>
      <c r="C3758" s="62">
        <v>584302</v>
      </c>
      <c r="D3758" s="61" t="s">
        <v>12051</v>
      </c>
      <c r="E3758" s="61" t="s">
        <v>12208</v>
      </c>
      <c r="F3758" s="61" t="s">
        <v>12275</v>
      </c>
      <c r="G3758" s="63">
        <v>5</v>
      </c>
    </row>
    <row r="3759" spans="1:7" hidden="1" x14ac:dyDescent="0.25">
      <c r="A3759" s="61" t="s">
        <v>12285</v>
      </c>
      <c r="B3759" s="61" t="s">
        <v>138</v>
      </c>
      <c r="C3759" s="62">
        <v>584302</v>
      </c>
      <c r="D3759" s="61" t="s">
        <v>12051</v>
      </c>
      <c r="E3759" s="61" t="s">
        <v>12175</v>
      </c>
      <c r="F3759" s="61" t="s">
        <v>12275</v>
      </c>
      <c r="G3759" s="63">
        <v>5.5</v>
      </c>
    </row>
    <row r="3760" spans="1:7" hidden="1" x14ac:dyDescent="0.25">
      <c r="A3760" s="61" t="s">
        <v>12285</v>
      </c>
      <c r="B3760" s="61" t="s">
        <v>90</v>
      </c>
      <c r="C3760" s="62">
        <v>584313</v>
      </c>
      <c r="D3760" s="61" t="s">
        <v>12051</v>
      </c>
      <c r="E3760" s="61" t="s">
        <v>12227</v>
      </c>
      <c r="F3760" s="61" t="s">
        <v>12275</v>
      </c>
      <c r="G3760" s="63">
        <v>6</v>
      </c>
    </row>
    <row r="3761" spans="1:7" hidden="1" x14ac:dyDescent="0.25">
      <c r="A3761" s="61" t="s">
        <v>12285</v>
      </c>
      <c r="B3761" s="61" t="s">
        <v>90</v>
      </c>
      <c r="C3761" s="62">
        <v>584313</v>
      </c>
      <c r="D3761" s="61" t="s">
        <v>12051</v>
      </c>
      <c r="E3761" s="61" t="s">
        <v>12227</v>
      </c>
      <c r="F3761" s="61" t="s">
        <v>12276</v>
      </c>
      <c r="G3761" s="63">
        <v>6</v>
      </c>
    </row>
    <row r="3762" spans="1:7" hidden="1" x14ac:dyDescent="0.25">
      <c r="A3762" s="61" t="s">
        <v>12285</v>
      </c>
      <c r="B3762" s="61" t="s">
        <v>90</v>
      </c>
      <c r="C3762" s="62">
        <v>584313</v>
      </c>
      <c r="D3762" s="61" t="s">
        <v>12051</v>
      </c>
      <c r="E3762" s="61" t="s">
        <v>12228</v>
      </c>
      <c r="F3762" s="61" t="s">
        <v>12275</v>
      </c>
      <c r="G3762" s="63">
        <v>6</v>
      </c>
    </row>
    <row r="3763" spans="1:7" hidden="1" x14ac:dyDescent="0.25">
      <c r="A3763" s="61" t="s">
        <v>12285</v>
      </c>
      <c r="B3763" s="61" t="s">
        <v>90</v>
      </c>
      <c r="C3763" s="62">
        <v>584313</v>
      </c>
      <c r="D3763" s="61" t="s">
        <v>12051</v>
      </c>
      <c r="E3763" s="61" t="s">
        <v>12228</v>
      </c>
      <c r="F3763" s="61" t="s">
        <v>12276</v>
      </c>
      <c r="G3763" s="63">
        <v>6</v>
      </c>
    </row>
    <row r="3764" spans="1:7" hidden="1" x14ac:dyDescent="0.25">
      <c r="A3764" s="61" t="s">
        <v>12285</v>
      </c>
      <c r="B3764" s="61" t="s">
        <v>90</v>
      </c>
      <c r="C3764" s="62">
        <v>584313</v>
      </c>
      <c r="D3764" s="61" t="s">
        <v>11989</v>
      </c>
      <c r="E3764" s="61" t="s">
        <v>12227</v>
      </c>
      <c r="F3764" s="61" t="s">
        <v>12275</v>
      </c>
      <c r="G3764" s="63">
        <v>6</v>
      </c>
    </row>
    <row r="3765" spans="1:7" hidden="1" x14ac:dyDescent="0.25">
      <c r="A3765" s="61" t="s">
        <v>12285</v>
      </c>
      <c r="B3765" s="61" t="s">
        <v>90</v>
      </c>
      <c r="C3765" s="62">
        <v>584313</v>
      </c>
      <c r="D3765" s="61" t="s">
        <v>11989</v>
      </c>
      <c r="E3765" s="61" t="s">
        <v>12227</v>
      </c>
      <c r="F3765" s="61" t="s">
        <v>12276</v>
      </c>
      <c r="G3765" s="63">
        <v>6</v>
      </c>
    </row>
    <row r="3766" spans="1:7" hidden="1" x14ac:dyDescent="0.25">
      <c r="A3766" s="61" t="s">
        <v>12285</v>
      </c>
      <c r="B3766" s="61" t="s">
        <v>90</v>
      </c>
      <c r="C3766" s="62">
        <v>584313</v>
      </c>
      <c r="D3766" s="61" t="s">
        <v>11989</v>
      </c>
      <c r="E3766" s="61" t="s">
        <v>12228</v>
      </c>
      <c r="F3766" s="61" t="s">
        <v>12275</v>
      </c>
      <c r="G3766" s="63">
        <v>6</v>
      </c>
    </row>
    <row r="3767" spans="1:7" hidden="1" x14ac:dyDescent="0.25">
      <c r="A3767" s="61" t="s">
        <v>12285</v>
      </c>
      <c r="B3767" s="61" t="s">
        <v>90</v>
      </c>
      <c r="C3767" s="62">
        <v>584313</v>
      </c>
      <c r="D3767" s="61" t="s">
        <v>11989</v>
      </c>
      <c r="E3767" s="61" t="s">
        <v>12228</v>
      </c>
      <c r="F3767" s="61" t="s">
        <v>12276</v>
      </c>
      <c r="G3767" s="63">
        <v>6</v>
      </c>
    </row>
    <row r="3768" spans="1:7" hidden="1" x14ac:dyDescent="0.25">
      <c r="A3768" s="61" t="s">
        <v>12285</v>
      </c>
      <c r="B3768" s="61" t="s">
        <v>90</v>
      </c>
      <c r="C3768" s="62">
        <v>584313</v>
      </c>
      <c r="D3768" s="61" t="s">
        <v>11961</v>
      </c>
      <c r="E3768" s="61" t="s">
        <v>12227</v>
      </c>
      <c r="F3768" s="61" t="s">
        <v>12275</v>
      </c>
      <c r="G3768" s="63">
        <v>6</v>
      </c>
    </row>
    <row r="3769" spans="1:7" hidden="1" x14ac:dyDescent="0.25">
      <c r="A3769" s="61" t="s">
        <v>12285</v>
      </c>
      <c r="B3769" s="61" t="s">
        <v>90</v>
      </c>
      <c r="C3769" s="62">
        <v>584313</v>
      </c>
      <c r="D3769" s="61" t="s">
        <v>11961</v>
      </c>
      <c r="E3769" s="61" t="s">
        <v>12227</v>
      </c>
      <c r="F3769" s="61" t="s">
        <v>12276</v>
      </c>
      <c r="G3769" s="63">
        <v>6</v>
      </c>
    </row>
    <row r="3770" spans="1:7" hidden="1" x14ac:dyDescent="0.25">
      <c r="A3770" s="61" t="s">
        <v>12285</v>
      </c>
      <c r="B3770" s="61" t="s">
        <v>90</v>
      </c>
      <c r="C3770" s="62">
        <v>584313</v>
      </c>
      <c r="D3770" s="61" t="s">
        <v>11961</v>
      </c>
      <c r="E3770" s="61" t="s">
        <v>12228</v>
      </c>
      <c r="F3770" s="61" t="s">
        <v>12275</v>
      </c>
      <c r="G3770" s="63">
        <v>6</v>
      </c>
    </row>
    <row r="3771" spans="1:7" hidden="1" x14ac:dyDescent="0.25">
      <c r="A3771" s="61" t="s">
        <v>12285</v>
      </c>
      <c r="B3771" s="61" t="s">
        <v>90</v>
      </c>
      <c r="C3771" s="62">
        <v>584313</v>
      </c>
      <c r="D3771" s="61" t="s">
        <v>11961</v>
      </c>
      <c r="E3771" s="61" t="s">
        <v>12228</v>
      </c>
      <c r="F3771" s="61" t="s">
        <v>12276</v>
      </c>
      <c r="G3771" s="63">
        <v>6</v>
      </c>
    </row>
    <row r="3772" spans="1:7" hidden="1" x14ac:dyDescent="0.25">
      <c r="A3772" s="61" t="s">
        <v>12285</v>
      </c>
      <c r="B3772" s="61" t="s">
        <v>85</v>
      </c>
      <c r="C3772" s="62">
        <v>584584</v>
      </c>
      <c r="D3772" s="61" t="s">
        <v>12051</v>
      </c>
      <c r="E3772" s="61" t="s">
        <v>12162</v>
      </c>
      <c r="F3772" s="61" t="s">
        <v>12275</v>
      </c>
      <c r="G3772" s="63">
        <v>13</v>
      </c>
    </row>
    <row r="3773" spans="1:7" hidden="1" x14ac:dyDescent="0.25">
      <c r="A3773" s="61" t="s">
        <v>12285</v>
      </c>
      <c r="B3773" s="61" t="s">
        <v>85</v>
      </c>
      <c r="C3773" s="62">
        <v>584584</v>
      </c>
      <c r="D3773" s="61" t="s">
        <v>12051</v>
      </c>
      <c r="E3773" s="61" t="s">
        <v>12168</v>
      </c>
      <c r="F3773" s="61" t="s">
        <v>12275</v>
      </c>
      <c r="G3773" s="63">
        <v>13</v>
      </c>
    </row>
    <row r="3774" spans="1:7" hidden="1" x14ac:dyDescent="0.25">
      <c r="A3774" s="61" t="s">
        <v>12285</v>
      </c>
      <c r="B3774" s="61" t="s">
        <v>67</v>
      </c>
      <c r="C3774" s="62">
        <v>584646</v>
      </c>
      <c r="D3774" s="61" t="s">
        <v>12051</v>
      </c>
      <c r="E3774" s="61" t="s">
        <v>12190</v>
      </c>
      <c r="F3774" s="61" t="s">
        <v>12275</v>
      </c>
      <c r="G3774" s="63">
        <v>5</v>
      </c>
    </row>
    <row r="3775" spans="1:7" hidden="1" x14ac:dyDescent="0.25">
      <c r="A3775" s="61" t="s">
        <v>12285</v>
      </c>
      <c r="B3775" s="61" t="s">
        <v>67</v>
      </c>
      <c r="C3775" s="62">
        <v>584646</v>
      </c>
      <c r="D3775" s="61" t="s">
        <v>12051</v>
      </c>
      <c r="E3775" s="61" t="s">
        <v>12190</v>
      </c>
      <c r="F3775" s="61" t="s">
        <v>12276</v>
      </c>
      <c r="G3775" s="63">
        <v>4.5</v>
      </c>
    </row>
    <row r="3776" spans="1:7" hidden="1" x14ac:dyDescent="0.25">
      <c r="A3776" s="61" t="s">
        <v>12285</v>
      </c>
      <c r="B3776" s="61" t="s">
        <v>67</v>
      </c>
      <c r="C3776" s="62">
        <v>584646</v>
      </c>
      <c r="D3776" s="61" t="s">
        <v>12075</v>
      </c>
      <c r="E3776" s="61" t="s">
        <v>12190</v>
      </c>
      <c r="F3776" s="61" t="s">
        <v>12275</v>
      </c>
      <c r="G3776" s="63">
        <v>5</v>
      </c>
    </row>
    <row r="3777" spans="1:7" hidden="1" x14ac:dyDescent="0.25">
      <c r="A3777" s="61" t="s">
        <v>12285</v>
      </c>
      <c r="B3777" s="61" t="s">
        <v>67</v>
      </c>
      <c r="C3777" s="62">
        <v>584646</v>
      </c>
      <c r="D3777" s="61" t="s">
        <v>12075</v>
      </c>
      <c r="E3777" s="61" t="s">
        <v>12190</v>
      </c>
      <c r="F3777" s="61" t="s">
        <v>12276</v>
      </c>
      <c r="G3777" s="63">
        <v>4.5</v>
      </c>
    </row>
    <row r="3778" spans="1:7" hidden="1" x14ac:dyDescent="0.25">
      <c r="A3778" s="61" t="s">
        <v>12285</v>
      </c>
      <c r="B3778" s="61" t="s">
        <v>92</v>
      </c>
      <c r="C3778" s="62">
        <v>584688</v>
      </c>
      <c r="D3778" s="61" t="s">
        <v>12051</v>
      </c>
      <c r="E3778" s="61" t="s">
        <v>12193</v>
      </c>
      <c r="F3778" s="61" t="s">
        <v>12275</v>
      </c>
      <c r="G3778" s="63">
        <v>2</v>
      </c>
    </row>
    <row r="3779" spans="1:7" hidden="1" x14ac:dyDescent="0.25">
      <c r="A3779" s="61" t="s">
        <v>12285</v>
      </c>
      <c r="B3779" s="61" t="s">
        <v>191</v>
      </c>
      <c r="C3779" s="62">
        <v>584798</v>
      </c>
      <c r="D3779" s="61" t="s">
        <v>12051</v>
      </c>
      <c r="E3779" s="61" t="s">
        <v>12167</v>
      </c>
      <c r="F3779" s="61" t="s">
        <v>12275</v>
      </c>
      <c r="G3779" s="63">
        <v>7</v>
      </c>
    </row>
    <row r="3780" spans="1:7" hidden="1" x14ac:dyDescent="0.25">
      <c r="A3780" s="61" t="s">
        <v>12285</v>
      </c>
      <c r="B3780" s="61" t="s">
        <v>6102</v>
      </c>
      <c r="C3780" s="62">
        <v>584846</v>
      </c>
      <c r="D3780" s="61" t="s">
        <v>12051</v>
      </c>
      <c r="E3780" s="61" t="s">
        <v>12201</v>
      </c>
      <c r="F3780" s="61" t="s">
        <v>12275</v>
      </c>
      <c r="G3780" s="63">
        <v>10</v>
      </c>
    </row>
    <row r="3781" spans="1:7" hidden="1" x14ac:dyDescent="0.25">
      <c r="A3781" s="61" t="s">
        <v>12285</v>
      </c>
      <c r="B3781" s="61" t="s">
        <v>101</v>
      </c>
      <c r="C3781" s="62">
        <v>584874</v>
      </c>
      <c r="D3781" s="61" t="s">
        <v>12051</v>
      </c>
      <c r="E3781" s="61" t="s">
        <v>12207</v>
      </c>
      <c r="F3781" s="61" t="s">
        <v>12276</v>
      </c>
      <c r="G3781" s="63">
        <v>4</v>
      </c>
    </row>
    <row r="3782" spans="1:7" hidden="1" x14ac:dyDescent="0.25">
      <c r="A3782" s="61" t="s">
        <v>12285</v>
      </c>
      <c r="B3782" s="61" t="s">
        <v>198</v>
      </c>
      <c r="C3782" s="62">
        <v>253529</v>
      </c>
      <c r="D3782" s="61" t="s">
        <v>12051</v>
      </c>
      <c r="E3782" s="61" t="s">
        <v>12205</v>
      </c>
      <c r="F3782" s="61" t="s">
        <v>12275</v>
      </c>
      <c r="G3782" s="63">
        <v>3.5</v>
      </c>
    </row>
    <row r="3783" spans="1:7" hidden="1" x14ac:dyDescent="0.25">
      <c r="A3783" s="61" t="s">
        <v>12285</v>
      </c>
      <c r="B3783" s="61" t="s">
        <v>198</v>
      </c>
      <c r="C3783" s="62">
        <v>253529</v>
      </c>
      <c r="D3783" s="61" t="s">
        <v>12051</v>
      </c>
      <c r="E3783" s="61" t="s">
        <v>12228</v>
      </c>
      <c r="F3783" s="61" t="s">
        <v>12275</v>
      </c>
      <c r="G3783" s="63">
        <v>6</v>
      </c>
    </row>
    <row r="3784" spans="1:7" hidden="1" x14ac:dyDescent="0.25">
      <c r="A3784" s="61" t="s">
        <v>12285</v>
      </c>
      <c r="B3784" s="61" t="s">
        <v>198</v>
      </c>
      <c r="C3784" s="62">
        <v>253529</v>
      </c>
      <c r="D3784" s="61" t="s">
        <v>12051</v>
      </c>
      <c r="E3784" s="61" t="s">
        <v>12228</v>
      </c>
      <c r="F3784" s="61" t="s">
        <v>12276</v>
      </c>
      <c r="G3784" s="63">
        <v>6</v>
      </c>
    </row>
    <row r="3785" spans="1:7" hidden="1" x14ac:dyDescent="0.25">
      <c r="A3785" s="61" t="s">
        <v>12285</v>
      </c>
      <c r="B3785" s="61" t="s">
        <v>198</v>
      </c>
      <c r="C3785" s="62">
        <v>253529</v>
      </c>
      <c r="D3785" s="61" t="s">
        <v>12051</v>
      </c>
      <c r="E3785" s="61" t="s">
        <v>12222</v>
      </c>
      <c r="F3785" s="61" t="s">
        <v>12275</v>
      </c>
      <c r="G3785" s="63">
        <v>2.5</v>
      </c>
    </row>
    <row r="3786" spans="1:7" hidden="1" x14ac:dyDescent="0.25">
      <c r="A3786" s="61" t="s">
        <v>12285</v>
      </c>
      <c r="B3786" s="61" t="s">
        <v>198</v>
      </c>
      <c r="C3786" s="62">
        <v>253529</v>
      </c>
      <c r="D3786" s="61" t="s">
        <v>12051</v>
      </c>
      <c r="E3786" s="61" t="s">
        <v>12224</v>
      </c>
      <c r="F3786" s="61" t="s">
        <v>12275</v>
      </c>
      <c r="G3786" s="63">
        <v>3</v>
      </c>
    </row>
    <row r="3787" spans="1:7" hidden="1" x14ac:dyDescent="0.25">
      <c r="A3787" s="61" t="s">
        <v>12285</v>
      </c>
      <c r="B3787" s="61" t="s">
        <v>198</v>
      </c>
      <c r="C3787" s="62">
        <v>253529</v>
      </c>
      <c r="D3787" s="61" t="s">
        <v>12051</v>
      </c>
      <c r="E3787" s="61" t="s">
        <v>12229</v>
      </c>
      <c r="F3787" s="61" t="s">
        <v>12275</v>
      </c>
      <c r="G3787" s="63">
        <v>2.5</v>
      </c>
    </row>
    <row r="3788" spans="1:7" hidden="1" x14ac:dyDescent="0.25">
      <c r="A3788" s="61" t="s">
        <v>12285</v>
      </c>
      <c r="B3788" s="61" t="s">
        <v>198</v>
      </c>
      <c r="C3788" s="62">
        <v>253529</v>
      </c>
      <c r="D3788" s="61" t="s">
        <v>12051</v>
      </c>
      <c r="E3788" s="61" t="s">
        <v>12229</v>
      </c>
      <c r="F3788" s="61" t="s">
        <v>12276</v>
      </c>
      <c r="G3788" s="63">
        <v>2.5</v>
      </c>
    </row>
    <row r="3789" spans="1:7" hidden="1" x14ac:dyDescent="0.25">
      <c r="A3789" s="61" t="s">
        <v>12285</v>
      </c>
      <c r="B3789" s="61" t="s">
        <v>198</v>
      </c>
      <c r="C3789" s="62">
        <v>253529</v>
      </c>
      <c r="D3789" s="61" t="s">
        <v>12051</v>
      </c>
      <c r="E3789" s="61" t="s">
        <v>12172</v>
      </c>
      <c r="F3789" s="61" t="s">
        <v>12275</v>
      </c>
      <c r="G3789" s="63">
        <v>2.5</v>
      </c>
    </row>
    <row r="3790" spans="1:7" hidden="1" x14ac:dyDescent="0.25">
      <c r="A3790" s="61" t="s">
        <v>12285</v>
      </c>
      <c r="B3790" s="61" t="s">
        <v>198</v>
      </c>
      <c r="C3790" s="62">
        <v>253529</v>
      </c>
      <c r="D3790" s="61" t="s">
        <v>12051</v>
      </c>
      <c r="E3790" s="61" t="s">
        <v>12172</v>
      </c>
      <c r="F3790" s="61" t="s">
        <v>12276</v>
      </c>
      <c r="G3790" s="63">
        <v>2.5</v>
      </c>
    </row>
    <row r="3791" spans="1:7" hidden="1" x14ac:dyDescent="0.25">
      <c r="A3791" s="61" t="s">
        <v>12285</v>
      </c>
      <c r="B3791" s="61" t="s">
        <v>198</v>
      </c>
      <c r="C3791" s="62">
        <v>253529</v>
      </c>
      <c r="D3791" s="61" t="s">
        <v>1174</v>
      </c>
      <c r="E3791" s="61" t="s">
        <v>12227</v>
      </c>
      <c r="F3791" s="61" t="s">
        <v>12275</v>
      </c>
      <c r="G3791" s="63">
        <v>3</v>
      </c>
    </row>
    <row r="3792" spans="1:7" hidden="1" x14ac:dyDescent="0.25">
      <c r="A3792" s="61" t="s">
        <v>12285</v>
      </c>
      <c r="B3792" s="61" t="s">
        <v>198</v>
      </c>
      <c r="C3792" s="62">
        <v>253529</v>
      </c>
      <c r="D3792" s="61" t="s">
        <v>1174</v>
      </c>
      <c r="E3792" s="61" t="s">
        <v>12172</v>
      </c>
      <c r="F3792" s="61" t="s">
        <v>12275</v>
      </c>
      <c r="G3792" s="63">
        <v>3</v>
      </c>
    </row>
    <row r="3793" spans="1:7" hidden="1" x14ac:dyDescent="0.25">
      <c r="A3793" s="61" t="s">
        <v>12285</v>
      </c>
      <c r="B3793" s="61" t="s">
        <v>198</v>
      </c>
      <c r="C3793" s="62">
        <v>253529</v>
      </c>
      <c r="D3793" s="61" t="s">
        <v>1174</v>
      </c>
      <c r="E3793" s="61" t="s">
        <v>12172</v>
      </c>
      <c r="F3793" s="61" t="s">
        <v>12276</v>
      </c>
      <c r="G3793" s="63">
        <v>3</v>
      </c>
    </row>
    <row r="3794" spans="1:7" hidden="1" x14ac:dyDescent="0.25">
      <c r="A3794" s="61" t="s">
        <v>12285</v>
      </c>
      <c r="B3794" s="61" t="s">
        <v>198</v>
      </c>
      <c r="C3794" s="62">
        <v>253529</v>
      </c>
      <c r="D3794" s="61" t="s">
        <v>11993</v>
      </c>
      <c r="E3794" s="61" t="s">
        <v>12166</v>
      </c>
      <c r="F3794" s="61" t="s">
        <v>12275</v>
      </c>
      <c r="G3794" s="63">
        <v>10</v>
      </c>
    </row>
    <row r="3795" spans="1:7" hidden="1" x14ac:dyDescent="0.25">
      <c r="A3795" s="61" t="s">
        <v>12285</v>
      </c>
      <c r="B3795" s="61" t="s">
        <v>198</v>
      </c>
      <c r="C3795" s="62">
        <v>253529</v>
      </c>
      <c r="D3795" s="61" t="s">
        <v>11993</v>
      </c>
      <c r="E3795" s="61" t="s">
        <v>12166</v>
      </c>
      <c r="F3795" s="61" t="s">
        <v>12276</v>
      </c>
      <c r="G3795" s="63">
        <v>10</v>
      </c>
    </row>
    <row r="3796" spans="1:7" hidden="1" x14ac:dyDescent="0.25">
      <c r="A3796" s="61" t="s">
        <v>12285</v>
      </c>
      <c r="B3796" s="61" t="s">
        <v>198</v>
      </c>
      <c r="C3796" s="62">
        <v>253529</v>
      </c>
      <c r="D3796" s="61" t="s">
        <v>12059</v>
      </c>
      <c r="E3796" s="61" t="s">
        <v>12227</v>
      </c>
      <c r="F3796" s="61" t="s">
        <v>12275</v>
      </c>
      <c r="G3796" s="63">
        <v>3</v>
      </c>
    </row>
    <row r="3797" spans="1:7" hidden="1" x14ac:dyDescent="0.25">
      <c r="A3797" s="61" t="s">
        <v>12285</v>
      </c>
      <c r="B3797" s="61" t="s">
        <v>198</v>
      </c>
      <c r="C3797" s="62">
        <v>253529</v>
      </c>
      <c r="D3797" s="61" t="s">
        <v>12156</v>
      </c>
      <c r="E3797" s="61" t="s">
        <v>12229</v>
      </c>
      <c r="F3797" s="61" t="s">
        <v>12275</v>
      </c>
      <c r="G3797" s="63">
        <v>2.5</v>
      </c>
    </row>
    <row r="3798" spans="1:7" hidden="1" x14ac:dyDescent="0.25">
      <c r="A3798" s="61" t="s">
        <v>12285</v>
      </c>
      <c r="B3798" s="61" t="s">
        <v>198</v>
      </c>
      <c r="C3798" s="62">
        <v>253529</v>
      </c>
      <c r="D3798" s="61" t="s">
        <v>12156</v>
      </c>
      <c r="E3798" s="61" t="s">
        <v>12229</v>
      </c>
      <c r="F3798" s="61" t="s">
        <v>12276</v>
      </c>
      <c r="G3798" s="63">
        <v>2.5</v>
      </c>
    </row>
    <row r="3799" spans="1:7" hidden="1" x14ac:dyDescent="0.25">
      <c r="A3799" s="61" t="s">
        <v>12285</v>
      </c>
      <c r="B3799" s="61" t="s">
        <v>198</v>
      </c>
      <c r="C3799" s="62">
        <v>253529</v>
      </c>
      <c r="D3799" s="61" t="s">
        <v>12156</v>
      </c>
      <c r="E3799" s="61" t="s">
        <v>12172</v>
      </c>
      <c r="F3799" s="61" t="s">
        <v>12275</v>
      </c>
      <c r="G3799" s="63">
        <v>2.5</v>
      </c>
    </row>
    <row r="3800" spans="1:7" hidden="1" x14ac:dyDescent="0.25">
      <c r="A3800" s="61" t="s">
        <v>12285</v>
      </c>
      <c r="B3800" s="61" t="s">
        <v>198</v>
      </c>
      <c r="C3800" s="62">
        <v>253529</v>
      </c>
      <c r="D3800" s="61" t="s">
        <v>12156</v>
      </c>
      <c r="E3800" s="61" t="s">
        <v>12172</v>
      </c>
      <c r="F3800" s="61" t="s">
        <v>12276</v>
      </c>
      <c r="G3800" s="63">
        <v>2.5</v>
      </c>
    </row>
    <row r="3801" spans="1:7" hidden="1" x14ac:dyDescent="0.25">
      <c r="A3801" s="61" t="s">
        <v>12285</v>
      </c>
      <c r="B3801" s="61" t="s">
        <v>198</v>
      </c>
      <c r="C3801" s="62">
        <v>253529</v>
      </c>
      <c r="D3801" s="61" t="s">
        <v>11989</v>
      </c>
      <c r="E3801" s="61" t="s">
        <v>12228</v>
      </c>
      <c r="F3801" s="61" t="s">
        <v>12276</v>
      </c>
      <c r="G3801" s="63">
        <v>6</v>
      </c>
    </row>
    <row r="3802" spans="1:7" hidden="1" x14ac:dyDescent="0.25">
      <c r="A3802" s="61" t="s">
        <v>12285</v>
      </c>
      <c r="B3802" s="61" t="s">
        <v>198</v>
      </c>
      <c r="C3802" s="62">
        <v>253529</v>
      </c>
      <c r="D3802" s="61" t="s">
        <v>11961</v>
      </c>
      <c r="E3802" s="61" t="s">
        <v>12228</v>
      </c>
      <c r="F3802" s="61" t="s">
        <v>12275</v>
      </c>
      <c r="G3802" s="63">
        <v>6</v>
      </c>
    </row>
    <row r="3803" spans="1:7" hidden="1" x14ac:dyDescent="0.25">
      <c r="A3803" s="61" t="s">
        <v>12285</v>
      </c>
      <c r="B3803" s="61" t="s">
        <v>198</v>
      </c>
      <c r="C3803" s="62">
        <v>253529</v>
      </c>
      <c r="D3803" s="61" t="s">
        <v>11961</v>
      </c>
      <c r="E3803" s="61" t="s">
        <v>12228</v>
      </c>
      <c r="F3803" s="61" t="s">
        <v>12276</v>
      </c>
      <c r="G3803" s="63">
        <v>6</v>
      </c>
    </row>
    <row r="3804" spans="1:7" hidden="1" x14ac:dyDescent="0.25">
      <c r="A3804" s="61" t="s">
        <v>12285</v>
      </c>
      <c r="B3804" s="61" t="s">
        <v>198</v>
      </c>
      <c r="C3804" s="62">
        <v>253529</v>
      </c>
      <c r="D3804" s="61" t="s">
        <v>11961</v>
      </c>
      <c r="E3804" s="61" t="s">
        <v>12172</v>
      </c>
      <c r="F3804" s="61" t="s">
        <v>12275</v>
      </c>
      <c r="G3804" s="63">
        <v>6</v>
      </c>
    </row>
    <row r="3805" spans="1:7" hidden="1" x14ac:dyDescent="0.25">
      <c r="A3805" s="61" t="s">
        <v>12285</v>
      </c>
      <c r="B3805" s="61" t="s">
        <v>107</v>
      </c>
      <c r="C3805" s="62">
        <v>584974</v>
      </c>
      <c r="D3805" s="61" t="s">
        <v>12051</v>
      </c>
      <c r="E3805" s="61" t="s">
        <v>12213</v>
      </c>
      <c r="F3805" s="61" t="s">
        <v>12275</v>
      </c>
      <c r="G3805" s="63">
        <v>7</v>
      </c>
    </row>
    <row r="3806" spans="1:7" hidden="1" x14ac:dyDescent="0.25">
      <c r="A3806" s="61" t="s">
        <v>12285</v>
      </c>
      <c r="B3806" s="61" t="s">
        <v>107</v>
      </c>
      <c r="C3806" s="62">
        <v>584974</v>
      </c>
      <c r="D3806" s="61" t="s">
        <v>12051</v>
      </c>
      <c r="E3806" s="61" t="s">
        <v>12213</v>
      </c>
      <c r="F3806" s="61" t="s">
        <v>12276</v>
      </c>
      <c r="G3806" s="63">
        <v>6</v>
      </c>
    </row>
    <row r="3807" spans="1:7" hidden="1" x14ac:dyDescent="0.25">
      <c r="A3807" s="61" t="s">
        <v>12285</v>
      </c>
      <c r="B3807" s="61" t="s">
        <v>107</v>
      </c>
      <c r="C3807" s="62">
        <v>584974</v>
      </c>
      <c r="D3807" s="61" t="s">
        <v>12073</v>
      </c>
      <c r="E3807" s="61" t="s">
        <v>12213</v>
      </c>
      <c r="F3807" s="61" t="s">
        <v>12275</v>
      </c>
      <c r="G3807" s="63">
        <v>7</v>
      </c>
    </row>
    <row r="3808" spans="1:7" hidden="1" x14ac:dyDescent="0.25">
      <c r="A3808" s="61" t="s">
        <v>12285</v>
      </c>
      <c r="B3808" s="61" t="s">
        <v>107</v>
      </c>
      <c r="C3808" s="62">
        <v>584974</v>
      </c>
      <c r="D3808" s="61" t="s">
        <v>12073</v>
      </c>
      <c r="E3808" s="61" t="s">
        <v>12213</v>
      </c>
      <c r="F3808" s="61" t="s">
        <v>12276</v>
      </c>
      <c r="G3808" s="63">
        <v>6</v>
      </c>
    </row>
    <row r="3809" spans="1:7" hidden="1" x14ac:dyDescent="0.25">
      <c r="A3809" s="61" t="s">
        <v>12285</v>
      </c>
      <c r="B3809" s="61" t="s">
        <v>44</v>
      </c>
      <c r="C3809" s="62">
        <v>585632</v>
      </c>
      <c r="D3809" s="61" t="s">
        <v>12051</v>
      </c>
      <c r="E3809" s="61" t="s">
        <v>12212</v>
      </c>
      <c r="F3809" s="61" t="s">
        <v>12275</v>
      </c>
      <c r="G3809" s="63">
        <v>3</v>
      </c>
    </row>
    <row r="3810" spans="1:7" hidden="1" x14ac:dyDescent="0.25">
      <c r="A3810" s="61" t="s">
        <v>12285</v>
      </c>
      <c r="B3810" s="61" t="s">
        <v>44</v>
      </c>
      <c r="C3810" s="62">
        <v>585632</v>
      </c>
      <c r="D3810" s="61" t="s">
        <v>12051</v>
      </c>
      <c r="E3810" s="61" t="s">
        <v>12212</v>
      </c>
      <c r="F3810" s="61" t="s">
        <v>12276</v>
      </c>
      <c r="G3810" s="63">
        <v>3</v>
      </c>
    </row>
    <row r="3811" spans="1:7" hidden="1" x14ac:dyDescent="0.25">
      <c r="A3811" s="61" t="s">
        <v>12285</v>
      </c>
      <c r="B3811" s="61" t="s">
        <v>151</v>
      </c>
      <c r="C3811" s="62">
        <v>586193</v>
      </c>
      <c r="D3811" s="61" t="s">
        <v>12051</v>
      </c>
      <c r="E3811" s="61" t="s">
        <v>12230</v>
      </c>
      <c r="F3811" s="61" t="s">
        <v>12275</v>
      </c>
      <c r="G3811" s="63">
        <v>3</v>
      </c>
    </row>
    <row r="3812" spans="1:7" hidden="1" x14ac:dyDescent="0.25">
      <c r="A3812" s="61" t="s">
        <v>12285</v>
      </c>
      <c r="B3812" s="61" t="s">
        <v>206</v>
      </c>
      <c r="C3812" s="62">
        <v>586196</v>
      </c>
      <c r="D3812" s="61" t="s">
        <v>12051</v>
      </c>
      <c r="E3812" s="61" t="s">
        <v>12167</v>
      </c>
      <c r="F3812" s="61" t="s">
        <v>12275</v>
      </c>
      <c r="G3812" s="63">
        <v>8</v>
      </c>
    </row>
    <row r="3813" spans="1:7" hidden="1" x14ac:dyDescent="0.25">
      <c r="A3813" s="61" t="s">
        <v>12285</v>
      </c>
      <c r="B3813" s="61" t="s">
        <v>53</v>
      </c>
      <c r="C3813" s="62">
        <v>586219</v>
      </c>
      <c r="D3813" s="61" t="s">
        <v>12051</v>
      </c>
      <c r="E3813" s="61" t="s">
        <v>12194</v>
      </c>
      <c r="F3813" s="61" t="s">
        <v>12276</v>
      </c>
      <c r="G3813" s="63">
        <v>23.5</v>
      </c>
    </row>
    <row r="3814" spans="1:7" hidden="1" x14ac:dyDescent="0.25">
      <c r="A3814" s="61" t="s">
        <v>12285</v>
      </c>
      <c r="B3814" s="61" t="s">
        <v>53</v>
      </c>
      <c r="C3814" s="62">
        <v>586219</v>
      </c>
      <c r="D3814" s="61" t="s">
        <v>12137</v>
      </c>
      <c r="E3814" s="61" t="s">
        <v>12194</v>
      </c>
      <c r="F3814" s="61" t="s">
        <v>12276</v>
      </c>
      <c r="G3814" s="63">
        <v>23.5</v>
      </c>
    </row>
    <row r="3815" spans="1:7" hidden="1" x14ac:dyDescent="0.25">
      <c r="A3815" s="61" t="s">
        <v>12285</v>
      </c>
      <c r="B3815" s="61" t="s">
        <v>94</v>
      </c>
      <c r="C3815" s="62">
        <v>586558</v>
      </c>
      <c r="D3815" s="61" t="s">
        <v>12129</v>
      </c>
      <c r="E3815" s="61" t="s">
        <v>12201</v>
      </c>
      <c r="F3815" s="61" t="s">
        <v>12275</v>
      </c>
      <c r="G3815" s="63">
        <v>19.5</v>
      </c>
    </row>
    <row r="3816" spans="1:7" hidden="1" x14ac:dyDescent="0.25">
      <c r="A3816" s="61" t="s">
        <v>12285</v>
      </c>
      <c r="B3816" s="61" t="s">
        <v>94</v>
      </c>
      <c r="C3816" s="62">
        <v>586558</v>
      </c>
      <c r="D3816" s="61" t="s">
        <v>12051</v>
      </c>
      <c r="E3816" s="61" t="s">
        <v>12201</v>
      </c>
      <c r="F3816" s="61" t="s">
        <v>12275</v>
      </c>
      <c r="G3816" s="63">
        <v>19.5</v>
      </c>
    </row>
    <row r="3817" spans="1:7" hidden="1" x14ac:dyDescent="0.25">
      <c r="A3817" s="61" t="s">
        <v>12285</v>
      </c>
      <c r="B3817" s="61" t="s">
        <v>165</v>
      </c>
      <c r="C3817" s="62">
        <v>586829</v>
      </c>
      <c r="D3817" s="61" t="s">
        <v>12051</v>
      </c>
      <c r="E3817" s="61" t="s">
        <v>12209</v>
      </c>
      <c r="F3817" s="61" t="s">
        <v>12275</v>
      </c>
      <c r="G3817" s="63">
        <v>3</v>
      </c>
    </row>
    <row r="3818" spans="1:7" hidden="1" x14ac:dyDescent="0.25">
      <c r="A3818" s="61" t="s">
        <v>12285</v>
      </c>
      <c r="B3818" s="61" t="s">
        <v>165</v>
      </c>
      <c r="C3818" s="62">
        <v>586829</v>
      </c>
      <c r="D3818" s="61" t="s">
        <v>12051</v>
      </c>
      <c r="E3818" s="61" t="s">
        <v>12209</v>
      </c>
      <c r="F3818" s="61" t="s">
        <v>12276</v>
      </c>
      <c r="G3818" s="63">
        <v>3</v>
      </c>
    </row>
    <row r="3819" spans="1:7" hidden="1" x14ac:dyDescent="0.25">
      <c r="A3819" s="61" t="s">
        <v>12285</v>
      </c>
      <c r="B3819" s="61" t="s">
        <v>48</v>
      </c>
      <c r="C3819" s="62">
        <v>258124</v>
      </c>
      <c r="D3819" s="61" t="s">
        <v>12051</v>
      </c>
      <c r="E3819" s="61" t="s">
        <v>12229</v>
      </c>
      <c r="F3819" s="61" t="s">
        <v>12275</v>
      </c>
      <c r="G3819" s="63">
        <v>2.5</v>
      </c>
    </row>
    <row r="3820" spans="1:7" hidden="1" x14ac:dyDescent="0.25">
      <c r="A3820" s="61" t="s">
        <v>12285</v>
      </c>
      <c r="B3820" s="61" t="s">
        <v>48</v>
      </c>
      <c r="C3820" s="62">
        <v>258124</v>
      </c>
      <c r="D3820" s="61" t="s">
        <v>12051</v>
      </c>
      <c r="E3820" s="61" t="s">
        <v>12229</v>
      </c>
      <c r="F3820" s="61" t="s">
        <v>12276</v>
      </c>
      <c r="G3820" s="63">
        <v>2.5</v>
      </c>
    </row>
    <row r="3821" spans="1:7" hidden="1" x14ac:dyDescent="0.25">
      <c r="A3821" s="61" t="s">
        <v>12285</v>
      </c>
      <c r="B3821" s="61" t="s">
        <v>48</v>
      </c>
      <c r="C3821" s="62">
        <v>258124</v>
      </c>
      <c r="D3821" s="61" t="s">
        <v>12156</v>
      </c>
      <c r="E3821" s="61" t="s">
        <v>12229</v>
      </c>
      <c r="F3821" s="61" t="s">
        <v>12275</v>
      </c>
      <c r="G3821" s="63">
        <v>2.5</v>
      </c>
    </row>
    <row r="3822" spans="1:7" hidden="1" x14ac:dyDescent="0.25">
      <c r="A3822" s="61" t="s">
        <v>12285</v>
      </c>
      <c r="B3822" s="61" t="s">
        <v>48</v>
      </c>
      <c r="C3822" s="62">
        <v>258124</v>
      </c>
      <c r="D3822" s="61" t="s">
        <v>12156</v>
      </c>
      <c r="E3822" s="61" t="s">
        <v>12229</v>
      </c>
      <c r="F3822" s="61" t="s">
        <v>12276</v>
      </c>
      <c r="G3822" s="63">
        <v>2.5</v>
      </c>
    </row>
    <row r="3823" spans="1:7" hidden="1" x14ac:dyDescent="0.25">
      <c r="A3823" s="61" t="s">
        <v>12285</v>
      </c>
      <c r="B3823" s="61" t="s">
        <v>248</v>
      </c>
      <c r="C3823" s="62">
        <v>583950</v>
      </c>
      <c r="D3823" s="61" t="s">
        <v>12051</v>
      </c>
      <c r="E3823" s="61" t="s">
        <v>12166</v>
      </c>
      <c r="F3823" s="61" t="s">
        <v>12275</v>
      </c>
      <c r="G3823" s="63">
        <v>6</v>
      </c>
    </row>
    <row r="3824" spans="1:7" hidden="1" x14ac:dyDescent="0.25">
      <c r="A3824" s="61" t="s">
        <v>12285</v>
      </c>
      <c r="B3824" s="61" t="s">
        <v>248</v>
      </c>
      <c r="C3824" s="62">
        <v>583950</v>
      </c>
      <c r="D3824" s="61" t="s">
        <v>11993</v>
      </c>
      <c r="E3824" s="61" t="s">
        <v>12166</v>
      </c>
      <c r="F3824" s="61" t="s">
        <v>12275</v>
      </c>
      <c r="G3824" s="63">
        <v>6</v>
      </c>
    </row>
    <row r="3825" spans="1:7" hidden="1" x14ac:dyDescent="0.25">
      <c r="A3825" s="61" t="s">
        <v>12285</v>
      </c>
      <c r="B3825" s="61" t="s">
        <v>36</v>
      </c>
      <c r="C3825" s="62">
        <v>587066</v>
      </c>
      <c r="D3825" s="61" t="s">
        <v>12051</v>
      </c>
      <c r="E3825" s="61" t="s">
        <v>12231</v>
      </c>
      <c r="F3825" s="61" t="s">
        <v>12275</v>
      </c>
      <c r="G3825" s="63">
        <v>3.5</v>
      </c>
    </row>
    <row r="3826" spans="1:7" hidden="1" x14ac:dyDescent="0.25">
      <c r="A3826" s="61" t="s">
        <v>12285</v>
      </c>
      <c r="B3826" s="61" t="s">
        <v>36</v>
      </c>
      <c r="C3826" s="62">
        <v>587066</v>
      </c>
      <c r="D3826" s="61" t="s">
        <v>12051</v>
      </c>
      <c r="E3826" s="61" t="s">
        <v>12231</v>
      </c>
      <c r="F3826" s="61" t="s">
        <v>12276</v>
      </c>
      <c r="G3826" s="63">
        <v>3.5</v>
      </c>
    </row>
    <row r="3827" spans="1:7" hidden="1" x14ac:dyDescent="0.25">
      <c r="A3827" s="61" t="s">
        <v>12285</v>
      </c>
      <c r="B3827" s="61" t="s">
        <v>36</v>
      </c>
      <c r="C3827" s="62">
        <v>587066</v>
      </c>
      <c r="D3827" s="61" t="s">
        <v>11977</v>
      </c>
      <c r="E3827" s="61" t="s">
        <v>12231</v>
      </c>
      <c r="F3827" s="61" t="s">
        <v>12275</v>
      </c>
      <c r="G3827" s="63">
        <v>3.5</v>
      </c>
    </row>
    <row r="3828" spans="1:7" hidden="1" x14ac:dyDescent="0.25">
      <c r="A3828" s="61" t="s">
        <v>12285</v>
      </c>
      <c r="B3828" s="61" t="s">
        <v>36</v>
      </c>
      <c r="C3828" s="62">
        <v>587066</v>
      </c>
      <c r="D3828" s="61" t="s">
        <v>11977</v>
      </c>
      <c r="E3828" s="61" t="s">
        <v>12231</v>
      </c>
      <c r="F3828" s="61" t="s">
        <v>12276</v>
      </c>
      <c r="G3828" s="63">
        <v>3.5</v>
      </c>
    </row>
    <row r="3829" spans="1:7" hidden="1" x14ac:dyDescent="0.25">
      <c r="A3829" s="61" t="s">
        <v>12285</v>
      </c>
      <c r="B3829" s="61" t="s">
        <v>10901</v>
      </c>
      <c r="C3829" s="62">
        <v>587111</v>
      </c>
      <c r="D3829" s="61" t="s">
        <v>12051</v>
      </c>
      <c r="E3829" s="61" t="s">
        <v>12213</v>
      </c>
      <c r="F3829" s="61" t="s">
        <v>12276</v>
      </c>
      <c r="G3829" s="63">
        <v>6</v>
      </c>
    </row>
    <row r="3830" spans="1:7" hidden="1" x14ac:dyDescent="0.25">
      <c r="A3830" s="61" t="s">
        <v>12285</v>
      </c>
      <c r="B3830" s="61" t="s">
        <v>137</v>
      </c>
      <c r="C3830" s="62">
        <v>587345</v>
      </c>
      <c r="D3830" s="61" t="s">
        <v>12051</v>
      </c>
      <c r="E3830" s="61" t="s">
        <v>12165</v>
      </c>
      <c r="F3830" s="61" t="s">
        <v>12275</v>
      </c>
      <c r="G3830" s="63">
        <v>10</v>
      </c>
    </row>
    <row r="3831" spans="1:7" hidden="1" x14ac:dyDescent="0.25">
      <c r="A3831" s="61" t="s">
        <v>12285</v>
      </c>
      <c r="B3831" s="61" t="s">
        <v>137</v>
      </c>
      <c r="C3831" s="62">
        <v>587345</v>
      </c>
      <c r="D3831" s="61" t="s">
        <v>12051</v>
      </c>
      <c r="E3831" s="61" t="s">
        <v>12165</v>
      </c>
      <c r="F3831" s="61" t="s">
        <v>12276</v>
      </c>
      <c r="G3831" s="63">
        <v>7.5</v>
      </c>
    </row>
    <row r="3832" spans="1:7" hidden="1" x14ac:dyDescent="0.25">
      <c r="A3832" s="61" t="s">
        <v>12285</v>
      </c>
      <c r="B3832" s="61" t="s">
        <v>167</v>
      </c>
      <c r="C3832" s="62">
        <v>587402</v>
      </c>
      <c r="D3832" s="61" t="s">
        <v>12051</v>
      </c>
      <c r="E3832" s="61" t="s">
        <v>12204</v>
      </c>
      <c r="F3832" s="61" t="s">
        <v>12275</v>
      </c>
      <c r="G3832" s="63">
        <v>2</v>
      </c>
    </row>
    <row r="3833" spans="1:7" hidden="1" x14ac:dyDescent="0.25">
      <c r="A3833" s="61" t="s">
        <v>12285</v>
      </c>
      <c r="B3833" s="61" t="s">
        <v>167</v>
      </c>
      <c r="C3833" s="62">
        <v>587402</v>
      </c>
      <c r="D3833" s="61" t="s">
        <v>12051</v>
      </c>
      <c r="E3833" s="61" t="s">
        <v>12204</v>
      </c>
      <c r="F3833" s="61" t="s">
        <v>12276</v>
      </c>
      <c r="G3833" s="63">
        <v>4</v>
      </c>
    </row>
    <row r="3834" spans="1:7" hidden="1" x14ac:dyDescent="0.25">
      <c r="A3834" s="61" t="s">
        <v>12285</v>
      </c>
      <c r="B3834" s="61" t="s">
        <v>91</v>
      </c>
      <c r="C3834" s="62">
        <v>587706</v>
      </c>
      <c r="D3834" s="61" t="s">
        <v>12039</v>
      </c>
      <c r="E3834" s="61" t="s">
        <v>12174</v>
      </c>
      <c r="F3834" s="61" t="s">
        <v>12275</v>
      </c>
      <c r="G3834" s="63">
        <v>9</v>
      </c>
    </row>
    <row r="3835" spans="1:7" hidden="1" x14ac:dyDescent="0.25">
      <c r="A3835" s="61" t="s">
        <v>12285</v>
      </c>
      <c r="B3835" s="61" t="s">
        <v>181</v>
      </c>
      <c r="C3835" s="62">
        <v>587707</v>
      </c>
      <c r="D3835" s="61" t="s">
        <v>12051</v>
      </c>
      <c r="E3835" s="61" t="s">
        <v>12167</v>
      </c>
      <c r="F3835" s="61" t="s">
        <v>12275</v>
      </c>
      <c r="G3835" s="63">
        <v>3</v>
      </c>
    </row>
    <row r="3836" spans="1:7" hidden="1" x14ac:dyDescent="0.25">
      <c r="A3836" s="61" t="s">
        <v>12285</v>
      </c>
      <c r="B3836" s="61" t="s">
        <v>181</v>
      </c>
      <c r="C3836" s="62">
        <v>587707</v>
      </c>
      <c r="D3836" s="61" t="s">
        <v>12051</v>
      </c>
      <c r="E3836" s="61" t="s">
        <v>12167</v>
      </c>
      <c r="F3836" s="61" t="s">
        <v>12276</v>
      </c>
      <c r="G3836" s="63">
        <v>3</v>
      </c>
    </row>
    <row r="3837" spans="1:7" hidden="1" x14ac:dyDescent="0.25">
      <c r="A3837" s="61" t="s">
        <v>12285</v>
      </c>
      <c r="B3837" s="61" t="s">
        <v>146</v>
      </c>
      <c r="C3837" s="62">
        <v>587708</v>
      </c>
      <c r="D3837" s="61" t="s">
        <v>12051</v>
      </c>
      <c r="E3837" s="61" t="s">
        <v>12222</v>
      </c>
      <c r="F3837" s="61" t="s">
        <v>12275</v>
      </c>
      <c r="G3837" s="63">
        <v>2</v>
      </c>
    </row>
    <row r="3838" spans="1:7" hidden="1" x14ac:dyDescent="0.25">
      <c r="A3838" s="61" t="s">
        <v>12285</v>
      </c>
      <c r="B3838" s="61" t="s">
        <v>146</v>
      </c>
      <c r="C3838" s="62">
        <v>587708</v>
      </c>
      <c r="D3838" s="61" t="s">
        <v>12051</v>
      </c>
      <c r="E3838" s="61" t="s">
        <v>12172</v>
      </c>
      <c r="F3838" s="61" t="s">
        <v>12275</v>
      </c>
      <c r="G3838" s="63">
        <v>2</v>
      </c>
    </row>
    <row r="3839" spans="1:7" hidden="1" x14ac:dyDescent="0.25">
      <c r="A3839" s="61" t="s">
        <v>12285</v>
      </c>
      <c r="B3839" s="61" t="s">
        <v>146</v>
      </c>
      <c r="C3839" s="62">
        <v>587708</v>
      </c>
      <c r="D3839" s="61" t="s">
        <v>12119</v>
      </c>
      <c r="E3839" s="61" t="s">
        <v>12222</v>
      </c>
      <c r="F3839" s="61" t="s">
        <v>12275</v>
      </c>
      <c r="G3839" s="63">
        <v>2</v>
      </c>
    </row>
    <row r="3840" spans="1:7" hidden="1" x14ac:dyDescent="0.25">
      <c r="A3840" s="61" t="s">
        <v>12285</v>
      </c>
      <c r="B3840" s="61" t="s">
        <v>197</v>
      </c>
      <c r="C3840" s="62">
        <v>587870</v>
      </c>
      <c r="D3840" s="61" t="s">
        <v>12051</v>
      </c>
      <c r="E3840" s="61" t="s">
        <v>12232</v>
      </c>
      <c r="F3840" s="61" t="s">
        <v>12275</v>
      </c>
      <c r="G3840" s="63">
        <v>11</v>
      </c>
    </row>
    <row r="3841" spans="1:7" hidden="1" x14ac:dyDescent="0.25">
      <c r="A3841" s="61" t="s">
        <v>12285</v>
      </c>
      <c r="B3841" s="61" t="s">
        <v>197</v>
      </c>
      <c r="C3841" s="62">
        <v>587870</v>
      </c>
      <c r="D3841" s="61" t="s">
        <v>12051</v>
      </c>
      <c r="E3841" s="61" t="s">
        <v>12232</v>
      </c>
      <c r="F3841" s="61" t="s">
        <v>12276</v>
      </c>
      <c r="G3841" s="63">
        <v>6.5</v>
      </c>
    </row>
    <row r="3842" spans="1:7" hidden="1" x14ac:dyDescent="0.25">
      <c r="A3842" s="61" t="s">
        <v>12285</v>
      </c>
      <c r="B3842" s="61" t="s">
        <v>197</v>
      </c>
      <c r="C3842" s="62">
        <v>587870</v>
      </c>
      <c r="D3842" s="61" t="s">
        <v>12048</v>
      </c>
      <c r="E3842" s="61" t="s">
        <v>12232</v>
      </c>
      <c r="F3842" s="61" t="s">
        <v>12275</v>
      </c>
      <c r="G3842" s="63">
        <v>11</v>
      </c>
    </row>
    <row r="3843" spans="1:7" hidden="1" x14ac:dyDescent="0.25">
      <c r="A3843" s="61" t="s">
        <v>12285</v>
      </c>
      <c r="B3843" s="61" t="s">
        <v>197</v>
      </c>
      <c r="C3843" s="62">
        <v>587870</v>
      </c>
      <c r="D3843" s="61" t="s">
        <v>12048</v>
      </c>
      <c r="E3843" s="61" t="s">
        <v>12232</v>
      </c>
      <c r="F3843" s="61" t="s">
        <v>12276</v>
      </c>
      <c r="G3843" s="63">
        <v>6.5</v>
      </c>
    </row>
    <row r="3844" spans="1:7" hidden="1" x14ac:dyDescent="0.25">
      <c r="A3844" s="61" t="s">
        <v>12285</v>
      </c>
      <c r="B3844" s="61" t="s">
        <v>145</v>
      </c>
      <c r="C3844" s="62">
        <v>588006</v>
      </c>
      <c r="D3844" s="61" t="s">
        <v>12051</v>
      </c>
      <c r="E3844" s="61" t="s">
        <v>12187</v>
      </c>
      <c r="F3844" s="61" t="s">
        <v>12275</v>
      </c>
      <c r="G3844" s="63">
        <v>4</v>
      </c>
    </row>
    <row r="3845" spans="1:7" hidden="1" x14ac:dyDescent="0.25">
      <c r="A3845" s="61" t="s">
        <v>12285</v>
      </c>
      <c r="B3845" s="61" t="s">
        <v>145</v>
      </c>
      <c r="C3845" s="62">
        <v>588006</v>
      </c>
      <c r="D3845" s="61" t="s">
        <v>12051</v>
      </c>
      <c r="E3845" s="61" t="s">
        <v>12187</v>
      </c>
      <c r="F3845" s="61" t="s">
        <v>12276</v>
      </c>
      <c r="G3845" s="63">
        <v>4</v>
      </c>
    </row>
    <row r="3846" spans="1:7" hidden="1" x14ac:dyDescent="0.25">
      <c r="A3846" s="61" t="s">
        <v>12285</v>
      </c>
      <c r="B3846" s="61" t="s">
        <v>145</v>
      </c>
      <c r="C3846" s="62">
        <v>588006</v>
      </c>
      <c r="D3846" s="61" t="s">
        <v>12132</v>
      </c>
      <c r="E3846" s="61" t="s">
        <v>12187</v>
      </c>
      <c r="F3846" s="61" t="s">
        <v>12275</v>
      </c>
      <c r="G3846" s="63">
        <v>4</v>
      </c>
    </row>
    <row r="3847" spans="1:7" hidden="1" x14ac:dyDescent="0.25">
      <c r="A3847" s="61" t="s">
        <v>12285</v>
      </c>
      <c r="B3847" s="61" t="s">
        <v>145</v>
      </c>
      <c r="C3847" s="62">
        <v>588006</v>
      </c>
      <c r="D3847" s="61" t="s">
        <v>12132</v>
      </c>
      <c r="E3847" s="61" t="s">
        <v>12187</v>
      </c>
      <c r="F3847" s="61" t="s">
        <v>12276</v>
      </c>
      <c r="G3847" s="63">
        <v>4</v>
      </c>
    </row>
    <row r="3848" spans="1:7" hidden="1" x14ac:dyDescent="0.25">
      <c r="A3848" s="61" t="s">
        <v>12285</v>
      </c>
      <c r="B3848" s="61" t="s">
        <v>5771</v>
      </c>
      <c r="C3848" s="62">
        <v>588018</v>
      </c>
      <c r="D3848" s="61" t="s">
        <v>12051</v>
      </c>
      <c r="E3848" s="61" t="s">
        <v>12213</v>
      </c>
      <c r="F3848" s="61" t="s">
        <v>12275</v>
      </c>
      <c r="G3848" s="63">
        <v>7</v>
      </c>
    </row>
    <row r="3849" spans="1:7" hidden="1" x14ac:dyDescent="0.25">
      <c r="A3849" s="61" t="s">
        <v>12285</v>
      </c>
      <c r="B3849" s="61" t="s">
        <v>5771</v>
      </c>
      <c r="C3849" s="62">
        <v>588018</v>
      </c>
      <c r="D3849" s="61" t="s">
        <v>12073</v>
      </c>
      <c r="E3849" s="61" t="s">
        <v>12213</v>
      </c>
      <c r="F3849" s="61" t="s">
        <v>12275</v>
      </c>
      <c r="G3849" s="63">
        <v>7</v>
      </c>
    </row>
    <row r="3850" spans="1:7" hidden="1" x14ac:dyDescent="0.25">
      <c r="A3850" s="61" t="s">
        <v>12285</v>
      </c>
      <c r="B3850" s="61" t="s">
        <v>112</v>
      </c>
      <c r="C3850" s="62">
        <v>588161</v>
      </c>
      <c r="D3850" s="61" t="s">
        <v>12101</v>
      </c>
      <c r="E3850" s="61" t="s">
        <v>12298</v>
      </c>
      <c r="F3850" s="61" t="s">
        <v>12275</v>
      </c>
      <c r="G3850" s="63">
        <v>5.5</v>
      </c>
    </row>
    <row r="3851" spans="1:7" hidden="1" x14ac:dyDescent="0.25">
      <c r="A3851" s="61" t="s">
        <v>12285</v>
      </c>
      <c r="B3851" s="61" t="s">
        <v>112</v>
      </c>
      <c r="C3851" s="62">
        <v>588161</v>
      </c>
      <c r="D3851" s="61" t="s">
        <v>12101</v>
      </c>
      <c r="E3851" s="61" t="s">
        <v>12298</v>
      </c>
      <c r="F3851" s="61" t="s">
        <v>12276</v>
      </c>
      <c r="G3851" s="63">
        <v>5.5</v>
      </c>
    </row>
    <row r="3852" spans="1:7" hidden="1" x14ac:dyDescent="0.25">
      <c r="A3852" s="61" t="s">
        <v>12285</v>
      </c>
      <c r="B3852" s="61" t="s">
        <v>112</v>
      </c>
      <c r="C3852" s="62">
        <v>588161</v>
      </c>
      <c r="D3852" s="61" t="s">
        <v>12101</v>
      </c>
      <c r="E3852" s="61" t="s">
        <v>12233</v>
      </c>
      <c r="F3852" s="61" t="s">
        <v>12275</v>
      </c>
      <c r="G3852" s="63">
        <v>5.5</v>
      </c>
    </row>
    <row r="3853" spans="1:7" hidden="1" x14ac:dyDescent="0.25">
      <c r="A3853" s="61" t="s">
        <v>12285</v>
      </c>
      <c r="B3853" s="61" t="s">
        <v>112</v>
      </c>
      <c r="C3853" s="62">
        <v>588161</v>
      </c>
      <c r="D3853" s="61" t="s">
        <v>12101</v>
      </c>
      <c r="E3853" s="61" t="s">
        <v>12233</v>
      </c>
      <c r="F3853" s="61" t="s">
        <v>12276</v>
      </c>
      <c r="G3853" s="63">
        <v>5.5</v>
      </c>
    </row>
    <row r="3854" spans="1:7" hidden="1" x14ac:dyDescent="0.25">
      <c r="A3854" s="61" t="s">
        <v>12285</v>
      </c>
      <c r="B3854" s="61" t="s">
        <v>112</v>
      </c>
      <c r="C3854" s="62">
        <v>588161</v>
      </c>
      <c r="D3854" s="61" t="s">
        <v>12101</v>
      </c>
      <c r="E3854" s="61" t="s">
        <v>12179</v>
      </c>
      <c r="F3854" s="61" t="s">
        <v>12275</v>
      </c>
      <c r="G3854" s="63">
        <v>5.5</v>
      </c>
    </row>
    <row r="3855" spans="1:7" hidden="1" x14ac:dyDescent="0.25">
      <c r="A3855" s="61" t="s">
        <v>12285</v>
      </c>
      <c r="B3855" s="61" t="s">
        <v>112</v>
      </c>
      <c r="C3855" s="62">
        <v>588161</v>
      </c>
      <c r="D3855" s="61" t="s">
        <v>12101</v>
      </c>
      <c r="E3855" s="61" t="s">
        <v>12179</v>
      </c>
      <c r="F3855" s="61" t="s">
        <v>12276</v>
      </c>
      <c r="G3855" s="63">
        <v>5.5</v>
      </c>
    </row>
    <row r="3856" spans="1:7" hidden="1" x14ac:dyDescent="0.25">
      <c r="A3856" s="61" t="s">
        <v>12285</v>
      </c>
      <c r="B3856" s="61" t="s">
        <v>112</v>
      </c>
      <c r="C3856" s="62">
        <v>588161</v>
      </c>
      <c r="D3856" s="61" t="s">
        <v>12051</v>
      </c>
      <c r="E3856" s="61" t="s">
        <v>12298</v>
      </c>
      <c r="F3856" s="61" t="s">
        <v>12275</v>
      </c>
      <c r="G3856" s="63">
        <v>5.5</v>
      </c>
    </row>
    <row r="3857" spans="1:7" hidden="1" x14ac:dyDescent="0.25">
      <c r="A3857" s="61" t="s">
        <v>12285</v>
      </c>
      <c r="B3857" s="61" t="s">
        <v>112</v>
      </c>
      <c r="C3857" s="62">
        <v>588161</v>
      </c>
      <c r="D3857" s="61" t="s">
        <v>12051</v>
      </c>
      <c r="E3857" s="61" t="s">
        <v>12298</v>
      </c>
      <c r="F3857" s="61" t="s">
        <v>12276</v>
      </c>
      <c r="G3857" s="63">
        <v>5.5</v>
      </c>
    </row>
    <row r="3858" spans="1:7" hidden="1" x14ac:dyDescent="0.25">
      <c r="A3858" s="61" t="s">
        <v>12285</v>
      </c>
      <c r="B3858" s="61" t="s">
        <v>112</v>
      </c>
      <c r="C3858" s="62">
        <v>588161</v>
      </c>
      <c r="D3858" s="61" t="s">
        <v>12051</v>
      </c>
      <c r="E3858" s="61" t="s">
        <v>12233</v>
      </c>
      <c r="F3858" s="61" t="s">
        <v>12275</v>
      </c>
      <c r="G3858" s="63">
        <v>5.5</v>
      </c>
    </row>
    <row r="3859" spans="1:7" hidden="1" x14ac:dyDescent="0.25">
      <c r="A3859" s="61" t="s">
        <v>12285</v>
      </c>
      <c r="B3859" s="61" t="s">
        <v>112</v>
      </c>
      <c r="C3859" s="62">
        <v>588161</v>
      </c>
      <c r="D3859" s="61" t="s">
        <v>12051</v>
      </c>
      <c r="E3859" s="61" t="s">
        <v>12233</v>
      </c>
      <c r="F3859" s="61" t="s">
        <v>12276</v>
      </c>
      <c r="G3859" s="63">
        <v>5.5</v>
      </c>
    </row>
    <row r="3860" spans="1:7" hidden="1" x14ac:dyDescent="0.25">
      <c r="A3860" s="61" t="s">
        <v>12285</v>
      </c>
      <c r="B3860" s="61" t="s">
        <v>112</v>
      </c>
      <c r="C3860" s="62">
        <v>588161</v>
      </c>
      <c r="D3860" s="61" t="s">
        <v>12051</v>
      </c>
      <c r="E3860" s="61" t="s">
        <v>12179</v>
      </c>
      <c r="F3860" s="61" t="s">
        <v>12275</v>
      </c>
      <c r="G3860" s="63">
        <v>5.5</v>
      </c>
    </row>
    <row r="3861" spans="1:7" hidden="1" x14ac:dyDescent="0.25">
      <c r="A3861" s="61" t="s">
        <v>12285</v>
      </c>
      <c r="B3861" s="61" t="s">
        <v>112</v>
      </c>
      <c r="C3861" s="62">
        <v>588161</v>
      </c>
      <c r="D3861" s="61" t="s">
        <v>12051</v>
      </c>
      <c r="E3861" s="61" t="s">
        <v>12179</v>
      </c>
      <c r="F3861" s="61" t="s">
        <v>12276</v>
      </c>
      <c r="G3861" s="63">
        <v>5.5</v>
      </c>
    </row>
    <row r="3862" spans="1:7" hidden="1" x14ac:dyDescent="0.25">
      <c r="A3862" s="61" t="s">
        <v>12285</v>
      </c>
      <c r="B3862" s="61" t="s">
        <v>185</v>
      </c>
      <c r="C3862" s="62">
        <v>267741</v>
      </c>
      <c r="D3862" s="61" t="s">
        <v>12051</v>
      </c>
      <c r="E3862" s="61" t="s">
        <v>12234</v>
      </c>
      <c r="F3862" s="61" t="s">
        <v>12275</v>
      </c>
      <c r="G3862" s="63">
        <v>1.5</v>
      </c>
    </row>
    <row r="3863" spans="1:7" hidden="1" x14ac:dyDescent="0.25">
      <c r="A3863" s="61" t="s">
        <v>12285</v>
      </c>
      <c r="B3863" s="61" t="s">
        <v>116</v>
      </c>
      <c r="C3863" s="62">
        <v>210759</v>
      </c>
      <c r="D3863" s="61" t="s">
        <v>12051</v>
      </c>
      <c r="E3863" s="61" t="s">
        <v>12235</v>
      </c>
      <c r="F3863" s="61" t="s">
        <v>12275</v>
      </c>
      <c r="G3863" s="63">
        <v>0.35</v>
      </c>
    </row>
    <row r="3864" spans="1:7" hidden="1" x14ac:dyDescent="0.25">
      <c r="A3864" s="61" t="s">
        <v>12285</v>
      </c>
      <c r="B3864" s="61" t="s">
        <v>116</v>
      </c>
      <c r="C3864" s="62">
        <v>210759</v>
      </c>
      <c r="D3864" s="61" t="s">
        <v>12051</v>
      </c>
      <c r="E3864" s="61" t="s">
        <v>12235</v>
      </c>
      <c r="F3864" s="61" t="s">
        <v>12276</v>
      </c>
      <c r="G3864" s="63">
        <v>0.35</v>
      </c>
    </row>
    <row r="3865" spans="1:7" hidden="1" x14ac:dyDescent="0.25">
      <c r="A3865" s="61" t="s">
        <v>12285</v>
      </c>
      <c r="B3865" s="61" t="s">
        <v>116</v>
      </c>
      <c r="C3865" s="62">
        <v>210759</v>
      </c>
      <c r="D3865" s="61" t="s">
        <v>11985</v>
      </c>
      <c r="E3865" s="61" t="s">
        <v>12235</v>
      </c>
      <c r="F3865" s="61" t="s">
        <v>12275</v>
      </c>
      <c r="G3865" s="63">
        <v>0.35</v>
      </c>
    </row>
    <row r="3866" spans="1:7" hidden="1" x14ac:dyDescent="0.25">
      <c r="A3866" s="61" t="s">
        <v>12285</v>
      </c>
      <c r="B3866" s="61" t="s">
        <v>116</v>
      </c>
      <c r="C3866" s="62">
        <v>210759</v>
      </c>
      <c r="D3866" s="61" t="s">
        <v>11985</v>
      </c>
      <c r="E3866" s="61" t="s">
        <v>12235</v>
      </c>
      <c r="F3866" s="61" t="s">
        <v>12276</v>
      </c>
      <c r="G3866" s="63">
        <v>0.35</v>
      </c>
    </row>
    <row r="3867" spans="1:7" hidden="1" x14ac:dyDescent="0.25">
      <c r="A3867" s="61" t="s">
        <v>12285</v>
      </c>
      <c r="B3867" s="61" t="s">
        <v>189</v>
      </c>
      <c r="C3867" s="62">
        <v>588332</v>
      </c>
      <c r="D3867" s="61" t="s">
        <v>12051</v>
      </c>
      <c r="E3867" s="61" t="s">
        <v>12169</v>
      </c>
      <c r="F3867" s="61" t="s">
        <v>12275</v>
      </c>
      <c r="G3867" s="63">
        <v>6</v>
      </c>
    </row>
    <row r="3868" spans="1:7" hidden="1" x14ac:dyDescent="0.25">
      <c r="A3868" s="61" t="s">
        <v>12285</v>
      </c>
      <c r="B3868" s="61" t="s">
        <v>189</v>
      </c>
      <c r="C3868" s="62">
        <v>588332</v>
      </c>
      <c r="D3868" s="61" t="s">
        <v>12051</v>
      </c>
      <c r="E3868" s="61" t="s">
        <v>12169</v>
      </c>
      <c r="F3868" s="61" t="s">
        <v>12276</v>
      </c>
      <c r="G3868" s="63">
        <v>6</v>
      </c>
    </row>
    <row r="3869" spans="1:7" hidden="1" x14ac:dyDescent="0.25">
      <c r="A3869" s="61" t="s">
        <v>12285</v>
      </c>
      <c r="B3869" s="61" t="s">
        <v>63</v>
      </c>
      <c r="C3869" s="62">
        <v>588436</v>
      </c>
      <c r="D3869" s="61" t="s">
        <v>12051</v>
      </c>
      <c r="E3869" s="61" t="s">
        <v>12181</v>
      </c>
      <c r="F3869" s="61" t="s">
        <v>12275</v>
      </c>
      <c r="G3869" s="63">
        <v>11.16</v>
      </c>
    </row>
    <row r="3870" spans="1:7" hidden="1" x14ac:dyDescent="0.25">
      <c r="A3870" s="61" t="s">
        <v>12285</v>
      </c>
      <c r="B3870" s="61" t="s">
        <v>63</v>
      </c>
      <c r="C3870" s="62">
        <v>588436</v>
      </c>
      <c r="D3870" s="61" t="s">
        <v>12065</v>
      </c>
      <c r="E3870" s="61" t="s">
        <v>12181</v>
      </c>
      <c r="F3870" s="61" t="s">
        <v>12275</v>
      </c>
      <c r="G3870" s="63">
        <v>11.16</v>
      </c>
    </row>
    <row r="3871" spans="1:7" hidden="1" x14ac:dyDescent="0.25">
      <c r="A3871" s="61" t="s">
        <v>12285</v>
      </c>
      <c r="B3871" s="61" t="s">
        <v>70</v>
      </c>
      <c r="C3871" s="62">
        <v>588451</v>
      </c>
      <c r="D3871" s="61" t="s">
        <v>12051</v>
      </c>
      <c r="E3871" s="61" t="s">
        <v>12224</v>
      </c>
      <c r="F3871" s="61" t="s">
        <v>12275</v>
      </c>
      <c r="G3871" s="63">
        <v>3</v>
      </c>
    </row>
    <row r="3872" spans="1:7" hidden="1" x14ac:dyDescent="0.25">
      <c r="A3872" s="61" t="s">
        <v>12285</v>
      </c>
      <c r="B3872" s="61" t="s">
        <v>109</v>
      </c>
      <c r="C3872" s="62">
        <v>588834</v>
      </c>
      <c r="D3872" s="61" t="s">
        <v>12051</v>
      </c>
      <c r="E3872" s="61" t="s">
        <v>12236</v>
      </c>
      <c r="F3872" s="61" t="s">
        <v>12276</v>
      </c>
      <c r="G3872" s="63">
        <v>2.5</v>
      </c>
    </row>
    <row r="3873" spans="1:7" hidden="1" x14ac:dyDescent="0.25">
      <c r="A3873" s="61" t="s">
        <v>12285</v>
      </c>
      <c r="B3873" s="61" t="s">
        <v>93</v>
      </c>
      <c r="C3873" s="62">
        <v>588835</v>
      </c>
      <c r="D3873" s="61" t="s">
        <v>12051</v>
      </c>
      <c r="E3873" s="61" t="s">
        <v>12204</v>
      </c>
      <c r="F3873" s="61" t="s">
        <v>12275</v>
      </c>
      <c r="G3873" s="63">
        <v>4</v>
      </c>
    </row>
    <row r="3874" spans="1:7" hidden="1" x14ac:dyDescent="0.25">
      <c r="A3874" s="61" t="s">
        <v>12285</v>
      </c>
      <c r="B3874" s="61" t="s">
        <v>93</v>
      </c>
      <c r="C3874" s="62">
        <v>588835</v>
      </c>
      <c r="D3874" s="61" t="s">
        <v>12051</v>
      </c>
      <c r="E3874" s="61" t="s">
        <v>12204</v>
      </c>
      <c r="F3874" s="61" t="s">
        <v>12276</v>
      </c>
      <c r="G3874" s="63">
        <v>4</v>
      </c>
    </row>
    <row r="3875" spans="1:7" hidden="1" x14ac:dyDescent="0.25">
      <c r="A3875" s="61" t="s">
        <v>12285</v>
      </c>
      <c r="B3875" s="61" t="s">
        <v>186</v>
      </c>
      <c r="C3875" s="62">
        <v>588912</v>
      </c>
      <c r="D3875" s="61" t="s">
        <v>12051</v>
      </c>
      <c r="E3875" s="61" t="s">
        <v>12166</v>
      </c>
      <c r="F3875" s="61" t="s">
        <v>12275</v>
      </c>
      <c r="G3875" s="63">
        <v>9</v>
      </c>
    </row>
    <row r="3876" spans="1:7" hidden="1" x14ac:dyDescent="0.25">
      <c r="A3876" s="61" t="s">
        <v>12285</v>
      </c>
      <c r="B3876" s="61" t="s">
        <v>186</v>
      </c>
      <c r="C3876" s="62">
        <v>588912</v>
      </c>
      <c r="D3876" s="61" t="s">
        <v>12051</v>
      </c>
      <c r="E3876" s="61" t="s">
        <v>12166</v>
      </c>
      <c r="F3876" s="61" t="s">
        <v>12276</v>
      </c>
      <c r="G3876" s="63">
        <v>8</v>
      </c>
    </row>
    <row r="3877" spans="1:7" hidden="1" x14ac:dyDescent="0.25">
      <c r="A3877" s="61" t="s">
        <v>12285</v>
      </c>
      <c r="B3877" s="61" t="s">
        <v>186</v>
      </c>
      <c r="C3877" s="62">
        <v>588912</v>
      </c>
      <c r="D3877" s="61" t="s">
        <v>11993</v>
      </c>
      <c r="E3877" s="61" t="s">
        <v>12166</v>
      </c>
      <c r="F3877" s="61" t="s">
        <v>12275</v>
      </c>
      <c r="G3877" s="63">
        <v>9</v>
      </c>
    </row>
    <row r="3878" spans="1:7" hidden="1" x14ac:dyDescent="0.25">
      <c r="A3878" s="61" t="s">
        <v>12285</v>
      </c>
      <c r="B3878" s="61" t="s">
        <v>186</v>
      </c>
      <c r="C3878" s="62">
        <v>588912</v>
      </c>
      <c r="D3878" s="61" t="s">
        <v>11993</v>
      </c>
      <c r="E3878" s="61" t="s">
        <v>12166</v>
      </c>
      <c r="F3878" s="61" t="s">
        <v>12276</v>
      </c>
      <c r="G3878" s="63">
        <v>8</v>
      </c>
    </row>
    <row r="3879" spans="1:7" hidden="1" x14ac:dyDescent="0.25">
      <c r="A3879" s="61" t="s">
        <v>12285</v>
      </c>
      <c r="B3879" s="61" t="s">
        <v>205</v>
      </c>
      <c r="C3879" s="62">
        <v>589024</v>
      </c>
      <c r="D3879" s="61" t="s">
        <v>12051</v>
      </c>
      <c r="E3879" s="61" t="s">
        <v>12214</v>
      </c>
      <c r="F3879" s="61" t="s">
        <v>12276</v>
      </c>
      <c r="G3879" s="63">
        <v>5</v>
      </c>
    </row>
    <row r="3880" spans="1:7" hidden="1" x14ac:dyDescent="0.25">
      <c r="A3880" s="61" t="s">
        <v>12285</v>
      </c>
      <c r="B3880" s="61" t="s">
        <v>230</v>
      </c>
      <c r="C3880" s="62">
        <v>583213</v>
      </c>
      <c r="D3880" s="61" t="s">
        <v>12051</v>
      </c>
      <c r="E3880" s="61" t="s">
        <v>12172</v>
      </c>
      <c r="F3880" s="61" t="s">
        <v>12275</v>
      </c>
      <c r="G3880" s="63">
        <v>3</v>
      </c>
    </row>
    <row r="3881" spans="1:7" hidden="1" x14ac:dyDescent="0.25">
      <c r="A3881" s="61" t="s">
        <v>12285</v>
      </c>
      <c r="B3881" s="61" t="s">
        <v>8597</v>
      </c>
      <c r="C3881" s="62">
        <v>583704</v>
      </c>
      <c r="D3881" s="61" t="s">
        <v>12051</v>
      </c>
      <c r="E3881" s="61" t="s">
        <v>12172</v>
      </c>
      <c r="F3881" s="61" t="s">
        <v>12275</v>
      </c>
      <c r="G3881" s="63">
        <v>3</v>
      </c>
    </row>
    <row r="3882" spans="1:7" hidden="1" x14ac:dyDescent="0.25">
      <c r="A3882" s="61" t="s">
        <v>12285</v>
      </c>
      <c r="B3882" s="61" t="s">
        <v>178</v>
      </c>
      <c r="C3882" s="62">
        <v>589103</v>
      </c>
      <c r="D3882" s="61" t="s">
        <v>12051</v>
      </c>
      <c r="E3882" s="61" t="s">
        <v>12217</v>
      </c>
      <c r="F3882" s="61" t="s">
        <v>12275</v>
      </c>
      <c r="G3882" s="63">
        <v>7</v>
      </c>
    </row>
    <row r="3883" spans="1:7" hidden="1" x14ac:dyDescent="0.25">
      <c r="A3883" s="61" t="s">
        <v>12285</v>
      </c>
      <c r="B3883" s="61" t="s">
        <v>178</v>
      </c>
      <c r="C3883" s="62">
        <v>589103</v>
      </c>
      <c r="D3883" s="61" t="s">
        <v>12051</v>
      </c>
      <c r="E3883" s="61" t="s">
        <v>12217</v>
      </c>
      <c r="F3883" s="61" t="s">
        <v>12276</v>
      </c>
      <c r="G3883" s="63">
        <v>7</v>
      </c>
    </row>
    <row r="3884" spans="1:7" hidden="1" x14ac:dyDescent="0.25">
      <c r="A3884" s="61" t="s">
        <v>12285</v>
      </c>
      <c r="B3884" s="61" t="s">
        <v>178</v>
      </c>
      <c r="C3884" s="62">
        <v>589103</v>
      </c>
      <c r="D3884" s="61" t="s">
        <v>12007</v>
      </c>
      <c r="E3884" s="61" t="s">
        <v>12217</v>
      </c>
      <c r="F3884" s="61" t="s">
        <v>12275</v>
      </c>
      <c r="G3884" s="63">
        <v>7</v>
      </c>
    </row>
    <row r="3885" spans="1:7" hidden="1" x14ac:dyDescent="0.25">
      <c r="A3885" s="61" t="s">
        <v>12285</v>
      </c>
      <c r="B3885" s="61" t="s">
        <v>178</v>
      </c>
      <c r="C3885" s="62">
        <v>589103</v>
      </c>
      <c r="D3885" s="61" t="s">
        <v>12007</v>
      </c>
      <c r="E3885" s="61" t="s">
        <v>12217</v>
      </c>
      <c r="F3885" s="61" t="s">
        <v>12276</v>
      </c>
      <c r="G3885" s="63">
        <v>7</v>
      </c>
    </row>
    <row r="3886" spans="1:7" hidden="1" x14ac:dyDescent="0.25">
      <c r="A3886" s="61" t="s">
        <v>12285</v>
      </c>
      <c r="B3886" s="61" t="s">
        <v>9228</v>
      </c>
      <c r="C3886" s="62">
        <v>589133</v>
      </c>
      <c r="D3886" s="61" t="s">
        <v>12051</v>
      </c>
      <c r="E3886" s="61" t="s">
        <v>12164</v>
      </c>
      <c r="F3886" s="61" t="s">
        <v>12276</v>
      </c>
      <c r="G3886" s="63">
        <v>7.5</v>
      </c>
    </row>
    <row r="3887" spans="1:7" hidden="1" x14ac:dyDescent="0.25">
      <c r="A3887" s="61" t="s">
        <v>12285</v>
      </c>
      <c r="B3887" s="61" t="s">
        <v>88</v>
      </c>
      <c r="C3887" s="62">
        <v>589182</v>
      </c>
      <c r="D3887" s="61" t="s">
        <v>12051</v>
      </c>
      <c r="E3887" s="61" t="s">
        <v>12213</v>
      </c>
      <c r="F3887" s="61" t="s">
        <v>12276</v>
      </c>
      <c r="G3887" s="63">
        <v>9</v>
      </c>
    </row>
    <row r="3888" spans="1:7" hidden="1" x14ac:dyDescent="0.25">
      <c r="A3888" s="61" t="s">
        <v>12285</v>
      </c>
      <c r="B3888" s="61" t="s">
        <v>152</v>
      </c>
      <c r="C3888" s="62">
        <v>589219</v>
      </c>
      <c r="D3888" s="61" t="s">
        <v>12051</v>
      </c>
      <c r="E3888" s="61" t="s">
        <v>12162</v>
      </c>
      <c r="F3888" s="61" t="s">
        <v>12276</v>
      </c>
      <c r="G3888" s="63">
        <v>3</v>
      </c>
    </row>
    <row r="3889" spans="1:7" hidden="1" x14ac:dyDescent="0.25">
      <c r="A3889" s="61" t="s">
        <v>12285</v>
      </c>
      <c r="B3889" s="61" t="s">
        <v>76</v>
      </c>
      <c r="C3889" s="62">
        <v>589241</v>
      </c>
      <c r="D3889" s="61" t="s">
        <v>12051</v>
      </c>
      <c r="E3889" s="61" t="s">
        <v>12184</v>
      </c>
      <c r="F3889" s="61" t="s">
        <v>12276</v>
      </c>
      <c r="G3889" s="63">
        <v>5</v>
      </c>
    </row>
    <row r="3890" spans="1:7" hidden="1" x14ac:dyDescent="0.25">
      <c r="A3890" s="61" t="s">
        <v>12285</v>
      </c>
      <c r="B3890" s="61" t="s">
        <v>175</v>
      </c>
      <c r="C3890" s="62">
        <v>589397</v>
      </c>
      <c r="D3890" s="61" t="s">
        <v>12051</v>
      </c>
      <c r="E3890" s="61" t="s">
        <v>12172</v>
      </c>
      <c r="F3890" s="61" t="s">
        <v>12275</v>
      </c>
      <c r="G3890" s="63">
        <v>3</v>
      </c>
    </row>
    <row r="3891" spans="1:7" hidden="1" x14ac:dyDescent="0.25">
      <c r="A3891" s="61" t="s">
        <v>12285</v>
      </c>
      <c r="B3891" s="61" t="s">
        <v>175</v>
      </c>
      <c r="C3891" s="62">
        <v>589397</v>
      </c>
      <c r="D3891" s="61" t="s">
        <v>12051</v>
      </c>
      <c r="E3891" s="61" t="s">
        <v>12172</v>
      </c>
      <c r="F3891" s="61" t="s">
        <v>12276</v>
      </c>
      <c r="G3891" s="63">
        <v>2</v>
      </c>
    </row>
    <row r="3892" spans="1:7" hidden="1" x14ac:dyDescent="0.25">
      <c r="A3892" s="61" t="s">
        <v>12285</v>
      </c>
      <c r="B3892" s="61" t="s">
        <v>175</v>
      </c>
      <c r="C3892" s="62">
        <v>589397</v>
      </c>
      <c r="D3892" s="61" t="s">
        <v>1174</v>
      </c>
      <c r="E3892" s="61" t="s">
        <v>12172</v>
      </c>
      <c r="F3892" s="61" t="s">
        <v>12275</v>
      </c>
      <c r="G3892" s="63">
        <v>3</v>
      </c>
    </row>
    <row r="3893" spans="1:7" hidden="1" x14ac:dyDescent="0.25">
      <c r="A3893" s="61" t="s">
        <v>12285</v>
      </c>
      <c r="B3893" s="61" t="s">
        <v>175</v>
      </c>
      <c r="C3893" s="62">
        <v>589397</v>
      </c>
      <c r="D3893" s="61" t="s">
        <v>1174</v>
      </c>
      <c r="E3893" s="61" t="s">
        <v>12172</v>
      </c>
      <c r="F3893" s="61" t="s">
        <v>12276</v>
      </c>
      <c r="G3893" s="63">
        <v>2</v>
      </c>
    </row>
    <row r="3894" spans="1:7" hidden="1" x14ac:dyDescent="0.25">
      <c r="A3894" s="61" t="s">
        <v>12285</v>
      </c>
      <c r="B3894" s="61" t="s">
        <v>193</v>
      </c>
      <c r="C3894" s="62">
        <v>589460</v>
      </c>
      <c r="D3894" s="61" t="s">
        <v>12051</v>
      </c>
      <c r="E3894" s="61" t="s">
        <v>12164</v>
      </c>
      <c r="F3894" s="61" t="s">
        <v>12275</v>
      </c>
      <c r="G3894" s="63">
        <v>3</v>
      </c>
    </row>
    <row r="3895" spans="1:7" hidden="1" x14ac:dyDescent="0.25">
      <c r="A3895" s="61" t="s">
        <v>12285</v>
      </c>
      <c r="B3895" s="61" t="s">
        <v>252</v>
      </c>
      <c r="C3895" s="62">
        <v>586515</v>
      </c>
      <c r="D3895" s="61" t="s">
        <v>12051</v>
      </c>
      <c r="E3895" s="61" t="s">
        <v>12172</v>
      </c>
      <c r="F3895" s="61" t="s">
        <v>12275</v>
      </c>
      <c r="G3895" s="63">
        <v>3</v>
      </c>
    </row>
    <row r="3896" spans="1:7" hidden="1" x14ac:dyDescent="0.25">
      <c r="A3896" s="61" t="s">
        <v>12285</v>
      </c>
      <c r="B3896" s="61" t="s">
        <v>252</v>
      </c>
      <c r="C3896" s="62">
        <v>586515</v>
      </c>
      <c r="D3896" s="61" t="s">
        <v>12051</v>
      </c>
      <c r="E3896" s="61" t="s">
        <v>12172</v>
      </c>
      <c r="F3896" s="61" t="s">
        <v>12276</v>
      </c>
      <c r="G3896" s="63">
        <v>2.5</v>
      </c>
    </row>
    <row r="3897" spans="1:7" hidden="1" x14ac:dyDescent="0.25">
      <c r="A3897" s="61" t="s">
        <v>12285</v>
      </c>
      <c r="B3897" s="61" t="s">
        <v>3221</v>
      </c>
      <c r="C3897" s="62">
        <v>589535</v>
      </c>
      <c r="D3897" s="61" t="s">
        <v>12051</v>
      </c>
      <c r="E3897" s="61" t="s">
        <v>12164</v>
      </c>
      <c r="F3897" s="61" t="s">
        <v>12275</v>
      </c>
      <c r="G3897" s="63">
        <v>3</v>
      </c>
    </row>
    <row r="3898" spans="1:7" hidden="1" x14ac:dyDescent="0.25">
      <c r="A3898" s="61" t="s">
        <v>12285</v>
      </c>
      <c r="B3898" s="61" t="s">
        <v>1035</v>
      </c>
      <c r="C3898" s="62">
        <v>216930</v>
      </c>
      <c r="D3898" s="61" t="s">
        <v>12051</v>
      </c>
      <c r="E3898" s="61" t="s">
        <v>12166</v>
      </c>
      <c r="F3898" s="61" t="s">
        <v>12275</v>
      </c>
      <c r="G3898" s="63">
        <v>9</v>
      </c>
    </row>
    <row r="3899" spans="1:7" hidden="1" x14ac:dyDescent="0.25">
      <c r="A3899" s="61" t="s">
        <v>12285</v>
      </c>
      <c r="B3899" s="61" t="s">
        <v>1035</v>
      </c>
      <c r="C3899" s="62">
        <v>216930</v>
      </c>
      <c r="D3899" s="61" t="s">
        <v>12051</v>
      </c>
      <c r="E3899" s="61" t="s">
        <v>12188</v>
      </c>
      <c r="F3899" s="61" t="s">
        <v>12275</v>
      </c>
      <c r="G3899" s="63">
        <v>5</v>
      </c>
    </row>
    <row r="3900" spans="1:7" hidden="1" x14ac:dyDescent="0.25">
      <c r="A3900" s="61" t="s">
        <v>12285</v>
      </c>
      <c r="B3900" s="61" t="s">
        <v>7081</v>
      </c>
      <c r="C3900" s="62">
        <v>209950</v>
      </c>
      <c r="D3900" s="61" t="s">
        <v>12051</v>
      </c>
      <c r="E3900" s="61" t="s">
        <v>12237</v>
      </c>
      <c r="F3900" s="61" t="s">
        <v>12275</v>
      </c>
      <c r="G3900" s="63">
        <v>2</v>
      </c>
    </row>
    <row r="3901" spans="1:7" hidden="1" x14ac:dyDescent="0.25">
      <c r="A3901" s="61" t="s">
        <v>12285</v>
      </c>
      <c r="B3901" s="61" t="s">
        <v>7081</v>
      </c>
      <c r="C3901" s="62">
        <v>209950</v>
      </c>
      <c r="D3901" s="61" t="s">
        <v>12051</v>
      </c>
      <c r="E3901" s="61" t="s">
        <v>12237</v>
      </c>
      <c r="F3901" s="61" t="s">
        <v>12276</v>
      </c>
      <c r="G3901" s="63">
        <v>2</v>
      </c>
    </row>
    <row r="3902" spans="1:7" hidden="1" x14ac:dyDescent="0.25">
      <c r="A3902" s="61" t="s">
        <v>12285</v>
      </c>
      <c r="B3902" s="61" t="s">
        <v>7081</v>
      </c>
      <c r="C3902" s="62">
        <v>209950</v>
      </c>
      <c r="D3902" s="61" t="s">
        <v>12071</v>
      </c>
      <c r="E3902" s="61" t="s">
        <v>12237</v>
      </c>
      <c r="F3902" s="61" t="s">
        <v>12275</v>
      </c>
      <c r="G3902" s="63">
        <v>2</v>
      </c>
    </row>
    <row r="3903" spans="1:7" hidden="1" x14ac:dyDescent="0.25">
      <c r="A3903" s="61" t="s">
        <v>12285</v>
      </c>
      <c r="B3903" s="61" t="s">
        <v>7081</v>
      </c>
      <c r="C3903" s="62">
        <v>209950</v>
      </c>
      <c r="D3903" s="61" t="s">
        <v>12071</v>
      </c>
      <c r="E3903" s="61" t="s">
        <v>12237</v>
      </c>
      <c r="F3903" s="61" t="s">
        <v>12276</v>
      </c>
      <c r="G3903" s="63">
        <v>2</v>
      </c>
    </row>
    <row r="3904" spans="1:7" hidden="1" x14ac:dyDescent="0.25">
      <c r="A3904" s="61" t="s">
        <v>12285</v>
      </c>
      <c r="B3904" s="61" t="s">
        <v>7081</v>
      </c>
      <c r="C3904" s="62">
        <v>209950</v>
      </c>
      <c r="D3904" s="61" t="s">
        <v>12093</v>
      </c>
      <c r="E3904" s="61" t="s">
        <v>12237</v>
      </c>
      <c r="F3904" s="61" t="s">
        <v>12275</v>
      </c>
      <c r="G3904" s="63">
        <v>2</v>
      </c>
    </row>
    <row r="3905" spans="1:7" hidden="1" x14ac:dyDescent="0.25">
      <c r="A3905" s="61" t="s">
        <v>12285</v>
      </c>
      <c r="B3905" s="61" t="s">
        <v>7081</v>
      </c>
      <c r="C3905" s="62">
        <v>209950</v>
      </c>
      <c r="D3905" s="61" t="s">
        <v>12093</v>
      </c>
      <c r="E3905" s="61" t="s">
        <v>12237</v>
      </c>
      <c r="F3905" s="61" t="s">
        <v>12276</v>
      </c>
      <c r="G3905" s="63">
        <v>2</v>
      </c>
    </row>
    <row r="3906" spans="1:7" hidden="1" x14ac:dyDescent="0.25">
      <c r="A3906" s="61" t="s">
        <v>12285</v>
      </c>
      <c r="B3906" s="61" t="s">
        <v>108</v>
      </c>
      <c r="C3906" s="62">
        <v>210346</v>
      </c>
      <c r="D3906" s="61" t="s">
        <v>12051</v>
      </c>
      <c r="E3906" s="61" t="s">
        <v>12229</v>
      </c>
      <c r="F3906" s="61" t="s">
        <v>12275</v>
      </c>
      <c r="G3906" s="63">
        <v>2.5</v>
      </c>
    </row>
    <row r="3907" spans="1:7" hidden="1" x14ac:dyDescent="0.25">
      <c r="A3907" s="61" t="s">
        <v>12285</v>
      </c>
      <c r="B3907" s="61" t="s">
        <v>108</v>
      </c>
      <c r="C3907" s="62">
        <v>210346</v>
      </c>
      <c r="D3907" s="61" t="s">
        <v>12051</v>
      </c>
      <c r="E3907" s="61" t="s">
        <v>12229</v>
      </c>
      <c r="F3907" s="61" t="s">
        <v>12276</v>
      </c>
      <c r="G3907" s="63">
        <v>2.5</v>
      </c>
    </row>
    <row r="3908" spans="1:7" hidden="1" x14ac:dyDescent="0.25">
      <c r="A3908" s="61" t="s">
        <v>12285</v>
      </c>
      <c r="B3908" s="61" t="s">
        <v>108</v>
      </c>
      <c r="C3908" s="62">
        <v>210346</v>
      </c>
      <c r="D3908" s="61" t="s">
        <v>12156</v>
      </c>
      <c r="E3908" s="61" t="s">
        <v>12229</v>
      </c>
      <c r="F3908" s="61" t="s">
        <v>12275</v>
      </c>
      <c r="G3908" s="63">
        <v>2.5</v>
      </c>
    </row>
    <row r="3909" spans="1:7" hidden="1" x14ac:dyDescent="0.25">
      <c r="A3909" s="61" t="s">
        <v>12285</v>
      </c>
      <c r="B3909" s="61" t="s">
        <v>108</v>
      </c>
      <c r="C3909" s="62">
        <v>210346</v>
      </c>
      <c r="D3909" s="61" t="s">
        <v>12156</v>
      </c>
      <c r="E3909" s="61" t="s">
        <v>12229</v>
      </c>
      <c r="F3909" s="61" t="s">
        <v>12276</v>
      </c>
      <c r="G3909" s="63">
        <v>2.5</v>
      </c>
    </row>
    <row r="3910" spans="1:7" hidden="1" x14ac:dyDescent="0.25">
      <c r="A3910" s="61" t="s">
        <v>12285</v>
      </c>
      <c r="B3910" s="61" t="s">
        <v>117</v>
      </c>
      <c r="C3910" s="62">
        <v>210899</v>
      </c>
      <c r="D3910" s="61" t="s">
        <v>12051</v>
      </c>
      <c r="E3910" s="61" t="s">
        <v>12198</v>
      </c>
      <c r="F3910" s="61" t="s">
        <v>12275</v>
      </c>
      <c r="G3910" s="63">
        <v>3.5</v>
      </c>
    </row>
    <row r="3911" spans="1:7" hidden="1" x14ac:dyDescent="0.25">
      <c r="A3911" s="61" t="s">
        <v>12285</v>
      </c>
      <c r="B3911" s="61" t="s">
        <v>126</v>
      </c>
      <c r="C3911" s="62">
        <v>44855</v>
      </c>
      <c r="D3911" s="61" t="s">
        <v>12051</v>
      </c>
      <c r="E3911" s="61" t="s">
        <v>12238</v>
      </c>
      <c r="F3911" s="61" t="s">
        <v>12275</v>
      </c>
      <c r="G3911" s="63">
        <v>2.5</v>
      </c>
    </row>
    <row r="3912" spans="1:7" hidden="1" x14ac:dyDescent="0.25">
      <c r="A3912" s="61" t="s">
        <v>12285</v>
      </c>
      <c r="B3912" s="61" t="s">
        <v>126</v>
      </c>
      <c r="C3912" s="62">
        <v>44855</v>
      </c>
      <c r="D3912" s="61" t="s">
        <v>12051</v>
      </c>
      <c r="E3912" s="61" t="s">
        <v>12238</v>
      </c>
      <c r="F3912" s="61" t="s">
        <v>12276</v>
      </c>
      <c r="G3912" s="63">
        <v>2.5</v>
      </c>
    </row>
    <row r="3913" spans="1:7" hidden="1" x14ac:dyDescent="0.25">
      <c r="A3913" s="61" t="s">
        <v>12285</v>
      </c>
      <c r="B3913" s="61" t="s">
        <v>126</v>
      </c>
      <c r="C3913" s="62">
        <v>44855</v>
      </c>
      <c r="D3913" s="61" t="s">
        <v>11997</v>
      </c>
      <c r="E3913" s="61" t="s">
        <v>12238</v>
      </c>
      <c r="F3913" s="61" t="s">
        <v>12275</v>
      </c>
      <c r="G3913" s="63">
        <v>2.5</v>
      </c>
    </row>
    <row r="3914" spans="1:7" hidden="1" x14ac:dyDescent="0.25">
      <c r="A3914" s="61" t="s">
        <v>12285</v>
      </c>
      <c r="B3914" s="61" t="s">
        <v>126</v>
      </c>
      <c r="C3914" s="62">
        <v>44855</v>
      </c>
      <c r="D3914" s="61" t="s">
        <v>11997</v>
      </c>
      <c r="E3914" s="61" t="s">
        <v>12238</v>
      </c>
      <c r="F3914" s="61" t="s">
        <v>12276</v>
      </c>
      <c r="G3914" s="63">
        <v>2.5</v>
      </c>
    </row>
    <row r="3915" spans="1:7" hidden="1" x14ac:dyDescent="0.25">
      <c r="A3915" s="61" t="s">
        <v>12285</v>
      </c>
      <c r="B3915" s="61" t="s">
        <v>10267</v>
      </c>
      <c r="C3915" s="62">
        <v>212110</v>
      </c>
      <c r="D3915" s="61" t="s">
        <v>12051</v>
      </c>
      <c r="E3915" s="61" t="s">
        <v>12227</v>
      </c>
      <c r="F3915" s="61" t="s">
        <v>12275</v>
      </c>
      <c r="G3915" s="63">
        <v>1.8</v>
      </c>
    </row>
    <row r="3916" spans="1:7" hidden="1" x14ac:dyDescent="0.25">
      <c r="A3916" s="61" t="s">
        <v>12285</v>
      </c>
      <c r="B3916" s="61" t="s">
        <v>133</v>
      </c>
      <c r="C3916" s="62">
        <v>212331</v>
      </c>
      <c r="D3916" s="61" t="s">
        <v>12051</v>
      </c>
      <c r="E3916" s="61" t="s">
        <v>12239</v>
      </c>
      <c r="F3916" s="61" t="s">
        <v>12275</v>
      </c>
      <c r="G3916" s="63">
        <v>5</v>
      </c>
    </row>
    <row r="3917" spans="1:7" hidden="1" x14ac:dyDescent="0.25">
      <c r="A3917" s="61" t="s">
        <v>12285</v>
      </c>
      <c r="B3917" s="61" t="s">
        <v>133</v>
      </c>
      <c r="C3917" s="62">
        <v>212331</v>
      </c>
      <c r="D3917" s="61" t="s">
        <v>12051</v>
      </c>
      <c r="E3917" s="61" t="s">
        <v>12239</v>
      </c>
      <c r="F3917" s="61" t="s">
        <v>12276</v>
      </c>
      <c r="G3917" s="63">
        <v>2.4</v>
      </c>
    </row>
    <row r="3918" spans="1:7" hidden="1" x14ac:dyDescent="0.25">
      <c r="A3918" s="61" t="s">
        <v>12285</v>
      </c>
      <c r="B3918" s="61" t="s">
        <v>133</v>
      </c>
      <c r="C3918" s="62">
        <v>212331</v>
      </c>
      <c r="D3918" s="61" t="s">
        <v>12117</v>
      </c>
      <c r="E3918" s="61" t="s">
        <v>12239</v>
      </c>
      <c r="F3918" s="61" t="s">
        <v>12275</v>
      </c>
      <c r="G3918" s="63">
        <v>5</v>
      </c>
    </row>
    <row r="3919" spans="1:7" hidden="1" x14ac:dyDescent="0.25">
      <c r="A3919" s="61" t="s">
        <v>12285</v>
      </c>
      <c r="B3919" s="61" t="s">
        <v>133</v>
      </c>
      <c r="C3919" s="62">
        <v>212331</v>
      </c>
      <c r="D3919" s="61" t="s">
        <v>12117</v>
      </c>
      <c r="E3919" s="61" t="s">
        <v>12239</v>
      </c>
      <c r="F3919" s="61" t="s">
        <v>12276</v>
      </c>
      <c r="G3919" s="63">
        <v>2.4</v>
      </c>
    </row>
    <row r="3920" spans="1:7" hidden="1" x14ac:dyDescent="0.25">
      <c r="A3920" s="61" t="s">
        <v>12285</v>
      </c>
      <c r="B3920" s="61" t="s">
        <v>150</v>
      </c>
      <c r="C3920" s="62">
        <v>213972</v>
      </c>
      <c r="D3920" s="61" t="s">
        <v>12051</v>
      </c>
      <c r="E3920" s="61" t="s">
        <v>12240</v>
      </c>
      <c r="F3920" s="61" t="s">
        <v>12275</v>
      </c>
      <c r="G3920" s="63">
        <v>2</v>
      </c>
    </row>
    <row r="3921" spans="1:7" hidden="1" x14ac:dyDescent="0.25">
      <c r="A3921" s="61" t="s">
        <v>12285</v>
      </c>
      <c r="B3921" s="61" t="s">
        <v>150</v>
      </c>
      <c r="C3921" s="62">
        <v>213972</v>
      </c>
      <c r="D3921" s="61" t="s">
        <v>12051</v>
      </c>
      <c r="E3921" s="61" t="s">
        <v>12240</v>
      </c>
      <c r="F3921" s="61" t="s">
        <v>12276</v>
      </c>
      <c r="G3921" s="63">
        <v>2</v>
      </c>
    </row>
    <row r="3922" spans="1:7" hidden="1" x14ac:dyDescent="0.25">
      <c r="A3922" s="61" t="s">
        <v>12285</v>
      </c>
      <c r="B3922" s="61" t="s">
        <v>150</v>
      </c>
      <c r="C3922" s="62">
        <v>213972</v>
      </c>
      <c r="D3922" s="61" t="s">
        <v>12029</v>
      </c>
      <c r="E3922" s="61" t="s">
        <v>12240</v>
      </c>
      <c r="F3922" s="61" t="s">
        <v>12275</v>
      </c>
      <c r="G3922" s="63">
        <v>2</v>
      </c>
    </row>
    <row r="3923" spans="1:7" hidden="1" x14ac:dyDescent="0.25">
      <c r="A3923" s="61" t="s">
        <v>12285</v>
      </c>
      <c r="B3923" s="61" t="s">
        <v>150</v>
      </c>
      <c r="C3923" s="62">
        <v>213972</v>
      </c>
      <c r="D3923" s="61" t="s">
        <v>12029</v>
      </c>
      <c r="E3923" s="61" t="s">
        <v>12240</v>
      </c>
      <c r="F3923" s="61" t="s">
        <v>12276</v>
      </c>
      <c r="G3923" s="63">
        <v>2</v>
      </c>
    </row>
    <row r="3924" spans="1:7" hidden="1" x14ac:dyDescent="0.25">
      <c r="A3924" s="61" t="s">
        <v>12285</v>
      </c>
      <c r="B3924" s="61" t="s">
        <v>12286</v>
      </c>
      <c r="C3924" s="62">
        <v>215001</v>
      </c>
      <c r="D3924" s="61" t="s">
        <v>12051</v>
      </c>
      <c r="E3924" s="61" t="s">
        <v>12204</v>
      </c>
      <c r="F3924" s="61" t="s">
        <v>12275</v>
      </c>
      <c r="G3924" s="63">
        <v>6.6</v>
      </c>
    </row>
    <row r="3925" spans="1:7" hidden="1" x14ac:dyDescent="0.25">
      <c r="A3925" s="61" t="s">
        <v>12285</v>
      </c>
      <c r="B3925" s="61" t="s">
        <v>12286</v>
      </c>
      <c r="C3925" s="62">
        <v>215001</v>
      </c>
      <c r="D3925" s="61" t="s">
        <v>12051</v>
      </c>
      <c r="E3925" s="61" t="s">
        <v>12204</v>
      </c>
      <c r="F3925" s="61" t="s">
        <v>12276</v>
      </c>
      <c r="G3925" s="63">
        <v>3</v>
      </c>
    </row>
    <row r="3926" spans="1:7" hidden="1" x14ac:dyDescent="0.25">
      <c r="A3926" s="61" t="s">
        <v>12285</v>
      </c>
      <c r="B3926" s="61" t="s">
        <v>12286</v>
      </c>
      <c r="C3926" s="62">
        <v>215001</v>
      </c>
      <c r="D3926" s="61" t="s">
        <v>12113</v>
      </c>
      <c r="E3926" s="61" t="s">
        <v>12204</v>
      </c>
      <c r="F3926" s="61" t="s">
        <v>12275</v>
      </c>
      <c r="G3926" s="63">
        <v>6.6</v>
      </c>
    </row>
    <row r="3927" spans="1:7" hidden="1" x14ac:dyDescent="0.25">
      <c r="A3927" s="61" t="s">
        <v>12285</v>
      </c>
      <c r="B3927" s="61" t="s">
        <v>12286</v>
      </c>
      <c r="C3927" s="62">
        <v>215001</v>
      </c>
      <c r="D3927" s="61" t="s">
        <v>12113</v>
      </c>
      <c r="E3927" s="61" t="s">
        <v>12204</v>
      </c>
      <c r="F3927" s="61" t="s">
        <v>12276</v>
      </c>
      <c r="G3927" s="63">
        <v>3</v>
      </c>
    </row>
    <row r="3928" spans="1:7" hidden="1" x14ac:dyDescent="0.25">
      <c r="A3928" s="61" t="s">
        <v>12285</v>
      </c>
      <c r="B3928" s="61" t="s">
        <v>73</v>
      </c>
      <c r="C3928" s="62">
        <v>215712</v>
      </c>
      <c r="D3928" s="61" t="s">
        <v>12051</v>
      </c>
      <c r="E3928" s="61" t="s">
        <v>12239</v>
      </c>
      <c r="F3928" s="61" t="s">
        <v>12275</v>
      </c>
      <c r="G3928" s="63">
        <v>3.8</v>
      </c>
    </row>
    <row r="3929" spans="1:7" hidden="1" x14ac:dyDescent="0.25">
      <c r="A3929" s="61" t="s">
        <v>12285</v>
      </c>
      <c r="B3929" s="61" t="s">
        <v>73</v>
      </c>
      <c r="C3929" s="62">
        <v>215712</v>
      </c>
      <c r="D3929" s="61" t="s">
        <v>12051</v>
      </c>
      <c r="E3929" s="61" t="s">
        <v>12239</v>
      </c>
      <c r="F3929" s="61" t="s">
        <v>12276</v>
      </c>
      <c r="G3929" s="63">
        <v>2.4</v>
      </c>
    </row>
    <row r="3930" spans="1:7" hidden="1" x14ac:dyDescent="0.25">
      <c r="A3930" s="61" t="s">
        <v>12285</v>
      </c>
      <c r="B3930" s="61" t="s">
        <v>73</v>
      </c>
      <c r="C3930" s="62">
        <v>215712</v>
      </c>
      <c r="D3930" s="61" t="s">
        <v>12117</v>
      </c>
      <c r="E3930" s="61" t="s">
        <v>12239</v>
      </c>
      <c r="F3930" s="61" t="s">
        <v>12275</v>
      </c>
      <c r="G3930" s="63">
        <v>3.8</v>
      </c>
    </row>
    <row r="3931" spans="1:7" hidden="1" x14ac:dyDescent="0.25">
      <c r="A3931" s="61" t="s">
        <v>12285</v>
      </c>
      <c r="B3931" s="61" t="s">
        <v>73</v>
      </c>
      <c r="C3931" s="62">
        <v>215712</v>
      </c>
      <c r="D3931" s="61" t="s">
        <v>12117</v>
      </c>
      <c r="E3931" s="61" t="s">
        <v>12239</v>
      </c>
      <c r="F3931" s="61" t="s">
        <v>12276</v>
      </c>
      <c r="G3931" s="63">
        <v>2.4</v>
      </c>
    </row>
    <row r="3932" spans="1:7" hidden="1" x14ac:dyDescent="0.25">
      <c r="A3932" s="61" t="s">
        <v>12285</v>
      </c>
      <c r="B3932" s="61" t="s">
        <v>77</v>
      </c>
      <c r="C3932" s="62">
        <v>216328</v>
      </c>
      <c r="D3932" s="61" t="s">
        <v>12051</v>
      </c>
      <c r="E3932" s="61" t="s">
        <v>12230</v>
      </c>
      <c r="F3932" s="61" t="s">
        <v>12275</v>
      </c>
      <c r="G3932" s="63">
        <v>3.5</v>
      </c>
    </row>
    <row r="3933" spans="1:7" hidden="1" x14ac:dyDescent="0.25">
      <c r="A3933" s="61" t="s">
        <v>12285</v>
      </c>
      <c r="B3933" s="61" t="s">
        <v>77</v>
      </c>
      <c r="C3933" s="62">
        <v>216328</v>
      </c>
      <c r="D3933" s="61" t="s">
        <v>12051</v>
      </c>
      <c r="E3933" s="61" t="s">
        <v>12230</v>
      </c>
      <c r="F3933" s="61" t="s">
        <v>12276</v>
      </c>
      <c r="G3933" s="63">
        <v>3</v>
      </c>
    </row>
    <row r="3934" spans="1:7" hidden="1" x14ac:dyDescent="0.25">
      <c r="A3934" s="61" t="s">
        <v>12285</v>
      </c>
      <c r="B3934" s="61" t="s">
        <v>77</v>
      </c>
      <c r="C3934" s="62">
        <v>216328</v>
      </c>
      <c r="D3934" s="61" t="s">
        <v>12059</v>
      </c>
      <c r="E3934" s="61" t="s">
        <v>12230</v>
      </c>
      <c r="F3934" s="61" t="s">
        <v>12276</v>
      </c>
      <c r="G3934" s="63">
        <v>3</v>
      </c>
    </row>
    <row r="3935" spans="1:7" hidden="1" x14ac:dyDescent="0.25">
      <c r="A3935" s="61" t="s">
        <v>12285</v>
      </c>
      <c r="B3935" s="61" t="s">
        <v>180</v>
      </c>
      <c r="C3935" s="62">
        <v>215232</v>
      </c>
      <c r="D3935" s="61" t="s">
        <v>12051</v>
      </c>
      <c r="E3935" s="61" t="s">
        <v>12241</v>
      </c>
      <c r="F3935" s="61" t="s">
        <v>12275</v>
      </c>
      <c r="G3935" s="63">
        <v>5</v>
      </c>
    </row>
    <row r="3936" spans="1:7" hidden="1" x14ac:dyDescent="0.25">
      <c r="A3936" s="61" t="s">
        <v>12285</v>
      </c>
      <c r="B3936" s="61" t="s">
        <v>225</v>
      </c>
      <c r="C3936" s="62">
        <v>44810</v>
      </c>
      <c r="D3936" s="61" t="s">
        <v>12051</v>
      </c>
      <c r="E3936" s="61" t="s">
        <v>12173</v>
      </c>
      <c r="F3936" s="61" t="s">
        <v>12275</v>
      </c>
      <c r="G3936" s="63">
        <v>4.5</v>
      </c>
    </row>
    <row r="3937" spans="1:7" hidden="1" x14ac:dyDescent="0.25">
      <c r="A3937" s="61" t="s">
        <v>12285</v>
      </c>
      <c r="B3937" s="61" t="s">
        <v>225</v>
      </c>
      <c r="C3937" s="62">
        <v>44810</v>
      </c>
      <c r="D3937" s="61" t="s">
        <v>12051</v>
      </c>
      <c r="E3937" s="61" t="s">
        <v>12173</v>
      </c>
      <c r="F3937" s="61" t="s">
        <v>12276</v>
      </c>
      <c r="G3937" s="63">
        <v>3</v>
      </c>
    </row>
    <row r="3938" spans="1:7" hidden="1" x14ac:dyDescent="0.25">
      <c r="A3938" s="61" t="s">
        <v>12285</v>
      </c>
      <c r="B3938" s="61" t="s">
        <v>225</v>
      </c>
      <c r="C3938" s="62">
        <v>44810</v>
      </c>
      <c r="D3938" s="61" t="s">
        <v>12005</v>
      </c>
      <c r="E3938" s="61" t="s">
        <v>12173</v>
      </c>
      <c r="F3938" s="61" t="s">
        <v>12275</v>
      </c>
      <c r="G3938" s="63">
        <v>4.5</v>
      </c>
    </row>
    <row r="3939" spans="1:7" hidden="1" x14ac:dyDescent="0.25">
      <c r="A3939" s="61" t="s">
        <v>12285</v>
      </c>
      <c r="B3939" s="61" t="s">
        <v>225</v>
      </c>
      <c r="C3939" s="62">
        <v>44810</v>
      </c>
      <c r="D3939" s="61" t="s">
        <v>12005</v>
      </c>
      <c r="E3939" s="61" t="s">
        <v>12173</v>
      </c>
      <c r="F3939" s="61" t="s">
        <v>12276</v>
      </c>
      <c r="G3939" s="63">
        <v>3</v>
      </c>
    </row>
    <row r="3940" spans="1:7" hidden="1" x14ac:dyDescent="0.25">
      <c r="A3940" s="61" t="s">
        <v>12285</v>
      </c>
      <c r="B3940" s="61" t="s">
        <v>50</v>
      </c>
      <c r="C3940" s="62">
        <v>490670</v>
      </c>
      <c r="D3940" s="61" t="s">
        <v>12051</v>
      </c>
      <c r="E3940" s="61" t="s">
        <v>12230</v>
      </c>
      <c r="F3940" s="61" t="s">
        <v>12275</v>
      </c>
      <c r="G3940" s="63">
        <v>3</v>
      </c>
    </row>
    <row r="3941" spans="1:7" hidden="1" x14ac:dyDescent="0.25">
      <c r="A3941" s="61" t="s">
        <v>12285</v>
      </c>
      <c r="B3941" s="61" t="s">
        <v>201</v>
      </c>
      <c r="C3941" s="62">
        <v>492478</v>
      </c>
      <c r="D3941" s="61" t="s">
        <v>12051</v>
      </c>
      <c r="E3941" s="61" t="s">
        <v>12242</v>
      </c>
      <c r="F3941" s="61" t="s">
        <v>12275</v>
      </c>
      <c r="G3941" s="63">
        <v>3</v>
      </c>
    </row>
    <row r="3942" spans="1:7" hidden="1" x14ac:dyDescent="0.25">
      <c r="A3942" s="61" t="s">
        <v>12285</v>
      </c>
      <c r="B3942" s="61" t="s">
        <v>201</v>
      </c>
      <c r="C3942" s="62">
        <v>492478</v>
      </c>
      <c r="D3942" s="61" t="s">
        <v>12051</v>
      </c>
      <c r="E3942" s="61" t="s">
        <v>12242</v>
      </c>
      <c r="F3942" s="61" t="s">
        <v>12276</v>
      </c>
      <c r="G3942" s="63">
        <v>1.5</v>
      </c>
    </row>
    <row r="3943" spans="1:7" hidden="1" x14ac:dyDescent="0.25">
      <c r="A3943" s="61" t="s">
        <v>12285</v>
      </c>
      <c r="B3943" s="61" t="s">
        <v>201</v>
      </c>
      <c r="C3943" s="62">
        <v>492478</v>
      </c>
      <c r="D3943" s="61" t="s">
        <v>12103</v>
      </c>
      <c r="E3943" s="61" t="s">
        <v>12242</v>
      </c>
      <c r="F3943" s="61" t="s">
        <v>12275</v>
      </c>
      <c r="G3943" s="63">
        <v>3</v>
      </c>
    </row>
    <row r="3944" spans="1:7" hidden="1" x14ac:dyDescent="0.25">
      <c r="A3944" s="61" t="s">
        <v>12285</v>
      </c>
      <c r="B3944" s="61" t="s">
        <v>201</v>
      </c>
      <c r="C3944" s="62">
        <v>492478</v>
      </c>
      <c r="D3944" s="61" t="s">
        <v>12103</v>
      </c>
      <c r="E3944" s="61" t="s">
        <v>12242</v>
      </c>
      <c r="F3944" s="61" t="s">
        <v>12276</v>
      </c>
      <c r="G3944" s="63">
        <v>1.5</v>
      </c>
    </row>
    <row r="3945" spans="1:7" hidden="1" x14ac:dyDescent="0.25">
      <c r="A3945" s="61" t="s">
        <v>12285</v>
      </c>
      <c r="B3945" s="61" t="s">
        <v>102</v>
      </c>
      <c r="C3945" s="62">
        <v>492733</v>
      </c>
      <c r="D3945" s="61" t="s">
        <v>12051</v>
      </c>
      <c r="E3945" s="61" t="s">
        <v>12230</v>
      </c>
      <c r="F3945" s="61" t="s">
        <v>12275</v>
      </c>
      <c r="G3945" s="63">
        <v>3</v>
      </c>
    </row>
    <row r="3946" spans="1:7" hidden="1" x14ac:dyDescent="0.25">
      <c r="A3946" s="61" t="s">
        <v>12285</v>
      </c>
      <c r="B3946" s="61" t="s">
        <v>62</v>
      </c>
      <c r="C3946" s="62">
        <v>486885</v>
      </c>
      <c r="D3946" s="61" t="s">
        <v>12051</v>
      </c>
      <c r="E3946" s="61" t="s">
        <v>12225</v>
      </c>
      <c r="F3946" s="61" t="s">
        <v>12276</v>
      </c>
      <c r="G3946" s="63">
        <v>7.5</v>
      </c>
    </row>
    <row r="3947" spans="1:7" hidden="1" x14ac:dyDescent="0.25">
      <c r="A3947" s="61" t="s">
        <v>12285</v>
      </c>
      <c r="B3947" s="61" t="s">
        <v>187</v>
      </c>
      <c r="C3947" s="62">
        <v>487012</v>
      </c>
      <c r="D3947" s="61" t="s">
        <v>12051</v>
      </c>
      <c r="E3947" s="61" t="s">
        <v>12242</v>
      </c>
      <c r="F3947" s="61" t="s">
        <v>12275</v>
      </c>
      <c r="G3947" s="63">
        <v>5</v>
      </c>
    </row>
    <row r="3948" spans="1:7" hidden="1" x14ac:dyDescent="0.25">
      <c r="A3948" s="61" t="s">
        <v>12285</v>
      </c>
      <c r="B3948" s="61" t="s">
        <v>218</v>
      </c>
      <c r="C3948" s="62">
        <v>45199</v>
      </c>
      <c r="D3948" s="61" t="s">
        <v>12051</v>
      </c>
      <c r="E3948" s="61" t="s">
        <v>12173</v>
      </c>
      <c r="F3948" s="61" t="s">
        <v>12275</v>
      </c>
      <c r="G3948" s="63">
        <v>5</v>
      </c>
    </row>
    <row r="3949" spans="1:7" hidden="1" x14ac:dyDescent="0.25">
      <c r="A3949" s="61" t="s">
        <v>12285</v>
      </c>
      <c r="B3949" s="61" t="s">
        <v>155</v>
      </c>
      <c r="C3949" s="62">
        <v>485814</v>
      </c>
      <c r="D3949" s="61" t="s">
        <v>12051</v>
      </c>
      <c r="E3949" s="61" t="s">
        <v>12183</v>
      </c>
      <c r="F3949" s="61" t="s">
        <v>12275</v>
      </c>
      <c r="G3949" s="63">
        <v>5</v>
      </c>
    </row>
    <row r="3950" spans="1:7" hidden="1" x14ac:dyDescent="0.25">
      <c r="A3950" s="61" t="s">
        <v>12285</v>
      </c>
      <c r="B3950" s="61" t="s">
        <v>176</v>
      </c>
      <c r="C3950" s="62">
        <v>45115</v>
      </c>
      <c r="D3950" s="61" t="s">
        <v>12051</v>
      </c>
      <c r="E3950" s="61" t="s">
        <v>12183</v>
      </c>
      <c r="F3950" s="61" t="s">
        <v>12275</v>
      </c>
      <c r="G3950" s="63">
        <v>5</v>
      </c>
    </row>
    <row r="3951" spans="1:7" hidden="1" x14ac:dyDescent="0.25">
      <c r="A3951" s="61" t="s">
        <v>12285</v>
      </c>
      <c r="B3951" s="61" t="s">
        <v>38</v>
      </c>
      <c r="C3951" s="62">
        <v>210388</v>
      </c>
      <c r="D3951" s="61" t="s">
        <v>12051</v>
      </c>
      <c r="E3951" s="61" t="s">
        <v>12219</v>
      </c>
      <c r="F3951" s="61" t="s">
        <v>12276</v>
      </c>
      <c r="G3951" s="63">
        <v>3.5</v>
      </c>
    </row>
    <row r="3952" spans="1:7" hidden="1" x14ac:dyDescent="0.25">
      <c r="A3952" s="61" t="s">
        <v>12285</v>
      </c>
      <c r="B3952" s="61" t="s">
        <v>52</v>
      </c>
      <c r="C3952" s="62">
        <v>212040</v>
      </c>
      <c r="D3952" s="61" t="s">
        <v>12051</v>
      </c>
      <c r="E3952" s="61" t="s">
        <v>12202</v>
      </c>
      <c r="F3952" s="61" t="s">
        <v>12276</v>
      </c>
      <c r="G3952" s="63">
        <v>7</v>
      </c>
    </row>
    <row r="3953" spans="1:7" hidden="1" x14ac:dyDescent="0.25">
      <c r="A3953" s="61" t="s">
        <v>12285</v>
      </c>
      <c r="B3953" s="61" t="s">
        <v>951</v>
      </c>
      <c r="C3953" s="62">
        <v>215027</v>
      </c>
      <c r="D3953" s="61" t="s">
        <v>12051</v>
      </c>
      <c r="E3953" s="61" t="s">
        <v>12165</v>
      </c>
      <c r="F3953" s="61" t="s">
        <v>12275</v>
      </c>
      <c r="G3953" s="63">
        <v>10</v>
      </c>
    </row>
    <row r="3954" spans="1:7" hidden="1" x14ac:dyDescent="0.25">
      <c r="A3954" s="61" t="s">
        <v>12285</v>
      </c>
      <c r="B3954" s="61" t="s">
        <v>142</v>
      </c>
      <c r="C3954" s="62">
        <v>340077</v>
      </c>
      <c r="D3954" s="61" t="s">
        <v>12051</v>
      </c>
      <c r="E3954" s="61" t="s">
        <v>12183</v>
      </c>
      <c r="F3954" s="61" t="s">
        <v>12275</v>
      </c>
      <c r="G3954" s="63">
        <v>5</v>
      </c>
    </row>
    <row r="3955" spans="1:7" hidden="1" x14ac:dyDescent="0.25">
      <c r="A3955" s="61" t="s">
        <v>12285</v>
      </c>
      <c r="B3955" s="61" t="s">
        <v>61</v>
      </c>
      <c r="C3955" s="62">
        <v>493361</v>
      </c>
      <c r="D3955" s="61" t="s">
        <v>12051</v>
      </c>
      <c r="E3955" s="61" t="s">
        <v>12204</v>
      </c>
      <c r="F3955" s="61" t="s">
        <v>12275</v>
      </c>
      <c r="G3955" s="63">
        <v>2.5</v>
      </c>
    </row>
    <row r="3956" spans="1:7" hidden="1" x14ac:dyDescent="0.25">
      <c r="A3956" s="61" t="s">
        <v>12285</v>
      </c>
      <c r="B3956" s="61" t="s">
        <v>61</v>
      </c>
      <c r="C3956" s="62">
        <v>493361</v>
      </c>
      <c r="D3956" s="61" t="s">
        <v>12051</v>
      </c>
      <c r="E3956" s="61" t="s">
        <v>12204</v>
      </c>
      <c r="F3956" s="61" t="s">
        <v>12276</v>
      </c>
      <c r="G3956" s="63">
        <v>2</v>
      </c>
    </row>
    <row r="3957" spans="1:7" hidden="1" x14ac:dyDescent="0.25">
      <c r="A3957" s="61" t="s">
        <v>12285</v>
      </c>
      <c r="B3957" s="61" t="s">
        <v>61</v>
      </c>
      <c r="C3957" s="62">
        <v>493361</v>
      </c>
      <c r="D3957" s="61" t="s">
        <v>12113</v>
      </c>
      <c r="E3957" s="61" t="s">
        <v>12204</v>
      </c>
      <c r="F3957" s="61" t="s">
        <v>12276</v>
      </c>
      <c r="G3957" s="63">
        <v>2</v>
      </c>
    </row>
    <row r="3958" spans="1:7" hidden="1" x14ac:dyDescent="0.25">
      <c r="A3958" s="61" t="s">
        <v>12285</v>
      </c>
      <c r="B3958" s="61" t="s">
        <v>184</v>
      </c>
      <c r="C3958" s="62">
        <v>497431</v>
      </c>
      <c r="D3958" s="61" t="s">
        <v>12051</v>
      </c>
      <c r="E3958" s="61" t="s">
        <v>12224</v>
      </c>
      <c r="F3958" s="61" t="s">
        <v>12275</v>
      </c>
      <c r="G3958" s="63">
        <v>6</v>
      </c>
    </row>
    <row r="3959" spans="1:7" hidden="1" x14ac:dyDescent="0.25">
      <c r="A3959" s="61" t="s">
        <v>12285</v>
      </c>
      <c r="B3959" s="61" t="s">
        <v>173</v>
      </c>
      <c r="C3959" s="62">
        <v>497533</v>
      </c>
      <c r="D3959" s="61" t="s">
        <v>12051</v>
      </c>
      <c r="E3959" s="61" t="s">
        <v>12174</v>
      </c>
      <c r="F3959" s="61" t="s">
        <v>12276</v>
      </c>
      <c r="G3959" s="63">
        <v>6</v>
      </c>
    </row>
    <row r="3960" spans="1:7" hidden="1" x14ac:dyDescent="0.25">
      <c r="A3960" s="61" t="s">
        <v>12285</v>
      </c>
      <c r="B3960" s="61" t="s">
        <v>173</v>
      </c>
      <c r="C3960" s="62">
        <v>497533</v>
      </c>
      <c r="D3960" s="61" t="s">
        <v>12039</v>
      </c>
      <c r="E3960" s="61" t="s">
        <v>12174</v>
      </c>
      <c r="F3960" s="61" t="s">
        <v>12276</v>
      </c>
      <c r="G3960" s="63">
        <v>6</v>
      </c>
    </row>
    <row r="3961" spans="1:7" hidden="1" x14ac:dyDescent="0.25">
      <c r="A3961" s="61" t="s">
        <v>12285</v>
      </c>
      <c r="B3961" s="61" t="s">
        <v>10086</v>
      </c>
      <c r="C3961" s="62">
        <v>575563</v>
      </c>
      <c r="D3961" s="61" t="s">
        <v>12051</v>
      </c>
      <c r="E3961" s="61" t="s">
        <v>12222</v>
      </c>
      <c r="F3961" s="61" t="s">
        <v>12275</v>
      </c>
      <c r="G3961" s="63">
        <v>2.5</v>
      </c>
    </row>
    <row r="3962" spans="1:7" hidden="1" x14ac:dyDescent="0.25">
      <c r="A3962" s="61" t="s">
        <v>12285</v>
      </c>
      <c r="B3962" s="61" t="s">
        <v>10086</v>
      </c>
      <c r="C3962" s="62">
        <v>575563</v>
      </c>
      <c r="D3962" s="61" t="s">
        <v>12051</v>
      </c>
      <c r="E3962" s="61" t="s">
        <v>12222</v>
      </c>
      <c r="F3962" s="61" t="s">
        <v>12276</v>
      </c>
      <c r="G3962" s="63">
        <v>2.5</v>
      </c>
    </row>
    <row r="3963" spans="1:7" hidden="1" x14ac:dyDescent="0.25">
      <c r="A3963" s="61" t="s">
        <v>12285</v>
      </c>
      <c r="B3963" s="61" t="s">
        <v>10086</v>
      </c>
      <c r="C3963" s="62">
        <v>575563</v>
      </c>
      <c r="D3963" s="61" t="s">
        <v>12119</v>
      </c>
      <c r="E3963" s="61" t="s">
        <v>12222</v>
      </c>
      <c r="F3963" s="61" t="s">
        <v>12275</v>
      </c>
      <c r="G3963" s="63">
        <v>2.5</v>
      </c>
    </row>
    <row r="3964" spans="1:7" hidden="1" x14ac:dyDescent="0.25">
      <c r="A3964" s="61" t="s">
        <v>12285</v>
      </c>
      <c r="B3964" s="61" t="s">
        <v>10086</v>
      </c>
      <c r="C3964" s="62">
        <v>575563</v>
      </c>
      <c r="D3964" s="61" t="s">
        <v>12119</v>
      </c>
      <c r="E3964" s="61" t="s">
        <v>12222</v>
      </c>
      <c r="F3964" s="61" t="s">
        <v>12276</v>
      </c>
      <c r="G3964" s="63">
        <v>2.5</v>
      </c>
    </row>
    <row r="3965" spans="1:7" hidden="1" x14ac:dyDescent="0.25">
      <c r="A3965" s="61" t="s">
        <v>12285</v>
      </c>
      <c r="B3965" s="61" t="s">
        <v>162</v>
      </c>
      <c r="C3965" s="62">
        <v>576299</v>
      </c>
      <c r="D3965" s="61" t="s">
        <v>12088</v>
      </c>
      <c r="E3965" s="61" t="s">
        <v>12211</v>
      </c>
      <c r="F3965" s="61" t="s">
        <v>12275</v>
      </c>
      <c r="G3965" s="63">
        <v>3</v>
      </c>
    </row>
    <row r="3966" spans="1:7" hidden="1" x14ac:dyDescent="0.25">
      <c r="A3966" s="61" t="s">
        <v>12285</v>
      </c>
      <c r="B3966" s="61" t="s">
        <v>162</v>
      </c>
      <c r="C3966" s="62">
        <v>576299</v>
      </c>
      <c r="D3966" s="61" t="s">
        <v>12088</v>
      </c>
      <c r="E3966" s="61" t="s">
        <v>12211</v>
      </c>
      <c r="F3966" s="61" t="s">
        <v>12276</v>
      </c>
      <c r="G3966" s="63">
        <v>1</v>
      </c>
    </row>
    <row r="3967" spans="1:7" hidden="1" x14ac:dyDescent="0.25">
      <c r="A3967" s="61" t="s">
        <v>12285</v>
      </c>
      <c r="B3967" s="61" t="s">
        <v>162</v>
      </c>
      <c r="C3967" s="62">
        <v>576299</v>
      </c>
      <c r="D3967" s="61" t="s">
        <v>12051</v>
      </c>
      <c r="E3967" s="61" t="s">
        <v>12211</v>
      </c>
      <c r="F3967" s="61" t="s">
        <v>12275</v>
      </c>
      <c r="G3967" s="63">
        <v>3</v>
      </c>
    </row>
    <row r="3968" spans="1:7" hidden="1" x14ac:dyDescent="0.25">
      <c r="A3968" s="61" t="s">
        <v>12285</v>
      </c>
      <c r="B3968" s="61" t="s">
        <v>162</v>
      </c>
      <c r="C3968" s="62">
        <v>576299</v>
      </c>
      <c r="D3968" s="61" t="s">
        <v>12051</v>
      </c>
      <c r="E3968" s="61" t="s">
        <v>12211</v>
      </c>
      <c r="F3968" s="61" t="s">
        <v>12276</v>
      </c>
      <c r="G3968" s="63">
        <v>1</v>
      </c>
    </row>
    <row r="3969" spans="1:7" hidden="1" x14ac:dyDescent="0.25">
      <c r="A3969" s="61" t="s">
        <v>12285</v>
      </c>
      <c r="B3969" s="61" t="s">
        <v>166</v>
      </c>
      <c r="C3969" s="62">
        <v>576897</v>
      </c>
      <c r="D3969" s="61" t="s">
        <v>12101</v>
      </c>
      <c r="E3969" s="61" t="s">
        <v>12179</v>
      </c>
      <c r="F3969" s="61" t="s">
        <v>12275</v>
      </c>
      <c r="G3969" s="63">
        <v>8</v>
      </c>
    </row>
    <row r="3970" spans="1:7" hidden="1" x14ac:dyDescent="0.25">
      <c r="A3970" s="61" t="s">
        <v>12285</v>
      </c>
      <c r="B3970" s="61" t="s">
        <v>166</v>
      </c>
      <c r="C3970" s="62">
        <v>576897</v>
      </c>
      <c r="D3970" s="61" t="s">
        <v>12101</v>
      </c>
      <c r="E3970" s="61" t="s">
        <v>12179</v>
      </c>
      <c r="F3970" s="61" t="s">
        <v>12276</v>
      </c>
      <c r="G3970" s="63">
        <v>8</v>
      </c>
    </row>
    <row r="3971" spans="1:7" hidden="1" x14ac:dyDescent="0.25">
      <c r="A3971" s="61" t="s">
        <v>12285</v>
      </c>
      <c r="B3971" s="61" t="s">
        <v>166</v>
      </c>
      <c r="C3971" s="62">
        <v>576897</v>
      </c>
      <c r="D3971" s="61" t="s">
        <v>12051</v>
      </c>
      <c r="E3971" s="61" t="s">
        <v>12174</v>
      </c>
      <c r="F3971" s="61" t="s">
        <v>12276</v>
      </c>
      <c r="G3971" s="63">
        <v>6</v>
      </c>
    </row>
    <row r="3972" spans="1:7" hidden="1" x14ac:dyDescent="0.25">
      <c r="A3972" s="61" t="s">
        <v>12285</v>
      </c>
      <c r="B3972" s="61" t="s">
        <v>166</v>
      </c>
      <c r="C3972" s="62">
        <v>576897</v>
      </c>
      <c r="D3972" s="61" t="s">
        <v>12051</v>
      </c>
      <c r="E3972" s="61" t="s">
        <v>12223</v>
      </c>
      <c r="F3972" s="61" t="s">
        <v>12276</v>
      </c>
      <c r="G3972" s="63">
        <v>3</v>
      </c>
    </row>
    <row r="3973" spans="1:7" hidden="1" x14ac:dyDescent="0.25">
      <c r="A3973" s="61" t="s">
        <v>12285</v>
      </c>
      <c r="B3973" s="61" t="s">
        <v>166</v>
      </c>
      <c r="C3973" s="62">
        <v>576897</v>
      </c>
      <c r="D3973" s="61" t="s">
        <v>12051</v>
      </c>
      <c r="E3973" s="61" t="s">
        <v>12241</v>
      </c>
      <c r="F3973" s="61" t="s">
        <v>12275</v>
      </c>
      <c r="G3973" s="63">
        <v>5</v>
      </c>
    </row>
    <row r="3974" spans="1:7" hidden="1" x14ac:dyDescent="0.25">
      <c r="A3974" s="61" t="s">
        <v>12285</v>
      </c>
      <c r="B3974" s="61" t="s">
        <v>166</v>
      </c>
      <c r="C3974" s="62">
        <v>576897</v>
      </c>
      <c r="D3974" s="61" t="s">
        <v>12051</v>
      </c>
      <c r="E3974" s="61" t="s">
        <v>12241</v>
      </c>
      <c r="F3974" s="61" t="s">
        <v>12276</v>
      </c>
      <c r="G3974" s="63">
        <v>3.55</v>
      </c>
    </row>
    <row r="3975" spans="1:7" hidden="1" x14ac:dyDescent="0.25">
      <c r="A3975" s="61" t="s">
        <v>12285</v>
      </c>
      <c r="B3975" s="61" t="s">
        <v>166</v>
      </c>
      <c r="C3975" s="62">
        <v>576897</v>
      </c>
      <c r="D3975" s="61" t="s">
        <v>12051</v>
      </c>
      <c r="E3975" s="61" t="s">
        <v>12179</v>
      </c>
      <c r="F3975" s="61" t="s">
        <v>12275</v>
      </c>
      <c r="G3975" s="63">
        <v>8</v>
      </c>
    </row>
    <row r="3976" spans="1:7" hidden="1" x14ac:dyDescent="0.25">
      <c r="A3976" s="61" t="s">
        <v>12285</v>
      </c>
      <c r="B3976" s="61" t="s">
        <v>166</v>
      </c>
      <c r="C3976" s="62">
        <v>576897</v>
      </c>
      <c r="D3976" s="61" t="s">
        <v>12051</v>
      </c>
      <c r="E3976" s="61" t="s">
        <v>12179</v>
      </c>
      <c r="F3976" s="61" t="s">
        <v>12276</v>
      </c>
      <c r="G3976" s="63">
        <v>8</v>
      </c>
    </row>
    <row r="3977" spans="1:7" hidden="1" x14ac:dyDescent="0.25">
      <c r="A3977" s="61" t="s">
        <v>12285</v>
      </c>
      <c r="B3977" s="61" t="s">
        <v>166</v>
      </c>
      <c r="C3977" s="62">
        <v>576897</v>
      </c>
      <c r="D3977" s="61" t="s">
        <v>12090</v>
      </c>
      <c r="E3977" s="61" t="s">
        <v>12241</v>
      </c>
      <c r="F3977" s="61" t="s">
        <v>12275</v>
      </c>
      <c r="G3977" s="63">
        <v>5</v>
      </c>
    </row>
    <row r="3978" spans="1:7" hidden="1" x14ac:dyDescent="0.25">
      <c r="A3978" s="61" t="s">
        <v>12285</v>
      </c>
      <c r="B3978" s="61" t="s">
        <v>166</v>
      </c>
      <c r="C3978" s="62">
        <v>576897</v>
      </c>
      <c r="D3978" s="61" t="s">
        <v>12090</v>
      </c>
      <c r="E3978" s="61" t="s">
        <v>12241</v>
      </c>
      <c r="F3978" s="61" t="s">
        <v>12276</v>
      </c>
      <c r="G3978" s="63">
        <v>3.55</v>
      </c>
    </row>
    <row r="3979" spans="1:7" hidden="1" x14ac:dyDescent="0.25">
      <c r="A3979" s="61" t="s">
        <v>12287</v>
      </c>
      <c r="B3979" s="61" t="s">
        <v>207</v>
      </c>
      <c r="C3979" s="62">
        <v>589682</v>
      </c>
      <c r="D3979" s="61" t="s">
        <v>12012</v>
      </c>
      <c r="E3979" s="61" t="s">
        <v>12162</v>
      </c>
      <c r="F3979" s="61" t="s">
        <v>12275</v>
      </c>
      <c r="G3979" s="63">
        <v>13</v>
      </c>
    </row>
    <row r="3980" spans="1:7" hidden="1" x14ac:dyDescent="0.25">
      <c r="A3980" s="61" t="s">
        <v>12287</v>
      </c>
      <c r="B3980" s="61" t="s">
        <v>207</v>
      </c>
      <c r="C3980" s="62">
        <v>589682</v>
      </c>
      <c r="D3980" s="61" t="s">
        <v>12012</v>
      </c>
      <c r="E3980" s="61" t="s">
        <v>12162</v>
      </c>
      <c r="F3980" s="61" t="s">
        <v>12276</v>
      </c>
      <c r="G3980" s="63">
        <v>10.5</v>
      </c>
    </row>
    <row r="3981" spans="1:7" hidden="1" x14ac:dyDescent="0.25">
      <c r="A3981" s="61" t="s">
        <v>12287</v>
      </c>
      <c r="B3981" s="61" t="s">
        <v>207</v>
      </c>
      <c r="C3981" s="62">
        <v>589682</v>
      </c>
      <c r="D3981" s="61" t="s">
        <v>12051</v>
      </c>
      <c r="E3981" s="61" t="s">
        <v>12162</v>
      </c>
      <c r="F3981" s="61" t="s">
        <v>12275</v>
      </c>
      <c r="G3981" s="63">
        <v>13</v>
      </c>
    </row>
    <row r="3982" spans="1:7" hidden="1" x14ac:dyDescent="0.25">
      <c r="A3982" s="61" t="s">
        <v>12287</v>
      </c>
      <c r="B3982" s="61" t="s">
        <v>207</v>
      </c>
      <c r="C3982" s="62">
        <v>589682</v>
      </c>
      <c r="D3982" s="61" t="s">
        <v>12051</v>
      </c>
      <c r="E3982" s="61" t="s">
        <v>12162</v>
      </c>
      <c r="F3982" s="61" t="s">
        <v>12276</v>
      </c>
      <c r="G3982" s="63">
        <v>10.5</v>
      </c>
    </row>
    <row r="3983" spans="1:7" hidden="1" x14ac:dyDescent="0.25">
      <c r="A3983" s="61" t="s">
        <v>12287</v>
      </c>
      <c r="B3983" s="61" t="s">
        <v>239</v>
      </c>
      <c r="C3983" s="62">
        <v>589783</v>
      </c>
      <c r="D3983" s="61" t="s">
        <v>12051</v>
      </c>
      <c r="E3983" s="61" t="s">
        <v>12162</v>
      </c>
      <c r="F3983" s="61" t="s">
        <v>12276</v>
      </c>
      <c r="G3983" s="63">
        <v>3</v>
      </c>
    </row>
    <row r="3984" spans="1:7" hidden="1" x14ac:dyDescent="0.25">
      <c r="A3984" s="61" t="s">
        <v>12287</v>
      </c>
      <c r="B3984" s="61" t="s">
        <v>47</v>
      </c>
      <c r="C3984" s="62">
        <v>589786</v>
      </c>
      <c r="D3984" s="61" t="s">
        <v>12051</v>
      </c>
      <c r="E3984" s="61" t="s">
        <v>12163</v>
      </c>
      <c r="F3984" s="61" t="s">
        <v>12275</v>
      </c>
      <c r="G3984" s="63">
        <v>2</v>
      </c>
    </row>
    <row r="3985" spans="1:7" hidden="1" x14ac:dyDescent="0.25">
      <c r="A3985" s="61" t="s">
        <v>12287</v>
      </c>
      <c r="B3985" s="61" t="s">
        <v>47</v>
      </c>
      <c r="C3985" s="62">
        <v>589786</v>
      </c>
      <c r="D3985" s="61" t="s">
        <v>12051</v>
      </c>
      <c r="E3985" s="61" t="s">
        <v>12163</v>
      </c>
      <c r="F3985" s="61" t="s">
        <v>12276</v>
      </c>
      <c r="G3985" s="63">
        <v>2</v>
      </c>
    </row>
    <row r="3986" spans="1:7" hidden="1" x14ac:dyDescent="0.25">
      <c r="A3986" s="61" t="s">
        <v>12287</v>
      </c>
      <c r="B3986" s="61" t="s">
        <v>47</v>
      </c>
      <c r="C3986" s="62">
        <v>589786</v>
      </c>
      <c r="D3986" s="61" t="s">
        <v>12019</v>
      </c>
      <c r="E3986" s="61" t="s">
        <v>12163</v>
      </c>
      <c r="F3986" s="61" t="s">
        <v>12275</v>
      </c>
      <c r="G3986" s="63">
        <v>2</v>
      </c>
    </row>
    <row r="3987" spans="1:7" hidden="1" x14ac:dyDescent="0.25">
      <c r="A3987" s="61" t="s">
        <v>12287</v>
      </c>
      <c r="B3987" s="61" t="s">
        <v>47</v>
      </c>
      <c r="C3987" s="62">
        <v>589786</v>
      </c>
      <c r="D3987" s="61" t="s">
        <v>12019</v>
      </c>
      <c r="E3987" s="61" t="s">
        <v>12163</v>
      </c>
      <c r="F3987" s="61" t="s">
        <v>12276</v>
      </c>
      <c r="G3987" s="63">
        <v>2</v>
      </c>
    </row>
    <row r="3988" spans="1:7" hidden="1" x14ac:dyDescent="0.25">
      <c r="A3988" s="61" t="s">
        <v>12287</v>
      </c>
      <c r="B3988" s="61" t="s">
        <v>100</v>
      </c>
      <c r="C3988" s="62">
        <v>589905</v>
      </c>
      <c r="D3988" s="61" t="s">
        <v>12051</v>
      </c>
      <c r="E3988" s="61" t="s">
        <v>12164</v>
      </c>
      <c r="F3988" s="61" t="s">
        <v>12275</v>
      </c>
      <c r="G3988" s="63">
        <v>10</v>
      </c>
    </row>
    <row r="3989" spans="1:7" hidden="1" x14ac:dyDescent="0.25">
      <c r="A3989" s="61" t="s">
        <v>12287</v>
      </c>
      <c r="B3989" s="61" t="s">
        <v>79</v>
      </c>
      <c r="C3989" s="62">
        <v>589916</v>
      </c>
      <c r="D3989" s="61" t="s">
        <v>12051</v>
      </c>
      <c r="E3989" s="61" t="s">
        <v>12165</v>
      </c>
      <c r="F3989" s="61" t="s">
        <v>12275</v>
      </c>
      <c r="G3989" s="63">
        <v>10</v>
      </c>
    </row>
    <row r="3990" spans="1:7" hidden="1" x14ac:dyDescent="0.25">
      <c r="A3990" s="61" t="s">
        <v>12287</v>
      </c>
      <c r="B3990" s="61" t="s">
        <v>79</v>
      </c>
      <c r="C3990" s="62">
        <v>589916</v>
      </c>
      <c r="D3990" s="61" t="s">
        <v>12051</v>
      </c>
      <c r="E3990" s="61" t="s">
        <v>12165</v>
      </c>
      <c r="F3990" s="61" t="s">
        <v>12276</v>
      </c>
      <c r="G3990" s="63">
        <v>7.5</v>
      </c>
    </row>
    <row r="3991" spans="1:7" hidden="1" x14ac:dyDescent="0.25">
      <c r="A3991" s="61" t="s">
        <v>12287</v>
      </c>
      <c r="B3991" s="61" t="s">
        <v>172</v>
      </c>
      <c r="C3991" s="62">
        <v>589938</v>
      </c>
      <c r="D3991" s="61" t="s">
        <v>12051</v>
      </c>
      <c r="E3991" s="61" t="s">
        <v>12166</v>
      </c>
      <c r="F3991" s="61" t="s">
        <v>12275</v>
      </c>
      <c r="G3991" s="63">
        <v>6.5</v>
      </c>
    </row>
    <row r="3992" spans="1:7" hidden="1" x14ac:dyDescent="0.25">
      <c r="A3992" s="61" t="s">
        <v>12287</v>
      </c>
      <c r="B3992" s="61" t="s">
        <v>172</v>
      </c>
      <c r="C3992" s="62">
        <v>589938</v>
      </c>
      <c r="D3992" s="61" t="s">
        <v>12051</v>
      </c>
      <c r="E3992" s="61" t="s">
        <v>12166</v>
      </c>
      <c r="F3992" s="61" t="s">
        <v>12276</v>
      </c>
      <c r="G3992" s="63">
        <v>8</v>
      </c>
    </row>
    <row r="3993" spans="1:7" hidden="1" x14ac:dyDescent="0.25">
      <c r="A3993" s="61" t="s">
        <v>12287</v>
      </c>
      <c r="B3993" s="61" t="s">
        <v>172</v>
      </c>
      <c r="C3993" s="62">
        <v>589938</v>
      </c>
      <c r="D3993" s="61" t="s">
        <v>12051</v>
      </c>
      <c r="E3993" s="61" t="s">
        <v>12167</v>
      </c>
      <c r="F3993" s="61" t="s">
        <v>12275</v>
      </c>
      <c r="G3993" s="63">
        <v>7</v>
      </c>
    </row>
    <row r="3994" spans="1:7" hidden="1" x14ac:dyDescent="0.25">
      <c r="A3994" s="61" t="s">
        <v>12287</v>
      </c>
      <c r="B3994" s="61" t="s">
        <v>172</v>
      </c>
      <c r="C3994" s="62">
        <v>589938</v>
      </c>
      <c r="D3994" s="61" t="s">
        <v>12051</v>
      </c>
      <c r="E3994" s="61" t="s">
        <v>12167</v>
      </c>
      <c r="F3994" s="61" t="s">
        <v>12276</v>
      </c>
      <c r="G3994" s="63">
        <v>8</v>
      </c>
    </row>
    <row r="3995" spans="1:7" hidden="1" x14ac:dyDescent="0.25">
      <c r="A3995" s="61" t="s">
        <v>12287</v>
      </c>
      <c r="B3995" s="61" t="s">
        <v>40</v>
      </c>
      <c r="C3995" s="62">
        <v>589988</v>
      </c>
      <c r="D3995" s="61" t="s">
        <v>12051</v>
      </c>
      <c r="E3995" s="61" t="s">
        <v>12168</v>
      </c>
      <c r="F3995" s="61" t="s">
        <v>12275</v>
      </c>
      <c r="G3995" s="63">
        <v>17</v>
      </c>
    </row>
    <row r="3996" spans="1:7" hidden="1" x14ac:dyDescent="0.25">
      <c r="A3996" s="61" t="s">
        <v>12287</v>
      </c>
      <c r="B3996" s="61" t="s">
        <v>40</v>
      </c>
      <c r="C3996" s="62">
        <v>589988</v>
      </c>
      <c r="D3996" s="61" t="s">
        <v>11954</v>
      </c>
      <c r="E3996" s="61" t="s">
        <v>12168</v>
      </c>
      <c r="F3996" s="61" t="s">
        <v>12275</v>
      </c>
      <c r="G3996" s="63">
        <v>17</v>
      </c>
    </row>
    <row r="3997" spans="1:7" hidden="1" x14ac:dyDescent="0.25">
      <c r="A3997" s="61" t="s">
        <v>12287</v>
      </c>
      <c r="B3997" s="61" t="s">
        <v>69</v>
      </c>
      <c r="C3997" s="62">
        <v>590012</v>
      </c>
      <c r="D3997" s="61" t="s">
        <v>12051</v>
      </c>
      <c r="E3997" s="61" t="s">
        <v>12169</v>
      </c>
      <c r="F3997" s="61" t="s">
        <v>12275</v>
      </c>
      <c r="G3997" s="63">
        <v>6</v>
      </c>
    </row>
    <row r="3998" spans="1:7" hidden="1" x14ac:dyDescent="0.25">
      <c r="A3998" s="61" t="s">
        <v>12287</v>
      </c>
      <c r="B3998" s="61" t="s">
        <v>69</v>
      </c>
      <c r="C3998" s="62">
        <v>590012</v>
      </c>
      <c r="D3998" s="61" t="s">
        <v>12051</v>
      </c>
      <c r="E3998" s="61" t="s">
        <v>12169</v>
      </c>
      <c r="F3998" s="61" t="s">
        <v>12276</v>
      </c>
      <c r="G3998" s="63">
        <v>6</v>
      </c>
    </row>
    <row r="3999" spans="1:7" hidden="1" x14ac:dyDescent="0.25">
      <c r="A3999" s="61" t="s">
        <v>12287</v>
      </c>
      <c r="B3999" s="61" t="s">
        <v>147</v>
      </c>
      <c r="C3999" s="62">
        <v>590086</v>
      </c>
      <c r="D3999" s="61" t="s">
        <v>12051</v>
      </c>
      <c r="E3999" s="61" t="s">
        <v>12170</v>
      </c>
      <c r="F3999" s="61" t="s">
        <v>12275</v>
      </c>
      <c r="G3999" s="63">
        <v>5</v>
      </c>
    </row>
    <row r="4000" spans="1:7" hidden="1" x14ac:dyDescent="0.25">
      <c r="A4000" s="61" t="s">
        <v>12287</v>
      </c>
      <c r="B4000" s="61" t="s">
        <v>147</v>
      </c>
      <c r="C4000" s="62">
        <v>590086</v>
      </c>
      <c r="D4000" s="61" t="s">
        <v>12051</v>
      </c>
      <c r="E4000" s="61" t="s">
        <v>12170</v>
      </c>
      <c r="F4000" s="61" t="s">
        <v>12276</v>
      </c>
      <c r="G4000" s="63">
        <v>6.5</v>
      </c>
    </row>
    <row r="4001" spans="1:7" hidden="1" x14ac:dyDescent="0.25">
      <c r="A4001" s="61" t="s">
        <v>12287</v>
      </c>
      <c r="B4001" s="61" t="s">
        <v>251</v>
      </c>
      <c r="C4001" s="62">
        <v>215227</v>
      </c>
      <c r="D4001" s="61" t="s">
        <v>12051</v>
      </c>
      <c r="E4001" s="61" t="s">
        <v>12167</v>
      </c>
      <c r="F4001" s="61" t="s">
        <v>12276</v>
      </c>
      <c r="G4001" s="63">
        <v>7</v>
      </c>
    </row>
    <row r="4002" spans="1:7" hidden="1" x14ac:dyDescent="0.25">
      <c r="A4002" s="61" t="s">
        <v>12287</v>
      </c>
      <c r="B4002" s="61" t="s">
        <v>66</v>
      </c>
      <c r="C4002" s="62">
        <v>590284</v>
      </c>
      <c r="D4002" s="61" t="s">
        <v>12051</v>
      </c>
      <c r="E4002" s="61" t="s">
        <v>12171</v>
      </c>
      <c r="F4002" s="61" t="s">
        <v>12276</v>
      </c>
      <c r="G4002" s="63">
        <v>3</v>
      </c>
    </row>
    <row r="4003" spans="1:7" hidden="1" x14ac:dyDescent="0.25">
      <c r="A4003" s="61" t="s">
        <v>12287</v>
      </c>
      <c r="B4003" s="61" t="s">
        <v>244</v>
      </c>
      <c r="C4003" s="62">
        <v>587272</v>
      </c>
      <c r="D4003" s="61" t="s">
        <v>12051</v>
      </c>
      <c r="E4003" s="61" t="s">
        <v>12172</v>
      </c>
      <c r="F4003" s="61" t="s">
        <v>12275</v>
      </c>
      <c r="G4003" s="63">
        <v>2</v>
      </c>
    </row>
    <row r="4004" spans="1:7" hidden="1" x14ac:dyDescent="0.25">
      <c r="A4004" s="61" t="s">
        <v>12287</v>
      </c>
      <c r="B4004" s="61" t="s">
        <v>128</v>
      </c>
      <c r="C4004" s="62">
        <v>590345</v>
      </c>
      <c r="D4004" s="61" t="s">
        <v>12051</v>
      </c>
      <c r="E4004" s="61" t="s">
        <v>12173</v>
      </c>
      <c r="F4004" s="61" t="s">
        <v>12275</v>
      </c>
      <c r="G4004" s="63">
        <v>4</v>
      </c>
    </row>
    <row r="4005" spans="1:7" hidden="1" x14ac:dyDescent="0.25">
      <c r="A4005" s="61" t="s">
        <v>12287</v>
      </c>
      <c r="B4005" s="61" t="s">
        <v>128</v>
      </c>
      <c r="C4005" s="62">
        <v>590345</v>
      </c>
      <c r="D4005" s="61" t="s">
        <v>12051</v>
      </c>
      <c r="E4005" s="61" t="s">
        <v>12173</v>
      </c>
      <c r="F4005" s="61" t="s">
        <v>12276</v>
      </c>
      <c r="G4005" s="63">
        <v>3</v>
      </c>
    </row>
    <row r="4006" spans="1:7" hidden="1" x14ac:dyDescent="0.25">
      <c r="A4006" s="61" t="s">
        <v>12287</v>
      </c>
      <c r="B4006" s="61" t="s">
        <v>960</v>
      </c>
      <c r="C4006" s="62">
        <v>590395</v>
      </c>
      <c r="D4006" s="61" t="s">
        <v>12051</v>
      </c>
      <c r="E4006" s="61" t="s">
        <v>12174</v>
      </c>
      <c r="F4006" s="61" t="s">
        <v>12276</v>
      </c>
      <c r="G4006" s="63">
        <v>8</v>
      </c>
    </row>
    <row r="4007" spans="1:7" hidden="1" x14ac:dyDescent="0.25">
      <c r="A4007" s="61" t="s">
        <v>12287</v>
      </c>
      <c r="B4007" s="61" t="s">
        <v>141</v>
      </c>
      <c r="C4007" s="62">
        <v>590419</v>
      </c>
      <c r="D4007" s="61" t="s">
        <v>12086</v>
      </c>
      <c r="E4007" s="61" t="s">
        <v>12175</v>
      </c>
      <c r="F4007" s="61" t="s">
        <v>12276</v>
      </c>
      <c r="G4007" s="63">
        <v>2</v>
      </c>
    </row>
    <row r="4008" spans="1:7" hidden="1" x14ac:dyDescent="0.25">
      <c r="A4008" s="61" t="s">
        <v>12287</v>
      </c>
      <c r="B4008" s="61" t="s">
        <v>141</v>
      </c>
      <c r="C4008" s="62">
        <v>590419</v>
      </c>
      <c r="D4008" s="61" t="s">
        <v>12051</v>
      </c>
      <c r="E4008" s="61" t="s">
        <v>12175</v>
      </c>
      <c r="F4008" s="61" t="s">
        <v>12275</v>
      </c>
      <c r="G4008" s="63">
        <v>7</v>
      </c>
    </row>
    <row r="4009" spans="1:7" hidden="1" x14ac:dyDescent="0.25">
      <c r="A4009" s="61" t="s">
        <v>12287</v>
      </c>
      <c r="B4009" s="61" t="s">
        <v>141</v>
      </c>
      <c r="C4009" s="62">
        <v>590419</v>
      </c>
      <c r="D4009" s="61" t="s">
        <v>12051</v>
      </c>
      <c r="E4009" s="61" t="s">
        <v>12175</v>
      </c>
      <c r="F4009" s="61" t="s">
        <v>12276</v>
      </c>
      <c r="G4009" s="63">
        <v>2</v>
      </c>
    </row>
    <row r="4010" spans="1:7" hidden="1" x14ac:dyDescent="0.25">
      <c r="A4010" s="61" t="s">
        <v>12287</v>
      </c>
      <c r="B4010" s="61" t="s">
        <v>141</v>
      </c>
      <c r="C4010" s="62">
        <v>590419</v>
      </c>
      <c r="D4010" s="61" t="s">
        <v>12021</v>
      </c>
      <c r="E4010" s="61" t="s">
        <v>12175</v>
      </c>
      <c r="F4010" s="61" t="s">
        <v>12275</v>
      </c>
      <c r="G4010" s="63">
        <v>7</v>
      </c>
    </row>
    <row r="4011" spans="1:7" hidden="1" x14ac:dyDescent="0.25">
      <c r="A4011" s="61" t="s">
        <v>12287</v>
      </c>
      <c r="B4011" s="61" t="s">
        <v>141</v>
      </c>
      <c r="C4011" s="62">
        <v>590419</v>
      </c>
      <c r="D4011" s="61" t="s">
        <v>12021</v>
      </c>
      <c r="E4011" s="61" t="s">
        <v>12175</v>
      </c>
      <c r="F4011" s="61" t="s">
        <v>12276</v>
      </c>
      <c r="G4011" s="63">
        <v>2</v>
      </c>
    </row>
    <row r="4012" spans="1:7" hidden="1" x14ac:dyDescent="0.25">
      <c r="A4012" s="61" t="s">
        <v>12287</v>
      </c>
      <c r="B4012" s="61" t="s">
        <v>111</v>
      </c>
      <c r="C4012" s="62">
        <v>590420</v>
      </c>
      <c r="D4012" s="61" t="s">
        <v>12051</v>
      </c>
      <c r="E4012" s="61" t="s">
        <v>12165</v>
      </c>
      <c r="F4012" s="61" t="s">
        <v>12276</v>
      </c>
      <c r="G4012" s="63">
        <v>7.5</v>
      </c>
    </row>
    <row r="4013" spans="1:7" hidden="1" x14ac:dyDescent="0.25">
      <c r="A4013" s="61" t="s">
        <v>12287</v>
      </c>
      <c r="B4013" s="61" t="s">
        <v>39</v>
      </c>
      <c r="C4013" s="62">
        <v>590437</v>
      </c>
      <c r="D4013" s="61" t="s">
        <v>12051</v>
      </c>
      <c r="E4013" s="61" t="s">
        <v>12176</v>
      </c>
      <c r="F4013" s="61" t="s">
        <v>12275</v>
      </c>
      <c r="G4013" s="63">
        <v>23</v>
      </c>
    </row>
    <row r="4014" spans="1:7" hidden="1" x14ac:dyDescent="0.25">
      <c r="A4014" s="61" t="s">
        <v>12287</v>
      </c>
      <c r="B4014" s="61" t="s">
        <v>39</v>
      </c>
      <c r="C4014" s="62">
        <v>590437</v>
      </c>
      <c r="D4014" s="61" t="s">
        <v>12051</v>
      </c>
      <c r="E4014" s="61" t="s">
        <v>12176</v>
      </c>
      <c r="F4014" s="61" t="s">
        <v>12276</v>
      </c>
      <c r="G4014" s="63">
        <v>20.5</v>
      </c>
    </row>
    <row r="4015" spans="1:7" hidden="1" x14ac:dyDescent="0.25">
      <c r="A4015" s="61" t="s">
        <v>12287</v>
      </c>
      <c r="B4015" s="61" t="s">
        <v>39</v>
      </c>
      <c r="C4015" s="62">
        <v>590437</v>
      </c>
      <c r="D4015" s="61" t="s">
        <v>11973</v>
      </c>
      <c r="E4015" s="61" t="s">
        <v>12176</v>
      </c>
      <c r="F4015" s="61" t="s">
        <v>12275</v>
      </c>
      <c r="G4015" s="63">
        <v>23</v>
      </c>
    </row>
    <row r="4016" spans="1:7" hidden="1" x14ac:dyDescent="0.25">
      <c r="A4016" s="61" t="s">
        <v>12287</v>
      </c>
      <c r="B4016" s="61" t="s">
        <v>39</v>
      </c>
      <c r="C4016" s="62">
        <v>590437</v>
      </c>
      <c r="D4016" s="61" t="s">
        <v>11973</v>
      </c>
      <c r="E4016" s="61" t="s">
        <v>12176</v>
      </c>
      <c r="F4016" s="61" t="s">
        <v>12276</v>
      </c>
      <c r="G4016" s="63">
        <v>20.5</v>
      </c>
    </row>
    <row r="4017" spans="1:7" hidden="1" x14ac:dyDescent="0.25">
      <c r="A4017" s="61" t="s">
        <v>12287</v>
      </c>
      <c r="B4017" s="61" t="s">
        <v>223</v>
      </c>
      <c r="C4017" s="62">
        <v>590450</v>
      </c>
      <c r="D4017" s="61" t="s">
        <v>12051</v>
      </c>
      <c r="E4017" s="61" t="s">
        <v>12164</v>
      </c>
      <c r="F4017" s="61" t="s">
        <v>12275</v>
      </c>
      <c r="G4017" s="63">
        <v>11</v>
      </c>
    </row>
    <row r="4018" spans="1:7" hidden="1" x14ac:dyDescent="0.25">
      <c r="A4018" s="61" t="s">
        <v>12287</v>
      </c>
      <c r="B4018" s="61" t="s">
        <v>223</v>
      </c>
      <c r="C4018" s="62">
        <v>590450</v>
      </c>
      <c r="D4018" s="61" t="s">
        <v>12051</v>
      </c>
      <c r="E4018" s="61" t="s">
        <v>12164</v>
      </c>
      <c r="F4018" s="61" t="s">
        <v>12276</v>
      </c>
      <c r="G4018" s="63">
        <v>7.5</v>
      </c>
    </row>
    <row r="4019" spans="1:7" hidden="1" x14ac:dyDescent="0.25">
      <c r="A4019" s="61" t="s">
        <v>12287</v>
      </c>
      <c r="B4019" s="61" t="s">
        <v>57</v>
      </c>
      <c r="C4019" s="62">
        <v>67012</v>
      </c>
      <c r="D4019" s="61" t="s">
        <v>12051</v>
      </c>
      <c r="E4019" s="61" t="s">
        <v>12177</v>
      </c>
      <c r="F4019" s="61" t="s">
        <v>12275</v>
      </c>
      <c r="G4019" s="63">
        <v>5</v>
      </c>
    </row>
    <row r="4020" spans="1:7" hidden="1" x14ac:dyDescent="0.25">
      <c r="A4020" s="61" t="s">
        <v>12287</v>
      </c>
      <c r="B4020" s="61" t="s">
        <v>57</v>
      </c>
      <c r="C4020" s="62">
        <v>67012</v>
      </c>
      <c r="D4020" s="61" t="s">
        <v>12051</v>
      </c>
      <c r="E4020" s="61" t="s">
        <v>12177</v>
      </c>
      <c r="F4020" s="61" t="s">
        <v>12276</v>
      </c>
      <c r="G4020" s="63">
        <v>7</v>
      </c>
    </row>
    <row r="4021" spans="1:7" hidden="1" x14ac:dyDescent="0.25">
      <c r="A4021" s="61" t="s">
        <v>12287</v>
      </c>
      <c r="B4021" s="61" t="s">
        <v>991</v>
      </c>
      <c r="C4021" s="62">
        <v>590594</v>
      </c>
      <c r="D4021" s="61" t="s">
        <v>12051</v>
      </c>
      <c r="E4021" s="61" t="s">
        <v>12178</v>
      </c>
      <c r="F4021" s="61" t="s">
        <v>12275</v>
      </c>
      <c r="G4021" s="63">
        <v>9</v>
      </c>
    </row>
    <row r="4022" spans="1:7" hidden="1" x14ac:dyDescent="0.25">
      <c r="A4022" s="61" t="s">
        <v>12287</v>
      </c>
      <c r="B4022" s="61" t="s">
        <v>991</v>
      </c>
      <c r="C4022" s="62">
        <v>590594</v>
      </c>
      <c r="D4022" s="61" t="s">
        <v>12051</v>
      </c>
      <c r="E4022" s="61" t="s">
        <v>12178</v>
      </c>
      <c r="F4022" s="61" t="s">
        <v>12276</v>
      </c>
      <c r="G4022" s="63">
        <v>8</v>
      </c>
    </row>
    <row r="4023" spans="1:7" hidden="1" x14ac:dyDescent="0.25">
      <c r="A4023" s="61" t="s">
        <v>12287</v>
      </c>
      <c r="B4023" s="61" t="s">
        <v>991</v>
      </c>
      <c r="C4023" s="62">
        <v>590594</v>
      </c>
      <c r="D4023" s="61" t="s">
        <v>12027</v>
      </c>
      <c r="E4023" s="61" t="s">
        <v>12178</v>
      </c>
      <c r="F4023" s="61" t="s">
        <v>12275</v>
      </c>
      <c r="G4023" s="63">
        <v>9</v>
      </c>
    </row>
    <row r="4024" spans="1:7" hidden="1" x14ac:dyDescent="0.25">
      <c r="A4024" s="61" t="s">
        <v>12287</v>
      </c>
      <c r="B4024" s="61" t="s">
        <v>991</v>
      </c>
      <c r="C4024" s="62">
        <v>590594</v>
      </c>
      <c r="D4024" s="61" t="s">
        <v>12027</v>
      </c>
      <c r="E4024" s="61" t="s">
        <v>12178</v>
      </c>
      <c r="F4024" s="61" t="s">
        <v>12276</v>
      </c>
      <c r="G4024" s="63">
        <v>8</v>
      </c>
    </row>
    <row r="4025" spans="1:7" x14ac:dyDescent="0.25">
      <c r="A4025" s="61" t="s">
        <v>12287</v>
      </c>
      <c r="B4025" s="61" t="s">
        <v>139</v>
      </c>
      <c r="C4025" s="62">
        <v>590704</v>
      </c>
      <c r="D4025" s="61" t="s">
        <v>12101</v>
      </c>
      <c r="E4025" s="61" t="s">
        <v>12179</v>
      </c>
      <c r="F4025" s="61" t="s">
        <v>12275</v>
      </c>
      <c r="G4025" s="63">
        <v>5.5</v>
      </c>
    </row>
    <row r="4026" spans="1:7" x14ac:dyDescent="0.25">
      <c r="A4026" s="61" t="s">
        <v>12287</v>
      </c>
      <c r="B4026" s="61" t="s">
        <v>139</v>
      </c>
      <c r="C4026" s="62">
        <v>590704</v>
      </c>
      <c r="D4026" s="61" t="s">
        <v>12101</v>
      </c>
      <c r="E4026" s="61" t="s">
        <v>12179</v>
      </c>
      <c r="F4026" s="61" t="s">
        <v>12276</v>
      </c>
      <c r="G4026" s="63">
        <v>5.5</v>
      </c>
    </row>
    <row r="4027" spans="1:7" x14ac:dyDescent="0.25">
      <c r="A4027" s="61" t="s">
        <v>12287</v>
      </c>
      <c r="B4027" s="61" t="s">
        <v>139</v>
      </c>
      <c r="C4027" s="62">
        <v>590704</v>
      </c>
      <c r="D4027" s="61" t="s">
        <v>12051</v>
      </c>
      <c r="E4027" s="61" t="s">
        <v>12179</v>
      </c>
      <c r="F4027" s="61" t="s">
        <v>12275</v>
      </c>
      <c r="G4027" s="63">
        <v>5.5</v>
      </c>
    </row>
    <row r="4028" spans="1:7" x14ac:dyDescent="0.25">
      <c r="A4028" s="61" t="s">
        <v>12287</v>
      </c>
      <c r="B4028" s="61" t="s">
        <v>139</v>
      </c>
      <c r="C4028" s="62">
        <v>590704</v>
      </c>
      <c r="D4028" s="61" t="s">
        <v>12051</v>
      </c>
      <c r="E4028" s="61" t="s">
        <v>12179</v>
      </c>
      <c r="F4028" s="61" t="s">
        <v>12276</v>
      </c>
      <c r="G4028" s="63">
        <v>5.5</v>
      </c>
    </row>
    <row r="4029" spans="1:7" hidden="1" x14ac:dyDescent="0.25">
      <c r="A4029" s="61" t="s">
        <v>12287</v>
      </c>
      <c r="B4029" s="61" t="s">
        <v>148</v>
      </c>
      <c r="C4029" s="62">
        <v>590765</v>
      </c>
      <c r="D4029" s="61" t="s">
        <v>12051</v>
      </c>
      <c r="E4029" s="61" t="s">
        <v>12180</v>
      </c>
      <c r="F4029" s="61" t="s">
        <v>12275</v>
      </c>
      <c r="G4029" s="63">
        <v>4</v>
      </c>
    </row>
    <row r="4030" spans="1:7" hidden="1" x14ac:dyDescent="0.25">
      <c r="A4030" s="61" t="s">
        <v>12287</v>
      </c>
      <c r="B4030" s="61" t="s">
        <v>148</v>
      </c>
      <c r="C4030" s="62">
        <v>590765</v>
      </c>
      <c r="D4030" s="61" t="s">
        <v>12051</v>
      </c>
      <c r="E4030" s="61" t="s">
        <v>12180</v>
      </c>
      <c r="F4030" s="61" t="s">
        <v>12276</v>
      </c>
      <c r="G4030" s="63">
        <v>2.5</v>
      </c>
    </row>
    <row r="4031" spans="1:7" hidden="1" x14ac:dyDescent="0.25">
      <c r="A4031" s="61" t="s">
        <v>12287</v>
      </c>
      <c r="B4031" s="61" t="s">
        <v>148</v>
      </c>
      <c r="C4031" s="62">
        <v>590765</v>
      </c>
      <c r="D4031" s="61" t="s">
        <v>12077</v>
      </c>
      <c r="E4031" s="61" t="s">
        <v>12180</v>
      </c>
      <c r="F4031" s="61" t="s">
        <v>12275</v>
      </c>
      <c r="G4031" s="63">
        <v>4</v>
      </c>
    </row>
    <row r="4032" spans="1:7" hidden="1" x14ac:dyDescent="0.25">
      <c r="A4032" s="61" t="s">
        <v>12287</v>
      </c>
      <c r="B4032" s="61" t="s">
        <v>148</v>
      </c>
      <c r="C4032" s="62">
        <v>590765</v>
      </c>
      <c r="D4032" s="61" t="s">
        <v>12077</v>
      </c>
      <c r="E4032" s="61" t="s">
        <v>12180</v>
      </c>
      <c r="F4032" s="61" t="s">
        <v>12276</v>
      </c>
      <c r="G4032" s="63">
        <v>2.5</v>
      </c>
    </row>
    <row r="4033" spans="1:7" hidden="1" x14ac:dyDescent="0.25">
      <c r="A4033" s="61" t="s">
        <v>12287</v>
      </c>
      <c r="B4033" s="61" t="s">
        <v>236</v>
      </c>
      <c r="C4033" s="62">
        <v>590789</v>
      </c>
      <c r="D4033" s="61" t="s">
        <v>12051</v>
      </c>
      <c r="E4033" s="61" t="s">
        <v>12175</v>
      </c>
      <c r="F4033" s="61" t="s">
        <v>12275</v>
      </c>
      <c r="G4033" s="63">
        <v>5.5</v>
      </c>
    </row>
    <row r="4034" spans="1:7" hidden="1" x14ac:dyDescent="0.25">
      <c r="A4034" s="61" t="s">
        <v>12287</v>
      </c>
      <c r="B4034" s="61" t="s">
        <v>236</v>
      </c>
      <c r="C4034" s="62">
        <v>590789</v>
      </c>
      <c r="D4034" s="61" t="s">
        <v>12051</v>
      </c>
      <c r="E4034" s="61" t="s">
        <v>12175</v>
      </c>
      <c r="F4034" s="61" t="s">
        <v>12276</v>
      </c>
      <c r="G4034" s="63">
        <v>2.5</v>
      </c>
    </row>
    <row r="4035" spans="1:7" hidden="1" x14ac:dyDescent="0.25">
      <c r="A4035" s="61" t="s">
        <v>12287</v>
      </c>
      <c r="B4035" s="61" t="s">
        <v>236</v>
      </c>
      <c r="C4035" s="62">
        <v>590789</v>
      </c>
      <c r="D4035" s="61" t="s">
        <v>12021</v>
      </c>
      <c r="E4035" s="61" t="s">
        <v>12175</v>
      </c>
      <c r="F4035" s="61" t="s">
        <v>12275</v>
      </c>
      <c r="G4035" s="63">
        <v>5.5</v>
      </c>
    </row>
    <row r="4036" spans="1:7" hidden="1" x14ac:dyDescent="0.25">
      <c r="A4036" s="61" t="s">
        <v>12287</v>
      </c>
      <c r="B4036" s="61" t="s">
        <v>236</v>
      </c>
      <c r="C4036" s="62">
        <v>590789</v>
      </c>
      <c r="D4036" s="61" t="s">
        <v>12021</v>
      </c>
      <c r="E4036" s="61" t="s">
        <v>12175</v>
      </c>
      <c r="F4036" s="61" t="s">
        <v>12276</v>
      </c>
      <c r="G4036" s="63">
        <v>2.5</v>
      </c>
    </row>
    <row r="4037" spans="1:7" hidden="1" x14ac:dyDescent="0.25">
      <c r="A4037" s="61" t="s">
        <v>12287</v>
      </c>
      <c r="B4037" s="61" t="s">
        <v>204</v>
      </c>
      <c r="C4037" s="62">
        <v>590907</v>
      </c>
      <c r="D4037" s="61" t="s">
        <v>12051</v>
      </c>
      <c r="E4037" s="61" t="s">
        <v>12181</v>
      </c>
      <c r="F4037" s="61" t="s">
        <v>12275</v>
      </c>
      <c r="G4037" s="63">
        <v>10</v>
      </c>
    </row>
    <row r="4038" spans="1:7" hidden="1" x14ac:dyDescent="0.25">
      <c r="A4038" s="61" t="s">
        <v>12287</v>
      </c>
      <c r="B4038" s="61" t="s">
        <v>204</v>
      </c>
      <c r="C4038" s="62">
        <v>590907</v>
      </c>
      <c r="D4038" s="61" t="s">
        <v>12051</v>
      </c>
      <c r="E4038" s="61" t="s">
        <v>12181</v>
      </c>
      <c r="F4038" s="61" t="s">
        <v>12276</v>
      </c>
      <c r="G4038" s="63">
        <v>10</v>
      </c>
    </row>
    <row r="4039" spans="1:7" hidden="1" x14ac:dyDescent="0.25">
      <c r="A4039" s="61" t="s">
        <v>12287</v>
      </c>
      <c r="B4039" s="61" t="s">
        <v>204</v>
      </c>
      <c r="C4039" s="62">
        <v>590907</v>
      </c>
      <c r="D4039" s="61" t="s">
        <v>12065</v>
      </c>
      <c r="E4039" s="61" t="s">
        <v>12181</v>
      </c>
      <c r="F4039" s="61" t="s">
        <v>12275</v>
      </c>
      <c r="G4039" s="63">
        <v>10</v>
      </c>
    </row>
    <row r="4040" spans="1:7" hidden="1" x14ac:dyDescent="0.25">
      <c r="A4040" s="61" t="s">
        <v>12287</v>
      </c>
      <c r="B4040" s="61" t="s">
        <v>204</v>
      </c>
      <c r="C4040" s="62">
        <v>590907</v>
      </c>
      <c r="D4040" s="61" t="s">
        <v>12065</v>
      </c>
      <c r="E4040" s="61" t="s">
        <v>12181</v>
      </c>
      <c r="F4040" s="61" t="s">
        <v>12276</v>
      </c>
      <c r="G4040" s="63">
        <v>10</v>
      </c>
    </row>
    <row r="4041" spans="1:7" hidden="1" x14ac:dyDescent="0.25">
      <c r="A4041" s="61" t="s">
        <v>12287</v>
      </c>
      <c r="B4041" s="61" t="s">
        <v>82</v>
      </c>
      <c r="C4041" s="62">
        <v>590938</v>
      </c>
      <c r="D4041" s="61" t="s">
        <v>12051</v>
      </c>
      <c r="E4041" s="61" t="s">
        <v>12182</v>
      </c>
      <c r="F4041" s="61" t="s">
        <v>12275</v>
      </c>
      <c r="G4041" s="63">
        <v>19.5</v>
      </c>
    </row>
    <row r="4042" spans="1:7" hidden="1" x14ac:dyDescent="0.25">
      <c r="A4042" s="61" t="s">
        <v>12287</v>
      </c>
      <c r="B4042" s="61" t="s">
        <v>82</v>
      </c>
      <c r="C4042" s="62">
        <v>590938</v>
      </c>
      <c r="D4042" s="61" t="s">
        <v>12148</v>
      </c>
      <c r="E4042" s="61" t="s">
        <v>12182</v>
      </c>
      <c r="F4042" s="61" t="s">
        <v>12275</v>
      </c>
      <c r="G4042" s="63">
        <v>19.5</v>
      </c>
    </row>
    <row r="4043" spans="1:7" hidden="1" x14ac:dyDescent="0.25">
      <c r="A4043" s="61" t="s">
        <v>12287</v>
      </c>
      <c r="B4043" s="61" t="s">
        <v>188</v>
      </c>
      <c r="C4043" s="62">
        <v>590960</v>
      </c>
      <c r="D4043" s="61" t="s">
        <v>12051</v>
      </c>
      <c r="E4043" s="61" t="s">
        <v>12183</v>
      </c>
      <c r="F4043" s="61" t="s">
        <v>12275</v>
      </c>
      <c r="G4043" s="63">
        <v>5</v>
      </c>
    </row>
    <row r="4044" spans="1:7" hidden="1" x14ac:dyDescent="0.25">
      <c r="A4044" s="61" t="s">
        <v>12287</v>
      </c>
      <c r="B4044" s="61" t="s">
        <v>58</v>
      </c>
      <c r="C4044" s="62">
        <v>590977</v>
      </c>
      <c r="D4044" s="61" t="s">
        <v>12051</v>
      </c>
      <c r="E4044" s="61" t="s">
        <v>12184</v>
      </c>
      <c r="F4044" s="61" t="s">
        <v>12276</v>
      </c>
      <c r="G4044" s="63">
        <v>2</v>
      </c>
    </row>
    <row r="4045" spans="1:7" hidden="1" x14ac:dyDescent="0.25">
      <c r="A4045" s="61" t="s">
        <v>12287</v>
      </c>
      <c r="B4045" s="61" t="s">
        <v>231</v>
      </c>
      <c r="C4045" s="62">
        <v>591021</v>
      </c>
      <c r="D4045" s="61" t="s">
        <v>12051</v>
      </c>
      <c r="E4045" s="61" t="s">
        <v>12185</v>
      </c>
      <c r="F4045" s="61" t="s">
        <v>12275</v>
      </c>
      <c r="G4045" s="63">
        <v>3</v>
      </c>
    </row>
    <row r="4046" spans="1:7" hidden="1" x14ac:dyDescent="0.25">
      <c r="A4046" s="61" t="s">
        <v>12287</v>
      </c>
      <c r="B4046" s="61" t="s">
        <v>78</v>
      </c>
      <c r="C4046" s="62">
        <v>591080</v>
      </c>
      <c r="D4046" s="61" t="s">
        <v>12051</v>
      </c>
      <c r="E4046" s="61" t="s">
        <v>12169</v>
      </c>
      <c r="F4046" s="61" t="s">
        <v>12275</v>
      </c>
      <c r="G4046" s="63">
        <v>6</v>
      </c>
    </row>
    <row r="4047" spans="1:7" hidden="1" x14ac:dyDescent="0.25">
      <c r="A4047" s="61" t="s">
        <v>12287</v>
      </c>
      <c r="B4047" s="61" t="s">
        <v>78</v>
      </c>
      <c r="C4047" s="62">
        <v>591080</v>
      </c>
      <c r="D4047" s="61" t="s">
        <v>12051</v>
      </c>
      <c r="E4047" s="61" t="s">
        <v>12169</v>
      </c>
      <c r="F4047" s="61" t="s">
        <v>12276</v>
      </c>
      <c r="G4047" s="63">
        <v>6</v>
      </c>
    </row>
    <row r="4048" spans="1:7" hidden="1" x14ac:dyDescent="0.25">
      <c r="A4048" s="61" t="s">
        <v>12287</v>
      </c>
      <c r="B4048" s="61" t="s">
        <v>226</v>
      </c>
      <c r="C4048" s="62">
        <v>591207</v>
      </c>
      <c r="D4048" s="61" t="s">
        <v>12051</v>
      </c>
      <c r="E4048" s="61" t="s">
        <v>12186</v>
      </c>
      <c r="F4048" s="61" t="s">
        <v>12275</v>
      </c>
      <c r="G4048" s="63">
        <v>3</v>
      </c>
    </row>
    <row r="4049" spans="1:7" hidden="1" x14ac:dyDescent="0.25">
      <c r="A4049" s="61" t="s">
        <v>12287</v>
      </c>
      <c r="B4049" s="61" t="s">
        <v>226</v>
      </c>
      <c r="C4049" s="62">
        <v>591207</v>
      </c>
      <c r="D4049" s="61" t="s">
        <v>12051</v>
      </c>
      <c r="E4049" s="61" t="s">
        <v>12186</v>
      </c>
      <c r="F4049" s="61" t="s">
        <v>12276</v>
      </c>
      <c r="G4049" s="63">
        <v>2</v>
      </c>
    </row>
    <row r="4050" spans="1:7" hidden="1" x14ac:dyDescent="0.25">
      <c r="A4050" s="61" t="s">
        <v>12287</v>
      </c>
      <c r="B4050" s="61" t="s">
        <v>226</v>
      </c>
      <c r="C4050" s="62">
        <v>591207</v>
      </c>
      <c r="D4050" s="61" t="s">
        <v>1174</v>
      </c>
      <c r="E4050" s="61" t="s">
        <v>12186</v>
      </c>
      <c r="F4050" s="61" t="s">
        <v>12275</v>
      </c>
      <c r="G4050" s="63">
        <v>3</v>
      </c>
    </row>
    <row r="4051" spans="1:7" hidden="1" x14ac:dyDescent="0.25">
      <c r="A4051" s="61" t="s">
        <v>12287</v>
      </c>
      <c r="B4051" s="61" t="s">
        <v>226</v>
      </c>
      <c r="C4051" s="62">
        <v>591207</v>
      </c>
      <c r="D4051" s="61" t="s">
        <v>1174</v>
      </c>
      <c r="E4051" s="61" t="s">
        <v>12186</v>
      </c>
      <c r="F4051" s="61" t="s">
        <v>12276</v>
      </c>
      <c r="G4051" s="63">
        <v>2</v>
      </c>
    </row>
    <row r="4052" spans="1:7" hidden="1" x14ac:dyDescent="0.25">
      <c r="A4052" s="61" t="s">
        <v>12287</v>
      </c>
      <c r="B4052" s="61" t="s">
        <v>46</v>
      </c>
      <c r="C4052" s="62">
        <v>591217</v>
      </c>
      <c r="D4052" s="61" t="s">
        <v>12051</v>
      </c>
      <c r="E4052" s="61" t="s">
        <v>12164</v>
      </c>
      <c r="F4052" s="61" t="s">
        <v>12275</v>
      </c>
      <c r="G4052" s="63">
        <v>10</v>
      </c>
    </row>
    <row r="4053" spans="1:7" hidden="1" x14ac:dyDescent="0.25">
      <c r="A4053" s="61" t="s">
        <v>12287</v>
      </c>
      <c r="B4053" s="61" t="s">
        <v>46</v>
      </c>
      <c r="C4053" s="62">
        <v>591217</v>
      </c>
      <c r="D4053" s="61" t="s">
        <v>12051</v>
      </c>
      <c r="E4053" s="61" t="s">
        <v>12164</v>
      </c>
      <c r="F4053" s="61" t="s">
        <v>12276</v>
      </c>
      <c r="G4053" s="63">
        <v>7.5</v>
      </c>
    </row>
    <row r="4054" spans="1:7" hidden="1" x14ac:dyDescent="0.25">
      <c r="A4054" s="61" t="s">
        <v>12287</v>
      </c>
      <c r="B4054" s="61" t="s">
        <v>177</v>
      </c>
      <c r="C4054" s="62">
        <v>580633</v>
      </c>
      <c r="D4054" s="61" t="s">
        <v>12051</v>
      </c>
      <c r="E4054" s="61" t="s">
        <v>12167</v>
      </c>
      <c r="F4054" s="61" t="s">
        <v>12275</v>
      </c>
      <c r="G4054" s="63">
        <v>9</v>
      </c>
    </row>
    <row r="4055" spans="1:7" hidden="1" x14ac:dyDescent="0.25">
      <c r="A4055" s="61" t="s">
        <v>12287</v>
      </c>
      <c r="B4055" s="61" t="s">
        <v>177</v>
      </c>
      <c r="C4055" s="62">
        <v>580633</v>
      </c>
      <c r="D4055" s="61" t="s">
        <v>12121</v>
      </c>
      <c r="E4055" s="61" t="s">
        <v>12167</v>
      </c>
      <c r="F4055" s="61" t="s">
        <v>12275</v>
      </c>
      <c r="G4055" s="63">
        <v>9</v>
      </c>
    </row>
    <row r="4056" spans="1:7" hidden="1" x14ac:dyDescent="0.25">
      <c r="A4056" s="61" t="s">
        <v>12287</v>
      </c>
      <c r="B4056" s="61" t="s">
        <v>54</v>
      </c>
      <c r="C4056" s="62">
        <v>591326</v>
      </c>
      <c r="D4056" s="61" t="s">
        <v>12012</v>
      </c>
      <c r="E4056" s="61" t="s">
        <v>12162</v>
      </c>
      <c r="F4056" s="61" t="s">
        <v>12275</v>
      </c>
      <c r="G4056" s="63">
        <v>16</v>
      </c>
    </row>
    <row r="4057" spans="1:7" hidden="1" x14ac:dyDescent="0.25">
      <c r="A4057" s="61" t="s">
        <v>12287</v>
      </c>
      <c r="B4057" s="61" t="s">
        <v>54</v>
      </c>
      <c r="C4057" s="62">
        <v>591326</v>
      </c>
      <c r="D4057" s="61" t="s">
        <v>12012</v>
      </c>
      <c r="E4057" s="61" t="s">
        <v>12162</v>
      </c>
      <c r="F4057" s="61" t="s">
        <v>12276</v>
      </c>
      <c r="G4057" s="63">
        <v>7</v>
      </c>
    </row>
    <row r="4058" spans="1:7" hidden="1" x14ac:dyDescent="0.25">
      <c r="A4058" s="61" t="s">
        <v>12287</v>
      </c>
      <c r="B4058" s="61" t="s">
        <v>54</v>
      </c>
      <c r="C4058" s="62">
        <v>591326</v>
      </c>
      <c r="D4058" s="61" t="s">
        <v>12051</v>
      </c>
      <c r="E4058" s="61" t="s">
        <v>12162</v>
      </c>
      <c r="F4058" s="61" t="s">
        <v>12275</v>
      </c>
      <c r="G4058" s="63">
        <v>16</v>
      </c>
    </row>
    <row r="4059" spans="1:7" hidden="1" x14ac:dyDescent="0.25">
      <c r="A4059" s="61" t="s">
        <v>12287</v>
      </c>
      <c r="B4059" s="61" t="s">
        <v>54</v>
      </c>
      <c r="C4059" s="62">
        <v>591326</v>
      </c>
      <c r="D4059" s="61" t="s">
        <v>12051</v>
      </c>
      <c r="E4059" s="61" t="s">
        <v>12162</v>
      </c>
      <c r="F4059" s="61" t="s">
        <v>12276</v>
      </c>
      <c r="G4059" s="63">
        <v>7</v>
      </c>
    </row>
    <row r="4060" spans="1:7" hidden="1" x14ac:dyDescent="0.25">
      <c r="A4060" s="61" t="s">
        <v>12287</v>
      </c>
      <c r="B4060" s="61" t="s">
        <v>168</v>
      </c>
      <c r="C4060" s="62">
        <v>591406</v>
      </c>
      <c r="D4060" s="61" t="s">
        <v>12051</v>
      </c>
      <c r="E4060" s="61" t="s">
        <v>12187</v>
      </c>
      <c r="F4060" s="61" t="s">
        <v>12275</v>
      </c>
      <c r="G4060" s="63">
        <v>4</v>
      </c>
    </row>
    <row r="4061" spans="1:7" hidden="1" x14ac:dyDescent="0.25">
      <c r="A4061" s="61" t="s">
        <v>12287</v>
      </c>
      <c r="B4061" s="61" t="s">
        <v>168</v>
      </c>
      <c r="C4061" s="62">
        <v>591406</v>
      </c>
      <c r="D4061" s="61" t="s">
        <v>12051</v>
      </c>
      <c r="E4061" s="61" t="s">
        <v>12187</v>
      </c>
      <c r="F4061" s="61" t="s">
        <v>12276</v>
      </c>
      <c r="G4061" s="63">
        <v>4</v>
      </c>
    </row>
    <row r="4062" spans="1:7" hidden="1" x14ac:dyDescent="0.25">
      <c r="A4062" s="61" t="s">
        <v>12287</v>
      </c>
      <c r="B4062" s="61" t="s">
        <v>168</v>
      </c>
      <c r="C4062" s="62">
        <v>591406</v>
      </c>
      <c r="D4062" s="61" t="s">
        <v>12132</v>
      </c>
      <c r="E4062" s="61" t="s">
        <v>12187</v>
      </c>
      <c r="F4062" s="61" t="s">
        <v>12275</v>
      </c>
      <c r="G4062" s="63">
        <v>4</v>
      </c>
    </row>
    <row r="4063" spans="1:7" hidden="1" x14ac:dyDescent="0.25">
      <c r="A4063" s="61" t="s">
        <v>12287</v>
      </c>
      <c r="B4063" s="61" t="s">
        <v>168</v>
      </c>
      <c r="C4063" s="62">
        <v>591406</v>
      </c>
      <c r="D4063" s="61" t="s">
        <v>12132</v>
      </c>
      <c r="E4063" s="61" t="s">
        <v>12187</v>
      </c>
      <c r="F4063" s="61" t="s">
        <v>12276</v>
      </c>
      <c r="G4063" s="63">
        <v>4</v>
      </c>
    </row>
    <row r="4064" spans="1:7" hidden="1" x14ac:dyDescent="0.25">
      <c r="A4064" s="61" t="s">
        <v>12287</v>
      </c>
      <c r="B4064" s="61" t="s">
        <v>136</v>
      </c>
      <c r="C4064" s="62">
        <v>105593</v>
      </c>
      <c r="D4064" s="61" t="s">
        <v>12051</v>
      </c>
      <c r="E4064" s="61" t="s">
        <v>12172</v>
      </c>
      <c r="F4064" s="61" t="s">
        <v>12275</v>
      </c>
      <c r="G4064" s="63">
        <v>3</v>
      </c>
    </row>
    <row r="4065" spans="1:7" hidden="1" x14ac:dyDescent="0.25">
      <c r="A4065" s="61" t="s">
        <v>12287</v>
      </c>
      <c r="B4065" s="61" t="s">
        <v>124</v>
      </c>
      <c r="C4065" s="62">
        <v>591502</v>
      </c>
      <c r="D4065" s="61" t="s">
        <v>12051</v>
      </c>
      <c r="E4065" s="61" t="s">
        <v>12188</v>
      </c>
      <c r="F4065" s="61" t="s">
        <v>12275</v>
      </c>
      <c r="G4065" s="63">
        <v>4.0999999999999996</v>
      </c>
    </row>
    <row r="4066" spans="1:7" hidden="1" x14ac:dyDescent="0.25">
      <c r="A4066" s="61" t="s">
        <v>12287</v>
      </c>
      <c r="B4066" s="61" t="s">
        <v>124</v>
      </c>
      <c r="C4066" s="62">
        <v>591502</v>
      </c>
      <c r="D4066" s="61" t="s">
        <v>12051</v>
      </c>
      <c r="E4066" s="61" t="s">
        <v>12188</v>
      </c>
      <c r="F4066" s="61" t="s">
        <v>12276</v>
      </c>
      <c r="G4066" s="63">
        <v>4.0999999999999996</v>
      </c>
    </row>
    <row r="4067" spans="1:7" hidden="1" x14ac:dyDescent="0.25">
      <c r="A4067" s="61" t="s">
        <v>12287</v>
      </c>
      <c r="B4067" s="61" t="s">
        <v>124</v>
      </c>
      <c r="C4067" s="62">
        <v>591502</v>
      </c>
      <c r="D4067" s="61" t="s">
        <v>12095</v>
      </c>
      <c r="E4067" s="61" t="s">
        <v>12188</v>
      </c>
      <c r="F4067" s="61" t="s">
        <v>12275</v>
      </c>
      <c r="G4067" s="63">
        <v>4.0999999999999996</v>
      </c>
    </row>
    <row r="4068" spans="1:7" hidden="1" x14ac:dyDescent="0.25">
      <c r="A4068" s="61" t="s">
        <v>12287</v>
      </c>
      <c r="B4068" s="61" t="s">
        <v>124</v>
      </c>
      <c r="C4068" s="62">
        <v>591502</v>
      </c>
      <c r="D4068" s="61" t="s">
        <v>12095</v>
      </c>
      <c r="E4068" s="61" t="s">
        <v>12188</v>
      </c>
      <c r="F4068" s="61" t="s">
        <v>12276</v>
      </c>
      <c r="G4068" s="63">
        <v>4.0999999999999996</v>
      </c>
    </row>
    <row r="4069" spans="1:7" hidden="1" x14ac:dyDescent="0.25">
      <c r="A4069" s="61" t="s">
        <v>12287</v>
      </c>
      <c r="B4069" s="61" t="s">
        <v>153</v>
      </c>
      <c r="C4069" s="62">
        <v>591531</v>
      </c>
      <c r="D4069" s="61" t="s">
        <v>12051</v>
      </c>
      <c r="E4069" s="61" t="s">
        <v>12184</v>
      </c>
      <c r="F4069" s="61" t="s">
        <v>12275</v>
      </c>
      <c r="G4069" s="63">
        <v>5</v>
      </c>
    </row>
    <row r="4070" spans="1:7" hidden="1" x14ac:dyDescent="0.25">
      <c r="A4070" s="61" t="s">
        <v>12287</v>
      </c>
      <c r="B4070" s="61" t="s">
        <v>153</v>
      </c>
      <c r="C4070" s="62">
        <v>591531</v>
      </c>
      <c r="D4070" s="61" t="s">
        <v>12051</v>
      </c>
      <c r="E4070" s="61" t="s">
        <v>12184</v>
      </c>
      <c r="F4070" s="61" t="s">
        <v>12276</v>
      </c>
      <c r="G4070" s="63">
        <v>3</v>
      </c>
    </row>
    <row r="4071" spans="1:7" hidden="1" x14ac:dyDescent="0.25">
      <c r="A4071" s="61" t="s">
        <v>12287</v>
      </c>
      <c r="B4071" s="61" t="s">
        <v>246</v>
      </c>
      <c r="C4071" s="62">
        <v>591548</v>
      </c>
      <c r="D4071" s="61" t="s">
        <v>12012</v>
      </c>
      <c r="E4071" s="61" t="s">
        <v>12168</v>
      </c>
      <c r="F4071" s="61" t="s">
        <v>12275</v>
      </c>
      <c r="G4071" s="63">
        <v>15</v>
      </c>
    </row>
    <row r="4072" spans="1:7" hidden="1" x14ac:dyDescent="0.25">
      <c r="A4072" s="61" t="s">
        <v>12287</v>
      </c>
      <c r="B4072" s="61" t="s">
        <v>246</v>
      </c>
      <c r="C4072" s="62">
        <v>591548</v>
      </c>
      <c r="D4072" s="61" t="s">
        <v>12012</v>
      </c>
      <c r="E4072" s="61" t="s">
        <v>12168</v>
      </c>
      <c r="F4072" s="61" t="s">
        <v>12276</v>
      </c>
      <c r="G4072" s="63">
        <v>11.5</v>
      </c>
    </row>
    <row r="4073" spans="1:7" hidden="1" x14ac:dyDescent="0.25">
      <c r="A4073" s="61" t="s">
        <v>12287</v>
      </c>
      <c r="B4073" s="61" t="s">
        <v>246</v>
      </c>
      <c r="C4073" s="62">
        <v>591548</v>
      </c>
      <c r="D4073" s="61" t="s">
        <v>12051</v>
      </c>
      <c r="E4073" s="61" t="s">
        <v>12168</v>
      </c>
      <c r="F4073" s="61" t="s">
        <v>12275</v>
      </c>
      <c r="G4073" s="63">
        <v>15</v>
      </c>
    </row>
    <row r="4074" spans="1:7" hidden="1" x14ac:dyDescent="0.25">
      <c r="A4074" s="61" t="s">
        <v>12287</v>
      </c>
      <c r="B4074" s="61" t="s">
        <v>246</v>
      </c>
      <c r="C4074" s="62">
        <v>591548</v>
      </c>
      <c r="D4074" s="61" t="s">
        <v>12051</v>
      </c>
      <c r="E4074" s="61" t="s">
        <v>12168</v>
      </c>
      <c r="F4074" s="61" t="s">
        <v>12276</v>
      </c>
      <c r="G4074" s="63">
        <v>11.5</v>
      </c>
    </row>
    <row r="4075" spans="1:7" hidden="1" x14ac:dyDescent="0.25">
      <c r="A4075" s="61" t="s">
        <v>12287</v>
      </c>
      <c r="B4075" s="61" t="s">
        <v>246</v>
      </c>
      <c r="C4075" s="62">
        <v>591548</v>
      </c>
      <c r="D4075" s="61" t="s">
        <v>12031</v>
      </c>
      <c r="E4075" s="61" t="s">
        <v>12168</v>
      </c>
      <c r="F4075" s="61" t="s">
        <v>12275</v>
      </c>
      <c r="G4075" s="63">
        <v>15</v>
      </c>
    </row>
    <row r="4076" spans="1:7" hidden="1" x14ac:dyDescent="0.25">
      <c r="A4076" s="61" t="s">
        <v>12287</v>
      </c>
      <c r="B4076" s="61" t="s">
        <v>246</v>
      </c>
      <c r="C4076" s="62">
        <v>591548</v>
      </c>
      <c r="D4076" s="61" t="s">
        <v>12031</v>
      </c>
      <c r="E4076" s="61" t="s">
        <v>12168</v>
      </c>
      <c r="F4076" s="61" t="s">
        <v>12276</v>
      </c>
      <c r="G4076" s="63">
        <v>11.5</v>
      </c>
    </row>
    <row r="4077" spans="1:7" hidden="1" x14ac:dyDescent="0.25">
      <c r="A4077" s="61" t="s">
        <v>12287</v>
      </c>
      <c r="B4077" s="61" t="s">
        <v>246</v>
      </c>
      <c r="C4077" s="62">
        <v>591548</v>
      </c>
      <c r="D4077" s="61" t="s">
        <v>11954</v>
      </c>
      <c r="E4077" s="61" t="s">
        <v>12168</v>
      </c>
      <c r="F4077" s="61" t="s">
        <v>12275</v>
      </c>
      <c r="G4077" s="63">
        <v>15</v>
      </c>
    </row>
    <row r="4078" spans="1:7" hidden="1" x14ac:dyDescent="0.25">
      <c r="A4078" s="61" t="s">
        <v>12287</v>
      </c>
      <c r="B4078" s="61" t="s">
        <v>246</v>
      </c>
      <c r="C4078" s="62">
        <v>591548</v>
      </c>
      <c r="D4078" s="61" t="s">
        <v>11954</v>
      </c>
      <c r="E4078" s="61" t="s">
        <v>12168</v>
      </c>
      <c r="F4078" s="61" t="s">
        <v>12276</v>
      </c>
      <c r="G4078" s="63">
        <v>11.5</v>
      </c>
    </row>
    <row r="4079" spans="1:7" hidden="1" x14ac:dyDescent="0.25">
      <c r="A4079" s="61" t="s">
        <v>12287</v>
      </c>
      <c r="B4079" s="61" t="s">
        <v>164</v>
      </c>
      <c r="C4079" s="62">
        <v>492349</v>
      </c>
      <c r="D4079" s="61" t="s">
        <v>12051</v>
      </c>
      <c r="E4079" s="61" t="s">
        <v>12189</v>
      </c>
      <c r="F4079" s="61" t="s">
        <v>12275</v>
      </c>
      <c r="G4079" s="63">
        <v>5</v>
      </c>
    </row>
    <row r="4080" spans="1:7" hidden="1" x14ac:dyDescent="0.25">
      <c r="A4080" s="61" t="s">
        <v>12287</v>
      </c>
      <c r="B4080" s="61" t="s">
        <v>164</v>
      </c>
      <c r="C4080" s="62">
        <v>492349</v>
      </c>
      <c r="D4080" s="61" t="s">
        <v>12051</v>
      </c>
      <c r="E4080" s="61" t="s">
        <v>12189</v>
      </c>
      <c r="F4080" s="61" t="s">
        <v>12276</v>
      </c>
      <c r="G4080" s="63">
        <v>2.5</v>
      </c>
    </row>
    <row r="4081" spans="1:7" hidden="1" x14ac:dyDescent="0.25">
      <c r="A4081" s="61" t="s">
        <v>12287</v>
      </c>
      <c r="B4081" s="61" t="s">
        <v>164</v>
      </c>
      <c r="C4081" s="62">
        <v>492349</v>
      </c>
      <c r="D4081" s="61" t="s">
        <v>12077</v>
      </c>
      <c r="E4081" s="61" t="s">
        <v>12189</v>
      </c>
      <c r="F4081" s="61" t="s">
        <v>12275</v>
      </c>
      <c r="G4081" s="63">
        <v>5</v>
      </c>
    </row>
    <row r="4082" spans="1:7" hidden="1" x14ac:dyDescent="0.25">
      <c r="A4082" s="61" t="s">
        <v>12287</v>
      </c>
      <c r="B4082" s="61" t="s">
        <v>164</v>
      </c>
      <c r="C4082" s="62">
        <v>492349</v>
      </c>
      <c r="D4082" s="61" t="s">
        <v>12077</v>
      </c>
      <c r="E4082" s="61" t="s">
        <v>12189</v>
      </c>
      <c r="F4082" s="61" t="s">
        <v>12276</v>
      </c>
      <c r="G4082" s="63">
        <v>2.5</v>
      </c>
    </row>
    <row r="4083" spans="1:7" hidden="1" x14ac:dyDescent="0.25">
      <c r="A4083" s="61" t="s">
        <v>12287</v>
      </c>
      <c r="B4083" s="61" t="s">
        <v>1968</v>
      </c>
      <c r="C4083" s="62">
        <v>591610</v>
      </c>
      <c r="D4083" s="61" t="s">
        <v>12051</v>
      </c>
      <c r="E4083" s="61" t="s">
        <v>12190</v>
      </c>
      <c r="F4083" s="61" t="s">
        <v>12275</v>
      </c>
      <c r="G4083" s="63">
        <v>5</v>
      </c>
    </row>
    <row r="4084" spans="1:7" hidden="1" x14ac:dyDescent="0.25">
      <c r="A4084" s="61" t="s">
        <v>12287</v>
      </c>
      <c r="B4084" s="61" t="s">
        <v>1968</v>
      </c>
      <c r="C4084" s="62">
        <v>591610</v>
      </c>
      <c r="D4084" s="61" t="s">
        <v>12075</v>
      </c>
      <c r="E4084" s="61" t="s">
        <v>12190</v>
      </c>
      <c r="F4084" s="61" t="s">
        <v>12275</v>
      </c>
      <c r="G4084" s="63">
        <v>5</v>
      </c>
    </row>
    <row r="4085" spans="1:7" hidden="1" x14ac:dyDescent="0.25">
      <c r="A4085" s="61" t="s">
        <v>12287</v>
      </c>
      <c r="B4085" s="61" t="s">
        <v>253</v>
      </c>
      <c r="C4085" s="62">
        <v>591671</v>
      </c>
      <c r="D4085" s="61" t="s">
        <v>12051</v>
      </c>
      <c r="E4085" s="61" t="s">
        <v>12191</v>
      </c>
      <c r="F4085" s="61" t="s">
        <v>12275</v>
      </c>
      <c r="G4085" s="63">
        <v>5</v>
      </c>
    </row>
    <row r="4086" spans="1:7" hidden="1" x14ac:dyDescent="0.25">
      <c r="A4086" s="61" t="s">
        <v>12287</v>
      </c>
      <c r="B4086" s="61" t="s">
        <v>253</v>
      </c>
      <c r="C4086" s="62">
        <v>591671</v>
      </c>
      <c r="D4086" s="61" t="s">
        <v>12051</v>
      </c>
      <c r="E4086" s="61" t="s">
        <v>12191</v>
      </c>
      <c r="F4086" s="61" t="s">
        <v>12276</v>
      </c>
      <c r="G4086" s="63">
        <v>3</v>
      </c>
    </row>
    <row r="4087" spans="1:7" hidden="1" x14ac:dyDescent="0.25">
      <c r="A4087" s="61" t="s">
        <v>12287</v>
      </c>
      <c r="B4087" s="61" t="s">
        <v>253</v>
      </c>
      <c r="C4087" s="62">
        <v>591671</v>
      </c>
      <c r="D4087" s="61" t="s">
        <v>12108</v>
      </c>
      <c r="E4087" s="61" t="s">
        <v>12191</v>
      </c>
      <c r="F4087" s="61" t="s">
        <v>12275</v>
      </c>
      <c r="G4087" s="63">
        <v>5</v>
      </c>
    </row>
    <row r="4088" spans="1:7" hidden="1" x14ac:dyDescent="0.25">
      <c r="A4088" s="61" t="s">
        <v>12287</v>
      </c>
      <c r="B4088" s="61" t="s">
        <v>253</v>
      </c>
      <c r="C4088" s="62">
        <v>591671</v>
      </c>
      <c r="D4088" s="61" t="s">
        <v>12108</v>
      </c>
      <c r="E4088" s="61" t="s">
        <v>12191</v>
      </c>
      <c r="F4088" s="61" t="s">
        <v>12276</v>
      </c>
      <c r="G4088" s="63">
        <v>3</v>
      </c>
    </row>
    <row r="4089" spans="1:7" hidden="1" x14ac:dyDescent="0.25">
      <c r="A4089" s="61" t="s">
        <v>12287</v>
      </c>
      <c r="B4089" s="61" t="s">
        <v>83</v>
      </c>
      <c r="C4089" s="62">
        <v>591389</v>
      </c>
      <c r="D4089" s="61" t="s">
        <v>12051</v>
      </c>
      <c r="E4089" s="61" t="s">
        <v>12191</v>
      </c>
      <c r="F4089" s="61" t="s">
        <v>12275</v>
      </c>
      <c r="G4089" s="63">
        <v>7</v>
      </c>
    </row>
    <row r="4090" spans="1:7" hidden="1" x14ac:dyDescent="0.25">
      <c r="A4090" s="61" t="s">
        <v>12287</v>
      </c>
      <c r="B4090" s="61" t="s">
        <v>83</v>
      </c>
      <c r="C4090" s="62">
        <v>591389</v>
      </c>
      <c r="D4090" s="61" t="s">
        <v>12051</v>
      </c>
      <c r="E4090" s="61" t="s">
        <v>12191</v>
      </c>
      <c r="F4090" s="61" t="s">
        <v>12276</v>
      </c>
      <c r="G4090" s="63">
        <v>5</v>
      </c>
    </row>
    <row r="4091" spans="1:7" hidden="1" x14ac:dyDescent="0.25">
      <c r="A4091" s="61" t="s">
        <v>12287</v>
      </c>
      <c r="B4091" s="61" t="s">
        <v>83</v>
      </c>
      <c r="C4091" s="62">
        <v>591389</v>
      </c>
      <c r="D4091" s="61" t="s">
        <v>12108</v>
      </c>
      <c r="E4091" s="61" t="s">
        <v>12191</v>
      </c>
      <c r="F4091" s="61" t="s">
        <v>12275</v>
      </c>
      <c r="G4091" s="63">
        <v>7</v>
      </c>
    </row>
    <row r="4092" spans="1:7" hidden="1" x14ac:dyDescent="0.25">
      <c r="A4092" s="61" t="s">
        <v>12287</v>
      </c>
      <c r="B4092" s="61" t="s">
        <v>83</v>
      </c>
      <c r="C4092" s="62">
        <v>591389</v>
      </c>
      <c r="D4092" s="61" t="s">
        <v>12108</v>
      </c>
      <c r="E4092" s="61" t="s">
        <v>12191</v>
      </c>
      <c r="F4092" s="61" t="s">
        <v>12276</v>
      </c>
      <c r="G4092" s="63">
        <v>5</v>
      </c>
    </row>
    <row r="4093" spans="1:7" hidden="1" x14ac:dyDescent="0.25">
      <c r="A4093" s="61" t="s">
        <v>12287</v>
      </c>
      <c r="B4093" s="61" t="s">
        <v>59</v>
      </c>
      <c r="C4093" s="62">
        <v>591836</v>
      </c>
      <c r="D4093" s="61" t="s">
        <v>12051</v>
      </c>
      <c r="E4093" s="61" t="s">
        <v>12192</v>
      </c>
      <c r="F4093" s="61" t="s">
        <v>12275</v>
      </c>
      <c r="G4093" s="63">
        <v>10</v>
      </c>
    </row>
    <row r="4094" spans="1:7" hidden="1" x14ac:dyDescent="0.25">
      <c r="A4094" s="61" t="s">
        <v>12287</v>
      </c>
      <c r="B4094" s="61" t="s">
        <v>42</v>
      </c>
      <c r="C4094" s="62">
        <v>591851</v>
      </c>
      <c r="D4094" s="61" t="s">
        <v>12051</v>
      </c>
      <c r="E4094" s="61" t="s">
        <v>12193</v>
      </c>
      <c r="F4094" s="61" t="s">
        <v>12276</v>
      </c>
      <c r="G4094" s="63">
        <v>7.5</v>
      </c>
    </row>
    <row r="4095" spans="1:7" hidden="1" x14ac:dyDescent="0.25">
      <c r="A4095" s="61" t="s">
        <v>12287</v>
      </c>
      <c r="B4095" s="61" t="s">
        <v>42</v>
      </c>
      <c r="C4095" s="62">
        <v>591851</v>
      </c>
      <c r="D4095" s="61" t="s">
        <v>12037</v>
      </c>
      <c r="E4095" s="61" t="s">
        <v>12193</v>
      </c>
      <c r="F4095" s="61" t="s">
        <v>12276</v>
      </c>
      <c r="G4095" s="63">
        <v>7.5</v>
      </c>
    </row>
    <row r="4096" spans="1:7" hidden="1" x14ac:dyDescent="0.25">
      <c r="A4096" s="61" t="s">
        <v>12287</v>
      </c>
      <c r="B4096" s="61" t="s">
        <v>7920</v>
      </c>
      <c r="C4096" s="62">
        <v>591893</v>
      </c>
      <c r="D4096" s="61" t="s">
        <v>12051</v>
      </c>
      <c r="E4096" s="61" t="s">
        <v>12194</v>
      </c>
      <c r="F4096" s="61" t="s">
        <v>12276</v>
      </c>
      <c r="G4096" s="63">
        <v>23</v>
      </c>
    </row>
    <row r="4097" spans="1:7" hidden="1" x14ac:dyDescent="0.25">
      <c r="A4097" s="61" t="s">
        <v>12287</v>
      </c>
      <c r="B4097" s="61" t="s">
        <v>7920</v>
      </c>
      <c r="C4097" s="62">
        <v>591893</v>
      </c>
      <c r="D4097" s="61" t="s">
        <v>12137</v>
      </c>
      <c r="E4097" s="61" t="s">
        <v>12194</v>
      </c>
      <c r="F4097" s="61" t="s">
        <v>12276</v>
      </c>
      <c r="G4097" s="63">
        <v>23</v>
      </c>
    </row>
    <row r="4098" spans="1:7" hidden="1" x14ac:dyDescent="0.25">
      <c r="A4098" s="61" t="s">
        <v>12287</v>
      </c>
      <c r="B4098" s="61" t="s">
        <v>182</v>
      </c>
      <c r="C4098" s="62">
        <v>591274</v>
      </c>
      <c r="D4098" s="61" t="s">
        <v>12051</v>
      </c>
      <c r="E4098" s="61" t="s">
        <v>12195</v>
      </c>
      <c r="F4098" s="61" t="s">
        <v>12275</v>
      </c>
      <c r="G4098" s="63">
        <v>5</v>
      </c>
    </row>
    <row r="4099" spans="1:7" hidden="1" x14ac:dyDescent="0.25">
      <c r="A4099" s="61" t="s">
        <v>12287</v>
      </c>
      <c r="B4099" s="61" t="s">
        <v>182</v>
      </c>
      <c r="C4099" s="62">
        <v>591274</v>
      </c>
      <c r="D4099" s="61" t="s">
        <v>12051</v>
      </c>
      <c r="E4099" s="61" t="s">
        <v>12195</v>
      </c>
      <c r="F4099" s="61" t="s">
        <v>12276</v>
      </c>
      <c r="G4099" s="63">
        <v>5</v>
      </c>
    </row>
    <row r="4100" spans="1:7" hidden="1" x14ac:dyDescent="0.25">
      <c r="A4100" s="61" t="s">
        <v>12287</v>
      </c>
      <c r="B4100" s="61" t="s">
        <v>72</v>
      </c>
      <c r="C4100" s="62">
        <v>591927</v>
      </c>
      <c r="D4100" s="61" t="s">
        <v>12051</v>
      </c>
      <c r="E4100" s="61" t="s">
        <v>12196</v>
      </c>
      <c r="F4100" s="61" t="s">
        <v>12275</v>
      </c>
      <c r="G4100" s="63">
        <v>14</v>
      </c>
    </row>
    <row r="4101" spans="1:7" hidden="1" x14ac:dyDescent="0.25">
      <c r="A4101" s="61" t="s">
        <v>12287</v>
      </c>
      <c r="B4101" s="61" t="s">
        <v>72</v>
      </c>
      <c r="C4101" s="62">
        <v>591927</v>
      </c>
      <c r="D4101" s="61" t="s">
        <v>12051</v>
      </c>
      <c r="E4101" s="61" t="s">
        <v>12196</v>
      </c>
      <c r="F4101" s="61" t="s">
        <v>12276</v>
      </c>
      <c r="G4101" s="63">
        <v>11.5</v>
      </c>
    </row>
    <row r="4102" spans="1:7" hidden="1" x14ac:dyDescent="0.25">
      <c r="A4102" s="61" t="s">
        <v>12287</v>
      </c>
      <c r="B4102" s="61" t="s">
        <v>72</v>
      </c>
      <c r="C4102" s="62">
        <v>591927</v>
      </c>
      <c r="D4102" s="61" t="s">
        <v>12124</v>
      </c>
      <c r="E4102" s="61" t="s">
        <v>12196</v>
      </c>
      <c r="F4102" s="61" t="s">
        <v>12275</v>
      </c>
      <c r="G4102" s="63">
        <v>14</v>
      </c>
    </row>
    <row r="4103" spans="1:7" hidden="1" x14ac:dyDescent="0.25">
      <c r="A4103" s="61" t="s">
        <v>12287</v>
      </c>
      <c r="B4103" s="61" t="s">
        <v>72</v>
      </c>
      <c r="C4103" s="62">
        <v>591927</v>
      </c>
      <c r="D4103" s="61" t="s">
        <v>12124</v>
      </c>
      <c r="E4103" s="61" t="s">
        <v>12196</v>
      </c>
      <c r="F4103" s="61" t="s">
        <v>12276</v>
      </c>
      <c r="G4103" s="63">
        <v>11.5</v>
      </c>
    </row>
    <row r="4104" spans="1:7" hidden="1" x14ac:dyDescent="0.25">
      <c r="A4104" s="61" t="s">
        <v>12287</v>
      </c>
      <c r="B4104" s="61" t="s">
        <v>163</v>
      </c>
      <c r="C4104" s="62">
        <v>591963</v>
      </c>
      <c r="D4104" s="61" t="s">
        <v>12051</v>
      </c>
      <c r="E4104" s="61" t="s">
        <v>12197</v>
      </c>
      <c r="F4104" s="61" t="s">
        <v>12276</v>
      </c>
      <c r="G4104" s="63">
        <v>5</v>
      </c>
    </row>
    <row r="4105" spans="1:7" hidden="1" x14ac:dyDescent="0.25">
      <c r="A4105" s="61" t="s">
        <v>12287</v>
      </c>
      <c r="B4105" s="61" t="s">
        <v>163</v>
      </c>
      <c r="C4105" s="62">
        <v>591963</v>
      </c>
      <c r="D4105" s="61" t="s">
        <v>12051</v>
      </c>
      <c r="E4105" s="61" t="s">
        <v>12198</v>
      </c>
      <c r="F4105" s="61" t="s">
        <v>12275</v>
      </c>
      <c r="G4105" s="63">
        <v>5</v>
      </c>
    </row>
    <row r="4106" spans="1:7" hidden="1" x14ac:dyDescent="0.25">
      <c r="A4106" s="61" t="s">
        <v>12287</v>
      </c>
      <c r="B4106" s="61" t="s">
        <v>163</v>
      </c>
      <c r="C4106" s="62">
        <v>591963</v>
      </c>
      <c r="D4106" s="61" t="s">
        <v>12051</v>
      </c>
      <c r="E4106" s="61" t="s">
        <v>12198</v>
      </c>
      <c r="F4106" s="61" t="s">
        <v>12276</v>
      </c>
      <c r="G4106" s="63">
        <v>5</v>
      </c>
    </row>
    <row r="4107" spans="1:7" hidden="1" x14ac:dyDescent="0.25">
      <c r="A4107" s="61" t="s">
        <v>12287</v>
      </c>
      <c r="B4107" s="61" t="s">
        <v>163</v>
      </c>
      <c r="C4107" s="62">
        <v>591963</v>
      </c>
      <c r="D4107" s="61" t="s">
        <v>11979</v>
      </c>
      <c r="E4107" s="61" t="s">
        <v>12198</v>
      </c>
      <c r="F4107" s="61" t="s">
        <v>12275</v>
      </c>
      <c r="G4107" s="63">
        <v>5</v>
      </c>
    </row>
    <row r="4108" spans="1:7" hidden="1" x14ac:dyDescent="0.25">
      <c r="A4108" s="61" t="s">
        <v>12287</v>
      </c>
      <c r="B4108" s="61" t="s">
        <v>163</v>
      </c>
      <c r="C4108" s="62">
        <v>591963</v>
      </c>
      <c r="D4108" s="61" t="s">
        <v>11979</v>
      </c>
      <c r="E4108" s="61" t="s">
        <v>12198</v>
      </c>
      <c r="F4108" s="61" t="s">
        <v>12276</v>
      </c>
      <c r="G4108" s="63">
        <v>5</v>
      </c>
    </row>
    <row r="4109" spans="1:7" hidden="1" x14ac:dyDescent="0.25">
      <c r="A4109" s="61" t="s">
        <v>12287</v>
      </c>
      <c r="B4109" s="61" t="s">
        <v>56</v>
      </c>
      <c r="C4109" s="62">
        <v>591975</v>
      </c>
      <c r="D4109" s="61" t="s">
        <v>12051</v>
      </c>
      <c r="E4109" s="61" t="s">
        <v>12164</v>
      </c>
      <c r="F4109" s="61" t="s">
        <v>12275</v>
      </c>
      <c r="G4109" s="63">
        <v>10</v>
      </c>
    </row>
    <row r="4110" spans="1:7" hidden="1" x14ac:dyDescent="0.25">
      <c r="A4110" s="61" t="s">
        <v>12287</v>
      </c>
      <c r="B4110" s="61" t="s">
        <v>56</v>
      </c>
      <c r="C4110" s="62">
        <v>591975</v>
      </c>
      <c r="D4110" s="61" t="s">
        <v>12051</v>
      </c>
      <c r="E4110" s="61" t="s">
        <v>12164</v>
      </c>
      <c r="F4110" s="61" t="s">
        <v>12276</v>
      </c>
      <c r="G4110" s="63">
        <v>7.5</v>
      </c>
    </row>
    <row r="4111" spans="1:7" hidden="1" x14ac:dyDescent="0.25">
      <c r="A4111" s="61" t="s">
        <v>12287</v>
      </c>
      <c r="B4111" s="61" t="s">
        <v>985</v>
      </c>
      <c r="C4111" s="62">
        <v>592118</v>
      </c>
      <c r="D4111" s="61" t="s">
        <v>12051</v>
      </c>
      <c r="E4111" s="61" t="s">
        <v>12199</v>
      </c>
      <c r="F4111" s="61" t="s">
        <v>12276</v>
      </c>
      <c r="G4111" s="63">
        <v>19.86</v>
      </c>
    </row>
    <row r="4112" spans="1:7" hidden="1" x14ac:dyDescent="0.25">
      <c r="A4112" s="61" t="s">
        <v>12287</v>
      </c>
      <c r="B4112" s="61" t="s">
        <v>985</v>
      </c>
      <c r="C4112" s="62">
        <v>592118</v>
      </c>
      <c r="D4112" s="61" t="s">
        <v>11981</v>
      </c>
      <c r="E4112" s="61" t="s">
        <v>12199</v>
      </c>
      <c r="F4112" s="61" t="s">
        <v>12276</v>
      </c>
      <c r="G4112" s="63">
        <v>19.86</v>
      </c>
    </row>
    <row r="4113" spans="1:7" hidden="1" x14ac:dyDescent="0.25">
      <c r="A4113" s="61" t="s">
        <v>12287</v>
      </c>
      <c r="B4113" s="61" t="s">
        <v>1004</v>
      </c>
      <c r="C4113" s="62">
        <v>592130</v>
      </c>
      <c r="D4113" s="61" t="s">
        <v>12051</v>
      </c>
      <c r="E4113" s="61" t="s">
        <v>12200</v>
      </c>
      <c r="F4113" s="61" t="s">
        <v>12275</v>
      </c>
      <c r="G4113" s="63">
        <v>8</v>
      </c>
    </row>
    <row r="4114" spans="1:7" hidden="1" x14ac:dyDescent="0.25">
      <c r="A4114" s="61" t="s">
        <v>12287</v>
      </c>
      <c r="B4114" s="61" t="s">
        <v>977</v>
      </c>
      <c r="C4114" s="62">
        <v>592266</v>
      </c>
      <c r="D4114" s="61" t="s">
        <v>12051</v>
      </c>
      <c r="E4114" s="61" t="s">
        <v>12195</v>
      </c>
      <c r="F4114" s="61" t="s">
        <v>12275</v>
      </c>
      <c r="G4114" s="63">
        <v>5</v>
      </c>
    </row>
    <row r="4115" spans="1:7" hidden="1" x14ac:dyDescent="0.25">
      <c r="A4115" s="61" t="s">
        <v>12287</v>
      </c>
      <c r="B4115" s="61" t="s">
        <v>977</v>
      </c>
      <c r="C4115" s="62">
        <v>592266</v>
      </c>
      <c r="D4115" s="61" t="s">
        <v>12051</v>
      </c>
      <c r="E4115" s="61" t="s">
        <v>12195</v>
      </c>
      <c r="F4115" s="61" t="s">
        <v>12276</v>
      </c>
      <c r="G4115" s="63">
        <v>3.5</v>
      </c>
    </row>
    <row r="4116" spans="1:7" hidden="1" x14ac:dyDescent="0.25">
      <c r="A4116" s="61" t="s">
        <v>12287</v>
      </c>
      <c r="B4116" s="61" t="s">
        <v>964</v>
      </c>
      <c r="C4116" s="62">
        <v>592305</v>
      </c>
      <c r="D4116" s="61" t="s">
        <v>12129</v>
      </c>
      <c r="E4116" s="61" t="s">
        <v>12201</v>
      </c>
      <c r="F4116" s="61" t="s">
        <v>12276</v>
      </c>
      <c r="G4116" s="63">
        <v>17.5</v>
      </c>
    </row>
    <row r="4117" spans="1:7" hidden="1" x14ac:dyDescent="0.25">
      <c r="A4117" s="61" t="s">
        <v>12287</v>
      </c>
      <c r="B4117" s="61" t="s">
        <v>964</v>
      </c>
      <c r="C4117" s="62">
        <v>592305</v>
      </c>
      <c r="D4117" s="61" t="s">
        <v>12051</v>
      </c>
      <c r="E4117" s="61" t="s">
        <v>12201</v>
      </c>
      <c r="F4117" s="61" t="s">
        <v>12276</v>
      </c>
      <c r="G4117" s="63">
        <v>17.5</v>
      </c>
    </row>
    <row r="4118" spans="1:7" hidden="1" x14ac:dyDescent="0.25">
      <c r="A4118" s="61" t="s">
        <v>12287</v>
      </c>
      <c r="B4118" s="61" t="s">
        <v>979</v>
      </c>
      <c r="C4118" s="62">
        <v>592306</v>
      </c>
      <c r="D4118" s="61" t="s">
        <v>12051</v>
      </c>
      <c r="E4118" s="61" t="s">
        <v>12166</v>
      </c>
      <c r="F4118" s="61" t="s">
        <v>12276</v>
      </c>
      <c r="G4118" s="63">
        <v>8</v>
      </c>
    </row>
    <row r="4119" spans="1:7" hidden="1" x14ac:dyDescent="0.25">
      <c r="A4119" s="61" t="s">
        <v>12287</v>
      </c>
      <c r="B4119" s="61" t="s">
        <v>149</v>
      </c>
      <c r="C4119" s="62">
        <v>578282</v>
      </c>
      <c r="D4119" s="61" t="s">
        <v>12051</v>
      </c>
      <c r="E4119" s="61" t="s">
        <v>12195</v>
      </c>
      <c r="F4119" s="61" t="s">
        <v>12275</v>
      </c>
      <c r="G4119" s="63">
        <v>5.9</v>
      </c>
    </row>
    <row r="4120" spans="1:7" hidden="1" x14ac:dyDescent="0.25">
      <c r="A4120" s="61" t="s">
        <v>12287</v>
      </c>
      <c r="B4120" s="61" t="s">
        <v>149</v>
      </c>
      <c r="C4120" s="62">
        <v>578282</v>
      </c>
      <c r="D4120" s="61" t="s">
        <v>12051</v>
      </c>
      <c r="E4120" s="61" t="s">
        <v>12195</v>
      </c>
      <c r="F4120" s="61" t="s">
        <v>12276</v>
      </c>
      <c r="G4120" s="63">
        <v>3.5</v>
      </c>
    </row>
    <row r="4121" spans="1:7" hidden="1" x14ac:dyDescent="0.25">
      <c r="A4121" s="61" t="s">
        <v>12287</v>
      </c>
      <c r="B4121" s="61" t="s">
        <v>149</v>
      </c>
      <c r="C4121" s="62">
        <v>578282</v>
      </c>
      <c r="D4121" s="61" t="s">
        <v>11987</v>
      </c>
      <c r="E4121" s="61" t="s">
        <v>12195</v>
      </c>
      <c r="F4121" s="61" t="s">
        <v>12275</v>
      </c>
      <c r="G4121" s="63">
        <v>5.9</v>
      </c>
    </row>
    <row r="4122" spans="1:7" hidden="1" x14ac:dyDescent="0.25">
      <c r="A4122" s="61" t="s">
        <v>12287</v>
      </c>
      <c r="B4122" s="61" t="s">
        <v>149</v>
      </c>
      <c r="C4122" s="62">
        <v>578282</v>
      </c>
      <c r="D4122" s="61" t="s">
        <v>11987</v>
      </c>
      <c r="E4122" s="61" t="s">
        <v>12195</v>
      </c>
      <c r="F4122" s="61" t="s">
        <v>12276</v>
      </c>
      <c r="G4122" s="63">
        <v>3.5</v>
      </c>
    </row>
    <row r="4123" spans="1:7" hidden="1" x14ac:dyDescent="0.25">
      <c r="A4123" s="61" t="s">
        <v>12287</v>
      </c>
      <c r="B4123" s="61" t="s">
        <v>195</v>
      </c>
      <c r="C4123" s="62">
        <v>577503</v>
      </c>
      <c r="D4123" s="61" t="s">
        <v>12051</v>
      </c>
      <c r="E4123" s="61" t="s">
        <v>12198</v>
      </c>
      <c r="F4123" s="61" t="s">
        <v>12276</v>
      </c>
      <c r="G4123" s="63">
        <v>3</v>
      </c>
    </row>
    <row r="4124" spans="1:7" hidden="1" x14ac:dyDescent="0.25">
      <c r="A4124" s="61" t="s">
        <v>12287</v>
      </c>
      <c r="B4124" s="61" t="s">
        <v>982</v>
      </c>
      <c r="C4124" s="62">
        <v>592353</v>
      </c>
      <c r="D4124" s="61" t="s">
        <v>12051</v>
      </c>
      <c r="E4124" s="61" t="s">
        <v>12202</v>
      </c>
      <c r="F4124" s="61" t="s">
        <v>12275</v>
      </c>
      <c r="G4124" s="63">
        <v>9</v>
      </c>
    </row>
    <row r="4125" spans="1:7" hidden="1" x14ac:dyDescent="0.25">
      <c r="A4125" s="61" t="s">
        <v>12287</v>
      </c>
      <c r="B4125" s="61" t="s">
        <v>982</v>
      </c>
      <c r="C4125" s="62">
        <v>592353</v>
      </c>
      <c r="D4125" s="61" t="s">
        <v>12051</v>
      </c>
      <c r="E4125" s="61" t="s">
        <v>12202</v>
      </c>
      <c r="F4125" s="61" t="s">
        <v>12276</v>
      </c>
      <c r="G4125" s="63">
        <v>7</v>
      </c>
    </row>
    <row r="4126" spans="1:7" hidden="1" x14ac:dyDescent="0.25">
      <c r="A4126" s="61" t="s">
        <v>12287</v>
      </c>
      <c r="B4126" s="61" t="s">
        <v>1009</v>
      </c>
      <c r="C4126" s="62">
        <v>592354</v>
      </c>
      <c r="D4126" s="61" t="s">
        <v>12051</v>
      </c>
      <c r="E4126" s="61" t="s">
        <v>12164</v>
      </c>
      <c r="F4126" s="61" t="s">
        <v>12275</v>
      </c>
      <c r="G4126" s="63">
        <v>13</v>
      </c>
    </row>
    <row r="4127" spans="1:7" hidden="1" x14ac:dyDescent="0.25">
      <c r="A4127" s="61" t="s">
        <v>12287</v>
      </c>
      <c r="B4127" s="61" t="s">
        <v>1009</v>
      </c>
      <c r="C4127" s="62">
        <v>592354</v>
      </c>
      <c r="D4127" s="61" t="s">
        <v>12051</v>
      </c>
      <c r="E4127" s="61" t="s">
        <v>12203</v>
      </c>
      <c r="F4127" s="61" t="s">
        <v>12276</v>
      </c>
      <c r="G4127" s="63">
        <v>10</v>
      </c>
    </row>
    <row r="4128" spans="1:7" hidden="1" x14ac:dyDescent="0.25">
      <c r="A4128" s="61" t="s">
        <v>12287</v>
      </c>
      <c r="B4128" s="61" t="s">
        <v>988</v>
      </c>
      <c r="C4128" s="62">
        <v>592392</v>
      </c>
      <c r="D4128" s="61" t="s">
        <v>11968</v>
      </c>
      <c r="E4128" s="61" t="s">
        <v>12203</v>
      </c>
      <c r="F4128" s="61" t="s">
        <v>12275</v>
      </c>
      <c r="G4128" s="63">
        <v>10</v>
      </c>
    </row>
    <row r="4129" spans="1:7" hidden="1" x14ac:dyDescent="0.25">
      <c r="A4129" s="61" t="s">
        <v>12287</v>
      </c>
      <c r="B4129" s="61" t="s">
        <v>988</v>
      </c>
      <c r="C4129" s="62">
        <v>592392</v>
      </c>
      <c r="D4129" s="61" t="s">
        <v>12051</v>
      </c>
      <c r="E4129" s="61" t="s">
        <v>12203</v>
      </c>
      <c r="F4129" s="61" t="s">
        <v>12275</v>
      </c>
      <c r="G4129" s="63">
        <v>10</v>
      </c>
    </row>
    <row r="4130" spans="1:7" hidden="1" x14ac:dyDescent="0.25">
      <c r="A4130" s="61" t="s">
        <v>12287</v>
      </c>
      <c r="B4130" s="61" t="s">
        <v>974</v>
      </c>
      <c r="C4130" s="62">
        <v>592402</v>
      </c>
      <c r="D4130" s="61" t="s">
        <v>12051</v>
      </c>
      <c r="E4130" s="61" t="s">
        <v>12172</v>
      </c>
      <c r="F4130" s="61" t="s">
        <v>12275</v>
      </c>
      <c r="G4130" s="63">
        <v>3</v>
      </c>
    </row>
    <row r="4131" spans="1:7" hidden="1" x14ac:dyDescent="0.25">
      <c r="A4131" s="61" t="s">
        <v>12287</v>
      </c>
      <c r="B4131" s="61" t="s">
        <v>966</v>
      </c>
      <c r="C4131" s="62">
        <v>592456</v>
      </c>
      <c r="D4131" s="61" t="s">
        <v>12051</v>
      </c>
      <c r="E4131" s="61" t="s">
        <v>12204</v>
      </c>
      <c r="F4131" s="61" t="s">
        <v>12275</v>
      </c>
      <c r="G4131" s="63">
        <v>5.4</v>
      </c>
    </row>
    <row r="4132" spans="1:7" hidden="1" x14ac:dyDescent="0.25">
      <c r="A4132" s="61" t="s">
        <v>12287</v>
      </c>
      <c r="B4132" s="61" t="s">
        <v>966</v>
      </c>
      <c r="C4132" s="62">
        <v>592456</v>
      </c>
      <c r="D4132" s="61" t="s">
        <v>12051</v>
      </c>
      <c r="E4132" s="61" t="s">
        <v>12204</v>
      </c>
      <c r="F4132" s="61" t="s">
        <v>12276</v>
      </c>
      <c r="G4132" s="63">
        <v>3</v>
      </c>
    </row>
    <row r="4133" spans="1:7" hidden="1" x14ac:dyDescent="0.25">
      <c r="A4133" s="61" t="s">
        <v>12287</v>
      </c>
      <c r="B4133" s="61" t="s">
        <v>966</v>
      </c>
      <c r="C4133" s="62">
        <v>592456</v>
      </c>
      <c r="D4133" s="61" t="s">
        <v>12113</v>
      </c>
      <c r="E4133" s="61" t="s">
        <v>12204</v>
      </c>
      <c r="F4133" s="61" t="s">
        <v>12275</v>
      </c>
      <c r="G4133" s="63">
        <v>5.4</v>
      </c>
    </row>
    <row r="4134" spans="1:7" hidden="1" x14ac:dyDescent="0.25">
      <c r="A4134" s="61" t="s">
        <v>12287</v>
      </c>
      <c r="B4134" s="61" t="s">
        <v>959</v>
      </c>
      <c r="C4134" s="62">
        <v>592485</v>
      </c>
      <c r="D4134" s="61" t="s">
        <v>12051</v>
      </c>
      <c r="E4134" s="61" t="s">
        <v>12204</v>
      </c>
      <c r="F4134" s="61" t="s">
        <v>12276</v>
      </c>
      <c r="G4134" s="63">
        <v>6.5</v>
      </c>
    </row>
    <row r="4135" spans="1:7" hidden="1" x14ac:dyDescent="0.25">
      <c r="A4135" s="61" t="s">
        <v>12287</v>
      </c>
      <c r="B4135" s="61" t="s">
        <v>1020</v>
      </c>
      <c r="C4135" s="62">
        <v>490506</v>
      </c>
      <c r="D4135" s="61" t="s">
        <v>12003</v>
      </c>
      <c r="E4135" s="61" t="s">
        <v>12299</v>
      </c>
      <c r="F4135" s="61" t="s">
        <v>12275</v>
      </c>
      <c r="G4135" s="63">
        <v>7.5</v>
      </c>
    </row>
    <row r="4136" spans="1:7" hidden="1" x14ac:dyDescent="0.25">
      <c r="A4136" s="61" t="s">
        <v>12287</v>
      </c>
      <c r="B4136" s="61" t="s">
        <v>1020</v>
      </c>
      <c r="C4136" s="62">
        <v>490506</v>
      </c>
      <c r="D4136" s="61" t="s">
        <v>12003</v>
      </c>
      <c r="E4136" s="61" t="s">
        <v>12299</v>
      </c>
      <c r="F4136" s="61" t="s">
        <v>12276</v>
      </c>
      <c r="G4136" s="63">
        <v>7.5</v>
      </c>
    </row>
    <row r="4137" spans="1:7" hidden="1" x14ac:dyDescent="0.25">
      <c r="A4137" s="61" t="s">
        <v>12287</v>
      </c>
      <c r="B4137" s="61" t="s">
        <v>1031</v>
      </c>
      <c r="C4137" s="62">
        <v>592576</v>
      </c>
      <c r="D4137" s="61" t="s">
        <v>12051</v>
      </c>
      <c r="E4137" s="61" t="s">
        <v>12205</v>
      </c>
      <c r="F4137" s="61" t="s">
        <v>12275</v>
      </c>
      <c r="G4137" s="63">
        <v>1.5</v>
      </c>
    </row>
    <row r="4138" spans="1:7" hidden="1" x14ac:dyDescent="0.25">
      <c r="A4138" s="61" t="s">
        <v>12287</v>
      </c>
      <c r="B4138" s="61" t="s">
        <v>1031</v>
      </c>
      <c r="C4138" s="62">
        <v>592576</v>
      </c>
      <c r="D4138" s="61" t="s">
        <v>12051</v>
      </c>
      <c r="E4138" s="61" t="s">
        <v>12205</v>
      </c>
      <c r="F4138" s="61" t="s">
        <v>12276</v>
      </c>
      <c r="G4138" s="63">
        <v>1</v>
      </c>
    </row>
    <row r="4139" spans="1:7" hidden="1" x14ac:dyDescent="0.25">
      <c r="A4139" s="61" t="s">
        <v>12287</v>
      </c>
      <c r="B4139" s="61" t="s">
        <v>1031</v>
      </c>
      <c r="C4139" s="62">
        <v>592576</v>
      </c>
      <c r="D4139" s="61" t="s">
        <v>12051</v>
      </c>
      <c r="E4139" s="61" t="s">
        <v>12207</v>
      </c>
      <c r="F4139" s="61" t="s">
        <v>12275</v>
      </c>
      <c r="G4139" s="63">
        <v>3</v>
      </c>
    </row>
    <row r="4140" spans="1:7" hidden="1" x14ac:dyDescent="0.25">
      <c r="A4140" s="61" t="s">
        <v>12287</v>
      </c>
      <c r="B4140" s="61" t="s">
        <v>1031</v>
      </c>
      <c r="C4140" s="62">
        <v>592576</v>
      </c>
      <c r="D4140" s="61" t="s">
        <v>12051</v>
      </c>
      <c r="E4140" s="61" t="s">
        <v>12207</v>
      </c>
      <c r="F4140" s="61" t="s">
        <v>12276</v>
      </c>
      <c r="G4140" s="63">
        <v>2</v>
      </c>
    </row>
    <row r="4141" spans="1:7" hidden="1" x14ac:dyDescent="0.25">
      <c r="A4141" s="61" t="s">
        <v>12287</v>
      </c>
      <c r="B4141" s="61" t="s">
        <v>1031</v>
      </c>
      <c r="C4141" s="62">
        <v>592576</v>
      </c>
      <c r="D4141" s="61" t="s">
        <v>12051</v>
      </c>
      <c r="E4141" s="61" t="s">
        <v>12206</v>
      </c>
      <c r="F4141" s="61" t="s">
        <v>12275</v>
      </c>
      <c r="G4141" s="63">
        <v>6</v>
      </c>
    </row>
    <row r="4142" spans="1:7" hidden="1" x14ac:dyDescent="0.25">
      <c r="A4142" s="61" t="s">
        <v>12287</v>
      </c>
      <c r="B4142" s="61" t="s">
        <v>1031</v>
      </c>
      <c r="C4142" s="62">
        <v>592576</v>
      </c>
      <c r="D4142" s="61" t="s">
        <v>12051</v>
      </c>
      <c r="E4142" s="61" t="s">
        <v>12206</v>
      </c>
      <c r="F4142" s="61" t="s">
        <v>12276</v>
      </c>
      <c r="G4142" s="63">
        <v>3.7</v>
      </c>
    </row>
    <row r="4143" spans="1:7" hidden="1" x14ac:dyDescent="0.25">
      <c r="A4143" s="61" t="s">
        <v>12287</v>
      </c>
      <c r="B4143" s="61" t="s">
        <v>1031</v>
      </c>
      <c r="C4143" s="62">
        <v>592576</v>
      </c>
      <c r="D4143" s="61" t="s">
        <v>12055</v>
      </c>
      <c r="E4143" s="61" t="s">
        <v>12205</v>
      </c>
      <c r="F4143" s="61" t="s">
        <v>12275</v>
      </c>
      <c r="G4143" s="63">
        <v>1.5</v>
      </c>
    </row>
    <row r="4144" spans="1:7" hidden="1" x14ac:dyDescent="0.25">
      <c r="A4144" s="61" t="s">
        <v>12287</v>
      </c>
      <c r="B4144" s="61" t="s">
        <v>1031</v>
      </c>
      <c r="C4144" s="62">
        <v>592576</v>
      </c>
      <c r="D4144" s="61" t="s">
        <v>12055</v>
      </c>
      <c r="E4144" s="61" t="s">
        <v>12205</v>
      </c>
      <c r="F4144" s="61" t="s">
        <v>12276</v>
      </c>
      <c r="G4144" s="63">
        <v>1</v>
      </c>
    </row>
    <row r="4145" spans="1:7" hidden="1" x14ac:dyDescent="0.25">
      <c r="A4145" s="61" t="s">
        <v>12287</v>
      </c>
      <c r="B4145" s="61" t="s">
        <v>1031</v>
      </c>
      <c r="C4145" s="62">
        <v>592576</v>
      </c>
      <c r="D4145" s="61" t="s">
        <v>12055</v>
      </c>
      <c r="E4145" s="61" t="s">
        <v>12206</v>
      </c>
      <c r="F4145" s="61" t="s">
        <v>12275</v>
      </c>
      <c r="G4145" s="63">
        <v>1.5</v>
      </c>
    </row>
    <row r="4146" spans="1:7" hidden="1" x14ac:dyDescent="0.25">
      <c r="A4146" s="61" t="s">
        <v>12287</v>
      </c>
      <c r="B4146" s="61" t="s">
        <v>1031</v>
      </c>
      <c r="C4146" s="62">
        <v>592576</v>
      </c>
      <c r="D4146" s="61" t="s">
        <v>12055</v>
      </c>
      <c r="E4146" s="61" t="s">
        <v>12206</v>
      </c>
      <c r="F4146" s="61" t="s">
        <v>12276</v>
      </c>
      <c r="G4146" s="63">
        <v>1</v>
      </c>
    </row>
    <row r="4147" spans="1:7" hidden="1" x14ac:dyDescent="0.25">
      <c r="A4147" s="61" t="s">
        <v>12287</v>
      </c>
      <c r="B4147" s="61" t="s">
        <v>1031</v>
      </c>
      <c r="C4147" s="62">
        <v>592576</v>
      </c>
      <c r="D4147" s="61" t="s">
        <v>12141</v>
      </c>
      <c r="E4147" s="61" t="s">
        <v>12207</v>
      </c>
      <c r="F4147" s="61" t="s">
        <v>12275</v>
      </c>
      <c r="G4147" s="63">
        <v>3</v>
      </c>
    </row>
    <row r="4148" spans="1:7" hidden="1" x14ac:dyDescent="0.25">
      <c r="A4148" s="61" t="s">
        <v>12287</v>
      </c>
      <c r="B4148" s="61" t="s">
        <v>1031</v>
      </c>
      <c r="C4148" s="62">
        <v>592576</v>
      </c>
      <c r="D4148" s="61" t="s">
        <v>12141</v>
      </c>
      <c r="E4148" s="61" t="s">
        <v>12207</v>
      </c>
      <c r="F4148" s="61" t="s">
        <v>12276</v>
      </c>
      <c r="G4148" s="63">
        <v>2</v>
      </c>
    </row>
    <row r="4149" spans="1:7" hidden="1" x14ac:dyDescent="0.25">
      <c r="A4149" s="61" t="s">
        <v>12287</v>
      </c>
      <c r="B4149" s="61" t="s">
        <v>1031</v>
      </c>
      <c r="C4149" s="62">
        <v>592576</v>
      </c>
      <c r="D4149" s="61" t="s">
        <v>12017</v>
      </c>
      <c r="E4149" s="61" t="s">
        <v>12206</v>
      </c>
      <c r="F4149" s="61" t="s">
        <v>12275</v>
      </c>
      <c r="G4149" s="63">
        <v>6</v>
      </c>
    </row>
    <row r="4150" spans="1:7" hidden="1" x14ac:dyDescent="0.25">
      <c r="A4150" s="61" t="s">
        <v>12287</v>
      </c>
      <c r="B4150" s="61" t="s">
        <v>1031</v>
      </c>
      <c r="C4150" s="62">
        <v>592576</v>
      </c>
      <c r="D4150" s="61" t="s">
        <v>12017</v>
      </c>
      <c r="E4150" s="61" t="s">
        <v>12206</v>
      </c>
      <c r="F4150" s="61" t="s">
        <v>12276</v>
      </c>
      <c r="G4150" s="63">
        <v>3.7</v>
      </c>
    </row>
    <row r="4151" spans="1:7" hidden="1" x14ac:dyDescent="0.25">
      <c r="A4151" s="61" t="s">
        <v>12287</v>
      </c>
      <c r="B4151" s="61" t="s">
        <v>997</v>
      </c>
      <c r="C4151" s="62">
        <v>592578</v>
      </c>
      <c r="D4151" s="61" t="s">
        <v>12051</v>
      </c>
      <c r="E4151" s="61" t="s">
        <v>12165</v>
      </c>
      <c r="F4151" s="61" t="s">
        <v>12275</v>
      </c>
      <c r="G4151" s="63">
        <v>10</v>
      </c>
    </row>
    <row r="4152" spans="1:7" hidden="1" x14ac:dyDescent="0.25">
      <c r="A4152" s="61" t="s">
        <v>12287</v>
      </c>
      <c r="B4152" s="61" t="s">
        <v>997</v>
      </c>
      <c r="C4152" s="62">
        <v>592578</v>
      </c>
      <c r="D4152" s="61" t="s">
        <v>12051</v>
      </c>
      <c r="E4152" s="61" t="s">
        <v>12165</v>
      </c>
      <c r="F4152" s="61" t="s">
        <v>12276</v>
      </c>
      <c r="G4152" s="63">
        <v>7.5</v>
      </c>
    </row>
    <row r="4153" spans="1:7" hidden="1" x14ac:dyDescent="0.25">
      <c r="A4153" s="61" t="s">
        <v>12287</v>
      </c>
      <c r="B4153" s="61" t="s">
        <v>997</v>
      </c>
      <c r="C4153" s="62">
        <v>592578</v>
      </c>
      <c r="D4153" s="61" t="s">
        <v>12025</v>
      </c>
      <c r="E4153" s="61" t="s">
        <v>12165</v>
      </c>
      <c r="F4153" s="61" t="s">
        <v>12275</v>
      </c>
      <c r="G4153" s="63">
        <v>10</v>
      </c>
    </row>
    <row r="4154" spans="1:7" hidden="1" x14ac:dyDescent="0.25">
      <c r="A4154" s="61" t="s">
        <v>12287</v>
      </c>
      <c r="B4154" s="61" t="s">
        <v>997</v>
      </c>
      <c r="C4154" s="62">
        <v>592578</v>
      </c>
      <c r="D4154" s="61" t="s">
        <v>12025</v>
      </c>
      <c r="E4154" s="61" t="s">
        <v>12165</v>
      </c>
      <c r="F4154" s="61" t="s">
        <v>12276</v>
      </c>
      <c r="G4154" s="63">
        <v>7.5</v>
      </c>
    </row>
    <row r="4155" spans="1:7" hidden="1" x14ac:dyDescent="0.25">
      <c r="A4155" s="61" t="s">
        <v>12287</v>
      </c>
      <c r="B4155" s="61" t="s">
        <v>8623</v>
      </c>
      <c r="C4155" s="62">
        <v>592601</v>
      </c>
      <c r="D4155" s="61" t="s">
        <v>12129</v>
      </c>
      <c r="E4155" s="61" t="s">
        <v>12201</v>
      </c>
      <c r="F4155" s="61" t="s">
        <v>12276</v>
      </c>
      <c r="G4155" s="63">
        <v>17.5</v>
      </c>
    </row>
    <row r="4156" spans="1:7" hidden="1" x14ac:dyDescent="0.25">
      <c r="A4156" s="61" t="s">
        <v>12287</v>
      </c>
      <c r="B4156" s="61" t="s">
        <v>8623</v>
      </c>
      <c r="C4156" s="62">
        <v>592601</v>
      </c>
      <c r="D4156" s="61" t="s">
        <v>12051</v>
      </c>
      <c r="E4156" s="61" t="s">
        <v>12201</v>
      </c>
      <c r="F4156" s="61" t="s">
        <v>12276</v>
      </c>
      <c r="G4156" s="63">
        <v>17.5</v>
      </c>
    </row>
    <row r="4157" spans="1:7" hidden="1" x14ac:dyDescent="0.25">
      <c r="A4157" s="61" t="s">
        <v>12287</v>
      </c>
      <c r="B4157" s="61" t="s">
        <v>87</v>
      </c>
      <c r="C4157" s="62">
        <v>493482</v>
      </c>
      <c r="D4157" s="61" t="s">
        <v>12086</v>
      </c>
      <c r="E4157" s="61" t="s">
        <v>12208</v>
      </c>
      <c r="F4157" s="61" t="s">
        <v>12275</v>
      </c>
      <c r="G4157" s="63">
        <v>6</v>
      </c>
    </row>
    <row r="4158" spans="1:7" hidden="1" x14ac:dyDescent="0.25">
      <c r="A4158" s="61" t="s">
        <v>12287</v>
      </c>
      <c r="B4158" s="61" t="s">
        <v>87</v>
      </c>
      <c r="C4158" s="62">
        <v>493482</v>
      </c>
      <c r="D4158" s="61" t="s">
        <v>12086</v>
      </c>
      <c r="E4158" s="61" t="s">
        <v>12208</v>
      </c>
      <c r="F4158" s="61" t="s">
        <v>12276</v>
      </c>
      <c r="G4158" s="63">
        <v>3</v>
      </c>
    </row>
    <row r="4159" spans="1:7" hidden="1" x14ac:dyDescent="0.25">
      <c r="A4159" s="61" t="s">
        <v>12287</v>
      </c>
      <c r="B4159" s="61" t="s">
        <v>87</v>
      </c>
      <c r="C4159" s="62">
        <v>493482</v>
      </c>
      <c r="D4159" s="61" t="s">
        <v>12051</v>
      </c>
      <c r="E4159" s="61" t="s">
        <v>12208</v>
      </c>
      <c r="F4159" s="61" t="s">
        <v>12275</v>
      </c>
      <c r="G4159" s="63">
        <v>6</v>
      </c>
    </row>
    <row r="4160" spans="1:7" hidden="1" x14ac:dyDescent="0.25">
      <c r="A4160" s="61" t="s">
        <v>12287</v>
      </c>
      <c r="B4160" s="61" t="s">
        <v>87</v>
      </c>
      <c r="C4160" s="62">
        <v>493482</v>
      </c>
      <c r="D4160" s="61" t="s">
        <v>12051</v>
      </c>
      <c r="E4160" s="61" t="s">
        <v>12208</v>
      </c>
      <c r="F4160" s="61" t="s">
        <v>12276</v>
      </c>
      <c r="G4160" s="63">
        <v>3</v>
      </c>
    </row>
    <row r="4161" spans="1:7" hidden="1" x14ac:dyDescent="0.25">
      <c r="A4161" s="61" t="s">
        <v>12287</v>
      </c>
      <c r="B4161" s="61" t="s">
        <v>10097</v>
      </c>
      <c r="C4161" s="62">
        <v>592689</v>
      </c>
      <c r="D4161" s="61" t="s">
        <v>12051</v>
      </c>
      <c r="E4161" s="61" t="s">
        <v>12166</v>
      </c>
      <c r="F4161" s="61" t="s">
        <v>12275</v>
      </c>
      <c r="G4161" s="63">
        <v>6.5</v>
      </c>
    </row>
    <row r="4162" spans="1:7" hidden="1" x14ac:dyDescent="0.25">
      <c r="A4162" s="61" t="s">
        <v>12287</v>
      </c>
      <c r="B4162" s="61" t="s">
        <v>10097</v>
      </c>
      <c r="C4162" s="62">
        <v>592689</v>
      </c>
      <c r="D4162" s="61" t="s">
        <v>12051</v>
      </c>
      <c r="E4162" s="61" t="s">
        <v>12166</v>
      </c>
      <c r="F4162" s="61" t="s">
        <v>12276</v>
      </c>
      <c r="G4162" s="63">
        <v>8</v>
      </c>
    </row>
    <row r="4163" spans="1:7" hidden="1" x14ac:dyDescent="0.25">
      <c r="A4163" s="61" t="s">
        <v>12287</v>
      </c>
      <c r="B4163" s="61" t="s">
        <v>10097</v>
      </c>
      <c r="C4163" s="62">
        <v>592689</v>
      </c>
      <c r="D4163" s="61" t="s">
        <v>12051</v>
      </c>
      <c r="E4163" s="61" t="s">
        <v>12167</v>
      </c>
      <c r="F4163" s="61" t="s">
        <v>12275</v>
      </c>
      <c r="G4163" s="63">
        <v>9</v>
      </c>
    </row>
    <row r="4164" spans="1:7" hidden="1" x14ac:dyDescent="0.25">
      <c r="A4164" s="61" t="s">
        <v>12287</v>
      </c>
      <c r="B4164" s="61" t="s">
        <v>10097</v>
      </c>
      <c r="C4164" s="62">
        <v>592689</v>
      </c>
      <c r="D4164" s="61" t="s">
        <v>12051</v>
      </c>
      <c r="E4164" s="61" t="s">
        <v>12167</v>
      </c>
      <c r="F4164" s="61" t="s">
        <v>12276</v>
      </c>
      <c r="G4164" s="63">
        <v>8</v>
      </c>
    </row>
    <row r="4165" spans="1:7" hidden="1" x14ac:dyDescent="0.25">
      <c r="A4165" s="61" t="s">
        <v>12287</v>
      </c>
      <c r="B4165" s="61" t="s">
        <v>10097</v>
      </c>
      <c r="C4165" s="62">
        <v>592689</v>
      </c>
      <c r="D4165" s="61" t="s">
        <v>12053</v>
      </c>
      <c r="E4165" s="61" t="s">
        <v>12167</v>
      </c>
      <c r="F4165" s="61" t="s">
        <v>12275</v>
      </c>
      <c r="G4165" s="63">
        <v>9</v>
      </c>
    </row>
    <row r="4166" spans="1:7" hidden="1" x14ac:dyDescent="0.25">
      <c r="A4166" s="61" t="s">
        <v>12287</v>
      </c>
      <c r="B4166" s="61" t="s">
        <v>10097</v>
      </c>
      <c r="C4166" s="62">
        <v>592689</v>
      </c>
      <c r="D4166" s="61" t="s">
        <v>12053</v>
      </c>
      <c r="E4166" s="61" t="s">
        <v>12167</v>
      </c>
      <c r="F4166" s="61" t="s">
        <v>12276</v>
      </c>
      <c r="G4166" s="63">
        <v>8</v>
      </c>
    </row>
    <row r="4167" spans="1:7" hidden="1" x14ac:dyDescent="0.25">
      <c r="A4167" s="61" t="s">
        <v>12287</v>
      </c>
      <c r="B4167" s="61" t="s">
        <v>10097</v>
      </c>
      <c r="C4167" s="62">
        <v>592689</v>
      </c>
      <c r="D4167" s="61" t="s">
        <v>11993</v>
      </c>
      <c r="E4167" s="61" t="s">
        <v>12166</v>
      </c>
      <c r="F4167" s="61" t="s">
        <v>12275</v>
      </c>
      <c r="G4167" s="63">
        <v>6.5</v>
      </c>
    </row>
    <row r="4168" spans="1:7" hidden="1" x14ac:dyDescent="0.25">
      <c r="A4168" s="61" t="s">
        <v>12287</v>
      </c>
      <c r="B4168" s="61" t="s">
        <v>10097</v>
      </c>
      <c r="C4168" s="62">
        <v>592689</v>
      </c>
      <c r="D4168" s="61" t="s">
        <v>11993</v>
      </c>
      <c r="E4168" s="61" t="s">
        <v>12166</v>
      </c>
      <c r="F4168" s="61" t="s">
        <v>12276</v>
      </c>
      <c r="G4168" s="63">
        <v>8</v>
      </c>
    </row>
    <row r="4169" spans="1:7" hidden="1" x14ac:dyDescent="0.25">
      <c r="A4169" s="61" t="s">
        <v>12287</v>
      </c>
      <c r="B4169" s="61" t="s">
        <v>10097</v>
      </c>
      <c r="C4169" s="62">
        <v>592689</v>
      </c>
      <c r="D4169" s="61" t="s">
        <v>12121</v>
      </c>
      <c r="E4169" s="61" t="s">
        <v>12167</v>
      </c>
      <c r="F4169" s="61" t="s">
        <v>12275</v>
      </c>
      <c r="G4169" s="63">
        <v>9</v>
      </c>
    </row>
    <row r="4170" spans="1:7" hidden="1" x14ac:dyDescent="0.25">
      <c r="A4170" s="61" t="s">
        <v>12287</v>
      </c>
      <c r="B4170" s="61" t="s">
        <v>7284</v>
      </c>
      <c r="C4170" s="62">
        <v>104946</v>
      </c>
      <c r="D4170" s="61" t="s">
        <v>12051</v>
      </c>
      <c r="E4170" s="61" t="s">
        <v>12186</v>
      </c>
      <c r="F4170" s="61" t="s">
        <v>12275</v>
      </c>
      <c r="G4170" s="63">
        <v>3</v>
      </c>
    </row>
    <row r="4171" spans="1:7" hidden="1" x14ac:dyDescent="0.25">
      <c r="A4171" s="61" t="s">
        <v>12287</v>
      </c>
      <c r="B4171" s="61" t="s">
        <v>4655</v>
      </c>
      <c r="C4171" s="62">
        <v>592858</v>
      </c>
      <c r="D4171" s="61" t="s">
        <v>12051</v>
      </c>
      <c r="E4171" s="61" t="s">
        <v>12171</v>
      </c>
      <c r="F4171" s="61" t="s">
        <v>12275</v>
      </c>
      <c r="G4171" s="63">
        <v>4</v>
      </c>
    </row>
    <row r="4172" spans="1:7" hidden="1" x14ac:dyDescent="0.25">
      <c r="A4172" s="61" t="s">
        <v>12287</v>
      </c>
      <c r="B4172" s="61" t="s">
        <v>4655</v>
      </c>
      <c r="C4172" s="62">
        <v>592858</v>
      </c>
      <c r="D4172" s="61" t="s">
        <v>12051</v>
      </c>
      <c r="E4172" s="61" t="s">
        <v>12171</v>
      </c>
      <c r="F4172" s="61" t="s">
        <v>12276</v>
      </c>
      <c r="G4172" s="63">
        <v>2</v>
      </c>
    </row>
    <row r="4173" spans="1:7" hidden="1" x14ac:dyDescent="0.25">
      <c r="A4173" s="61" t="s">
        <v>12287</v>
      </c>
      <c r="B4173" s="61" t="s">
        <v>9428</v>
      </c>
      <c r="C4173" s="62">
        <v>592943</v>
      </c>
      <c r="D4173" s="61" t="s">
        <v>12051</v>
      </c>
      <c r="E4173" s="61" t="s">
        <v>12209</v>
      </c>
      <c r="F4173" s="61" t="s">
        <v>12275</v>
      </c>
      <c r="G4173" s="63">
        <v>3</v>
      </c>
    </row>
    <row r="4174" spans="1:7" hidden="1" x14ac:dyDescent="0.25">
      <c r="A4174" s="61" t="s">
        <v>12287</v>
      </c>
      <c r="B4174" s="61" t="s">
        <v>9428</v>
      </c>
      <c r="C4174" s="62">
        <v>592943</v>
      </c>
      <c r="D4174" s="61" t="s">
        <v>12051</v>
      </c>
      <c r="E4174" s="61" t="s">
        <v>12209</v>
      </c>
      <c r="F4174" s="61" t="s">
        <v>12276</v>
      </c>
      <c r="G4174" s="63">
        <v>3</v>
      </c>
    </row>
    <row r="4175" spans="1:7" hidden="1" x14ac:dyDescent="0.25">
      <c r="A4175" s="61" t="s">
        <v>12287</v>
      </c>
      <c r="B4175" s="61" t="s">
        <v>9428</v>
      </c>
      <c r="C4175" s="62">
        <v>592943</v>
      </c>
      <c r="D4175" s="61" t="s">
        <v>11970</v>
      </c>
      <c r="E4175" s="61" t="s">
        <v>12209</v>
      </c>
      <c r="F4175" s="61" t="s">
        <v>12275</v>
      </c>
      <c r="G4175" s="63">
        <v>3</v>
      </c>
    </row>
    <row r="4176" spans="1:7" hidden="1" x14ac:dyDescent="0.25">
      <c r="A4176" s="61" t="s">
        <v>12287</v>
      </c>
      <c r="B4176" s="61" t="s">
        <v>9428</v>
      </c>
      <c r="C4176" s="62">
        <v>592943</v>
      </c>
      <c r="D4176" s="61" t="s">
        <v>11970</v>
      </c>
      <c r="E4176" s="61" t="s">
        <v>12209</v>
      </c>
      <c r="F4176" s="61" t="s">
        <v>12276</v>
      </c>
      <c r="G4176" s="63">
        <v>3</v>
      </c>
    </row>
    <row r="4177" spans="1:7" hidden="1" x14ac:dyDescent="0.25">
      <c r="A4177" s="61" t="s">
        <v>12287</v>
      </c>
      <c r="B4177" s="61" t="s">
        <v>3712</v>
      </c>
      <c r="C4177" s="62">
        <v>592957</v>
      </c>
      <c r="D4177" s="61" t="s">
        <v>12051</v>
      </c>
      <c r="E4177" s="61" t="s">
        <v>12210</v>
      </c>
      <c r="F4177" s="61" t="s">
        <v>12275</v>
      </c>
      <c r="G4177" s="63">
        <v>12</v>
      </c>
    </row>
    <row r="4178" spans="1:7" hidden="1" x14ac:dyDescent="0.25">
      <c r="A4178" s="61" t="s">
        <v>12287</v>
      </c>
      <c r="B4178" s="61" t="s">
        <v>3712</v>
      </c>
      <c r="C4178" s="62">
        <v>592957</v>
      </c>
      <c r="D4178" s="61" t="s">
        <v>12051</v>
      </c>
      <c r="E4178" s="61" t="s">
        <v>12210</v>
      </c>
      <c r="F4178" s="61" t="s">
        <v>12276</v>
      </c>
      <c r="G4178" s="63">
        <v>8</v>
      </c>
    </row>
    <row r="4179" spans="1:7" hidden="1" x14ac:dyDescent="0.25">
      <c r="A4179" s="61" t="s">
        <v>12287</v>
      </c>
      <c r="B4179" s="61" t="s">
        <v>6626</v>
      </c>
      <c r="C4179" s="62">
        <v>592972</v>
      </c>
      <c r="D4179" s="61" t="s">
        <v>12088</v>
      </c>
      <c r="E4179" s="61" t="s">
        <v>12211</v>
      </c>
      <c r="F4179" s="61" t="s">
        <v>12275</v>
      </c>
      <c r="G4179" s="63">
        <v>3</v>
      </c>
    </row>
    <row r="4180" spans="1:7" hidden="1" x14ac:dyDescent="0.25">
      <c r="A4180" s="61" t="s">
        <v>12287</v>
      </c>
      <c r="B4180" s="61" t="s">
        <v>6626</v>
      </c>
      <c r="C4180" s="62">
        <v>592972</v>
      </c>
      <c r="D4180" s="61" t="s">
        <v>12051</v>
      </c>
      <c r="E4180" s="61" t="s">
        <v>12211</v>
      </c>
      <c r="F4180" s="61" t="s">
        <v>12275</v>
      </c>
      <c r="G4180" s="63">
        <v>3</v>
      </c>
    </row>
    <row r="4181" spans="1:7" hidden="1" x14ac:dyDescent="0.25">
      <c r="A4181" s="61" t="s">
        <v>12287</v>
      </c>
      <c r="B4181" s="61" t="s">
        <v>6421</v>
      </c>
      <c r="C4181" s="62">
        <v>592880</v>
      </c>
      <c r="D4181" s="61" t="s">
        <v>12051</v>
      </c>
      <c r="E4181" s="61" t="s">
        <v>12169</v>
      </c>
      <c r="F4181" s="61" t="s">
        <v>12275</v>
      </c>
      <c r="G4181" s="63">
        <v>6</v>
      </c>
    </row>
    <row r="4182" spans="1:7" hidden="1" x14ac:dyDescent="0.25">
      <c r="A4182" s="61" t="s">
        <v>12287</v>
      </c>
      <c r="B4182" s="61" t="s">
        <v>6421</v>
      </c>
      <c r="C4182" s="62">
        <v>592880</v>
      </c>
      <c r="D4182" s="61" t="s">
        <v>12051</v>
      </c>
      <c r="E4182" s="61" t="s">
        <v>12169</v>
      </c>
      <c r="F4182" s="61" t="s">
        <v>12276</v>
      </c>
      <c r="G4182" s="63">
        <v>6</v>
      </c>
    </row>
    <row r="4183" spans="1:7" hidden="1" x14ac:dyDescent="0.25">
      <c r="A4183" s="61" t="s">
        <v>12287</v>
      </c>
      <c r="B4183" s="61" t="s">
        <v>6421</v>
      </c>
      <c r="C4183" s="62">
        <v>592880</v>
      </c>
      <c r="D4183" s="61" t="s">
        <v>11999</v>
      </c>
      <c r="E4183" s="61" t="s">
        <v>12169</v>
      </c>
      <c r="F4183" s="61" t="s">
        <v>12275</v>
      </c>
      <c r="G4183" s="63">
        <v>6</v>
      </c>
    </row>
    <row r="4184" spans="1:7" hidden="1" x14ac:dyDescent="0.25">
      <c r="A4184" s="61" t="s">
        <v>12287</v>
      </c>
      <c r="B4184" s="61" t="s">
        <v>6421</v>
      </c>
      <c r="C4184" s="62">
        <v>592880</v>
      </c>
      <c r="D4184" s="61" t="s">
        <v>11999</v>
      </c>
      <c r="E4184" s="61" t="s">
        <v>12169</v>
      </c>
      <c r="F4184" s="61" t="s">
        <v>12276</v>
      </c>
      <c r="G4184" s="63">
        <v>6</v>
      </c>
    </row>
    <row r="4185" spans="1:7" hidden="1" x14ac:dyDescent="0.25">
      <c r="A4185" s="61" t="s">
        <v>12287</v>
      </c>
      <c r="B4185" s="61" t="s">
        <v>5675</v>
      </c>
      <c r="C4185" s="62">
        <v>593333</v>
      </c>
      <c r="D4185" s="61" t="s">
        <v>12051</v>
      </c>
      <c r="E4185" s="61" t="s">
        <v>12212</v>
      </c>
      <c r="F4185" s="61" t="s">
        <v>12275</v>
      </c>
      <c r="G4185" s="63">
        <v>3</v>
      </c>
    </row>
    <row r="4186" spans="1:7" hidden="1" x14ac:dyDescent="0.25">
      <c r="A4186" s="61" t="s">
        <v>12287</v>
      </c>
      <c r="B4186" s="61" t="s">
        <v>5675</v>
      </c>
      <c r="C4186" s="62">
        <v>593333</v>
      </c>
      <c r="D4186" s="61" t="s">
        <v>12051</v>
      </c>
      <c r="E4186" s="61" t="s">
        <v>12212</v>
      </c>
      <c r="F4186" s="61" t="s">
        <v>12276</v>
      </c>
      <c r="G4186" s="63">
        <v>3</v>
      </c>
    </row>
    <row r="4187" spans="1:7" hidden="1" x14ac:dyDescent="0.25">
      <c r="A4187" s="61" t="s">
        <v>12287</v>
      </c>
      <c r="B4187" s="61" t="s">
        <v>5675</v>
      </c>
      <c r="C4187" s="62">
        <v>593333</v>
      </c>
      <c r="D4187" s="61" t="s">
        <v>12009</v>
      </c>
      <c r="E4187" s="61" t="s">
        <v>12212</v>
      </c>
      <c r="F4187" s="61" t="s">
        <v>12275</v>
      </c>
      <c r="G4187" s="63">
        <v>3</v>
      </c>
    </row>
    <row r="4188" spans="1:7" hidden="1" x14ac:dyDescent="0.25">
      <c r="A4188" s="61" t="s">
        <v>12287</v>
      </c>
      <c r="B4188" s="61" t="s">
        <v>5675</v>
      </c>
      <c r="C4188" s="62">
        <v>593333</v>
      </c>
      <c r="D4188" s="61" t="s">
        <v>12009</v>
      </c>
      <c r="E4188" s="61" t="s">
        <v>12212</v>
      </c>
      <c r="F4188" s="61" t="s">
        <v>12276</v>
      </c>
      <c r="G4188" s="63">
        <v>3</v>
      </c>
    </row>
    <row r="4189" spans="1:7" hidden="1" x14ac:dyDescent="0.25">
      <c r="A4189" s="61" t="s">
        <v>12287</v>
      </c>
      <c r="B4189" s="61" t="s">
        <v>71</v>
      </c>
      <c r="C4189" s="62">
        <v>493094</v>
      </c>
      <c r="D4189" s="61" t="s">
        <v>12051</v>
      </c>
      <c r="E4189" s="61" t="s">
        <v>12213</v>
      </c>
      <c r="F4189" s="61" t="s">
        <v>12275</v>
      </c>
      <c r="G4189" s="63">
        <v>7</v>
      </c>
    </row>
    <row r="4190" spans="1:7" hidden="1" x14ac:dyDescent="0.25">
      <c r="A4190" s="61" t="s">
        <v>12287</v>
      </c>
      <c r="B4190" s="61" t="s">
        <v>71</v>
      </c>
      <c r="C4190" s="62">
        <v>493094</v>
      </c>
      <c r="D4190" s="61" t="s">
        <v>12073</v>
      </c>
      <c r="E4190" s="61" t="s">
        <v>12213</v>
      </c>
      <c r="F4190" s="61" t="s">
        <v>12275</v>
      </c>
      <c r="G4190" s="63">
        <v>7</v>
      </c>
    </row>
    <row r="4191" spans="1:7" hidden="1" x14ac:dyDescent="0.25">
      <c r="A4191" s="61" t="s">
        <v>12287</v>
      </c>
      <c r="B4191" s="61" t="s">
        <v>956</v>
      </c>
      <c r="C4191" s="62">
        <v>580252</v>
      </c>
      <c r="D4191" s="61" t="s">
        <v>12051</v>
      </c>
      <c r="E4191" s="61" t="s">
        <v>12214</v>
      </c>
      <c r="F4191" s="61" t="s">
        <v>12275</v>
      </c>
      <c r="G4191" s="63">
        <v>9</v>
      </c>
    </row>
    <row r="4192" spans="1:7" hidden="1" x14ac:dyDescent="0.25">
      <c r="A4192" s="61" t="s">
        <v>12287</v>
      </c>
      <c r="B4192" s="61" t="s">
        <v>956</v>
      </c>
      <c r="C4192" s="62">
        <v>580252</v>
      </c>
      <c r="D4192" s="61" t="s">
        <v>12051</v>
      </c>
      <c r="E4192" s="61" t="s">
        <v>12214</v>
      </c>
      <c r="F4192" s="61" t="s">
        <v>12276</v>
      </c>
      <c r="G4192" s="63">
        <v>8</v>
      </c>
    </row>
    <row r="4193" spans="1:7" hidden="1" x14ac:dyDescent="0.25">
      <c r="A4193" s="61" t="s">
        <v>12287</v>
      </c>
      <c r="B4193" s="61" t="s">
        <v>1016</v>
      </c>
      <c r="C4193" s="62">
        <v>580253</v>
      </c>
      <c r="D4193" s="61" t="s">
        <v>12051</v>
      </c>
      <c r="E4193" s="61" t="s">
        <v>12215</v>
      </c>
      <c r="F4193" s="61" t="s">
        <v>12275</v>
      </c>
      <c r="G4193" s="63">
        <v>2</v>
      </c>
    </row>
    <row r="4194" spans="1:7" hidden="1" x14ac:dyDescent="0.25">
      <c r="A4194" s="61" t="s">
        <v>12287</v>
      </c>
      <c r="B4194" s="61" t="s">
        <v>1016</v>
      </c>
      <c r="C4194" s="62">
        <v>580253</v>
      </c>
      <c r="D4194" s="61" t="s">
        <v>12051</v>
      </c>
      <c r="E4194" s="61" t="s">
        <v>12215</v>
      </c>
      <c r="F4194" s="61" t="s">
        <v>12276</v>
      </c>
      <c r="G4194" s="63">
        <v>2</v>
      </c>
    </row>
    <row r="4195" spans="1:7" hidden="1" x14ac:dyDescent="0.25">
      <c r="A4195" s="61" t="s">
        <v>12287</v>
      </c>
      <c r="B4195" s="61" t="s">
        <v>1016</v>
      </c>
      <c r="C4195" s="62">
        <v>580253</v>
      </c>
      <c r="D4195" s="61" t="s">
        <v>12067</v>
      </c>
      <c r="E4195" s="61" t="s">
        <v>12215</v>
      </c>
      <c r="F4195" s="61" t="s">
        <v>12275</v>
      </c>
      <c r="G4195" s="63">
        <v>2</v>
      </c>
    </row>
    <row r="4196" spans="1:7" hidden="1" x14ac:dyDescent="0.25">
      <c r="A4196" s="61" t="s">
        <v>12287</v>
      </c>
      <c r="B4196" s="61" t="s">
        <v>1016</v>
      </c>
      <c r="C4196" s="62">
        <v>580253</v>
      </c>
      <c r="D4196" s="61" t="s">
        <v>12067</v>
      </c>
      <c r="E4196" s="61" t="s">
        <v>12215</v>
      </c>
      <c r="F4196" s="61" t="s">
        <v>12276</v>
      </c>
      <c r="G4196" s="63">
        <v>2</v>
      </c>
    </row>
    <row r="4197" spans="1:7" hidden="1" x14ac:dyDescent="0.25">
      <c r="A4197" s="61" t="s">
        <v>12287</v>
      </c>
      <c r="B4197" s="61" t="s">
        <v>215</v>
      </c>
      <c r="C4197" s="62">
        <v>580398</v>
      </c>
      <c r="D4197" s="61" t="s">
        <v>12051</v>
      </c>
      <c r="E4197" s="61" t="s">
        <v>12216</v>
      </c>
      <c r="F4197" s="61" t="s">
        <v>12275</v>
      </c>
      <c r="G4197" s="63">
        <v>12.5</v>
      </c>
    </row>
    <row r="4198" spans="1:7" hidden="1" x14ac:dyDescent="0.25">
      <c r="A4198" s="61" t="s">
        <v>12287</v>
      </c>
      <c r="B4198" s="61" t="s">
        <v>215</v>
      </c>
      <c r="C4198" s="62">
        <v>580398</v>
      </c>
      <c r="D4198" s="61" t="s">
        <v>12051</v>
      </c>
      <c r="E4198" s="61" t="s">
        <v>12216</v>
      </c>
      <c r="F4198" s="61" t="s">
        <v>12276</v>
      </c>
      <c r="G4198" s="63">
        <v>9.5</v>
      </c>
    </row>
    <row r="4199" spans="1:7" hidden="1" x14ac:dyDescent="0.25">
      <c r="A4199" s="61" t="s">
        <v>12287</v>
      </c>
      <c r="B4199" s="61" t="s">
        <v>215</v>
      </c>
      <c r="C4199" s="62">
        <v>580398</v>
      </c>
      <c r="D4199" s="61" t="s">
        <v>11975</v>
      </c>
      <c r="E4199" s="61" t="s">
        <v>12216</v>
      </c>
      <c r="F4199" s="61" t="s">
        <v>12275</v>
      </c>
      <c r="G4199" s="63">
        <v>12.5</v>
      </c>
    </row>
    <row r="4200" spans="1:7" hidden="1" x14ac:dyDescent="0.25">
      <c r="A4200" s="61" t="s">
        <v>12287</v>
      </c>
      <c r="B4200" s="61" t="s">
        <v>215</v>
      </c>
      <c r="C4200" s="62">
        <v>580398</v>
      </c>
      <c r="D4200" s="61" t="s">
        <v>11975</v>
      </c>
      <c r="E4200" s="61" t="s">
        <v>12216</v>
      </c>
      <c r="F4200" s="61" t="s">
        <v>12276</v>
      </c>
      <c r="G4200" s="63">
        <v>9.5</v>
      </c>
    </row>
    <row r="4201" spans="1:7" hidden="1" x14ac:dyDescent="0.25">
      <c r="A4201" s="61" t="s">
        <v>12287</v>
      </c>
      <c r="B4201" s="61" t="s">
        <v>238</v>
      </c>
      <c r="C4201" s="62">
        <v>580526</v>
      </c>
      <c r="D4201" s="61" t="s">
        <v>12051</v>
      </c>
      <c r="E4201" s="61" t="s">
        <v>12217</v>
      </c>
      <c r="F4201" s="61" t="s">
        <v>12275</v>
      </c>
      <c r="G4201" s="63">
        <v>7</v>
      </c>
    </row>
    <row r="4202" spans="1:7" hidden="1" x14ac:dyDescent="0.25">
      <c r="A4202" s="61" t="s">
        <v>12287</v>
      </c>
      <c r="B4202" s="61" t="s">
        <v>238</v>
      </c>
      <c r="C4202" s="62">
        <v>580526</v>
      </c>
      <c r="D4202" s="61" t="s">
        <v>12051</v>
      </c>
      <c r="E4202" s="61" t="s">
        <v>12217</v>
      </c>
      <c r="F4202" s="61" t="s">
        <v>12276</v>
      </c>
      <c r="G4202" s="63">
        <v>7</v>
      </c>
    </row>
    <row r="4203" spans="1:7" hidden="1" x14ac:dyDescent="0.25">
      <c r="A4203" s="61" t="s">
        <v>12287</v>
      </c>
      <c r="B4203" s="61" t="s">
        <v>238</v>
      </c>
      <c r="C4203" s="62">
        <v>580526</v>
      </c>
      <c r="D4203" s="61" t="s">
        <v>12007</v>
      </c>
      <c r="E4203" s="61" t="s">
        <v>12217</v>
      </c>
      <c r="F4203" s="61" t="s">
        <v>12275</v>
      </c>
      <c r="G4203" s="63">
        <v>7</v>
      </c>
    </row>
    <row r="4204" spans="1:7" hidden="1" x14ac:dyDescent="0.25">
      <c r="A4204" s="61" t="s">
        <v>12287</v>
      </c>
      <c r="B4204" s="61" t="s">
        <v>238</v>
      </c>
      <c r="C4204" s="62">
        <v>580526</v>
      </c>
      <c r="D4204" s="61" t="s">
        <v>12007</v>
      </c>
      <c r="E4204" s="61" t="s">
        <v>12217</v>
      </c>
      <c r="F4204" s="61" t="s">
        <v>12276</v>
      </c>
      <c r="G4204" s="63">
        <v>7</v>
      </c>
    </row>
    <row r="4205" spans="1:7" hidden="1" x14ac:dyDescent="0.25">
      <c r="A4205" s="61" t="s">
        <v>12287</v>
      </c>
      <c r="B4205" s="61" t="s">
        <v>200</v>
      </c>
      <c r="C4205" s="62">
        <v>490468</v>
      </c>
      <c r="D4205" s="61" t="s">
        <v>12051</v>
      </c>
      <c r="E4205" s="61" t="s">
        <v>12212</v>
      </c>
      <c r="F4205" s="61" t="s">
        <v>12275</v>
      </c>
      <c r="G4205" s="63">
        <v>1.5</v>
      </c>
    </row>
    <row r="4206" spans="1:7" hidden="1" x14ac:dyDescent="0.25">
      <c r="A4206" s="61" t="s">
        <v>12287</v>
      </c>
      <c r="B4206" s="61" t="s">
        <v>200</v>
      </c>
      <c r="C4206" s="62">
        <v>490468</v>
      </c>
      <c r="D4206" s="61" t="s">
        <v>12009</v>
      </c>
      <c r="E4206" s="61" t="s">
        <v>12212</v>
      </c>
      <c r="F4206" s="61" t="s">
        <v>12275</v>
      </c>
      <c r="G4206" s="63">
        <v>1.5</v>
      </c>
    </row>
    <row r="4207" spans="1:7" hidden="1" x14ac:dyDescent="0.25">
      <c r="A4207" s="61" t="s">
        <v>12287</v>
      </c>
      <c r="B4207" s="61" t="s">
        <v>161</v>
      </c>
      <c r="C4207" s="62">
        <v>580687</v>
      </c>
      <c r="D4207" s="61" t="s">
        <v>12051</v>
      </c>
      <c r="E4207" s="61" t="s">
        <v>12210</v>
      </c>
      <c r="F4207" s="61" t="s">
        <v>12275</v>
      </c>
      <c r="G4207" s="63">
        <v>11</v>
      </c>
    </row>
    <row r="4208" spans="1:7" hidden="1" x14ac:dyDescent="0.25">
      <c r="A4208" s="61" t="s">
        <v>12287</v>
      </c>
      <c r="B4208" s="61" t="s">
        <v>161</v>
      </c>
      <c r="C4208" s="62">
        <v>580687</v>
      </c>
      <c r="D4208" s="61" t="s">
        <v>12051</v>
      </c>
      <c r="E4208" s="61" t="s">
        <v>12210</v>
      </c>
      <c r="F4208" s="61" t="s">
        <v>12276</v>
      </c>
      <c r="G4208" s="63">
        <v>5</v>
      </c>
    </row>
    <row r="4209" spans="1:7" hidden="1" x14ac:dyDescent="0.25">
      <c r="A4209" s="61" t="s">
        <v>12287</v>
      </c>
      <c r="B4209" s="61" t="s">
        <v>161</v>
      </c>
      <c r="C4209" s="62">
        <v>580687</v>
      </c>
      <c r="D4209" s="61" t="s">
        <v>12069</v>
      </c>
      <c r="E4209" s="61" t="s">
        <v>12210</v>
      </c>
      <c r="F4209" s="61" t="s">
        <v>12275</v>
      </c>
      <c r="G4209" s="63">
        <v>11</v>
      </c>
    </row>
    <row r="4210" spans="1:7" hidden="1" x14ac:dyDescent="0.25">
      <c r="A4210" s="61" t="s">
        <v>12287</v>
      </c>
      <c r="B4210" s="61" t="s">
        <v>161</v>
      </c>
      <c r="C4210" s="62">
        <v>580687</v>
      </c>
      <c r="D4210" s="61" t="s">
        <v>12069</v>
      </c>
      <c r="E4210" s="61" t="s">
        <v>12210</v>
      </c>
      <c r="F4210" s="61" t="s">
        <v>12276</v>
      </c>
      <c r="G4210" s="63">
        <v>5</v>
      </c>
    </row>
    <row r="4211" spans="1:7" hidden="1" x14ac:dyDescent="0.25">
      <c r="A4211" s="61" t="s">
        <v>12287</v>
      </c>
      <c r="B4211" s="61" t="s">
        <v>29</v>
      </c>
      <c r="C4211" s="62">
        <v>580952</v>
      </c>
      <c r="D4211" s="61" t="s">
        <v>12015</v>
      </c>
      <c r="E4211" s="61" t="s">
        <v>12218</v>
      </c>
      <c r="F4211" s="61" t="s">
        <v>12275</v>
      </c>
      <c r="G4211" s="63">
        <v>14</v>
      </c>
    </row>
    <row r="4212" spans="1:7" hidden="1" x14ac:dyDescent="0.25">
      <c r="A4212" s="61" t="s">
        <v>12287</v>
      </c>
      <c r="B4212" s="61" t="s">
        <v>29</v>
      </c>
      <c r="C4212" s="62">
        <v>580952</v>
      </c>
      <c r="D4212" s="61" t="s">
        <v>12015</v>
      </c>
      <c r="E4212" s="61" t="s">
        <v>12218</v>
      </c>
      <c r="F4212" s="61" t="s">
        <v>12276</v>
      </c>
      <c r="G4212" s="63">
        <v>8</v>
      </c>
    </row>
    <row r="4213" spans="1:7" hidden="1" x14ac:dyDescent="0.25">
      <c r="A4213" s="61" t="s">
        <v>12287</v>
      </c>
      <c r="B4213" s="61" t="s">
        <v>29</v>
      </c>
      <c r="C4213" s="62">
        <v>580952</v>
      </c>
      <c r="D4213" s="61" t="s">
        <v>12051</v>
      </c>
      <c r="E4213" s="61" t="s">
        <v>12218</v>
      </c>
      <c r="F4213" s="61" t="s">
        <v>12275</v>
      </c>
      <c r="G4213" s="63">
        <v>14</v>
      </c>
    </row>
    <row r="4214" spans="1:7" hidden="1" x14ac:dyDescent="0.25">
      <c r="A4214" s="61" t="s">
        <v>12287</v>
      </c>
      <c r="B4214" s="61" t="s">
        <v>29</v>
      </c>
      <c r="C4214" s="62">
        <v>580952</v>
      </c>
      <c r="D4214" s="61" t="s">
        <v>12051</v>
      </c>
      <c r="E4214" s="61" t="s">
        <v>12218</v>
      </c>
      <c r="F4214" s="61" t="s">
        <v>12276</v>
      </c>
      <c r="G4214" s="63">
        <v>8</v>
      </c>
    </row>
    <row r="4215" spans="1:7" hidden="1" x14ac:dyDescent="0.25">
      <c r="A4215" s="61" t="s">
        <v>12287</v>
      </c>
      <c r="B4215" s="61" t="s">
        <v>113</v>
      </c>
      <c r="C4215" s="62">
        <v>581596</v>
      </c>
      <c r="D4215" s="61" t="s">
        <v>12051</v>
      </c>
      <c r="E4215" s="61" t="s">
        <v>12219</v>
      </c>
      <c r="F4215" s="61" t="s">
        <v>12275</v>
      </c>
      <c r="G4215" s="63">
        <v>6</v>
      </c>
    </row>
    <row r="4216" spans="1:7" hidden="1" x14ac:dyDescent="0.25">
      <c r="A4216" s="61" t="s">
        <v>12287</v>
      </c>
      <c r="B4216" s="61" t="s">
        <v>113</v>
      </c>
      <c r="C4216" s="62">
        <v>581596</v>
      </c>
      <c r="D4216" s="61" t="s">
        <v>12051</v>
      </c>
      <c r="E4216" s="61" t="s">
        <v>12219</v>
      </c>
      <c r="F4216" s="61" t="s">
        <v>12276</v>
      </c>
      <c r="G4216" s="63">
        <v>4</v>
      </c>
    </row>
    <row r="4217" spans="1:7" hidden="1" x14ac:dyDescent="0.25">
      <c r="A4217" s="61" t="s">
        <v>12287</v>
      </c>
      <c r="B4217" s="61" t="s">
        <v>113</v>
      </c>
      <c r="C4217" s="62">
        <v>581596</v>
      </c>
      <c r="D4217" s="61" t="s">
        <v>11991</v>
      </c>
      <c r="E4217" s="61" t="s">
        <v>12219</v>
      </c>
      <c r="F4217" s="61" t="s">
        <v>12275</v>
      </c>
      <c r="G4217" s="63">
        <v>6</v>
      </c>
    </row>
    <row r="4218" spans="1:7" hidden="1" x14ac:dyDescent="0.25">
      <c r="A4218" s="61" t="s">
        <v>12287</v>
      </c>
      <c r="B4218" s="61" t="s">
        <v>113</v>
      </c>
      <c r="C4218" s="62">
        <v>581596</v>
      </c>
      <c r="D4218" s="61" t="s">
        <v>11991</v>
      </c>
      <c r="E4218" s="61" t="s">
        <v>12219</v>
      </c>
      <c r="F4218" s="61" t="s">
        <v>12276</v>
      </c>
      <c r="G4218" s="63">
        <v>4</v>
      </c>
    </row>
    <row r="4219" spans="1:7" hidden="1" x14ac:dyDescent="0.25">
      <c r="A4219" s="61" t="s">
        <v>12287</v>
      </c>
      <c r="B4219" s="61" t="s">
        <v>113</v>
      </c>
      <c r="C4219" s="62">
        <v>581596</v>
      </c>
      <c r="D4219" s="61" t="s">
        <v>12035</v>
      </c>
      <c r="E4219" s="61" t="s">
        <v>12219</v>
      </c>
      <c r="F4219" s="61" t="s">
        <v>12275</v>
      </c>
      <c r="G4219" s="63">
        <v>6</v>
      </c>
    </row>
    <row r="4220" spans="1:7" hidden="1" x14ac:dyDescent="0.25">
      <c r="A4220" s="61" t="s">
        <v>12287</v>
      </c>
      <c r="B4220" s="61" t="s">
        <v>113</v>
      </c>
      <c r="C4220" s="62">
        <v>581596</v>
      </c>
      <c r="D4220" s="61" t="s">
        <v>12035</v>
      </c>
      <c r="E4220" s="61" t="s">
        <v>12219</v>
      </c>
      <c r="F4220" s="61" t="s">
        <v>12276</v>
      </c>
      <c r="G4220" s="63">
        <v>4</v>
      </c>
    </row>
    <row r="4221" spans="1:7" hidden="1" x14ac:dyDescent="0.25">
      <c r="A4221" s="61" t="s">
        <v>12287</v>
      </c>
      <c r="B4221" s="61" t="s">
        <v>51</v>
      </c>
      <c r="C4221" s="62">
        <v>581612</v>
      </c>
      <c r="D4221" s="61" t="s">
        <v>12051</v>
      </c>
      <c r="E4221" s="61" t="s">
        <v>12182</v>
      </c>
      <c r="F4221" s="61" t="s">
        <v>12275</v>
      </c>
      <c r="G4221" s="63">
        <v>16.5</v>
      </c>
    </row>
    <row r="4222" spans="1:7" hidden="1" x14ac:dyDescent="0.25">
      <c r="A4222" s="61" t="s">
        <v>12287</v>
      </c>
      <c r="B4222" s="61" t="s">
        <v>51</v>
      </c>
      <c r="C4222" s="62">
        <v>581612</v>
      </c>
      <c r="D4222" s="61" t="s">
        <v>12051</v>
      </c>
      <c r="E4222" s="61" t="s">
        <v>12182</v>
      </c>
      <c r="F4222" s="61" t="s">
        <v>12276</v>
      </c>
      <c r="G4222" s="63">
        <v>10</v>
      </c>
    </row>
    <row r="4223" spans="1:7" hidden="1" x14ac:dyDescent="0.25">
      <c r="A4223" s="61" t="s">
        <v>12287</v>
      </c>
      <c r="B4223" s="61" t="s">
        <v>51</v>
      </c>
      <c r="C4223" s="62">
        <v>581612</v>
      </c>
      <c r="D4223" s="61" t="s">
        <v>12148</v>
      </c>
      <c r="E4223" s="61" t="s">
        <v>12182</v>
      </c>
      <c r="F4223" s="61" t="s">
        <v>12275</v>
      </c>
      <c r="G4223" s="63">
        <v>16.5</v>
      </c>
    </row>
    <row r="4224" spans="1:7" hidden="1" x14ac:dyDescent="0.25">
      <c r="A4224" s="61" t="s">
        <v>12287</v>
      </c>
      <c r="B4224" s="61" t="s">
        <v>51</v>
      </c>
      <c r="C4224" s="62">
        <v>581612</v>
      </c>
      <c r="D4224" s="61" t="s">
        <v>12148</v>
      </c>
      <c r="E4224" s="61" t="s">
        <v>12182</v>
      </c>
      <c r="F4224" s="61" t="s">
        <v>12276</v>
      </c>
      <c r="G4224" s="63">
        <v>10</v>
      </c>
    </row>
    <row r="4225" spans="1:7" hidden="1" x14ac:dyDescent="0.25">
      <c r="A4225" s="61" t="s">
        <v>12287</v>
      </c>
      <c r="B4225" s="61" t="s">
        <v>134</v>
      </c>
      <c r="C4225" s="62">
        <v>581836</v>
      </c>
      <c r="D4225" s="61" t="s">
        <v>12051</v>
      </c>
      <c r="E4225" s="61" t="s">
        <v>12220</v>
      </c>
      <c r="F4225" s="61" t="s">
        <v>12275</v>
      </c>
      <c r="G4225" s="63">
        <v>34</v>
      </c>
    </row>
    <row r="4226" spans="1:7" hidden="1" x14ac:dyDescent="0.25">
      <c r="A4226" s="61" t="s">
        <v>12287</v>
      </c>
      <c r="B4226" s="61" t="s">
        <v>134</v>
      </c>
      <c r="C4226" s="62">
        <v>581836</v>
      </c>
      <c r="D4226" s="61" t="s">
        <v>12051</v>
      </c>
      <c r="E4226" s="61" t="s">
        <v>12199</v>
      </c>
      <c r="F4226" s="61" t="s">
        <v>12275</v>
      </c>
      <c r="G4226" s="63">
        <v>26</v>
      </c>
    </row>
    <row r="4227" spans="1:7" hidden="1" x14ac:dyDescent="0.25">
      <c r="A4227" s="61" t="s">
        <v>12287</v>
      </c>
      <c r="B4227" s="61" t="s">
        <v>134</v>
      </c>
      <c r="C4227" s="62">
        <v>581836</v>
      </c>
      <c r="D4227" s="61" t="s">
        <v>12051</v>
      </c>
      <c r="E4227" s="61" t="s">
        <v>12194</v>
      </c>
      <c r="F4227" s="61" t="s">
        <v>12275</v>
      </c>
      <c r="G4227" s="63">
        <v>27</v>
      </c>
    </row>
    <row r="4228" spans="1:7" hidden="1" x14ac:dyDescent="0.25">
      <c r="A4228" s="61" t="s">
        <v>12287</v>
      </c>
      <c r="B4228" s="61" t="s">
        <v>134</v>
      </c>
      <c r="C4228" s="62">
        <v>581836</v>
      </c>
      <c r="D4228" s="61" t="s">
        <v>12051</v>
      </c>
      <c r="E4228" s="61" t="s">
        <v>12221</v>
      </c>
      <c r="F4228" s="61" t="s">
        <v>12275</v>
      </c>
      <c r="G4228" s="63">
        <v>34</v>
      </c>
    </row>
    <row r="4229" spans="1:7" hidden="1" x14ac:dyDescent="0.25">
      <c r="A4229" s="61" t="s">
        <v>12287</v>
      </c>
      <c r="B4229" s="61" t="s">
        <v>134</v>
      </c>
      <c r="C4229" s="62">
        <v>581836</v>
      </c>
      <c r="D4229" s="61" t="s">
        <v>12137</v>
      </c>
      <c r="E4229" s="61" t="s">
        <v>12194</v>
      </c>
      <c r="F4229" s="61" t="s">
        <v>12275</v>
      </c>
      <c r="G4229" s="63">
        <v>27</v>
      </c>
    </row>
    <row r="4230" spans="1:7" hidden="1" x14ac:dyDescent="0.25">
      <c r="A4230" s="61" t="s">
        <v>12287</v>
      </c>
      <c r="B4230" s="61" t="s">
        <v>134</v>
      </c>
      <c r="C4230" s="62">
        <v>581836</v>
      </c>
      <c r="D4230" s="61" t="s">
        <v>12080</v>
      </c>
      <c r="E4230" s="61" t="s">
        <v>12220</v>
      </c>
      <c r="F4230" s="61" t="s">
        <v>12275</v>
      </c>
      <c r="G4230" s="63">
        <v>34</v>
      </c>
    </row>
    <row r="4231" spans="1:7" hidden="1" x14ac:dyDescent="0.25">
      <c r="A4231" s="61" t="s">
        <v>12287</v>
      </c>
      <c r="B4231" s="61" t="s">
        <v>134</v>
      </c>
      <c r="C4231" s="62">
        <v>581836</v>
      </c>
      <c r="D4231" s="61" t="s">
        <v>12097</v>
      </c>
      <c r="E4231" s="61" t="s">
        <v>12221</v>
      </c>
      <c r="F4231" s="61" t="s">
        <v>12275</v>
      </c>
      <c r="G4231" s="63">
        <v>34</v>
      </c>
    </row>
    <row r="4232" spans="1:7" hidden="1" x14ac:dyDescent="0.25">
      <c r="A4232" s="61" t="s">
        <v>12287</v>
      </c>
      <c r="B4232" s="61" t="s">
        <v>134</v>
      </c>
      <c r="C4232" s="62">
        <v>581836</v>
      </c>
      <c r="D4232" s="61" t="s">
        <v>11981</v>
      </c>
      <c r="E4232" s="61" t="s">
        <v>12199</v>
      </c>
      <c r="F4232" s="61" t="s">
        <v>12275</v>
      </c>
      <c r="G4232" s="63">
        <v>26</v>
      </c>
    </row>
    <row r="4233" spans="1:7" hidden="1" x14ac:dyDescent="0.25">
      <c r="A4233" s="61" t="s">
        <v>12287</v>
      </c>
      <c r="B4233" s="61" t="s">
        <v>129</v>
      </c>
      <c r="C4233" s="62">
        <v>581963</v>
      </c>
      <c r="D4233" s="61" t="s">
        <v>12051</v>
      </c>
      <c r="E4233" s="61" t="s">
        <v>12222</v>
      </c>
      <c r="F4233" s="61" t="s">
        <v>12276</v>
      </c>
      <c r="G4233" s="63">
        <v>2.5</v>
      </c>
    </row>
    <row r="4234" spans="1:7" hidden="1" x14ac:dyDescent="0.25">
      <c r="A4234" s="61" t="s">
        <v>12287</v>
      </c>
      <c r="B4234" s="61" t="s">
        <v>114</v>
      </c>
      <c r="C4234" s="62">
        <v>582505</v>
      </c>
      <c r="D4234" s="61" t="s">
        <v>12051</v>
      </c>
      <c r="E4234" s="61" t="s">
        <v>12208</v>
      </c>
      <c r="F4234" s="61" t="s">
        <v>12275</v>
      </c>
      <c r="G4234" s="63">
        <v>7</v>
      </c>
    </row>
    <row r="4235" spans="1:7" hidden="1" x14ac:dyDescent="0.25">
      <c r="A4235" s="61" t="s">
        <v>12287</v>
      </c>
      <c r="B4235" s="61" t="s">
        <v>159</v>
      </c>
      <c r="C4235" s="62">
        <v>583201</v>
      </c>
      <c r="D4235" s="61" t="s">
        <v>12051</v>
      </c>
      <c r="E4235" s="61" t="s">
        <v>12222</v>
      </c>
      <c r="F4235" s="61" t="s">
        <v>12275</v>
      </c>
      <c r="G4235" s="63">
        <v>2.5</v>
      </c>
    </row>
    <row r="4236" spans="1:7" hidden="1" x14ac:dyDescent="0.25">
      <c r="A4236" s="61" t="s">
        <v>12287</v>
      </c>
      <c r="B4236" s="61" t="s">
        <v>245</v>
      </c>
      <c r="C4236" s="62">
        <v>583246</v>
      </c>
      <c r="D4236" s="61" t="s">
        <v>12051</v>
      </c>
      <c r="E4236" s="61" t="s">
        <v>12221</v>
      </c>
      <c r="F4236" s="61" t="s">
        <v>12276</v>
      </c>
      <c r="G4236" s="63">
        <v>32</v>
      </c>
    </row>
    <row r="4237" spans="1:7" hidden="1" x14ac:dyDescent="0.25">
      <c r="A4237" s="61" t="s">
        <v>12287</v>
      </c>
      <c r="B4237" s="61" t="s">
        <v>245</v>
      </c>
      <c r="C4237" s="62">
        <v>583246</v>
      </c>
      <c r="D4237" s="61" t="s">
        <v>12097</v>
      </c>
      <c r="E4237" s="61" t="s">
        <v>12221</v>
      </c>
      <c r="F4237" s="61" t="s">
        <v>12276</v>
      </c>
      <c r="G4237" s="63">
        <v>32</v>
      </c>
    </row>
    <row r="4238" spans="1:7" hidden="1" x14ac:dyDescent="0.25">
      <c r="A4238" s="61" t="s">
        <v>12287</v>
      </c>
      <c r="B4238" s="61" t="s">
        <v>105</v>
      </c>
      <c r="C4238" s="62">
        <v>583263</v>
      </c>
      <c r="D4238" s="61" t="s">
        <v>12051</v>
      </c>
      <c r="E4238" s="61" t="s">
        <v>12216</v>
      </c>
      <c r="F4238" s="61" t="s">
        <v>12275</v>
      </c>
      <c r="G4238" s="63">
        <v>10</v>
      </c>
    </row>
    <row r="4239" spans="1:7" hidden="1" x14ac:dyDescent="0.25">
      <c r="A4239" s="61" t="s">
        <v>12287</v>
      </c>
      <c r="B4239" s="61" t="s">
        <v>95</v>
      </c>
      <c r="C4239" s="62">
        <v>583567</v>
      </c>
      <c r="D4239" s="61" t="s">
        <v>11968</v>
      </c>
      <c r="E4239" s="61" t="s">
        <v>12203</v>
      </c>
      <c r="F4239" s="61" t="s">
        <v>12275</v>
      </c>
      <c r="G4239" s="63">
        <v>10</v>
      </c>
    </row>
    <row r="4240" spans="1:7" hidden="1" x14ac:dyDescent="0.25">
      <c r="A4240" s="61" t="s">
        <v>12287</v>
      </c>
      <c r="B4240" s="61" t="s">
        <v>95</v>
      </c>
      <c r="C4240" s="62">
        <v>583567</v>
      </c>
      <c r="D4240" s="61" t="s">
        <v>11968</v>
      </c>
      <c r="E4240" s="61" t="s">
        <v>12203</v>
      </c>
      <c r="F4240" s="61" t="s">
        <v>12276</v>
      </c>
      <c r="G4240" s="63">
        <v>7.5</v>
      </c>
    </row>
    <row r="4241" spans="1:7" hidden="1" x14ac:dyDescent="0.25">
      <c r="A4241" s="61" t="s">
        <v>12287</v>
      </c>
      <c r="B4241" s="61" t="s">
        <v>95</v>
      </c>
      <c r="C4241" s="62">
        <v>583567</v>
      </c>
      <c r="D4241" s="61" t="s">
        <v>12051</v>
      </c>
      <c r="E4241" s="61" t="s">
        <v>12203</v>
      </c>
      <c r="F4241" s="61" t="s">
        <v>12275</v>
      </c>
      <c r="G4241" s="63">
        <v>10</v>
      </c>
    </row>
    <row r="4242" spans="1:7" hidden="1" x14ac:dyDescent="0.25">
      <c r="A4242" s="61" t="s">
        <v>12287</v>
      </c>
      <c r="B4242" s="61" t="s">
        <v>95</v>
      </c>
      <c r="C4242" s="62">
        <v>583567</v>
      </c>
      <c r="D4242" s="61" t="s">
        <v>12051</v>
      </c>
      <c r="E4242" s="61" t="s">
        <v>12203</v>
      </c>
      <c r="F4242" s="61" t="s">
        <v>12276</v>
      </c>
      <c r="G4242" s="63">
        <v>7.5</v>
      </c>
    </row>
    <row r="4243" spans="1:7" hidden="1" x14ac:dyDescent="0.25">
      <c r="A4243" s="61" t="s">
        <v>12287</v>
      </c>
      <c r="B4243" s="61" t="s">
        <v>249</v>
      </c>
      <c r="C4243" s="62">
        <v>583769</v>
      </c>
      <c r="D4243" s="61" t="s">
        <v>12051</v>
      </c>
      <c r="E4243" s="61" t="s">
        <v>12214</v>
      </c>
      <c r="F4243" s="61" t="s">
        <v>12276</v>
      </c>
      <c r="G4243" s="63">
        <v>5.4</v>
      </c>
    </row>
    <row r="4244" spans="1:7" hidden="1" x14ac:dyDescent="0.25">
      <c r="A4244" s="61" t="s">
        <v>12287</v>
      </c>
      <c r="B4244" s="61" t="s">
        <v>160</v>
      </c>
      <c r="C4244" s="62">
        <v>42269</v>
      </c>
      <c r="D4244" s="61" t="s">
        <v>12051</v>
      </c>
      <c r="E4244" s="61" t="s">
        <v>12172</v>
      </c>
      <c r="F4244" s="61" t="s">
        <v>12275</v>
      </c>
      <c r="G4244" s="63">
        <v>3</v>
      </c>
    </row>
    <row r="4245" spans="1:7" hidden="1" x14ac:dyDescent="0.25">
      <c r="A4245" s="61" t="s">
        <v>12287</v>
      </c>
      <c r="B4245" s="61" t="s">
        <v>160</v>
      </c>
      <c r="C4245" s="62">
        <v>42269</v>
      </c>
      <c r="D4245" s="61" t="s">
        <v>12051</v>
      </c>
      <c r="E4245" s="61" t="s">
        <v>12172</v>
      </c>
      <c r="F4245" s="61" t="s">
        <v>12276</v>
      </c>
      <c r="G4245" s="63">
        <v>2</v>
      </c>
    </row>
    <row r="4246" spans="1:7" hidden="1" x14ac:dyDescent="0.25">
      <c r="A4246" s="61" t="s">
        <v>12287</v>
      </c>
      <c r="B4246" s="61" t="s">
        <v>170</v>
      </c>
      <c r="C4246" s="62">
        <v>583943</v>
      </c>
      <c r="D4246" s="61" t="s">
        <v>12051</v>
      </c>
      <c r="E4246" s="61" t="s">
        <v>12223</v>
      </c>
      <c r="F4246" s="61" t="s">
        <v>12275</v>
      </c>
      <c r="G4246" s="63">
        <v>6</v>
      </c>
    </row>
    <row r="4247" spans="1:7" hidden="1" x14ac:dyDescent="0.25">
      <c r="A4247" s="61" t="s">
        <v>12287</v>
      </c>
      <c r="B4247" s="61" t="s">
        <v>170</v>
      </c>
      <c r="C4247" s="62">
        <v>583943</v>
      </c>
      <c r="D4247" s="61" t="s">
        <v>12051</v>
      </c>
      <c r="E4247" s="61" t="s">
        <v>12223</v>
      </c>
      <c r="F4247" s="61" t="s">
        <v>12276</v>
      </c>
      <c r="G4247" s="63">
        <v>3</v>
      </c>
    </row>
    <row r="4248" spans="1:7" hidden="1" x14ac:dyDescent="0.25">
      <c r="A4248" s="61" t="s">
        <v>12287</v>
      </c>
      <c r="B4248" s="61" t="s">
        <v>170</v>
      </c>
      <c r="C4248" s="62">
        <v>583943</v>
      </c>
      <c r="D4248" s="61" t="s">
        <v>12051</v>
      </c>
      <c r="E4248" s="61" t="s">
        <v>12214</v>
      </c>
      <c r="F4248" s="61" t="s">
        <v>12275</v>
      </c>
      <c r="G4248" s="63">
        <v>6</v>
      </c>
    </row>
    <row r="4249" spans="1:7" hidden="1" x14ac:dyDescent="0.25">
      <c r="A4249" s="61" t="s">
        <v>12287</v>
      </c>
      <c r="B4249" s="61" t="s">
        <v>170</v>
      </c>
      <c r="C4249" s="62">
        <v>583943</v>
      </c>
      <c r="D4249" s="61" t="s">
        <v>12051</v>
      </c>
      <c r="E4249" s="61" t="s">
        <v>12214</v>
      </c>
      <c r="F4249" s="61" t="s">
        <v>12276</v>
      </c>
      <c r="G4249" s="63">
        <v>5</v>
      </c>
    </row>
    <row r="4250" spans="1:7" hidden="1" x14ac:dyDescent="0.25">
      <c r="A4250" s="61" t="s">
        <v>12287</v>
      </c>
      <c r="B4250" s="61" t="s">
        <v>170</v>
      </c>
      <c r="C4250" s="62">
        <v>583943</v>
      </c>
      <c r="D4250" s="61" t="s">
        <v>12051</v>
      </c>
      <c r="E4250" s="61" t="s">
        <v>12179</v>
      </c>
      <c r="F4250" s="61" t="s">
        <v>12275</v>
      </c>
      <c r="G4250" s="63">
        <v>4</v>
      </c>
    </row>
    <row r="4251" spans="1:7" hidden="1" x14ac:dyDescent="0.25">
      <c r="A4251" s="61" t="s">
        <v>12287</v>
      </c>
      <c r="B4251" s="61" t="s">
        <v>170</v>
      </c>
      <c r="C4251" s="62">
        <v>583943</v>
      </c>
      <c r="D4251" s="61" t="s">
        <v>12134</v>
      </c>
      <c r="E4251" s="61" t="s">
        <v>12214</v>
      </c>
      <c r="F4251" s="61" t="s">
        <v>12275</v>
      </c>
      <c r="G4251" s="63">
        <v>6</v>
      </c>
    </row>
    <row r="4252" spans="1:7" hidden="1" x14ac:dyDescent="0.25">
      <c r="A4252" s="61" t="s">
        <v>12287</v>
      </c>
      <c r="B4252" s="61" t="s">
        <v>170</v>
      </c>
      <c r="C4252" s="62">
        <v>583943</v>
      </c>
      <c r="D4252" s="61" t="s">
        <v>12134</v>
      </c>
      <c r="E4252" s="61" t="s">
        <v>12214</v>
      </c>
      <c r="F4252" s="61" t="s">
        <v>12276</v>
      </c>
      <c r="G4252" s="63">
        <v>5</v>
      </c>
    </row>
    <row r="4253" spans="1:7" hidden="1" x14ac:dyDescent="0.25">
      <c r="A4253" s="61" t="s">
        <v>12287</v>
      </c>
      <c r="B4253" s="61" t="s">
        <v>64</v>
      </c>
      <c r="C4253" s="62">
        <v>583977</v>
      </c>
      <c r="D4253" s="61" t="s">
        <v>12051</v>
      </c>
      <c r="E4253" s="61" t="s">
        <v>12224</v>
      </c>
      <c r="F4253" s="61" t="s">
        <v>12275</v>
      </c>
      <c r="G4253" s="63">
        <v>3</v>
      </c>
    </row>
    <row r="4254" spans="1:7" hidden="1" x14ac:dyDescent="0.25">
      <c r="A4254" s="61" t="s">
        <v>12287</v>
      </c>
      <c r="B4254" s="61" t="s">
        <v>64</v>
      </c>
      <c r="C4254" s="62">
        <v>583977</v>
      </c>
      <c r="D4254" s="61" t="s">
        <v>12051</v>
      </c>
      <c r="E4254" s="61" t="s">
        <v>12224</v>
      </c>
      <c r="F4254" s="61" t="s">
        <v>12276</v>
      </c>
      <c r="G4254" s="63">
        <v>2.1</v>
      </c>
    </row>
    <row r="4255" spans="1:7" hidden="1" x14ac:dyDescent="0.25">
      <c r="A4255" s="61" t="s">
        <v>12287</v>
      </c>
      <c r="B4255" s="61" t="s">
        <v>64</v>
      </c>
      <c r="C4255" s="62">
        <v>583977</v>
      </c>
      <c r="D4255" s="61" t="s">
        <v>11991</v>
      </c>
      <c r="E4255" s="61" t="s">
        <v>12224</v>
      </c>
      <c r="F4255" s="61" t="s">
        <v>12275</v>
      </c>
      <c r="G4255" s="63">
        <v>3</v>
      </c>
    </row>
    <row r="4256" spans="1:7" hidden="1" x14ac:dyDescent="0.25">
      <c r="A4256" s="61" t="s">
        <v>12287</v>
      </c>
      <c r="B4256" s="61" t="s">
        <v>64</v>
      </c>
      <c r="C4256" s="62">
        <v>583977</v>
      </c>
      <c r="D4256" s="61" t="s">
        <v>11991</v>
      </c>
      <c r="E4256" s="61" t="s">
        <v>12224</v>
      </c>
      <c r="F4256" s="61" t="s">
        <v>12276</v>
      </c>
      <c r="G4256" s="63">
        <v>2.1</v>
      </c>
    </row>
    <row r="4257" spans="1:7" hidden="1" x14ac:dyDescent="0.25">
      <c r="A4257" s="61" t="s">
        <v>12287</v>
      </c>
      <c r="B4257" s="61" t="s">
        <v>121</v>
      </c>
      <c r="C4257" s="62">
        <v>584090</v>
      </c>
      <c r="D4257" s="61" t="s">
        <v>12051</v>
      </c>
      <c r="E4257" s="61" t="s">
        <v>12198</v>
      </c>
      <c r="F4257" s="61" t="s">
        <v>12275</v>
      </c>
      <c r="G4257" s="63">
        <v>5</v>
      </c>
    </row>
    <row r="4258" spans="1:7" hidden="1" x14ac:dyDescent="0.25">
      <c r="A4258" s="61" t="s">
        <v>12287</v>
      </c>
      <c r="B4258" s="61" t="s">
        <v>121</v>
      </c>
      <c r="C4258" s="62">
        <v>584090</v>
      </c>
      <c r="D4258" s="61" t="s">
        <v>12051</v>
      </c>
      <c r="E4258" s="61" t="s">
        <v>12198</v>
      </c>
      <c r="F4258" s="61" t="s">
        <v>12276</v>
      </c>
      <c r="G4258" s="63">
        <v>5</v>
      </c>
    </row>
    <row r="4259" spans="1:7" hidden="1" x14ac:dyDescent="0.25">
      <c r="A4259" s="61" t="s">
        <v>12287</v>
      </c>
      <c r="B4259" s="61" t="s">
        <v>121</v>
      </c>
      <c r="C4259" s="62">
        <v>584090</v>
      </c>
      <c r="D4259" s="61" t="s">
        <v>12084</v>
      </c>
      <c r="E4259" s="61" t="s">
        <v>12198</v>
      </c>
      <c r="F4259" s="61" t="s">
        <v>12275</v>
      </c>
      <c r="G4259" s="63">
        <v>5</v>
      </c>
    </row>
    <row r="4260" spans="1:7" hidden="1" x14ac:dyDescent="0.25">
      <c r="A4260" s="61" t="s">
        <v>12287</v>
      </c>
      <c r="B4260" s="61" t="s">
        <v>121</v>
      </c>
      <c r="C4260" s="62">
        <v>584090</v>
      </c>
      <c r="D4260" s="61" t="s">
        <v>12084</v>
      </c>
      <c r="E4260" s="61" t="s">
        <v>12198</v>
      </c>
      <c r="F4260" s="61" t="s">
        <v>12276</v>
      </c>
      <c r="G4260" s="63">
        <v>5</v>
      </c>
    </row>
    <row r="4261" spans="1:7" hidden="1" x14ac:dyDescent="0.25">
      <c r="A4261" s="61" t="s">
        <v>12287</v>
      </c>
      <c r="B4261" s="61" t="s">
        <v>121</v>
      </c>
      <c r="C4261" s="62">
        <v>584090</v>
      </c>
      <c r="D4261" s="61" t="s">
        <v>11979</v>
      </c>
      <c r="E4261" s="61" t="s">
        <v>12198</v>
      </c>
      <c r="F4261" s="61" t="s">
        <v>12275</v>
      </c>
      <c r="G4261" s="63">
        <v>5</v>
      </c>
    </row>
    <row r="4262" spans="1:7" hidden="1" x14ac:dyDescent="0.25">
      <c r="A4262" s="61" t="s">
        <v>12287</v>
      </c>
      <c r="B4262" s="61" t="s">
        <v>121</v>
      </c>
      <c r="C4262" s="62">
        <v>584090</v>
      </c>
      <c r="D4262" s="61" t="s">
        <v>11979</v>
      </c>
      <c r="E4262" s="61" t="s">
        <v>12198</v>
      </c>
      <c r="F4262" s="61" t="s">
        <v>12276</v>
      </c>
      <c r="G4262" s="63">
        <v>3</v>
      </c>
    </row>
    <row r="4263" spans="1:7" hidden="1" x14ac:dyDescent="0.25">
      <c r="A4263" s="61" t="s">
        <v>12287</v>
      </c>
      <c r="B4263" s="61" t="s">
        <v>80</v>
      </c>
      <c r="C4263" s="62">
        <v>584180</v>
      </c>
      <c r="D4263" s="61" t="s">
        <v>12051</v>
      </c>
      <c r="E4263" s="61" t="s">
        <v>12225</v>
      </c>
      <c r="F4263" s="61" t="s">
        <v>12276</v>
      </c>
      <c r="G4263" s="63">
        <v>7.5</v>
      </c>
    </row>
    <row r="4264" spans="1:7" hidden="1" x14ac:dyDescent="0.25">
      <c r="A4264" s="61" t="s">
        <v>12287</v>
      </c>
      <c r="B4264" s="61" t="s">
        <v>45</v>
      </c>
      <c r="C4264" s="62">
        <v>584223</v>
      </c>
      <c r="D4264" s="61" t="s">
        <v>12051</v>
      </c>
      <c r="E4264" s="61" t="s">
        <v>12226</v>
      </c>
      <c r="F4264" s="61" t="s">
        <v>12276</v>
      </c>
      <c r="G4264" s="63">
        <v>2.5</v>
      </c>
    </row>
    <row r="4265" spans="1:7" hidden="1" x14ac:dyDescent="0.25">
      <c r="A4265" s="61" t="s">
        <v>12287</v>
      </c>
      <c r="B4265" s="61" t="s">
        <v>138</v>
      </c>
      <c r="C4265" s="62">
        <v>584302</v>
      </c>
      <c r="D4265" s="61" t="s">
        <v>12051</v>
      </c>
      <c r="E4265" s="61" t="s">
        <v>12208</v>
      </c>
      <c r="F4265" s="61" t="s">
        <v>12275</v>
      </c>
      <c r="G4265" s="63">
        <v>5</v>
      </c>
    </row>
    <row r="4266" spans="1:7" hidden="1" x14ac:dyDescent="0.25">
      <c r="A4266" s="61" t="s">
        <v>12287</v>
      </c>
      <c r="B4266" s="61" t="s">
        <v>138</v>
      </c>
      <c r="C4266" s="62">
        <v>584302</v>
      </c>
      <c r="D4266" s="61" t="s">
        <v>12051</v>
      </c>
      <c r="E4266" s="61" t="s">
        <v>12175</v>
      </c>
      <c r="F4266" s="61" t="s">
        <v>12275</v>
      </c>
      <c r="G4266" s="63">
        <v>5.5</v>
      </c>
    </row>
    <row r="4267" spans="1:7" hidden="1" x14ac:dyDescent="0.25">
      <c r="A4267" s="61" t="s">
        <v>12287</v>
      </c>
      <c r="B4267" s="61" t="s">
        <v>90</v>
      </c>
      <c r="C4267" s="62">
        <v>584313</v>
      </c>
      <c r="D4267" s="61" t="s">
        <v>12051</v>
      </c>
      <c r="E4267" s="61" t="s">
        <v>12227</v>
      </c>
      <c r="F4267" s="61" t="s">
        <v>12275</v>
      </c>
      <c r="G4267" s="63">
        <v>6</v>
      </c>
    </row>
    <row r="4268" spans="1:7" hidden="1" x14ac:dyDescent="0.25">
      <c r="A4268" s="61" t="s">
        <v>12287</v>
      </c>
      <c r="B4268" s="61" t="s">
        <v>90</v>
      </c>
      <c r="C4268" s="62">
        <v>584313</v>
      </c>
      <c r="D4268" s="61" t="s">
        <v>12051</v>
      </c>
      <c r="E4268" s="61" t="s">
        <v>12227</v>
      </c>
      <c r="F4268" s="61" t="s">
        <v>12276</v>
      </c>
      <c r="G4268" s="63">
        <v>6</v>
      </c>
    </row>
    <row r="4269" spans="1:7" hidden="1" x14ac:dyDescent="0.25">
      <c r="A4269" s="61" t="s">
        <v>12287</v>
      </c>
      <c r="B4269" s="61" t="s">
        <v>90</v>
      </c>
      <c r="C4269" s="62">
        <v>584313</v>
      </c>
      <c r="D4269" s="61" t="s">
        <v>12051</v>
      </c>
      <c r="E4269" s="61" t="s">
        <v>12228</v>
      </c>
      <c r="F4269" s="61" t="s">
        <v>12275</v>
      </c>
      <c r="G4269" s="63">
        <v>6</v>
      </c>
    </row>
    <row r="4270" spans="1:7" hidden="1" x14ac:dyDescent="0.25">
      <c r="A4270" s="61" t="s">
        <v>12287</v>
      </c>
      <c r="B4270" s="61" t="s">
        <v>90</v>
      </c>
      <c r="C4270" s="62">
        <v>584313</v>
      </c>
      <c r="D4270" s="61" t="s">
        <v>12051</v>
      </c>
      <c r="E4270" s="61" t="s">
        <v>12228</v>
      </c>
      <c r="F4270" s="61" t="s">
        <v>12276</v>
      </c>
      <c r="G4270" s="63">
        <v>6</v>
      </c>
    </row>
    <row r="4271" spans="1:7" hidden="1" x14ac:dyDescent="0.25">
      <c r="A4271" s="61" t="s">
        <v>12287</v>
      </c>
      <c r="B4271" s="61" t="s">
        <v>90</v>
      </c>
      <c r="C4271" s="62">
        <v>584313</v>
      </c>
      <c r="D4271" s="61" t="s">
        <v>11989</v>
      </c>
      <c r="E4271" s="61" t="s">
        <v>12227</v>
      </c>
      <c r="F4271" s="61" t="s">
        <v>12275</v>
      </c>
      <c r="G4271" s="63">
        <v>6</v>
      </c>
    </row>
    <row r="4272" spans="1:7" hidden="1" x14ac:dyDescent="0.25">
      <c r="A4272" s="61" t="s">
        <v>12287</v>
      </c>
      <c r="B4272" s="61" t="s">
        <v>90</v>
      </c>
      <c r="C4272" s="62">
        <v>584313</v>
      </c>
      <c r="D4272" s="61" t="s">
        <v>11989</v>
      </c>
      <c r="E4272" s="61" t="s">
        <v>12227</v>
      </c>
      <c r="F4272" s="61" t="s">
        <v>12276</v>
      </c>
      <c r="G4272" s="63">
        <v>6</v>
      </c>
    </row>
    <row r="4273" spans="1:7" hidden="1" x14ac:dyDescent="0.25">
      <c r="A4273" s="61" t="s">
        <v>12287</v>
      </c>
      <c r="B4273" s="61" t="s">
        <v>90</v>
      </c>
      <c r="C4273" s="62">
        <v>584313</v>
      </c>
      <c r="D4273" s="61" t="s">
        <v>11989</v>
      </c>
      <c r="E4273" s="61" t="s">
        <v>12228</v>
      </c>
      <c r="F4273" s="61" t="s">
        <v>12275</v>
      </c>
      <c r="G4273" s="63">
        <v>6</v>
      </c>
    </row>
    <row r="4274" spans="1:7" hidden="1" x14ac:dyDescent="0.25">
      <c r="A4274" s="61" t="s">
        <v>12287</v>
      </c>
      <c r="B4274" s="61" t="s">
        <v>90</v>
      </c>
      <c r="C4274" s="62">
        <v>584313</v>
      </c>
      <c r="D4274" s="61" t="s">
        <v>11989</v>
      </c>
      <c r="E4274" s="61" t="s">
        <v>12228</v>
      </c>
      <c r="F4274" s="61" t="s">
        <v>12276</v>
      </c>
      <c r="G4274" s="63">
        <v>6</v>
      </c>
    </row>
    <row r="4275" spans="1:7" hidden="1" x14ac:dyDescent="0.25">
      <c r="A4275" s="61" t="s">
        <v>12287</v>
      </c>
      <c r="B4275" s="61" t="s">
        <v>90</v>
      </c>
      <c r="C4275" s="62">
        <v>584313</v>
      </c>
      <c r="D4275" s="61" t="s">
        <v>11961</v>
      </c>
      <c r="E4275" s="61" t="s">
        <v>12227</v>
      </c>
      <c r="F4275" s="61" t="s">
        <v>12275</v>
      </c>
      <c r="G4275" s="63">
        <v>6</v>
      </c>
    </row>
    <row r="4276" spans="1:7" hidden="1" x14ac:dyDescent="0.25">
      <c r="A4276" s="61" t="s">
        <v>12287</v>
      </c>
      <c r="B4276" s="61" t="s">
        <v>90</v>
      </c>
      <c r="C4276" s="62">
        <v>584313</v>
      </c>
      <c r="D4276" s="61" t="s">
        <v>11961</v>
      </c>
      <c r="E4276" s="61" t="s">
        <v>12227</v>
      </c>
      <c r="F4276" s="61" t="s">
        <v>12276</v>
      </c>
      <c r="G4276" s="63">
        <v>6</v>
      </c>
    </row>
    <row r="4277" spans="1:7" hidden="1" x14ac:dyDescent="0.25">
      <c r="A4277" s="61" t="s">
        <v>12287</v>
      </c>
      <c r="B4277" s="61" t="s">
        <v>90</v>
      </c>
      <c r="C4277" s="62">
        <v>584313</v>
      </c>
      <c r="D4277" s="61" t="s">
        <v>11961</v>
      </c>
      <c r="E4277" s="61" t="s">
        <v>12228</v>
      </c>
      <c r="F4277" s="61" t="s">
        <v>12275</v>
      </c>
      <c r="G4277" s="63">
        <v>6</v>
      </c>
    </row>
    <row r="4278" spans="1:7" hidden="1" x14ac:dyDescent="0.25">
      <c r="A4278" s="61" t="s">
        <v>12287</v>
      </c>
      <c r="B4278" s="61" t="s">
        <v>90</v>
      </c>
      <c r="C4278" s="62">
        <v>584313</v>
      </c>
      <c r="D4278" s="61" t="s">
        <v>11961</v>
      </c>
      <c r="E4278" s="61" t="s">
        <v>12228</v>
      </c>
      <c r="F4278" s="61" t="s">
        <v>12276</v>
      </c>
      <c r="G4278" s="63">
        <v>6</v>
      </c>
    </row>
    <row r="4279" spans="1:7" hidden="1" x14ac:dyDescent="0.25">
      <c r="A4279" s="61" t="s">
        <v>12287</v>
      </c>
      <c r="B4279" s="61" t="s">
        <v>85</v>
      </c>
      <c r="C4279" s="62">
        <v>584584</v>
      </c>
      <c r="D4279" s="61" t="s">
        <v>12051</v>
      </c>
      <c r="E4279" s="61" t="s">
        <v>12162</v>
      </c>
      <c r="F4279" s="61" t="s">
        <v>12275</v>
      </c>
      <c r="G4279" s="63">
        <v>13</v>
      </c>
    </row>
    <row r="4280" spans="1:7" hidden="1" x14ac:dyDescent="0.25">
      <c r="A4280" s="61" t="s">
        <v>12287</v>
      </c>
      <c r="B4280" s="61" t="s">
        <v>85</v>
      </c>
      <c r="C4280" s="62">
        <v>584584</v>
      </c>
      <c r="D4280" s="61" t="s">
        <v>12051</v>
      </c>
      <c r="E4280" s="61" t="s">
        <v>12168</v>
      </c>
      <c r="F4280" s="61" t="s">
        <v>12275</v>
      </c>
      <c r="G4280" s="63">
        <v>13</v>
      </c>
    </row>
    <row r="4281" spans="1:7" hidden="1" x14ac:dyDescent="0.25">
      <c r="A4281" s="61" t="s">
        <v>12287</v>
      </c>
      <c r="B4281" s="61" t="s">
        <v>67</v>
      </c>
      <c r="C4281" s="62">
        <v>584646</v>
      </c>
      <c r="D4281" s="61" t="s">
        <v>12051</v>
      </c>
      <c r="E4281" s="61" t="s">
        <v>12190</v>
      </c>
      <c r="F4281" s="61" t="s">
        <v>12275</v>
      </c>
      <c r="G4281" s="63">
        <v>5</v>
      </c>
    </row>
    <row r="4282" spans="1:7" hidden="1" x14ac:dyDescent="0.25">
      <c r="A4282" s="61" t="s">
        <v>12287</v>
      </c>
      <c r="B4282" s="61" t="s">
        <v>67</v>
      </c>
      <c r="C4282" s="62">
        <v>584646</v>
      </c>
      <c r="D4282" s="61" t="s">
        <v>12051</v>
      </c>
      <c r="E4282" s="61" t="s">
        <v>12190</v>
      </c>
      <c r="F4282" s="61" t="s">
        <v>12276</v>
      </c>
      <c r="G4282" s="63">
        <v>4.5</v>
      </c>
    </row>
    <row r="4283" spans="1:7" hidden="1" x14ac:dyDescent="0.25">
      <c r="A4283" s="61" t="s">
        <v>12287</v>
      </c>
      <c r="B4283" s="61" t="s">
        <v>67</v>
      </c>
      <c r="C4283" s="62">
        <v>584646</v>
      </c>
      <c r="D4283" s="61" t="s">
        <v>12075</v>
      </c>
      <c r="E4283" s="61" t="s">
        <v>12190</v>
      </c>
      <c r="F4283" s="61" t="s">
        <v>12275</v>
      </c>
      <c r="G4283" s="63">
        <v>5</v>
      </c>
    </row>
    <row r="4284" spans="1:7" hidden="1" x14ac:dyDescent="0.25">
      <c r="A4284" s="61" t="s">
        <v>12287</v>
      </c>
      <c r="B4284" s="61" t="s">
        <v>67</v>
      </c>
      <c r="C4284" s="62">
        <v>584646</v>
      </c>
      <c r="D4284" s="61" t="s">
        <v>12075</v>
      </c>
      <c r="E4284" s="61" t="s">
        <v>12190</v>
      </c>
      <c r="F4284" s="61" t="s">
        <v>12276</v>
      </c>
      <c r="G4284" s="63">
        <v>4.5</v>
      </c>
    </row>
    <row r="4285" spans="1:7" hidden="1" x14ac:dyDescent="0.25">
      <c r="A4285" s="61" t="s">
        <v>12287</v>
      </c>
      <c r="B4285" s="61" t="s">
        <v>92</v>
      </c>
      <c r="C4285" s="62">
        <v>584688</v>
      </c>
      <c r="D4285" s="61" t="s">
        <v>12051</v>
      </c>
      <c r="E4285" s="61" t="s">
        <v>12193</v>
      </c>
      <c r="F4285" s="61" t="s">
        <v>12275</v>
      </c>
      <c r="G4285" s="63">
        <v>2</v>
      </c>
    </row>
    <row r="4286" spans="1:7" hidden="1" x14ac:dyDescent="0.25">
      <c r="A4286" s="61" t="s">
        <v>12287</v>
      </c>
      <c r="B4286" s="61" t="s">
        <v>191</v>
      </c>
      <c r="C4286" s="62">
        <v>584798</v>
      </c>
      <c r="D4286" s="61" t="s">
        <v>12051</v>
      </c>
      <c r="E4286" s="61" t="s">
        <v>12167</v>
      </c>
      <c r="F4286" s="61" t="s">
        <v>12275</v>
      </c>
      <c r="G4286" s="63">
        <v>7</v>
      </c>
    </row>
    <row r="4287" spans="1:7" hidden="1" x14ac:dyDescent="0.25">
      <c r="A4287" s="61" t="s">
        <v>12287</v>
      </c>
      <c r="B4287" s="61" t="s">
        <v>6102</v>
      </c>
      <c r="C4287" s="62">
        <v>584846</v>
      </c>
      <c r="D4287" s="61" t="s">
        <v>12051</v>
      </c>
      <c r="E4287" s="61" t="s">
        <v>12201</v>
      </c>
      <c r="F4287" s="61" t="s">
        <v>12275</v>
      </c>
      <c r="G4287" s="63">
        <v>10</v>
      </c>
    </row>
    <row r="4288" spans="1:7" hidden="1" x14ac:dyDescent="0.25">
      <c r="A4288" s="61" t="s">
        <v>12287</v>
      </c>
      <c r="B4288" s="61" t="s">
        <v>101</v>
      </c>
      <c r="C4288" s="62">
        <v>584874</v>
      </c>
      <c r="D4288" s="61" t="s">
        <v>12051</v>
      </c>
      <c r="E4288" s="61" t="s">
        <v>12207</v>
      </c>
      <c r="F4288" s="61" t="s">
        <v>12276</v>
      </c>
      <c r="G4288" s="63">
        <v>4</v>
      </c>
    </row>
    <row r="4289" spans="1:7" hidden="1" x14ac:dyDescent="0.25">
      <c r="A4289" s="61" t="s">
        <v>12287</v>
      </c>
      <c r="B4289" s="61" t="s">
        <v>198</v>
      </c>
      <c r="C4289" s="62">
        <v>253529</v>
      </c>
      <c r="D4289" s="61" t="s">
        <v>12051</v>
      </c>
      <c r="E4289" s="61" t="s">
        <v>12205</v>
      </c>
      <c r="F4289" s="61" t="s">
        <v>12275</v>
      </c>
      <c r="G4289" s="63">
        <v>3.5</v>
      </c>
    </row>
    <row r="4290" spans="1:7" hidden="1" x14ac:dyDescent="0.25">
      <c r="A4290" s="61" t="s">
        <v>12287</v>
      </c>
      <c r="B4290" s="61" t="s">
        <v>198</v>
      </c>
      <c r="C4290" s="62">
        <v>253529</v>
      </c>
      <c r="D4290" s="61" t="s">
        <v>12051</v>
      </c>
      <c r="E4290" s="61" t="s">
        <v>12228</v>
      </c>
      <c r="F4290" s="61" t="s">
        <v>12275</v>
      </c>
      <c r="G4290" s="63">
        <v>6</v>
      </c>
    </row>
    <row r="4291" spans="1:7" hidden="1" x14ac:dyDescent="0.25">
      <c r="A4291" s="61" t="s">
        <v>12287</v>
      </c>
      <c r="B4291" s="61" t="s">
        <v>198</v>
      </c>
      <c r="C4291" s="62">
        <v>253529</v>
      </c>
      <c r="D4291" s="61" t="s">
        <v>12051</v>
      </c>
      <c r="E4291" s="61" t="s">
        <v>12228</v>
      </c>
      <c r="F4291" s="61" t="s">
        <v>12276</v>
      </c>
      <c r="G4291" s="63">
        <v>6</v>
      </c>
    </row>
    <row r="4292" spans="1:7" hidden="1" x14ac:dyDescent="0.25">
      <c r="A4292" s="61" t="s">
        <v>12287</v>
      </c>
      <c r="B4292" s="61" t="s">
        <v>198</v>
      </c>
      <c r="C4292" s="62">
        <v>253529</v>
      </c>
      <c r="D4292" s="61" t="s">
        <v>12051</v>
      </c>
      <c r="E4292" s="61" t="s">
        <v>12222</v>
      </c>
      <c r="F4292" s="61" t="s">
        <v>12275</v>
      </c>
      <c r="G4292" s="63">
        <v>2.5</v>
      </c>
    </row>
    <row r="4293" spans="1:7" hidden="1" x14ac:dyDescent="0.25">
      <c r="A4293" s="61" t="s">
        <v>12287</v>
      </c>
      <c r="B4293" s="61" t="s">
        <v>198</v>
      </c>
      <c r="C4293" s="62">
        <v>253529</v>
      </c>
      <c r="D4293" s="61" t="s">
        <v>12051</v>
      </c>
      <c r="E4293" s="61" t="s">
        <v>12224</v>
      </c>
      <c r="F4293" s="61" t="s">
        <v>12275</v>
      </c>
      <c r="G4293" s="63">
        <v>3</v>
      </c>
    </row>
    <row r="4294" spans="1:7" hidden="1" x14ac:dyDescent="0.25">
      <c r="A4294" s="61" t="s">
        <v>12287</v>
      </c>
      <c r="B4294" s="61" t="s">
        <v>198</v>
      </c>
      <c r="C4294" s="62">
        <v>253529</v>
      </c>
      <c r="D4294" s="61" t="s">
        <v>12051</v>
      </c>
      <c r="E4294" s="61" t="s">
        <v>12229</v>
      </c>
      <c r="F4294" s="61" t="s">
        <v>12275</v>
      </c>
      <c r="G4294" s="63">
        <v>2.5</v>
      </c>
    </row>
    <row r="4295" spans="1:7" hidden="1" x14ac:dyDescent="0.25">
      <c r="A4295" s="61" t="s">
        <v>12287</v>
      </c>
      <c r="B4295" s="61" t="s">
        <v>198</v>
      </c>
      <c r="C4295" s="62">
        <v>253529</v>
      </c>
      <c r="D4295" s="61" t="s">
        <v>12051</v>
      </c>
      <c r="E4295" s="61" t="s">
        <v>12229</v>
      </c>
      <c r="F4295" s="61" t="s">
        <v>12276</v>
      </c>
      <c r="G4295" s="63">
        <v>2.5</v>
      </c>
    </row>
    <row r="4296" spans="1:7" hidden="1" x14ac:dyDescent="0.25">
      <c r="A4296" s="61" t="s">
        <v>12287</v>
      </c>
      <c r="B4296" s="61" t="s">
        <v>198</v>
      </c>
      <c r="C4296" s="62">
        <v>253529</v>
      </c>
      <c r="D4296" s="61" t="s">
        <v>12051</v>
      </c>
      <c r="E4296" s="61" t="s">
        <v>12172</v>
      </c>
      <c r="F4296" s="61" t="s">
        <v>12275</v>
      </c>
      <c r="G4296" s="63">
        <v>2.5</v>
      </c>
    </row>
    <row r="4297" spans="1:7" hidden="1" x14ac:dyDescent="0.25">
      <c r="A4297" s="61" t="s">
        <v>12287</v>
      </c>
      <c r="B4297" s="61" t="s">
        <v>198</v>
      </c>
      <c r="C4297" s="62">
        <v>253529</v>
      </c>
      <c r="D4297" s="61" t="s">
        <v>12051</v>
      </c>
      <c r="E4297" s="61" t="s">
        <v>12172</v>
      </c>
      <c r="F4297" s="61" t="s">
        <v>12276</v>
      </c>
      <c r="G4297" s="63">
        <v>2.5</v>
      </c>
    </row>
    <row r="4298" spans="1:7" hidden="1" x14ac:dyDescent="0.25">
      <c r="A4298" s="61" t="s">
        <v>12287</v>
      </c>
      <c r="B4298" s="61" t="s">
        <v>198</v>
      </c>
      <c r="C4298" s="62">
        <v>253529</v>
      </c>
      <c r="D4298" s="61" t="s">
        <v>1174</v>
      </c>
      <c r="E4298" s="61" t="s">
        <v>12227</v>
      </c>
      <c r="F4298" s="61" t="s">
        <v>12275</v>
      </c>
      <c r="G4298" s="63">
        <v>3</v>
      </c>
    </row>
    <row r="4299" spans="1:7" hidden="1" x14ac:dyDescent="0.25">
      <c r="A4299" s="61" t="s">
        <v>12287</v>
      </c>
      <c r="B4299" s="61" t="s">
        <v>198</v>
      </c>
      <c r="C4299" s="62">
        <v>253529</v>
      </c>
      <c r="D4299" s="61" t="s">
        <v>1174</v>
      </c>
      <c r="E4299" s="61" t="s">
        <v>12172</v>
      </c>
      <c r="F4299" s="61" t="s">
        <v>12275</v>
      </c>
      <c r="G4299" s="63">
        <v>3</v>
      </c>
    </row>
    <row r="4300" spans="1:7" hidden="1" x14ac:dyDescent="0.25">
      <c r="A4300" s="61" t="s">
        <v>12287</v>
      </c>
      <c r="B4300" s="61" t="s">
        <v>198</v>
      </c>
      <c r="C4300" s="62">
        <v>253529</v>
      </c>
      <c r="D4300" s="61" t="s">
        <v>1174</v>
      </c>
      <c r="E4300" s="61" t="s">
        <v>12172</v>
      </c>
      <c r="F4300" s="61" t="s">
        <v>12276</v>
      </c>
      <c r="G4300" s="63">
        <v>3</v>
      </c>
    </row>
    <row r="4301" spans="1:7" hidden="1" x14ac:dyDescent="0.25">
      <c r="A4301" s="61" t="s">
        <v>12287</v>
      </c>
      <c r="B4301" s="61" t="s">
        <v>198</v>
      </c>
      <c r="C4301" s="62">
        <v>253529</v>
      </c>
      <c r="D4301" s="61" t="s">
        <v>11993</v>
      </c>
      <c r="E4301" s="61" t="s">
        <v>12166</v>
      </c>
      <c r="F4301" s="61" t="s">
        <v>12275</v>
      </c>
      <c r="G4301" s="63">
        <v>10</v>
      </c>
    </row>
    <row r="4302" spans="1:7" hidden="1" x14ac:dyDescent="0.25">
      <c r="A4302" s="61" t="s">
        <v>12287</v>
      </c>
      <c r="B4302" s="61" t="s">
        <v>198</v>
      </c>
      <c r="C4302" s="62">
        <v>253529</v>
      </c>
      <c r="D4302" s="61" t="s">
        <v>11993</v>
      </c>
      <c r="E4302" s="61" t="s">
        <v>12166</v>
      </c>
      <c r="F4302" s="61" t="s">
        <v>12276</v>
      </c>
      <c r="G4302" s="63">
        <v>10</v>
      </c>
    </row>
    <row r="4303" spans="1:7" hidden="1" x14ac:dyDescent="0.25">
      <c r="A4303" s="61" t="s">
        <v>12287</v>
      </c>
      <c r="B4303" s="61" t="s">
        <v>198</v>
      </c>
      <c r="C4303" s="62">
        <v>253529</v>
      </c>
      <c r="D4303" s="61" t="s">
        <v>12059</v>
      </c>
      <c r="E4303" s="61" t="s">
        <v>12227</v>
      </c>
      <c r="F4303" s="61" t="s">
        <v>12275</v>
      </c>
      <c r="G4303" s="63">
        <v>3</v>
      </c>
    </row>
    <row r="4304" spans="1:7" hidden="1" x14ac:dyDescent="0.25">
      <c r="A4304" s="61" t="s">
        <v>12287</v>
      </c>
      <c r="B4304" s="61" t="s">
        <v>198</v>
      </c>
      <c r="C4304" s="62">
        <v>253529</v>
      </c>
      <c r="D4304" s="61" t="s">
        <v>12156</v>
      </c>
      <c r="E4304" s="61" t="s">
        <v>12229</v>
      </c>
      <c r="F4304" s="61" t="s">
        <v>12275</v>
      </c>
      <c r="G4304" s="63">
        <v>2.5</v>
      </c>
    </row>
    <row r="4305" spans="1:7" hidden="1" x14ac:dyDescent="0.25">
      <c r="A4305" s="61" t="s">
        <v>12287</v>
      </c>
      <c r="B4305" s="61" t="s">
        <v>198</v>
      </c>
      <c r="C4305" s="62">
        <v>253529</v>
      </c>
      <c r="D4305" s="61" t="s">
        <v>12156</v>
      </c>
      <c r="E4305" s="61" t="s">
        <v>12229</v>
      </c>
      <c r="F4305" s="61" t="s">
        <v>12276</v>
      </c>
      <c r="G4305" s="63">
        <v>2.5</v>
      </c>
    </row>
    <row r="4306" spans="1:7" hidden="1" x14ac:dyDescent="0.25">
      <c r="A4306" s="61" t="s">
        <v>12287</v>
      </c>
      <c r="B4306" s="61" t="s">
        <v>198</v>
      </c>
      <c r="C4306" s="62">
        <v>253529</v>
      </c>
      <c r="D4306" s="61" t="s">
        <v>12156</v>
      </c>
      <c r="E4306" s="61" t="s">
        <v>12172</v>
      </c>
      <c r="F4306" s="61" t="s">
        <v>12275</v>
      </c>
      <c r="G4306" s="63">
        <v>2.5</v>
      </c>
    </row>
    <row r="4307" spans="1:7" hidden="1" x14ac:dyDescent="0.25">
      <c r="A4307" s="61" t="s">
        <v>12287</v>
      </c>
      <c r="B4307" s="61" t="s">
        <v>198</v>
      </c>
      <c r="C4307" s="62">
        <v>253529</v>
      </c>
      <c r="D4307" s="61" t="s">
        <v>12156</v>
      </c>
      <c r="E4307" s="61" t="s">
        <v>12172</v>
      </c>
      <c r="F4307" s="61" t="s">
        <v>12276</v>
      </c>
      <c r="G4307" s="63">
        <v>2.5</v>
      </c>
    </row>
    <row r="4308" spans="1:7" hidden="1" x14ac:dyDescent="0.25">
      <c r="A4308" s="61" t="s">
        <v>12287</v>
      </c>
      <c r="B4308" s="61" t="s">
        <v>198</v>
      </c>
      <c r="C4308" s="62">
        <v>253529</v>
      </c>
      <c r="D4308" s="61" t="s">
        <v>11989</v>
      </c>
      <c r="E4308" s="61" t="s">
        <v>12228</v>
      </c>
      <c r="F4308" s="61" t="s">
        <v>12276</v>
      </c>
      <c r="G4308" s="63">
        <v>6</v>
      </c>
    </row>
    <row r="4309" spans="1:7" hidden="1" x14ac:dyDescent="0.25">
      <c r="A4309" s="61" t="s">
        <v>12287</v>
      </c>
      <c r="B4309" s="61" t="s">
        <v>198</v>
      </c>
      <c r="C4309" s="62">
        <v>253529</v>
      </c>
      <c r="D4309" s="61" t="s">
        <v>11961</v>
      </c>
      <c r="E4309" s="61" t="s">
        <v>12228</v>
      </c>
      <c r="F4309" s="61" t="s">
        <v>12275</v>
      </c>
      <c r="G4309" s="63">
        <v>6</v>
      </c>
    </row>
    <row r="4310" spans="1:7" hidden="1" x14ac:dyDescent="0.25">
      <c r="A4310" s="61" t="s">
        <v>12287</v>
      </c>
      <c r="B4310" s="61" t="s">
        <v>198</v>
      </c>
      <c r="C4310" s="62">
        <v>253529</v>
      </c>
      <c r="D4310" s="61" t="s">
        <v>11961</v>
      </c>
      <c r="E4310" s="61" t="s">
        <v>12228</v>
      </c>
      <c r="F4310" s="61" t="s">
        <v>12276</v>
      </c>
      <c r="G4310" s="63">
        <v>6</v>
      </c>
    </row>
    <row r="4311" spans="1:7" hidden="1" x14ac:dyDescent="0.25">
      <c r="A4311" s="61" t="s">
        <v>12287</v>
      </c>
      <c r="B4311" s="61" t="s">
        <v>198</v>
      </c>
      <c r="C4311" s="62">
        <v>253529</v>
      </c>
      <c r="D4311" s="61" t="s">
        <v>11961</v>
      </c>
      <c r="E4311" s="61" t="s">
        <v>12172</v>
      </c>
      <c r="F4311" s="61" t="s">
        <v>12275</v>
      </c>
      <c r="G4311" s="63">
        <v>6</v>
      </c>
    </row>
    <row r="4312" spans="1:7" hidden="1" x14ac:dyDescent="0.25">
      <c r="A4312" s="61" t="s">
        <v>12287</v>
      </c>
      <c r="B4312" s="61" t="s">
        <v>107</v>
      </c>
      <c r="C4312" s="62">
        <v>584974</v>
      </c>
      <c r="D4312" s="61" t="s">
        <v>12051</v>
      </c>
      <c r="E4312" s="61" t="s">
        <v>12213</v>
      </c>
      <c r="F4312" s="61" t="s">
        <v>12275</v>
      </c>
      <c r="G4312" s="63">
        <v>7</v>
      </c>
    </row>
    <row r="4313" spans="1:7" hidden="1" x14ac:dyDescent="0.25">
      <c r="A4313" s="61" t="s">
        <v>12287</v>
      </c>
      <c r="B4313" s="61" t="s">
        <v>107</v>
      </c>
      <c r="C4313" s="62">
        <v>584974</v>
      </c>
      <c r="D4313" s="61" t="s">
        <v>12051</v>
      </c>
      <c r="E4313" s="61" t="s">
        <v>12213</v>
      </c>
      <c r="F4313" s="61" t="s">
        <v>12276</v>
      </c>
      <c r="G4313" s="63">
        <v>6</v>
      </c>
    </row>
    <row r="4314" spans="1:7" hidden="1" x14ac:dyDescent="0.25">
      <c r="A4314" s="61" t="s">
        <v>12287</v>
      </c>
      <c r="B4314" s="61" t="s">
        <v>107</v>
      </c>
      <c r="C4314" s="62">
        <v>584974</v>
      </c>
      <c r="D4314" s="61" t="s">
        <v>12073</v>
      </c>
      <c r="E4314" s="61" t="s">
        <v>12213</v>
      </c>
      <c r="F4314" s="61" t="s">
        <v>12275</v>
      </c>
      <c r="G4314" s="63">
        <v>7</v>
      </c>
    </row>
    <row r="4315" spans="1:7" hidden="1" x14ac:dyDescent="0.25">
      <c r="A4315" s="61" t="s">
        <v>12287</v>
      </c>
      <c r="B4315" s="61" t="s">
        <v>107</v>
      </c>
      <c r="C4315" s="62">
        <v>584974</v>
      </c>
      <c r="D4315" s="61" t="s">
        <v>12073</v>
      </c>
      <c r="E4315" s="61" t="s">
        <v>12213</v>
      </c>
      <c r="F4315" s="61" t="s">
        <v>12276</v>
      </c>
      <c r="G4315" s="63">
        <v>6</v>
      </c>
    </row>
    <row r="4316" spans="1:7" hidden="1" x14ac:dyDescent="0.25">
      <c r="A4316" s="61" t="s">
        <v>12287</v>
      </c>
      <c r="B4316" s="61" t="s">
        <v>44</v>
      </c>
      <c r="C4316" s="62">
        <v>585632</v>
      </c>
      <c r="D4316" s="61" t="s">
        <v>12051</v>
      </c>
      <c r="E4316" s="61" t="s">
        <v>12212</v>
      </c>
      <c r="F4316" s="61" t="s">
        <v>12275</v>
      </c>
      <c r="G4316" s="63">
        <v>3</v>
      </c>
    </row>
    <row r="4317" spans="1:7" hidden="1" x14ac:dyDescent="0.25">
      <c r="A4317" s="61" t="s">
        <v>12287</v>
      </c>
      <c r="B4317" s="61" t="s">
        <v>44</v>
      </c>
      <c r="C4317" s="62">
        <v>585632</v>
      </c>
      <c r="D4317" s="61" t="s">
        <v>12051</v>
      </c>
      <c r="E4317" s="61" t="s">
        <v>12212</v>
      </c>
      <c r="F4317" s="61" t="s">
        <v>12276</v>
      </c>
      <c r="G4317" s="63">
        <v>3</v>
      </c>
    </row>
    <row r="4318" spans="1:7" hidden="1" x14ac:dyDescent="0.25">
      <c r="A4318" s="61" t="s">
        <v>12287</v>
      </c>
      <c r="B4318" s="61" t="s">
        <v>151</v>
      </c>
      <c r="C4318" s="62">
        <v>586193</v>
      </c>
      <c r="D4318" s="61" t="s">
        <v>12051</v>
      </c>
      <c r="E4318" s="61" t="s">
        <v>12230</v>
      </c>
      <c r="F4318" s="61" t="s">
        <v>12275</v>
      </c>
      <c r="G4318" s="63">
        <v>3</v>
      </c>
    </row>
    <row r="4319" spans="1:7" hidden="1" x14ac:dyDescent="0.25">
      <c r="A4319" s="61" t="s">
        <v>12287</v>
      </c>
      <c r="B4319" s="61" t="s">
        <v>206</v>
      </c>
      <c r="C4319" s="62">
        <v>586196</v>
      </c>
      <c r="D4319" s="61" t="s">
        <v>12051</v>
      </c>
      <c r="E4319" s="61" t="s">
        <v>12167</v>
      </c>
      <c r="F4319" s="61" t="s">
        <v>12275</v>
      </c>
      <c r="G4319" s="63">
        <v>8</v>
      </c>
    </row>
    <row r="4320" spans="1:7" hidden="1" x14ac:dyDescent="0.25">
      <c r="A4320" s="61" t="s">
        <v>12287</v>
      </c>
      <c r="B4320" s="61" t="s">
        <v>53</v>
      </c>
      <c r="C4320" s="62">
        <v>586219</v>
      </c>
      <c r="D4320" s="61" t="s">
        <v>12051</v>
      </c>
      <c r="E4320" s="61" t="s">
        <v>12194</v>
      </c>
      <c r="F4320" s="61" t="s">
        <v>12276</v>
      </c>
      <c r="G4320" s="63">
        <v>23.5</v>
      </c>
    </row>
    <row r="4321" spans="1:7" hidden="1" x14ac:dyDescent="0.25">
      <c r="A4321" s="61" t="s">
        <v>12287</v>
      </c>
      <c r="B4321" s="61" t="s">
        <v>53</v>
      </c>
      <c r="C4321" s="62">
        <v>586219</v>
      </c>
      <c r="D4321" s="61" t="s">
        <v>12137</v>
      </c>
      <c r="E4321" s="61" t="s">
        <v>12194</v>
      </c>
      <c r="F4321" s="61" t="s">
        <v>12276</v>
      </c>
      <c r="G4321" s="63">
        <v>23.5</v>
      </c>
    </row>
    <row r="4322" spans="1:7" hidden="1" x14ac:dyDescent="0.25">
      <c r="A4322" s="61" t="s">
        <v>12287</v>
      </c>
      <c r="B4322" s="61" t="s">
        <v>94</v>
      </c>
      <c r="C4322" s="62">
        <v>586558</v>
      </c>
      <c r="D4322" s="61" t="s">
        <v>12129</v>
      </c>
      <c r="E4322" s="61" t="s">
        <v>12201</v>
      </c>
      <c r="F4322" s="61" t="s">
        <v>12275</v>
      </c>
      <c r="G4322" s="63">
        <v>19.5</v>
      </c>
    </row>
    <row r="4323" spans="1:7" hidden="1" x14ac:dyDescent="0.25">
      <c r="A4323" s="61" t="s">
        <v>12287</v>
      </c>
      <c r="B4323" s="61" t="s">
        <v>94</v>
      </c>
      <c r="C4323" s="62">
        <v>586558</v>
      </c>
      <c r="D4323" s="61" t="s">
        <v>12051</v>
      </c>
      <c r="E4323" s="61" t="s">
        <v>12201</v>
      </c>
      <c r="F4323" s="61" t="s">
        <v>12275</v>
      </c>
      <c r="G4323" s="63">
        <v>19.5</v>
      </c>
    </row>
    <row r="4324" spans="1:7" hidden="1" x14ac:dyDescent="0.25">
      <c r="A4324" s="61" t="s">
        <v>12287</v>
      </c>
      <c r="B4324" s="61" t="s">
        <v>165</v>
      </c>
      <c r="C4324" s="62">
        <v>586829</v>
      </c>
      <c r="D4324" s="61" t="s">
        <v>12051</v>
      </c>
      <c r="E4324" s="61" t="s">
        <v>12209</v>
      </c>
      <c r="F4324" s="61" t="s">
        <v>12275</v>
      </c>
      <c r="G4324" s="63">
        <v>3</v>
      </c>
    </row>
    <row r="4325" spans="1:7" hidden="1" x14ac:dyDescent="0.25">
      <c r="A4325" s="61" t="s">
        <v>12287</v>
      </c>
      <c r="B4325" s="61" t="s">
        <v>165</v>
      </c>
      <c r="C4325" s="62">
        <v>586829</v>
      </c>
      <c r="D4325" s="61" t="s">
        <v>12051</v>
      </c>
      <c r="E4325" s="61" t="s">
        <v>12209</v>
      </c>
      <c r="F4325" s="61" t="s">
        <v>12276</v>
      </c>
      <c r="G4325" s="63">
        <v>3</v>
      </c>
    </row>
    <row r="4326" spans="1:7" hidden="1" x14ac:dyDescent="0.25">
      <c r="A4326" s="61" t="s">
        <v>12287</v>
      </c>
      <c r="B4326" s="61" t="s">
        <v>48</v>
      </c>
      <c r="C4326" s="62">
        <v>258124</v>
      </c>
      <c r="D4326" s="61" t="s">
        <v>12051</v>
      </c>
      <c r="E4326" s="61" t="s">
        <v>12229</v>
      </c>
      <c r="F4326" s="61" t="s">
        <v>12275</v>
      </c>
      <c r="G4326" s="63">
        <v>2.5</v>
      </c>
    </row>
    <row r="4327" spans="1:7" hidden="1" x14ac:dyDescent="0.25">
      <c r="A4327" s="61" t="s">
        <v>12287</v>
      </c>
      <c r="B4327" s="61" t="s">
        <v>48</v>
      </c>
      <c r="C4327" s="62">
        <v>258124</v>
      </c>
      <c r="D4327" s="61" t="s">
        <v>12051</v>
      </c>
      <c r="E4327" s="61" t="s">
        <v>12229</v>
      </c>
      <c r="F4327" s="61" t="s">
        <v>12276</v>
      </c>
      <c r="G4327" s="63">
        <v>2.5</v>
      </c>
    </row>
    <row r="4328" spans="1:7" hidden="1" x14ac:dyDescent="0.25">
      <c r="A4328" s="61" t="s">
        <v>12287</v>
      </c>
      <c r="B4328" s="61" t="s">
        <v>48</v>
      </c>
      <c r="C4328" s="62">
        <v>258124</v>
      </c>
      <c r="D4328" s="61" t="s">
        <v>12156</v>
      </c>
      <c r="E4328" s="61" t="s">
        <v>12229</v>
      </c>
      <c r="F4328" s="61" t="s">
        <v>12275</v>
      </c>
      <c r="G4328" s="63">
        <v>2.5</v>
      </c>
    </row>
    <row r="4329" spans="1:7" hidden="1" x14ac:dyDescent="0.25">
      <c r="A4329" s="61" t="s">
        <v>12287</v>
      </c>
      <c r="B4329" s="61" t="s">
        <v>48</v>
      </c>
      <c r="C4329" s="62">
        <v>258124</v>
      </c>
      <c r="D4329" s="61" t="s">
        <v>12156</v>
      </c>
      <c r="E4329" s="61" t="s">
        <v>12229</v>
      </c>
      <c r="F4329" s="61" t="s">
        <v>12276</v>
      </c>
      <c r="G4329" s="63">
        <v>2.5</v>
      </c>
    </row>
    <row r="4330" spans="1:7" hidden="1" x14ac:dyDescent="0.25">
      <c r="A4330" s="61" t="s">
        <v>12287</v>
      </c>
      <c r="B4330" s="61" t="s">
        <v>248</v>
      </c>
      <c r="C4330" s="62">
        <v>583950</v>
      </c>
      <c r="D4330" s="61" t="s">
        <v>12051</v>
      </c>
      <c r="E4330" s="61" t="s">
        <v>12166</v>
      </c>
      <c r="F4330" s="61" t="s">
        <v>12275</v>
      </c>
      <c r="G4330" s="63">
        <v>6</v>
      </c>
    </row>
    <row r="4331" spans="1:7" hidden="1" x14ac:dyDescent="0.25">
      <c r="A4331" s="61" t="s">
        <v>12287</v>
      </c>
      <c r="B4331" s="61" t="s">
        <v>248</v>
      </c>
      <c r="C4331" s="62">
        <v>583950</v>
      </c>
      <c r="D4331" s="61" t="s">
        <v>11993</v>
      </c>
      <c r="E4331" s="61" t="s">
        <v>12166</v>
      </c>
      <c r="F4331" s="61" t="s">
        <v>12275</v>
      </c>
      <c r="G4331" s="63">
        <v>6</v>
      </c>
    </row>
    <row r="4332" spans="1:7" hidden="1" x14ac:dyDescent="0.25">
      <c r="A4332" s="61" t="s">
        <v>12287</v>
      </c>
      <c r="B4332" s="61" t="s">
        <v>36</v>
      </c>
      <c r="C4332" s="62">
        <v>587066</v>
      </c>
      <c r="D4332" s="61" t="s">
        <v>12051</v>
      </c>
      <c r="E4332" s="61" t="s">
        <v>12231</v>
      </c>
      <c r="F4332" s="61" t="s">
        <v>12275</v>
      </c>
      <c r="G4332" s="63">
        <v>3.5</v>
      </c>
    </row>
    <row r="4333" spans="1:7" hidden="1" x14ac:dyDescent="0.25">
      <c r="A4333" s="61" t="s">
        <v>12287</v>
      </c>
      <c r="B4333" s="61" t="s">
        <v>36</v>
      </c>
      <c r="C4333" s="62">
        <v>587066</v>
      </c>
      <c r="D4333" s="61" t="s">
        <v>12051</v>
      </c>
      <c r="E4333" s="61" t="s">
        <v>12231</v>
      </c>
      <c r="F4333" s="61" t="s">
        <v>12276</v>
      </c>
      <c r="G4333" s="63">
        <v>3.5</v>
      </c>
    </row>
    <row r="4334" spans="1:7" hidden="1" x14ac:dyDescent="0.25">
      <c r="A4334" s="61" t="s">
        <v>12287</v>
      </c>
      <c r="B4334" s="61" t="s">
        <v>36</v>
      </c>
      <c r="C4334" s="62">
        <v>587066</v>
      </c>
      <c r="D4334" s="61" t="s">
        <v>11977</v>
      </c>
      <c r="E4334" s="61" t="s">
        <v>12231</v>
      </c>
      <c r="F4334" s="61" t="s">
        <v>12275</v>
      </c>
      <c r="G4334" s="63">
        <v>3.5</v>
      </c>
    </row>
    <row r="4335" spans="1:7" hidden="1" x14ac:dyDescent="0.25">
      <c r="A4335" s="61" t="s">
        <v>12287</v>
      </c>
      <c r="B4335" s="61" t="s">
        <v>36</v>
      </c>
      <c r="C4335" s="62">
        <v>587066</v>
      </c>
      <c r="D4335" s="61" t="s">
        <v>11977</v>
      </c>
      <c r="E4335" s="61" t="s">
        <v>12231</v>
      </c>
      <c r="F4335" s="61" t="s">
        <v>12276</v>
      </c>
      <c r="G4335" s="63">
        <v>3.5</v>
      </c>
    </row>
    <row r="4336" spans="1:7" hidden="1" x14ac:dyDescent="0.25">
      <c r="A4336" s="61" t="s">
        <v>12287</v>
      </c>
      <c r="B4336" s="61" t="s">
        <v>10901</v>
      </c>
      <c r="C4336" s="62">
        <v>587111</v>
      </c>
      <c r="D4336" s="61" t="s">
        <v>12051</v>
      </c>
      <c r="E4336" s="61" t="s">
        <v>12213</v>
      </c>
      <c r="F4336" s="61" t="s">
        <v>12276</v>
      </c>
      <c r="G4336" s="63">
        <v>6</v>
      </c>
    </row>
    <row r="4337" spans="1:7" hidden="1" x14ac:dyDescent="0.25">
      <c r="A4337" s="61" t="s">
        <v>12287</v>
      </c>
      <c r="B4337" s="61" t="s">
        <v>137</v>
      </c>
      <c r="C4337" s="62">
        <v>587345</v>
      </c>
      <c r="D4337" s="61" t="s">
        <v>12051</v>
      </c>
      <c r="E4337" s="61" t="s">
        <v>12165</v>
      </c>
      <c r="F4337" s="61" t="s">
        <v>12275</v>
      </c>
      <c r="G4337" s="63">
        <v>10</v>
      </c>
    </row>
    <row r="4338" spans="1:7" hidden="1" x14ac:dyDescent="0.25">
      <c r="A4338" s="61" t="s">
        <v>12287</v>
      </c>
      <c r="B4338" s="61" t="s">
        <v>137</v>
      </c>
      <c r="C4338" s="62">
        <v>587345</v>
      </c>
      <c r="D4338" s="61" t="s">
        <v>12051</v>
      </c>
      <c r="E4338" s="61" t="s">
        <v>12165</v>
      </c>
      <c r="F4338" s="61" t="s">
        <v>12276</v>
      </c>
      <c r="G4338" s="63">
        <v>7.5</v>
      </c>
    </row>
    <row r="4339" spans="1:7" hidden="1" x14ac:dyDescent="0.25">
      <c r="A4339" s="61" t="s">
        <v>12287</v>
      </c>
      <c r="B4339" s="61" t="s">
        <v>167</v>
      </c>
      <c r="C4339" s="62">
        <v>587402</v>
      </c>
      <c r="D4339" s="61" t="s">
        <v>12051</v>
      </c>
      <c r="E4339" s="61" t="s">
        <v>12204</v>
      </c>
      <c r="F4339" s="61" t="s">
        <v>12275</v>
      </c>
      <c r="G4339" s="63">
        <v>2</v>
      </c>
    </row>
    <row r="4340" spans="1:7" hidden="1" x14ac:dyDescent="0.25">
      <c r="A4340" s="61" t="s">
        <v>12287</v>
      </c>
      <c r="B4340" s="61" t="s">
        <v>167</v>
      </c>
      <c r="C4340" s="62">
        <v>587402</v>
      </c>
      <c r="D4340" s="61" t="s">
        <v>12051</v>
      </c>
      <c r="E4340" s="61" t="s">
        <v>12204</v>
      </c>
      <c r="F4340" s="61" t="s">
        <v>12276</v>
      </c>
      <c r="G4340" s="63">
        <v>4</v>
      </c>
    </row>
    <row r="4341" spans="1:7" hidden="1" x14ac:dyDescent="0.25">
      <c r="A4341" s="61" t="s">
        <v>12287</v>
      </c>
      <c r="B4341" s="61" t="s">
        <v>91</v>
      </c>
      <c r="C4341" s="62">
        <v>587706</v>
      </c>
      <c r="D4341" s="61" t="s">
        <v>12039</v>
      </c>
      <c r="E4341" s="61" t="s">
        <v>12174</v>
      </c>
      <c r="F4341" s="61" t="s">
        <v>12275</v>
      </c>
      <c r="G4341" s="63">
        <v>9</v>
      </c>
    </row>
    <row r="4342" spans="1:7" hidden="1" x14ac:dyDescent="0.25">
      <c r="A4342" s="61" t="s">
        <v>12287</v>
      </c>
      <c r="B4342" s="61" t="s">
        <v>181</v>
      </c>
      <c r="C4342" s="62">
        <v>587707</v>
      </c>
      <c r="D4342" s="61" t="s">
        <v>12051</v>
      </c>
      <c r="E4342" s="61" t="s">
        <v>12167</v>
      </c>
      <c r="F4342" s="61" t="s">
        <v>12275</v>
      </c>
      <c r="G4342" s="63">
        <v>3</v>
      </c>
    </row>
    <row r="4343" spans="1:7" hidden="1" x14ac:dyDescent="0.25">
      <c r="A4343" s="61" t="s">
        <v>12287</v>
      </c>
      <c r="B4343" s="61" t="s">
        <v>181</v>
      </c>
      <c r="C4343" s="62">
        <v>587707</v>
      </c>
      <c r="D4343" s="61" t="s">
        <v>12051</v>
      </c>
      <c r="E4343" s="61" t="s">
        <v>12167</v>
      </c>
      <c r="F4343" s="61" t="s">
        <v>12276</v>
      </c>
      <c r="G4343" s="63">
        <v>3</v>
      </c>
    </row>
    <row r="4344" spans="1:7" hidden="1" x14ac:dyDescent="0.25">
      <c r="A4344" s="61" t="s">
        <v>12287</v>
      </c>
      <c r="B4344" s="61" t="s">
        <v>146</v>
      </c>
      <c r="C4344" s="62">
        <v>587708</v>
      </c>
      <c r="D4344" s="61" t="s">
        <v>12051</v>
      </c>
      <c r="E4344" s="61" t="s">
        <v>12222</v>
      </c>
      <c r="F4344" s="61" t="s">
        <v>12275</v>
      </c>
      <c r="G4344" s="63">
        <v>2</v>
      </c>
    </row>
    <row r="4345" spans="1:7" hidden="1" x14ac:dyDescent="0.25">
      <c r="A4345" s="61" t="s">
        <v>12287</v>
      </c>
      <c r="B4345" s="61" t="s">
        <v>146</v>
      </c>
      <c r="C4345" s="62">
        <v>587708</v>
      </c>
      <c r="D4345" s="61" t="s">
        <v>12051</v>
      </c>
      <c r="E4345" s="61" t="s">
        <v>12172</v>
      </c>
      <c r="F4345" s="61" t="s">
        <v>12275</v>
      </c>
      <c r="G4345" s="63">
        <v>2</v>
      </c>
    </row>
    <row r="4346" spans="1:7" hidden="1" x14ac:dyDescent="0.25">
      <c r="A4346" s="61" t="s">
        <v>12287</v>
      </c>
      <c r="B4346" s="61" t="s">
        <v>146</v>
      </c>
      <c r="C4346" s="62">
        <v>587708</v>
      </c>
      <c r="D4346" s="61" t="s">
        <v>12119</v>
      </c>
      <c r="E4346" s="61" t="s">
        <v>12222</v>
      </c>
      <c r="F4346" s="61" t="s">
        <v>12275</v>
      </c>
      <c r="G4346" s="63">
        <v>2</v>
      </c>
    </row>
    <row r="4347" spans="1:7" hidden="1" x14ac:dyDescent="0.25">
      <c r="A4347" s="61" t="s">
        <v>12287</v>
      </c>
      <c r="B4347" s="61" t="s">
        <v>197</v>
      </c>
      <c r="C4347" s="62">
        <v>587870</v>
      </c>
      <c r="D4347" s="61" t="s">
        <v>12051</v>
      </c>
      <c r="E4347" s="61" t="s">
        <v>12232</v>
      </c>
      <c r="F4347" s="61" t="s">
        <v>12275</v>
      </c>
      <c r="G4347" s="63">
        <v>11</v>
      </c>
    </row>
    <row r="4348" spans="1:7" hidden="1" x14ac:dyDescent="0.25">
      <c r="A4348" s="61" t="s">
        <v>12287</v>
      </c>
      <c r="B4348" s="61" t="s">
        <v>197</v>
      </c>
      <c r="C4348" s="62">
        <v>587870</v>
      </c>
      <c r="D4348" s="61" t="s">
        <v>12051</v>
      </c>
      <c r="E4348" s="61" t="s">
        <v>12232</v>
      </c>
      <c r="F4348" s="61" t="s">
        <v>12276</v>
      </c>
      <c r="G4348" s="63">
        <v>6.5</v>
      </c>
    </row>
    <row r="4349" spans="1:7" hidden="1" x14ac:dyDescent="0.25">
      <c r="A4349" s="61" t="s">
        <v>12287</v>
      </c>
      <c r="B4349" s="61" t="s">
        <v>197</v>
      </c>
      <c r="C4349" s="62">
        <v>587870</v>
      </c>
      <c r="D4349" s="61" t="s">
        <v>12048</v>
      </c>
      <c r="E4349" s="61" t="s">
        <v>12232</v>
      </c>
      <c r="F4349" s="61" t="s">
        <v>12275</v>
      </c>
      <c r="G4349" s="63">
        <v>11</v>
      </c>
    </row>
    <row r="4350" spans="1:7" hidden="1" x14ac:dyDescent="0.25">
      <c r="A4350" s="61" t="s">
        <v>12287</v>
      </c>
      <c r="B4350" s="61" t="s">
        <v>197</v>
      </c>
      <c r="C4350" s="62">
        <v>587870</v>
      </c>
      <c r="D4350" s="61" t="s">
        <v>12048</v>
      </c>
      <c r="E4350" s="61" t="s">
        <v>12232</v>
      </c>
      <c r="F4350" s="61" t="s">
        <v>12276</v>
      </c>
      <c r="G4350" s="63">
        <v>6.5</v>
      </c>
    </row>
    <row r="4351" spans="1:7" hidden="1" x14ac:dyDescent="0.25">
      <c r="A4351" s="61" t="s">
        <v>12287</v>
      </c>
      <c r="B4351" s="61" t="s">
        <v>145</v>
      </c>
      <c r="C4351" s="62">
        <v>588006</v>
      </c>
      <c r="D4351" s="61" t="s">
        <v>12051</v>
      </c>
      <c r="E4351" s="61" t="s">
        <v>12187</v>
      </c>
      <c r="F4351" s="61" t="s">
        <v>12275</v>
      </c>
      <c r="G4351" s="63">
        <v>4</v>
      </c>
    </row>
    <row r="4352" spans="1:7" hidden="1" x14ac:dyDescent="0.25">
      <c r="A4352" s="61" t="s">
        <v>12287</v>
      </c>
      <c r="B4352" s="61" t="s">
        <v>145</v>
      </c>
      <c r="C4352" s="62">
        <v>588006</v>
      </c>
      <c r="D4352" s="61" t="s">
        <v>12051</v>
      </c>
      <c r="E4352" s="61" t="s">
        <v>12187</v>
      </c>
      <c r="F4352" s="61" t="s">
        <v>12276</v>
      </c>
      <c r="G4352" s="63">
        <v>4</v>
      </c>
    </row>
    <row r="4353" spans="1:7" hidden="1" x14ac:dyDescent="0.25">
      <c r="A4353" s="61" t="s">
        <v>12287</v>
      </c>
      <c r="B4353" s="61" t="s">
        <v>145</v>
      </c>
      <c r="C4353" s="62">
        <v>588006</v>
      </c>
      <c r="D4353" s="61" t="s">
        <v>12132</v>
      </c>
      <c r="E4353" s="61" t="s">
        <v>12187</v>
      </c>
      <c r="F4353" s="61" t="s">
        <v>12275</v>
      </c>
      <c r="G4353" s="63">
        <v>4</v>
      </c>
    </row>
    <row r="4354" spans="1:7" hidden="1" x14ac:dyDescent="0.25">
      <c r="A4354" s="61" t="s">
        <v>12287</v>
      </c>
      <c r="B4354" s="61" t="s">
        <v>145</v>
      </c>
      <c r="C4354" s="62">
        <v>588006</v>
      </c>
      <c r="D4354" s="61" t="s">
        <v>12132</v>
      </c>
      <c r="E4354" s="61" t="s">
        <v>12187</v>
      </c>
      <c r="F4354" s="61" t="s">
        <v>12276</v>
      </c>
      <c r="G4354" s="63">
        <v>4</v>
      </c>
    </row>
    <row r="4355" spans="1:7" hidden="1" x14ac:dyDescent="0.25">
      <c r="A4355" s="61" t="s">
        <v>12287</v>
      </c>
      <c r="B4355" s="61" t="s">
        <v>5771</v>
      </c>
      <c r="C4355" s="62">
        <v>588018</v>
      </c>
      <c r="D4355" s="61" t="s">
        <v>12051</v>
      </c>
      <c r="E4355" s="61" t="s">
        <v>12213</v>
      </c>
      <c r="F4355" s="61" t="s">
        <v>12275</v>
      </c>
      <c r="G4355" s="63">
        <v>7</v>
      </c>
    </row>
    <row r="4356" spans="1:7" hidden="1" x14ac:dyDescent="0.25">
      <c r="A4356" s="61" t="s">
        <v>12287</v>
      </c>
      <c r="B4356" s="61" t="s">
        <v>5771</v>
      </c>
      <c r="C4356" s="62">
        <v>588018</v>
      </c>
      <c r="D4356" s="61" t="s">
        <v>12073</v>
      </c>
      <c r="E4356" s="61" t="s">
        <v>12213</v>
      </c>
      <c r="F4356" s="61" t="s">
        <v>12275</v>
      </c>
      <c r="G4356" s="63">
        <v>7</v>
      </c>
    </row>
    <row r="4357" spans="1:7" hidden="1" x14ac:dyDescent="0.25">
      <c r="A4357" s="61" t="s">
        <v>12287</v>
      </c>
      <c r="B4357" s="61" t="s">
        <v>112</v>
      </c>
      <c r="C4357" s="62">
        <v>588161</v>
      </c>
      <c r="D4357" s="61" t="s">
        <v>12101</v>
      </c>
      <c r="E4357" s="61" t="s">
        <v>12298</v>
      </c>
      <c r="F4357" s="61" t="s">
        <v>12275</v>
      </c>
      <c r="G4357" s="63">
        <v>5.5</v>
      </c>
    </row>
    <row r="4358" spans="1:7" hidden="1" x14ac:dyDescent="0.25">
      <c r="A4358" s="61" t="s">
        <v>12287</v>
      </c>
      <c r="B4358" s="61" t="s">
        <v>112</v>
      </c>
      <c r="C4358" s="62">
        <v>588161</v>
      </c>
      <c r="D4358" s="61" t="s">
        <v>12101</v>
      </c>
      <c r="E4358" s="61" t="s">
        <v>12298</v>
      </c>
      <c r="F4358" s="61" t="s">
        <v>12276</v>
      </c>
      <c r="G4358" s="63">
        <v>5.5</v>
      </c>
    </row>
    <row r="4359" spans="1:7" hidden="1" x14ac:dyDescent="0.25">
      <c r="A4359" s="61" t="s">
        <v>12287</v>
      </c>
      <c r="B4359" s="61" t="s">
        <v>112</v>
      </c>
      <c r="C4359" s="62">
        <v>588161</v>
      </c>
      <c r="D4359" s="61" t="s">
        <v>12101</v>
      </c>
      <c r="E4359" s="61" t="s">
        <v>12233</v>
      </c>
      <c r="F4359" s="61" t="s">
        <v>12275</v>
      </c>
      <c r="G4359" s="63">
        <v>5.5</v>
      </c>
    </row>
    <row r="4360" spans="1:7" hidden="1" x14ac:dyDescent="0.25">
      <c r="A4360" s="61" t="s">
        <v>12287</v>
      </c>
      <c r="B4360" s="61" t="s">
        <v>112</v>
      </c>
      <c r="C4360" s="62">
        <v>588161</v>
      </c>
      <c r="D4360" s="61" t="s">
        <v>12101</v>
      </c>
      <c r="E4360" s="61" t="s">
        <v>12233</v>
      </c>
      <c r="F4360" s="61" t="s">
        <v>12276</v>
      </c>
      <c r="G4360" s="63">
        <v>5.5</v>
      </c>
    </row>
    <row r="4361" spans="1:7" hidden="1" x14ac:dyDescent="0.25">
      <c r="A4361" s="61" t="s">
        <v>12287</v>
      </c>
      <c r="B4361" s="61" t="s">
        <v>112</v>
      </c>
      <c r="C4361" s="62">
        <v>588161</v>
      </c>
      <c r="D4361" s="61" t="s">
        <v>12101</v>
      </c>
      <c r="E4361" s="61" t="s">
        <v>12179</v>
      </c>
      <c r="F4361" s="61" t="s">
        <v>12275</v>
      </c>
      <c r="G4361" s="63">
        <v>5.5</v>
      </c>
    </row>
    <row r="4362" spans="1:7" hidden="1" x14ac:dyDescent="0.25">
      <c r="A4362" s="61" t="s">
        <v>12287</v>
      </c>
      <c r="B4362" s="61" t="s">
        <v>112</v>
      </c>
      <c r="C4362" s="62">
        <v>588161</v>
      </c>
      <c r="D4362" s="61" t="s">
        <v>12101</v>
      </c>
      <c r="E4362" s="61" t="s">
        <v>12179</v>
      </c>
      <c r="F4362" s="61" t="s">
        <v>12276</v>
      </c>
      <c r="G4362" s="63">
        <v>5.5</v>
      </c>
    </row>
    <row r="4363" spans="1:7" hidden="1" x14ac:dyDescent="0.25">
      <c r="A4363" s="61" t="s">
        <v>12287</v>
      </c>
      <c r="B4363" s="61" t="s">
        <v>112</v>
      </c>
      <c r="C4363" s="62">
        <v>588161</v>
      </c>
      <c r="D4363" s="61" t="s">
        <v>12051</v>
      </c>
      <c r="E4363" s="61" t="s">
        <v>12298</v>
      </c>
      <c r="F4363" s="61" t="s">
        <v>12275</v>
      </c>
      <c r="G4363" s="63">
        <v>5.5</v>
      </c>
    </row>
    <row r="4364" spans="1:7" hidden="1" x14ac:dyDescent="0.25">
      <c r="A4364" s="61" t="s">
        <v>12287</v>
      </c>
      <c r="B4364" s="61" t="s">
        <v>112</v>
      </c>
      <c r="C4364" s="62">
        <v>588161</v>
      </c>
      <c r="D4364" s="61" t="s">
        <v>12051</v>
      </c>
      <c r="E4364" s="61" t="s">
        <v>12298</v>
      </c>
      <c r="F4364" s="61" t="s">
        <v>12276</v>
      </c>
      <c r="G4364" s="63">
        <v>5.5</v>
      </c>
    </row>
    <row r="4365" spans="1:7" hidden="1" x14ac:dyDescent="0.25">
      <c r="A4365" s="61" t="s">
        <v>12287</v>
      </c>
      <c r="B4365" s="61" t="s">
        <v>112</v>
      </c>
      <c r="C4365" s="62">
        <v>588161</v>
      </c>
      <c r="D4365" s="61" t="s">
        <v>12051</v>
      </c>
      <c r="E4365" s="61" t="s">
        <v>12233</v>
      </c>
      <c r="F4365" s="61" t="s">
        <v>12275</v>
      </c>
      <c r="G4365" s="63">
        <v>5.5</v>
      </c>
    </row>
    <row r="4366" spans="1:7" hidden="1" x14ac:dyDescent="0.25">
      <c r="A4366" s="61" t="s">
        <v>12287</v>
      </c>
      <c r="B4366" s="61" t="s">
        <v>112</v>
      </c>
      <c r="C4366" s="62">
        <v>588161</v>
      </c>
      <c r="D4366" s="61" t="s">
        <v>12051</v>
      </c>
      <c r="E4366" s="61" t="s">
        <v>12233</v>
      </c>
      <c r="F4366" s="61" t="s">
        <v>12276</v>
      </c>
      <c r="G4366" s="63">
        <v>5.5</v>
      </c>
    </row>
    <row r="4367" spans="1:7" hidden="1" x14ac:dyDescent="0.25">
      <c r="A4367" s="61" t="s">
        <v>12287</v>
      </c>
      <c r="B4367" s="61" t="s">
        <v>112</v>
      </c>
      <c r="C4367" s="62">
        <v>588161</v>
      </c>
      <c r="D4367" s="61" t="s">
        <v>12051</v>
      </c>
      <c r="E4367" s="61" t="s">
        <v>12179</v>
      </c>
      <c r="F4367" s="61" t="s">
        <v>12275</v>
      </c>
      <c r="G4367" s="63">
        <v>5.5</v>
      </c>
    </row>
    <row r="4368" spans="1:7" hidden="1" x14ac:dyDescent="0.25">
      <c r="A4368" s="61" t="s">
        <v>12287</v>
      </c>
      <c r="B4368" s="61" t="s">
        <v>112</v>
      </c>
      <c r="C4368" s="62">
        <v>588161</v>
      </c>
      <c r="D4368" s="61" t="s">
        <v>12051</v>
      </c>
      <c r="E4368" s="61" t="s">
        <v>12179</v>
      </c>
      <c r="F4368" s="61" t="s">
        <v>12276</v>
      </c>
      <c r="G4368" s="63">
        <v>5.5</v>
      </c>
    </row>
    <row r="4369" spans="1:7" hidden="1" x14ac:dyDescent="0.25">
      <c r="A4369" s="61" t="s">
        <v>12287</v>
      </c>
      <c r="B4369" s="61" t="s">
        <v>185</v>
      </c>
      <c r="C4369" s="62">
        <v>267741</v>
      </c>
      <c r="D4369" s="61" t="s">
        <v>12051</v>
      </c>
      <c r="E4369" s="61" t="s">
        <v>12234</v>
      </c>
      <c r="F4369" s="61" t="s">
        <v>12275</v>
      </c>
      <c r="G4369" s="63">
        <v>1.5</v>
      </c>
    </row>
    <row r="4370" spans="1:7" hidden="1" x14ac:dyDescent="0.25">
      <c r="A4370" s="61" t="s">
        <v>12287</v>
      </c>
      <c r="B4370" s="61" t="s">
        <v>116</v>
      </c>
      <c r="C4370" s="62">
        <v>210759</v>
      </c>
      <c r="D4370" s="61" t="s">
        <v>12051</v>
      </c>
      <c r="E4370" s="61" t="s">
        <v>12235</v>
      </c>
      <c r="F4370" s="61" t="s">
        <v>12275</v>
      </c>
      <c r="G4370" s="63">
        <v>0.35</v>
      </c>
    </row>
    <row r="4371" spans="1:7" hidden="1" x14ac:dyDescent="0.25">
      <c r="A4371" s="61" t="s">
        <v>12287</v>
      </c>
      <c r="B4371" s="61" t="s">
        <v>116</v>
      </c>
      <c r="C4371" s="62">
        <v>210759</v>
      </c>
      <c r="D4371" s="61" t="s">
        <v>12051</v>
      </c>
      <c r="E4371" s="61" t="s">
        <v>12235</v>
      </c>
      <c r="F4371" s="61" t="s">
        <v>12276</v>
      </c>
      <c r="G4371" s="63">
        <v>0.35</v>
      </c>
    </row>
    <row r="4372" spans="1:7" hidden="1" x14ac:dyDescent="0.25">
      <c r="A4372" s="61" t="s">
        <v>12287</v>
      </c>
      <c r="B4372" s="61" t="s">
        <v>116</v>
      </c>
      <c r="C4372" s="62">
        <v>210759</v>
      </c>
      <c r="D4372" s="61" t="s">
        <v>11985</v>
      </c>
      <c r="E4372" s="61" t="s">
        <v>12235</v>
      </c>
      <c r="F4372" s="61" t="s">
        <v>12275</v>
      </c>
      <c r="G4372" s="63">
        <v>0.35</v>
      </c>
    </row>
    <row r="4373" spans="1:7" hidden="1" x14ac:dyDescent="0.25">
      <c r="A4373" s="61" t="s">
        <v>12287</v>
      </c>
      <c r="B4373" s="61" t="s">
        <v>116</v>
      </c>
      <c r="C4373" s="62">
        <v>210759</v>
      </c>
      <c r="D4373" s="61" t="s">
        <v>11985</v>
      </c>
      <c r="E4373" s="61" t="s">
        <v>12235</v>
      </c>
      <c r="F4373" s="61" t="s">
        <v>12276</v>
      </c>
      <c r="G4373" s="63">
        <v>0.35</v>
      </c>
    </row>
    <row r="4374" spans="1:7" hidden="1" x14ac:dyDescent="0.25">
      <c r="A4374" s="61" t="s">
        <v>12287</v>
      </c>
      <c r="B4374" s="61" t="s">
        <v>189</v>
      </c>
      <c r="C4374" s="62">
        <v>588332</v>
      </c>
      <c r="D4374" s="61" t="s">
        <v>12051</v>
      </c>
      <c r="E4374" s="61" t="s">
        <v>12169</v>
      </c>
      <c r="F4374" s="61" t="s">
        <v>12275</v>
      </c>
      <c r="G4374" s="63">
        <v>6</v>
      </c>
    </row>
    <row r="4375" spans="1:7" hidden="1" x14ac:dyDescent="0.25">
      <c r="A4375" s="61" t="s">
        <v>12287</v>
      </c>
      <c r="B4375" s="61" t="s">
        <v>189</v>
      </c>
      <c r="C4375" s="62">
        <v>588332</v>
      </c>
      <c r="D4375" s="61" t="s">
        <v>12051</v>
      </c>
      <c r="E4375" s="61" t="s">
        <v>12169</v>
      </c>
      <c r="F4375" s="61" t="s">
        <v>12276</v>
      </c>
      <c r="G4375" s="63">
        <v>6</v>
      </c>
    </row>
    <row r="4376" spans="1:7" hidden="1" x14ac:dyDescent="0.25">
      <c r="A4376" s="61" t="s">
        <v>12287</v>
      </c>
      <c r="B4376" s="61" t="s">
        <v>63</v>
      </c>
      <c r="C4376" s="62">
        <v>588436</v>
      </c>
      <c r="D4376" s="61" t="s">
        <v>12051</v>
      </c>
      <c r="E4376" s="61" t="s">
        <v>12181</v>
      </c>
      <c r="F4376" s="61" t="s">
        <v>12275</v>
      </c>
      <c r="G4376" s="63">
        <v>11.16</v>
      </c>
    </row>
    <row r="4377" spans="1:7" hidden="1" x14ac:dyDescent="0.25">
      <c r="A4377" s="61" t="s">
        <v>12287</v>
      </c>
      <c r="B4377" s="61" t="s">
        <v>63</v>
      </c>
      <c r="C4377" s="62">
        <v>588436</v>
      </c>
      <c r="D4377" s="61" t="s">
        <v>12065</v>
      </c>
      <c r="E4377" s="61" t="s">
        <v>12181</v>
      </c>
      <c r="F4377" s="61" t="s">
        <v>12275</v>
      </c>
      <c r="G4377" s="63">
        <v>11.16</v>
      </c>
    </row>
    <row r="4378" spans="1:7" hidden="1" x14ac:dyDescent="0.25">
      <c r="A4378" s="61" t="s">
        <v>12287</v>
      </c>
      <c r="B4378" s="61" t="s">
        <v>70</v>
      </c>
      <c r="C4378" s="62">
        <v>588451</v>
      </c>
      <c r="D4378" s="61" t="s">
        <v>12051</v>
      </c>
      <c r="E4378" s="61" t="s">
        <v>12224</v>
      </c>
      <c r="F4378" s="61" t="s">
        <v>12275</v>
      </c>
      <c r="G4378" s="63">
        <v>3</v>
      </c>
    </row>
    <row r="4379" spans="1:7" hidden="1" x14ac:dyDescent="0.25">
      <c r="A4379" s="61" t="s">
        <v>12287</v>
      </c>
      <c r="B4379" s="61" t="s">
        <v>109</v>
      </c>
      <c r="C4379" s="62">
        <v>588834</v>
      </c>
      <c r="D4379" s="61" t="s">
        <v>12051</v>
      </c>
      <c r="E4379" s="61" t="s">
        <v>12236</v>
      </c>
      <c r="F4379" s="61" t="s">
        <v>12276</v>
      </c>
      <c r="G4379" s="63">
        <v>2.5</v>
      </c>
    </row>
    <row r="4380" spans="1:7" hidden="1" x14ac:dyDescent="0.25">
      <c r="A4380" s="61" t="s">
        <v>12287</v>
      </c>
      <c r="B4380" s="61" t="s">
        <v>93</v>
      </c>
      <c r="C4380" s="62">
        <v>588835</v>
      </c>
      <c r="D4380" s="61" t="s">
        <v>12051</v>
      </c>
      <c r="E4380" s="61" t="s">
        <v>12204</v>
      </c>
      <c r="F4380" s="61" t="s">
        <v>12275</v>
      </c>
      <c r="G4380" s="63">
        <v>4</v>
      </c>
    </row>
    <row r="4381" spans="1:7" hidden="1" x14ac:dyDescent="0.25">
      <c r="A4381" s="61" t="s">
        <v>12287</v>
      </c>
      <c r="B4381" s="61" t="s">
        <v>93</v>
      </c>
      <c r="C4381" s="62">
        <v>588835</v>
      </c>
      <c r="D4381" s="61" t="s">
        <v>12051</v>
      </c>
      <c r="E4381" s="61" t="s">
        <v>12204</v>
      </c>
      <c r="F4381" s="61" t="s">
        <v>12276</v>
      </c>
      <c r="G4381" s="63">
        <v>4</v>
      </c>
    </row>
    <row r="4382" spans="1:7" hidden="1" x14ac:dyDescent="0.25">
      <c r="A4382" s="61" t="s">
        <v>12287</v>
      </c>
      <c r="B4382" s="61" t="s">
        <v>186</v>
      </c>
      <c r="C4382" s="62">
        <v>588912</v>
      </c>
      <c r="D4382" s="61" t="s">
        <v>12051</v>
      </c>
      <c r="E4382" s="61" t="s">
        <v>12166</v>
      </c>
      <c r="F4382" s="61" t="s">
        <v>12275</v>
      </c>
      <c r="G4382" s="63">
        <v>9</v>
      </c>
    </row>
    <row r="4383" spans="1:7" hidden="1" x14ac:dyDescent="0.25">
      <c r="A4383" s="61" t="s">
        <v>12287</v>
      </c>
      <c r="B4383" s="61" t="s">
        <v>186</v>
      </c>
      <c r="C4383" s="62">
        <v>588912</v>
      </c>
      <c r="D4383" s="61" t="s">
        <v>12051</v>
      </c>
      <c r="E4383" s="61" t="s">
        <v>12166</v>
      </c>
      <c r="F4383" s="61" t="s">
        <v>12276</v>
      </c>
      <c r="G4383" s="63">
        <v>8</v>
      </c>
    </row>
    <row r="4384" spans="1:7" hidden="1" x14ac:dyDescent="0.25">
      <c r="A4384" s="61" t="s">
        <v>12287</v>
      </c>
      <c r="B4384" s="61" t="s">
        <v>186</v>
      </c>
      <c r="C4384" s="62">
        <v>588912</v>
      </c>
      <c r="D4384" s="61" t="s">
        <v>11993</v>
      </c>
      <c r="E4384" s="61" t="s">
        <v>12166</v>
      </c>
      <c r="F4384" s="61" t="s">
        <v>12275</v>
      </c>
      <c r="G4384" s="63">
        <v>9</v>
      </c>
    </row>
    <row r="4385" spans="1:7" hidden="1" x14ac:dyDescent="0.25">
      <c r="A4385" s="61" t="s">
        <v>12287</v>
      </c>
      <c r="B4385" s="61" t="s">
        <v>186</v>
      </c>
      <c r="C4385" s="62">
        <v>588912</v>
      </c>
      <c r="D4385" s="61" t="s">
        <v>11993</v>
      </c>
      <c r="E4385" s="61" t="s">
        <v>12166</v>
      </c>
      <c r="F4385" s="61" t="s">
        <v>12276</v>
      </c>
      <c r="G4385" s="63">
        <v>8</v>
      </c>
    </row>
    <row r="4386" spans="1:7" hidden="1" x14ac:dyDescent="0.25">
      <c r="A4386" s="61" t="s">
        <v>12287</v>
      </c>
      <c r="B4386" s="61" t="s">
        <v>205</v>
      </c>
      <c r="C4386" s="62">
        <v>589024</v>
      </c>
      <c r="D4386" s="61" t="s">
        <v>12051</v>
      </c>
      <c r="E4386" s="61" t="s">
        <v>12214</v>
      </c>
      <c r="F4386" s="61" t="s">
        <v>12276</v>
      </c>
      <c r="G4386" s="63">
        <v>5</v>
      </c>
    </row>
    <row r="4387" spans="1:7" hidden="1" x14ac:dyDescent="0.25">
      <c r="A4387" s="61" t="s">
        <v>12287</v>
      </c>
      <c r="B4387" s="61" t="s">
        <v>230</v>
      </c>
      <c r="C4387" s="62">
        <v>583213</v>
      </c>
      <c r="D4387" s="61" t="s">
        <v>12051</v>
      </c>
      <c r="E4387" s="61" t="s">
        <v>12172</v>
      </c>
      <c r="F4387" s="61" t="s">
        <v>12275</v>
      </c>
      <c r="G4387" s="63">
        <v>3</v>
      </c>
    </row>
    <row r="4388" spans="1:7" hidden="1" x14ac:dyDescent="0.25">
      <c r="A4388" s="61" t="s">
        <v>12287</v>
      </c>
      <c r="B4388" s="61" t="s">
        <v>8597</v>
      </c>
      <c r="C4388" s="62">
        <v>583704</v>
      </c>
      <c r="D4388" s="61" t="s">
        <v>12051</v>
      </c>
      <c r="E4388" s="61" t="s">
        <v>12172</v>
      </c>
      <c r="F4388" s="61" t="s">
        <v>12275</v>
      </c>
      <c r="G4388" s="63">
        <v>3</v>
      </c>
    </row>
    <row r="4389" spans="1:7" hidden="1" x14ac:dyDescent="0.25">
      <c r="A4389" s="61" t="s">
        <v>12287</v>
      </c>
      <c r="B4389" s="61" t="s">
        <v>178</v>
      </c>
      <c r="C4389" s="62">
        <v>589103</v>
      </c>
      <c r="D4389" s="61" t="s">
        <v>12051</v>
      </c>
      <c r="E4389" s="61" t="s">
        <v>12217</v>
      </c>
      <c r="F4389" s="61" t="s">
        <v>12275</v>
      </c>
      <c r="G4389" s="63">
        <v>7</v>
      </c>
    </row>
    <row r="4390" spans="1:7" hidden="1" x14ac:dyDescent="0.25">
      <c r="A4390" s="61" t="s">
        <v>12287</v>
      </c>
      <c r="B4390" s="61" t="s">
        <v>178</v>
      </c>
      <c r="C4390" s="62">
        <v>589103</v>
      </c>
      <c r="D4390" s="61" t="s">
        <v>12051</v>
      </c>
      <c r="E4390" s="61" t="s">
        <v>12217</v>
      </c>
      <c r="F4390" s="61" t="s">
        <v>12276</v>
      </c>
      <c r="G4390" s="63">
        <v>7</v>
      </c>
    </row>
    <row r="4391" spans="1:7" hidden="1" x14ac:dyDescent="0.25">
      <c r="A4391" s="61" t="s">
        <v>12287</v>
      </c>
      <c r="B4391" s="61" t="s">
        <v>178</v>
      </c>
      <c r="C4391" s="62">
        <v>589103</v>
      </c>
      <c r="D4391" s="61" t="s">
        <v>12007</v>
      </c>
      <c r="E4391" s="61" t="s">
        <v>12217</v>
      </c>
      <c r="F4391" s="61" t="s">
        <v>12275</v>
      </c>
      <c r="G4391" s="63">
        <v>7</v>
      </c>
    </row>
    <row r="4392" spans="1:7" hidden="1" x14ac:dyDescent="0.25">
      <c r="A4392" s="61" t="s">
        <v>12287</v>
      </c>
      <c r="B4392" s="61" t="s">
        <v>178</v>
      </c>
      <c r="C4392" s="62">
        <v>589103</v>
      </c>
      <c r="D4392" s="61" t="s">
        <v>12007</v>
      </c>
      <c r="E4392" s="61" t="s">
        <v>12217</v>
      </c>
      <c r="F4392" s="61" t="s">
        <v>12276</v>
      </c>
      <c r="G4392" s="63">
        <v>7</v>
      </c>
    </row>
    <row r="4393" spans="1:7" hidden="1" x14ac:dyDescent="0.25">
      <c r="A4393" s="61" t="s">
        <v>12287</v>
      </c>
      <c r="B4393" s="61" t="s">
        <v>9228</v>
      </c>
      <c r="C4393" s="62">
        <v>589133</v>
      </c>
      <c r="D4393" s="61" t="s">
        <v>12051</v>
      </c>
      <c r="E4393" s="61" t="s">
        <v>12164</v>
      </c>
      <c r="F4393" s="61" t="s">
        <v>12276</v>
      </c>
      <c r="G4393" s="63">
        <v>7.5</v>
      </c>
    </row>
    <row r="4394" spans="1:7" hidden="1" x14ac:dyDescent="0.25">
      <c r="A4394" s="61" t="s">
        <v>12287</v>
      </c>
      <c r="B4394" s="61" t="s">
        <v>88</v>
      </c>
      <c r="C4394" s="62">
        <v>589182</v>
      </c>
      <c r="D4394" s="61" t="s">
        <v>12051</v>
      </c>
      <c r="E4394" s="61" t="s">
        <v>12213</v>
      </c>
      <c r="F4394" s="61" t="s">
        <v>12276</v>
      </c>
      <c r="G4394" s="63">
        <v>9</v>
      </c>
    </row>
    <row r="4395" spans="1:7" hidden="1" x14ac:dyDescent="0.25">
      <c r="A4395" s="61" t="s">
        <v>12287</v>
      </c>
      <c r="B4395" s="61" t="s">
        <v>152</v>
      </c>
      <c r="C4395" s="62">
        <v>589219</v>
      </c>
      <c r="D4395" s="61" t="s">
        <v>12051</v>
      </c>
      <c r="E4395" s="61" t="s">
        <v>12162</v>
      </c>
      <c r="F4395" s="61" t="s">
        <v>12276</v>
      </c>
      <c r="G4395" s="63">
        <v>3</v>
      </c>
    </row>
    <row r="4396" spans="1:7" hidden="1" x14ac:dyDescent="0.25">
      <c r="A4396" s="61" t="s">
        <v>12287</v>
      </c>
      <c r="B4396" s="61" t="s">
        <v>76</v>
      </c>
      <c r="C4396" s="62">
        <v>589241</v>
      </c>
      <c r="D4396" s="61" t="s">
        <v>12051</v>
      </c>
      <c r="E4396" s="61" t="s">
        <v>12184</v>
      </c>
      <c r="F4396" s="61" t="s">
        <v>12276</v>
      </c>
      <c r="G4396" s="63">
        <v>5</v>
      </c>
    </row>
    <row r="4397" spans="1:7" hidden="1" x14ac:dyDescent="0.25">
      <c r="A4397" s="61" t="s">
        <v>12287</v>
      </c>
      <c r="B4397" s="61" t="s">
        <v>175</v>
      </c>
      <c r="C4397" s="62">
        <v>589397</v>
      </c>
      <c r="D4397" s="61" t="s">
        <v>12051</v>
      </c>
      <c r="E4397" s="61" t="s">
        <v>12172</v>
      </c>
      <c r="F4397" s="61" t="s">
        <v>12275</v>
      </c>
      <c r="G4397" s="63">
        <v>3</v>
      </c>
    </row>
    <row r="4398" spans="1:7" hidden="1" x14ac:dyDescent="0.25">
      <c r="A4398" s="61" t="s">
        <v>12287</v>
      </c>
      <c r="B4398" s="61" t="s">
        <v>175</v>
      </c>
      <c r="C4398" s="62">
        <v>589397</v>
      </c>
      <c r="D4398" s="61" t="s">
        <v>12051</v>
      </c>
      <c r="E4398" s="61" t="s">
        <v>12172</v>
      </c>
      <c r="F4398" s="61" t="s">
        <v>12276</v>
      </c>
      <c r="G4398" s="63">
        <v>2</v>
      </c>
    </row>
    <row r="4399" spans="1:7" hidden="1" x14ac:dyDescent="0.25">
      <c r="A4399" s="61" t="s">
        <v>12287</v>
      </c>
      <c r="B4399" s="61" t="s">
        <v>175</v>
      </c>
      <c r="C4399" s="62">
        <v>589397</v>
      </c>
      <c r="D4399" s="61" t="s">
        <v>1174</v>
      </c>
      <c r="E4399" s="61" t="s">
        <v>12172</v>
      </c>
      <c r="F4399" s="61" t="s">
        <v>12275</v>
      </c>
      <c r="G4399" s="63">
        <v>3</v>
      </c>
    </row>
    <row r="4400" spans="1:7" hidden="1" x14ac:dyDescent="0.25">
      <c r="A4400" s="61" t="s">
        <v>12287</v>
      </c>
      <c r="B4400" s="61" t="s">
        <v>175</v>
      </c>
      <c r="C4400" s="62">
        <v>589397</v>
      </c>
      <c r="D4400" s="61" t="s">
        <v>1174</v>
      </c>
      <c r="E4400" s="61" t="s">
        <v>12172</v>
      </c>
      <c r="F4400" s="61" t="s">
        <v>12276</v>
      </c>
      <c r="G4400" s="63">
        <v>2</v>
      </c>
    </row>
    <row r="4401" spans="1:7" hidden="1" x14ac:dyDescent="0.25">
      <c r="A4401" s="61" t="s">
        <v>12287</v>
      </c>
      <c r="B4401" s="61" t="s">
        <v>193</v>
      </c>
      <c r="C4401" s="62">
        <v>589460</v>
      </c>
      <c r="D4401" s="61" t="s">
        <v>12051</v>
      </c>
      <c r="E4401" s="61" t="s">
        <v>12164</v>
      </c>
      <c r="F4401" s="61" t="s">
        <v>12275</v>
      </c>
      <c r="G4401" s="63">
        <v>3</v>
      </c>
    </row>
    <row r="4402" spans="1:7" hidden="1" x14ac:dyDescent="0.25">
      <c r="A4402" s="61" t="s">
        <v>12287</v>
      </c>
      <c r="B4402" s="61" t="s">
        <v>252</v>
      </c>
      <c r="C4402" s="62">
        <v>586515</v>
      </c>
      <c r="D4402" s="61" t="s">
        <v>12051</v>
      </c>
      <c r="E4402" s="61" t="s">
        <v>12172</v>
      </c>
      <c r="F4402" s="61" t="s">
        <v>12275</v>
      </c>
      <c r="G4402" s="63">
        <v>3</v>
      </c>
    </row>
    <row r="4403" spans="1:7" hidden="1" x14ac:dyDescent="0.25">
      <c r="A4403" s="61" t="s">
        <v>12287</v>
      </c>
      <c r="B4403" s="61" t="s">
        <v>252</v>
      </c>
      <c r="C4403" s="62">
        <v>586515</v>
      </c>
      <c r="D4403" s="61" t="s">
        <v>12051</v>
      </c>
      <c r="E4403" s="61" t="s">
        <v>12172</v>
      </c>
      <c r="F4403" s="61" t="s">
        <v>12276</v>
      </c>
      <c r="G4403" s="63">
        <v>2.5</v>
      </c>
    </row>
    <row r="4404" spans="1:7" hidden="1" x14ac:dyDescent="0.25">
      <c r="A4404" s="61" t="s">
        <v>12287</v>
      </c>
      <c r="B4404" s="61" t="s">
        <v>3221</v>
      </c>
      <c r="C4404" s="62">
        <v>589535</v>
      </c>
      <c r="D4404" s="61" t="s">
        <v>12051</v>
      </c>
      <c r="E4404" s="61" t="s">
        <v>12164</v>
      </c>
      <c r="F4404" s="61" t="s">
        <v>12275</v>
      </c>
      <c r="G4404" s="63">
        <v>3</v>
      </c>
    </row>
    <row r="4405" spans="1:7" hidden="1" x14ac:dyDescent="0.25">
      <c r="A4405" s="61" t="s">
        <v>12287</v>
      </c>
      <c r="B4405" s="61" t="s">
        <v>1035</v>
      </c>
      <c r="C4405" s="62">
        <v>216930</v>
      </c>
      <c r="D4405" s="61" t="s">
        <v>12051</v>
      </c>
      <c r="E4405" s="61" t="s">
        <v>12166</v>
      </c>
      <c r="F4405" s="61" t="s">
        <v>12275</v>
      </c>
      <c r="G4405" s="63">
        <v>9</v>
      </c>
    </row>
    <row r="4406" spans="1:7" hidden="1" x14ac:dyDescent="0.25">
      <c r="A4406" s="61" t="s">
        <v>12287</v>
      </c>
      <c r="B4406" s="61" t="s">
        <v>1035</v>
      </c>
      <c r="C4406" s="62">
        <v>216930</v>
      </c>
      <c r="D4406" s="61" t="s">
        <v>12051</v>
      </c>
      <c r="E4406" s="61" t="s">
        <v>12188</v>
      </c>
      <c r="F4406" s="61" t="s">
        <v>12275</v>
      </c>
      <c r="G4406" s="63">
        <v>5</v>
      </c>
    </row>
    <row r="4407" spans="1:7" hidden="1" x14ac:dyDescent="0.25">
      <c r="A4407" s="61" t="s">
        <v>12287</v>
      </c>
      <c r="B4407" s="61" t="s">
        <v>7081</v>
      </c>
      <c r="C4407" s="62">
        <v>209950</v>
      </c>
      <c r="D4407" s="61" t="s">
        <v>12051</v>
      </c>
      <c r="E4407" s="61" t="s">
        <v>12237</v>
      </c>
      <c r="F4407" s="61" t="s">
        <v>12275</v>
      </c>
      <c r="G4407" s="63">
        <v>2</v>
      </c>
    </row>
    <row r="4408" spans="1:7" hidden="1" x14ac:dyDescent="0.25">
      <c r="A4408" s="61" t="s">
        <v>12287</v>
      </c>
      <c r="B4408" s="61" t="s">
        <v>7081</v>
      </c>
      <c r="C4408" s="62">
        <v>209950</v>
      </c>
      <c r="D4408" s="61" t="s">
        <v>12051</v>
      </c>
      <c r="E4408" s="61" t="s">
        <v>12237</v>
      </c>
      <c r="F4408" s="61" t="s">
        <v>12276</v>
      </c>
      <c r="G4408" s="63">
        <v>2</v>
      </c>
    </row>
    <row r="4409" spans="1:7" hidden="1" x14ac:dyDescent="0.25">
      <c r="A4409" s="61" t="s">
        <v>12287</v>
      </c>
      <c r="B4409" s="61" t="s">
        <v>7081</v>
      </c>
      <c r="C4409" s="62">
        <v>209950</v>
      </c>
      <c r="D4409" s="61" t="s">
        <v>12071</v>
      </c>
      <c r="E4409" s="61" t="s">
        <v>12237</v>
      </c>
      <c r="F4409" s="61" t="s">
        <v>12275</v>
      </c>
      <c r="G4409" s="63">
        <v>2</v>
      </c>
    </row>
    <row r="4410" spans="1:7" hidden="1" x14ac:dyDescent="0.25">
      <c r="A4410" s="61" t="s">
        <v>12287</v>
      </c>
      <c r="B4410" s="61" t="s">
        <v>7081</v>
      </c>
      <c r="C4410" s="62">
        <v>209950</v>
      </c>
      <c r="D4410" s="61" t="s">
        <v>12071</v>
      </c>
      <c r="E4410" s="61" t="s">
        <v>12237</v>
      </c>
      <c r="F4410" s="61" t="s">
        <v>12276</v>
      </c>
      <c r="G4410" s="63">
        <v>2</v>
      </c>
    </row>
    <row r="4411" spans="1:7" hidden="1" x14ac:dyDescent="0.25">
      <c r="A4411" s="61" t="s">
        <v>12287</v>
      </c>
      <c r="B4411" s="61" t="s">
        <v>7081</v>
      </c>
      <c r="C4411" s="62">
        <v>209950</v>
      </c>
      <c r="D4411" s="61" t="s">
        <v>12093</v>
      </c>
      <c r="E4411" s="61" t="s">
        <v>12237</v>
      </c>
      <c r="F4411" s="61" t="s">
        <v>12275</v>
      </c>
      <c r="G4411" s="63">
        <v>2</v>
      </c>
    </row>
    <row r="4412" spans="1:7" hidden="1" x14ac:dyDescent="0.25">
      <c r="A4412" s="61" t="s">
        <v>12287</v>
      </c>
      <c r="B4412" s="61" t="s">
        <v>7081</v>
      </c>
      <c r="C4412" s="62">
        <v>209950</v>
      </c>
      <c r="D4412" s="61" t="s">
        <v>12093</v>
      </c>
      <c r="E4412" s="61" t="s">
        <v>12237</v>
      </c>
      <c r="F4412" s="61" t="s">
        <v>12276</v>
      </c>
      <c r="G4412" s="63">
        <v>2</v>
      </c>
    </row>
    <row r="4413" spans="1:7" hidden="1" x14ac:dyDescent="0.25">
      <c r="A4413" s="61" t="s">
        <v>12287</v>
      </c>
      <c r="B4413" s="61" t="s">
        <v>108</v>
      </c>
      <c r="C4413" s="62">
        <v>210346</v>
      </c>
      <c r="D4413" s="61" t="s">
        <v>12051</v>
      </c>
      <c r="E4413" s="61" t="s">
        <v>12229</v>
      </c>
      <c r="F4413" s="61" t="s">
        <v>12275</v>
      </c>
      <c r="G4413" s="63">
        <v>2.5</v>
      </c>
    </row>
    <row r="4414" spans="1:7" hidden="1" x14ac:dyDescent="0.25">
      <c r="A4414" s="61" t="s">
        <v>12287</v>
      </c>
      <c r="B4414" s="61" t="s">
        <v>108</v>
      </c>
      <c r="C4414" s="62">
        <v>210346</v>
      </c>
      <c r="D4414" s="61" t="s">
        <v>12051</v>
      </c>
      <c r="E4414" s="61" t="s">
        <v>12229</v>
      </c>
      <c r="F4414" s="61" t="s">
        <v>12276</v>
      </c>
      <c r="G4414" s="63">
        <v>2.5</v>
      </c>
    </row>
    <row r="4415" spans="1:7" hidden="1" x14ac:dyDescent="0.25">
      <c r="A4415" s="61" t="s">
        <v>12287</v>
      </c>
      <c r="B4415" s="61" t="s">
        <v>108</v>
      </c>
      <c r="C4415" s="62">
        <v>210346</v>
      </c>
      <c r="D4415" s="61" t="s">
        <v>12156</v>
      </c>
      <c r="E4415" s="61" t="s">
        <v>12229</v>
      </c>
      <c r="F4415" s="61" t="s">
        <v>12275</v>
      </c>
      <c r="G4415" s="63">
        <v>2.5</v>
      </c>
    </row>
    <row r="4416" spans="1:7" hidden="1" x14ac:dyDescent="0.25">
      <c r="A4416" s="61" t="s">
        <v>12287</v>
      </c>
      <c r="B4416" s="61" t="s">
        <v>108</v>
      </c>
      <c r="C4416" s="62">
        <v>210346</v>
      </c>
      <c r="D4416" s="61" t="s">
        <v>12156</v>
      </c>
      <c r="E4416" s="61" t="s">
        <v>12229</v>
      </c>
      <c r="F4416" s="61" t="s">
        <v>12276</v>
      </c>
      <c r="G4416" s="63">
        <v>2.5</v>
      </c>
    </row>
    <row r="4417" spans="1:7" hidden="1" x14ac:dyDescent="0.25">
      <c r="A4417" s="61" t="s">
        <v>12287</v>
      </c>
      <c r="B4417" s="61" t="s">
        <v>117</v>
      </c>
      <c r="C4417" s="62">
        <v>210899</v>
      </c>
      <c r="D4417" s="61" t="s">
        <v>12051</v>
      </c>
      <c r="E4417" s="61" t="s">
        <v>12198</v>
      </c>
      <c r="F4417" s="61" t="s">
        <v>12275</v>
      </c>
      <c r="G4417" s="63">
        <v>3.5</v>
      </c>
    </row>
    <row r="4418" spans="1:7" hidden="1" x14ac:dyDescent="0.25">
      <c r="A4418" s="61" t="s">
        <v>12287</v>
      </c>
      <c r="B4418" s="61" t="s">
        <v>126</v>
      </c>
      <c r="C4418" s="62">
        <v>44855</v>
      </c>
      <c r="D4418" s="61" t="s">
        <v>12051</v>
      </c>
      <c r="E4418" s="61" t="s">
        <v>12238</v>
      </c>
      <c r="F4418" s="61" t="s">
        <v>12275</v>
      </c>
      <c r="G4418" s="63">
        <v>2.5</v>
      </c>
    </row>
    <row r="4419" spans="1:7" hidden="1" x14ac:dyDescent="0.25">
      <c r="A4419" s="61" t="s">
        <v>12287</v>
      </c>
      <c r="B4419" s="61" t="s">
        <v>126</v>
      </c>
      <c r="C4419" s="62">
        <v>44855</v>
      </c>
      <c r="D4419" s="61" t="s">
        <v>12051</v>
      </c>
      <c r="E4419" s="61" t="s">
        <v>12238</v>
      </c>
      <c r="F4419" s="61" t="s">
        <v>12276</v>
      </c>
      <c r="G4419" s="63">
        <v>2.5</v>
      </c>
    </row>
    <row r="4420" spans="1:7" hidden="1" x14ac:dyDescent="0.25">
      <c r="A4420" s="61" t="s">
        <v>12287</v>
      </c>
      <c r="B4420" s="61" t="s">
        <v>126</v>
      </c>
      <c r="C4420" s="62">
        <v>44855</v>
      </c>
      <c r="D4420" s="61" t="s">
        <v>11997</v>
      </c>
      <c r="E4420" s="61" t="s">
        <v>12238</v>
      </c>
      <c r="F4420" s="61" t="s">
        <v>12275</v>
      </c>
      <c r="G4420" s="63">
        <v>2.5</v>
      </c>
    </row>
    <row r="4421" spans="1:7" hidden="1" x14ac:dyDescent="0.25">
      <c r="A4421" s="61" t="s">
        <v>12287</v>
      </c>
      <c r="B4421" s="61" t="s">
        <v>126</v>
      </c>
      <c r="C4421" s="62">
        <v>44855</v>
      </c>
      <c r="D4421" s="61" t="s">
        <v>11997</v>
      </c>
      <c r="E4421" s="61" t="s">
        <v>12238</v>
      </c>
      <c r="F4421" s="61" t="s">
        <v>12276</v>
      </c>
      <c r="G4421" s="63">
        <v>2.5</v>
      </c>
    </row>
    <row r="4422" spans="1:7" hidden="1" x14ac:dyDescent="0.25">
      <c r="A4422" s="61" t="s">
        <v>12287</v>
      </c>
      <c r="B4422" s="61" t="s">
        <v>10267</v>
      </c>
      <c r="C4422" s="62">
        <v>212110</v>
      </c>
      <c r="D4422" s="61" t="s">
        <v>12051</v>
      </c>
      <c r="E4422" s="61" t="s">
        <v>12227</v>
      </c>
      <c r="F4422" s="61" t="s">
        <v>12275</v>
      </c>
      <c r="G4422" s="63">
        <v>1.8</v>
      </c>
    </row>
    <row r="4423" spans="1:7" hidden="1" x14ac:dyDescent="0.25">
      <c r="A4423" s="61" t="s">
        <v>12287</v>
      </c>
      <c r="B4423" s="61" t="s">
        <v>133</v>
      </c>
      <c r="C4423" s="62">
        <v>212331</v>
      </c>
      <c r="D4423" s="61" t="s">
        <v>12051</v>
      </c>
      <c r="E4423" s="61" t="s">
        <v>12239</v>
      </c>
      <c r="F4423" s="61" t="s">
        <v>12275</v>
      </c>
      <c r="G4423" s="63">
        <v>5</v>
      </c>
    </row>
    <row r="4424" spans="1:7" hidden="1" x14ac:dyDescent="0.25">
      <c r="A4424" s="61" t="s">
        <v>12287</v>
      </c>
      <c r="B4424" s="61" t="s">
        <v>133</v>
      </c>
      <c r="C4424" s="62">
        <v>212331</v>
      </c>
      <c r="D4424" s="61" t="s">
        <v>12051</v>
      </c>
      <c r="E4424" s="61" t="s">
        <v>12239</v>
      </c>
      <c r="F4424" s="61" t="s">
        <v>12276</v>
      </c>
      <c r="G4424" s="63">
        <v>2.4</v>
      </c>
    </row>
    <row r="4425" spans="1:7" hidden="1" x14ac:dyDescent="0.25">
      <c r="A4425" s="61" t="s">
        <v>12287</v>
      </c>
      <c r="B4425" s="61" t="s">
        <v>133</v>
      </c>
      <c r="C4425" s="62">
        <v>212331</v>
      </c>
      <c r="D4425" s="61" t="s">
        <v>12117</v>
      </c>
      <c r="E4425" s="61" t="s">
        <v>12239</v>
      </c>
      <c r="F4425" s="61" t="s">
        <v>12275</v>
      </c>
      <c r="G4425" s="63">
        <v>5</v>
      </c>
    </row>
    <row r="4426" spans="1:7" hidden="1" x14ac:dyDescent="0.25">
      <c r="A4426" s="61" t="s">
        <v>12287</v>
      </c>
      <c r="B4426" s="61" t="s">
        <v>133</v>
      </c>
      <c r="C4426" s="62">
        <v>212331</v>
      </c>
      <c r="D4426" s="61" t="s">
        <v>12117</v>
      </c>
      <c r="E4426" s="61" t="s">
        <v>12239</v>
      </c>
      <c r="F4426" s="61" t="s">
        <v>12276</v>
      </c>
      <c r="G4426" s="63">
        <v>2.4</v>
      </c>
    </row>
    <row r="4427" spans="1:7" hidden="1" x14ac:dyDescent="0.25">
      <c r="A4427" s="61" t="s">
        <v>12287</v>
      </c>
      <c r="B4427" s="61" t="s">
        <v>150</v>
      </c>
      <c r="C4427" s="62">
        <v>213972</v>
      </c>
      <c r="D4427" s="61" t="s">
        <v>12051</v>
      </c>
      <c r="E4427" s="61" t="s">
        <v>12240</v>
      </c>
      <c r="F4427" s="61" t="s">
        <v>12275</v>
      </c>
      <c r="G4427" s="63">
        <v>2</v>
      </c>
    </row>
    <row r="4428" spans="1:7" hidden="1" x14ac:dyDescent="0.25">
      <c r="A4428" s="61" t="s">
        <v>12287</v>
      </c>
      <c r="B4428" s="61" t="s">
        <v>150</v>
      </c>
      <c r="C4428" s="62">
        <v>213972</v>
      </c>
      <c r="D4428" s="61" t="s">
        <v>12051</v>
      </c>
      <c r="E4428" s="61" t="s">
        <v>12240</v>
      </c>
      <c r="F4428" s="61" t="s">
        <v>12276</v>
      </c>
      <c r="G4428" s="63">
        <v>2</v>
      </c>
    </row>
    <row r="4429" spans="1:7" hidden="1" x14ac:dyDescent="0.25">
      <c r="A4429" s="61" t="s">
        <v>12287</v>
      </c>
      <c r="B4429" s="61" t="s">
        <v>150</v>
      </c>
      <c r="C4429" s="62">
        <v>213972</v>
      </c>
      <c r="D4429" s="61" t="s">
        <v>12029</v>
      </c>
      <c r="E4429" s="61" t="s">
        <v>12240</v>
      </c>
      <c r="F4429" s="61" t="s">
        <v>12275</v>
      </c>
      <c r="G4429" s="63">
        <v>2</v>
      </c>
    </row>
    <row r="4430" spans="1:7" hidden="1" x14ac:dyDescent="0.25">
      <c r="A4430" s="61" t="s">
        <v>12287</v>
      </c>
      <c r="B4430" s="61" t="s">
        <v>150</v>
      </c>
      <c r="C4430" s="62">
        <v>213972</v>
      </c>
      <c r="D4430" s="61" t="s">
        <v>12029</v>
      </c>
      <c r="E4430" s="61" t="s">
        <v>12240</v>
      </c>
      <c r="F4430" s="61" t="s">
        <v>12276</v>
      </c>
      <c r="G4430" s="63">
        <v>2</v>
      </c>
    </row>
    <row r="4431" spans="1:7" hidden="1" x14ac:dyDescent="0.25">
      <c r="A4431" s="61" t="s">
        <v>12287</v>
      </c>
      <c r="B4431" s="61" t="s">
        <v>12286</v>
      </c>
      <c r="C4431" s="62">
        <v>215001</v>
      </c>
      <c r="D4431" s="61" t="s">
        <v>12051</v>
      </c>
      <c r="E4431" s="61" t="s">
        <v>12204</v>
      </c>
      <c r="F4431" s="61" t="s">
        <v>12275</v>
      </c>
      <c r="G4431" s="63">
        <v>6.6</v>
      </c>
    </row>
    <row r="4432" spans="1:7" hidden="1" x14ac:dyDescent="0.25">
      <c r="A4432" s="61" t="s">
        <v>12287</v>
      </c>
      <c r="B4432" s="61" t="s">
        <v>12286</v>
      </c>
      <c r="C4432" s="62">
        <v>215001</v>
      </c>
      <c r="D4432" s="61" t="s">
        <v>12051</v>
      </c>
      <c r="E4432" s="61" t="s">
        <v>12204</v>
      </c>
      <c r="F4432" s="61" t="s">
        <v>12276</v>
      </c>
      <c r="G4432" s="63">
        <v>3</v>
      </c>
    </row>
    <row r="4433" spans="1:7" hidden="1" x14ac:dyDescent="0.25">
      <c r="A4433" s="61" t="s">
        <v>12287</v>
      </c>
      <c r="B4433" s="61" t="s">
        <v>12286</v>
      </c>
      <c r="C4433" s="62">
        <v>215001</v>
      </c>
      <c r="D4433" s="61" t="s">
        <v>12113</v>
      </c>
      <c r="E4433" s="61" t="s">
        <v>12204</v>
      </c>
      <c r="F4433" s="61" t="s">
        <v>12275</v>
      </c>
      <c r="G4433" s="63">
        <v>6.6</v>
      </c>
    </row>
    <row r="4434" spans="1:7" hidden="1" x14ac:dyDescent="0.25">
      <c r="A4434" s="61" t="s">
        <v>12287</v>
      </c>
      <c r="B4434" s="61" t="s">
        <v>12286</v>
      </c>
      <c r="C4434" s="62">
        <v>215001</v>
      </c>
      <c r="D4434" s="61" t="s">
        <v>12113</v>
      </c>
      <c r="E4434" s="61" t="s">
        <v>12204</v>
      </c>
      <c r="F4434" s="61" t="s">
        <v>12276</v>
      </c>
      <c r="G4434" s="63">
        <v>3</v>
      </c>
    </row>
    <row r="4435" spans="1:7" hidden="1" x14ac:dyDescent="0.25">
      <c r="A4435" s="61" t="s">
        <v>12287</v>
      </c>
      <c r="B4435" s="61" t="s">
        <v>73</v>
      </c>
      <c r="C4435" s="62">
        <v>215712</v>
      </c>
      <c r="D4435" s="61" t="s">
        <v>12051</v>
      </c>
      <c r="E4435" s="61" t="s">
        <v>12239</v>
      </c>
      <c r="F4435" s="61" t="s">
        <v>12275</v>
      </c>
      <c r="G4435" s="63">
        <v>3.8</v>
      </c>
    </row>
    <row r="4436" spans="1:7" hidden="1" x14ac:dyDescent="0.25">
      <c r="A4436" s="61" t="s">
        <v>12287</v>
      </c>
      <c r="B4436" s="61" t="s">
        <v>73</v>
      </c>
      <c r="C4436" s="62">
        <v>215712</v>
      </c>
      <c r="D4436" s="61" t="s">
        <v>12051</v>
      </c>
      <c r="E4436" s="61" t="s">
        <v>12239</v>
      </c>
      <c r="F4436" s="61" t="s">
        <v>12276</v>
      </c>
      <c r="G4436" s="63">
        <v>2.4</v>
      </c>
    </row>
    <row r="4437" spans="1:7" hidden="1" x14ac:dyDescent="0.25">
      <c r="A4437" s="61" t="s">
        <v>12287</v>
      </c>
      <c r="B4437" s="61" t="s">
        <v>73</v>
      </c>
      <c r="C4437" s="62">
        <v>215712</v>
      </c>
      <c r="D4437" s="61" t="s">
        <v>12117</v>
      </c>
      <c r="E4437" s="61" t="s">
        <v>12239</v>
      </c>
      <c r="F4437" s="61" t="s">
        <v>12275</v>
      </c>
      <c r="G4437" s="63">
        <v>3.8</v>
      </c>
    </row>
    <row r="4438" spans="1:7" hidden="1" x14ac:dyDescent="0.25">
      <c r="A4438" s="61" t="s">
        <v>12287</v>
      </c>
      <c r="B4438" s="61" t="s">
        <v>73</v>
      </c>
      <c r="C4438" s="62">
        <v>215712</v>
      </c>
      <c r="D4438" s="61" t="s">
        <v>12117</v>
      </c>
      <c r="E4438" s="61" t="s">
        <v>12239</v>
      </c>
      <c r="F4438" s="61" t="s">
        <v>12276</v>
      </c>
      <c r="G4438" s="63">
        <v>2.4</v>
      </c>
    </row>
    <row r="4439" spans="1:7" hidden="1" x14ac:dyDescent="0.25">
      <c r="A4439" s="61" t="s">
        <v>12287</v>
      </c>
      <c r="B4439" s="61" t="s">
        <v>77</v>
      </c>
      <c r="C4439" s="62">
        <v>216328</v>
      </c>
      <c r="D4439" s="61" t="s">
        <v>12051</v>
      </c>
      <c r="E4439" s="61" t="s">
        <v>12230</v>
      </c>
      <c r="F4439" s="61" t="s">
        <v>12275</v>
      </c>
      <c r="G4439" s="63">
        <v>3.5</v>
      </c>
    </row>
    <row r="4440" spans="1:7" hidden="1" x14ac:dyDescent="0.25">
      <c r="A4440" s="61" t="s">
        <v>12287</v>
      </c>
      <c r="B4440" s="61" t="s">
        <v>77</v>
      </c>
      <c r="C4440" s="62">
        <v>216328</v>
      </c>
      <c r="D4440" s="61" t="s">
        <v>12051</v>
      </c>
      <c r="E4440" s="61" t="s">
        <v>12230</v>
      </c>
      <c r="F4440" s="61" t="s">
        <v>12276</v>
      </c>
      <c r="G4440" s="63">
        <v>3</v>
      </c>
    </row>
    <row r="4441" spans="1:7" hidden="1" x14ac:dyDescent="0.25">
      <c r="A4441" s="61" t="s">
        <v>12287</v>
      </c>
      <c r="B4441" s="61" t="s">
        <v>77</v>
      </c>
      <c r="C4441" s="62">
        <v>216328</v>
      </c>
      <c r="D4441" s="61" t="s">
        <v>12059</v>
      </c>
      <c r="E4441" s="61" t="s">
        <v>12230</v>
      </c>
      <c r="F4441" s="61" t="s">
        <v>12276</v>
      </c>
      <c r="G4441" s="63">
        <v>3</v>
      </c>
    </row>
    <row r="4442" spans="1:7" hidden="1" x14ac:dyDescent="0.25">
      <c r="A4442" s="61" t="s">
        <v>12287</v>
      </c>
      <c r="B4442" s="61" t="s">
        <v>180</v>
      </c>
      <c r="C4442" s="62">
        <v>215232</v>
      </c>
      <c r="D4442" s="61" t="s">
        <v>12051</v>
      </c>
      <c r="E4442" s="61" t="s">
        <v>12241</v>
      </c>
      <c r="F4442" s="61" t="s">
        <v>12275</v>
      </c>
      <c r="G4442" s="63">
        <v>5</v>
      </c>
    </row>
    <row r="4443" spans="1:7" hidden="1" x14ac:dyDescent="0.25">
      <c r="A4443" s="61" t="s">
        <v>12287</v>
      </c>
      <c r="B4443" s="61" t="s">
        <v>225</v>
      </c>
      <c r="C4443" s="62">
        <v>44810</v>
      </c>
      <c r="D4443" s="61" t="s">
        <v>12051</v>
      </c>
      <c r="E4443" s="61" t="s">
        <v>12173</v>
      </c>
      <c r="F4443" s="61" t="s">
        <v>12275</v>
      </c>
      <c r="G4443" s="63">
        <v>4.5</v>
      </c>
    </row>
    <row r="4444" spans="1:7" hidden="1" x14ac:dyDescent="0.25">
      <c r="A4444" s="61" t="s">
        <v>12287</v>
      </c>
      <c r="B4444" s="61" t="s">
        <v>225</v>
      </c>
      <c r="C4444" s="62">
        <v>44810</v>
      </c>
      <c r="D4444" s="61" t="s">
        <v>12051</v>
      </c>
      <c r="E4444" s="61" t="s">
        <v>12173</v>
      </c>
      <c r="F4444" s="61" t="s">
        <v>12276</v>
      </c>
      <c r="G4444" s="63">
        <v>3</v>
      </c>
    </row>
    <row r="4445" spans="1:7" hidden="1" x14ac:dyDescent="0.25">
      <c r="A4445" s="61" t="s">
        <v>12287</v>
      </c>
      <c r="B4445" s="61" t="s">
        <v>225</v>
      </c>
      <c r="C4445" s="62">
        <v>44810</v>
      </c>
      <c r="D4445" s="61" t="s">
        <v>12005</v>
      </c>
      <c r="E4445" s="61" t="s">
        <v>12173</v>
      </c>
      <c r="F4445" s="61" t="s">
        <v>12275</v>
      </c>
      <c r="G4445" s="63">
        <v>4.5</v>
      </c>
    </row>
    <row r="4446" spans="1:7" hidden="1" x14ac:dyDescent="0.25">
      <c r="A4446" s="61" t="s">
        <v>12287</v>
      </c>
      <c r="B4446" s="61" t="s">
        <v>225</v>
      </c>
      <c r="C4446" s="62">
        <v>44810</v>
      </c>
      <c r="D4446" s="61" t="s">
        <v>12005</v>
      </c>
      <c r="E4446" s="61" t="s">
        <v>12173</v>
      </c>
      <c r="F4446" s="61" t="s">
        <v>12276</v>
      </c>
      <c r="G4446" s="63">
        <v>3</v>
      </c>
    </row>
    <row r="4447" spans="1:7" hidden="1" x14ac:dyDescent="0.25">
      <c r="A4447" s="61" t="s">
        <v>12287</v>
      </c>
      <c r="B4447" s="61" t="s">
        <v>50</v>
      </c>
      <c r="C4447" s="62">
        <v>490670</v>
      </c>
      <c r="D4447" s="61" t="s">
        <v>12051</v>
      </c>
      <c r="E4447" s="61" t="s">
        <v>12230</v>
      </c>
      <c r="F4447" s="61" t="s">
        <v>12275</v>
      </c>
      <c r="G4447" s="63">
        <v>3</v>
      </c>
    </row>
    <row r="4448" spans="1:7" hidden="1" x14ac:dyDescent="0.25">
      <c r="A4448" s="61" t="s">
        <v>12287</v>
      </c>
      <c r="B4448" s="61" t="s">
        <v>201</v>
      </c>
      <c r="C4448" s="62">
        <v>492478</v>
      </c>
      <c r="D4448" s="61" t="s">
        <v>12051</v>
      </c>
      <c r="E4448" s="61" t="s">
        <v>12242</v>
      </c>
      <c r="F4448" s="61" t="s">
        <v>12275</v>
      </c>
      <c r="G4448" s="63">
        <v>3</v>
      </c>
    </row>
    <row r="4449" spans="1:7" hidden="1" x14ac:dyDescent="0.25">
      <c r="A4449" s="61" t="s">
        <v>12287</v>
      </c>
      <c r="B4449" s="61" t="s">
        <v>201</v>
      </c>
      <c r="C4449" s="62">
        <v>492478</v>
      </c>
      <c r="D4449" s="61" t="s">
        <v>12051</v>
      </c>
      <c r="E4449" s="61" t="s">
        <v>12242</v>
      </c>
      <c r="F4449" s="61" t="s">
        <v>12276</v>
      </c>
      <c r="G4449" s="63">
        <v>1.5</v>
      </c>
    </row>
    <row r="4450" spans="1:7" hidden="1" x14ac:dyDescent="0.25">
      <c r="A4450" s="61" t="s">
        <v>12287</v>
      </c>
      <c r="B4450" s="61" t="s">
        <v>201</v>
      </c>
      <c r="C4450" s="62">
        <v>492478</v>
      </c>
      <c r="D4450" s="61" t="s">
        <v>12103</v>
      </c>
      <c r="E4450" s="61" t="s">
        <v>12242</v>
      </c>
      <c r="F4450" s="61" t="s">
        <v>12275</v>
      </c>
      <c r="G4450" s="63">
        <v>3</v>
      </c>
    </row>
    <row r="4451" spans="1:7" hidden="1" x14ac:dyDescent="0.25">
      <c r="A4451" s="61" t="s">
        <v>12287</v>
      </c>
      <c r="B4451" s="61" t="s">
        <v>201</v>
      </c>
      <c r="C4451" s="62">
        <v>492478</v>
      </c>
      <c r="D4451" s="61" t="s">
        <v>12103</v>
      </c>
      <c r="E4451" s="61" t="s">
        <v>12242</v>
      </c>
      <c r="F4451" s="61" t="s">
        <v>12276</v>
      </c>
      <c r="G4451" s="63">
        <v>1.5</v>
      </c>
    </row>
    <row r="4452" spans="1:7" hidden="1" x14ac:dyDescent="0.25">
      <c r="A4452" s="61" t="s">
        <v>12287</v>
      </c>
      <c r="B4452" s="61" t="s">
        <v>102</v>
      </c>
      <c r="C4452" s="62">
        <v>492733</v>
      </c>
      <c r="D4452" s="61" t="s">
        <v>12051</v>
      </c>
      <c r="E4452" s="61" t="s">
        <v>12230</v>
      </c>
      <c r="F4452" s="61" t="s">
        <v>12275</v>
      </c>
      <c r="G4452" s="63">
        <v>3</v>
      </c>
    </row>
    <row r="4453" spans="1:7" hidden="1" x14ac:dyDescent="0.25">
      <c r="A4453" s="61" t="s">
        <v>12287</v>
      </c>
      <c r="B4453" s="61" t="s">
        <v>62</v>
      </c>
      <c r="C4453" s="62">
        <v>486885</v>
      </c>
      <c r="D4453" s="61" t="s">
        <v>12051</v>
      </c>
      <c r="E4453" s="61" t="s">
        <v>12225</v>
      </c>
      <c r="F4453" s="61" t="s">
        <v>12276</v>
      </c>
      <c r="G4453" s="63">
        <v>7.5</v>
      </c>
    </row>
    <row r="4454" spans="1:7" hidden="1" x14ac:dyDescent="0.25">
      <c r="A4454" s="61" t="s">
        <v>12287</v>
      </c>
      <c r="B4454" s="61" t="s">
        <v>187</v>
      </c>
      <c r="C4454" s="62">
        <v>487012</v>
      </c>
      <c r="D4454" s="61" t="s">
        <v>12051</v>
      </c>
      <c r="E4454" s="61" t="s">
        <v>12242</v>
      </c>
      <c r="F4454" s="61" t="s">
        <v>12275</v>
      </c>
      <c r="G4454" s="63">
        <v>5</v>
      </c>
    </row>
    <row r="4455" spans="1:7" hidden="1" x14ac:dyDescent="0.25">
      <c r="A4455" s="61" t="s">
        <v>12287</v>
      </c>
      <c r="B4455" s="61" t="s">
        <v>218</v>
      </c>
      <c r="C4455" s="62">
        <v>45199</v>
      </c>
      <c r="D4455" s="61" t="s">
        <v>12051</v>
      </c>
      <c r="E4455" s="61" t="s">
        <v>12173</v>
      </c>
      <c r="F4455" s="61" t="s">
        <v>12275</v>
      </c>
      <c r="G4455" s="63">
        <v>5</v>
      </c>
    </row>
    <row r="4456" spans="1:7" hidden="1" x14ac:dyDescent="0.25">
      <c r="A4456" s="61" t="s">
        <v>12287</v>
      </c>
      <c r="B4456" s="61" t="s">
        <v>155</v>
      </c>
      <c r="C4456" s="62">
        <v>485814</v>
      </c>
      <c r="D4456" s="61" t="s">
        <v>12051</v>
      </c>
      <c r="E4456" s="61" t="s">
        <v>12183</v>
      </c>
      <c r="F4456" s="61" t="s">
        <v>12275</v>
      </c>
      <c r="G4456" s="63">
        <v>5</v>
      </c>
    </row>
    <row r="4457" spans="1:7" hidden="1" x14ac:dyDescent="0.25">
      <c r="A4457" s="61" t="s">
        <v>12287</v>
      </c>
      <c r="B4457" s="61" t="s">
        <v>176</v>
      </c>
      <c r="C4457" s="62">
        <v>45115</v>
      </c>
      <c r="D4457" s="61" t="s">
        <v>12051</v>
      </c>
      <c r="E4457" s="61" t="s">
        <v>12183</v>
      </c>
      <c r="F4457" s="61" t="s">
        <v>12275</v>
      </c>
      <c r="G4457" s="63">
        <v>5</v>
      </c>
    </row>
    <row r="4458" spans="1:7" hidden="1" x14ac:dyDescent="0.25">
      <c r="A4458" s="61" t="s">
        <v>12287</v>
      </c>
      <c r="B4458" s="61" t="s">
        <v>38</v>
      </c>
      <c r="C4458" s="62">
        <v>210388</v>
      </c>
      <c r="D4458" s="61" t="s">
        <v>12051</v>
      </c>
      <c r="E4458" s="61" t="s">
        <v>12219</v>
      </c>
      <c r="F4458" s="61" t="s">
        <v>12276</v>
      </c>
      <c r="G4458" s="63">
        <v>3.5</v>
      </c>
    </row>
    <row r="4459" spans="1:7" hidden="1" x14ac:dyDescent="0.25">
      <c r="A4459" s="61" t="s">
        <v>12287</v>
      </c>
      <c r="B4459" s="61" t="s">
        <v>52</v>
      </c>
      <c r="C4459" s="62">
        <v>212040</v>
      </c>
      <c r="D4459" s="61" t="s">
        <v>12051</v>
      </c>
      <c r="E4459" s="61" t="s">
        <v>12202</v>
      </c>
      <c r="F4459" s="61" t="s">
        <v>12276</v>
      </c>
      <c r="G4459" s="63">
        <v>7</v>
      </c>
    </row>
    <row r="4460" spans="1:7" hidden="1" x14ac:dyDescent="0.25">
      <c r="A4460" s="61" t="s">
        <v>12287</v>
      </c>
      <c r="B4460" s="61" t="s">
        <v>951</v>
      </c>
      <c r="C4460" s="62">
        <v>215027</v>
      </c>
      <c r="D4460" s="61" t="s">
        <v>12051</v>
      </c>
      <c r="E4460" s="61" t="s">
        <v>12165</v>
      </c>
      <c r="F4460" s="61" t="s">
        <v>12275</v>
      </c>
      <c r="G4460" s="63">
        <v>10</v>
      </c>
    </row>
    <row r="4461" spans="1:7" hidden="1" x14ac:dyDescent="0.25">
      <c r="A4461" s="61" t="s">
        <v>12287</v>
      </c>
      <c r="B4461" s="61" t="s">
        <v>142</v>
      </c>
      <c r="C4461" s="62">
        <v>340077</v>
      </c>
      <c r="D4461" s="61" t="s">
        <v>12051</v>
      </c>
      <c r="E4461" s="61" t="s">
        <v>12183</v>
      </c>
      <c r="F4461" s="61" t="s">
        <v>12275</v>
      </c>
      <c r="G4461" s="63">
        <v>5</v>
      </c>
    </row>
    <row r="4462" spans="1:7" hidden="1" x14ac:dyDescent="0.25">
      <c r="A4462" s="61" t="s">
        <v>12287</v>
      </c>
      <c r="B4462" s="61" t="s">
        <v>61</v>
      </c>
      <c r="C4462" s="62">
        <v>493361</v>
      </c>
      <c r="D4462" s="61" t="s">
        <v>12051</v>
      </c>
      <c r="E4462" s="61" t="s">
        <v>12204</v>
      </c>
      <c r="F4462" s="61" t="s">
        <v>12275</v>
      </c>
      <c r="G4462" s="63">
        <v>2.5</v>
      </c>
    </row>
    <row r="4463" spans="1:7" hidden="1" x14ac:dyDescent="0.25">
      <c r="A4463" s="61" t="s">
        <v>12287</v>
      </c>
      <c r="B4463" s="61" t="s">
        <v>61</v>
      </c>
      <c r="C4463" s="62">
        <v>493361</v>
      </c>
      <c r="D4463" s="61" t="s">
        <v>12051</v>
      </c>
      <c r="E4463" s="61" t="s">
        <v>12204</v>
      </c>
      <c r="F4463" s="61" t="s">
        <v>12276</v>
      </c>
      <c r="G4463" s="63">
        <v>2</v>
      </c>
    </row>
    <row r="4464" spans="1:7" hidden="1" x14ac:dyDescent="0.25">
      <c r="A4464" s="61" t="s">
        <v>12287</v>
      </c>
      <c r="B4464" s="61" t="s">
        <v>61</v>
      </c>
      <c r="C4464" s="62">
        <v>493361</v>
      </c>
      <c r="D4464" s="61" t="s">
        <v>12113</v>
      </c>
      <c r="E4464" s="61" t="s">
        <v>12204</v>
      </c>
      <c r="F4464" s="61" t="s">
        <v>12276</v>
      </c>
      <c r="G4464" s="63">
        <v>2</v>
      </c>
    </row>
    <row r="4465" spans="1:7" hidden="1" x14ac:dyDescent="0.25">
      <c r="A4465" s="61" t="s">
        <v>12287</v>
      </c>
      <c r="B4465" s="61" t="s">
        <v>184</v>
      </c>
      <c r="C4465" s="62">
        <v>497431</v>
      </c>
      <c r="D4465" s="61" t="s">
        <v>12051</v>
      </c>
      <c r="E4465" s="61" t="s">
        <v>12224</v>
      </c>
      <c r="F4465" s="61" t="s">
        <v>12275</v>
      </c>
      <c r="G4465" s="63">
        <v>6</v>
      </c>
    </row>
    <row r="4466" spans="1:7" hidden="1" x14ac:dyDescent="0.25">
      <c r="A4466" s="61" t="s">
        <v>12287</v>
      </c>
      <c r="B4466" s="61" t="s">
        <v>173</v>
      </c>
      <c r="C4466" s="62">
        <v>497533</v>
      </c>
      <c r="D4466" s="61" t="s">
        <v>12051</v>
      </c>
      <c r="E4466" s="61" t="s">
        <v>12174</v>
      </c>
      <c r="F4466" s="61" t="s">
        <v>12276</v>
      </c>
      <c r="G4466" s="63">
        <v>6</v>
      </c>
    </row>
    <row r="4467" spans="1:7" hidden="1" x14ac:dyDescent="0.25">
      <c r="A4467" s="61" t="s">
        <v>12287</v>
      </c>
      <c r="B4467" s="61" t="s">
        <v>173</v>
      </c>
      <c r="C4467" s="62">
        <v>497533</v>
      </c>
      <c r="D4467" s="61" t="s">
        <v>12039</v>
      </c>
      <c r="E4467" s="61" t="s">
        <v>12174</v>
      </c>
      <c r="F4467" s="61" t="s">
        <v>12276</v>
      </c>
      <c r="G4467" s="63">
        <v>6</v>
      </c>
    </row>
    <row r="4468" spans="1:7" hidden="1" x14ac:dyDescent="0.25">
      <c r="A4468" s="61" t="s">
        <v>12287</v>
      </c>
      <c r="B4468" s="61" t="s">
        <v>10086</v>
      </c>
      <c r="C4468" s="62">
        <v>575563</v>
      </c>
      <c r="D4468" s="61" t="s">
        <v>12051</v>
      </c>
      <c r="E4468" s="61" t="s">
        <v>12222</v>
      </c>
      <c r="F4468" s="61" t="s">
        <v>12275</v>
      </c>
      <c r="G4468" s="63">
        <v>2.5</v>
      </c>
    </row>
    <row r="4469" spans="1:7" hidden="1" x14ac:dyDescent="0.25">
      <c r="A4469" s="61" t="s">
        <v>12287</v>
      </c>
      <c r="B4469" s="61" t="s">
        <v>10086</v>
      </c>
      <c r="C4469" s="62">
        <v>575563</v>
      </c>
      <c r="D4469" s="61" t="s">
        <v>12051</v>
      </c>
      <c r="E4469" s="61" t="s">
        <v>12222</v>
      </c>
      <c r="F4469" s="61" t="s">
        <v>12276</v>
      </c>
      <c r="G4469" s="63">
        <v>2.5</v>
      </c>
    </row>
    <row r="4470" spans="1:7" hidden="1" x14ac:dyDescent="0.25">
      <c r="A4470" s="61" t="s">
        <v>12287</v>
      </c>
      <c r="B4470" s="61" t="s">
        <v>10086</v>
      </c>
      <c r="C4470" s="62">
        <v>575563</v>
      </c>
      <c r="D4470" s="61" t="s">
        <v>12119</v>
      </c>
      <c r="E4470" s="61" t="s">
        <v>12222</v>
      </c>
      <c r="F4470" s="61" t="s">
        <v>12275</v>
      </c>
      <c r="G4470" s="63">
        <v>2.5</v>
      </c>
    </row>
    <row r="4471" spans="1:7" hidden="1" x14ac:dyDescent="0.25">
      <c r="A4471" s="61" t="s">
        <v>12287</v>
      </c>
      <c r="B4471" s="61" t="s">
        <v>10086</v>
      </c>
      <c r="C4471" s="62">
        <v>575563</v>
      </c>
      <c r="D4471" s="61" t="s">
        <v>12119</v>
      </c>
      <c r="E4471" s="61" t="s">
        <v>12222</v>
      </c>
      <c r="F4471" s="61" t="s">
        <v>12276</v>
      </c>
      <c r="G4471" s="63">
        <v>2.5</v>
      </c>
    </row>
    <row r="4472" spans="1:7" hidden="1" x14ac:dyDescent="0.25">
      <c r="A4472" s="61" t="s">
        <v>12287</v>
      </c>
      <c r="B4472" s="61" t="s">
        <v>162</v>
      </c>
      <c r="C4472" s="62">
        <v>576299</v>
      </c>
      <c r="D4472" s="61" t="s">
        <v>12088</v>
      </c>
      <c r="E4472" s="61" t="s">
        <v>12211</v>
      </c>
      <c r="F4472" s="61" t="s">
        <v>12275</v>
      </c>
      <c r="G4472" s="63">
        <v>3</v>
      </c>
    </row>
    <row r="4473" spans="1:7" hidden="1" x14ac:dyDescent="0.25">
      <c r="A4473" s="61" t="s">
        <v>12287</v>
      </c>
      <c r="B4473" s="61" t="s">
        <v>162</v>
      </c>
      <c r="C4473" s="62">
        <v>576299</v>
      </c>
      <c r="D4473" s="61" t="s">
        <v>12088</v>
      </c>
      <c r="E4473" s="61" t="s">
        <v>12211</v>
      </c>
      <c r="F4473" s="61" t="s">
        <v>12276</v>
      </c>
      <c r="G4473" s="63">
        <v>1</v>
      </c>
    </row>
    <row r="4474" spans="1:7" hidden="1" x14ac:dyDescent="0.25">
      <c r="A4474" s="61" t="s">
        <v>12287</v>
      </c>
      <c r="B4474" s="61" t="s">
        <v>162</v>
      </c>
      <c r="C4474" s="62">
        <v>576299</v>
      </c>
      <c r="D4474" s="61" t="s">
        <v>12051</v>
      </c>
      <c r="E4474" s="61" t="s">
        <v>12211</v>
      </c>
      <c r="F4474" s="61" t="s">
        <v>12275</v>
      </c>
      <c r="G4474" s="63">
        <v>3</v>
      </c>
    </row>
    <row r="4475" spans="1:7" hidden="1" x14ac:dyDescent="0.25">
      <c r="A4475" s="61" t="s">
        <v>12287</v>
      </c>
      <c r="B4475" s="61" t="s">
        <v>162</v>
      </c>
      <c r="C4475" s="62">
        <v>576299</v>
      </c>
      <c r="D4475" s="61" t="s">
        <v>12051</v>
      </c>
      <c r="E4475" s="61" t="s">
        <v>12211</v>
      </c>
      <c r="F4475" s="61" t="s">
        <v>12276</v>
      </c>
      <c r="G4475" s="63">
        <v>1</v>
      </c>
    </row>
    <row r="4476" spans="1:7" hidden="1" x14ac:dyDescent="0.25">
      <c r="A4476" s="61" t="s">
        <v>12287</v>
      </c>
      <c r="B4476" s="61" t="s">
        <v>166</v>
      </c>
      <c r="C4476" s="62">
        <v>576897</v>
      </c>
      <c r="D4476" s="61" t="s">
        <v>12101</v>
      </c>
      <c r="E4476" s="61" t="s">
        <v>12179</v>
      </c>
      <c r="F4476" s="61" t="s">
        <v>12275</v>
      </c>
      <c r="G4476" s="63">
        <v>8</v>
      </c>
    </row>
    <row r="4477" spans="1:7" hidden="1" x14ac:dyDescent="0.25">
      <c r="A4477" s="61" t="s">
        <v>12287</v>
      </c>
      <c r="B4477" s="61" t="s">
        <v>166</v>
      </c>
      <c r="C4477" s="62">
        <v>576897</v>
      </c>
      <c r="D4477" s="61" t="s">
        <v>12101</v>
      </c>
      <c r="E4477" s="61" t="s">
        <v>12179</v>
      </c>
      <c r="F4477" s="61" t="s">
        <v>12276</v>
      </c>
      <c r="G4477" s="63">
        <v>8</v>
      </c>
    </row>
    <row r="4478" spans="1:7" hidden="1" x14ac:dyDescent="0.25">
      <c r="A4478" s="61" t="s">
        <v>12287</v>
      </c>
      <c r="B4478" s="61" t="s">
        <v>166</v>
      </c>
      <c r="C4478" s="62">
        <v>576897</v>
      </c>
      <c r="D4478" s="61" t="s">
        <v>12051</v>
      </c>
      <c r="E4478" s="61" t="s">
        <v>12174</v>
      </c>
      <c r="F4478" s="61" t="s">
        <v>12276</v>
      </c>
      <c r="G4478" s="63">
        <v>6</v>
      </c>
    </row>
    <row r="4479" spans="1:7" hidden="1" x14ac:dyDescent="0.25">
      <c r="A4479" s="61" t="s">
        <v>12287</v>
      </c>
      <c r="B4479" s="61" t="s">
        <v>166</v>
      </c>
      <c r="C4479" s="62">
        <v>576897</v>
      </c>
      <c r="D4479" s="61" t="s">
        <v>12051</v>
      </c>
      <c r="E4479" s="61" t="s">
        <v>12223</v>
      </c>
      <c r="F4479" s="61" t="s">
        <v>12276</v>
      </c>
      <c r="G4479" s="63">
        <v>3</v>
      </c>
    </row>
    <row r="4480" spans="1:7" hidden="1" x14ac:dyDescent="0.25">
      <c r="A4480" s="61" t="s">
        <v>12287</v>
      </c>
      <c r="B4480" s="61" t="s">
        <v>166</v>
      </c>
      <c r="C4480" s="62">
        <v>576897</v>
      </c>
      <c r="D4480" s="61" t="s">
        <v>12051</v>
      </c>
      <c r="E4480" s="61" t="s">
        <v>12241</v>
      </c>
      <c r="F4480" s="61" t="s">
        <v>12275</v>
      </c>
      <c r="G4480" s="63">
        <v>5</v>
      </c>
    </row>
    <row r="4481" spans="1:7" hidden="1" x14ac:dyDescent="0.25">
      <c r="A4481" s="61" t="s">
        <v>12287</v>
      </c>
      <c r="B4481" s="61" t="s">
        <v>166</v>
      </c>
      <c r="C4481" s="62">
        <v>576897</v>
      </c>
      <c r="D4481" s="61" t="s">
        <v>12051</v>
      </c>
      <c r="E4481" s="61" t="s">
        <v>12241</v>
      </c>
      <c r="F4481" s="61" t="s">
        <v>12276</v>
      </c>
      <c r="G4481" s="63">
        <v>3.55</v>
      </c>
    </row>
    <row r="4482" spans="1:7" hidden="1" x14ac:dyDescent="0.25">
      <c r="A4482" s="61" t="s">
        <v>12287</v>
      </c>
      <c r="B4482" s="61" t="s">
        <v>166</v>
      </c>
      <c r="C4482" s="62">
        <v>576897</v>
      </c>
      <c r="D4482" s="61" t="s">
        <v>12051</v>
      </c>
      <c r="E4482" s="61" t="s">
        <v>12179</v>
      </c>
      <c r="F4482" s="61" t="s">
        <v>12275</v>
      </c>
      <c r="G4482" s="63">
        <v>8</v>
      </c>
    </row>
    <row r="4483" spans="1:7" hidden="1" x14ac:dyDescent="0.25">
      <c r="A4483" s="61" t="s">
        <v>12287</v>
      </c>
      <c r="B4483" s="61" t="s">
        <v>166</v>
      </c>
      <c r="C4483" s="62">
        <v>576897</v>
      </c>
      <c r="D4483" s="61" t="s">
        <v>12051</v>
      </c>
      <c r="E4483" s="61" t="s">
        <v>12179</v>
      </c>
      <c r="F4483" s="61" t="s">
        <v>12276</v>
      </c>
      <c r="G4483" s="63">
        <v>8</v>
      </c>
    </row>
    <row r="4484" spans="1:7" hidden="1" x14ac:dyDescent="0.25">
      <c r="A4484" s="61" t="s">
        <v>12287</v>
      </c>
      <c r="B4484" s="61" t="s">
        <v>166</v>
      </c>
      <c r="C4484" s="62">
        <v>576897</v>
      </c>
      <c r="D4484" s="61" t="s">
        <v>12090</v>
      </c>
      <c r="E4484" s="61" t="s">
        <v>12241</v>
      </c>
      <c r="F4484" s="61" t="s">
        <v>12275</v>
      </c>
      <c r="G4484" s="63">
        <v>5</v>
      </c>
    </row>
    <row r="4485" spans="1:7" hidden="1" x14ac:dyDescent="0.25">
      <c r="A4485" s="61" t="s">
        <v>12287</v>
      </c>
      <c r="B4485" s="61" t="s">
        <v>166</v>
      </c>
      <c r="C4485" s="62">
        <v>576897</v>
      </c>
      <c r="D4485" s="61" t="s">
        <v>12090</v>
      </c>
      <c r="E4485" s="61" t="s">
        <v>12241</v>
      </c>
      <c r="F4485" s="61" t="s">
        <v>12276</v>
      </c>
      <c r="G4485" s="63">
        <v>3.55</v>
      </c>
    </row>
    <row r="4486" spans="1:7" hidden="1" x14ac:dyDescent="0.25">
      <c r="A4486" s="61" t="s">
        <v>12288</v>
      </c>
      <c r="B4486" s="61" t="s">
        <v>207</v>
      </c>
      <c r="C4486" s="62">
        <v>589682</v>
      </c>
      <c r="D4486" s="61" t="s">
        <v>12012</v>
      </c>
      <c r="E4486" s="61" t="s">
        <v>12162</v>
      </c>
      <c r="F4486" s="61" t="s">
        <v>12275</v>
      </c>
      <c r="G4486" s="63">
        <v>13</v>
      </c>
    </row>
    <row r="4487" spans="1:7" hidden="1" x14ac:dyDescent="0.25">
      <c r="A4487" s="61" t="s">
        <v>12288</v>
      </c>
      <c r="B4487" s="61" t="s">
        <v>207</v>
      </c>
      <c r="C4487" s="62">
        <v>589682</v>
      </c>
      <c r="D4487" s="61" t="s">
        <v>12012</v>
      </c>
      <c r="E4487" s="61" t="s">
        <v>12162</v>
      </c>
      <c r="F4487" s="61" t="s">
        <v>12276</v>
      </c>
      <c r="G4487" s="63">
        <v>10.5</v>
      </c>
    </row>
    <row r="4488" spans="1:7" hidden="1" x14ac:dyDescent="0.25">
      <c r="A4488" s="61" t="s">
        <v>12288</v>
      </c>
      <c r="B4488" s="61" t="s">
        <v>207</v>
      </c>
      <c r="C4488" s="62">
        <v>589682</v>
      </c>
      <c r="D4488" s="61" t="s">
        <v>12051</v>
      </c>
      <c r="E4488" s="61" t="s">
        <v>12162</v>
      </c>
      <c r="F4488" s="61" t="s">
        <v>12275</v>
      </c>
      <c r="G4488" s="63">
        <v>13</v>
      </c>
    </row>
    <row r="4489" spans="1:7" hidden="1" x14ac:dyDescent="0.25">
      <c r="A4489" s="61" t="s">
        <v>12288</v>
      </c>
      <c r="B4489" s="61" t="s">
        <v>207</v>
      </c>
      <c r="C4489" s="62">
        <v>589682</v>
      </c>
      <c r="D4489" s="61" t="s">
        <v>12051</v>
      </c>
      <c r="E4489" s="61" t="s">
        <v>12162</v>
      </c>
      <c r="F4489" s="61" t="s">
        <v>12276</v>
      </c>
      <c r="G4489" s="63">
        <v>10.5</v>
      </c>
    </row>
    <row r="4490" spans="1:7" hidden="1" x14ac:dyDescent="0.25">
      <c r="A4490" s="61" t="s">
        <v>12288</v>
      </c>
      <c r="B4490" s="61" t="s">
        <v>239</v>
      </c>
      <c r="C4490" s="62">
        <v>589783</v>
      </c>
      <c r="D4490" s="61" t="s">
        <v>12051</v>
      </c>
      <c r="E4490" s="61" t="s">
        <v>12162</v>
      </c>
      <c r="F4490" s="61" t="s">
        <v>12276</v>
      </c>
      <c r="G4490" s="63">
        <v>3</v>
      </c>
    </row>
    <row r="4491" spans="1:7" hidden="1" x14ac:dyDescent="0.25">
      <c r="A4491" s="61" t="s">
        <v>12288</v>
      </c>
      <c r="B4491" s="61" t="s">
        <v>47</v>
      </c>
      <c r="C4491" s="62">
        <v>589786</v>
      </c>
      <c r="D4491" s="61" t="s">
        <v>12051</v>
      </c>
      <c r="E4491" s="61" t="s">
        <v>12163</v>
      </c>
      <c r="F4491" s="61" t="s">
        <v>12275</v>
      </c>
      <c r="G4491" s="63">
        <v>2</v>
      </c>
    </row>
    <row r="4492" spans="1:7" hidden="1" x14ac:dyDescent="0.25">
      <c r="A4492" s="61" t="s">
        <v>12288</v>
      </c>
      <c r="B4492" s="61" t="s">
        <v>47</v>
      </c>
      <c r="C4492" s="62">
        <v>589786</v>
      </c>
      <c r="D4492" s="61" t="s">
        <v>12051</v>
      </c>
      <c r="E4492" s="61" t="s">
        <v>12163</v>
      </c>
      <c r="F4492" s="61" t="s">
        <v>12276</v>
      </c>
      <c r="G4492" s="63">
        <v>2</v>
      </c>
    </row>
    <row r="4493" spans="1:7" hidden="1" x14ac:dyDescent="0.25">
      <c r="A4493" s="61" t="s">
        <v>12288</v>
      </c>
      <c r="B4493" s="61" t="s">
        <v>47</v>
      </c>
      <c r="C4493" s="62">
        <v>589786</v>
      </c>
      <c r="D4493" s="61" t="s">
        <v>12019</v>
      </c>
      <c r="E4493" s="61" t="s">
        <v>12163</v>
      </c>
      <c r="F4493" s="61" t="s">
        <v>12275</v>
      </c>
      <c r="G4493" s="63">
        <v>2</v>
      </c>
    </row>
    <row r="4494" spans="1:7" hidden="1" x14ac:dyDescent="0.25">
      <c r="A4494" s="61" t="s">
        <v>12288</v>
      </c>
      <c r="B4494" s="61" t="s">
        <v>47</v>
      </c>
      <c r="C4494" s="62">
        <v>589786</v>
      </c>
      <c r="D4494" s="61" t="s">
        <v>12019</v>
      </c>
      <c r="E4494" s="61" t="s">
        <v>12163</v>
      </c>
      <c r="F4494" s="61" t="s">
        <v>12276</v>
      </c>
      <c r="G4494" s="63">
        <v>2</v>
      </c>
    </row>
    <row r="4495" spans="1:7" hidden="1" x14ac:dyDescent="0.25">
      <c r="A4495" s="61" t="s">
        <v>12288</v>
      </c>
      <c r="B4495" s="61" t="s">
        <v>100</v>
      </c>
      <c r="C4495" s="62">
        <v>589905</v>
      </c>
      <c r="D4495" s="61" t="s">
        <v>12051</v>
      </c>
      <c r="E4495" s="61" t="s">
        <v>12164</v>
      </c>
      <c r="F4495" s="61" t="s">
        <v>12275</v>
      </c>
      <c r="G4495" s="63">
        <v>10</v>
      </c>
    </row>
    <row r="4496" spans="1:7" hidden="1" x14ac:dyDescent="0.25">
      <c r="A4496" s="61" t="s">
        <v>12288</v>
      </c>
      <c r="B4496" s="61" t="s">
        <v>79</v>
      </c>
      <c r="C4496" s="62">
        <v>589916</v>
      </c>
      <c r="D4496" s="61" t="s">
        <v>12051</v>
      </c>
      <c r="E4496" s="61" t="s">
        <v>12165</v>
      </c>
      <c r="F4496" s="61" t="s">
        <v>12275</v>
      </c>
      <c r="G4496" s="63">
        <v>10</v>
      </c>
    </row>
    <row r="4497" spans="1:7" hidden="1" x14ac:dyDescent="0.25">
      <c r="A4497" s="61" t="s">
        <v>12288</v>
      </c>
      <c r="B4497" s="61" t="s">
        <v>79</v>
      </c>
      <c r="C4497" s="62">
        <v>589916</v>
      </c>
      <c r="D4497" s="61" t="s">
        <v>12051</v>
      </c>
      <c r="E4497" s="61" t="s">
        <v>12165</v>
      </c>
      <c r="F4497" s="61" t="s">
        <v>12276</v>
      </c>
      <c r="G4497" s="63">
        <v>7.5</v>
      </c>
    </row>
    <row r="4498" spans="1:7" hidden="1" x14ac:dyDescent="0.25">
      <c r="A4498" s="61" t="s">
        <v>12288</v>
      </c>
      <c r="B4498" s="61" t="s">
        <v>172</v>
      </c>
      <c r="C4498" s="62">
        <v>589938</v>
      </c>
      <c r="D4498" s="61" t="s">
        <v>12051</v>
      </c>
      <c r="E4498" s="61" t="s">
        <v>12166</v>
      </c>
      <c r="F4498" s="61" t="s">
        <v>12275</v>
      </c>
      <c r="G4498" s="63">
        <v>6.5</v>
      </c>
    </row>
    <row r="4499" spans="1:7" hidden="1" x14ac:dyDescent="0.25">
      <c r="A4499" s="61" t="s">
        <v>12288</v>
      </c>
      <c r="B4499" s="61" t="s">
        <v>172</v>
      </c>
      <c r="C4499" s="62">
        <v>589938</v>
      </c>
      <c r="D4499" s="61" t="s">
        <v>12051</v>
      </c>
      <c r="E4499" s="61" t="s">
        <v>12166</v>
      </c>
      <c r="F4499" s="61" t="s">
        <v>12276</v>
      </c>
      <c r="G4499" s="63">
        <v>8</v>
      </c>
    </row>
    <row r="4500" spans="1:7" hidden="1" x14ac:dyDescent="0.25">
      <c r="A4500" s="61" t="s">
        <v>12288</v>
      </c>
      <c r="B4500" s="61" t="s">
        <v>172</v>
      </c>
      <c r="C4500" s="62">
        <v>589938</v>
      </c>
      <c r="D4500" s="61" t="s">
        <v>12051</v>
      </c>
      <c r="E4500" s="61" t="s">
        <v>12167</v>
      </c>
      <c r="F4500" s="61" t="s">
        <v>12275</v>
      </c>
      <c r="G4500" s="63">
        <v>7</v>
      </c>
    </row>
    <row r="4501" spans="1:7" hidden="1" x14ac:dyDescent="0.25">
      <c r="A4501" s="61" t="s">
        <v>12288</v>
      </c>
      <c r="B4501" s="61" t="s">
        <v>172</v>
      </c>
      <c r="C4501" s="62">
        <v>589938</v>
      </c>
      <c r="D4501" s="61" t="s">
        <v>12051</v>
      </c>
      <c r="E4501" s="61" t="s">
        <v>12167</v>
      </c>
      <c r="F4501" s="61" t="s">
        <v>12276</v>
      </c>
      <c r="G4501" s="63">
        <v>8</v>
      </c>
    </row>
    <row r="4502" spans="1:7" hidden="1" x14ac:dyDescent="0.25">
      <c r="A4502" s="61" t="s">
        <v>12288</v>
      </c>
      <c r="B4502" s="61" t="s">
        <v>40</v>
      </c>
      <c r="C4502" s="62">
        <v>589988</v>
      </c>
      <c r="D4502" s="61" t="s">
        <v>12051</v>
      </c>
      <c r="E4502" s="61" t="s">
        <v>12168</v>
      </c>
      <c r="F4502" s="61" t="s">
        <v>12275</v>
      </c>
      <c r="G4502" s="63">
        <v>17</v>
      </c>
    </row>
    <row r="4503" spans="1:7" hidden="1" x14ac:dyDescent="0.25">
      <c r="A4503" s="61" t="s">
        <v>12288</v>
      </c>
      <c r="B4503" s="61" t="s">
        <v>40</v>
      </c>
      <c r="C4503" s="62">
        <v>589988</v>
      </c>
      <c r="D4503" s="61" t="s">
        <v>11954</v>
      </c>
      <c r="E4503" s="61" t="s">
        <v>12168</v>
      </c>
      <c r="F4503" s="61" t="s">
        <v>12275</v>
      </c>
      <c r="G4503" s="63">
        <v>17</v>
      </c>
    </row>
    <row r="4504" spans="1:7" hidden="1" x14ac:dyDescent="0.25">
      <c r="A4504" s="61" t="s">
        <v>12288</v>
      </c>
      <c r="B4504" s="61" t="s">
        <v>69</v>
      </c>
      <c r="C4504" s="62">
        <v>590012</v>
      </c>
      <c r="D4504" s="61" t="s">
        <v>12051</v>
      </c>
      <c r="E4504" s="61" t="s">
        <v>12169</v>
      </c>
      <c r="F4504" s="61" t="s">
        <v>12275</v>
      </c>
      <c r="G4504" s="63">
        <v>6</v>
      </c>
    </row>
    <row r="4505" spans="1:7" hidden="1" x14ac:dyDescent="0.25">
      <c r="A4505" s="61" t="s">
        <v>12288</v>
      </c>
      <c r="B4505" s="61" t="s">
        <v>69</v>
      </c>
      <c r="C4505" s="62">
        <v>590012</v>
      </c>
      <c r="D4505" s="61" t="s">
        <v>12051</v>
      </c>
      <c r="E4505" s="61" t="s">
        <v>12169</v>
      </c>
      <c r="F4505" s="61" t="s">
        <v>12276</v>
      </c>
      <c r="G4505" s="63">
        <v>6</v>
      </c>
    </row>
    <row r="4506" spans="1:7" hidden="1" x14ac:dyDescent="0.25">
      <c r="A4506" s="61" t="s">
        <v>12288</v>
      </c>
      <c r="B4506" s="61" t="s">
        <v>147</v>
      </c>
      <c r="C4506" s="62">
        <v>590086</v>
      </c>
      <c r="D4506" s="61" t="s">
        <v>12051</v>
      </c>
      <c r="E4506" s="61" t="s">
        <v>12170</v>
      </c>
      <c r="F4506" s="61" t="s">
        <v>12275</v>
      </c>
      <c r="G4506" s="63">
        <v>5</v>
      </c>
    </row>
    <row r="4507" spans="1:7" hidden="1" x14ac:dyDescent="0.25">
      <c r="A4507" s="61" t="s">
        <v>12288</v>
      </c>
      <c r="B4507" s="61" t="s">
        <v>147</v>
      </c>
      <c r="C4507" s="62">
        <v>590086</v>
      </c>
      <c r="D4507" s="61" t="s">
        <v>12051</v>
      </c>
      <c r="E4507" s="61" t="s">
        <v>12170</v>
      </c>
      <c r="F4507" s="61" t="s">
        <v>12276</v>
      </c>
      <c r="G4507" s="63">
        <v>6.5</v>
      </c>
    </row>
    <row r="4508" spans="1:7" hidden="1" x14ac:dyDescent="0.25">
      <c r="A4508" s="61" t="s">
        <v>12288</v>
      </c>
      <c r="B4508" s="61" t="s">
        <v>251</v>
      </c>
      <c r="C4508" s="62">
        <v>215227</v>
      </c>
      <c r="D4508" s="61" t="s">
        <v>12051</v>
      </c>
      <c r="E4508" s="61" t="s">
        <v>12167</v>
      </c>
      <c r="F4508" s="61" t="s">
        <v>12276</v>
      </c>
      <c r="G4508" s="63">
        <v>7</v>
      </c>
    </row>
    <row r="4509" spans="1:7" hidden="1" x14ac:dyDescent="0.25">
      <c r="A4509" s="61" t="s">
        <v>12288</v>
      </c>
      <c r="B4509" s="61" t="s">
        <v>66</v>
      </c>
      <c r="C4509" s="62">
        <v>590284</v>
      </c>
      <c r="D4509" s="61" t="s">
        <v>12051</v>
      </c>
      <c r="E4509" s="61" t="s">
        <v>12171</v>
      </c>
      <c r="F4509" s="61" t="s">
        <v>12276</v>
      </c>
      <c r="G4509" s="63">
        <v>3</v>
      </c>
    </row>
    <row r="4510" spans="1:7" hidden="1" x14ac:dyDescent="0.25">
      <c r="A4510" s="61" t="s">
        <v>12288</v>
      </c>
      <c r="B4510" s="61" t="s">
        <v>244</v>
      </c>
      <c r="C4510" s="62">
        <v>587272</v>
      </c>
      <c r="D4510" s="61" t="s">
        <v>12051</v>
      </c>
      <c r="E4510" s="61" t="s">
        <v>12172</v>
      </c>
      <c r="F4510" s="61" t="s">
        <v>12275</v>
      </c>
      <c r="G4510" s="63">
        <v>2</v>
      </c>
    </row>
    <row r="4511" spans="1:7" hidden="1" x14ac:dyDescent="0.25">
      <c r="A4511" s="61" t="s">
        <v>12288</v>
      </c>
      <c r="B4511" s="61" t="s">
        <v>128</v>
      </c>
      <c r="C4511" s="62">
        <v>590345</v>
      </c>
      <c r="D4511" s="61" t="s">
        <v>12051</v>
      </c>
      <c r="E4511" s="61" t="s">
        <v>12173</v>
      </c>
      <c r="F4511" s="61" t="s">
        <v>12275</v>
      </c>
      <c r="G4511" s="63">
        <v>4</v>
      </c>
    </row>
    <row r="4512" spans="1:7" hidden="1" x14ac:dyDescent="0.25">
      <c r="A4512" s="61" t="s">
        <v>12288</v>
      </c>
      <c r="B4512" s="61" t="s">
        <v>128</v>
      </c>
      <c r="C4512" s="62">
        <v>590345</v>
      </c>
      <c r="D4512" s="61" t="s">
        <v>12051</v>
      </c>
      <c r="E4512" s="61" t="s">
        <v>12173</v>
      </c>
      <c r="F4512" s="61" t="s">
        <v>12276</v>
      </c>
      <c r="G4512" s="63">
        <v>3</v>
      </c>
    </row>
    <row r="4513" spans="1:7" hidden="1" x14ac:dyDescent="0.25">
      <c r="A4513" s="61" t="s">
        <v>12288</v>
      </c>
      <c r="B4513" s="61" t="s">
        <v>960</v>
      </c>
      <c r="C4513" s="62">
        <v>590395</v>
      </c>
      <c r="D4513" s="61" t="s">
        <v>12051</v>
      </c>
      <c r="E4513" s="61" t="s">
        <v>12174</v>
      </c>
      <c r="F4513" s="61" t="s">
        <v>12276</v>
      </c>
      <c r="G4513" s="63">
        <v>8</v>
      </c>
    </row>
    <row r="4514" spans="1:7" hidden="1" x14ac:dyDescent="0.25">
      <c r="A4514" s="61" t="s">
        <v>12288</v>
      </c>
      <c r="B4514" s="61" t="s">
        <v>141</v>
      </c>
      <c r="C4514" s="62">
        <v>590419</v>
      </c>
      <c r="D4514" s="61" t="s">
        <v>12086</v>
      </c>
      <c r="E4514" s="61" t="s">
        <v>12175</v>
      </c>
      <c r="F4514" s="61" t="s">
        <v>12276</v>
      </c>
      <c r="G4514" s="63">
        <v>2</v>
      </c>
    </row>
    <row r="4515" spans="1:7" hidden="1" x14ac:dyDescent="0.25">
      <c r="A4515" s="61" t="s">
        <v>12288</v>
      </c>
      <c r="B4515" s="61" t="s">
        <v>141</v>
      </c>
      <c r="C4515" s="62">
        <v>590419</v>
      </c>
      <c r="D4515" s="61" t="s">
        <v>12051</v>
      </c>
      <c r="E4515" s="61" t="s">
        <v>12175</v>
      </c>
      <c r="F4515" s="61" t="s">
        <v>12275</v>
      </c>
      <c r="G4515" s="63">
        <v>7</v>
      </c>
    </row>
    <row r="4516" spans="1:7" hidden="1" x14ac:dyDescent="0.25">
      <c r="A4516" s="61" t="s">
        <v>12288</v>
      </c>
      <c r="B4516" s="61" t="s">
        <v>141</v>
      </c>
      <c r="C4516" s="62">
        <v>590419</v>
      </c>
      <c r="D4516" s="61" t="s">
        <v>12051</v>
      </c>
      <c r="E4516" s="61" t="s">
        <v>12175</v>
      </c>
      <c r="F4516" s="61" t="s">
        <v>12276</v>
      </c>
      <c r="G4516" s="63">
        <v>2</v>
      </c>
    </row>
    <row r="4517" spans="1:7" hidden="1" x14ac:dyDescent="0.25">
      <c r="A4517" s="61" t="s">
        <v>12288</v>
      </c>
      <c r="B4517" s="61" t="s">
        <v>141</v>
      </c>
      <c r="C4517" s="62">
        <v>590419</v>
      </c>
      <c r="D4517" s="61" t="s">
        <v>12021</v>
      </c>
      <c r="E4517" s="61" t="s">
        <v>12175</v>
      </c>
      <c r="F4517" s="61" t="s">
        <v>12275</v>
      </c>
      <c r="G4517" s="63">
        <v>7</v>
      </c>
    </row>
    <row r="4518" spans="1:7" hidden="1" x14ac:dyDescent="0.25">
      <c r="A4518" s="61" t="s">
        <v>12288</v>
      </c>
      <c r="B4518" s="61" t="s">
        <v>141</v>
      </c>
      <c r="C4518" s="62">
        <v>590419</v>
      </c>
      <c r="D4518" s="61" t="s">
        <v>12021</v>
      </c>
      <c r="E4518" s="61" t="s">
        <v>12175</v>
      </c>
      <c r="F4518" s="61" t="s">
        <v>12276</v>
      </c>
      <c r="G4518" s="63">
        <v>2</v>
      </c>
    </row>
    <row r="4519" spans="1:7" hidden="1" x14ac:dyDescent="0.25">
      <c r="A4519" s="61" t="s">
        <v>12288</v>
      </c>
      <c r="B4519" s="61" t="s">
        <v>111</v>
      </c>
      <c r="C4519" s="62">
        <v>590420</v>
      </c>
      <c r="D4519" s="61" t="s">
        <v>12051</v>
      </c>
      <c r="E4519" s="61" t="s">
        <v>12165</v>
      </c>
      <c r="F4519" s="61" t="s">
        <v>12276</v>
      </c>
      <c r="G4519" s="63">
        <v>7.5</v>
      </c>
    </row>
    <row r="4520" spans="1:7" hidden="1" x14ac:dyDescent="0.25">
      <c r="A4520" s="61" t="s">
        <v>12288</v>
      </c>
      <c r="B4520" s="61" t="s">
        <v>39</v>
      </c>
      <c r="C4520" s="62">
        <v>590437</v>
      </c>
      <c r="D4520" s="61" t="s">
        <v>12051</v>
      </c>
      <c r="E4520" s="61" t="s">
        <v>12176</v>
      </c>
      <c r="F4520" s="61" t="s">
        <v>12275</v>
      </c>
      <c r="G4520" s="63">
        <v>23</v>
      </c>
    </row>
    <row r="4521" spans="1:7" hidden="1" x14ac:dyDescent="0.25">
      <c r="A4521" s="61" t="s">
        <v>12288</v>
      </c>
      <c r="B4521" s="61" t="s">
        <v>39</v>
      </c>
      <c r="C4521" s="62">
        <v>590437</v>
      </c>
      <c r="D4521" s="61" t="s">
        <v>12051</v>
      </c>
      <c r="E4521" s="61" t="s">
        <v>12176</v>
      </c>
      <c r="F4521" s="61" t="s">
        <v>12276</v>
      </c>
      <c r="G4521" s="63">
        <v>20.5</v>
      </c>
    </row>
    <row r="4522" spans="1:7" hidden="1" x14ac:dyDescent="0.25">
      <c r="A4522" s="61" t="s">
        <v>12288</v>
      </c>
      <c r="B4522" s="61" t="s">
        <v>39</v>
      </c>
      <c r="C4522" s="62">
        <v>590437</v>
      </c>
      <c r="D4522" s="61" t="s">
        <v>11973</v>
      </c>
      <c r="E4522" s="61" t="s">
        <v>12176</v>
      </c>
      <c r="F4522" s="61" t="s">
        <v>12275</v>
      </c>
      <c r="G4522" s="63">
        <v>23</v>
      </c>
    </row>
    <row r="4523" spans="1:7" hidden="1" x14ac:dyDescent="0.25">
      <c r="A4523" s="61" t="s">
        <v>12288</v>
      </c>
      <c r="B4523" s="61" t="s">
        <v>39</v>
      </c>
      <c r="C4523" s="62">
        <v>590437</v>
      </c>
      <c r="D4523" s="61" t="s">
        <v>11973</v>
      </c>
      <c r="E4523" s="61" t="s">
        <v>12176</v>
      </c>
      <c r="F4523" s="61" t="s">
        <v>12276</v>
      </c>
      <c r="G4523" s="63">
        <v>20.5</v>
      </c>
    </row>
    <row r="4524" spans="1:7" hidden="1" x14ac:dyDescent="0.25">
      <c r="A4524" s="61" t="s">
        <v>12288</v>
      </c>
      <c r="B4524" s="61" t="s">
        <v>223</v>
      </c>
      <c r="C4524" s="62">
        <v>590450</v>
      </c>
      <c r="D4524" s="61" t="s">
        <v>12051</v>
      </c>
      <c r="E4524" s="61" t="s">
        <v>12164</v>
      </c>
      <c r="F4524" s="61" t="s">
        <v>12275</v>
      </c>
      <c r="G4524" s="63">
        <v>11</v>
      </c>
    </row>
    <row r="4525" spans="1:7" hidden="1" x14ac:dyDescent="0.25">
      <c r="A4525" s="61" t="s">
        <v>12288</v>
      </c>
      <c r="B4525" s="61" t="s">
        <v>223</v>
      </c>
      <c r="C4525" s="62">
        <v>590450</v>
      </c>
      <c r="D4525" s="61" t="s">
        <v>12051</v>
      </c>
      <c r="E4525" s="61" t="s">
        <v>12164</v>
      </c>
      <c r="F4525" s="61" t="s">
        <v>12276</v>
      </c>
      <c r="G4525" s="63">
        <v>7.5</v>
      </c>
    </row>
    <row r="4526" spans="1:7" hidden="1" x14ac:dyDescent="0.25">
      <c r="A4526" s="61" t="s">
        <v>12288</v>
      </c>
      <c r="B4526" s="61" t="s">
        <v>57</v>
      </c>
      <c r="C4526" s="62">
        <v>67012</v>
      </c>
      <c r="D4526" s="61" t="s">
        <v>12051</v>
      </c>
      <c r="E4526" s="61" t="s">
        <v>12177</v>
      </c>
      <c r="F4526" s="61" t="s">
        <v>12275</v>
      </c>
      <c r="G4526" s="63">
        <v>5</v>
      </c>
    </row>
    <row r="4527" spans="1:7" hidden="1" x14ac:dyDescent="0.25">
      <c r="A4527" s="61" t="s">
        <v>12288</v>
      </c>
      <c r="B4527" s="61" t="s">
        <v>57</v>
      </c>
      <c r="C4527" s="62">
        <v>67012</v>
      </c>
      <c r="D4527" s="61" t="s">
        <v>12051</v>
      </c>
      <c r="E4527" s="61" t="s">
        <v>12177</v>
      </c>
      <c r="F4527" s="61" t="s">
        <v>12276</v>
      </c>
      <c r="G4527" s="63">
        <v>7</v>
      </c>
    </row>
    <row r="4528" spans="1:7" hidden="1" x14ac:dyDescent="0.25">
      <c r="A4528" s="61" t="s">
        <v>12288</v>
      </c>
      <c r="B4528" s="61" t="s">
        <v>991</v>
      </c>
      <c r="C4528" s="62">
        <v>590594</v>
      </c>
      <c r="D4528" s="61" t="s">
        <v>12051</v>
      </c>
      <c r="E4528" s="61" t="s">
        <v>12178</v>
      </c>
      <c r="F4528" s="61" t="s">
        <v>12275</v>
      </c>
      <c r="G4528" s="63">
        <v>9</v>
      </c>
    </row>
    <row r="4529" spans="1:7" hidden="1" x14ac:dyDescent="0.25">
      <c r="A4529" s="61" t="s">
        <v>12288</v>
      </c>
      <c r="B4529" s="61" t="s">
        <v>991</v>
      </c>
      <c r="C4529" s="62">
        <v>590594</v>
      </c>
      <c r="D4529" s="61" t="s">
        <v>12051</v>
      </c>
      <c r="E4529" s="61" t="s">
        <v>12178</v>
      </c>
      <c r="F4529" s="61" t="s">
        <v>12276</v>
      </c>
      <c r="G4529" s="63">
        <v>8</v>
      </c>
    </row>
    <row r="4530" spans="1:7" hidden="1" x14ac:dyDescent="0.25">
      <c r="A4530" s="61" t="s">
        <v>12288</v>
      </c>
      <c r="B4530" s="61" t="s">
        <v>991</v>
      </c>
      <c r="C4530" s="62">
        <v>590594</v>
      </c>
      <c r="D4530" s="61" t="s">
        <v>12027</v>
      </c>
      <c r="E4530" s="61" t="s">
        <v>12178</v>
      </c>
      <c r="F4530" s="61" t="s">
        <v>12275</v>
      </c>
      <c r="G4530" s="63">
        <v>9</v>
      </c>
    </row>
    <row r="4531" spans="1:7" hidden="1" x14ac:dyDescent="0.25">
      <c r="A4531" s="61" t="s">
        <v>12288</v>
      </c>
      <c r="B4531" s="61" t="s">
        <v>991</v>
      </c>
      <c r="C4531" s="62">
        <v>590594</v>
      </c>
      <c r="D4531" s="61" t="s">
        <v>12027</v>
      </c>
      <c r="E4531" s="61" t="s">
        <v>12178</v>
      </c>
      <c r="F4531" s="61" t="s">
        <v>12276</v>
      </c>
      <c r="G4531" s="63">
        <v>8</v>
      </c>
    </row>
    <row r="4532" spans="1:7" x14ac:dyDescent="0.25">
      <c r="A4532" s="61" t="s">
        <v>12288</v>
      </c>
      <c r="B4532" s="61" t="s">
        <v>139</v>
      </c>
      <c r="C4532" s="62">
        <v>590704</v>
      </c>
      <c r="D4532" s="61" t="s">
        <v>12101</v>
      </c>
      <c r="E4532" s="61" t="s">
        <v>12179</v>
      </c>
      <c r="F4532" s="61" t="s">
        <v>12275</v>
      </c>
      <c r="G4532" s="63">
        <v>5.5</v>
      </c>
    </row>
    <row r="4533" spans="1:7" x14ac:dyDescent="0.25">
      <c r="A4533" s="61" t="s">
        <v>12288</v>
      </c>
      <c r="B4533" s="61" t="s">
        <v>139</v>
      </c>
      <c r="C4533" s="62">
        <v>590704</v>
      </c>
      <c r="D4533" s="61" t="s">
        <v>12101</v>
      </c>
      <c r="E4533" s="61" t="s">
        <v>12179</v>
      </c>
      <c r="F4533" s="61" t="s">
        <v>12276</v>
      </c>
      <c r="G4533" s="63">
        <v>5.5</v>
      </c>
    </row>
    <row r="4534" spans="1:7" x14ac:dyDescent="0.25">
      <c r="A4534" s="61" t="s">
        <v>12288</v>
      </c>
      <c r="B4534" s="61" t="s">
        <v>139</v>
      </c>
      <c r="C4534" s="62">
        <v>590704</v>
      </c>
      <c r="D4534" s="61" t="s">
        <v>12051</v>
      </c>
      <c r="E4534" s="61" t="s">
        <v>12179</v>
      </c>
      <c r="F4534" s="61" t="s">
        <v>12275</v>
      </c>
      <c r="G4534" s="63">
        <v>5.5</v>
      </c>
    </row>
    <row r="4535" spans="1:7" x14ac:dyDescent="0.25">
      <c r="A4535" s="61" t="s">
        <v>12288</v>
      </c>
      <c r="B4535" s="61" t="s">
        <v>139</v>
      </c>
      <c r="C4535" s="62">
        <v>590704</v>
      </c>
      <c r="D4535" s="61" t="s">
        <v>12051</v>
      </c>
      <c r="E4535" s="61" t="s">
        <v>12179</v>
      </c>
      <c r="F4535" s="61" t="s">
        <v>12276</v>
      </c>
      <c r="G4535" s="63">
        <v>5.5</v>
      </c>
    </row>
    <row r="4536" spans="1:7" hidden="1" x14ac:dyDescent="0.25">
      <c r="A4536" s="61" t="s">
        <v>12288</v>
      </c>
      <c r="B4536" s="61" t="s">
        <v>148</v>
      </c>
      <c r="C4536" s="62">
        <v>590765</v>
      </c>
      <c r="D4536" s="61" t="s">
        <v>12051</v>
      </c>
      <c r="E4536" s="61" t="s">
        <v>12180</v>
      </c>
      <c r="F4536" s="61" t="s">
        <v>12275</v>
      </c>
      <c r="G4536" s="63">
        <v>4</v>
      </c>
    </row>
    <row r="4537" spans="1:7" hidden="1" x14ac:dyDescent="0.25">
      <c r="A4537" s="61" t="s">
        <v>12288</v>
      </c>
      <c r="B4537" s="61" t="s">
        <v>148</v>
      </c>
      <c r="C4537" s="62">
        <v>590765</v>
      </c>
      <c r="D4537" s="61" t="s">
        <v>12051</v>
      </c>
      <c r="E4537" s="61" t="s">
        <v>12180</v>
      </c>
      <c r="F4537" s="61" t="s">
        <v>12276</v>
      </c>
      <c r="G4537" s="63">
        <v>2.5</v>
      </c>
    </row>
    <row r="4538" spans="1:7" hidden="1" x14ac:dyDescent="0.25">
      <c r="A4538" s="61" t="s">
        <v>12288</v>
      </c>
      <c r="B4538" s="61" t="s">
        <v>148</v>
      </c>
      <c r="C4538" s="62">
        <v>590765</v>
      </c>
      <c r="D4538" s="61" t="s">
        <v>12077</v>
      </c>
      <c r="E4538" s="61" t="s">
        <v>12180</v>
      </c>
      <c r="F4538" s="61" t="s">
        <v>12275</v>
      </c>
      <c r="G4538" s="63">
        <v>4</v>
      </c>
    </row>
    <row r="4539" spans="1:7" hidden="1" x14ac:dyDescent="0.25">
      <c r="A4539" s="61" t="s">
        <v>12288</v>
      </c>
      <c r="B4539" s="61" t="s">
        <v>148</v>
      </c>
      <c r="C4539" s="62">
        <v>590765</v>
      </c>
      <c r="D4539" s="61" t="s">
        <v>12077</v>
      </c>
      <c r="E4539" s="61" t="s">
        <v>12180</v>
      </c>
      <c r="F4539" s="61" t="s">
        <v>12276</v>
      </c>
      <c r="G4539" s="63">
        <v>2.5</v>
      </c>
    </row>
    <row r="4540" spans="1:7" hidden="1" x14ac:dyDescent="0.25">
      <c r="A4540" s="61" t="s">
        <v>12288</v>
      </c>
      <c r="B4540" s="61" t="s">
        <v>236</v>
      </c>
      <c r="C4540" s="62">
        <v>590789</v>
      </c>
      <c r="D4540" s="61" t="s">
        <v>12051</v>
      </c>
      <c r="E4540" s="61" t="s">
        <v>12175</v>
      </c>
      <c r="F4540" s="61" t="s">
        <v>12275</v>
      </c>
      <c r="G4540" s="63">
        <v>5.5</v>
      </c>
    </row>
    <row r="4541" spans="1:7" hidden="1" x14ac:dyDescent="0.25">
      <c r="A4541" s="61" t="s">
        <v>12288</v>
      </c>
      <c r="B4541" s="61" t="s">
        <v>236</v>
      </c>
      <c r="C4541" s="62">
        <v>590789</v>
      </c>
      <c r="D4541" s="61" t="s">
        <v>12051</v>
      </c>
      <c r="E4541" s="61" t="s">
        <v>12175</v>
      </c>
      <c r="F4541" s="61" t="s">
        <v>12276</v>
      </c>
      <c r="G4541" s="63">
        <v>2.5</v>
      </c>
    </row>
    <row r="4542" spans="1:7" hidden="1" x14ac:dyDescent="0.25">
      <c r="A4542" s="61" t="s">
        <v>12288</v>
      </c>
      <c r="B4542" s="61" t="s">
        <v>236</v>
      </c>
      <c r="C4542" s="62">
        <v>590789</v>
      </c>
      <c r="D4542" s="61" t="s">
        <v>12021</v>
      </c>
      <c r="E4542" s="61" t="s">
        <v>12175</v>
      </c>
      <c r="F4542" s="61" t="s">
        <v>12275</v>
      </c>
      <c r="G4542" s="63">
        <v>5.5</v>
      </c>
    </row>
    <row r="4543" spans="1:7" hidden="1" x14ac:dyDescent="0.25">
      <c r="A4543" s="61" t="s">
        <v>12288</v>
      </c>
      <c r="B4543" s="61" t="s">
        <v>236</v>
      </c>
      <c r="C4543" s="62">
        <v>590789</v>
      </c>
      <c r="D4543" s="61" t="s">
        <v>12021</v>
      </c>
      <c r="E4543" s="61" t="s">
        <v>12175</v>
      </c>
      <c r="F4543" s="61" t="s">
        <v>12276</v>
      </c>
      <c r="G4543" s="63">
        <v>2.5</v>
      </c>
    </row>
    <row r="4544" spans="1:7" hidden="1" x14ac:dyDescent="0.25">
      <c r="A4544" s="61" t="s">
        <v>12288</v>
      </c>
      <c r="B4544" s="61" t="s">
        <v>204</v>
      </c>
      <c r="C4544" s="62">
        <v>590907</v>
      </c>
      <c r="D4544" s="61" t="s">
        <v>12051</v>
      </c>
      <c r="E4544" s="61" t="s">
        <v>12181</v>
      </c>
      <c r="F4544" s="61" t="s">
        <v>12275</v>
      </c>
      <c r="G4544" s="63">
        <v>10</v>
      </c>
    </row>
    <row r="4545" spans="1:7" hidden="1" x14ac:dyDescent="0.25">
      <c r="A4545" s="61" t="s">
        <v>12288</v>
      </c>
      <c r="B4545" s="61" t="s">
        <v>204</v>
      </c>
      <c r="C4545" s="62">
        <v>590907</v>
      </c>
      <c r="D4545" s="61" t="s">
        <v>12051</v>
      </c>
      <c r="E4545" s="61" t="s">
        <v>12181</v>
      </c>
      <c r="F4545" s="61" t="s">
        <v>12276</v>
      </c>
      <c r="G4545" s="63">
        <v>10</v>
      </c>
    </row>
    <row r="4546" spans="1:7" hidden="1" x14ac:dyDescent="0.25">
      <c r="A4546" s="61" t="s">
        <v>12288</v>
      </c>
      <c r="B4546" s="61" t="s">
        <v>204</v>
      </c>
      <c r="C4546" s="62">
        <v>590907</v>
      </c>
      <c r="D4546" s="61" t="s">
        <v>12065</v>
      </c>
      <c r="E4546" s="61" t="s">
        <v>12181</v>
      </c>
      <c r="F4546" s="61" t="s">
        <v>12275</v>
      </c>
      <c r="G4546" s="63">
        <v>10</v>
      </c>
    </row>
    <row r="4547" spans="1:7" hidden="1" x14ac:dyDescent="0.25">
      <c r="A4547" s="61" t="s">
        <v>12288</v>
      </c>
      <c r="B4547" s="61" t="s">
        <v>204</v>
      </c>
      <c r="C4547" s="62">
        <v>590907</v>
      </c>
      <c r="D4547" s="61" t="s">
        <v>12065</v>
      </c>
      <c r="E4547" s="61" t="s">
        <v>12181</v>
      </c>
      <c r="F4547" s="61" t="s">
        <v>12276</v>
      </c>
      <c r="G4547" s="63">
        <v>10</v>
      </c>
    </row>
    <row r="4548" spans="1:7" hidden="1" x14ac:dyDescent="0.25">
      <c r="A4548" s="61" t="s">
        <v>12288</v>
      </c>
      <c r="B4548" s="61" t="s">
        <v>82</v>
      </c>
      <c r="C4548" s="62">
        <v>590938</v>
      </c>
      <c r="D4548" s="61" t="s">
        <v>12051</v>
      </c>
      <c r="E4548" s="61" t="s">
        <v>12182</v>
      </c>
      <c r="F4548" s="61" t="s">
        <v>12275</v>
      </c>
      <c r="G4548" s="63">
        <v>19.5</v>
      </c>
    </row>
    <row r="4549" spans="1:7" hidden="1" x14ac:dyDescent="0.25">
      <c r="A4549" s="61" t="s">
        <v>12288</v>
      </c>
      <c r="B4549" s="61" t="s">
        <v>82</v>
      </c>
      <c r="C4549" s="62">
        <v>590938</v>
      </c>
      <c r="D4549" s="61" t="s">
        <v>12148</v>
      </c>
      <c r="E4549" s="61" t="s">
        <v>12182</v>
      </c>
      <c r="F4549" s="61" t="s">
        <v>12275</v>
      </c>
      <c r="G4549" s="63">
        <v>19.5</v>
      </c>
    </row>
    <row r="4550" spans="1:7" hidden="1" x14ac:dyDescent="0.25">
      <c r="A4550" s="61" t="s">
        <v>12288</v>
      </c>
      <c r="B4550" s="61" t="s">
        <v>188</v>
      </c>
      <c r="C4550" s="62">
        <v>590960</v>
      </c>
      <c r="D4550" s="61" t="s">
        <v>12051</v>
      </c>
      <c r="E4550" s="61" t="s">
        <v>12183</v>
      </c>
      <c r="F4550" s="61" t="s">
        <v>12275</v>
      </c>
      <c r="G4550" s="63">
        <v>5</v>
      </c>
    </row>
    <row r="4551" spans="1:7" hidden="1" x14ac:dyDescent="0.25">
      <c r="A4551" s="61" t="s">
        <v>12288</v>
      </c>
      <c r="B4551" s="61" t="s">
        <v>58</v>
      </c>
      <c r="C4551" s="62">
        <v>590977</v>
      </c>
      <c r="D4551" s="61" t="s">
        <v>12051</v>
      </c>
      <c r="E4551" s="61" t="s">
        <v>12184</v>
      </c>
      <c r="F4551" s="61" t="s">
        <v>12276</v>
      </c>
      <c r="G4551" s="63">
        <v>2</v>
      </c>
    </row>
    <row r="4552" spans="1:7" hidden="1" x14ac:dyDescent="0.25">
      <c r="A4552" s="61" t="s">
        <v>12288</v>
      </c>
      <c r="B4552" s="61" t="s">
        <v>231</v>
      </c>
      <c r="C4552" s="62">
        <v>591021</v>
      </c>
      <c r="D4552" s="61" t="s">
        <v>12051</v>
      </c>
      <c r="E4552" s="61" t="s">
        <v>12185</v>
      </c>
      <c r="F4552" s="61" t="s">
        <v>12275</v>
      </c>
      <c r="G4552" s="63">
        <v>3</v>
      </c>
    </row>
    <row r="4553" spans="1:7" hidden="1" x14ac:dyDescent="0.25">
      <c r="A4553" s="61" t="s">
        <v>12288</v>
      </c>
      <c r="B4553" s="61" t="s">
        <v>78</v>
      </c>
      <c r="C4553" s="62">
        <v>591080</v>
      </c>
      <c r="D4553" s="61" t="s">
        <v>12051</v>
      </c>
      <c r="E4553" s="61" t="s">
        <v>12169</v>
      </c>
      <c r="F4553" s="61" t="s">
        <v>12275</v>
      </c>
      <c r="G4553" s="63">
        <v>6</v>
      </c>
    </row>
    <row r="4554" spans="1:7" hidden="1" x14ac:dyDescent="0.25">
      <c r="A4554" s="61" t="s">
        <v>12288</v>
      </c>
      <c r="B4554" s="61" t="s">
        <v>78</v>
      </c>
      <c r="C4554" s="62">
        <v>591080</v>
      </c>
      <c r="D4554" s="61" t="s">
        <v>12051</v>
      </c>
      <c r="E4554" s="61" t="s">
        <v>12169</v>
      </c>
      <c r="F4554" s="61" t="s">
        <v>12276</v>
      </c>
      <c r="G4554" s="63">
        <v>6</v>
      </c>
    </row>
    <row r="4555" spans="1:7" hidden="1" x14ac:dyDescent="0.25">
      <c r="A4555" s="61" t="s">
        <v>12288</v>
      </c>
      <c r="B4555" s="61" t="s">
        <v>226</v>
      </c>
      <c r="C4555" s="62">
        <v>591207</v>
      </c>
      <c r="D4555" s="61" t="s">
        <v>12051</v>
      </c>
      <c r="E4555" s="61" t="s">
        <v>12186</v>
      </c>
      <c r="F4555" s="61" t="s">
        <v>12275</v>
      </c>
      <c r="G4555" s="63">
        <v>3</v>
      </c>
    </row>
    <row r="4556" spans="1:7" hidden="1" x14ac:dyDescent="0.25">
      <c r="A4556" s="61" t="s">
        <v>12288</v>
      </c>
      <c r="B4556" s="61" t="s">
        <v>226</v>
      </c>
      <c r="C4556" s="62">
        <v>591207</v>
      </c>
      <c r="D4556" s="61" t="s">
        <v>12051</v>
      </c>
      <c r="E4556" s="61" t="s">
        <v>12186</v>
      </c>
      <c r="F4556" s="61" t="s">
        <v>12276</v>
      </c>
      <c r="G4556" s="63">
        <v>2</v>
      </c>
    </row>
    <row r="4557" spans="1:7" hidden="1" x14ac:dyDescent="0.25">
      <c r="A4557" s="61" t="s">
        <v>12288</v>
      </c>
      <c r="B4557" s="61" t="s">
        <v>226</v>
      </c>
      <c r="C4557" s="62">
        <v>591207</v>
      </c>
      <c r="D4557" s="61" t="s">
        <v>1174</v>
      </c>
      <c r="E4557" s="61" t="s">
        <v>12186</v>
      </c>
      <c r="F4557" s="61" t="s">
        <v>12275</v>
      </c>
      <c r="G4557" s="63">
        <v>3</v>
      </c>
    </row>
    <row r="4558" spans="1:7" hidden="1" x14ac:dyDescent="0.25">
      <c r="A4558" s="61" t="s">
        <v>12288</v>
      </c>
      <c r="B4558" s="61" t="s">
        <v>226</v>
      </c>
      <c r="C4558" s="62">
        <v>591207</v>
      </c>
      <c r="D4558" s="61" t="s">
        <v>1174</v>
      </c>
      <c r="E4558" s="61" t="s">
        <v>12186</v>
      </c>
      <c r="F4558" s="61" t="s">
        <v>12276</v>
      </c>
      <c r="G4558" s="63">
        <v>2</v>
      </c>
    </row>
    <row r="4559" spans="1:7" hidden="1" x14ac:dyDescent="0.25">
      <c r="A4559" s="61" t="s">
        <v>12288</v>
      </c>
      <c r="B4559" s="61" t="s">
        <v>46</v>
      </c>
      <c r="C4559" s="62">
        <v>591217</v>
      </c>
      <c r="D4559" s="61" t="s">
        <v>12051</v>
      </c>
      <c r="E4559" s="61" t="s">
        <v>12164</v>
      </c>
      <c r="F4559" s="61" t="s">
        <v>12275</v>
      </c>
      <c r="G4559" s="63">
        <v>10</v>
      </c>
    </row>
    <row r="4560" spans="1:7" hidden="1" x14ac:dyDescent="0.25">
      <c r="A4560" s="61" t="s">
        <v>12288</v>
      </c>
      <c r="B4560" s="61" t="s">
        <v>46</v>
      </c>
      <c r="C4560" s="62">
        <v>591217</v>
      </c>
      <c r="D4560" s="61" t="s">
        <v>12051</v>
      </c>
      <c r="E4560" s="61" t="s">
        <v>12164</v>
      </c>
      <c r="F4560" s="61" t="s">
        <v>12276</v>
      </c>
      <c r="G4560" s="63">
        <v>7.5</v>
      </c>
    </row>
    <row r="4561" spans="1:7" hidden="1" x14ac:dyDescent="0.25">
      <c r="A4561" s="61" t="s">
        <v>12288</v>
      </c>
      <c r="B4561" s="61" t="s">
        <v>177</v>
      </c>
      <c r="C4561" s="62">
        <v>580633</v>
      </c>
      <c r="D4561" s="61" t="s">
        <v>12051</v>
      </c>
      <c r="E4561" s="61" t="s">
        <v>12167</v>
      </c>
      <c r="F4561" s="61" t="s">
        <v>12275</v>
      </c>
      <c r="G4561" s="63">
        <v>9</v>
      </c>
    </row>
    <row r="4562" spans="1:7" hidden="1" x14ac:dyDescent="0.25">
      <c r="A4562" s="61" t="s">
        <v>12288</v>
      </c>
      <c r="B4562" s="61" t="s">
        <v>177</v>
      </c>
      <c r="C4562" s="62">
        <v>580633</v>
      </c>
      <c r="D4562" s="61" t="s">
        <v>12121</v>
      </c>
      <c r="E4562" s="61" t="s">
        <v>12167</v>
      </c>
      <c r="F4562" s="61" t="s">
        <v>12275</v>
      </c>
      <c r="G4562" s="63">
        <v>9</v>
      </c>
    </row>
    <row r="4563" spans="1:7" hidden="1" x14ac:dyDescent="0.25">
      <c r="A4563" s="61" t="s">
        <v>12288</v>
      </c>
      <c r="B4563" s="61" t="s">
        <v>54</v>
      </c>
      <c r="C4563" s="62">
        <v>591326</v>
      </c>
      <c r="D4563" s="61" t="s">
        <v>12012</v>
      </c>
      <c r="E4563" s="61" t="s">
        <v>12162</v>
      </c>
      <c r="F4563" s="61" t="s">
        <v>12275</v>
      </c>
      <c r="G4563" s="63">
        <v>16</v>
      </c>
    </row>
    <row r="4564" spans="1:7" hidden="1" x14ac:dyDescent="0.25">
      <c r="A4564" s="61" t="s">
        <v>12288</v>
      </c>
      <c r="B4564" s="61" t="s">
        <v>54</v>
      </c>
      <c r="C4564" s="62">
        <v>591326</v>
      </c>
      <c r="D4564" s="61" t="s">
        <v>12012</v>
      </c>
      <c r="E4564" s="61" t="s">
        <v>12162</v>
      </c>
      <c r="F4564" s="61" t="s">
        <v>12276</v>
      </c>
      <c r="G4564" s="63">
        <v>7</v>
      </c>
    </row>
    <row r="4565" spans="1:7" hidden="1" x14ac:dyDescent="0.25">
      <c r="A4565" s="61" t="s">
        <v>12288</v>
      </c>
      <c r="B4565" s="61" t="s">
        <v>54</v>
      </c>
      <c r="C4565" s="62">
        <v>591326</v>
      </c>
      <c r="D4565" s="61" t="s">
        <v>12051</v>
      </c>
      <c r="E4565" s="61" t="s">
        <v>12162</v>
      </c>
      <c r="F4565" s="61" t="s">
        <v>12275</v>
      </c>
      <c r="G4565" s="63">
        <v>16</v>
      </c>
    </row>
    <row r="4566" spans="1:7" hidden="1" x14ac:dyDescent="0.25">
      <c r="A4566" s="61" t="s">
        <v>12288</v>
      </c>
      <c r="B4566" s="61" t="s">
        <v>54</v>
      </c>
      <c r="C4566" s="62">
        <v>591326</v>
      </c>
      <c r="D4566" s="61" t="s">
        <v>12051</v>
      </c>
      <c r="E4566" s="61" t="s">
        <v>12162</v>
      </c>
      <c r="F4566" s="61" t="s">
        <v>12276</v>
      </c>
      <c r="G4566" s="63">
        <v>7</v>
      </c>
    </row>
    <row r="4567" spans="1:7" hidden="1" x14ac:dyDescent="0.25">
      <c r="A4567" s="61" t="s">
        <v>12288</v>
      </c>
      <c r="B4567" s="61" t="s">
        <v>168</v>
      </c>
      <c r="C4567" s="62">
        <v>591406</v>
      </c>
      <c r="D4567" s="61" t="s">
        <v>12051</v>
      </c>
      <c r="E4567" s="61" t="s">
        <v>12187</v>
      </c>
      <c r="F4567" s="61" t="s">
        <v>12275</v>
      </c>
      <c r="G4567" s="63">
        <v>4</v>
      </c>
    </row>
    <row r="4568" spans="1:7" hidden="1" x14ac:dyDescent="0.25">
      <c r="A4568" s="61" t="s">
        <v>12288</v>
      </c>
      <c r="B4568" s="61" t="s">
        <v>168</v>
      </c>
      <c r="C4568" s="62">
        <v>591406</v>
      </c>
      <c r="D4568" s="61" t="s">
        <v>12051</v>
      </c>
      <c r="E4568" s="61" t="s">
        <v>12187</v>
      </c>
      <c r="F4568" s="61" t="s">
        <v>12276</v>
      </c>
      <c r="G4568" s="63">
        <v>4</v>
      </c>
    </row>
    <row r="4569" spans="1:7" hidden="1" x14ac:dyDescent="0.25">
      <c r="A4569" s="61" t="s">
        <v>12288</v>
      </c>
      <c r="B4569" s="61" t="s">
        <v>168</v>
      </c>
      <c r="C4569" s="62">
        <v>591406</v>
      </c>
      <c r="D4569" s="61" t="s">
        <v>12132</v>
      </c>
      <c r="E4569" s="61" t="s">
        <v>12187</v>
      </c>
      <c r="F4569" s="61" t="s">
        <v>12275</v>
      </c>
      <c r="G4569" s="63">
        <v>4</v>
      </c>
    </row>
    <row r="4570" spans="1:7" hidden="1" x14ac:dyDescent="0.25">
      <c r="A4570" s="61" t="s">
        <v>12288</v>
      </c>
      <c r="B4570" s="61" t="s">
        <v>168</v>
      </c>
      <c r="C4570" s="62">
        <v>591406</v>
      </c>
      <c r="D4570" s="61" t="s">
        <v>12132</v>
      </c>
      <c r="E4570" s="61" t="s">
        <v>12187</v>
      </c>
      <c r="F4570" s="61" t="s">
        <v>12276</v>
      </c>
      <c r="G4570" s="63">
        <v>4</v>
      </c>
    </row>
    <row r="4571" spans="1:7" hidden="1" x14ac:dyDescent="0.25">
      <c r="A4571" s="61" t="s">
        <v>12288</v>
      </c>
      <c r="B4571" s="61" t="s">
        <v>136</v>
      </c>
      <c r="C4571" s="62">
        <v>105593</v>
      </c>
      <c r="D4571" s="61" t="s">
        <v>12051</v>
      </c>
      <c r="E4571" s="61" t="s">
        <v>12172</v>
      </c>
      <c r="F4571" s="61" t="s">
        <v>12275</v>
      </c>
      <c r="G4571" s="63">
        <v>3</v>
      </c>
    </row>
    <row r="4572" spans="1:7" hidden="1" x14ac:dyDescent="0.25">
      <c r="A4572" s="61" t="s">
        <v>12288</v>
      </c>
      <c r="B4572" s="61" t="s">
        <v>124</v>
      </c>
      <c r="C4572" s="62">
        <v>591502</v>
      </c>
      <c r="D4572" s="61" t="s">
        <v>12051</v>
      </c>
      <c r="E4572" s="61" t="s">
        <v>12188</v>
      </c>
      <c r="F4572" s="61" t="s">
        <v>12275</v>
      </c>
      <c r="G4572" s="63">
        <v>4.0999999999999996</v>
      </c>
    </row>
    <row r="4573" spans="1:7" hidden="1" x14ac:dyDescent="0.25">
      <c r="A4573" s="61" t="s">
        <v>12288</v>
      </c>
      <c r="B4573" s="61" t="s">
        <v>124</v>
      </c>
      <c r="C4573" s="62">
        <v>591502</v>
      </c>
      <c r="D4573" s="61" t="s">
        <v>12051</v>
      </c>
      <c r="E4573" s="61" t="s">
        <v>12188</v>
      </c>
      <c r="F4573" s="61" t="s">
        <v>12276</v>
      </c>
      <c r="G4573" s="63">
        <v>4.0999999999999996</v>
      </c>
    </row>
    <row r="4574" spans="1:7" hidden="1" x14ac:dyDescent="0.25">
      <c r="A4574" s="61" t="s">
        <v>12288</v>
      </c>
      <c r="B4574" s="61" t="s">
        <v>124</v>
      </c>
      <c r="C4574" s="62">
        <v>591502</v>
      </c>
      <c r="D4574" s="61" t="s">
        <v>12095</v>
      </c>
      <c r="E4574" s="61" t="s">
        <v>12188</v>
      </c>
      <c r="F4574" s="61" t="s">
        <v>12275</v>
      </c>
      <c r="G4574" s="63">
        <v>4.0999999999999996</v>
      </c>
    </row>
    <row r="4575" spans="1:7" hidden="1" x14ac:dyDescent="0.25">
      <c r="A4575" s="61" t="s">
        <v>12288</v>
      </c>
      <c r="B4575" s="61" t="s">
        <v>124</v>
      </c>
      <c r="C4575" s="62">
        <v>591502</v>
      </c>
      <c r="D4575" s="61" t="s">
        <v>12095</v>
      </c>
      <c r="E4575" s="61" t="s">
        <v>12188</v>
      </c>
      <c r="F4575" s="61" t="s">
        <v>12276</v>
      </c>
      <c r="G4575" s="63">
        <v>4.0999999999999996</v>
      </c>
    </row>
    <row r="4576" spans="1:7" hidden="1" x14ac:dyDescent="0.25">
      <c r="A4576" s="61" t="s">
        <v>12288</v>
      </c>
      <c r="B4576" s="61" t="s">
        <v>153</v>
      </c>
      <c r="C4576" s="62">
        <v>591531</v>
      </c>
      <c r="D4576" s="61" t="s">
        <v>12051</v>
      </c>
      <c r="E4576" s="61" t="s">
        <v>12184</v>
      </c>
      <c r="F4576" s="61" t="s">
        <v>12275</v>
      </c>
      <c r="G4576" s="63">
        <v>5</v>
      </c>
    </row>
    <row r="4577" spans="1:7" hidden="1" x14ac:dyDescent="0.25">
      <c r="A4577" s="61" t="s">
        <v>12288</v>
      </c>
      <c r="B4577" s="61" t="s">
        <v>153</v>
      </c>
      <c r="C4577" s="62">
        <v>591531</v>
      </c>
      <c r="D4577" s="61" t="s">
        <v>12051</v>
      </c>
      <c r="E4577" s="61" t="s">
        <v>12184</v>
      </c>
      <c r="F4577" s="61" t="s">
        <v>12276</v>
      </c>
      <c r="G4577" s="63">
        <v>3</v>
      </c>
    </row>
    <row r="4578" spans="1:7" hidden="1" x14ac:dyDescent="0.25">
      <c r="A4578" s="61" t="s">
        <v>12288</v>
      </c>
      <c r="B4578" s="61" t="s">
        <v>246</v>
      </c>
      <c r="C4578" s="62">
        <v>591548</v>
      </c>
      <c r="D4578" s="61" t="s">
        <v>12012</v>
      </c>
      <c r="E4578" s="61" t="s">
        <v>12168</v>
      </c>
      <c r="F4578" s="61" t="s">
        <v>12275</v>
      </c>
      <c r="G4578" s="63">
        <v>15</v>
      </c>
    </row>
    <row r="4579" spans="1:7" hidden="1" x14ac:dyDescent="0.25">
      <c r="A4579" s="61" t="s">
        <v>12288</v>
      </c>
      <c r="B4579" s="61" t="s">
        <v>246</v>
      </c>
      <c r="C4579" s="62">
        <v>591548</v>
      </c>
      <c r="D4579" s="61" t="s">
        <v>12012</v>
      </c>
      <c r="E4579" s="61" t="s">
        <v>12168</v>
      </c>
      <c r="F4579" s="61" t="s">
        <v>12276</v>
      </c>
      <c r="G4579" s="63">
        <v>11.5</v>
      </c>
    </row>
    <row r="4580" spans="1:7" hidden="1" x14ac:dyDescent="0.25">
      <c r="A4580" s="61" t="s">
        <v>12288</v>
      </c>
      <c r="B4580" s="61" t="s">
        <v>246</v>
      </c>
      <c r="C4580" s="62">
        <v>591548</v>
      </c>
      <c r="D4580" s="61" t="s">
        <v>12051</v>
      </c>
      <c r="E4580" s="61" t="s">
        <v>12168</v>
      </c>
      <c r="F4580" s="61" t="s">
        <v>12275</v>
      </c>
      <c r="G4580" s="63">
        <v>15</v>
      </c>
    </row>
    <row r="4581" spans="1:7" hidden="1" x14ac:dyDescent="0.25">
      <c r="A4581" s="61" t="s">
        <v>12288</v>
      </c>
      <c r="B4581" s="61" t="s">
        <v>246</v>
      </c>
      <c r="C4581" s="62">
        <v>591548</v>
      </c>
      <c r="D4581" s="61" t="s">
        <v>12051</v>
      </c>
      <c r="E4581" s="61" t="s">
        <v>12168</v>
      </c>
      <c r="F4581" s="61" t="s">
        <v>12276</v>
      </c>
      <c r="G4581" s="63">
        <v>11.5</v>
      </c>
    </row>
    <row r="4582" spans="1:7" hidden="1" x14ac:dyDescent="0.25">
      <c r="A4582" s="61" t="s">
        <v>12288</v>
      </c>
      <c r="B4582" s="61" t="s">
        <v>246</v>
      </c>
      <c r="C4582" s="62">
        <v>591548</v>
      </c>
      <c r="D4582" s="61" t="s">
        <v>12031</v>
      </c>
      <c r="E4582" s="61" t="s">
        <v>12168</v>
      </c>
      <c r="F4582" s="61" t="s">
        <v>12275</v>
      </c>
      <c r="G4582" s="63">
        <v>15</v>
      </c>
    </row>
    <row r="4583" spans="1:7" hidden="1" x14ac:dyDescent="0.25">
      <c r="A4583" s="61" t="s">
        <v>12288</v>
      </c>
      <c r="B4583" s="61" t="s">
        <v>246</v>
      </c>
      <c r="C4583" s="62">
        <v>591548</v>
      </c>
      <c r="D4583" s="61" t="s">
        <v>12031</v>
      </c>
      <c r="E4583" s="61" t="s">
        <v>12168</v>
      </c>
      <c r="F4583" s="61" t="s">
        <v>12276</v>
      </c>
      <c r="G4583" s="63">
        <v>11.5</v>
      </c>
    </row>
    <row r="4584" spans="1:7" hidden="1" x14ac:dyDescent="0.25">
      <c r="A4584" s="61" t="s">
        <v>12288</v>
      </c>
      <c r="B4584" s="61" t="s">
        <v>246</v>
      </c>
      <c r="C4584" s="62">
        <v>591548</v>
      </c>
      <c r="D4584" s="61" t="s">
        <v>11954</v>
      </c>
      <c r="E4584" s="61" t="s">
        <v>12168</v>
      </c>
      <c r="F4584" s="61" t="s">
        <v>12275</v>
      </c>
      <c r="G4584" s="63">
        <v>15</v>
      </c>
    </row>
    <row r="4585" spans="1:7" hidden="1" x14ac:dyDescent="0.25">
      <c r="A4585" s="61" t="s">
        <v>12288</v>
      </c>
      <c r="B4585" s="61" t="s">
        <v>246</v>
      </c>
      <c r="C4585" s="62">
        <v>591548</v>
      </c>
      <c r="D4585" s="61" t="s">
        <v>11954</v>
      </c>
      <c r="E4585" s="61" t="s">
        <v>12168</v>
      </c>
      <c r="F4585" s="61" t="s">
        <v>12276</v>
      </c>
      <c r="G4585" s="63">
        <v>11.5</v>
      </c>
    </row>
    <row r="4586" spans="1:7" hidden="1" x14ac:dyDescent="0.25">
      <c r="A4586" s="61" t="s">
        <v>12288</v>
      </c>
      <c r="B4586" s="61" t="s">
        <v>164</v>
      </c>
      <c r="C4586" s="62">
        <v>492349</v>
      </c>
      <c r="D4586" s="61" t="s">
        <v>12051</v>
      </c>
      <c r="E4586" s="61" t="s">
        <v>12189</v>
      </c>
      <c r="F4586" s="61" t="s">
        <v>12275</v>
      </c>
      <c r="G4586" s="63">
        <v>5</v>
      </c>
    </row>
    <row r="4587" spans="1:7" hidden="1" x14ac:dyDescent="0.25">
      <c r="A4587" s="61" t="s">
        <v>12288</v>
      </c>
      <c r="B4587" s="61" t="s">
        <v>164</v>
      </c>
      <c r="C4587" s="62">
        <v>492349</v>
      </c>
      <c r="D4587" s="61" t="s">
        <v>12051</v>
      </c>
      <c r="E4587" s="61" t="s">
        <v>12189</v>
      </c>
      <c r="F4587" s="61" t="s">
        <v>12276</v>
      </c>
      <c r="G4587" s="63">
        <v>2.5</v>
      </c>
    </row>
    <row r="4588" spans="1:7" hidden="1" x14ac:dyDescent="0.25">
      <c r="A4588" s="61" t="s">
        <v>12288</v>
      </c>
      <c r="B4588" s="61" t="s">
        <v>164</v>
      </c>
      <c r="C4588" s="62">
        <v>492349</v>
      </c>
      <c r="D4588" s="61" t="s">
        <v>12077</v>
      </c>
      <c r="E4588" s="61" t="s">
        <v>12189</v>
      </c>
      <c r="F4588" s="61" t="s">
        <v>12275</v>
      </c>
      <c r="G4588" s="63">
        <v>5</v>
      </c>
    </row>
    <row r="4589" spans="1:7" hidden="1" x14ac:dyDescent="0.25">
      <c r="A4589" s="61" t="s">
        <v>12288</v>
      </c>
      <c r="B4589" s="61" t="s">
        <v>164</v>
      </c>
      <c r="C4589" s="62">
        <v>492349</v>
      </c>
      <c r="D4589" s="61" t="s">
        <v>12077</v>
      </c>
      <c r="E4589" s="61" t="s">
        <v>12189</v>
      </c>
      <c r="F4589" s="61" t="s">
        <v>12276</v>
      </c>
      <c r="G4589" s="63">
        <v>2.5</v>
      </c>
    </row>
    <row r="4590" spans="1:7" hidden="1" x14ac:dyDescent="0.25">
      <c r="A4590" s="61" t="s">
        <v>12288</v>
      </c>
      <c r="B4590" s="61" t="s">
        <v>1968</v>
      </c>
      <c r="C4590" s="62">
        <v>591610</v>
      </c>
      <c r="D4590" s="61" t="s">
        <v>12051</v>
      </c>
      <c r="E4590" s="61" t="s">
        <v>12190</v>
      </c>
      <c r="F4590" s="61" t="s">
        <v>12275</v>
      </c>
      <c r="G4590" s="63">
        <v>5</v>
      </c>
    </row>
    <row r="4591" spans="1:7" hidden="1" x14ac:dyDescent="0.25">
      <c r="A4591" s="61" t="s">
        <v>12288</v>
      </c>
      <c r="B4591" s="61" t="s">
        <v>1968</v>
      </c>
      <c r="C4591" s="62">
        <v>591610</v>
      </c>
      <c r="D4591" s="61" t="s">
        <v>12075</v>
      </c>
      <c r="E4591" s="61" t="s">
        <v>12190</v>
      </c>
      <c r="F4591" s="61" t="s">
        <v>12275</v>
      </c>
      <c r="G4591" s="63">
        <v>5</v>
      </c>
    </row>
    <row r="4592" spans="1:7" hidden="1" x14ac:dyDescent="0.25">
      <c r="A4592" s="61" t="s">
        <v>12288</v>
      </c>
      <c r="B4592" s="61" t="s">
        <v>253</v>
      </c>
      <c r="C4592" s="62">
        <v>591671</v>
      </c>
      <c r="D4592" s="61" t="s">
        <v>12051</v>
      </c>
      <c r="E4592" s="61" t="s">
        <v>12191</v>
      </c>
      <c r="F4592" s="61" t="s">
        <v>12275</v>
      </c>
      <c r="G4592" s="63">
        <v>5</v>
      </c>
    </row>
    <row r="4593" spans="1:7" hidden="1" x14ac:dyDescent="0.25">
      <c r="A4593" s="61" t="s">
        <v>12288</v>
      </c>
      <c r="B4593" s="61" t="s">
        <v>253</v>
      </c>
      <c r="C4593" s="62">
        <v>591671</v>
      </c>
      <c r="D4593" s="61" t="s">
        <v>12051</v>
      </c>
      <c r="E4593" s="61" t="s">
        <v>12191</v>
      </c>
      <c r="F4593" s="61" t="s">
        <v>12276</v>
      </c>
      <c r="G4593" s="63">
        <v>3</v>
      </c>
    </row>
    <row r="4594" spans="1:7" hidden="1" x14ac:dyDescent="0.25">
      <c r="A4594" s="61" t="s">
        <v>12288</v>
      </c>
      <c r="B4594" s="61" t="s">
        <v>253</v>
      </c>
      <c r="C4594" s="62">
        <v>591671</v>
      </c>
      <c r="D4594" s="61" t="s">
        <v>12108</v>
      </c>
      <c r="E4594" s="61" t="s">
        <v>12191</v>
      </c>
      <c r="F4594" s="61" t="s">
        <v>12275</v>
      </c>
      <c r="G4594" s="63">
        <v>5</v>
      </c>
    </row>
    <row r="4595" spans="1:7" hidden="1" x14ac:dyDescent="0.25">
      <c r="A4595" s="61" t="s">
        <v>12288</v>
      </c>
      <c r="B4595" s="61" t="s">
        <v>253</v>
      </c>
      <c r="C4595" s="62">
        <v>591671</v>
      </c>
      <c r="D4595" s="61" t="s">
        <v>12108</v>
      </c>
      <c r="E4595" s="61" t="s">
        <v>12191</v>
      </c>
      <c r="F4595" s="61" t="s">
        <v>12276</v>
      </c>
      <c r="G4595" s="63">
        <v>3</v>
      </c>
    </row>
    <row r="4596" spans="1:7" hidden="1" x14ac:dyDescent="0.25">
      <c r="A4596" s="61" t="s">
        <v>12288</v>
      </c>
      <c r="B4596" s="61" t="s">
        <v>83</v>
      </c>
      <c r="C4596" s="62">
        <v>591389</v>
      </c>
      <c r="D4596" s="61" t="s">
        <v>12051</v>
      </c>
      <c r="E4596" s="61" t="s">
        <v>12191</v>
      </c>
      <c r="F4596" s="61" t="s">
        <v>12275</v>
      </c>
      <c r="G4596" s="63">
        <v>7</v>
      </c>
    </row>
    <row r="4597" spans="1:7" hidden="1" x14ac:dyDescent="0.25">
      <c r="A4597" s="61" t="s">
        <v>12288</v>
      </c>
      <c r="B4597" s="61" t="s">
        <v>83</v>
      </c>
      <c r="C4597" s="62">
        <v>591389</v>
      </c>
      <c r="D4597" s="61" t="s">
        <v>12051</v>
      </c>
      <c r="E4597" s="61" t="s">
        <v>12191</v>
      </c>
      <c r="F4597" s="61" t="s">
        <v>12276</v>
      </c>
      <c r="G4597" s="63">
        <v>5</v>
      </c>
    </row>
    <row r="4598" spans="1:7" hidden="1" x14ac:dyDescent="0.25">
      <c r="A4598" s="61" t="s">
        <v>12288</v>
      </c>
      <c r="B4598" s="61" t="s">
        <v>83</v>
      </c>
      <c r="C4598" s="62">
        <v>591389</v>
      </c>
      <c r="D4598" s="61" t="s">
        <v>12108</v>
      </c>
      <c r="E4598" s="61" t="s">
        <v>12191</v>
      </c>
      <c r="F4598" s="61" t="s">
        <v>12275</v>
      </c>
      <c r="G4598" s="63">
        <v>7</v>
      </c>
    </row>
    <row r="4599" spans="1:7" hidden="1" x14ac:dyDescent="0.25">
      <c r="A4599" s="61" t="s">
        <v>12288</v>
      </c>
      <c r="B4599" s="61" t="s">
        <v>83</v>
      </c>
      <c r="C4599" s="62">
        <v>591389</v>
      </c>
      <c r="D4599" s="61" t="s">
        <v>12108</v>
      </c>
      <c r="E4599" s="61" t="s">
        <v>12191</v>
      </c>
      <c r="F4599" s="61" t="s">
        <v>12276</v>
      </c>
      <c r="G4599" s="63">
        <v>5</v>
      </c>
    </row>
    <row r="4600" spans="1:7" hidden="1" x14ac:dyDescent="0.25">
      <c r="A4600" s="61" t="s">
        <v>12288</v>
      </c>
      <c r="B4600" s="61" t="s">
        <v>59</v>
      </c>
      <c r="C4600" s="62">
        <v>591836</v>
      </c>
      <c r="D4600" s="61" t="s">
        <v>12051</v>
      </c>
      <c r="E4600" s="61" t="s">
        <v>12192</v>
      </c>
      <c r="F4600" s="61" t="s">
        <v>12275</v>
      </c>
      <c r="G4600" s="63">
        <v>10</v>
      </c>
    </row>
    <row r="4601" spans="1:7" hidden="1" x14ac:dyDescent="0.25">
      <c r="A4601" s="61" t="s">
        <v>12288</v>
      </c>
      <c r="B4601" s="61" t="s">
        <v>42</v>
      </c>
      <c r="C4601" s="62">
        <v>591851</v>
      </c>
      <c r="D4601" s="61" t="s">
        <v>12051</v>
      </c>
      <c r="E4601" s="61" t="s">
        <v>12193</v>
      </c>
      <c r="F4601" s="61" t="s">
        <v>12276</v>
      </c>
      <c r="G4601" s="63">
        <v>7.5</v>
      </c>
    </row>
    <row r="4602" spans="1:7" hidden="1" x14ac:dyDescent="0.25">
      <c r="A4602" s="61" t="s">
        <v>12288</v>
      </c>
      <c r="B4602" s="61" t="s">
        <v>42</v>
      </c>
      <c r="C4602" s="62">
        <v>591851</v>
      </c>
      <c r="D4602" s="61" t="s">
        <v>12037</v>
      </c>
      <c r="E4602" s="61" t="s">
        <v>12193</v>
      </c>
      <c r="F4602" s="61" t="s">
        <v>12276</v>
      </c>
      <c r="G4602" s="63">
        <v>7.5</v>
      </c>
    </row>
    <row r="4603" spans="1:7" hidden="1" x14ac:dyDescent="0.25">
      <c r="A4603" s="61" t="s">
        <v>12288</v>
      </c>
      <c r="B4603" s="61" t="s">
        <v>7920</v>
      </c>
      <c r="C4603" s="62">
        <v>591893</v>
      </c>
      <c r="D4603" s="61" t="s">
        <v>12051</v>
      </c>
      <c r="E4603" s="61" t="s">
        <v>12194</v>
      </c>
      <c r="F4603" s="61" t="s">
        <v>12276</v>
      </c>
      <c r="G4603" s="63">
        <v>23</v>
      </c>
    </row>
    <row r="4604" spans="1:7" hidden="1" x14ac:dyDescent="0.25">
      <c r="A4604" s="61" t="s">
        <v>12288</v>
      </c>
      <c r="B4604" s="61" t="s">
        <v>7920</v>
      </c>
      <c r="C4604" s="62">
        <v>591893</v>
      </c>
      <c r="D4604" s="61" t="s">
        <v>12137</v>
      </c>
      <c r="E4604" s="61" t="s">
        <v>12194</v>
      </c>
      <c r="F4604" s="61" t="s">
        <v>12276</v>
      </c>
      <c r="G4604" s="63">
        <v>23</v>
      </c>
    </row>
    <row r="4605" spans="1:7" hidden="1" x14ac:dyDescent="0.25">
      <c r="A4605" s="61" t="s">
        <v>12288</v>
      </c>
      <c r="B4605" s="61" t="s">
        <v>182</v>
      </c>
      <c r="C4605" s="62">
        <v>591274</v>
      </c>
      <c r="D4605" s="61" t="s">
        <v>12051</v>
      </c>
      <c r="E4605" s="61" t="s">
        <v>12195</v>
      </c>
      <c r="F4605" s="61" t="s">
        <v>12275</v>
      </c>
      <c r="G4605" s="63">
        <v>5</v>
      </c>
    </row>
    <row r="4606" spans="1:7" hidden="1" x14ac:dyDescent="0.25">
      <c r="A4606" s="61" t="s">
        <v>12288</v>
      </c>
      <c r="B4606" s="61" t="s">
        <v>182</v>
      </c>
      <c r="C4606" s="62">
        <v>591274</v>
      </c>
      <c r="D4606" s="61" t="s">
        <v>12051</v>
      </c>
      <c r="E4606" s="61" t="s">
        <v>12195</v>
      </c>
      <c r="F4606" s="61" t="s">
        <v>12276</v>
      </c>
      <c r="G4606" s="63">
        <v>5</v>
      </c>
    </row>
    <row r="4607" spans="1:7" hidden="1" x14ac:dyDescent="0.25">
      <c r="A4607" s="61" t="s">
        <v>12288</v>
      </c>
      <c r="B4607" s="61" t="s">
        <v>72</v>
      </c>
      <c r="C4607" s="62">
        <v>591927</v>
      </c>
      <c r="D4607" s="61" t="s">
        <v>12051</v>
      </c>
      <c r="E4607" s="61" t="s">
        <v>12196</v>
      </c>
      <c r="F4607" s="61" t="s">
        <v>12275</v>
      </c>
      <c r="G4607" s="63">
        <v>14</v>
      </c>
    </row>
    <row r="4608" spans="1:7" hidden="1" x14ac:dyDescent="0.25">
      <c r="A4608" s="61" t="s">
        <v>12288</v>
      </c>
      <c r="B4608" s="61" t="s">
        <v>72</v>
      </c>
      <c r="C4608" s="62">
        <v>591927</v>
      </c>
      <c r="D4608" s="61" t="s">
        <v>12051</v>
      </c>
      <c r="E4608" s="61" t="s">
        <v>12196</v>
      </c>
      <c r="F4608" s="61" t="s">
        <v>12276</v>
      </c>
      <c r="G4608" s="63">
        <v>11.5</v>
      </c>
    </row>
    <row r="4609" spans="1:7" hidden="1" x14ac:dyDescent="0.25">
      <c r="A4609" s="61" t="s">
        <v>12288</v>
      </c>
      <c r="B4609" s="61" t="s">
        <v>72</v>
      </c>
      <c r="C4609" s="62">
        <v>591927</v>
      </c>
      <c r="D4609" s="61" t="s">
        <v>12124</v>
      </c>
      <c r="E4609" s="61" t="s">
        <v>12196</v>
      </c>
      <c r="F4609" s="61" t="s">
        <v>12275</v>
      </c>
      <c r="G4609" s="63">
        <v>14</v>
      </c>
    </row>
    <row r="4610" spans="1:7" hidden="1" x14ac:dyDescent="0.25">
      <c r="A4610" s="61" t="s">
        <v>12288</v>
      </c>
      <c r="B4610" s="61" t="s">
        <v>72</v>
      </c>
      <c r="C4610" s="62">
        <v>591927</v>
      </c>
      <c r="D4610" s="61" t="s">
        <v>12124</v>
      </c>
      <c r="E4610" s="61" t="s">
        <v>12196</v>
      </c>
      <c r="F4610" s="61" t="s">
        <v>12276</v>
      </c>
      <c r="G4610" s="63">
        <v>11.5</v>
      </c>
    </row>
    <row r="4611" spans="1:7" hidden="1" x14ac:dyDescent="0.25">
      <c r="A4611" s="61" t="s">
        <v>12288</v>
      </c>
      <c r="B4611" s="61" t="s">
        <v>163</v>
      </c>
      <c r="C4611" s="62">
        <v>591963</v>
      </c>
      <c r="D4611" s="61" t="s">
        <v>12051</v>
      </c>
      <c r="E4611" s="61" t="s">
        <v>12197</v>
      </c>
      <c r="F4611" s="61" t="s">
        <v>12276</v>
      </c>
      <c r="G4611" s="63">
        <v>5</v>
      </c>
    </row>
    <row r="4612" spans="1:7" hidden="1" x14ac:dyDescent="0.25">
      <c r="A4612" s="61" t="s">
        <v>12288</v>
      </c>
      <c r="B4612" s="61" t="s">
        <v>163</v>
      </c>
      <c r="C4612" s="62">
        <v>591963</v>
      </c>
      <c r="D4612" s="61" t="s">
        <v>12051</v>
      </c>
      <c r="E4612" s="61" t="s">
        <v>12198</v>
      </c>
      <c r="F4612" s="61" t="s">
        <v>12275</v>
      </c>
      <c r="G4612" s="63">
        <v>5</v>
      </c>
    </row>
    <row r="4613" spans="1:7" hidden="1" x14ac:dyDescent="0.25">
      <c r="A4613" s="61" t="s">
        <v>12288</v>
      </c>
      <c r="B4613" s="61" t="s">
        <v>163</v>
      </c>
      <c r="C4613" s="62">
        <v>591963</v>
      </c>
      <c r="D4613" s="61" t="s">
        <v>12051</v>
      </c>
      <c r="E4613" s="61" t="s">
        <v>12198</v>
      </c>
      <c r="F4613" s="61" t="s">
        <v>12276</v>
      </c>
      <c r="G4613" s="63">
        <v>5</v>
      </c>
    </row>
    <row r="4614" spans="1:7" hidden="1" x14ac:dyDescent="0.25">
      <c r="A4614" s="61" t="s">
        <v>12288</v>
      </c>
      <c r="B4614" s="61" t="s">
        <v>163</v>
      </c>
      <c r="C4614" s="62">
        <v>591963</v>
      </c>
      <c r="D4614" s="61" t="s">
        <v>11979</v>
      </c>
      <c r="E4614" s="61" t="s">
        <v>12198</v>
      </c>
      <c r="F4614" s="61" t="s">
        <v>12275</v>
      </c>
      <c r="G4614" s="63">
        <v>5</v>
      </c>
    </row>
    <row r="4615" spans="1:7" hidden="1" x14ac:dyDescent="0.25">
      <c r="A4615" s="61" t="s">
        <v>12288</v>
      </c>
      <c r="B4615" s="61" t="s">
        <v>163</v>
      </c>
      <c r="C4615" s="62">
        <v>591963</v>
      </c>
      <c r="D4615" s="61" t="s">
        <v>11979</v>
      </c>
      <c r="E4615" s="61" t="s">
        <v>12198</v>
      </c>
      <c r="F4615" s="61" t="s">
        <v>12276</v>
      </c>
      <c r="G4615" s="63">
        <v>5</v>
      </c>
    </row>
    <row r="4616" spans="1:7" hidden="1" x14ac:dyDescent="0.25">
      <c r="A4616" s="61" t="s">
        <v>12288</v>
      </c>
      <c r="B4616" s="61" t="s">
        <v>56</v>
      </c>
      <c r="C4616" s="62">
        <v>591975</v>
      </c>
      <c r="D4616" s="61" t="s">
        <v>12051</v>
      </c>
      <c r="E4616" s="61" t="s">
        <v>12164</v>
      </c>
      <c r="F4616" s="61" t="s">
        <v>12275</v>
      </c>
      <c r="G4616" s="63">
        <v>10</v>
      </c>
    </row>
    <row r="4617" spans="1:7" hidden="1" x14ac:dyDescent="0.25">
      <c r="A4617" s="61" t="s">
        <v>12288</v>
      </c>
      <c r="B4617" s="61" t="s">
        <v>56</v>
      </c>
      <c r="C4617" s="62">
        <v>591975</v>
      </c>
      <c r="D4617" s="61" t="s">
        <v>12051</v>
      </c>
      <c r="E4617" s="61" t="s">
        <v>12164</v>
      </c>
      <c r="F4617" s="61" t="s">
        <v>12276</v>
      </c>
      <c r="G4617" s="63">
        <v>7.5</v>
      </c>
    </row>
    <row r="4618" spans="1:7" hidden="1" x14ac:dyDescent="0.25">
      <c r="A4618" s="61" t="s">
        <v>12288</v>
      </c>
      <c r="B4618" s="61" t="s">
        <v>985</v>
      </c>
      <c r="C4618" s="62">
        <v>592118</v>
      </c>
      <c r="D4618" s="61" t="s">
        <v>12051</v>
      </c>
      <c r="E4618" s="61" t="s">
        <v>12199</v>
      </c>
      <c r="F4618" s="61" t="s">
        <v>12276</v>
      </c>
      <c r="G4618" s="63">
        <v>19.86</v>
      </c>
    </row>
    <row r="4619" spans="1:7" hidden="1" x14ac:dyDescent="0.25">
      <c r="A4619" s="61" t="s">
        <v>12288</v>
      </c>
      <c r="B4619" s="61" t="s">
        <v>985</v>
      </c>
      <c r="C4619" s="62">
        <v>592118</v>
      </c>
      <c r="D4619" s="61" t="s">
        <v>11981</v>
      </c>
      <c r="E4619" s="61" t="s">
        <v>12199</v>
      </c>
      <c r="F4619" s="61" t="s">
        <v>12276</v>
      </c>
      <c r="G4619" s="63">
        <v>19.86</v>
      </c>
    </row>
    <row r="4620" spans="1:7" hidden="1" x14ac:dyDescent="0.25">
      <c r="A4620" s="61" t="s">
        <v>12288</v>
      </c>
      <c r="B4620" s="61" t="s">
        <v>1004</v>
      </c>
      <c r="C4620" s="62">
        <v>592130</v>
      </c>
      <c r="D4620" s="61" t="s">
        <v>12051</v>
      </c>
      <c r="E4620" s="61" t="s">
        <v>12200</v>
      </c>
      <c r="F4620" s="61" t="s">
        <v>12275</v>
      </c>
      <c r="G4620" s="63">
        <v>8</v>
      </c>
    </row>
    <row r="4621" spans="1:7" hidden="1" x14ac:dyDescent="0.25">
      <c r="A4621" s="61" t="s">
        <v>12288</v>
      </c>
      <c r="B4621" s="61" t="s">
        <v>977</v>
      </c>
      <c r="C4621" s="62">
        <v>592266</v>
      </c>
      <c r="D4621" s="61" t="s">
        <v>12051</v>
      </c>
      <c r="E4621" s="61" t="s">
        <v>12195</v>
      </c>
      <c r="F4621" s="61" t="s">
        <v>12275</v>
      </c>
      <c r="G4621" s="63">
        <v>5</v>
      </c>
    </row>
    <row r="4622" spans="1:7" hidden="1" x14ac:dyDescent="0.25">
      <c r="A4622" s="61" t="s">
        <v>12288</v>
      </c>
      <c r="B4622" s="61" t="s">
        <v>977</v>
      </c>
      <c r="C4622" s="62">
        <v>592266</v>
      </c>
      <c r="D4622" s="61" t="s">
        <v>12051</v>
      </c>
      <c r="E4622" s="61" t="s">
        <v>12195</v>
      </c>
      <c r="F4622" s="61" t="s">
        <v>12276</v>
      </c>
      <c r="G4622" s="63">
        <v>3.5</v>
      </c>
    </row>
    <row r="4623" spans="1:7" hidden="1" x14ac:dyDescent="0.25">
      <c r="A4623" s="61" t="s">
        <v>12288</v>
      </c>
      <c r="B4623" s="61" t="s">
        <v>964</v>
      </c>
      <c r="C4623" s="62">
        <v>592305</v>
      </c>
      <c r="D4623" s="61" t="s">
        <v>12129</v>
      </c>
      <c r="E4623" s="61" t="s">
        <v>12201</v>
      </c>
      <c r="F4623" s="61" t="s">
        <v>12276</v>
      </c>
      <c r="G4623" s="63">
        <v>17.5</v>
      </c>
    </row>
    <row r="4624" spans="1:7" hidden="1" x14ac:dyDescent="0.25">
      <c r="A4624" s="61" t="s">
        <v>12288</v>
      </c>
      <c r="B4624" s="61" t="s">
        <v>964</v>
      </c>
      <c r="C4624" s="62">
        <v>592305</v>
      </c>
      <c r="D4624" s="61" t="s">
        <v>12051</v>
      </c>
      <c r="E4624" s="61" t="s">
        <v>12201</v>
      </c>
      <c r="F4624" s="61" t="s">
        <v>12276</v>
      </c>
      <c r="G4624" s="63">
        <v>17.5</v>
      </c>
    </row>
    <row r="4625" spans="1:7" hidden="1" x14ac:dyDescent="0.25">
      <c r="A4625" s="61" t="s">
        <v>12288</v>
      </c>
      <c r="B4625" s="61" t="s">
        <v>979</v>
      </c>
      <c r="C4625" s="62">
        <v>592306</v>
      </c>
      <c r="D4625" s="61" t="s">
        <v>12051</v>
      </c>
      <c r="E4625" s="61" t="s">
        <v>12166</v>
      </c>
      <c r="F4625" s="61" t="s">
        <v>12276</v>
      </c>
      <c r="G4625" s="63">
        <v>8</v>
      </c>
    </row>
    <row r="4626" spans="1:7" hidden="1" x14ac:dyDescent="0.25">
      <c r="A4626" s="61" t="s">
        <v>12288</v>
      </c>
      <c r="B4626" s="61" t="s">
        <v>149</v>
      </c>
      <c r="C4626" s="62">
        <v>578282</v>
      </c>
      <c r="D4626" s="61" t="s">
        <v>12051</v>
      </c>
      <c r="E4626" s="61" t="s">
        <v>12195</v>
      </c>
      <c r="F4626" s="61" t="s">
        <v>12275</v>
      </c>
      <c r="G4626" s="63">
        <v>5.9</v>
      </c>
    </row>
    <row r="4627" spans="1:7" hidden="1" x14ac:dyDescent="0.25">
      <c r="A4627" s="61" t="s">
        <v>12288</v>
      </c>
      <c r="B4627" s="61" t="s">
        <v>149</v>
      </c>
      <c r="C4627" s="62">
        <v>578282</v>
      </c>
      <c r="D4627" s="61" t="s">
        <v>12051</v>
      </c>
      <c r="E4627" s="61" t="s">
        <v>12195</v>
      </c>
      <c r="F4627" s="61" t="s">
        <v>12276</v>
      </c>
      <c r="G4627" s="63">
        <v>3.5</v>
      </c>
    </row>
    <row r="4628" spans="1:7" hidden="1" x14ac:dyDescent="0.25">
      <c r="A4628" s="61" t="s">
        <v>12288</v>
      </c>
      <c r="B4628" s="61" t="s">
        <v>149</v>
      </c>
      <c r="C4628" s="62">
        <v>578282</v>
      </c>
      <c r="D4628" s="61" t="s">
        <v>11987</v>
      </c>
      <c r="E4628" s="61" t="s">
        <v>12195</v>
      </c>
      <c r="F4628" s="61" t="s">
        <v>12275</v>
      </c>
      <c r="G4628" s="63">
        <v>5.9</v>
      </c>
    </row>
    <row r="4629" spans="1:7" hidden="1" x14ac:dyDescent="0.25">
      <c r="A4629" s="61" t="s">
        <v>12288</v>
      </c>
      <c r="B4629" s="61" t="s">
        <v>149</v>
      </c>
      <c r="C4629" s="62">
        <v>578282</v>
      </c>
      <c r="D4629" s="61" t="s">
        <v>11987</v>
      </c>
      <c r="E4629" s="61" t="s">
        <v>12195</v>
      </c>
      <c r="F4629" s="61" t="s">
        <v>12276</v>
      </c>
      <c r="G4629" s="63">
        <v>3.5</v>
      </c>
    </row>
    <row r="4630" spans="1:7" hidden="1" x14ac:dyDescent="0.25">
      <c r="A4630" s="61" t="s">
        <v>12288</v>
      </c>
      <c r="B4630" s="61" t="s">
        <v>195</v>
      </c>
      <c r="C4630" s="62">
        <v>577503</v>
      </c>
      <c r="D4630" s="61" t="s">
        <v>12051</v>
      </c>
      <c r="E4630" s="61" t="s">
        <v>12198</v>
      </c>
      <c r="F4630" s="61" t="s">
        <v>12276</v>
      </c>
      <c r="G4630" s="63">
        <v>3</v>
      </c>
    </row>
    <row r="4631" spans="1:7" hidden="1" x14ac:dyDescent="0.25">
      <c r="A4631" s="61" t="s">
        <v>12288</v>
      </c>
      <c r="B4631" s="61" t="s">
        <v>982</v>
      </c>
      <c r="C4631" s="62">
        <v>592353</v>
      </c>
      <c r="D4631" s="61" t="s">
        <v>12051</v>
      </c>
      <c r="E4631" s="61" t="s">
        <v>12202</v>
      </c>
      <c r="F4631" s="61" t="s">
        <v>12275</v>
      </c>
      <c r="G4631" s="63">
        <v>9</v>
      </c>
    </row>
    <row r="4632" spans="1:7" hidden="1" x14ac:dyDescent="0.25">
      <c r="A4632" s="61" t="s">
        <v>12288</v>
      </c>
      <c r="B4632" s="61" t="s">
        <v>982</v>
      </c>
      <c r="C4632" s="62">
        <v>592353</v>
      </c>
      <c r="D4632" s="61" t="s">
        <v>12051</v>
      </c>
      <c r="E4632" s="61" t="s">
        <v>12202</v>
      </c>
      <c r="F4632" s="61" t="s">
        <v>12276</v>
      </c>
      <c r="G4632" s="63">
        <v>7</v>
      </c>
    </row>
    <row r="4633" spans="1:7" hidden="1" x14ac:dyDescent="0.25">
      <c r="A4633" s="61" t="s">
        <v>12288</v>
      </c>
      <c r="B4633" s="61" t="s">
        <v>1009</v>
      </c>
      <c r="C4633" s="62">
        <v>592354</v>
      </c>
      <c r="D4633" s="61" t="s">
        <v>12051</v>
      </c>
      <c r="E4633" s="61" t="s">
        <v>12164</v>
      </c>
      <c r="F4633" s="61" t="s">
        <v>12275</v>
      </c>
      <c r="G4633" s="63">
        <v>13</v>
      </c>
    </row>
    <row r="4634" spans="1:7" hidden="1" x14ac:dyDescent="0.25">
      <c r="A4634" s="61" t="s">
        <v>12288</v>
      </c>
      <c r="B4634" s="61" t="s">
        <v>1009</v>
      </c>
      <c r="C4634" s="62">
        <v>592354</v>
      </c>
      <c r="D4634" s="61" t="s">
        <v>12051</v>
      </c>
      <c r="E4634" s="61" t="s">
        <v>12203</v>
      </c>
      <c r="F4634" s="61" t="s">
        <v>12276</v>
      </c>
      <c r="G4634" s="63">
        <v>10</v>
      </c>
    </row>
    <row r="4635" spans="1:7" hidden="1" x14ac:dyDescent="0.25">
      <c r="A4635" s="61" t="s">
        <v>12288</v>
      </c>
      <c r="B4635" s="61" t="s">
        <v>988</v>
      </c>
      <c r="C4635" s="62">
        <v>592392</v>
      </c>
      <c r="D4635" s="61" t="s">
        <v>11968</v>
      </c>
      <c r="E4635" s="61" t="s">
        <v>12203</v>
      </c>
      <c r="F4635" s="61" t="s">
        <v>12275</v>
      </c>
      <c r="G4635" s="63">
        <v>10</v>
      </c>
    </row>
    <row r="4636" spans="1:7" hidden="1" x14ac:dyDescent="0.25">
      <c r="A4636" s="61" t="s">
        <v>12288</v>
      </c>
      <c r="B4636" s="61" t="s">
        <v>988</v>
      </c>
      <c r="C4636" s="62">
        <v>592392</v>
      </c>
      <c r="D4636" s="61" t="s">
        <v>12051</v>
      </c>
      <c r="E4636" s="61" t="s">
        <v>12203</v>
      </c>
      <c r="F4636" s="61" t="s">
        <v>12275</v>
      </c>
      <c r="G4636" s="63">
        <v>10</v>
      </c>
    </row>
    <row r="4637" spans="1:7" hidden="1" x14ac:dyDescent="0.25">
      <c r="A4637" s="61" t="s">
        <v>12288</v>
      </c>
      <c r="B4637" s="61" t="s">
        <v>974</v>
      </c>
      <c r="C4637" s="62">
        <v>592402</v>
      </c>
      <c r="D4637" s="61" t="s">
        <v>12051</v>
      </c>
      <c r="E4637" s="61" t="s">
        <v>12172</v>
      </c>
      <c r="F4637" s="61" t="s">
        <v>12275</v>
      </c>
      <c r="G4637" s="63">
        <v>3</v>
      </c>
    </row>
    <row r="4638" spans="1:7" hidden="1" x14ac:dyDescent="0.25">
      <c r="A4638" s="61" t="s">
        <v>12288</v>
      </c>
      <c r="B4638" s="61" t="s">
        <v>966</v>
      </c>
      <c r="C4638" s="62">
        <v>592456</v>
      </c>
      <c r="D4638" s="61" t="s">
        <v>12051</v>
      </c>
      <c r="E4638" s="61" t="s">
        <v>12204</v>
      </c>
      <c r="F4638" s="61" t="s">
        <v>12275</v>
      </c>
      <c r="G4638" s="63">
        <v>5.4</v>
      </c>
    </row>
    <row r="4639" spans="1:7" hidden="1" x14ac:dyDescent="0.25">
      <c r="A4639" s="61" t="s">
        <v>12288</v>
      </c>
      <c r="B4639" s="61" t="s">
        <v>966</v>
      </c>
      <c r="C4639" s="62">
        <v>592456</v>
      </c>
      <c r="D4639" s="61" t="s">
        <v>12051</v>
      </c>
      <c r="E4639" s="61" t="s">
        <v>12204</v>
      </c>
      <c r="F4639" s="61" t="s">
        <v>12276</v>
      </c>
      <c r="G4639" s="63">
        <v>3</v>
      </c>
    </row>
    <row r="4640" spans="1:7" hidden="1" x14ac:dyDescent="0.25">
      <c r="A4640" s="61" t="s">
        <v>12288</v>
      </c>
      <c r="B4640" s="61" t="s">
        <v>966</v>
      </c>
      <c r="C4640" s="62">
        <v>592456</v>
      </c>
      <c r="D4640" s="61" t="s">
        <v>12113</v>
      </c>
      <c r="E4640" s="61" t="s">
        <v>12204</v>
      </c>
      <c r="F4640" s="61" t="s">
        <v>12275</v>
      </c>
      <c r="G4640" s="63">
        <v>5.4</v>
      </c>
    </row>
    <row r="4641" spans="1:7" hidden="1" x14ac:dyDescent="0.25">
      <c r="A4641" s="61" t="s">
        <v>12288</v>
      </c>
      <c r="B4641" s="61" t="s">
        <v>959</v>
      </c>
      <c r="C4641" s="62">
        <v>592485</v>
      </c>
      <c r="D4641" s="61" t="s">
        <v>12051</v>
      </c>
      <c r="E4641" s="61" t="s">
        <v>12204</v>
      </c>
      <c r="F4641" s="61" t="s">
        <v>12276</v>
      </c>
      <c r="G4641" s="63">
        <v>6.5</v>
      </c>
    </row>
    <row r="4642" spans="1:7" hidden="1" x14ac:dyDescent="0.25">
      <c r="A4642" s="61" t="s">
        <v>12288</v>
      </c>
      <c r="B4642" s="61" t="s">
        <v>1020</v>
      </c>
      <c r="C4642" s="62">
        <v>490506</v>
      </c>
      <c r="D4642" s="61" t="s">
        <v>12003</v>
      </c>
      <c r="E4642" s="61" t="s">
        <v>12299</v>
      </c>
      <c r="F4642" s="61" t="s">
        <v>12275</v>
      </c>
      <c r="G4642" s="63">
        <v>7.5</v>
      </c>
    </row>
    <row r="4643" spans="1:7" hidden="1" x14ac:dyDescent="0.25">
      <c r="A4643" s="61" t="s">
        <v>12288</v>
      </c>
      <c r="B4643" s="61" t="s">
        <v>1020</v>
      </c>
      <c r="C4643" s="62">
        <v>490506</v>
      </c>
      <c r="D4643" s="61" t="s">
        <v>12003</v>
      </c>
      <c r="E4643" s="61" t="s">
        <v>12299</v>
      </c>
      <c r="F4643" s="61" t="s">
        <v>12276</v>
      </c>
      <c r="G4643" s="63">
        <v>7.5</v>
      </c>
    </row>
    <row r="4644" spans="1:7" hidden="1" x14ac:dyDescent="0.25">
      <c r="A4644" s="61" t="s">
        <v>12288</v>
      </c>
      <c r="B4644" s="61" t="s">
        <v>1020</v>
      </c>
      <c r="C4644" s="62">
        <v>490506</v>
      </c>
      <c r="D4644" s="61" t="s">
        <v>12005</v>
      </c>
      <c r="E4644" s="61" t="s">
        <v>12173</v>
      </c>
      <c r="F4644" s="61" t="s">
        <v>12275</v>
      </c>
      <c r="G4644" s="63">
        <v>4.5</v>
      </c>
    </row>
    <row r="4645" spans="1:7" hidden="1" x14ac:dyDescent="0.25">
      <c r="A4645" s="61" t="s">
        <v>12288</v>
      </c>
      <c r="B4645" s="61" t="s">
        <v>1020</v>
      </c>
      <c r="C4645" s="62">
        <v>490506</v>
      </c>
      <c r="D4645" s="61" t="s">
        <v>12005</v>
      </c>
      <c r="E4645" s="61" t="s">
        <v>12173</v>
      </c>
      <c r="F4645" s="61" t="s">
        <v>12276</v>
      </c>
      <c r="G4645" s="63">
        <v>3</v>
      </c>
    </row>
    <row r="4646" spans="1:7" hidden="1" x14ac:dyDescent="0.25">
      <c r="A4646" s="61" t="s">
        <v>12288</v>
      </c>
      <c r="B4646" s="61" t="s">
        <v>1020</v>
      </c>
      <c r="C4646" s="62">
        <v>490506</v>
      </c>
      <c r="D4646" s="61" t="s">
        <v>11979</v>
      </c>
      <c r="E4646" s="61" t="s">
        <v>12198</v>
      </c>
      <c r="F4646" s="61" t="s">
        <v>12275</v>
      </c>
      <c r="G4646" s="63">
        <v>3.5</v>
      </c>
    </row>
    <row r="4647" spans="1:7" hidden="1" x14ac:dyDescent="0.25">
      <c r="A4647" s="61" t="s">
        <v>12288</v>
      </c>
      <c r="B4647" s="61" t="s">
        <v>1020</v>
      </c>
      <c r="C4647" s="62">
        <v>490506</v>
      </c>
      <c r="D4647" s="61" t="s">
        <v>11979</v>
      </c>
      <c r="E4647" s="61" t="s">
        <v>12198</v>
      </c>
      <c r="F4647" s="61" t="s">
        <v>12276</v>
      </c>
      <c r="G4647" s="63">
        <v>2</v>
      </c>
    </row>
    <row r="4648" spans="1:7" hidden="1" x14ac:dyDescent="0.25">
      <c r="A4648" s="61" t="s">
        <v>12288</v>
      </c>
      <c r="B4648" s="61" t="s">
        <v>1031</v>
      </c>
      <c r="C4648" s="62">
        <v>592576</v>
      </c>
      <c r="D4648" s="61" t="s">
        <v>12051</v>
      </c>
      <c r="E4648" s="61" t="s">
        <v>12205</v>
      </c>
      <c r="F4648" s="61" t="s">
        <v>12275</v>
      </c>
      <c r="G4648" s="63">
        <v>1.5</v>
      </c>
    </row>
    <row r="4649" spans="1:7" hidden="1" x14ac:dyDescent="0.25">
      <c r="A4649" s="61" t="s">
        <v>12288</v>
      </c>
      <c r="B4649" s="61" t="s">
        <v>1031</v>
      </c>
      <c r="C4649" s="62">
        <v>592576</v>
      </c>
      <c r="D4649" s="61" t="s">
        <v>12051</v>
      </c>
      <c r="E4649" s="61" t="s">
        <v>12205</v>
      </c>
      <c r="F4649" s="61" t="s">
        <v>12276</v>
      </c>
      <c r="G4649" s="63">
        <v>1</v>
      </c>
    </row>
    <row r="4650" spans="1:7" hidden="1" x14ac:dyDescent="0.25">
      <c r="A4650" s="61" t="s">
        <v>12288</v>
      </c>
      <c r="B4650" s="61" t="s">
        <v>1031</v>
      </c>
      <c r="C4650" s="62">
        <v>592576</v>
      </c>
      <c r="D4650" s="61" t="s">
        <v>12051</v>
      </c>
      <c r="E4650" s="61" t="s">
        <v>12207</v>
      </c>
      <c r="F4650" s="61" t="s">
        <v>12275</v>
      </c>
      <c r="G4650" s="63">
        <v>3</v>
      </c>
    </row>
    <row r="4651" spans="1:7" hidden="1" x14ac:dyDescent="0.25">
      <c r="A4651" s="61" t="s">
        <v>12288</v>
      </c>
      <c r="B4651" s="61" t="s">
        <v>1031</v>
      </c>
      <c r="C4651" s="62">
        <v>592576</v>
      </c>
      <c r="D4651" s="61" t="s">
        <v>12051</v>
      </c>
      <c r="E4651" s="61" t="s">
        <v>12207</v>
      </c>
      <c r="F4651" s="61" t="s">
        <v>12276</v>
      </c>
      <c r="G4651" s="63">
        <v>2</v>
      </c>
    </row>
    <row r="4652" spans="1:7" hidden="1" x14ac:dyDescent="0.25">
      <c r="A4652" s="61" t="s">
        <v>12288</v>
      </c>
      <c r="B4652" s="61" t="s">
        <v>1031</v>
      </c>
      <c r="C4652" s="62">
        <v>592576</v>
      </c>
      <c r="D4652" s="61" t="s">
        <v>12051</v>
      </c>
      <c r="E4652" s="61" t="s">
        <v>12206</v>
      </c>
      <c r="F4652" s="61" t="s">
        <v>12275</v>
      </c>
      <c r="G4652" s="63">
        <v>6</v>
      </c>
    </row>
    <row r="4653" spans="1:7" hidden="1" x14ac:dyDescent="0.25">
      <c r="A4653" s="61" t="s">
        <v>12288</v>
      </c>
      <c r="B4653" s="61" t="s">
        <v>1031</v>
      </c>
      <c r="C4653" s="62">
        <v>592576</v>
      </c>
      <c r="D4653" s="61" t="s">
        <v>12051</v>
      </c>
      <c r="E4653" s="61" t="s">
        <v>12206</v>
      </c>
      <c r="F4653" s="61" t="s">
        <v>12276</v>
      </c>
      <c r="G4653" s="63">
        <v>3.7</v>
      </c>
    </row>
    <row r="4654" spans="1:7" hidden="1" x14ac:dyDescent="0.25">
      <c r="A4654" s="61" t="s">
        <v>12288</v>
      </c>
      <c r="B4654" s="61" t="s">
        <v>1031</v>
      </c>
      <c r="C4654" s="62">
        <v>592576</v>
      </c>
      <c r="D4654" s="61" t="s">
        <v>12055</v>
      </c>
      <c r="E4654" s="61" t="s">
        <v>12205</v>
      </c>
      <c r="F4654" s="61" t="s">
        <v>12275</v>
      </c>
      <c r="G4654" s="63">
        <v>1.5</v>
      </c>
    </row>
    <row r="4655" spans="1:7" hidden="1" x14ac:dyDescent="0.25">
      <c r="A4655" s="61" t="s">
        <v>12288</v>
      </c>
      <c r="B4655" s="61" t="s">
        <v>1031</v>
      </c>
      <c r="C4655" s="62">
        <v>592576</v>
      </c>
      <c r="D4655" s="61" t="s">
        <v>12055</v>
      </c>
      <c r="E4655" s="61" t="s">
        <v>12205</v>
      </c>
      <c r="F4655" s="61" t="s">
        <v>12276</v>
      </c>
      <c r="G4655" s="63">
        <v>1</v>
      </c>
    </row>
    <row r="4656" spans="1:7" hidden="1" x14ac:dyDescent="0.25">
      <c r="A4656" s="61" t="s">
        <v>12288</v>
      </c>
      <c r="B4656" s="61" t="s">
        <v>1031</v>
      </c>
      <c r="C4656" s="62">
        <v>592576</v>
      </c>
      <c r="D4656" s="61" t="s">
        <v>12055</v>
      </c>
      <c r="E4656" s="61" t="s">
        <v>12206</v>
      </c>
      <c r="F4656" s="61" t="s">
        <v>12275</v>
      </c>
      <c r="G4656" s="63">
        <v>1.5</v>
      </c>
    </row>
    <row r="4657" spans="1:7" hidden="1" x14ac:dyDescent="0.25">
      <c r="A4657" s="61" t="s">
        <v>12288</v>
      </c>
      <c r="B4657" s="61" t="s">
        <v>1031</v>
      </c>
      <c r="C4657" s="62">
        <v>592576</v>
      </c>
      <c r="D4657" s="61" t="s">
        <v>12055</v>
      </c>
      <c r="E4657" s="61" t="s">
        <v>12206</v>
      </c>
      <c r="F4657" s="61" t="s">
        <v>12276</v>
      </c>
      <c r="G4657" s="63">
        <v>1</v>
      </c>
    </row>
    <row r="4658" spans="1:7" hidden="1" x14ac:dyDescent="0.25">
      <c r="A4658" s="61" t="s">
        <v>12288</v>
      </c>
      <c r="B4658" s="61" t="s">
        <v>1031</v>
      </c>
      <c r="C4658" s="62">
        <v>592576</v>
      </c>
      <c r="D4658" s="61" t="s">
        <v>12141</v>
      </c>
      <c r="E4658" s="61" t="s">
        <v>12207</v>
      </c>
      <c r="F4658" s="61" t="s">
        <v>12275</v>
      </c>
      <c r="G4658" s="63">
        <v>3</v>
      </c>
    </row>
    <row r="4659" spans="1:7" hidden="1" x14ac:dyDescent="0.25">
      <c r="A4659" s="61" t="s">
        <v>12288</v>
      </c>
      <c r="B4659" s="61" t="s">
        <v>1031</v>
      </c>
      <c r="C4659" s="62">
        <v>592576</v>
      </c>
      <c r="D4659" s="61" t="s">
        <v>12141</v>
      </c>
      <c r="E4659" s="61" t="s">
        <v>12207</v>
      </c>
      <c r="F4659" s="61" t="s">
        <v>12276</v>
      </c>
      <c r="G4659" s="63">
        <v>2</v>
      </c>
    </row>
    <row r="4660" spans="1:7" hidden="1" x14ac:dyDescent="0.25">
      <c r="A4660" s="61" t="s">
        <v>12288</v>
      </c>
      <c r="B4660" s="61" t="s">
        <v>1031</v>
      </c>
      <c r="C4660" s="62">
        <v>592576</v>
      </c>
      <c r="D4660" s="61" t="s">
        <v>12017</v>
      </c>
      <c r="E4660" s="61" t="s">
        <v>12206</v>
      </c>
      <c r="F4660" s="61" t="s">
        <v>12275</v>
      </c>
      <c r="G4660" s="63">
        <v>6</v>
      </c>
    </row>
    <row r="4661" spans="1:7" hidden="1" x14ac:dyDescent="0.25">
      <c r="A4661" s="61" t="s">
        <v>12288</v>
      </c>
      <c r="B4661" s="61" t="s">
        <v>1031</v>
      </c>
      <c r="C4661" s="62">
        <v>592576</v>
      </c>
      <c r="D4661" s="61" t="s">
        <v>12017</v>
      </c>
      <c r="E4661" s="61" t="s">
        <v>12206</v>
      </c>
      <c r="F4661" s="61" t="s">
        <v>12276</v>
      </c>
      <c r="G4661" s="63">
        <v>3.7</v>
      </c>
    </row>
    <row r="4662" spans="1:7" hidden="1" x14ac:dyDescent="0.25">
      <c r="A4662" s="61" t="s">
        <v>12288</v>
      </c>
      <c r="B4662" s="61" t="s">
        <v>997</v>
      </c>
      <c r="C4662" s="62">
        <v>592578</v>
      </c>
      <c r="D4662" s="61" t="s">
        <v>12051</v>
      </c>
      <c r="E4662" s="61" t="s">
        <v>12165</v>
      </c>
      <c r="F4662" s="61" t="s">
        <v>12275</v>
      </c>
      <c r="G4662" s="63">
        <v>10</v>
      </c>
    </row>
    <row r="4663" spans="1:7" hidden="1" x14ac:dyDescent="0.25">
      <c r="A4663" s="61" t="s">
        <v>12288</v>
      </c>
      <c r="B4663" s="61" t="s">
        <v>997</v>
      </c>
      <c r="C4663" s="62">
        <v>592578</v>
      </c>
      <c r="D4663" s="61" t="s">
        <v>12051</v>
      </c>
      <c r="E4663" s="61" t="s">
        <v>12165</v>
      </c>
      <c r="F4663" s="61" t="s">
        <v>12276</v>
      </c>
      <c r="G4663" s="63">
        <v>7.5</v>
      </c>
    </row>
    <row r="4664" spans="1:7" hidden="1" x14ac:dyDescent="0.25">
      <c r="A4664" s="61" t="s">
        <v>12288</v>
      </c>
      <c r="B4664" s="61" t="s">
        <v>997</v>
      </c>
      <c r="C4664" s="62">
        <v>592578</v>
      </c>
      <c r="D4664" s="61" t="s">
        <v>12025</v>
      </c>
      <c r="E4664" s="61" t="s">
        <v>12165</v>
      </c>
      <c r="F4664" s="61" t="s">
        <v>12275</v>
      </c>
      <c r="G4664" s="63">
        <v>10</v>
      </c>
    </row>
    <row r="4665" spans="1:7" hidden="1" x14ac:dyDescent="0.25">
      <c r="A4665" s="61" t="s">
        <v>12288</v>
      </c>
      <c r="B4665" s="61" t="s">
        <v>997</v>
      </c>
      <c r="C4665" s="62">
        <v>592578</v>
      </c>
      <c r="D4665" s="61" t="s">
        <v>12025</v>
      </c>
      <c r="E4665" s="61" t="s">
        <v>12165</v>
      </c>
      <c r="F4665" s="61" t="s">
        <v>12276</v>
      </c>
      <c r="G4665" s="63">
        <v>7.5</v>
      </c>
    </row>
    <row r="4666" spans="1:7" hidden="1" x14ac:dyDescent="0.25">
      <c r="A4666" s="61" t="s">
        <v>12288</v>
      </c>
      <c r="B4666" s="61" t="s">
        <v>8623</v>
      </c>
      <c r="C4666" s="62">
        <v>592601</v>
      </c>
      <c r="D4666" s="61" t="s">
        <v>12129</v>
      </c>
      <c r="E4666" s="61" t="s">
        <v>12201</v>
      </c>
      <c r="F4666" s="61" t="s">
        <v>12276</v>
      </c>
      <c r="G4666" s="63">
        <v>17.5</v>
      </c>
    </row>
    <row r="4667" spans="1:7" hidden="1" x14ac:dyDescent="0.25">
      <c r="A4667" s="61" t="s">
        <v>12288</v>
      </c>
      <c r="B4667" s="61" t="s">
        <v>8623</v>
      </c>
      <c r="C4667" s="62">
        <v>592601</v>
      </c>
      <c r="D4667" s="61" t="s">
        <v>12051</v>
      </c>
      <c r="E4667" s="61" t="s">
        <v>12201</v>
      </c>
      <c r="F4667" s="61" t="s">
        <v>12276</v>
      </c>
      <c r="G4667" s="63">
        <v>17.5</v>
      </c>
    </row>
    <row r="4668" spans="1:7" hidden="1" x14ac:dyDescent="0.25">
      <c r="A4668" s="61" t="s">
        <v>12288</v>
      </c>
      <c r="B4668" s="61" t="s">
        <v>87</v>
      </c>
      <c r="C4668" s="62">
        <v>493482</v>
      </c>
      <c r="D4668" s="61" t="s">
        <v>12086</v>
      </c>
      <c r="E4668" s="61" t="s">
        <v>12208</v>
      </c>
      <c r="F4668" s="61" t="s">
        <v>12275</v>
      </c>
      <c r="G4668" s="63">
        <v>6</v>
      </c>
    </row>
    <row r="4669" spans="1:7" hidden="1" x14ac:dyDescent="0.25">
      <c r="A4669" s="61" t="s">
        <v>12288</v>
      </c>
      <c r="B4669" s="61" t="s">
        <v>87</v>
      </c>
      <c r="C4669" s="62">
        <v>493482</v>
      </c>
      <c r="D4669" s="61" t="s">
        <v>12086</v>
      </c>
      <c r="E4669" s="61" t="s">
        <v>12208</v>
      </c>
      <c r="F4669" s="61" t="s">
        <v>12276</v>
      </c>
      <c r="G4669" s="63">
        <v>3</v>
      </c>
    </row>
    <row r="4670" spans="1:7" hidden="1" x14ac:dyDescent="0.25">
      <c r="A4670" s="61" t="s">
        <v>12288</v>
      </c>
      <c r="B4670" s="61" t="s">
        <v>87</v>
      </c>
      <c r="C4670" s="62">
        <v>493482</v>
      </c>
      <c r="D4670" s="61" t="s">
        <v>12051</v>
      </c>
      <c r="E4670" s="61" t="s">
        <v>12208</v>
      </c>
      <c r="F4670" s="61" t="s">
        <v>12275</v>
      </c>
      <c r="G4670" s="63">
        <v>6</v>
      </c>
    </row>
    <row r="4671" spans="1:7" hidden="1" x14ac:dyDescent="0.25">
      <c r="A4671" s="61" t="s">
        <v>12288</v>
      </c>
      <c r="B4671" s="61" t="s">
        <v>87</v>
      </c>
      <c r="C4671" s="62">
        <v>493482</v>
      </c>
      <c r="D4671" s="61" t="s">
        <v>12051</v>
      </c>
      <c r="E4671" s="61" t="s">
        <v>12208</v>
      </c>
      <c r="F4671" s="61" t="s">
        <v>12276</v>
      </c>
      <c r="G4671" s="63">
        <v>3</v>
      </c>
    </row>
    <row r="4672" spans="1:7" hidden="1" x14ac:dyDescent="0.25">
      <c r="A4672" s="61" t="s">
        <v>12288</v>
      </c>
      <c r="B4672" s="61" t="s">
        <v>10097</v>
      </c>
      <c r="C4672" s="62">
        <v>592689</v>
      </c>
      <c r="D4672" s="61" t="s">
        <v>12051</v>
      </c>
      <c r="E4672" s="61" t="s">
        <v>12166</v>
      </c>
      <c r="F4672" s="61" t="s">
        <v>12275</v>
      </c>
      <c r="G4672" s="63">
        <v>6.5</v>
      </c>
    </row>
    <row r="4673" spans="1:7" hidden="1" x14ac:dyDescent="0.25">
      <c r="A4673" s="61" t="s">
        <v>12288</v>
      </c>
      <c r="B4673" s="61" t="s">
        <v>10097</v>
      </c>
      <c r="C4673" s="62">
        <v>592689</v>
      </c>
      <c r="D4673" s="61" t="s">
        <v>12051</v>
      </c>
      <c r="E4673" s="61" t="s">
        <v>12166</v>
      </c>
      <c r="F4673" s="61" t="s">
        <v>12276</v>
      </c>
      <c r="G4673" s="63">
        <v>8</v>
      </c>
    </row>
    <row r="4674" spans="1:7" hidden="1" x14ac:dyDescent="0.25">
      <c r="A4674" s="61" t="s">
        <v>12288</v>
      </c>
      <c r="B4674" s="61" t="s">
        <v>10097</v>
      </c>
      <c r="C4674" s="62">
        <v>592689</v>
      </c>
      <c r="D4674" s="61" t="s">
        <v>12051</v>
      </c>
      <c r="E4674" s="61" t="s">
        <v>12167</v>
      </c>
      <c r="F4674" s="61" t="s">
        <v>12275</v>
      </c>
      <c r="G4674" s="63">
        <v>9</v>
      </c>
    </row>
    <row r="4675" spans="1:7" hidden="1" x14ac:dyDescent="0.25">
      <c r="A4675" s="61" t="s">
        <v>12288</v>
      </c>
      <c r="B4675" s="61" t="s">
        <v>10097</v>
      </c>
      <c r="C4675" s="62">
        <v>592689</v>
      </c>
      <c r="D4675" s="61" t="s">
        <v>12051</v>
      </c>
      <c r="E4675" s="61" t="s">
        <v>12167</v>
      </c>
      <c r="F4675" s="61" t="s">
        <v>12276</v>
      </c>
      <c r="G4675" s="63">
        <v>8</v>
      </c>
    </row>
    <row r="4676" spans="1:7" hidden="1" x14ac:dyDescent="0.25">
      <c r="A4676" s="61" t="s">
        <v>12288</v>
      </c>
      <c r="B4676" s="61" t="s">
        <v>10097</v>
      </c>
      <c r="C4676" s="62">
        <v>592689</v>
      </c>
      <c r="D4676" s="61" t="s">
        <v>12053</v>
      </c>
      <c r="E4676" s="61" t="s">
        <v>12167</v>
      </c>
      <c r="F4676" s="61" t="s">
        <v>12275</v>
      </c>
      <c r="G4676" s="63">
        <v>9</v>
      </c>
    </row>
    <row r="4677" spans="1:7" hidden="1" x14ac:dyDescent="0.25">
      <c r="A4677" s="61" t="s">
        <v>12288</v>
      </c>
      <c r="B4677" s="61" t="s">
        <v>10097</v>
      </c>
      <c r="C4677" s="62">
        <v>592689</v>
      </c>
      <c r="D4677" s="61" t="s">
        <v>12053</v>
      </c>
      <c r="E4677" s="61" t="s">
        <v>12167</v>
      </c>
      <c r="F4677" s="61" t="s">
        <v>12276</v>
      </c>
      <c r="G4677" s="63">
        <v>8</v>
      </c>
    </row>
    <row r="4678" spans="1:7" hidden="1" x14ac:dyDescent="0.25">
      <c r="A4678" s="61" t="s">
        <v>12288</v>
      </c>
      <c r="B4678" s="61" t="s">
        <v>10097</v>
      </c>
      <c r="C4678" s="62">
        <v>592689</v>
      </c>
      <c r="D4678" s="61" t="s">
        <v>11993</v>
      </c>
      <c r="E4678" s="61" t="s">
        <v>12166</v>
      </c>
      <c r="F4678" s="61" t="s">
        <v>12275</v>
      </c>
      <c r="G4678" s="63">
        <v>6.5</v>
      </c>
    </row>
    <row r="4679" spans="1:7" hidden="1" x14ac:dyDescent="0.25">
      <c r="A4679" s="61" t="s">
        <v>12288</v>
      </c>
      <c r="B4679" s="61" t="s">
        <v>10097</v>
      </c>
      <c r="C4679" s="62">
        <v>592689</v>
      </c>
      <c r="D4679" s="61" t="s">
        <v>11993</v>
      </c>
      <c r="E4679" s="61" t="s">
        <v>12166</v>
      </c>
      <c r="F4679" s="61" t="s">
        <v>12276</v>
      </c>
      <c r="G4679" s="63">
        <v>8</v>
      </c>
    </row>
    <row r="4680" spans="1:7" hidden="1" x14ac:dyDescent="0.25">
      <c r="A4680" s="61" t="s">
        <v>12288</v>
      </c>
      <c r="B4680" s="61" t="s">
        <v>10097</v>
      </c>
      <c r="C4680" s="62">
        <v>592689</v>
      </c>
      <c r="D4680" s="61" t="s">
        <v>12121</v>
      </c>
      <c r="E4680" s="61" t="s">
        <v>12167</v>
      </c>
      <c r="F4680" s="61" t="s">
        <v>12275</v>
      </c>
      <c r="G4680" s="63">
        <v>9</v>
      </c>
    </row>
    <row r="4681" spans="1:7" hidden="1" x14ac:dyDescent="0.25">
      <c r="A4681" s="61" t="s">
        <v>12288</v>
      </c>
      <c r="B4681" s="61" t="s">
        <v>7284</v>
      </c>
      <c r="C4681" s="62">
        <v>104946</v>
      </c>
      <c r="D4681" s="61" t="s">
        <v>12051</v>
      </c>
      <c r="E4681" s="61" t="s">
        <v>12186</v>
      </c>
      <c r="F4681" s="61" t="s">
        <v>12275</v>
      </c>
      <c r="G4681" s="63">
        <v>3</v>
      </c>
    </row>
    <row r="4682" spans="1:7" hidden="1" x14ac:dyDescent="0.25">
      <c r="A4682" s="61" t="s">
        <v>12288</v>
      </c>
      <c r="B4682" s="61" t="s">
        <v>4655</v>
      </c>
      <c r="C4682" s="62">
        <v>592858</v>
      </c>
      <c r="D4682" s="61" t="s">
        <v>12051</v>
      </c>
      <c r="E4682" s="61" t="s">
        <v>12171</v>
      </c>
      <c r="F4682" s="61" t="s">
        <v>12275</v>
      </c>
      <c r="G4682" s="63">
        <v>4</v>
      </c>
    </row>
    <row r="4683" spans="1:7" hidden="1" x14ac:dyDescent="0.25">
      <c r="A4683" s="61" t="s">
        <v>12288</v>
      </c>
      <c r="B4683" s="61" t="s">
        <v>4655</v>
      </c>
      <c r="C4683" s="62">
        <v>592858</v>
      </c>
      <c r="D4683" s="61" t="s">
        <v>12051</v>
      </c>
      <c r="E4683" s="61" t="s">
        <v>12171</v>
      </c>
      <c r="F4683" s="61" t="s">
        <v>12276</v>
      </c>
      <c r="G4683" s="63">
        <v>2</v>
      </c>
    </row>
    <row r="4684" spans="1:7" hidden="1" x14ac:dyDescent="0.25">
      <c r="A4684" s="61" t="s">
        <v>12288</v>
      </c>
      <c r="B4684" s="61" t="s">
        <v>9428</v>
      </c>
      <c r="C4684" s="62">
        <v>592943</v>
      </c>
      <c r="D4684" s="61" t="s">
        <v>12051</v>
      </c>
      <c r="E4684" s="61" t="s">
        <v>12209</v>
      </c>
      <c r="F4684" s="61" t="s">
        <v>12275</v>
      </c>
      <c r="G4684" s="63">
        <v>3</v>
      </c>
    </row>
    <row r="4685" spans="1:7" hidden="1" x14ac:dyDescent="0.25">
      <c r="A4685" s="61" t="s">
        <v>12288</v>
      </c>
      <c r="B4685" s="61" t="s">
        <v>9428</v>
      </c>
      <c r="C4685" s="62">
        <v>592943</v>
      </c>
      <c r="D4685" s="61" t="s">
        <v>12051</v>
      </c>
      <c r="E4685" s="61" t="s">
        <v>12209</v>
      </c>
      <c r="F4685" s="61" t="s">
        <v>12276</v>
      </c>
      <c r="G4685" s="63">
        <v>3</v>
      </c>
    </row>
    <row r="4686" spans="1:7" hidden="1" x14ac:dyDescent="0.25">
      <c r="A4686" s="61" t="s">
        <v>12288</v>
      </c>
      <c r="B4686" s="61" t="s">
        <v>9428</v>
      </c>
      <c r="C4686" s="62">
        <v>592943</v>
      </c>
      <c r="D4686" s="61" t="s">
        <v>11970</v>
      </c>
      <c r="E4686" s="61" t="s">
        <v>12209</v>
      </c>
      <c r="F4686" s="61" t="s">
        <v>12275</v>
      </c>
      <c r="G4686" s="63">
        <v>3</v>
      </c>
    </row>
    <row r="4687" spans="1:7" hidden="1" x14ac:dyDescent="0.25">
      <c r="A4687" s="61" t="s">
        <v>12288</v>
      </c>
      <c r="B4687" s="61" t="s">
        <v>9428</v>
      </c>
      <c r="C4687" s="62">
        <v>592943</v>
      </c>
      <c r="D4687" s="61" t="s">
        <v>11970</v>
      </c>
      <c r="E4687" s="61" t="s">
        <v>12209</v>
      </c>
      <c r="F4687" s="61" t="s">
        <v>12276</v>
      </c>
      <c r="G4687" s="63">
        <v>3</v>
      </c>
    </row>
    <row r="4688" spans="1:7" hidden="1" x14ac:dyDescent="0.25">
      <c r="A4688" s="61" t="s">
        <v>12288</v>
      </c>
      <c r="B4688" s="61" t="s">
        <v>3712</v>
      </c>
      <c r="C4688" s="62">
        <v>592957</v>
      </c>
      <c r="D4688" s="61" t="s">
        <v>12051</v>
      </c>
      <c r="E4688" s="61" t="s">
        <v>12210</v>
      </c>
      <c r="F4688" s="61" t="s">
        <v>12275</v>
      </c>
      <c r="G4688" s="63">
        <v>12</v>
      </c>
    </row>
    <row r="4689" spans="1:7" hidden="1" x14ac:dyDescent="0.25">
      <c r="A4689" s="61" t="s">
        <v>12288</v>
      </c>
      <c r="B4689" s="61" t="s">
        <v>3712</v>
      </c>
      <c r="C4689" s="62">
        <v>592957</v>
      </c>
      <c r="D4689" s="61" t="s">
        <v>12051</v>
      </c>
      <c r="E4689" s="61" t="s">
        <v>12210</v>
      </c>
      <c r="F4689" s="61" t="s">
        <v>12276</v>
      </c>
      <c r="G4689" s="63">
        <v>8</v>
      </c>
    </row>
    <row r="4690" spans="1:7" hidden="1" x14ac:dyDescent="0.25">
      <c r="A4690" s="61" t="s">
        <v>12288</v>
      </c>
      <c r="B4690" s="61" t="s">
        <v>6626</v>
      </c>
      <c r="C4690" s="62">
        <v>592972</v>
      </c>
      <c r="D4690" s="61" t="s">
        <v>12088</v>
      </c>
      <c r="E4690" s="61" t="s">
        <v>12211</v>
      </c>
      <c r="F4690" s="61" t="s">
        <v>12275</v>
      </c>
      <c r="G4690" s="63">
        <v>3</v>
      </c>
    </row>
    <row r="4691" spans="1:7" hidden="1" x14ac:dyDescent="0.25">
      <c r="A4691" s="61" t="s">
        <v>12288</v>
      </c>
      <c r="B4691" s="61" t="s">
        <v>6626</v>
      </c>
      <c r="C4691" s="62">
        <v>592972</v>
      </c>
      <c r="D4691" s="61" t="s">
        <v>12051</v>
      </c>
      <c r="E4691" s="61" t="s">
        <v>12211</v>
      </c>
      <c r="F4691" s="61" t="s">
        <v>12275</v>
      </c>
      <c r="G4691" s="63">
        <v>3</v>
      </c>
    </row>
    <row r="4692" spans="1:7" hidden="1" x14ac:dyDescent="0.25">
      <c r="A4692" s="61" t="s">
        <v>12288</v>
      </c>
      <c r="B4692" s="61" t="s">
        <v>6421</v>
      </c>
      <c r="C4692" s="62">
        <v>592880</v>
      </c>
      <c r="D4692" s="61" t="s">
        <v>12051</v>
      </c>
      <c r="E4692" s="61" t="s">
        <v>12169</v>
      </c>
      <c r="F4692" s="61" t="s">
        <v>12275</v>
      </c>
      <c r="G4692" s="63">
        <v>6</v>
      </c>
    </row>
    <row r="4693" spans="1:7" hidden="1" x14ac:dyDescent="0.25">
      <c r="A4693" s="61" t="s">
        <v>12288</v>
      </c>
      <c r="B4693" s="61" t="s">
        <v>6421</v>
      </c>
      <c r="C4693" s="62">
        <v>592880</v>
      </c>
      <c r="D4693" s="61" t="s">
        <v>12051</v>
      </c>
      <c r="E4693" s="61" t="s">
        <v>12169</v>
      </c>
      <c r="F4693" s="61" t="s">
        <v>12276</v>
      </c>
      <c r="G4693" s="63">
        <v>6</v>
      </c>
    </row>
    <row r="4694" spans="1:7" hidden="1" x14ac:dyDescent="0.25">
      <c r="A4694" s="61" t="s">
        <v>12288</v>
      </c>
      <c r="B4694" s="61" t="s">
        <v>6421</v>
      </c>
      <c r="C4694" s="62">
        <v>592880</v>
      </c>
      <c r="D4694" s="61" t="s">
        <v>11999</v>
      </c>
      <c r="E4694" s="61" t="s">
        <v>12169</v>
      </c>
      <c r="F4694" s="61" t="s">
        <v>12275</v>
      </c>
      <c r="G4694" s="63">
        <v>6</v>
      </c>
    </row>
    <row r="4695" spans="1:7" hidden="1" x14ac:dyDescent="0.25">
      <c r="A4695" s="61" t="s">
        <v>12288</v>
      </c>
      <c r="B4695" s="61" t="s">
        <v>6421</v>
      </c>
      <c r="C4695" s="62">
        <v>592880</v>
      </c>
      <c r="D4695" s="61" t="s">
        <v>11999</v>
      </c>
      <c r="E4695" s="61" t="s">
        <v>12169</v>
      </c>
      <c r="F4695" s="61" t="s">
        <v>12276</v>
      </c>
      <c r="G4695" s="63">
        <v>6</v>
      </c>
    </row>
    <row r="4696" spans="1:7" hidden="1" x14ac:dyDescent="0.25">
      <c r="A4696" s="61" t="s">
        <v>12288</v>
      </c>
      <c r="B4696" s="61" t="s">
        <v>5675</v>
      </c>
      <c r="C4696" s="62">
        <v>593333</v>
      </c>
      <c r="D4696" s="61" t="s">
        <v>12051</v>
      </c>
      <c r="E4696" s="61" t="s">
        <v>12212</v>
      </c>
      <c r="F4696" s="61" t="s">
        <v>12275</v>
      </c>
      <c r="G4696" s="63">
        <v>3</v>
      </c>
    </row>
    <row r="4697" spans="1:7" hidden="1" x14ac:dyDescent="0.25">
      <c r="A4697" s="61" t="s">
        <v>12288</v>
      </c>
      <c r="B4697" s="61" t="s">
        <v>5675</v>
      </c>
      <c r="C4697" s="62">
        <v>593333</v>
      </c>
      <c r="D4697" s="61" t="s">
        <v>12051</v>
      </c>
      <c r="E4697" s="61" t="s">
        <v>12212</v>
      </c>
      <c r="F4697" s="61" t="s">
        <v>12276</v>
      </c>
      <c r="G4697" s="63">
        <v>3</v>
      </c>
    </row>
    <row r="4698" spans="1:7" hidden="1" x14ac:dyDescent="0.25">
      <c r="A4698" s="61" t="s">
        <v>12288</v>
      </c>
      <c r="B4698" s="61" t="s">
        <v>5675</v>
      </c>
      <c r="C4698" s="62">
        <v>593333</v>
      </c>
      <c r="D4698" s="61" t="s">
        <v>12009</v>
      </c>
      <c r="E4698" s="61" t="s">
        <v>12212</v>
      </c>
      <c r="F4698" s="61" t="s">
        <v>12275</v>
      </c>
      <c r="G4698" s="63">
        <v>3</v>
      </c>
    </row>
    <row r="4699" spans="1:7" hidden="1" x14ac:dyDescent="0.25">
      <c r="A4699" s="61" t="s">
        <v>12288</v>
      </c>
      <c r="B4699" s="61" t="s">
        <v>5675</v>
      </c>
      <c r="C4699" s="62">
        <v>593333</v>
      </c>
      <c r="D4699" s="61" t="s">
        <v>12009</v>
      </c>
      <c r="E4699" s="61" t="s">
        <v>12212</v>
      </c>
      <c r="F4699" s="61" t="s">
        <v>12276</v>
      </c>
      <c r="G4699" s="63">
        <v>3</v>
      </c>
    </row>
    <row r="4700" spans="1:7" hidden="1" x14ac:dyDescent="0.25">
      <c r="A4700" s="61" t="s">
        <v>12288</v>
      </c>
      <c r="B4700" s="61" t="s">
        <v>71</v>
      </c>
      <c r="C4700" s="62">
        <v>493094</v>
      </c>
      <c r="D4700" s="61" t="s">
        <v>12051</v>
      </c>
      <c r="E4700" s="61" t="s">
        <v>12213</v>
      </c>
      <c r="F4700" s="61" t="s">
        <v>12275</v>
      </c>
      <c r="G4700" s="63">
        <v>7</v>
      </c>
    </row>
    <row r="4701" spans="1:7" hidden="1" x14ac:dyDescent="0.25">
      <c r="A4701" s="61" t="s">
        <v>12288</v>
      </c>
      <c r="B4701" s="61" t="s">
        <v>71</v>
      </c>
      <c r="C4701" s="62">
        <v>493094</v>
      </c>
      <c r="D4701" s="61" t="s">
        <v>12073</v>
      </c>
      <c r="E4701" s="61" t="s">
        <v>12213</v>
      </c>
      <c r="F4701" s="61" t="s">
        <v>12275</v>
      </c>
      <c r="G4701" s="63">
        <v>7</v>
      </c>
    </row>
    <row r="4702" spans="1:7" hidden="1" x14ac:dyDescent="0.25">
      <c r="A4702" s="61" t="s">
        <v>12288</v>
      </c>
      <c r="B4702" s="61" t="s">
        <v>956</v>
      </c>
      <c r="C4702" s="62">
        <v>580252</v>
      </c>
      <c r="D4702" s="61" t="s">
        <v>12051</v>
      </c>
      <c r="E4702" s="61" t="s">
        <v>12214</v>
      </c>
      <c r="F4702" s="61" t="s">
        <v>12275</v>
      </c>
      <c r="G4702" s="63">
        <v>9</v>
      </c>
    </row>
    <row r="4703" spans="1:7" hidden="1" x14ac:dyDescent="0.25">
      <c r="A4703" s="61" t="s">
        <v>12288</v>
      </c>
      <c r="B4703" s="61" t="s">
        <v>956</v>
      </c>
      <c r="C4703" s="62">
        <v>580252</v>
      </c>
      <c r="D4703" s="61" t="s">
        <v>12051</v>
      </c>
      <c r="E4703" s="61" t="s">
        <v>12214</v>
      </c>
      <c r="F4703" s="61" t="s">
        <v>12276</v>
      </c>
      <c r="G4703" s="63">
        <v>8</v>
      </c>
    </row>
    <row r="4704" spans="1:7" hidden="1" x14ac:dyDescent="0.25">
      <c r="A4704" s="61" t="s">
        <v>12288</v>
      </c>
      <c r="B4704" s="61" t="s">
        <v>1016</v>
      </c>
      <c r="C4704" s="62">
        <v>580253</v>
      </c>
      <c r="D4704" s="61" t="s">
        <v>12051</v>
      </c>
      <c r="E4704" s="61" t="s">
        <v>12215</v>
      </c>
      <c r="F4704" s="61" t="s">
        <v>12275</v>
      </c>
      <c r="G4704" s="63">
        <v>2</v>
      </c>
    </row>
    <row r="4705" spans="1:7" hidden="1" x14ac:dyDescent="0.25">
      <c r="A4705" s="61" t="s">
        <v>12288</v>
      </c>
      <c r="B4705" s="61" t="s">
        <v>1016</v>
      </c>
      <c r="C4705" s="62">
        <v>580253</v>
      </c>
      <c r="D4705" s="61" t="s">
        <v>12051</v>
      </c>
      <c r="E4705" s="61" t="s">
        <v>12215</v>
      </c>
      <c r="F4705" s="61" t="s">
        <v>12276</v>
      </c>
      <c r="G4705" s="63">
        <v>2</v>
      </c>
    </row>
    <row r="4706" spans="1:7" hidden="1" x14ac:dyDescent="0.25">
      <c r="A4706" s="61" t="s">
        <v>12288</v>
      </c>
      <c r="B4706" s="61" t="s">
        <v>1016</v>
      </c>
      <c r="C4706" s="62">
        <v>580253</v>
      </c>
      <c r="D4706" s="61" t="s">
        <v>12067</v>
      </c>
      <c r="E4706" s="61" t="s">
        <v>12215</v>
      </c>
      <c r="F4706" s="61" t="s">
        <v>12275</v>
      </c>
      <c r="G4706" s="63">
        <v>2</v>
      </c>
    </row>
    <row r="4707" spans="1:7" hidden="1" x14ac:dyDescent="0.25">
      <c r="A4707" s="61" t="s">
        <v>12288</v>
      </c>
      <c r="B4707" s="61" t="s">
        <v>1016</v>
      </c>
      <c r="C4707" s="62">
        <v>580253</v>
      </c>
      <c r="D4707" s="61" t="s">
        <v>12067</v>
      </c>
      <c r="E4707" s="61" t="s">
        <v>12215</v>
      </c>
      <c r="F4707" s="61" t="s">
        <v>12276</v>
      </c>
      <c r="G4707" s="63">
        <v>2</v>
      </c>
    </row>
    <row r="4708" spans="1:7" hidden="1" x14ac:dyDescent="0.25">
      <c r="A4708" s="61" t="s">
        <v>12288</v>
      </c>
      <c r="B4708" s="61" t="s">
        <v>215</v>
      </c>
      <c r="C4708" s="62">
        <v>580398</v>
      </c>
      <c r="D4708" s="61" t="s">
        <v>12051</v>
      </c>
      <c r="E4708" s="61" t="s">
        <v>12216</v>
      </c>
      <c r="F4708" s="61" t="s">
        <v>12275</v>
      </c>
      <c r="G4708" s="63">
        <v>12.5</v>
      </c>
    </row>
    <row r="4709" spans="1:7" hidden="1" x14ac:dyDescent="0.25">
      <c r="A4709" s="61" t="s">
        <v>12288</v>
      </c>
      <c r="B4709" s="61" t="s">
        <v>215</v>
      </c>
      <c r="C4709" s="62">
        <v>580398</v>
      </c>
      <c r="D4709" s="61" t="s">
        <v>12051</v>
      </c>
      <c r="E4709" s="61" t="s">
        <v>12216</v>
      </c>
      <c r="F4709" s="61" t="s">
        <v>12276</v>
      </c>
      <c r="G4709" s="63">
        <v>9.5</v>
      </c>
    </row>
    <row r="4710" spans="1:7" hidden="1" x14ac:dyDescent="0.25">
      <c r="A4710" s="61" t="s">
        <v>12288</v>
      </c>
      <c r="B4710" s="61" t="s">
        <v>215</v>
      </c>
      <c r="C4710" s="62">
        <v>580398</v>
      </c>
      <c r="D4710" s="61" t="s">
        <v>11975</v>
      </c>
      <c r="E4710" s="61" t="s">
        <v>12216</v>
      </c>
      <c r="F4710" s="61" t="s">
        <v>12275</v>
      </c>
      <c r="G4710" s="63">
        <v>12.5</v>
      </c>
    </row>
    <row r="4711" spans="1:7" hidden="1" x14ac:dyDescent="0.25">
      <c r="A4711" s="61" t="s">
        <v>12288</v>
      </c>
      <c r="B4711" s="61" t="s">
        <v>215</v>
      </c>
      <c r="C4711" s="62">
        <v>580398</v>
      </c>
      <c r="D4711" s="61" t="s">
        <v>11975</v>
      </c>
      <c r="E4711" s="61" t="s">
        <v>12216</v>
      </c>
      <c r="F4711" s="61" t="s">
        <v>12276</v>
      </c>
      <c r="G4711" s="63">
        <v>9.5</v>
      </c>
    </row>
    <row r="4712" spans="1:7" hidden="1" x14ac:dyDescent="0.25">
      <c r="A4712" s="61" t="s">
        <v>12288</v>
      </c>
      <c r="B4712" s="61" t="s">
        <v>238</v>
      </c>
      <c r="C4712" s="62">
        <v>580526</v>
      </c>
      <c r="D4712" s="61" t="s">
        <v>12051</v>
      </c>
      <c r="E4712" s="61" t="s">
        <v>12217</v>
      </c>
      <c r="F4712" s="61" t="s">
        <v>12275</v>
      </c>
      <c r="G4712" s="63">
        <v>7</v>
      </c>
    </row>
    <row r="4713" spans="1:7" hidden="1" x14ac:dyDescent="0.25">
      <c r="A4713" s="61" t="s">
        <v>12288</v>
      </c>
      <c r="B4713" s="61" t="s">
        <v>238</v>
      </c>
      <c r="C4713" s="62">
        <v>580526</v>
      </c>
      <c r="D4713" s="61" t="s">
        <v>12051</v>
      </c>
      <c r="E4713" s="61" t="s">
        <v>12217</v>
      </c>
      <c r="F4713" s="61" t="s">
        <v>12276</v>
      </c>
      <c r="G4713" s="63">
        <v>7</v>
      </c>
    </row>
    <row r="4714" spans="1:7" hidden="1" x14ac:dyDescent="0.25">
      <c r="A4714" s="61" t="s">
        <v>12288</v>
      </c>
      <c r="B4714" s="61" t="s">
        <v>238</v>
      </c>
      <c r="C4714" s="62">
        <v>580526</v>
      </c>
      <c r="D4714" s="61" t="s">
        <v>12007</v>
      </c>
      <c r="E4714" s="61" t="s">
        <v>12217</v>
      </c>
      <c r="F4714" s="61" t="s">
        <v>12275</v>
      </c>
      <c r="G4714" s="63">
        <v>7</v>
      </c>
    </row>
    <row r="4715" spans="1:7" hidden="1" x14ac:dyDescent="0.25">
      <c r="A4715" s="61" t="s">
        <v>12288</v>
      </c>
      <c r="B4715" s="61" t="s">
        <v>238</v>
      </c>
      <c r="C4715" s="62">
        <v>580526</v>
      </c>
      <c r="D4715" s="61" t="s">
        <v>12007</v>
      </c>
      <c r="E4715" s="61" t="s">
        <v>12217</v>
      </c>
      <c r="F4715" s="61" t="s">
        <v>12276</v>
      </c>
      <c r="G4715" s="63">
        <v>7</v>
      </c>
    </row>
    <row r="4716" spans="1:7" hidden="1" x14ac:dyDescent="0.25">
      <c r="A4716" s="61" t="s">
        <v>12288</v>
      </c>
      <c r="B4716" s="61" t="s">
        <v>200</v>
      </c>
      <c r="C4716" s="62">
        <v>490468</v>
      </c>
      <c r="D4716" s="61" t="s">
        <v>12051</v>
      </c>
      <c r="E4716" s="61" t="s">
        <v>12212</v>
      </c>
      <c r="F4716" s="61" t="s">
        <v>12275</v>
      </c>
      <c r="G4716" s="63">
        <v>1.5</v>
      </c>
    </row>
    <row r="4717" spans="1:7" hidden="1" x14ac:dyDescent="0.25">
      <c r="A4717" s="61" t="s">
        <v>12288</v>
      </c>
      <c r="B4717" s="61" t="s">
        <v>200</v>
      </c>
      <c r="C4717" s="62">
        <v>490468</v>
      </c>
      <c r="D4717" s="61" t="s">
        <v>12009</v>
      </c>
      <c r="E4717" s="61" t="s">
        <v>12212</v>
      </c>
      <c r="F4717" s="61" t="s">
        <v>12275</v>
      </c>
      <c r="G4717" s="63">
        <v>1.5</v>
      </c>
    </row>
    <row r="4718" spans="1:7" hidden="1" x14ac:dyDescent="0.25">
      <c r="A4718" s="61" t="s">
        <v>12288</v>
      </c>
      <c r="B4718" s="61" t="s">
        <v>161</v>
      </c>
      <c r="C4718" s="62">
        <v>580687</v>
      </c>
      <c r="D4718" s="61" t="s">
        <v>12051</v>
      </c>
      <c r="E4718" s="61" t="s">
        <v>12210</v>
      </c>
      <c r="F4718" s="61" t="s">
        <v>12275</v>
      </c>
      <c r="G4718" s="63">
        <v>11</v>
      </c>
    </row>
    <row r="4719" spans="1:7" hidden="1" x14ac:dyDescent="0.25">
      <c r="A4719" s="61" t="s">
        <v>12288</v>
      </c>
      <c r="B4719" s="61" t="s">
        <v>161</v>
      </c>
      <c r="C4719" s="62">
        <v>580687</v>
      </c>
      <c r="D4719" s="61" t="s">
        <v>12051</v>
      </c>
      <c r="E4719" s="61" t="s">
        <v>12210</v>
      </c>
      <c r="F4719" s="61" t="s">
        <v>12276</v>
      </c>
      <c r="G4719" s="63">
        <v>5</v>
      </c>
    </row>
    <row r="4720" spans="1:7" hidden="1" x14ac:dyDescent="0.25">
      <c r="A4720" s="61" t="s">
        <v>12288</v>
      </c>
      <c r="B4720" s="61" t="s">
        <v>161</v>
      </c>
      <c r="C4720" s="62">
        <v>580687</v>
      </c>
      <c r="D4720" s="61" t="s">
        <v>12069</v>
      </c>
      <c r="E4720" s="61" t="s">
        <v>12210</v>
      </c>
      <c r="F4720" s="61" t="s">
        <v>12275</v>
      </c>
      <c r="G4720" s="63">
        <v>11</v>
      </c>
    </row>
    <row r="4721" spans="1:7" hidden="1" x14ac:dyDescent="0.25">
      <c r="A4721" s="61" t="s">
        <v>12288</v>
      </c>
      <c r="B4721" s="61" t="s">
        <v>161</v>
      </c>
      <c r="C4721" s="62">
        <v>580687</v>
      </c>
      <c r="D4721" s="61" t="s">
        <v>12069</v>
      </c>
      <c r="E4721" s="61" t="s">
        <v>12210</v>
      </c>
      <c r="F4721" s="61" t="s">
        <v>12276</v>
      </c>
      <c r="G4721" s="63">
        <v>5</v>
      </c>
    </row>
    <row r="4722" spans="1:7" hidden="1" x14ac:dyDescent="0.25">
      <c r="A4722" s="61" t="s">
        <v>12288</v>
      </c>
      <c r="B4722" s="61" t="s">
        <v>29</v>
      </c>
      <c r="C4722" s="62">
        <v>580952</v>
      </c>
      <c r="D4722" s="61" t="s">
        <v>12015</v>
      </c>
      <c r="E4722" s="61" t="s">
        <v>12218</v>
      </c>
      <c r="F4722" s="61" t="s">
        <v>12275</v>
      </c>
      <c r="G4722" s="63">
        <v>14</v>
      </c>
    </row>
    <row r="4723" spans="1:7" hidden="1" x14ac:dyDescent="0.25">
      <c r="A4723" s="61" t="s">
        <v>12288</v>
      </c>
      <c r="B4723" s="61" t="s">
        <v>29</v>
      </c>
      <c r="C4723" s="62">
        <v>580952</v>
      </c>
      <c r="D4723" s="61" t="s">
        <v>12015</v>
      </c>
      <c r="E4723" s="61" t="s">
        <v>12218</v>
      </c>
      <c r="F4723" s="61" t="s">
        <v>12276</v>
      </c>
      <c r="G4723" s="63">
        <v>8</v>
      </c>
    </row>
    <row r="4724" spans="1:7" hidden="1" x14ac:dyDescent="0.25">
      <c r="A4724" s="61" t="s">
        <v>12288</v>
      </c>
      <c r="B4724" s="61" t="s">
        <v>29</v>
      </c>
      <c r="C4724" s="62">
        <v>580952</v>
      </c>
      <c r="D4724" s="61" t="s">
        <v>12051</v>
      </c>
      <c r="E4724" s="61" t="s">
        <v>12218</v>
      </c>
      <c r="F4724" s="61" t="s">
        <v>12275</v>
      </c>
      <c r="G4724" s="63">
        <v>14</v>
      </c>
    </row>
    <row r="4725" spans="1:7" hidden="1" x14ac:dyDescent="0.25">
      <c r="A4725" s="61" t="s">
        <v>12288</v>
      </c>
      <c r="B4725" s="61" t="s">
        <v>29</v>
      </c>
      <c r="C4725" s="62">
        <v>580952</v>
      </c>
      <c r="D4725" s="61" t="s">
        <v>12051</v>
      </c>
      <c r="E4725" s="61" t="s">
        <v>12218</v>
      </c>
      <c r="F4725" s="61" t="s">
        <v>12276</v>
      </c>
      <c r="G4725" s="63">
        <v>8</v>
      </c>
    </row>
    <row r="4726" spans="1:7" hidden="1" x14ac:dyDescent="0.25">
      <c r="A4726" s="61" t="s">
        <v>12288</v>
      </c>
      <c r="B4726" s="61" t="s">
        <v>113</v>
      </c>
      <c r="C4726" s="62">
        <v>581596</v>
      </c>
      <c r="D4726" s="61" t="s">
        <v>12051</v>
      </c>
      <c r="E4726" s="61" t="s">
        <v>12219</v>
      </c>
      <c r="F4726" s="61" t="s">
        <v>12275</v>
      </c>
      <c r="G4726" s="63">
        <v>6</v>
      </c>
    </row>
    <row r="4727" spans="1:7" hidden="1" x14ac:dyDescent="0.25">
      <c r="A4727" s="61" t="s">
        <v>12288</v>
      </c>
      <c r="B4727" s="61" t="s">
        <v>113</v>
      </c>
      <c r="C4727" s="62">
        <v>581596</v>
      </c>
      <c r="D4727" s="61" t="s">
        <v>12051</v>
      </c>
      <c r="E4727" s="61" t="s">
        <v>12219</v>
      </c>
      <c r="F4727" s="61" t="s">
        <v>12276</v>
      </c>
      <c r="G4727" s="63">
        <v>4</v>
      </c>
    </row>
    <row r="4728" spans="1:7" hidden="1" x14ac:dyDescent="0.25">
      <c r="A4728" s="61" t="s">
        <v>12288</v>
      </c>
      <c r="B4728" s="61" t="s">
        <v>113</v>
      </c>
      <c r="C4728" s="62">
        <v>581596</v>
      </c>
      <c r="D4728" s="61" t="s">
        <v>11991</v>
      </c>
      <c r="E4728" s="61" t="s">
        <v>12219</v>
      </c>
      <c r="F4728" s="61" t="s">
        <v>12275</v>
      </c>
      <c r="G4728" s="63">
        <v>6</v>
      </c>
    </row>
    <row r="4729" spans="1:7" hidden="1" x14ac:dyDescent="0.25">
      <c r="A4729" s="61" t="s">
        <v>12288</v>
      </c>
      <c r="B4729" s="61" t="s">
        <v>113</v>
      </c>
      <c r="C4729" s="62">
        <v>581596</v>
      </c>
      <c r="D4729" s="61" t="s">
        <v>11991</v>
      </c>
      <c r="E4729" s="61" t="s">
        <v>12219</v>
      </c>
      <c r="F4729" s="61" t="s">
        <v>12276</v>
      </c>
      <c r="G4729" s="63">
        <v>4</v>
      </c>
    </row>
    <row r="4730" spans="1:7" hidden="1" x14ac:dyDescent="0.25">
      <c r="A4730" s="61" t="s">
        <v>12288</v>
      </c>
      <c r="B4730" s="61" t="s">
        <v>113</v>
      </c>
      <c r="C4730" s="62">
        <v>581596</v>
      </c>
      <c r="D4730" s="61" t="s">
        <v>12035</v>
      </c>
      <c r="E4730" s="61" t="s">
        <v>12219</v>
      </c>
      <c r="F4730" s="61" t="s">
        <v>12275</v>
      </c>
      <c r="G4730" s="63">
        <v>6</v>
      </c>
    </row>
    <row r="4731" spans="1:7" hidden="1" x14ac:dyDescent="0.25">
      <c r="A4731" s="61" t="s">
        <v>12288</v>
      </c>
      <c r="B4731" s="61" t="s">
        <v>113</v>
      </c>
      <c r="C4731" s="62">
        <v>581596</v>
      </c>
      <c r="D4731" s="61" t="s">
        <v>12035</v>
      </c>
      <c r="E4731" s="61" t="s">
        <v>12219</v>
      </c>
      <c r="F4731" s="61" t="s">
        <v>12276</v>
      </c>
      <c r="G4731" s="63">
        <v>4</v>
      </c>
    </row>
    <row r="4732" spans="1:7" hidden="1" x14ac:dyDescent="0.25">
      <c r="A4732" s="61" t="s">
        <v>12288</v>
      </c>
      <c r="B4732" s="61" t="s">
        <v>51</v>
      </c>
      <c r="C4732" s="62">
        <v>581612</v>
      </c>
      <c r="D4732" s="61" t="s">
        <v>12051</v>
      </c>
      <c r="E4732" s="61" t="s">
        <v>12182</v>
      </c>
      <c r="F4732" s="61" t="s">
        <v>12275</v>
      </c>
      <c r="G4732" s="63">
        <v>16.5</v>
      </c>
    </row>
    <row r="4733" spans="1:7" hidden="1" x14ac:dyDescent="0.25">
      <c r="A4733" s="61" t="s">
        <v>12288</v>
      </c>
      <c r="B4733" s="61" t="s">
        <v>51</v>
      </c>
      <c r="C4733" s="62">
        <v>581612</v>
      </c>
      <c r="D4733" s="61" t="s">
        <v>12051</v>
      </c>
      <c r="E4733" s="61" t="s">
        <v>12182</v>
      </c>
      <c r="F4733" s="61" t="s">
        <v>12276</v>
      </c>
      <c r="G4733" s="63">
        <v>10</v>
      </c>
    </row>
    <row r="4734" spans="1:7" hidden="1" x14ac:dyDescent="0.25">
      <c r="A4734" s="61" t="s">
        <v>12288</v>
      </c>
      <c r="B4734" s="61" t="s">
        <v>51</v>
      </c>
      <c r="C4734" s="62">
        <v>581612</v>
      </c>
      <c r="D4734" s="61" t="s">
        <v>12148</v>
      </c>
      <c r="E4734" s="61" t="s">
        <v>12182</v>
      </c>
      <c r="F4734" s="61" t="s">
        <v>12275</v>
      </c>
      <c r="G4734" s="63">
        <v>16.5</v>
      </c>
    </row>
    <row r="4735" spans="1:7" hidden="1" x14ac:dyDescent="0.25">
      <c r="A4735" s="61" t="s">
        <v>12288</v>
      </c>
      <c r="B4735" s="61" t="s">
        <v>51</v>
      </c>
      <c r="C4735" s="62">
        <v>581612</v>
      </c>
      <c r="D4735" s="61" t="s">
        <v>12148</v>
      </c>
      <c r="E4735" s="61" t="s">
        <v>12182</v>
      </c>
      <c r="F4735" s="61" t="s">
        <v>12276</v>
      </c>
      <c r="G4735" s="63">
        <v>10</v>
      </c>
    </row>
    <row r="4736" spans="1:7" hidden="1" x14ac:dyDescent="0.25">
      <c r="A4736" s="61" t="s">
        <v>12288</v>
      </c>
      <c r="B4736" s="61" t="s">
        <v>134</v>
      </c>
      <c r="C4736" s="62">
        <v>581836</v>
      </c>
      <c r="D4736" s="61" t="s">
        <v>12051</v>
      </c>
      <c r="E4736" s="61" t="s">
        <v>12220</v>
      </c>
      <c r="F4736" s="61" t="s">
        <v>12275</v>
      </c>
      <c r="G4736" s="63">
        <v>34</v>
      </c>
    </row>
    <row r="4737" spans="1:7" hidden="1" x14ac:dyDescent="0.25">
      <c r="A4737" s="61" t="s">
        <v>12288</v>
      </c>
      <c r="B4737" s="61" t="s">
        <v>134</v>
      </c>
      <c r="C4737" s="62">
        <v>581836</v>
      </c>
      <c r="D4737" s="61" t="s">
        <v>12051</v>
      </c>
      <c r="E4737" s="61" t="s">
        <v>12199</v>
      </c>
      <c r="F4737" s="61" t="s">
        <v>12275</v>
      </c>
      <c r="G4737" s="63">
        <v>26</v>
      </c>
    </row>
    <row r="4738" spans="1:7" hidden="1" x14ac:dyDescent="0.25">
      <c r="A4738" s="61" t="s">
        <v>12288</v>
      </c>
      <c r="B4738" s="61" t="s">
        <v>134</v>
      </c>
      <c r="C4738" s="62">
        <v>581836</v>
      </c>
      <c r="D4738" s="61" t="s">
        <v>12051</v>
      </c>
      <c r="E4738" s="61" t="s">
        <v>12194</v>
      </c>
      <c r="F4738" s="61" t="s">
        <v>12275</v>
      </c>
      <c r="G4738" s="63">
        <v>27</v>
      </c>
    </row>
    <row r="4739" spans="1:7" hidden="1" x14ac:dyDescent="0.25">
      <c r="A4739" s="61" t="s">
        <v>12288</v>
      </c>
      <c r="B4739" s="61" t="s">
        <v>134</v>
      </c>
      <c r="C4739" s="62">
        <v>581836</v>
      </c>
      <c r="D4739" s="61" t="s">
        <v>12051</v>
      </c>
      <c r="E4739" s="61" t="s">
        <v>12221</v>
      </c>
      <c r="F4739" s="61" t="s">
        <v>12275</v>
      </c>
      <c r="G4739" s="63">
        <v>34</v>
      </c>
    </row>
    <row r="4740" spans="1:7" hidden="1" x14ac:dyDescent="0.25">
      <c r="A4740" s="61" t="s">
        <v>12288</v>
      </c>
      <c r="B4740" s="61" t="s">
        <v>134</v>
      </c>
      <c r="C4740" s="62">
        <v>581836</v>
      </c>
      <c r="D4740" s="61" t="s">
        <v>12137</v>
      </c>
      <c r="E4740" s="61" t="s">
        <v>12194</v>
      </c>
      <c r="F4740" s="61" t="s">
        <v>12275</v>
      </c>
      <c r="G4740" s="63">
        <v>27</v>
      </c>
    </row>
    <row r="4741" spans="1:7" hidden="1" x14ac:dyDescent="0.25">
      <c r="A4741" s="61" t="s">
        <v>12288</v>
      </c>
      <c r="B4741" s="61" t="s">
        <v>134</v>
      </c>
      <c r="C4741" s="62">
        <v>581836</v>
      </c>
      <c r="D4741" s="61" t="s">
        <v>12080</v>
      </c>
      <c r="E4741" s="61" t="s">
        <v>12220</v>
      </c>
      <c r="F4741" s="61" t="s">
        <v>12275</v>
      </c>
      <c r="G4741" s="63">
        <v>34</v>
      </c>
    </row>
    <row r="4742" spans="1:7" hidden="1" x14ac:dyDescent="0.25">
      <c r="A4742" s="61" t="s">
        <v>12288</v>
      </c>
      <c r="B4742" s="61" t="s">
        <v>134</v>
      </c>
      <c r="C4742" s="62">
        <v>581836</v>
      </c>
      <c r="D4742" s="61" t="s">
        <v>12097</v>
      </c>
      <c r="E4742" s="61" t="s">
        <v>12221</v>
      </c>
      <c r="F4742" s="61" t="s">
        <v>12275</v>
      </c>
      <c r="G4742" s="63">
        <v>34</v>
      </c>
    </row>
    <row r="4743" spans="1:7" hidden="1" x14ac:dyDescent="0.25">
      <c r="A4743" s="61" t="s">
        <v>12288</v>
      </c>
      <c r="B4743" s="61" t="s">
        <v>134</v>
      </c>
      <c r="C4743" s="62">
        <v>581836</v>
      </c>
      <c r="D4743" s="61" t="s">
        <v>11981</v>
      </c>
      <c r="E4743" s="61" t="s">
        <v>12199</v>
      </c>
      <c r="F4743" s="61" t="s">
        <v>12275</v>
      </c>
      <c r="G4743" s="63">
        <v>26</v>
      </c>
    </row>
    <row r="4744" spans="1:7" hidden="1" x14ac:dyDescent="0.25">
      <c r="A4744" s="61" t="s">
        <v>12288</v>
      </c>
      <c r="B4744" s="61" t="s">
        <v>129</v>
      </c>
      <c r="C4744" s="62">
        <v>581963</v>
      </c>
      <c r="D4744" s="61" t="s">
        <v>12051</v>
      </c>
      <c r="E4744" s="61" t="s">
        <v>12222</v>
      </c>
      <c r="F4744" s="61" t="s">
        <v>12276</v>
      </c>
      <c r="G4744" s="63">
        <v>2.5</v>
      </c>
    </row>
    <row r="4745" spans="1:7" hidden="1" x14ac:dyDescent="0.25">
      <c r="A4745" s="61" t="s">
        <v>12288</v>
      </c>
      <c r="B4745" s="61" t="s">
        <v>114</v>
      </c>
      <c r="C4745" s="62">
        <v>582505</v>
      </c>
      <c r="D4745" s="61" t="s">
        <v>12051</v>
      </c>
      <c r="E4745" s="61" t="s">
        <v>12208</v>
      </c>
      <c r="F4745" s="61" t="s">
        <v>12275</v>
      </c>
      <c r="G4745" s="63">
        <v>7</v>
      </c>
    </row>
    <row r="4746" spans="1:7" hidden="1" x14ac:dyDescent="0.25">
      <c r="A4746" s="61" t="s">
        <v>12288</v>
      </c>
      <c r="B4746" s="61" t="s">
        <v>159</v>
      </c>
      <c r="C4746" s="62">
        <v>583201</v>
      </c>
      <c r="D4746" s="61" t="s">
        <v>12051</v>
      </c>
      <c r="E4746" s="61" t="s">
        <v>12222</v>
      </c>
      <c r="F4746" s="61" t="s">
        <v>12275</v>
      </c>
      <c r="G4746" s="63">
        <v>2.5</v>
      </c>
    </row>
    <row r="4747" spans="1:7" hidden="1" x14ac:dyDescent="0.25">
      <c r="A4747" s="61" t="s">
        <v>12288</v>
      </c>
      <c r="B4747" s="61" t="s">
        <v>245</v>
      </c>
      <c r="C4747" s="62">
        <v>583246</v>
      </c>
      <c r="D4747" s="61" t="s">
        <v>12051</v>
      </c>
      <c r="E4747" s="61" t="s">
        <v>12221</v>
      </c>
      <c r="F4747" s="61" t="s">
        <v>12276</v>
      </c>
      <c r="G4747" s="63">
        <v>32</v>
      </c>
    </row>
    <row r="4748" spans="1:7" hidden="1" x14ac:dyDescent="0.25">
      <c r="A4748" s="61" t="s">
        <v>12288</v>
      </c>
      <c r="B4748" s="61" t="s">
        <v>245</v>
      </c>
      <c r="C4748" s="62">
        <v>583246</v>
      </c>
      <c r="D4748" s="61" t="s">
        <v>12097</v>
      </c>
      <c r="E4748" s="61" t="s">
        <v>12221</v>
      </c>
      <c r="F4748" s="61" t="s">
        <v>12276</v>
      </c>
      <c r="G4748" s="63">
        <v>32</v>
      </c>
    </row>
    <row r="4749" spans="1:7" hidden="1" x14ac:dyDescent="0.25">
      <c r="A4749" s="61" t="s">
        <v>12288</v>
      </c>
      <c r="B4749" s="61" t="s">
        <v>105</v>
      </c>
      <c r="C4749" s="62">
        <v>583263</v>
      </c>
      <c r="D4749" s="61" t="s">
        <v>12051</v>
      </c>
      <c r="E4749" s="61" t="s">
        <v>12216</v>
      </c>
      <c r="F4749" s="61" t="s">
        <v>12275</v>
      </c>
      <c r="G4749" s="63">
        <v>10</v>
      </c>
    </row>
    <row r="4750" spans="1:7" hidden="1" x14ac:dyDescent="0.25">
      <c r="A4750" s="61" t="s">
        <v>12288</v>
      </c>
      <c r="B4750" s="61" t="s">
        <v>95</v>
      </c>
      <c r="C4750" s="62">
        <v>583567</v>
      </c>
      <c r="D4750" s="61" t="s">
        <v>11968</v>
      </c>
      <c r="E4750" s="61" t="s">
        <v>12203</v>
      </c>
      <c r="F4750" s="61" t="s">
        <v>12275</v>
      </c>
      <c r="G4750" s="63">
        <v>10</v>
      </c>
    </row>
    <row r="4751" spans="1:7" hidden="1" x14ac:dyDescent="0.25">
      <c r="A4751" s="61" t="s">
        <v>12288</v>
      </c>
      <c r="B4751" s="61" t="s">
        <v>95</v>
      </c>
      <c r="C4751" s="62">
        <v>583567</v>
      </c>
      <c r="D4751" s="61" t="s">
        <v>11968</v>
      </c>
      <c r="E4751" s="61" t="s">
        <v>12203</v>
      </c>
      <c r="F4751" s="61" t="s">
        <v>12276</v>
      </c>
      <c r="G4751" s="63">
        <v>7.5</v>
      </c>
    </row>
    <row r="4752" spans="1:7" hidden="1" x14ac:dyDescent="0.25">
      <c r="A4752" s="61" t="s">
        <v>12288</v>
      </c>
      <c r="B4752" s="61" t="s">
        <v>95</v>
      </c>
      <c r="C4752" s="62">
        <v>583567</v>
      </c>
      <c r="D4752" s="61" t="s">
        <v>12051</v>
      </c>
      <c r="E4752" s="61" t="s">
        <v>12203</v>
      </c>
      <c r="F4752" s="61" t="s">
        <v>12275</v>
      </c>
      <c r="G4752" s="63">
        <v>10</v>
      </c>
    </row>
    <row r="4753" spans="1:7" hidden="1" x14ac:dyDescent="0.25">
      <c r="A4753" s="61" t="s">
        <v>12288</v>
      </c>
      <c r="B4753" s="61" t="s">
        <v>95</v>
      </c>
      <c r="C4753" s="62">
        <v>583567</v>
      </c>
      <c r="D4753" s="61" t="s">
        <v>12051</v>
      </c>
      <c r="E4753" s="61" t="s">
        <v>12203</v>
      </c>
      <c r="F4753" s="61" t="s">
        <v>12276</v>
      </c>
      <c r="G4753" s="63">
        <v>7.5</v>
      </c>
    </row>
    <row r="4754" spans="1:7" hidden="1" x14ac:dyDescent="0.25">
      <c r="A4754" s="61" t="s">
        <v>12288</v>
      </c>
      <c r="B4754" s="61" t="s">
        <v>249</v>
      </c>
      <c r="C4754" s="62">
        <v>583769</v>
      </c>
      <c r="D4754" s="61" t="s">
        <v>12051</v>
      </c>
      <c r="E4754" s="61" t="s">
        <v>12214</v>
      </c>
      <c r="F4754" s="61" t="s">
        <v>12276</v>
      </c>
      <c r="G4754" s="63">
        <v>5.4</v>
      </c>
    </row>
    <row r="4755" spans="1:7" hidden="1" x14ac:dyDescent="0.25">
      <c r="A4755" s="61" t="s">
        <v>12288</v>
      </c>
      <c r="B4755" s="61" t="s">
        <v>160</v>
      </c>
      <c r="C4755" s="62">
        <v>42269</v>
      </c>
      <c r="D4755" s="61" t="s">
        <v>12051</v>
      </c>
      <c r="E4755" s="61" t="s">
        <v>12172</v>
      </c>
      <c r="F4755" s="61" t="s">
        <v>12275</v>
      </c>
      <c r="G4755" s="63">
        <v>3</v>
      </c>
    </row>
    <row r="4756" spans="1:7" hidden="1" x14ac:dyDescent="0.25">
      <c r="A4756" s="61" t="s">
        <v>12288</v>
      </c>
      <c r="B4756" s="61" t="s">
        <v>160</v>
      </c>
      <c r="C4756" s="62">
        <v>42269</v>
      </c>
      <c r="D4756" s="61" t="s">
        <v>12051</v>
      </c>
      <c r="E4756" s="61" t="s">
        <v>12172</v>
      </c>
      <c r="F4756" s="61" t="s">
        <v>12276</v>
      </c>
      <c r="G4756" s="63">
        <v>2</v>
      </c>
    </row>
    <row r="4757" spans="1:7" hidden="1" x14ac:dyDescent="0.25">
      <c r="A4757" s="61" t="s">
        <v>12288</v>
      </c>
      <c r="B4757" s="61" t="s">
        <v>170</v>
      </c>
      <c r="C4757" s="62">
        <v>583943</v>
      </c>
      <c r="D4757" s="61" t="s">
        <v>12051</v>
      </c>
      <c r="E4757" s="61" t="s">
        <v>12223</v>
      </c>
      <c r="F4757" s="61" t="s">
        <v>12275</v>
      </c>
      <c r="G4757" s="63">
        <v>6</v>
      </c>
    </row>
    <row r="4758" spans="1:7" hidden="1" x14ac:dyDescent="0.25">
      <c r="A4758" s="61" t="s">
        <v>12288</v>
      </c>
      <c r="B4758" s="61" t="s">
        <v>170</v>
      </c>
      <c r="C4758" s="62">
        <v>583943</v>
      </c>
      <c r="D4758" s="61" t="s">
        <v>12051</v>
      </c>
      <c r="E4758" s="61" t="s">
        <v>12223</v>
      </c>
      <c r="F4758" s="61" t="s">
        <v>12276</v>
      </c>
      <c r="G4758" s="63">
        <v>3</v>
      </c>
    </row>
    <row r="4759" spans="1:7" hidden="1" x14ac:dyDescent="0.25">
      <c r="A4759" s="61" t="s">
        <v>12288</v>
      </c>
      <c r="B4759" s="61" t="s">
        <v>170</v>
      </c>
      <c r="C4759" s="62">
        <v>583943</v>
      </c>
      <c r="D4759" s="61" t="s">
        <v>12051</v>
      </c>
      <c r="E4759" s="61" t="s">
        <v>12214</v>
      </c>
      <c r="F4759" s="61" t="s">
        <v>12275</v>
      </c>
      <c r="G4759" s="63">
        <v>6</v>
      </c>
    </row>
    <row r="4760" spans="1:7" hidden="1" x14ac:dyDescent="0.25">
      <c r="A4760" s="61" t="s">
        <v>12288</v>
      </c>
      <c r="B4760" s="61" t="s">
        <v>170</v>
      </c>
      <c r="C4760" s="62">
        <v>583943</v>
      </c>
      <c r="D4760" s="61" t="s">
        <v>12051</v>
      </c>
      <c r="E4760" s="61" t="s">
        <v>12214</v>
      </c>
      <c r="F4760" s="61" t="s">
        <v>12276</v>
      </c>
      <c r="G4760" s="63">
        <v>5</v>
      </c>
    </row>
    <row r="4761" spans="1:7" hidden="1" x14ac:dyDescent="0.25">
      <c r="A4761" s="61" t="s">
        <v>12288</v>
      </c>
      <c r="B4761" s="61" t="s">
        <v>170</v>
      </c>
      <c r="C4761" s="62">
        <v>583943</v>
      </c>
      <c r="D4761" s="61" t="s">
        <v>12051</v>
      </c>
      <c r="E4761" s="61" t="s">
        <v>12179</v>
      </c>
      <c r="F4761" s="61" t="s">
        <v>12275</v>
      </c>
      <c r="G4761" s="63">
        <v>4</v>
      </c>
    </row>
    <row r="4762" spans="1:7" hidden="1" x14ac:dyDescent="0.25">
      <c r="A4762" s="61" t="s">
        <v>12288</v>
      </c>
      <c r="B4762" s="61" t="s">
        <v>170</v>
      </c>
      <c r="C4762" s="62">
        <v>583943</v>
      </c>
      <c r="D4762" s="61" t="s">
        <v>12134</v>
      </c>
      <c r="E4762" s="61" t="s">
        <v>12214</v>
      </c>
      <c r="F4762" s="61" t="s">
        <v>12275</v>
      </c>
      <c r="G4762" s="63">
        <v>6</v>
      </c>
    </row>
    <row r="4763" spans="1:7" hidden="1" x14ac:dyDescent="0.25">
      <c r="A4763" s="61" t="s">
        <v>12288</v>
      </c>
      <c r="B4763" s="61" t="s">
        <v>170</v>
      </c>
      <c r="C4763" s="62">
        <v>583943</v>
      </c>
      <c r="D4763" s="61" t="s">
        <v>12134</v>
      </c>
      <c r="E4763" s="61" t="s">
        <v>12214</v>
      </c>
      <c r="F4763" s="61" t="s">
        <v>12276</v>
      </c>
      <c r="G4763" s="63">
        <v>5</v>
      </c>
    </row>
    <row r="4764" spans="1:7" hidden="1" x14ac:dyDescent="0.25">
      <c r="A4764" s="61" t="s">
        <v>12288</v>
      </c>
      <c r="B4764" s="61" t="s">
        <v>64</v>
      </c>
      <c r="C4764" s="62">
        <v>583977</v>
      </c>
      <c r="D4764" s="61" t="s">
        <v>12051</v>
      </c>
      <c r="E4764" s="61" t="s">
        <v>12224</v>
      </c>
      <c r="F4764" s="61" t="s">
        <v>12275</v>
      </c>
      <c r="G4764" s="63">
        <v>3</v>
      </c>
    </row>
    <row r="4765" spans="1:7" hidden="1" x14ac:dyDescent="0.25">
      <c r="A4765" s="61" t="s">
        <v>12288</v>
      </c>
      <c r="B4765" s="61" t="s">
        <v>64</v>
      </c>
      <c r="C4765" s="62">
        <v>583977</v>
      </c>
      <c r="D4765" s="61" t="s">
        <v>12051</v>
      </c>
      <c r="E4765" s="61" t="s">
        <v>12224</v>
      </c>
      <c r="F4765" s="61" t="s">
        <v>12276</v>
      </c>
      <c r="G4765" s="63">
        <v>2.1</v>
      </c>
    </row>
    <row r="4766" spans="1:7" hidden="1" x14ac:dyDescent="0.25">
      <c r="A4766" s="61" t="s">
        <v>12288</v>
      </c>
      <c r="B4766" s="61" t="s">
        <v>64</v>
      </c>
      <c r="C4766" s="62">
        <v>583977</v>
      </c>
      <c r="D4766" s="61" t="s">
        <v>11991</v>
      </c>
      <c r="E4766" s="61" t="s">
        <v>12224</v>
      </c>
      <c r="F4766" s="61" t="s">
        <v>12275</v>
      </c>
      <c r="G4766" s="63">
        <v>3</v>
      </c>
    </row>
    <row r="4767" spans="1:7" hidden="1" x14ac:dyDescent="0.25">
      <c r="A4767" s="61" t="s">
        <v>12288</v>
      </c>
      <c r="B4767" s="61" t="s">
        <v>64</v>
      </c>
      <c r="C4767" s="62">
        <v>583977</v>
      </c>
      <c r="D4767" s="61" t="s">
        <v>11991</v>
      </c>
      <c r="E4767" s="61" t="s">
        <v>12224</v>
      </c>
      <c r="F4767" s="61" t="s">
        <v>12276</v>
      </c>
      <c r="G4767" s="63">
        <v>2.1</v>
      </c>
    </row>
    <row r="4768" spans="1:7" hidden="1" x14ac:dyDescent="0.25">
      <c r="A4768" s="61" t="s">
        <v>12288</v>
      </c>
      <c r="B4768" s="61" t="s">
        <v>121</v>
      </c>
      <c r="C4768" s="62">
        <v>584090</v>
      </c>
      <c r="D4768" s="61" t="s">
        <v>12051</v>
      </c>
      <c r="E4768" s="61" t="s">
        <v>12198</v>
      </c>
      <c r="F4768" s="61" t="s">
        <v>12275</v>
      </c>
      <c r="G4768" s="63">
        <v>5</v>
      </c>
    </row>
    <row r="4769" spans="1:7" hidden="1" x14ac:dyDescent="0.25">
      <c r="A4769" s="61" t="s">
        <v>12288</v>
      </c>
      <c r="B4769" s="61" t="s">
        <v>121</v>
      </c>
      <c r="C4769" s="62">
        <v>584090</v>
      </c>
      <c r="D4769" s="61" t="s">
        <v>12051</v>
      </c>
      <c r="E4769" s="61" t="s">
        <v>12198</v>
      </c>
      <c r="F4769" s="61" t="s">
        <v>12276</v>
      </c>
      <c r="G4769" s="63">
        <v>5</v>
      </c>
    </row>
    <row r="4770" spans="1:7" hidden="1" x14ac:dyDescent="0.25">
      <c r="A4770" s="61" t="s">
        <v>12288</v>
      </c>
      <c r="B4770" s="61" t="s">
        <v>121</v>
      </c>
      <c r="C4770" s="62">
        <v>584090</v>
      </c>
      <c r="D4770" s="61" t="s">
        <v>12084</v>
      </c>
      <c r="E4770" s="61" t="s">
        <v>12198</v>
      </c>
      <c r="F4770" s="61" t="s">
        <v>12275</v>
      </c>
      <c r="G4770" s="63">
        <v>5</v>
      </c>
    </row>
    <row r="4771" spans="1:7" hidden="1" x14ac:dyDescent="0.25">
      <c r="A4771" s="61" t="s">
        <v>12288</v>
      </c>
      <c r="B4771" s="61" t="s">
        <v>121</v>
      </c>
      <c r="C4771" s="62">
        <v>584090</v>
      </c>
      <c r="D4771" s="61" t="s">
        <v>12084</v>
      </c>
      <c r="E4771" s="61" t="s">
        <v>12198</v>
      </c>
      <c r="F4771" s="61" t="s">
        <v>12276</v>
      </c>
      <c r="G4771" s="63">
        <v>5</v>
      </c>
    </row>
    <row r="4772" spans="1:7" hidden="1" x14ac:dyDescent="0.25">
      <c r="A4772" s="61" t="s">
        <v>12288</v>
      </c>
      <c r="B4772" s="61" t="s">
        <v>121</v>
      </c>
      <c r="C4772" s="62">
        <v>584090</v>
      </c>
      <c r="D4772" s="61" t="s">
        <v>11979</v>
      </c>
      <c r="E4772" s="61" t="s">
        <v>12198</v>
      </c>
      <c r="F4772" s="61" t="s">
        <v>12275</v>
      </c>
      <c r="G4772" s="63">
        <v>5</v>
      </c>
    </row>
    <row r="4773" spans="1:7" hidden="1" x14ac:dyDescent="0.25">
      <c r="A4773" s="61" t="s">
        <v>12288</v>
      </c>
      <c r="B4773" s="61" t="s">
        <v>121</v>
      </c>
      <c r="C4773" s="62">
        <v>584090</v>
      </c>
      <c r="D4773" s="61" t="s">
        <v>11979</v>
      </c>
      <c r="E4773" s="61" t="s">
        <v>12198</v>
      </c>
      <c r="F4773" s="61" t="s">
        <v>12276</v>
      </c>
      <c r="G4773" s="63">
        <v>3</v>
      </c>
    </row>
    <row r="4774" spans="1:7" hidden="1" x14ac:dyDescent="0.25">
      <c r="A4774" s="61" t="s">
        <v>12288</v>
      </c>
      <c r="B4774" s="61" t="s">
        <v>80</v>
      </c>
      <c r="C4774" s="62">
        <v>584180</v>
      </c>
      <c r="D4774" s="61" t="s">
        <v>12051</v>
      </c>
      <c r="E4774" s="61" t="s">
        <v>12225</v>
      </c>
      <c r="F4774" s="61" t="s">
        <v>12276</v>
      </c>
      <c r="G4774" s="63">
        <v>7.5</v>
      </c>
    </row>
    <row r="4775" spans="1:7" hidden="1" x14ac:dyDescent="0.25">
      <c r="A4775" s="61" t="s">
        <v>12288</v>
      </c>
      <c r="B4775" s="61" t="s">
        <v>45</v>
      </c>
      <c r="C4775" s="62">
        <v>584223</v>
      </c>
      <c r="D4775" s="61" t="s">
        <v>12051</v>
      </c>
      <c r="E4775" s="61" t="s">
        <v>12226</v>
      </c>
      <c r="F4775" s="61" t="s">
        <v>12276</v>
      </c>
      <c r="G4775" s="63">
        <v>2.5</v>
      </c>
    </row>
    <row r="4776" spans="1:7" hidden="1" x14ac:dyDescent="0.25">
      <c r="A4776" s="61" t="s">
        <v>12288</v>
      </c>
      <c r="B4776" s="61" t="s">
        <v>138</v>
      </c>
      <c r="C4776" s="62">
        <v>584302</v>
      </c>
      <c r="D4776" s="61" t="s">
        <v>12051</v>
      </c>
      <c r="E4776" s="61" t="s">
        <v>12208</v>
      </c>
      <c r="F4776" s="61" t="s">
        <v>12275</v>
      </c>
      <c r="G4776" s="63">
        <v>5</v>
      </c>
    </row>
    <row r="4777" spans="1:7" hidden="1" x14ac:dyDescent="0.25">
      <c r="A4777" s="61" t="s">
        <v>12288</v>
      </c>
      <c r="B4777" s="61" t="s">
        <v>138</v>
      </c>
      <c r="C4777" s="62">
        <v>584302</v>
      </c>
      <c r="D4777" s="61" t="s">
        <v>12051</v>
      </c>
      <c r="E4777" s="61" t="s">
        <v>12175</v>
      </c>
      <c r="F4777" s="61" t="s">
        <v>12275</v>
      </c>
      <c r="G4777" s="63">
        <v>5.5</v>
      </c>
    </row>
    <row r="4778" spans="1:7" hidden="1" x14ac:dyDescent="0.25">
      <c r="A4778" s="61" t="s">
        <v>12288</v>
      </c>
      <c r="B4778" s="61" t="s">
        <v>90</v>
      </c>
      <c r="C4778" s="62">
        <v>584313</v>
      </c>
      <c r="D4778" s="61" t="s">
        <v>12051</v>
      </c>
      <c r="E4778" s="61" t="s">
        <v>12227</v>
      </c>
      <c r="F4778" s="61" t="s">
        <v>12275</v>
      </c>
      <c r="G4778" s="63">
        <v>6</v>
      </c>
    </row>
    <row r="4779" spans="1:7" hidden="1" x14ac:dyDescent="0.25">
      <c r="A4779" s="61" t="s">
        <v>12288</v>
      </c>
      <c r="B4779" s="61" t="s">
        <v>90</v>
      </c>
      <c r="C4779" s="62">
        <v>584313</v>
      </c>
      <c r="D4779" s="61" t="s">
        <v>12051</v>
      </c>
      <c r="E4779" s="61" t="s">
        <v>12227</v>
      </c>
      <c r="F4779" s="61" t="s">
        <v>12276</v>
      </c>
      <c r="G4779" s="63">
        <v>6</v>
      </c>
    </row>
    <row r="4780" spans="1:7" hidden="1" x14ac:dyDescent="0.25">
      <c r="A4780" s="61" t="s">
        <v>12288</v>
      </c>
      <c r="B4780" s="61" t="s">
        <v>90</v>
      </c>
      <c r="C4780" s="62">
        <v>584313</v>
      </c>
      <c r="D4780" s="61" t="s">
        <v>12051</v>
      </c>
      <c r="E4780" s="61" t="s">
        <v>12228</v>
      </c>
      <c r="F4780" s="61" t="s">
        <v>12275</v>
      </c>
      <c r="G4780" s="63">
        <v>6</v>
      </c>
    </row>
    <row r="4781" spans="1:7" hidden="1" x14ac:dyDescent="0.25">
      <c r="A4781" s="61" t="s">
        <v>12288</v>
      </c>
      <c r="B4781" s="61" t="s">
        <v>90</v>
      </c>
      <c r="C4781" s="62">
        <v>584313</v>
      </c>
      <c r="D4781" s="61" t="s">
        <v>12051</v>
      </c>
      <c r="E4781" s="61" t="s">
        <v>12228</v>
      </c>
      <c r="F4781" s="61" t="s">
        <v>12276</v>
      </c>
      <c r="G4781" s="63">
        <v>6</v>
      </c>
    </row>
    <row r="4782" spans="1:7" hidden="1" x14ac:dyDescent="0.25">
      <c r="A4782" s="61" t="s">
        <v>12288</v>
      </c>
      <c r="B4782" s="61" t="s">
        <v>90</v>
      </c>
      <c r="C4782" s="62">
        <v>584313</v>
      </c>
      <c r="D4782" s="61" t="s">
        <v>11989</v>
      </c>
      <c r="E4782" s="61" t="s">
        <v>12227</v>
      </c>
      <c r="F4782" s="61" t="s">
        <v>12275</v>
      </c>
      <c r="G4782" s="63">
        <v>6</v>
      </c>
    </row>
    <row r="4783" spans="1:7" hidden="1" x14ac:dyDescent="0.25">
      <c r="A4783" s="61" t="s">
        <v>12288</v>
      </c>
      <c r="B4783" s="61" t="s">
        <v>90</v>
      </c>
      <c r="C4783" s="62">
        <v>584313</v>
      </c>
      <c r="D4783" s="61" t="s">
        <v>11989</v>
      </c>
      <c r="E4783" s="61" t="s">
        <v>12227</v>
      </c>
      <c r="F4783" s="61" t="s">
        <v>12276</v>
      </c>
      <c r="G4783" s="63">
        <v>6</v>
      </c>
    </row>
    <row r="4784" spans="1:7" hidden="1" x14ac:dyDescent="0.25">
      <c r="A4784" s="61" t="s">
        <v>12288</v>
      </c>
      <c r="B4784" s="61" t="s">
        <v>90</v>
      </c>
      <c r="C4784" s="62">
        <v>584313</v>
      </c>
      <c r="D4784" s="61" t="s">
        <v>11989</v>
      </c>
      <c r="E4784" s="61" t="s">
        <v>12228</v>
      </c>
      <c r="F4784" s="61" t="s">
        <v>12275</v>
      </c>
      <c r="G4784" s="63">
        <v>6</v>
      </c>
    </row>
    <row r="4785" spans="1:7" hidden="1" x14ac:dyDescent="0.25">
      <c r="A4785" s="61" t="s">
        <v>12288</v>
      </c>
      <c r="B4785" s="61" t="s">
        <v>90</v>
      </c>
      <c r="C4785" s="62">
        <v>584313</v>
      </c>
      <c r="D4785" s="61" t="s">
        <v>11989</v>
      </c>
      <c r="E4785" s="61" t="s">
        <v>12228</v>
      </c>
      <c r="F4785" s="61" t="s">
        <v>12276</v>
      </c>
      <c r="G4785" s="63">
        <v>6</v>
      </c>
    </row>
    <row r="4786" spans="1:7" hidden="1" x14ac:dyDescent="0.25">
      <c r="A4786" s="61" t="s">
        <v>12288</v>
      </c>
      <c r="B4786" s="61" t="s">
        <v>90</v>
      </c>
      <c r="C4786" s="62">
        <v>584313</v>
      </c>
      <c r="D4786" s="61" t="s">
        <v>11961</v>
      </c>
      <c r="E4786" s="61" t="s">
        <v>12227</v>
      </c>
      <c r="F4786" s="61" t="s">
        <v>12275</v>
      </c>
      <c r="G4786" s="63">
        <v>6</v>
      </c>
    </row>
    <row r="4787" spans="1:7" hidden="1" x14ac:dyDescent="0.25">
      <c r="A4787" s="61" t="s">
        <v>12288</v>
      </c>
      <c r="B4787" s="61" t="s">
        <v>90</v>
      </c>
      <c r="C4787" s="62">
        <v>584313</v>
      </c>
      <c r="D4787" s="61" t="s">
        <v>11961</v>
      </c>
      <c r="E4787" s="61" t="s">
        <v>12227</v>
      </c>
      <c r="F4787" s="61" t="s">
        <v>12276</v>
      </c>
      <c r="G4787" s="63">
        <v>6</v>
      </c>
    </row>
    <row r="4788" spans="1:7" hidden="1" x14ac:dyDescent="0.25">
      <c r="A4788" s="61" t="s">
        <v>12288</v>
      </c>
      <c r="B4788" s="61" t="s">
        <v>90</v>
      </c>
      <c r="C4788" s="62">
        <v>584313</v>
      </c>
      <c r="D4788" s="61" t="s">
        <v>11961</v>
      </c>
      <c r="E4788" s="61" t="s">
        <v>12228</v>
      </c>
      <c r="F4788" s="61" t="s">
        <v>12275</v>
      </c>
      <c r="G4788" s="63">
        <v>6</v>
      </c>
    </row>
    <row r="4789" spans="1:7" hidden="1" x14ac:dyDescent="0.25">
      <c r="A4789" s="61" t="s">
        <v>12288</v>
      </c>
      <c r="B4789" s="61" t="s">
        <v>90</v>
      </c>
      <c r="C4789" s="62">
        <v>584313</v>
      </c>
      <c r="D4789" s="61" t="s">
        <v>11961</v>
      </c>
      <c r="E4789" s="61" t="s">
        <v>12228</v>
      </c>
      <c r="F4789" s="61" t="s">
        <v>12276</v>
      </c>
      <c r="G4789" s="63">
        <v>6</v>
      </c>
    </row>
    <row r="4790" spans="1:7" hidden="1" x14ac:dyDescent="0.25">
      <c r="A4790" s="61" t="s">
        <v>12288</v>
      </c>
      <c r="B4790" s="61" t="s">
        <v>85</v>
      </c>
      <c r="C4790" s="62">
        <v>584584</v>
      </c>
      <c r="D4790" s="61" t="s">
        <v>12051</v>
      </c>
      <c r="E4790" s="61" t="s">
        <v>12162</v>
      </c>
      <c r="F4790" s="61" t="s">
        <v>12275</v>
      </c>
      <c r="G4790" s="63">
        <v>13</v>
      </c>
    </row>
    <row r="4791" spans="1:7" hidden="1" x14ac:dyDescent="0.25">
      <c r="A4791" s="61" t="s">
        <v>12288</v>
      </c>
      <c r="B4791" s="61" t="s">
        <v>85</v>
      </c>
      <c r="C4791" s="62">
        <v>584584</v>
      </c>
      <c r="D4791" s="61" t="s">
        <v>12051</v>
      </c>
      <c r="E4791" s="61" t="s">
        <v>12168</v>
      </c>
      <c r="F4791" s="61" t="s">
        <v>12275</v>
      </c>
      <c r="G4791" s="63">
        <v>13</v>
      </c>
    </row>
    <row r="4792" spans="1:7" hidden="1" x14ac:dyDescent="0.25">
      <c r="A4792" s="61" t="s">
        <v>12288</v>
      </c>
      <c r="B4792" s="61" t="s">
        <v>67</v>
      </c>
      <c r="C4792" s="62">
        <v>584646</v>
      </c>
      <c r="D4792" s="61" t="s">
        <v>12051</v>
      </c>
      <c r="E4792" s="61" t="s">
        <v>12190</v>
      </c>
      <c r="F4792" s="61" t="s">
        <v>12275</v>
      </c>
      <c r="G4792" s="63">
        <v>5</v>
      </c>
    </row>
    <row r="4793" spans="1:7" hidden="1" x14ac:dyDescent="0.25">
      <c r="A4793" s="61" t="s">
        <v>12288</v>
      </c>
      <c r="B4793" s="61" t="s">
        <v>67</v>
      </c>
      <c r="C4793" s="62">
        <v>584646</v>
      </c>
      <c r="D4793" s="61" t="s">
        <v>12051</v>
      </c>
      <c r="E4793" s="61" t="s">
        <v>12190</v>
      </c>
      <c r="F4793" s="61" t="s">
        <v>12276</v>
      </c>
      <c r="G4793" s="63">
        <v>4.5</v>
      </c>
    </row>
    <row r="4794" spans="1:7" hidden="1" x14ac:dyDescent="0.25">
      <c r="A4794" s="61" t="s">
        <v>12288</v>
      </c>
      <c r="B4794" s="61" t="s">
        <v>67</v>
      </c>
      <c r="C4794" s="62">
        <v>584646</v>
      </c>
      <c r="D4794" s="61" t="s">
        <v>12075</v>
      </c>
      <c r="E4794" s="61" t="s">
        <v>12190</v>
      </c>
      <c r="F4794" s="61" t="s">
        <v>12275</v>
      </c>
      <c r="G4794" s="63">
        <v>5</v>
      </c>
    </row>
    <row r="4795" spans="1:7" hidden="1" x14ac:dyDescent="0.25">
      <c r="A4795" s="61" t="s">
        <v>12288</v>
      </c>
      <c r="B4795" s="61" t="s">
        <v>67</v>
      </c>
      <c r="C4795" s="62">
        <v>584646</v>
      </c>
      <c r="D4795" s="61" t="s">
        <v>12075</v>
      </c>
      <c r="E4795" s="61" t="s">
        <v>12190</v>
      </c>
      <c r="F4795" s="61" t="s">
        <v>12276</v>
      </c>
      <c r="G4795" s="63">
        <v>4.5</v>
      </c>
    </row>
    <row r="4796" spans="1:7" hidden="1" x14ac:dyDescent="0.25">
      <c r="A4796" s="61" t="s">
        <v>12288</v>
      </c>
      <c r="B4796" s="61" t="s">
        <v>92</v>
      </c>
      <c r="C4796" s="62">
        <v>584688</v>
      </c>
      <c r="D4796" s="61" t="s">
        <v>12051</v>
      </c>
      <c r="E4796" s="61" t="s">
        <v>12193</v>
      </c>
      <c r="F4796" s="61" t="s">
        <v>12275</v>
      </c>
      <c r="G4796" s="63">
        <v>2</v>
      </c>
    </row>
    <row r="4797" spans="1:7" hidden="1" x14ac:dyDescent="0.25">
      <c r="A4797" s="61" t="s">
        <v>12288</v>
      </c>
      <c r="B4797" s="61" t="s">
        <v>191</v>
      </c>
      <c r="C4797" s="62">
        <v>584798</v>
      </c>
      <c r="D4797" s="61" t="s">
        <v>12051</v>
      </c>
      <c r="E4797" s="61" t="s">
        <v>12167</v>
      </c>
      <c r="F4797" s="61" t="s">
        <v>12275</v>
      </c>
      <c r="G4797" s="63">
        <v>7</v>
      </c>
    </row>
    <row r="4798" spans="1:7" hidden="1" x14ac:dyDescent="0.25">
      <c r="A4798" s="61" t="s">
        <v>12288</v>
      </c>
      <c r="B4798" s="61" t="s">
        <v>6102</v>
      </c>
      <c r="C4798" s="62">
        <v>584846</v>
      </c>
      <c r="D4798" s="61" t="s">
        <v>12051</v>
      </c>
      <c r="E4798" s="61" t="s">
        <v>12201</v>
      </c>
      <c r="F4798" s="61" t="s">
        <v>12275</v>
      </c>
      <c r="G4798" s="63">
        <v>10</v>
      </c>
    </row>
    <row r="4799" spans="1:7" hidden="1" x14ac:dyDescent="0.25">
      <c r="A4799" s="61" t="s">
        <v>12288</v>
      </c>
      <c r="B4799" s="61" t="s">
        <v>101</v>
      </c>
      <c r="C4799" s="62">
        <v>584874</v>
      </c>
      <c r="D4799" s="61" t="s">
        <v>12051</v>
      </c>
      <c r="E4799" s="61" t="s">
        <v>12207</v>
      </c>
      <c r="F4799" s="61" t="s">
        <v>12276</v>
      </c>
      <c r="G4799" s="63">
        <v>4</v>
      </c>
    </row>
    <row r="4800" spans="1:7" hidden="1" x14ac:dyDescent="0.25">
      <c r="A4800" s="61" t="s">
        <v>12288</v>
      </c>
      <c r="B4800" s="61" t="s">
        <v>198</v>
      </c>
      <c r="C4800" s="62">
        <v>253529</v>
      </c>
      <c r="D4800" s="61" t="s">
        <v>12051</v>
      </c>
      <c r="E4800" s="61" t="s">
        <v>12205</v>
      </c>
      <c r="F4800" s="61" t="s">
        <v>12275</v>
      </c>
      <c r="G4800" s="63">
        <v>3.5</v>
      </c>
    </row>
    <row r="4801" spans="1:7" hidden="1" x14ac:dyDescent="0.25">
      <c r="A4801" s="61" t="s">
        <v>12288</v>
      </c>
      <c r="B4801" s="61" t="s">
        <v>198</v>
      </c>
      <c r="C4801" s="62">
        <v>253529</v>
      </c>
      <c r="D4801" s="61" t="s">
        <v>12051</v>
      </c>
      <c r="E4801" s="61" t="s">
        <v>12228</v>
      </c>
      <c r="F4801" s="61" t="s">
        <v>12275</v>
      </c>
      <c r="G4801" s="63">
        <v>6</v>
      </c>
    </row>
    <row r="4802" spans="1:7" hidden="1" x14ac:dyDescent="0.25">
      <c r="A4802" s="61" t="s">
        <v>12288</v>
      </c>
      <c r="B4802" s="61" t="s">
        <v>198</v>
      </c>
      <c r="C4802" s="62">
        <v>253529</v>
      </c>
      <c r="D4802" s="61" t="s">
        <v>12051</v>
      </c>
      <c r="E4802" s="61" t="s">
        <v>12228</v>
      </c>
      <c r="F4802" s="61" t="s">
        <v>12276</v>
      </c>
      <c r="G4802" s="63">
        <v>6</v>
      </c>
    </row>
    <row r="4803" spans="1:7" hidden="1" x14ac:dyDescent="0.25">
      <c r="A4803" s="61" t="s">
        <v>12288</v>
      </c>
      <c r="B4803" s="61" t="s">
        <v>198</v>
      </c>
      <c r="C4803" s="62">
        <v>253529</v>
      </c>
      <c r="D4803" s="61" t="s">
        <v>12051</v>
      </c>
      <c r="E4803" s="61" t="s">
        <v>12222</v>
      </c>
      <c r="F4803" s="61" t="s">
        <v>12275</v>
      </c>
      <c r="G4803" s="63">
        <v>2.5</v>
      </c>
    </row>
    <row r="4804" spans="1:7" hidden="1" x14ac:dyDescent="0.25">
      <c r="A4804" s="61" t="s">
        <v>12288</v>
      </c>
      <c r="B4804" s="61" t="s">
        <v>198</v>
      </c>
      <c r="C4804" s="62">
        <v>253529</v>
      </c>
      <c r="D4804" s="61" t="s">
        <v>12051</v>
      </c>
      <c r="E4804" s="61" t="s">
        <v>12224</v>
      </c>
      <c r="F4804" s="61" t="s">
        <v>12275</v>
      </c>
      <c r="G4804" s="63">
        <v>3</v>
      </c>
    </row>
    <row r="4805" spans="1:7" hidden="1" x14ac:dyDescent="0.25">
      <c r="A4805" s="61" t="s">
        <v>12288</v>
      </c>
      <c r="B4805" s="61" t="s">
        <v>198</v>
      </c>
      <c r="C4805" s="62">
        <v>253529</v>
      </c>
      <c r="D4805" s="61" t="s">
        <v>12051</v>
      </c>
      <c r="E4805" s="61" t="s">
        <v>12229</v>
      </c>
      <c r="F4805" s="61" t="s">
        <v>12275</v>
      </c>
      <c r="G4805" s="63">
        <v>2.5</v>
      </c>
    </row>
    <row r="4806" spans="1:7" hidden="1" x14ac:dyDescent="0.25">
      <c r="A4806" s="61" t="s">
        <v>12288</v>
      </c>
      <c r="B4806" s="61" t="s">
        <v>198</v>
      </c>
      <c r="C4806" s="62">
        <v>253529</v>
      </c>
      <c r="D4806" s="61" t="s">
        <v>12051</v>
      </c>
      <c r="E4806" s="61" t="s">
        <v>12229</v>
      </c>
      <c r="F4806" s="61" t="s">
        <v>12276</v>
      </c>
      <c r="G4806" s="63">
        <v>2.5</v>
      </c>
    </row>
    <row r="4807" spans="1:7" hidden="1" x14ac:dyDescent="0.25">
      <c r="A4807" s="61" t="s">
        <v>12288</v>
      </c>
      <c r="B4807" s="61" t="s">
        <v>198</v>
      </c>
      <c r="C4807" s="62">
        <v>253529</v>
      </c>
      <c r="D4807" s="61" t="s">
        <v>12051</v>
      </c>
      <c r="E4807" s="61" t="s">
        <v>12172</v>
      </c>
      <c r="F4807" s="61" t="s">
        <v>12275</v>
      </c>
      <c r="G4807" s="63">
        <v>2.5</v>
      </c>
    </row>
    <row r="4808" spans="1:7" hidden="1" x14ac:dyDescent="0.25">
      <c r="A4808" s="61" t="s">
        <v>12288</v>
      </c>
      <c r="B4808" s="61" t="s">
        <v>198</v>
      </c>
      <c r="C4808" s="62">
        <v>253529</v>
      </c>
      <c r="D4808" s="61" t="s">
        <v>12051</v>
      </c>
      <c r="E4808" s="61" t="s">
        <v>12172</v>
      </c>
      <c r="F4808" s="61" t="s">
        <v>12276</v>
      </c>
      <c r="G4808" s="63">
        <v>2.5</v>
      </c>
    </row>
    <row r="4809" spans="1:7" hidden="1" x14ac:dyDescent="0.25">
      <c r="A4809" s="61" t="s">
        <v>12288</v>
      </c>
      <c r="B4809" s="61" t="s">
        <v>198</v>
      </c>
      <c r="C4809" s="62">
        <v>253529</v>
      </c>
      <c r="D4809" s="61" t="s">
        <v>1174</v>
      </c>
      <c r="E4809" s="61" t="s">
        <v>12227</v>
      </c>
      <c r="F4809" s="61" t="s">
        <v>12275</v>
      </c>
      <c r="G4809" s="63">
        <v>3</v>
      </c>
    </row>
    <row r="4810" spans="1:7" hidden="1" x14ac:dyDescent="0.25">
      <c r="A4810" s="61" t="s">
        <v>12288</v>
      </c>
      <c r="B4810" s="61" t="s">
        <v>198</v>
      </c>
      <c r="C4810" s="62">
        <v>253529</v>
      </c>
      <c r="D4810" s="61" t="s">
        <v>1174</v>
      </c>
      <c r="E4810" s="61" t="s">
        <v>12172</v>
      </c>
      <c r="F4810" s="61" t="s">
        <v>12275</v>
      </c>
      <c r="G4810" s="63">
        <v>3</v>
      </c>
    </row>
    <row r="4811" spans="1:7" hidden="1" x14ac:dyDescent="0.25">
      <c r="A4811" s="61" t="s">
        <v>12288</v>
      </c>
      <c r="B4811" s="61" t="s">
        <v>198</v>
      </c>
      <c r="C4811" s="62">
        <v>253529</v>
      </c>
      <c r="D4811" s="61" t="s">
        <v>1174</v>
      </c>
      <c r="E4811" s="61" t="s">
        <v>12172</v>
      </c>
      <c r="F4811" s="61" t="s">
        <v>12276</v>
      </c>
      <c r="G4811" s="63">
        <v>3</v>
      </c>
    </row>
    <row r="4812" spans="1:7" hidden="1" x14ac:dyDescent="0.25">
      <c r="A4812" s="61" t="s">
        <v>12288</v>
      </c>
      <c r="B4812" s="61" t="s">
        <v>198</v>
      </c>
      <c r="C4812" s="62">
        <v>253529</v>
      </c>
      <c r="D4812" s="61" t="s">
        <v>11993</v>
      </c>
      <c r="E4812" s="61" t="s">
        <v>12166</v>
      </c>
      <c r="F4812" s="61" t="s">
        <v>12275</v>
      </c>
      <c r="G4812" s="63">
        <v>10</v>
      </c>
    </row>
    <row r="4813" spans="1:7" hidden="1" x14ac:dyDescent="0.25">
      <c r="A4813" s="61" t="s">
        <v>12288</v>
      </c>
      <c r="B4813" s="61" t="s">
        <v>198</v>
      </c>
      <c r="C4813" s="62">
        <v>253529</v>
      </c>
      <c r="D4813" s="61" t="s">
        <v>11993</v>
      </c>
      <c r="E4813" s="61" t="s">
        <v>12166</v>
      </c>
      <c r="F4813" s="61" t="s">
        <v>12276</v>
      </c>
      <c r="G4813" s="63">
        <v>10</v>
      </c>
    </row>
    <row r="4814" spans="1:7" hidden="1" x14ac:dyDescent="0.25">
      <c r="A4814" s="61" t="s">
        <v>12288</v>
      </c>
      <c r="B4814" s="61" t="s">
        <v>198</v>
      </c>
      <c r="C4814" s="62">
        <v>253529</v>
      </c>
      <c r="D4814" s="61" t="s">
        <v>12059</v>
      </c>
      <c r="E4814" s="61" t="s">
        <v>12227</v>
      </c>
      <c r="F4814" s="61" t="s">
        <v>12275</v>
      </c>
      <c r="G4814" s="63">
        <v>3</v>
      </c>
    </row>
    <row r="4815" spans="1:7" hidden="1" x14ac:dyDescent="0.25">
      <c r="A4815" s="61" t="s">
        <v>12288</v>
      </c>
      <c r="B4815" s="61" t="s">
        <v>198</v>
      </c>
      <c r="C4815" s="62">
        <v>253529</v>
      </c>
      <c r="D4815" s="61" t="s">
        <v>12156</v>
      </c>
      <c r="E4815" s="61" t="s">
        <v>12229</v>
      </c>
      <c r="F4815" s="61" t="s">
        <v>12275</v>
      </c>
      <c r="G4815" s="63">
        <v>2.5</v>
      </c>
    </row>
    <row r="4816" spans="1:7" hidden="1" x14ac:dyDescent="0.25">
      <c r="A4816" s="61" t="s">
        <v>12288</v>
      </c>
      <c r="B4816" s="61" t="s">
        <v>198</v>
      </c>
      <c r="C4816" s="62">
        <v>253529</v>
      </c>
      <c r="D4816" s="61" t="s">
        <v>12156</v>
      </c>
      <c r="E4816" s="61" t="s">
        <v>12229</v>
      </c>
      <c r="F4816" s="61" t="s">
        <v>12276</v>
      </c>
      <c r="G4816" s="63">
        <v>2.5</v>
      </c>
    </row>
    <row r="4817" spans="1:7" hidden="1" x14ac:dyDescent="0.25">
      <c r="A4817" s="61" t="s">
        <v>12288</v>
      </c>
      <c r="B4817" s="61" t="s">
        <v>198</v>
      </c>
      <c r="C4817" s="62">
        <v>253529</v>
      </c>
      <c r="D4817" s="61" t="s">
        <v>12156</v>
      </c>
      <c r="E4817" s="61" t="s">
        <v>12172</v>
      </c>
      <c r="F4817" s="61" t="s">
        <v>12275</v>
      </c>
      <c r="G4817" s="63">
        <v>2.5</v>
      </c>
    </row>
    <row r="4818" spans="1:7" hidden="1" x14ac:dyDescent="0.25">
      <c r="A4818" s="61" t="s">
        <v>12288</v>
      </c>
      <c r="B4818" s="61" t="s">
        <v>198</v>
      </c>
      <c r="C4818" s="62">
        <v>253529</v>
      </c>
      <c r="D4818" s="61" t="s">
        <v>12156</v>
      </c>
      <c r="E4818" s="61" t="s">
        <v>12172</v>
      </c>
      <c r="F4818" s="61" t="s">
        <v>12276</v>
      </c>
      <c r="G4818" s="63">
        <v>2.5</v>
      </c>
    </row>
    <row r="4819" spans="1:7" hidden="1" x14ac:dyDescent="0.25">
      <c r="A4819" s="61" t="s">
        <v>12288</v>
      </c>
      <c r="B4819" s="61" t="s">
        <v>198</v>
      </c>
      <c r="C4819" s="62">
        <v>253529</v>
      </c>
      <c r="D4819" s="61" t="s">
        <v>11989</v>
      </c>
      <c r="E4819" s="61" t="s">
        <v>12228</v>
      </c>
      <c r="F4819" s="61" t="s">
        <v>12276</v>
      </c>
      <c r="G4819" s="63">
        <v>6</v>
      </c>
    </row>
    <row r="4820" spans="1:7" hidden="1" x14ac:dyDescent="0.25">
      <c r="A4820" s="61" t="s">
        <v>12288</v>
      </c>
      <c r="B4820" s="61" t="s">
        <v>198</v>
      </c>
      <c r="C4820" s="62">
        <v>253529</v>
      </c>
      <c r="D4820" s="61" t="s">
        <v>11961</v>
      </c>
      <c r="E4820" s="61" t="s">
        <v>12228</v>
      </c>
      <c r="F4820" s="61" t="s">
        <v>12275</v>
      </c>
      <c r="G4820" s="63">
        <v>6</v>
      </c>
    </row>
    <row r="4821" spans="1:7" hidden="1" x14ac:dyDescent="0.25">
      <c r="A4821" s="61" t="s">
        <v>12288</v>
      </c>
      <c r="B4821" s="61" t="s">
        <v>198</v>
      </c>
      <c r="C4821" s="62">
        <v>253529</v>
      </c>
      <c r="D4821" s="61" t="s">
        <v>11961</v>
      </c>
      <c r="E4821" s="61" t="s">
        <v>12228</v>
      </c>
      <c r="F4821" s="61" t="s">
        <v>12276</v>
      </c>
      <c r="G4821" s="63">
        <v>6</v>
      </c>
    </row>
    <row r="4822" spans="1:7" hidden="1" x14ac:dyDescent="0.25">
      <c r="A4822" s="61" t="s">
        <v>12288</v>
      </c>
      <c r="B4822" s="61" t="s">
        <v>198</v>
      </c>
      <c r="C4822" s="62">
        <v>253529</v>
      </c>
      <c r="D4822" s="61" t="s">
        <v>11961</v>
      </c>
      <c r="E4822" s="61" t="s">
        <v>12172</v>
      </c>
      <c r="F4822" s="61" t="s">
        <v>12275</v>
      </c>
      <c r="G4822" s="63">
        <v>6</v>
      </c>
    </row>
    <row r="4823" spans="1:7" hidden="1" x14ac:dyDescent="0.25">
      <c r="A4823" s="61" t="s">
        <v>12288</v>
      </c>
      <c r="B4823" s="61" t="s">
        <v>107</v>
      </c>
      <c r="C4823" s="62">
        <v>584974</v>
      </c>
      <c r="D4823" s="61" t="s">
        <v>12051</v>
      </c>
      <c r="E4823" s="61" t="s">
        <v>12213</v>
      </c>
      <c r="F4823" s="61" t="s">
        <v>12275</v>
      </c>
      <c r="G4823" s="63">
        <v>7</v>
      </c>
    </row>
    <row r="4824" spans="1:7" hidden="1" x14ac:dyDescent="0.25">
      <c r="A4824" s="61" t="s">
        <v>12288</v>
      </c>
      <c r="B4824" s="61" t="s">
        <v>107</v>
      </c>
      <c r="C4824" s="62">
        <v>584974</v>
      </c>
      <c r="D4824" s="61" t="s">
        <v>12051</v>
      </c>
      <c r="E4824" s="61" t="s">
        <v>12213</v>
      </c>
      <c r="F4824" s="61" t="s">
        <v>12276</v>
      </c>
      <c r="G4824" s="63">
        <v>6</v>
      </c>
    </row>
    <row r="4825" spans="1:7" hidden="1" x14ac:dyDescent="0.25">
      <c r="A4825" s="61" t="s">
        <v>12288</v>
      </c>
      <c r="B4825" s="61" t="s">
        <v>107</v>
      </c>
      <c r="C4825" s="62">
        <v>584974</v>
      </c>
      <c r="D4825" s="61" t="s">
        <v>12073</v>
      </c>
      <c r="E4825" s="61" t="s">
        <v>12213</v>
      </c>
      <c r="F4825" s="61" t="s">
        <v>12275</v>
      </c>
      <c r="G4825" s="63">
        <v>7</v>
      </c>
    </row>
    <row r="4826" spans="1:7" hidden="1" x14ac:dyDescent="0.25">
      <c r="A4826" s="61" t="s">
        <v>12288</v>
      </c>
      <c r="B4826" s="61" t="s">
        <v>107</v>
      </c>
      <c r="C4826" s="62">
        <v>584974</v>
      </c>
      <c r="D4826" s="61" t="s">
        <v>12073</v>
      </c>
      <c r="E4826" s="61" t="s">
        <v>12213</v>
      </c>
      <c r="F4826" s="61" t="s">
        <v>12276</v>
      </c>
      <c r="G4826" s="63">
        <v>6</v>
      </c>
    </row>
    <row r="4827" spans="1:7" hidden="1" x14ac:dyDescent="0.25">
      <c r="A4827" s="61" t="s">
        <v>12288</v>
      </c>
      <c r="B4827" s="61" t="s">
        <v>44</v>
      </c>
      <c r="C4827" s="62">
        <v>585632</v>
      </c>
      <c r="D4827" s="61" t="s">
        <v>12051</v>
      </c>
      <c r="E4827" s="61" t="s">
        <v>12212</v>
      </c>
      <c r="F4827" s="61" t="s">
        <v>12275</v>
      </c>
      <c r="G4827" s="63">
        <v>3</v>
      </c>
    </row>
    <row r="4828" spans="1:7" hidden="1" x14ac:dyDescent="0.25">
      <c r="A4828" s="61" t="s">
        <v>12288</v>
      </c>
      <c r="B4828" s="61" t="s">
        <v>44</v>
      </c>
      <c r="C4828" s="62">
        <v>585632</v>
      </c>
      <c r="D4828" s="61" t="s">
        <v>12051</v>
      </c>
      <c r="E4828" s="61" t="s">
        <v>12212</v>
      </c>
      <c r="F4828" s="61" t="s">
        <v>12276</v>
      </c>
      <c r="G4828" s="63">
        <v>3</v>
      </c>
    </row>
    <row r="4829" spans="1:7" hidden="1" x14ac:dyDescent="0.25">
      <c r="A4829" s="61" t="s">
        <v>12288</v>
      </c>
      <c r="B4829" s="61" t="s">
        <v>151</v>
      </c>
      <c r="C4829" s="62">
        <v>586193</v>
      </c>
      <c r="D4829" s="61" t="s">
        <v>12051</v>
      </c>
      <c r="E4829" s="61" t="s">
        <v>12230</v>
      </c>
      <c r="F4829" s="61" t="s">
        <v>12275</v>
      </c>
      <c r="G4829" s="63">
        <v>3</v>
      </c>
    </row>
    <row r="4830" spans="1:7" hidden="1" x14ac:dyDescent="0.25">
      <c r="A4830" s="61" t="s">
        <v>12288</v>
      </c>
      <c r="B4830" s="61" t="s">
        <v>206</v>
      </c>
      <c r="C4830" s="62">
        <v>586196</v>
      </c>
      <c r="D4830" s="61" t="s">
        <v>12051</v>
      </c>
      <c r="E4830" s="61" t="s">
        <v>12167</v>
      </c>
      <c r="F4830" s="61" t="s">
        <v>12275</v>
      </c>
      <c r="G4830" s="63">
        <v>8</v>
      </c>
    </row>
    <row r="4831" spans="1:7" hidden="1" x14ac:dyDescent="0.25">
      <c r="A4831" s="61" t="s">
        <v>12288</v>
      </c>
      <c r="B4831" s="61" t="s">
        <v>53</v>
      </c>
      <c r="C4831" s="62">
        <v>586219</v>
      </c>
      <c r="D4831" s="61" t="s">
        <v>12051</v>
      </c>
      <c r="E4831" s="61" t="s">
        <v>12194</v>
      </c>
      <c r="F4831" s="61" t="s">
        <v>12276</v>
      </c>
      <c r="G4831" s="63">
        <v>23.5</v>
      </c>
    </row>
    <row r="4832" spans="1:7" hidden="1" x14ac:dyDescent="0.25">
      <c r="A4832" s="61" t="s">
        <v>12288</v>
      </c>
      <c r="B4832" s="61" t="s">
        <v>53</v>
      </c>
      <c r="C4832" s="62">
        <v>586219</v>
      </c>
      <c r="D4832" s="61" t="s">
        <v>12137</v>
      </c>
      <c r="E4832" s="61" t="s">
        <v>12194</v>
      </c>
      <c r="F4832" s="61" t="s">
        <v>12276</v>
      </c>
      <c r="G4832" s="63">
        <v>23.5</v>
      </c>
    </row>
    <row r="4833" spans="1:7" hidden="1" x14ac:dyDescent="0.25">
      <c r="A4833" s="61" t="s">
        <v>12288</v>
      </c>
      <c r="B4833" s="61" t="s">
        <v>94</v>
      </c>
      <c r="C4833" s="62">
        <v>586558</v>
      </c>
      <c r="D4833" s="61" t="s">
        <v>12129</v>
      </c>
      <c r="E4833" s="61" t="s">
        <v>12201</v>
      </c>
      <c r="F4833" s="61" t="s">
        <v>12275</v>
      </c>
      <c r="G4833" s="63">
        <v>19.5</v>
      </c>
    </row>
    <row r="4834" spans="1:7" hidden="1" x14ac:dyDescent="0.25">
      <c r="A4834" s="61" t="s">
        <v>12288</v>
      </c>
      <c r="B4834" s="61" t="s">
        <v>94</v>
      </c>
      <c r="C4834" s="62">
        <v>586558</v>
      </c>
      <c r="D4834" s="61" t="s">
        <v>12051</v>
      </c>
      <c r="E4834" s="61" t="s">
        <v>12201</v>
      </c>
      <c r="F4834" s="61" t="s">
        <v>12275</v>
      </c>
      <c r="G4834" s="63">
        <v>19.5</v>
      </c>
    </row>
    <row r="4835" spans="1:7" hidden="1" x14ac:dyDescent="0.25">
      <c r="A4835" s="61" t="s">
        <v>12288</v>
      </c>
      <c r="B4835" s="61" t="s">
        <v>165</v>
      </c>
      <c r="C4835" s="62">
        <v>586829</v>
      </c>
      <c r="D4835" s="61" t="s">
        <v>12051</v>
      </c>
      <c r="E4835" s="61" t="s">
        <v>12209</v>
      </c>
      <c r="F4835" s="61" t="s">
        <v>12275</v>
      </c>
      <c r="G4835" s="63">
        <v>3</v>
      </c>
    </row>
    <row r="4836" spans="1:7" hidden="1" x14ac:dyDescent="0.25">
      <c r="A4836" s="61" t="s">
        <v>12288</v>
      </c>
      <c r="B4836" s="61" t="s">
        <v>165</v>
      </c>
      <c r="C4836" s="62">
        <v>586829</v>
      </c>
      <c r="D4836" s="61" t="s">
        <v>12051</v>
      </c>
      <c r="E4836" s="61" t="s">
        <v>12209</v>
      </c>
      <c r="F4836" s="61" t="s">
        <v>12276</v>
      </c>
      <c r="G4836" s="63">
        <v>3</v>
      </c>
    </row>
    <row r="4837" spans="1:7" hidden="1" x14ac:dyDescent="0.25">
      <c r="A4837" s="61" t="s">
        <v>12288</v>
      </c>
      <c r="B4837" s="61" t="s">
        <v>48</v>
      </c>
      <c r="C4837" s="62">
        <v>258124</v>
      </c>
      <c r="D4837" s="61" t="s">
        <v>12051</v>
      </c>
      <c r="E4837" s="61" t="s">
        <v>12229</v>
      </c>
      <c r="F4837" s="61" t="s">
        <v>12275</v>
      </c>
      <c r="G4837" s="63">
        <v>2.5</v>
      </c>
    </row>
    <row r="4838" spans="1:7" hidden="1" x14ac:dyDescent="0.25">
      <c r="A4838" s="61" t="s">
        <v>12288</v>
      </c>
      <c r="B4838" s="61" t="s">
        <v>48</v>
      </c>
      <c r="C4838" s="62">
        <v>258124</v>
      </c>
      <c r="D4838" s="61" t="s">
        <v>12051</v>
      </c>
      <c r="E4838" s="61" t="s">
        <v>12229</v>
      </c>
      <c r="F4838" s="61" t="s">
        <v>12276</v>
      </c>
      <c r="G4838" s="63">
        <v>2.5</v>
      </c>
    </row>
    <row r="4839" spans="1:7" hidden="1" x14ac:dyDescent="0.25">
      <c r="A4839" s="61" t="s">
        <v>12288</v>
      </c>
      <c r="B4839" s="61" t="s">
        <v>48</v>
      </c>
      <c r="C4839" s="62">
        <v>258124</v>
      </c>
      <c r="D4839" s="61" t="s">
        <v>12156</v>
      </c>
      <c r="E4839" s="61" t="s">
        <v>12229</v>
      </c>
      <c r="F4839" s="61" t="s">
        <v>12275</v>
      </c>
      <c r="G4839" s="63">
        <v>2.5</v>
      </c>
    </row>
    <row r="4840" spans="1:7" hidden="1" x14ac:dyDescent="0.25">
      <c r="A4840" s="61" t="s">
        <v>12288</v>
      </c>
      <c r="B4840" s="61" t="s">
        <v>48</v>
      </c>
      <c r="C4840" s="62">
        <v>258124</v>
      </c>
      <c r="D4840" s="61" t="s">
        <v>12156</v>
      </c>
      <c r="E4840" s="61" t="s">
        <v>12229</v>
      </c>
      <c r="F4840" s="61" t="s">
        <v>12276</v>
      </c>
      <c r="G4840" s="63">
        <v>2.5</v>
      </c>
    </row>
    <row r="4841" spans="1:7" hidden="1" x14ac:dyDescent="0.25">
      <c r="A4841" s="61" t="s">
        <v>12288</v>
      </c>
      <c r="B4841" s="61" t="s">
        <v>248</v>
      </c>
      <c r="C4841" s="62">
        <v>583950</v>
      </c>
      <c r="D4841" s="61" t="s">
        <v>12051</v>
      </c>
      <c r="E4841" s="61" t="s">
        <v>12166</v>
      </c>
      <c r="F4841" s="61" t="s">
        <v>12275</v>
      </c>
      <c r="G4841" s="63">
        <v>6</v>
      </c>
    </row>
    <row r="4842" spans="1:7" hidden="1" x14ac:dyDescent="0.25">
      <c r="A4842" s="61" t="s">
        <v>12288</v>
      </c>
      <c r="B4842" s="61" t="s">
        <v>248</v>
      </c>
      <c r="C4842" s="62">
        <v>583950</v>
      </c>
      <c r="D4842" s="61" t="s">
        <v>11993</v>
      </c>
      <c r="E4842" s="61" t="s">
        <v>12166</v>
      </c>
      <c r="F4842" s="61" t="s">
        <v>12275</v>
      </c>
      <c r="G4842" s="63">
        <v>6</v>
      </c>
    </row>
    <row r="4843" spans="1:7" hidden="1" x14ac:dyDescent="0.25">
      <c r="A4843" s="61" t="s">
        <v>12288</v>
      </c>
      <c r="B4843" s="61" t="s">
        <v>36</v>
      </c>
      <c r="C4843" s="62">
        <v>587066</v>
      </c>
      <c r="D4843" s="61" t="s">
        <v>12051</v>
      </c>
      <c r="E4843" s="61" t="s">
        <v>12231</v>
      </c>
      <c r="F4843" s="61" t="s">
        <v>12275</v>
      </c>
      <c r="G4843" s="63">
        <v>3.5</v>
      </c>
    </row>
    <row r="4844" spans="1:7" hidden="1" x14ac:dyDescent="0.25">
      <c r="A4844" s="61" t="s">
        <v>12288</v>
      </c>
      <c r="B4844" s="61" t="s">
        <v>36</v>
      </c>
      <c r="C4844" s="62">
        <v>587066</v>
      </c>
      <c r="D4844" s="61" t="s">
        <v>12051</v>
      </c>
      <c r="E4844" s="61" t="s">
        <v>12231</v>
      </c>
      <c r="F4844" s="61" t="s">
        <v>12276</v>
      </c>
      <c r="G4844" s="63">
        <v>3.5</v>
      </c>
    </row>
    <row r="4845" spans="1:7" hidden="1" x14ac:dyDescent="0.25">
      <c r="A4845" s="61" t="s">
        <v>12288</v>
      </c>
      <c r="B4845" s="61" t="s">
        <v>36</v>
      </c>
      <c r="C4845" s="62">
        <v>587066</v>
      </c>
      <c r="D4845" s="61" t="s">
        <v>11977</v>
      </c>
      <c r="E4845" s="61" t="s">
        <v>12231</v>
      </c>
      <c r="F4845" s="61" t="s">
        <v>12275</v>
      </c>
      <c r="G4845" s="63">
        <v>3.5</v>
      </c>
    </row>
    <row r="4846" spans="1:7" hidden="1" x14ac:dyDescent="0.25">
      <c r="A4846" s="61" t="s">
        <v>12288</v>
      </c>
      <c r="B4846" s="61" t="s">
        <v>36</v>
      </c>
      <c r="C4846" s="62">
        <v>587066</v>
      </c>
      <c r="D4846" s="61" t="s">
        <v>11977</v>
      </c>
      <c r="E4846" s="61" t="s">
        <v>12231</v>
      </c>
      <c r="F4846" s="61" t="s">
        <v>12276</v>
      </c>
      <c r="G4846" s="63">
        <v>3.5</v>
      </c>
    </row>
    <row r="4847" spans="1:7" hidden="1" x14ac:dyDescent="0.25">
      <c r="A4847" s="61" t="s">
        <v>12288</v>
      </c>
      <c r="B4847" s="61" t="s">
        <v>10901</v>
      </c>
      <c r="C4847" s="62">
        <v>587111</v>
      </c>
      <c r="D4847" s="61" t="s">
        <v>12051</v>
      </c>
      <c r="E4847" s="61" t="s">
        <v>12213</v>
      </c>
      <c r="F4847" s="61" t="s">
        <v>12276</v>
      </c>
      <c r="G4847" s="63">
        <v>6</v>
      </c>
    </row>
    <row r="4848" spans="1:7" hidden="1" x14ac:dyDescent="0.25">
      <c r="A4848" s="61" t="s">
        <v>12288</v>
      </c>
      <c r="B4848" s="61" t="s">
        <v>137</v>
      </c>
      <c r="C4848" s="62">
        <v>587345</v>
      </c>
      <c r="D4848" s="61" t="s">
        <v>12051</v>
      </c>
      <c r="E4848" s="61" t="s">
        <v>12165</v>
      </c>
      <c r="F4848" s="61" t="s">
        <v>12275</v>
      </c>
      <c r="G4848" s="63">
        <v>10</v>
      </c>
    </row>
    <row r="4849" spans="1:7" hidden="1" x14ac:dyDescent="0.25">
      <c r="A4849" s="61" t="s">
        <v>12288</v>
      </c>
      <c r="B4849" s="61" t="s">
        <v>137</v>
      </c>
      <c r="C4849" s="62">
        <v>587345</v>
      </c>
      <c r="D4849" s="61" t="s">
        <v>12051</v>
      </c>
      <c r="E4849" s="61" t="s">
        <v>12165</v>
      </c>
      <c r="F4849" s="61" t="s">
        <v>12276</v>
      </c>
      <c r="G4849" s="63">
        <v>7.5</v>
      </c>
    </row>
    <row r="4850" spans="1:7" hidden="1" x14ac:dyDescent="0.25">
      <c r="A4850" s="61" t="s">
        <v>12288</v>
      </c>
      <c r="B4850" s="61" t="s">
        <v>167</v>
      </c>
      <c r="C4850" s="62">
        <v>587402</v>
      </c>
      <c r="D4850" s="61" t="s">
        <v>12051</v>
      </c>
      <c r="E4850" s="61" t="s">
        <v>12204</v>
      </c>
      <c r="F4850" s="61" t="s">
        <v>12275</v>
      </c>
      <c r="G4850" s="63">
        <v>2</v>
      </c>
    </row>
    <row r="4851" spans="1:7" hidden="1" x14ac:dyDescent="0.25">
      <c r="A4851" s="61" t="s">
        <v>12288</v>
      </c>
      <c r="B4851" s="61" t="s">
        <v>167</v>
      </c>
      <c r="C4851" s="62">
        <v>587402</v>
      </c>
      <c r="D4851" s="61" t="s">
        <v>12051</v>
      </c>
      <c r="E4851" s="61" t="s">
        <v>12204</v>
      </c>
      <c r="F4851" s="61" t="s">
        <v>12276</v>
      </c>
      <c r="G4851" s="63">
        <v>4</v>
      </c>
    </row>
    <row r="4852" spans="1:7" hidden="1" x14ac:dyDescent="0.25">
      <c r="A4852" s="61" t="s">
        <v>12288</v>
      </c>
      <c r="B4852" s="61" t="s">
        <v>91</v>
      </c>
      <c r="C4852" s="62">
        <v>587706</v>
      </c>
      <c r="D4852" s="61" t="s">
        <v>12039</v>
      </c>
      <c r="E4852" s="61" t="s">
        <v>12174</v>
      </c>
      <c r="F4852" s="61" t="s">
        <v>12275</v>
      </c>
      <c r="G4852" s="63">
        <v>9</v>
      </c>
    </row>
    <row r="4853" spans="1:7" hidden="1" x14ac:dyDescent="0.25">
      <c r="A4853" s="61" t="s">
        <v>12288</v>
      </c>
      <c r="B4853" s="61" t="s">
        <v>181</v>
      </c>
      <c r="C4853" s="62">
        <v>587707</v>
      </c>
      <c r="D4853" s="61" t="s">
        <v>12051</v>
      </c>
      <c r="E4853" s="61" t="s">
        <v>12167</v>
      </c>
      <c r="F4853" s="61" t="s">
        <v>12275</v>
      </c>
      <c r="G4853" s="63">
        <v>3</v>
      </c>
    </row>
    <row r="4854" spans="1:7" hidden="1" x14ac:dyDescent="0.25">
      <c r="A4854" s="61" t="s">
        <v>12288</v>
      </c>
      <c r="B4854" s="61" t="s">
        <v>181</v>
      </c>
      <c r="C4854" s="62">
        <v>587707</v>
      </c>
      <c r="D4854" s="61" t="s">
        <v>12051</v>
      </c>
      <c r="E4854" s="61" t="s">
        <v>12167</v>
      </c>
      <c r="F4854" s="61" t="s">
        <v>12276</v>
      </c>
      <c r="G4854" s="63">
        <v>3</v>
      </c>
    </row>
    <row r="4855" spans="1:7" hidden="1" x14ac:dyDescent="0.25">
      <c r="A4855" s="61" t="s">
        <v>12288</v>
      </c>
      <c r="B4855" s="61" t="s">
        <v>146</v>
      </c>
      <c r="C4855" s="62">
        <v>587708</v>
      </c>
      <c r="D4855" s="61" t="s">
        <v>12051</v>
      </c>
      <c r="E4855" s="61" t="s">
        <v>12222</v>
      </c>
      <c r="F4855" s="61" t="s">
        <v>12275</v>
      </c>
      <c r="G4855" s="63">
        <v>2</v>
      </c>
    </row>
    <row r="4856" spans="1:7" hidden="1" x14ac:dyDescent="0.25">
      <c r="A4856" s="61" t="s">
        <v>12288</v>
      </c>
      <c r="B4856" s="61" t="s">
        <v>146</v>
      </c>
      <c r="C4856" s="62">
        <v>587708</v>
      </c>
      <c r="D4856" s="61" t="s">
        <v>12051</v>
      </c>
      <c r="E4856" s="61" t="s">
        <v>12172</v>
      </c>
      <c r="F4856" s="61" t="s">
        <v>12275</v>
      </c>
      <c r="G4856" s="63">
        <v>2</v>
      </c>
    </row>
    <row r="4857" spans="1:7" hidden="1" x14ac:dyDescent="0.25">
      <c r="A4857" s="61" t="s">
        <v>12288</v>
      </c>
      <c r="B4857" s="61" t="s">
        <v>146</v>
      </c>
      <c r="C4857" s="62">
        <v>587708</v>
      </c>
      <c r="D4857" s="61" t="s">
        <v>12119</v>
      </c>
      <c r="E4857" s="61" t="s">
        <v>12222</v>
      </c>
      <c r="F4857" s="61" t="s">
        <v>12275</v>
      </c>
      <c r="G4857" s="63">
        <v>2</v>
      </c>
    </row>
    <row r="4858" spans="1:7" hidden="1" x14ac:dyDescent="0.25">
      <c r="A4858" s="61" t="s">
        <v>12288</v>
      </c>
      <c r="B4858" s="61" t="s">
        <v>197</v>
      </c>
      <c r="C4858" s="62">
        <v>587870</v>
      </c>
      <c r="D4858" s="61" t="s">
        <v>12051</v>
      </c>
      <c r="E4858" s="61" t="s">
        <v>12232</v>
      </c>
      <c r="F4858" s="61" t="s">
        <v>12275</v>
      </c>
      <c r="G4858" s="63">
        <v>11</v>
      </c>
    </row>
    <row r="4859" spans="1:7" hidden="1" x14ac:dyDescent="0.25">
      <c r="A4859" s="61" t="s">
        <v>12288</v>
      </c>
      <c r="B4859" s="61" t="s">
        <v>197</v>
      </c>
      <c r="C4859" s="62">
        <v>587870</v>
      </c>
      <c r="D4859" s="61" t="s">
        <v>12051</v>
      </c>
      <c r="E4859" s="61" t="s">
        <v>12232</v>
      </c>
      <c r="F4859" s="61" t="s">
        <v>12276</v>
      </c>
      <c r="G4859" s="63">
        <v>6.5</v>
      </c>
    </row>
    <row r="4860" spans="1:7" hidden="1" x14ac:dyDescent="0.25">
      <c r="A4860" s="61" t="s">
        <v>12288</v>
      </c>
      <c r="B4860" s="61" t="s">
        <v>197</v>
      </c>
      <c r="C4860" s="62">
        <v>587870</v>
      </c>
      <c r="D4860" s="61" t="s">
        <v>12048</v>
      </c>
      <c r="E4860" s="61" t="s">
        <v>12232</v>
      </c>
      <c r="F4860" s="61" t="s">
        <v>12275</v>
      </c>
      <c r="G4860" s="63">
        <v>11</v>
      </c>
    </row>
    <row r="4861" spans="1:7" hidden="1" x14ac:dyDescent="0.25">
      <c r="A4861" s="61" t="s">
        <v>12288</v>
      </c>
      <c r="B4861" s="61" t="s">
        <v>197</v>
      </c>
      <c r="C4861" s="62">
        <v>587870</v>
      </c>
      <c r="D4861" s="61" t="s">
        <v>12048</v>
      </c>
      <c r="E4861" s="61" t="s">
        <v>12232</v>
      </c>
      <c r="F4861" s="61" t="s">
        <v>12276</v>
      </c>
      <c r="G4861" s="63">
        <v>6.5</v>
      </c>
    </row>
    <row r="4862" spans="1:7" hidden="1" x14ac:dyDescent="0.25">
      <c r="A4862" s="61" t="s">
        <v>12288</v>
      </c>
      <c r="B4862" s="61" t="s">
        <v>145</v>
      </c>
      <c r="C4862" s="62">
        <v>588006</v>
      </c>
      <c r="D4862" s="61" t="s">
        <v>12051</v>
      </c>
      <c r="E4862" s="61" t="s">
        <v>12187</v>
      </c>
      <c r="F4862" s="61" t="s">
        <v>12275</v>
      </c>
      <c r="G4862" s="63">
        <v>4</v>
      </c>
    </row>
    <row r="4863" spans="1:7" hidden="1" x14ac:dyDescent="0.25">
      <c r="A4863" s="61" t="s">
        <v>12288</v>
      </c>
      <c r="B4863" s="61" t="s">
        <v>145</v>
      </c>
      <c r="C4863" s="62">
        <v>588006</v>
      </c>
      <c r="D4863" s="61" t="s">
        <v>12051</v>
      </c>
      <c r="E4863" s="61" t="s">
        <v>12187</v>
      </c>
      <c r="F4863" s="61" t="s">
        <v>12276</v>
      </c>
      <c r="G4863" s="63">
        <v>4</v>
      </c>
    </row>
    <row r="4864" spans="1:7" hidden="1" x14ac:dyDescent="0.25">
      <c r="A4864" s="61" t="s">
        <v>12288</v>
      </c>
      <c r="B4864" s="61" t="s">
        <v>145</v>
      </c>
      <c r="C4864" s="62">
        <v>588006</v>
      </c>
      <c r="D4864" s="61" t="s">
        <v>12132</v>
      </c>
      <c r="E4864" s="61" t="s">
        <v>12187</v>
      </c>
      <c r="F4864" s="61" t="s">
        <v>12275</v>
      </c>
      <c r="G4864" s="63">
        <v>4</v>
      </c>
    </row>
    <row r="4865" spans="1:7" hidden="1" x14ac:dyDescent="0.25">
      <c r="A4865" s="61" t="s">
        <v>12288</v>
      </c>
      <c r="B4865" s="61" t="s">
        <v>145</v>
      </c>
      <c r="C4865" s="62">
        <v>588006</v>
      </c>
      <c r="D4865" s="61" t="s">
        <v>12132</v>
      </c>
      <c r="E4865" s="61" t="s">
        <v>12187</v>
      </c>
      <c r="F4865" s="61" t="s">
        <v>12276</v>
      </c>
      <c r="G4865" s="63">
        <v>4</v>
      </c>
    </row>
    <row r="4866" spans="1:7" hidden="1" x14ac:dyDescent="0.25">
      <c r="A4866" s="61" t="s">
        <v>12288</v>
      </c>
      <c r="B4866" s="61" t="s">
        <v>5771</v>
      </c>
      <c r="C4866" s="62">
        <v>588018</v>
      </c>
      <c r="D4866" s="61" t="s">
        <v>12051</v>
      </c>
      <c r="E4866" s="61" t="s">
        <v>12213</v>
      </c>
      <c r="F4866" s="61" t="s">
        <v>12275</v>
      </c>
      <c r="G4866" s="63">
        <v>7</v>
      </c>
    </row>
    <row r="4867" spans="1:7" hidden="1" x14ac:dyDescent="0.25">
      <c r="A4867" s="61" t="s">
        <v>12288</v>
      </c>
      <c r="B4867" s="61" t="s">
        <v>5771</v>
      </c>
      <c r="C4867" s="62">
        <v>588018</v>
      </c>
      <c r="D4867" s="61" t="s">
        <v>12073</v>
      </c>
      <c r="E4867" s="61" t="s">
        <v>12213</v>
      </c>
      <c r="F4867" s="61" t="s">
        <v>12275</v>
      </c>
      <c r="G4867" s="63">
        <v>7</v>
      </c>
    </row>
    <row r="4868" spans="1:7" hidden="1" x14ac:dyDescent="0.25">
      <c r="A4868" s="61" t="s">
        <v>12288</v>
      </c>
      <c r="B4868" s="61" t="s">
        <v>112</v>
      </c>
      <c r="C4868" s="62">
        <v>588161</v>
      </c>
      <c r="D4868" s="61" t="s">
        <v>12101</v>
      </c>
      <c r="E4868" s="61" t="s">
        <v>12298</v>
      </c>
      <c r="F4868" s="61" t="s">
        <v>12275</v>
      </c>
      <c r="G4868" s="63">
        <v>5.5</v>
      </c>
    </row>
    <row r="4869" spans="1:7" hidden="1" x14ac:dyDescent="0.25">
      <c r="A4869" s="61" t="s">
        <v>12288</v>
      </c>
      <c r="B4869" s="61" t="s">
        <v>112</v>
      </c>
      <c r="C4869" s="62">
        <v>588161</v>
      </c>
      <c r="D4869" s="61" t="s">
        <v>12101</v>
      </c>
      <c r="E4869" s="61" t="s">
        <v>12298</v>
      </c>
      <c r="F4869" s="61" t="s">
        <v>12276</v>
      </c>
      <c r="G4869" s="63">
        <v>5.5</v>
      </c>
    </row>
    <row r="4870" spans="1:7" hidden="1" x14ac:dyDescent="0.25">
      <c r="A4870" s="61" t="s">
        <v>12288</v>
      </c>
      <c r="B4870" s="61" t="s">
        <v>112</v>
      </c>
      <c r="C4870" s="62">
        <v>588161</v>
      </c>
      <c r="D4870" s="61" t="s">
        <v>12101</v>
      </c>
      <c r="E4870" s="61" t="s">
        <v>12233</v>
      </c>
      <c r="F4870" s="61" t="s">
        <v>12275</v>
      </c>
      <c r="G4870" s="63">
        <v>5.5</v>
      </c>
    </row>
    <row r="4871" spans="1:7" hidden="1" x14ac:dyDescent="0.25">
      <c r="A4871" s="61" t="s">
        <v>12288</v>
      </c>
      <c r="B4871" s="61" t="s">
        <v>112</v>
      </c>
      <c r="C4871" s="62">
        <v>588161</v>
      </c>
      <c r="D4871" s="61" t="s">
        <v>12101</v>
      </c>
      <c r="E4871" s="61" t="s">
        <v>12233</v>
      </c>
      <c r="F4871" s="61" t="s">
        <v>12276</v>
      </c>
      <c r="G4871" s="63">
        <v>5.5</v>
      </c>
    </row>
    <row r="4872" spans="1:7" hidden="1" x14ac:dyDescent="0.25">
      <c r="A4872" s="61" t="s">
        <v>12288</v>
      </c>
      <c r="B4872" s="61" t="s">
        <v>112</v>
      </c>
      <c r="C4872" s="62">
        <v>588161</v>
      </c>
      <c r="D4872" s="61" t="s">
        <v>12101</v>
      </c>
      <c r="E4872" s="61" t="s">
        <v>12179</v>
      </c>
      <c r="F4872" s="61" t="s">
        <v>12275</v>
      </c>
      <c r="G4872" s="63">
        <v>5.5</v>
      </c>
    </row>
    <row r="4873" spans="1:7" hidden="1" x14ac:dyDescent="0.25">
      <c r="A4873" s="61" t="s">
        <v>12288</v>
      </c>
      <c r="B4873" s="61" t="s">
        <v>112</v>
      </c>
      <c r="C4873" s="62">
        <v>588161</v>
      </c>
      <c r="D4873" s="61" t="s">
        <v>12101</v>
      </c>
      <c r="E4873" s="61" t="s">
        <v>12179</v>
      </c>
      <c r="F4873" s="61" t="s">
        <v>12276</v>
      </c>
      <c r="G4873" s="63">
        <v>5.5</v>
      </c>
    </row>
    <row r="4874" spans="1:7" hidden="1" x14ac:dyDescent="0.25">
      <c r="A4874" s="61" t="s">
        <v>12288</v>
      </c>
      <c r="B4874" s="61" t="s">
        <v>112</v>
      </c>
      <c r="C4874" s="62">
        <v>588161</v>
      </c>
      <c r="D4874" s="61" t="s">
        <v>12051</v>
      </c>
      <c r="E4874" s="61" t="s">
        <v>12298</v>
      </c>
      <c r="F4874" s="61" t="s">
        <v>12275</v>
      </c>
      <c r="G4874" s="63">
        <v>5.5</v>
      </c>
    </row>
    <row r="4875" spans="1:7" hidden="1" x14ac:dyDescent="0.25">
      <c r="A4875" s="61" t="s">
        <v>12288</v>
      </c>
      <c r="B4875" s="61" t="s">
        <v>112</v>
      </c>
      <c r="C4875" s="62">
        <v>588161</v>
      </c>
      <c r="D4875" s="61" t="s">
        <v>12051</v>
      </c>
      <c r="E4875" s="61" t="s">
        <v>12298</v>
      </c>
      <c r="F4875" s="61" t="s">
        <v>12276</v>
      </c>
      <c r="G4875" s="63">
        <v>5.5</v>
      </c>
    </row>
    <row r="4876" spans="1:7" hidden="1" x14ac:dyDescent="0.25">
      <c r="A4876" s="61" t="s">
        <v>12288</v>
      </c>
      <c r="B4876" s="61" t="s">
        <v>112</v>
      </c>
      <c r="C4876" s="62">
        <v>588161</v>
      </c>
      <c r="D4876" s="61" t="s">
        <v>12051</v>
      </c>
      <c r="E4876" s="61" t="s">
        <v>12233</v>
      </c>
      <c r="F4876" s="61" t="s">
        <v>12275</v>
      </c>
      <c r="G4876" s="63">
        <v>5.5</v>
      </c>
    </row>
    <row r="4877" spans="1:7" hidden="1" x14ac:dyDescent="0.25">
      <c r="A4877" s="61" t="s">
        <v>12288</v>
      </c>
      <c r="B4877" s="61" t="s">
        <v>112</v>
      </c>
      <c r="C4877" s="62">
        <v>588161</v>
      </c>
      <c r="D4877" s="61" t="s">
        <v>12051</v>
      </c>
      <c r="E4877" s="61" t="s">
        <v>12233</v>
      </c>
      <c r="F4877" s="61" t="s">
        <v>12276</v>
      </c>
      <c r="G4877" s="63">
        <v>5.5</v>
      </c>
    </row>
    <row r="4878" spans="1:7" hidden="1" x14ac:dyDescent="0.25">
      <c r="A4878" s="61" t="s">
        <v>12288</v>
      </c>
      <c r="B4878" s="61" t="s">
        <v>112</v>
      </c>
      <c r="C4878" s="62">
        <v>588161</v>
      </c>
      <c r="D4878" s="61" t="s">
        <v>12051</v>
      </c>
      <c r="E4878" s="61" t="s">
        <v>12179</v>
      </c>
      <c r="F4878" s="61" t="s">
        <v>12275</v>
      </c>
      <c r="G4878" s="63">
        <v>5.5</v>
      </c>
    </row>
    <row r="4879" spans="1:7" hidden="1" x14ac:dyDescent="0.25">
      <c r="A4879" s="61" t="s">
        <v>12288</v>
      </c>
      <c r="B4879" s="61" t="s">
        <v>112</v>
      </c>
      <c r="C4879" s="62">
        <v>588161</v>
      </c>
      <c r="D4879" s="61" t="s">
        <v>12051</v>
      </c>
      <c r="E4879" s="61" t="s">
        <v>12179</v>
      </c>
      <c r="F4879" s="61" t="s">
        <v>12276</v>
      </c>
      <c r="G4879" s="63">
        <v>5.5</v>
      </c>
    </row>
    <row r="4880" spans="1:7" hidden="1" x14ac:dyDescent="0.25">
      <c r="A4880" s="61" t="s">
        <v>12288</v>
      </c>
      <c r="B4880" s="61" t="s">
        <v>185</v>
      </c>
      <c r="C4880" s="62">
        <v>267741</v>
      </c>
      <c r="D4880" s="61" t="s">
        <v>12051</v>
      </c>
      <c r="E4880" s="61" t="s">
        <v>12234</v>
      </c>
      <c r="F4880" s="61" t="s">
        <v>12275</v>
      </c>
      <c r="G4880" s="63">
        <v>1.5</v>
      </c>
    </row>
    <row r="4881" spans="1:7" hidden="1" x14ac:dyDescent="0.25">
      <c r="A4881" s="61" t="s">
        <v>12288</v>
      </c>
      <c r="B4881" s="61" t="s">
        <v>116</v>
      </c>
      <c r="C4881" s="62">
        <v>210759</v>
      </c>
      <c r="D4881" s="61" t="s">
        <v>12051</v>
      </c>
      <c r="E4881" s="61" t="s">
        <v>12235</v>
      </c>
      <c r="F4881" s="61" t="s">
        <v>12275</v>
      </c>
      <c r="G4881" s="63">
        <v>0.35</v>
      </c>
    </row>
    <row r="4882" spans="1:7" hidden="1" x14ac:dyDescent="0.25">
      <c r="A4882" s="61" t="s">
        <v>12288</v>
      </c>
      <c r="B4882" s="61" t="s">
        <v>116</v>
      </c>
      <c r="C4882" s="62">
        <v>210759</v>
      </c>
      <c r="D4882" s="61" t="s">
        <v>12051</v>
      </c>
      <c r="E4882" s="61" t="s">
        <v>12235</v>
      </c>
      <c r="F4882" s="61" t="s">
        <v>12276</v>
      </c>
      <c r="G4882" s="63">
        <v>0.35</v>
      </c>
    </row>
    <row r="4883" spans="1:7" hidden="1" x14ac:dyDescent="0.25">
      <c r="A4883" s="61" t="s">
        <v>12288</v>
      </c>
      <c r="B4883" s="61" t="s">
        <v>116</v>
      </c>
      <c r="C4883" s="62">
        <v>210759</v>
      </c>
      <c r="D4883" s="61" t="s">
        <v>11985</v>
      </c>
      <c r="E4883" s="61" t="s">
        <v>12235</v>
      </c>
      <c r="F4883" s="61" t="s">
        <v>12275</v>
      </c>
      <c r="G4883" s="63">
        <v>0.35</v>
      </c>
    </row>
    <row r="4884" spans="1:7" hidden="1" x14ac:dyDescent="0.25">
      <c r="A4884" s="61" t="s">
        <v>12288</v>
      </c>
      <c r="B4884" s="61" t="s">
        <v>116</v>
      </c>
      <c r="C4884" s="62">
        <v>210759</v>
      </c>
      <c r="D4884" s="61" t="s">
        <v>11985</v>
      </c>
      <c r="E4884" s="61" t="s">
        <v>12235</v>
      </c>
      <c r="F4884" s="61" t="s">
        <v>12276</v>
      </c>
      <c r="G4884" s="63">
        <v>0.35</v>
      </c>
    </row>
    <row r="4885" spans="1:7" hidden="1" x14ac:dyDescent="0.25">
      <c r="A4885" s="61" t="s">
        <v>12288</v>
      </c>
      <c r="B4885" s="61" t="s">
        <v>189</v>
      </c>
      <c r="C4885" s="62">
        <v>588332</v>
      </c>
      <c r="D4885" s="61" t="s">
        <v>12051</v>
      </c>
      <c r="E4885" s="61" t="s">
        <v>12169</v>
      </c>
      <c r="F4885" s="61" t="s">
        <v>12275</v>
      </c>
      <c r="G4885" s="63">
        <v>6</v>
      </c>
    </row>
    <row r="4886" spans="1:7" hidden="1" x14ac:dyDescent="0.25">
      <c r="A4886" s="61" t="s">
        <v>12288</v>
      </c>
      <c r="B4886" s="61" t="s">
        <v>189</v>
      </c>
      <c r="C4886" s="62">
        <v>588332</v>
      </c>
      <c r="D4886" s="61" t="s">
        <v>12051</v>
      </c>
      <c r="E4886" s="61" t="s">
        <v>12169</v>
      </c>
      <c r="F4886" s="61" t="s">
        <v>12276</v>
      </c>
      <c r="G4886" s="63">
        <v>6</v>
      </c>
    </row>
    <row r="4887" spans="1:7" hidden="1" x14ac:dyDescent="0.25">
      <c r="A4887" s="61" t="s">
        <v>12288</v>
      </c>
      <c r="B4887" s="61" t="s">
        <v>63</v>
      </c>
      <c r="C4887" s="62">
        <v>588436</v>
      </c>
      <c r="D4887" s="61" t="s">
        <v>12051</v>
      </c>
      <c r="E4887" s="61" t="s">
        <v>12181</v>
      </c>
      <c r="F4887" s="61" t="s">
        <v>12275</v>
      </c>
      <c r="G4887" s="63">
        <v>11.16</v>
      </c>
    </row>
    <row r="4888" spans="1:7" hidden="1" x14ac:dyDescent="0.25">
      <c r="A4888" s="61" t="s">
        <v>12288</v>
      </c>
      <c r="B4888" s="61" t="s">
        <v>63</v>
      </c>
      <c r="C4888" s="62">
        <v>588436</v>
      </c>
      <c r="D4888" s="61" t="s">
        <v>12065</v>
      </c>
      <c r="E4888" s="61" t="s">
        <v>12181</v>
      </c>
      <c r="F4888" s="61" t="s">
        <v>12275</v>
      </c>
      <c r="G4888" s="63">
        <v>11.16</v>
      </c>
    </row>
    <row r="4889" spans="1:7" hidden="1" x14ac:dyDescent="0.25">
      <c r="A4889" s="61" t="s">
        <v>12288</v>
      </c>
      <c r="B4889" s="61" t="s">
        <v>70</v>
      </c>
      <c r="C4889" s="62">
        <v>588451</v>
      </c>
      <c r="D4889" s="61" t="s">
        <v>12051</v>
      </c>
      <c r="E4889" s="61" t="s">
        <v>12224</v>
      </c>
      <c r="F4889" s="61" t="s">
        <v>12275</v>
      </c>
      <c r="G4889" s="63">
        <v>3</v>
      </c>
    </row>
    <row r="4890" spans="1:7" hidden="1" x14ac:dyDescent="0.25">
      <c r="A4890" s="61" t="s">
        <v>12288</v>
      </c>
      <c r="B4890" s="61" t="s">
        <v>109</v>
      </c>
      <c r="C4890" s="62">
        <v>588834</v>
      </c>
      <c r="D4890" s="61" t="s">
        <v>12051</v>
      </c>
      <c r="E4890" s="61" t="s">
        <v>12236</v>
      </c>
      <c r="F4890" s="61" t="s">
        <v>12276</v>
      </c>
      <c r="G4890" s="63">
        <v>2.5</v>
      </c>
    </row>
    <row r="4891" spans="1:7" hidden="1" x14ac:dyDescent="0.25">
      <c r="A4891" s="61" t="s">
        <v>12288</v>
      </c>
      <c r="B4891" s="61" t="s">
        <v>93</v>
      </c>
      <c r="C4891" s="62">
        <v>588835</v>
      </c>
      <c r="D4891" s="61" t="s">
        <v>12051</v>
      </c>
      <c r="E4891" s="61" t="s">
        <v>12204</v>
      </c>
      <c r="F4891" s="61" t="s">
        <v>12275</v>
      </c>
      <c r="G4891" s="63">
        <v>4</v>
      </c>
    </row>
    <row r="4892" spans="1:7" hidden="1" x14ac:dyDescent="0.25">
      <c r="A4892" s="61" t="s">
        <v>12288</v>
      </c>
      <c r="B4892" s="61" t="s">
        <v>93</v>
      </c>
      <c r="C4892" s="62">
        <v>588835</v>
      </c>
      <c r="D4892" s="61" t="s">
        <v>12051</v>
      </c>
      <c r="E4892" s="61" t="s">
        <v>12204</v>
      </c>
      <c r="F4892" s="61" t="s">
        <v>12276</v>
      </c>
      <c r="G4892" s="63">
        <v>4</v>
      </c>
    </row>
    <row r="4893" spans="1:7" hidden="1" x14ac:dyDescent="0.25">
      <c r="A4893" s="61" t="s">
        <v>12288</v>
      </c>
      <c r="B4893" s="61" t="s">
        <v>186</v>
      </c>
      <c r="C4893" s="62">
        <v>588912</v>
      </c>
      <c r="D4893" s="61" t="s">
        <v>12051</v>
      </c>
      <c r="E4893" s="61" t="s">
        <v>12166</v>
      </c>
      <c r="F4893" s="61" t="s">
        <v>12275</v>
      </c>
      <c r="G4893" s="63">
        <v>9</v>
      </c>
    </row>
    <row r="4894" spans="1:7" hidden="1" x14ac:dyDescent="0.25">
      <c r="A4894" s="61" t="s">
        <v>12288</v>
      </c>
      <c r="B4894" s="61" t="s">
        <v>186</v>
      </c>
      <c r="C4894" s="62">
        <v>588912</v>
      </c>
      <c r="D4894" s="61" t="s">
        <v>12051</v>
      </c>
      <c r="E4894" s="61" t="s">
        <v>12166</v>
      </c>
      <c r="F4894" s="61" t="s">
        <v>12276</v>
      </c>
      <c r="G4894" s="63">
        <v>8</v>
      </c>
    </row>
    <row r="4895" spans="1:7" hidden="1" x14ac:dyDescent="0.25">
      <c r="A4895" s="61" t="s">
        <v>12288</v>
      </c>
      <c r="B4895" s="61" t="s">
        <v>186</v>
      </c>
      <c r="C4895" s="62">
        <v>588912</v>
      </c>
      <c r="D4895" s="61" t="s">
        <v>11993</v>
      </c>
      <c r="E4895" s="61" t="s">
        <v>12166</v>
      </c>
      <c r="F4895" s="61" t="s">
        <v>12275</v>
      </c>
      <c r="G4895" s="63">
        <v>9</v>
      </c>
    </row>
    <row r="4896" spans="1:7" hidden="1" x14ac:dyDescent="0.25">
      <c r="A4896" s="61" t="s">
        <v>12288</v>
      </c>
      <c r="B4896" s="61" t="s">
        <v>186</v>
      </c>
      <c r="C4896" s="62">
        <v>588912</v>
      </c>
      <c r="D4896" s="61" t="s">
        <v>11993</v>
      </c>
      <c r="E4896" s="61" t="s">
        <v>12166</v>
      </c>
      <c r="F4896" s="61" t="s">
        <v>12276</v>
      </c>
      <c r="G4896" s="63">
        <v>8</v>
      </c>
    </row>
    <row r="4897" spans="1:7" hidden="1" x14ac:dyDescent="0.25">
      <c r="A4897" s="61" t="s">
        <v>12288</v>
      </c>
      <c r="B4897" s="61" t="s">
        <v>205</v>
      </c>
      <c r="C4897" s="62">
        <v>589024</v>
      </c>
      <c r="D4897" s="61" t="s">
        <v>12051</v>
      </c>
      <c r="E4897" s="61" t="s">
        <v>12214</v>
      </c>
      <c r="F4897" s="61" t="s">
        <v>12276</v>
      </c>
      <c r="G4897" s="63">
        <v>5</v>
      </c>
    </row>
    <row r="4898" spans="1:7" hidden="1" x14ac:dyDescent="0.25">
      <c r="A4898" s="61" t="s">
        <v>12288</v>
      </c>
      <c r="B4898" s="61" t="s">
        <v>230</v>
      </c>
      <c r="C4898" s="62">
        <v>583213</v>
      </c>
      <c r="D4898" s="61" t="s">
        <v>12051</v>
      </c>
      <c r="E4898" s="61" t="s">
        <v>12172</v>
      </c>
      <c r="F4898" s="61" t="s">
        <v>12275</v>
      </c>
      <c r="G4898" s="63">
        <v>3</v>
      </c>
    </row>
    <row r="4899" spans="1:7" hidden="1" x14ac:dyDescent="0.25">
      <c r="A4899" s="61" t="s">
        <v>12288</v>
      </c>
      <c r="B4899" s="61" t="s">
        <v>8597</v>
      </c>
      <c r="C4899" s="62">
        <v>583704</v>
      </c>
      <c r="D4899" s="61" t="s">
        <v>12051</v>
      </c>
      <c r="E4899" s="61" t="s">
        <v>12172</v>
      </c>
      <c r="F4899" s="61" t="s">
        <v>12275</v>
      </c>
      <c r="G4899" s="63">
        <v>3</v>
      </c>
    </row>
    <row r="4900" spans="1:7" hidden="1" x14ac:dyDescent="0.25">
      <c r="A4900" s="61" t="s">
        <v>12288</v>
      </c>
      <c r="B4900" s="61" t="s">
        <v>178</v>
      </c>
      <c r="C4900" s="62">
        <v>589103</v>
      </c>
      <c r="D4900" s="61" t="s">
        <v>12051</v>
      </c>
      <c r="E4900" s="61" t="s">
        <v>12217</v>
      </c>
      <c r="F4900" s="61" t="s">
        <v>12275</v>
      </c>
      <c r="G4900" s="63">
        <v>7</v>
      </c>
    </row>
    <row r="4901" spans="1:7" hidden="1" x14ac:dyDescent="0.25">
      <c r="A4901" s="61" t="s">
        <v>12288</v>
      </c>
      <c r="B4901" s="61" t="s">
        <v>178</v>
      </c>
      <c r="C4901" s="62">
        <v>589103</v>
      </c>
      <c r="D4901" s="61" t="s">
        <v>12051</v>
      </c>
      <c r="E4901" s="61" t="s">
        <v>12217</v>
      </c>
      <c r="F4901" s="61" t="s">
        <v>12276</v>
      </c>
      <c r="G4901" s="63">
        <v>7</v>
      </c>
    </row>
    <row r="4902" spans="1:7" hidden="1" x14ac:dyDescent="0.25">
      <c r="A4902" s="61" t="s">
        <v>12288</v>
      </c>
      <c r="B4902" s="61" t="s">
        <v>178</v>
      </c>
      <c r="C4902" s="62">
        <v>589103</v>
      </c>
      <c r="D4902" s="61" t="s">
        <v>12007</v>
      </c>
      <c r="E4902" s="61" t="s">
        <v>12217</v>
      </c>
      <c r="F4902" s="61" t="s">
        <v>12275</v>
      </c>
      <c r="G4902" s="63">
        <v>7</v>
      </c>
    </row>
    <row r="4903" spans="1:7" hidden="1" x14ac:dyDescent="0.25">
      <c r="A4903" s="61" t="s">
        <v>12288</v>
      </c>
      <c r="B4903" s="61" t="s">
        <v>178</v>
      </c>
      <c r="C4903" s="62">
        <v>589103</v>
      </c>
      <c r="D4903" s="61" t="s">
        <v>12007</v>
      </c>
      <c r="E4903" s="61" t="s">
        <v>12217</v>
      </c>
      <c r="F4903" s="61" t="s">
        <v>12276</v>
      </c>
      <c r="G4903" s="63">
        <v>7</v>
      </c>
    </row>
    <row r="4904" spans="1:7" hidden="1" x14ac:dyDescent="0.25">
      <c r="A4904" s="61" t="s">
        <v>12288</v>
      </c>
      <c r="B4904" s="61" t="s">
        <v>9228</v>
      </c>
      <c r="C4904" s="62">
        <v>589133</v>
      </c>
      <c r="D4904" s="61" t="s">
        <v>12051</v>
      </c>
      <c r="E4904" s="61" t="s">
        <v>12164</v>
      </c>
      <c r="F4904" s="61" t="s">
        <v>12276</v>
      </c>
      <c r="G4904" s="63">
        <v>7.5</v>
      </c>
    </row>
    <row r="4905" spans="1:7" hidden="1" x14ac:dyDescent="0.25">
      <c r="A4905" s="61" t="s">
        <v>12288</v>
      </c>
      <c r="B4905" s="61" t="s">
        <v>88</v>
      </c>
      <c r="C4905" s="62">
        <v>589182</v>
      </c>
      <c r="D4905" s="61" t="s">
        <v>12051</v>
      </c>
      <c r="E4905" s="61" t="s">
        <v>12213</v>
      </c>
      <c r="F4905" s="61" t="s">
        <v>12276</v>
      </c>
      <c r="G4905" s="63">
        <v>9</v>
      </c>
    </row>
    <row r="4906" spans="1:7" hidden="1" x14ac:dyDescent="0.25">
      <c r="A4906" s="61" t="s">
        <v>12288</v>
      </c>
      <c r="B4906" s="61" t="s">
        <v>152</v>
      </c>
      <c r="C4906" s="62">
        <v>589219</v>
      </c>
      <c r="D4906" s="61" t="s">
        <v>12051</v>
      </c>
      <c r="E4906" s="61" t="s">
        <v>12162</v>
      </c>
      <c r="F4906" s="61" t="s">
        <v>12276</v>
      </c>
      <c r="G4906" s="63">
        <v>3</v>
      </c>
    </row>
    <row r="4907" spans="1:7" hidden="1" x14ac:dyDescent="0.25">
      <c r="A4907" s="61" t="s">
        <v>12288</v>
      </c>
      <c r="B4907" s="61" t="s">
        <v>76</v>
      </c>
      <c r="C4907" s="62">
        <v>589241</v>
      </c>
      <c r="D4907" s="61" t="s">
        <v>12051</v>
      </c>
      <c r="E4907" s="61" t="s">
        <v>12184</v>
      </c>
      <c r="F4907" s="61" t="s">
        <v>12276</v>
      </c>
      <c r="G4907" s="63">
        <v>5</v>
      </c>
    </row>
    <row r="4908" spans="1:7" hidden="1" x14ac:dyDescent="0.25">
      <c r="A4908" s="61" t="s">
        <v>12288</v>
      </c>
      <c r="B4908" s="61" t="s">
        <v>175</v>
      </c>
      <c r="C4908" s="62">
        <v>589397</v>
      </c>
      <c r="D4908" s="61" t="s">
        <v>12051</v>
      </c>
      <c r="E4908" s="61" t="s">
        <v>12172</v>
      </c>
      <c r="F4908" s="61" t="s">
        <v>12275</v>
      </c>
      <c r="G4908" s="63">
        <v>3</v>
      </c>
    </row>
    <row r="4909" spans="1:7" hidden="1" x14ac:dyDescent="0.25">
      <c r="A4909" s="61" t="s">
        <v>12288</v>
      </c>
      <c r="B4909" s="61" t="s">
        <v>175</v>
      </c>
      <c r="C4909" s="62">
        <v>589397</v>
      </c>
      <c r="D4909" s="61" t="s">
        <v>12051</v>
      </c>
      <c r="E4909" s="61" t="s">
        <v>12172</v>
      </c>
      <c r="F4909" s="61" t="s">
        <v>12276</v>
      </c>
      <c r="G4909" s="63">
        <v>2</v>
      </c>
    </row>
    <row r="4910" spans="1:7" hidden="1" x14ac:dyDescent="0.25">
      <c r="A4910" s="61" t="s">
        <v>12288</v>
      </c>
      <c r="B4910" s="61" t="s">
        <v>175</v>
      </c>
      <c r="C4910" s="62">
        <v>589397</v>
      </c>
      <c r="D4910" s="61" t="s">
        <v>1174</v>
      </c>
      <c r="E4910" s="61" t="s">
        <v>12172</v>
      </c>
      <c r="F4910" s="61" t="s">
        <v>12275</v>
      </c>
      <c r="G4910" s="63">
        <v>3</v>
      </c>
    </row>
    <row r="4911" spans="1:7" hidden="1" x14ac:dyDescent="0.25">
      <c r="A4911" s="61" t="s">
        <v>12288</v>
      </c>
      <c r="B4911" s="61" t="s">
        <v>175</v>
      </c>
      <c r="C4911" s="62">
        <v>589397</v>
      </c>
      <c r="D4911" s="61" t="s">
        <v>1174</v>
      </c>
      <c r="E4911" s="61" t="s">
        <v>12172</v>
      </c>
      <c r="F4911" s="61" t="s">
        <v>12276</v>
      </c>
      <c r="G4911" s="63">
        <v>2</v>
      </c>
    </row>
    <row r="4912" spans="1:7" hidden="1" x14ac:dyDescent="0.25">
      <c r="A4912" s="61" t="s">
        <v>12288</v>
      </c>
      <c r="B4912" s="61" t="s">
        <v>193</v>
      </c>
      <c r="C4912" s="62">
        <v>589460</v>
      </c>
      <c r="D4912" s="61" t="s">
        <v>12051</v>
      </c>
      <c r="E4912" s="61" t="s">
        <v>12164</v>
      </c>
      <c r="F4912" s="61" t="s">
        <v>12275</v>
      </c>
      <c r="G4912" s="63">
        <v>3</v>
      </c>
    </row>
    <row r="4913" spans="1:7" hidden="1" x14ac:dyDescent="0.25">
      <c r="A4913" s="61" t="s">
        <v>12288</v>
      </c>
      <c r="B4913" s="61" t="s">
        <v>252</v>
      </c>
      <c r="C4913" s="62">
        <v>586515</v>
      </c>
      <c r="D4913" s="61" t="s">
        <v>12051</v>
      </c>
      <c r="E4913" s="61" t="s">
        <v>12172</v>
      </c>
      <c r="F4913" s="61" t="s">
        <v>12275</v>
      </c>
      <c r="G4913" s="63">
        <v>3</v>
      </c>
    </row>
    <row r="4914" spans="1:7" hidden="1" x14ac:dyDescent="0.25">
      <c r="A4914" s="61" t="s">
        <v>12288</v>
      </c>
      <c r="B4914" s="61" t="s">
        <v>252</v>
      </c>
      <c r="C4914" s="62">
        <v>586515</v>
      </c>
      <c r="D4914" s="61" t="s">
        <v>12051</v>
      </c>
      <c r="E4914" s="61" t="s">
        <v>12172</v>
      </c>
      <c r="F4914" s="61" t="s">
        <v>12276</v>
      </c>
      <c r="G4914" s="63">
        <v>2.5</v>
      </c>
    </row>
    <row r="4915" spans="1:7" hidden="1" x14ac:dyDescent="0.25">
      <c r="A4915" s="61" t="s">
        <v>12288</v>
      </c>
      <c r="B4915" s="61" t="s">
        <v>3221</v>
      </c>
      <c r="C4915" s="62">
        <v>589535</v>
      </c>
      <c r="D4915" s="61" t="s">
        <v>12051</v>
      </c>
      <c r="E4915" s="61" t="s">
        <v>12164</v>
      </c>
      <c r="F4915" s="61" t="s">
        <v>12275</v>
      </c>
      <c r="G4915" s="63">
        <v>3</v>
      </c>
    </row>
    <row r="4916" spans="1:7" hidden="1" x14ac:dyDescent="0.25">
      <c r="A4916" s="61" t="s">
        <v>12288</v>
      </c>
      <c r="B4916" s="61" t="s">
        <v>1035</v>
      </c>
      <c r="C4916" s="62">
        <v>216930</v>
      </c>
      <c r="D4916" s="61" t="s">
        <v>12051</v>
      </c>
      <c r="E4916" s="61" t="s">
        <v>12166</v>
      </c>
      <c r="F4916" s="61" t="s">
        <v>12275</v>
      </c>
      <c r="G4916" s="63">
        <v>9</v>
      </c>
    </row>
    <row r="4917" spans="1:7" hidden="1" x14ac:dyDescent="0.25">
      <c r="A4917" s="61" t="s">
        <v>12288</v>
      </c>
      <c r="B4917" s="61" t="s">
        <v>1035</v>
      </c>
      <c r="C4917" s="62">
        <v>216930</v>
      </c>
      <c r="D4917" s="61" t="s">
        <v>12051</v>
      </c>
      <c r="E4917" s="61" t="s">
        <v>12188</v>
      </c>
      <c r="F4917" s="61" t="s">
        <v>12275</v>
      </c>
      <c r="G4917" s="63">
        <v>5</v>
      </c>
    </row>
    <row r="4918" spans="1:7" hidden="1" x14ac:dyDescent="0.25">
      <c r="A4918" s="61" t="s">
        <v>12288</v>
      </c>
      <c r="B4918" s="61" t="s">
        <v>7081</v>
      </c>
      <c r="C4918" s="62">
        <v>209950</v>
      </c>
      <c r="D4918" s="61" t="s">
        <v>12051</v>
      </c>
      <c r="E4918" s="61" t="s">
        <v>12237</v>
      </c>
      <c r="F4918" s="61" t="s">
        <v>12275</v>
      </c>
      <c r="G4918" s="63">
        <v>2</v>
      </c>
    </row>
    <row r="4919" spans="1:7" hidden="1" x14ac:dyDescent="0.25">
      <c r="A4919" s="61" t="s">
        <v>12288</v>
      </c>
      <c r="B4919" s="61" t="s">
        <v>7081</v>
      </c>
      <c r="C4919" s="62">
        <v>209950</v>
      </c>
      <c r="D4919" s="61" t="s">
        <v>12051</v>
      </c>
      <c r="E4919" s="61" t="s">
        <v>12237</v>
      </c>
      <c r="F4919" s="61" t="s">
        <v>12276</v>
      </c>
      <c r="G4919" s="63">
        <v>2</v>
      </c>
    </row>
    <row r="4920" spans="1:7" hidden="1" x14ac:dyDescent="0.25">
      <c r="A4920" s="61" t="s">
        <v>12288</v>
      </c>
      <c r="B4920" s="61" t="s">
        <v>7081</v>
      </c>
      <c r="C4920" s="62">
        <v>209950</v>
      </c>
      <c r="D4920" s="61" t="s">
        <v>12071</v>
      </c>
      <c r="E4920" s="61" t="s">
        <v>12237</v>
      </c>
      <c r="F4920" s="61" t="s">
        <v>12275</v>
      </c>
      <c r="G4920" s="63">
        <v>2</v>
      </c>
    </row>
    <row r="4921" spans="1:7" hidden="1" x14ac:dyDescent="0.25">
      <c r="A4921" s="61" t="s">
        <v>12288</v>
      </c>
      <c r="B4921" s="61" t="s">
        <v>7081</v>
      </c>
      <c r="C4921" s="62">
        <v>209950</v>
      </c>
      <c r="D4921" s="61" t="s">
        <v>12071</v>
      </c>
      <c r="E4921" s="61" t="s">
        <v>12237</v>
      </c>
      <c r="F4921" s="61" t="s">
        <v>12276</v>
      </c>
      <c r="G4921" s="63">
        <v>2</v>
      </c>
    </row>
    <row r="4922" spans="1:7" hidden="1" x14ac:dyDescent="0.25">
      <c r="A4922" s="61" t="s">
        <v>12288</v>
      </c>
      <c r="B4922" s="61" t="s">
        <v>7081</v>
      </c>
      <c r="C4922" s="62">
        <v>209950</v>
      </c>
      <c r="D4922" s="61" t="s">
        <v>12093</v>
      </c>
      <c r="E4922" s="61" t="s">
        <v>12237</v>
      </c>
      <c r="F4922" s="61" t="s">
        <v>12275</v>
      </c>
      <c r="G4922" s="63">
        <v>2</v>
      </c>
    </row>
    <row r="4923" spans="1:7" hidden="1" x14ac:dyDescent="0.25">
      <c r="A4923" s="61" t="s">
        <v>12288</v>
      </c>
      <c r="B4923" s="61" t="s">
        <v>7081</v>
      </c>
      <c r="C4923" s="62">
        <v>209950</v>
      </c>
      <c r="D4923" s="61" t="s">
        <v>12093</v>
      </c>
      <c r="E4923" s="61" t="s">
        <v>12237</v>
      </c>
      <c r="F4923" s="61" t="s">
        <v>12276</v>
      </c>
      <c r="G4923" s="63">
        <v>2</v>
      </c>
    </row>
    <row r="4924" spans="1:7" hidden="1" x14ac:dyDescent="0.25">
      <c r="A4924" s="61" t="s">
        <v>12288</v>
      </c>
      <c r="B4924" s="61" t="s">
        <v>108</v>
      </c>
      <c r="C4924" s="62">
        <v>210346</v>
      </c>
      <c r="D4924" s="61" t="s">
        <v>12051</v>
      </c>
      <c r="E4924" s="61" t="s">
        <v>12229</v>
      </c>
      <c r="F4924" s="61" t="s">
        <v>12275</v>
      </c>
      <c r="G4924" s="63">
        <v>2.5</v>
      </c>
    </row>
    <row r="4925" spans="1:7" hidden="1" x14ac:dyDescent="0.25">
      <c r="A4925" s="61" t="s">
        <v>12288</v>
      </c>
      <c r="B4925" s="61" t="s">
        <v>108</v>
      </c>
      <c r="C4925" s="62">
        <v>210346</v>
      </c>
      <c r="D4925" s="61" t="s">
        <v>12051</v>
      </c>
      <c r="E4925" s="61" t="s">
        <v>12229</v>
      </c>
      <c r="F4925" s="61" t="s">
        <v>12276</v>
      </c>
      <c r="G4925" s="63">
        <v>2.5</v>
      </c>
    </row>
    <row r="4926" spans="1:7" hidden="1" x14ac:dyDescent="0.25">
      <c r="A4926" s="61" t="s">
        <v>12288</v>
      </c>
      <c r="B4926" s="61" t="s">
        <v>108</v>
      </c>
      <c r="C4926" s="62">
        <v>210346</v>
      </c>
      <c r="D4926" s="61" t="s">
        <v>12156</v>
      </c>
      <c r="E4926" s="61" t="s">
        <v>12229</v>
      </c>
      <c r="F4926" s="61" t="s">
        <v>12275</v>
      </c>
      <c r="G4926" s="63">
        <v>2.5</v>
      </c>
    </row>
    <row r="4927" spans="1:7" hidden="1" x14ac:dyDescent="0.25">
      <c r="A4927" s="61" t="s">
        <v>12288</v>
      </c>
      <c r="B4927" s="61" t="s">
        <v>108</v>
      </c>
      <c r="C4927" s="62">
        <v>210346</v>
      </c>
      <c r="D4927" s="61" t="s">
        <v>12156</v>
      </c>
      <c r="E4927" s="61" t="s">
        <v>12229</v>
      </c>
      <c r="F4927" s="61" t="s">
        <v>12276</v>
      </c>
      <c r="G4927" s="63">
        <v>2.5</v>
      </c>
    </row>
    <row r="4928" spans="1:7" hidden="1" x14ac:dyDescent="0.25">
      <c r="A4928" s="61" t="s">
        <v>12288</v>
      </c>
      <c r="B4928" s="61" t="s">
        <v>117</v>
      </c>
      <c r="C4928" s="62">
        <v>210899</v>
      </c>
      <c r="D4928" s="61" t="s">
        <v>12051</v>
      </c>
      <c r="E4928" s="61" t="s">
        <v>12198</v>
      </c>
      <c r="F4928" s="61" t="s">
        <v>12275</v>
      </c>
      <c r="G4928" s="63">
        <v>3.5</v>
      </c>
    </row>
    <row r="4929" spans="1:7" hidden="1" x14ac:dyDescent="0.25">
      <c r="A4929" s="61" t="s">
        <v>12288</v>
      </c>
      <c r="B4929" s="61" t="s">
        <v>126</v>
      </c>
      <c r="C4929" s="62">
        <v>44855</v>
      </c>
      <c r="D4929" s="61" t="s">
        <v>12051</v>
      </c>
      <c r="E4929" s="61" t="s">
        <v>12238</v>
      </c>
      <c r="F4929" s="61" t="s">
        <v>12275</v>
      </c>
      <c r="G4929" s="63">
        <v>2.5</v>
      </c>
    </row>
    <row r="4930" spans="1:7" hidden="1" x14ac:dyDescent="0.25">
      <c r="A4930" s="61" t="s">
        <v>12288</v>
      </c>
      <c r="B4930" s="61" t="s">
        <v>126</v>
      </c>
      <c r="C4930" s="62">
        <v>44855</v>
      </c>
      <c r="D4930" s="61" t="s">
        <v>12051</v>
      </c>
      <c r="E4930" s="61" t="s">
        <v>12238</v>
      </c>
      <c r="F4930" s="61" t="s">
        <v>12276</v>
      </c>
      <c r="G4930" s="63">
        <v>2.5</v>
      </c>
    </row>
    <row r="4931" spans="1:7" hidden="1" x14ac:dyDescent="0.25">
      <c r="A4931" s="61" t="s">
        <v>12288</v>
      </c>
      <c r="B4931" s="61" t="s">
        <v>126</v>
      </c>
      <c r="C4931" s="62">
        <v>44855</v>
      </c>
      <c r="D4931" s="61" t="s">
        <v>11997</v>
      </c>
      <c r="E4931" s="61" t="s">
        <v>12238</v>
      </c>
      <c r="F4931" s="61" t="s">
        <v>12275</v>
      </c>
      <c r="G4931" s="63">
        <v>2.5</v>
      </c>
    </row>
    <row r="4932" spans="1:7" hidden="1" x14ac:dyDescent="0.25">
      <c r="A4932" s="61" t="s">
        <v>12288</v>
      </c>
      <c r="B4932" s="61" t="s">
        <v>126</v>
      </c>
      <c r="C4932" s="62">
        <v>44855</v>
      </c>
      <c r="D4932" s="61" t="s">
        <v>11997</v>
      </c>
      <c r="E4932" s="61" t="s">
        <v>12238</v>
      </c>
      <c r="F4932" s="61" t="s">
        <v>12276</v>
      </c>
      <c r="G4932" s="63">
        <v>2.5</v>
      </c>
    </row>
    <row r="4933" spans="1:7" hidden="1" x14ac:dyDescent="0.25">
      <c r="A4933" s="61" t="s">
        <v>12288</v>
      </c>
      <c r="B4933" s="61" t="s">
        <v>10267</v>
      </c>
      <c r="C4933" s="62">
        <v>212110</v>
      </c>
      <c r="D4933" s="61" t="s">
        <v>12051</v>
      </c>
      <c r="E4933" s="61" t="s">
        <v>12227</v>
      </c>
      <c r="F4933" s="61" t="s">
        <v>12275</v>
      </c>
      <c r="G4933" s="63">
        <v>1.8</v>
      </c>
    </row>
    <row r="4934" spans="1:7" hidden="1" x14ac:dyDescent="0.25">
      <c r="A4934" s="61" t="s">
        <v>12288</v>
      </c>
      <c r="B4934" s="61" t="s">
        <v>133</v>
      </c>
      <c r="C4934" s="62">
        <v>212331</v>
      </c>
      <c r="D4934" s="61" t="s">
        <v>12051</v>
      </c>
      <c r="E4934" s="61" t="s">
        <v>12239</v>
      </c>
      <c r="F4934" s="61" t="s">
        <v>12275</v>
      </c>
      <c r="G4934" s="63">
        <v>5</v>
      </c>
    </row>
    <row r="4935" spans="1:7" hidden="1" x14ac:dyDescent="0.25">
      <c r="A4935" s="61" t="s">
        <v>12288</v>
      </c>
      <c r="B4935" s="61" t="s">
        <v>133</v>
      </c>
      <c r="C4935" s="62">
        <v>212331</v>
      </c>
      <c r="D4935" s="61" t="s">
        <v>12051</v>
      </c>
      <c r="E4935" s="61" t="s">
        <v>12239</v>
      </c>
      <c r="F4935" s="61" t="s">
        <v>12276</v>
      </c>
      <c r="G4935" s="63">
        <v>2.4</v>
      </c>
    </row>
    <row r="4936" spans="1:7" hidden="1" x14ac:dyDescent="0.25">
      <c r="A4936" s="61" t="s">
        <v>12288</v>
      </c>
      <c r="B4936" s="61" t="s">
        <v>133</v>
      </c>
      <c r="C4936" s="62">
        <v>212331</v>
      </c>
      <c r="D4936" s="61" t="s">
        <v>12117</v>
      </c>
      <c r="E4936" s="61" t="s">
        <v>12239</v>
      </c>
      <c r="F4936" s="61" t="s">
        <v>12275</v>
      </c>
      <c r="G4936" s="63">
        <v>5</v>
      </c>
    </row>
    <row r="4937" spans="1:7" hidden="1" x14ac:dyDescent="0.25">
      <c r="A4937" s="61" t="s">
        <v>12288</v>
      </c>
      <c r="B4937" s="61" t="s">
        <v>133</v>
      </c>
      <c r="C4937" s="62">
        <v>212331</v>
      </c>
      <c r="D4937" s="61" t="s">
        <v>12117</v>
      </c>
      <c r="E4937" s="61" t="s">
        <v>12239</v>
      </c>
      <c r="F4937" s="61" t="s">
        <v>12276</v>
      </c>
      <c r="G4937" s="63">
        <v>2.4</v>
      </c>
    </row>
    <row r="4938" spans="1:7" hidden="1" x14ac:dyDescent="0.25">
      <c r="A4938" s="61" t="s">
        <v>12288</v>
      </c>
      <c r="B4938" s="61" t="s">
        <v>150</v>
      </c>
      <c r="C4938" s="62">
        <v>213972</v>
      </c>
      <c r="D4938" s="61" t="s">
        <v>12051</v>
      </c>
      <c r="E4938" s="61" t="s">
        <v>12240</v>
      </c>
      <c r="F4938" s="61" t="s">
        <v>12275</v>
      </c>
      <c r="G4938" s="63">
        <v>2</v>
      </c>
    </row>
    <row r="4939" spans="1:7" hidden="1" x14ac:dyDescent="0.25">
      <c r="A4939" s="61" t="s">
        <v>12288</v>
      </c>
      <c r="B4939" s="61" t="s">
        <v>150</v>
      </c>
      <c r="C4939" s="62">
        <v>213972</v>
      </c>
      <c r="D4939" s="61" t="s">
        <v>12051</v>
      </c>
      <c r="E4939" s="61" t="s">
        <v>12240</v>
      </c>
      <c r="F4939" s="61" t="s">
        <v>12276</v>
      </c>
      <c r="G4939" s="63">
        <v>2</v>
      </c>
    </row>
    <row r="4940" spans="1:7" hidden="1" x14ac:dyDescent="0.25">
      <c r="A4940" s="61" t="s">
        <v>12288</v>
      </c>
      <c r="B4940" s="61" t="s">
        <v>150</v>
      </c>
      <c r="C4940" s="62">
        <v>213972</v>
      </c>
      <c r="D4940" s="61" t="s">
        <v>12029</v>
      </c>
      <c r="E4940" s="61" t="s">
        <v>12240</v>
      </c>
      <c r="F4940" s="61" t="s">
        <v>12275</v>
      </c>
      <c r="G4940" s="63">
        <v>2</v>
      </c>
    </row>
    <row r="4941" spans="1:7" hidden="1" x14ac:dyDescent="0.25">
      <c r="A4941" s="61" t="s">
        <v>12288</v>
      </c>
      <c r="B4941" s="61" t="s">
        <v>150</v>
      </c>
      <c r="C4941" s="62">
        <v>213972</v>
      </c>
      <c r="D4941" s="61" t="s">
        <v>12029</v>
      </c>
      <c r="E4941" s="61" t="s">
        <v>12240</v>
      </c>
      <c r="F4941" s="61" t="s">
        <v>12276</v>
      </c>
      <c r="G4941" s="63">
        <v>2</v>
      </c>
    </row>
    <row r="4942" spans="1:7" hidden="1" x14ac:dyDescent="0.25">
      <c r="A4942" s="61" t="s">
        <v>12288</v>
      </c>
      <c r="B4942" s="61" t="s">
        <v>12286</v>
      </c>
      <c r="C4942" s="62">
        <v>215001</v>
      </c>
      <c r="D4942" s="61" t="s">
        <v>12051</v>
      </c>
      <c r="E4942" s="61" t="s">
        <v>12204</v>
      </c>
      <c r="F4942" s="61" t="s">
        <v>12275</v>
      </c>
      <c r="G4942" s="63">
        <v>6.6</v>
      </c>
    </row>
    <row r="4943" spans="1:7" hidden="1" x14ac:dyDescent="0.25">
      <c r="A4943" s="61" t="s">
        <v>12288</v>
      </c>
      <c r="B4943" s="61" t="s">
        <v>12286</v>
      </c>
      <c r="C4943" s="62">
        <v>215001</v>
      </c>
      <c r="D4943" s="61" t="s">
        <v>12051</v>
      </c>
      <c r="E4943" s="61" t="s">
        <v>12204</v>
      </c>
      <c r="F4943" s="61" t="s">
        <v>12276</v>
      </c>
      <c r="G4943" s="63">
        <v>3</v>
      </c>
    </row>
    <row r="4944" spans="1:7" hidden="1" x14ac:dyDescent="0.25">
      <c r="A4944" s="61" t="s">
        <v>12288</v>
      </c>
      <c r="B4944" s="61" t="s">
        <v>12286</v>
      </c>
      <c r="C4944" s="62">
        <v>215001</v>
      </c>
      <c r="D4944" s="61" t="s">
        <v>12113</v>
      </c>
      <c r="E4944" s="61" t="s">
        <v>12204</v>
      </c>
      <c r="F4944" s="61" t="s">
        <v>12275</v>
      </c>
      <c r="G4944" s="63">
        <v>6.6</v>
      </c>
    </row>
    <row r="4945" spans="1:7" hidden="1" x14ac:dyDescent="0.25">
      <c r="A4945" s="61" t="s">
        <v>12288</v>
      </c>
      <c r="B4945" s="61" t="s">
        <v>12286</v>
      </c>
      <c r="C4945" s="62">
        <v>215001</v>
      </c>
      <c r="D4945" s="61" t="s">
        <v>12113</v>
      </c>
      <c r="E4945" s="61" t="s">
        <v>12204</v>
      </c>
      <c r="F4945" s="61" t="s">
        <v>12276</v>
      </c>
      <c r="G4945" s="63">
        <v>3</v>
      </c>
    </row>
    <row r="4946" spans="1:7" hidden="1" x14ac:dyDescent="0.25">
      <c r="A4946" s="61" t="s">
        <v>12288</v>
      </c>
      <c r="B4946" s="61" t="s">
        <v>73</v>
      </c>
      <c r="C4946" s="62">
        <v>215712</v>
      </c>
      <c r="D4946" s="61" t="s">
        <v>12051</v>
      </c>
      <c r="E4946" s="61" t="s">
        <v>12239</v>
      </c>
      <c r="F4946" s="61" t="s">
        <v>12275</v>
      </c>
      <c r="G4946" s="63">
        <v>3.8</v>
      </c>
    </row>
    <row r="4947" spans="1:7" hidden="1" x14ac:dyDescent="0.25">
      <c r="A4947" s="61" t="s">
        <v>12288</v>
      </c>
      <c r="B4947" s="61" t="s">
        <v>73</v>
      </c>
      <c r="C4947" s="62">
        <v>215712</v>
      </c>
      <c r="D4947" s="61" t="s">
        <v>12051</v>
      </c>
      <c r="E4947" s="61" t="s">
        <v>12239</v>
      </c>
      <c r="F4947" s="61" t="s">
        <v>12276</v>
      </c>
      <c r="G4947" s="63">
        <v>2.4</v>
      </c>
    </row>
    <row r="4948" spans="1:7" hidden="1" x14ac:dyDescent="0.25">
      <c r="A4948" s="61" t="s">
        <v>12288</v>
      </c>
      <c r="B4948" s="61" t="s">
        <v>73</v>
      </c>
      <c r="C4948" s="62">
        <v>215712</v>
      </c>
      <c r="D4948" s="61" t="s">
        <v>12117</v>
      </c>
      <c r="E4948" s="61" t="s">
        <v>12239</v>
      </c>
      <c r="F4948" s="61" t="s">
        <v>12275</v>
      </c>
      <c r="G4948" s="63">
        <v>3.8</v>
      </c>
    </row>
    <row r="4949" spans="1:7" hidden="1" x14ac:dyDescent="0.25">
      <c r="A4949" s="61" t="s">
        <v>12288</v>
      </c>
      <c r="B4949" s="61" t="s">
        <v>73</v>
      </c>
      <c r="C4949" s="62">
        <v>215712</v>
      </c>
      <c r="D4949" s="61" t="s">
        <v>12117</v>
      </c>
      <c r="E4949" s="61" t="s">
        <v>12239</v>
      </c>
      <c r="F4949" s="61" t="s">
        <v>12276</v>
      </c>
      <c r="G4949" s="63">
        <v>2.4</v>
      </c>
    </row>
    <row r="4950" spans="1:7" hidden="1" x14ac:dyDescent="0.25">
      <c r="A4950" s="61" t="s">
        <v>12288</v>
      </c>
      <c r="B4950" s="61" t="s">
        <v>77</v>
      </c>
      <c r="C4950" s="62">
        <v>216328</v>
      </c>
      <c r="D4950" s="61" t="s">
        <v>12051</v>
      </c>
      <c r="E4950" s="61" t="s">
        <v>12230</v>
      </c>
      <c r="F4950" s="61" t="s">
        <v>12275</v>
      </c>
      <c r="G4950" s="63">
        <v>3.5</v>
      </c>
    </row>
    <row r="4951" spans="1:7" hidden="1" x14ac:dyDescent="0.25">
      <c r="A4951" s="61" t="s">
        <v>12288</v>
      </c>
      <c r="B4951" s="61" t="s">
        <v>77</v>
      </c>
      <c r="C4951" s="62">
        <v>216328</v>
      </c>
      <c r="D4951" s="61" t="s">
        <v>12051</v>
      </c>
      <c r="E4951" s="61" t="s">
        <v>12230</v>
      </c>
      <c r="F4951" s="61" t="s">
        <v>12276</v>
      </c>
      <c r="G4951" s="63">
        <v>3</v>
      </c>
    </row>
    <row r="4952" spans="1:7" hidden="1" x14ac:dyDescent="0.25">
      <c r="A4952" s="61" t="s">
        <v>12288</v>
      </c>
      <c r="B4952" s="61" t="s">
        <v>77</v>
      </c>
      <c r="C4952" s="62">
        <v>216328</v>
      </c>
      <c r="D4952" s="61" t="s">
        <v>12059</v>
      </c>
      <c r="E4952" s="61" t="s">
        <v>12230</v>
      </c>
      <c r="F4952" s="61" t="s">
        <v>12276</v>
      </c>
      <c r="G4952" s="63">
        <v>3</v>
      </c>
    </row>
    <row r="4953" spans="1:7" hidden="1" x14ac:dyDescent="0.25">
      <c r="A4953" s="61" t="s">
        <v>12288</v>
      </c>
      <c r="B4953" s="61" t="s">
        <v>180</v>
      </c>
      <c r="C4953" s="62">
        <v>215232</v>
      </c>
      <c r="D4953" s="61" t="s">
        <v>12051</v>
      </c>
      <c r="E4953" s="61" t="s">
        <v>12241</v>
      </c>
      <c r="F4953" s="61" t="s">
        <v>12275</v>
      </c>
      <c r="G4953" s="63">
        <v>5</v>
      </c>
    </row>
    <row r="4954" spans="1:7" hidden="1" x14ac:dyDescent="0.25">
      <c r="A4954" s="61" t="s">
        <v>12288</v>
      </c>
      <c r="B4954" s="61" t="s">
        <v>180</v>
      </c>
      <c r="C4954" s="62">
        <v>215232</v>
      </c>
      <c r="D4954" s="61" t="s">
        <v>12090</v>
      </c>
      <c r="E4954" s="61" t="s">
        <v>12241</v>
      </c>
      <c r="F4954" s="61" t="s">
        <v>12275</v>
      </c>
      <c r="G4954" s="63">
        <v>5</v>
      </c>
    </row>
    <row r="4955" spans="1:7" hidden="1" x14ac:dyDescent="0.25">
      <c r="A4955" s="61" t="s">
        <v>12288</v>
      </c>
      <c r="B4955" s="61" t="s">
        <v>225</v>
      </c>
      <c r="C4955" s="62">
        <v>44810</v>
      </c>
      <c r="D4955" s="61" t="s">
        <v>12051</v>
      </c>
      <c r="E4955" s="61" t="s">
        <v>12173</v>
      </c>
      <c r="F4955" s="61" t="s">
        <v>12275</v>
      </c>
      <c r="G4955" s="63">
        <v>4.5</v>
      </c>
    </row>
    <row r="4956" spans="1:7" hidden="1" x14ac:dyDescent="0.25">
      <c r="A4956" s="61" t="s">
        <v>12288</v>
      </c>
      <c r="B4956" s="61" t="s">
        <v>225</v>
      </c>
      <c r="C4956" s="62">
        <v>44810</v>
      </c>
      <c r="D4956" s="61" t="s">
        <v>12051</v>
      </c>
      <c r="E4956" s="61" t="s">
        <v>12173</v>
      </c>
      <c r="F4956" s="61" t="s">
        <v>12276</v>
      </c>
      <c r="G4956" s="63">
        <v>3</v>
      </c>
    </row>
    <row r="4957" spans="1:7" hidden="1" x14ac:dyDescent="0.25">
      <c r="A4957" s="61" t="s">
        <v>12288</v>
      </c>
      <c r="B4957" s="61" t="s">
        <v>225</v>
      </c>
      <c r="C4957" s="62">
        <v>44810</v>
      </c>
      <c r="D4957" s="61" t="s">
        <v>12005</v>
      </c>
      <c r="E4957" s="61" t="s">
        <v>12173</v>
      </c>
      <c r="F4957" s="61" t="s">
        <v>12275</v>
      </c>
      <c r="G4957" s="63">
        <v>4.5</v>
      </c>
    </row>
    <row r="4958" spans="1:7" hidden="1" x14ac:dyDescent="0.25">
      <c r="A4958" s="61" t="s">
        <v>12288</v>
      </c>
      <c r="B4958" s="61" t="s">
        <v>225</v>
      </c>
      <c r="C4958" s="62">
        <v>44810</v>
      </c>
      <c r="D4958" s="61" t="s">
        <v>12005</v>
      </c>
      <c r="E4958" s="61" t="s">
        <v>12173</v>
      </c>
      <c r="F4958" s="61" t="s">
        <v>12276</v>
      </c>
      <c r="G4958" s="63">
        <v>3</v>
      </c>
    </row>
    <row r="4959" spans="1:7" hidden="1" x14ac:dyDescent="0.25">
      <c r="A4959" s="61" t="s">
        <v>12288</v>
      </c>
      <c r="B4959" s="61" t="s">
        <v>50</v>
      </c>
      <c r="C4959" s="62">
        <v>490670</v>
      </c>
      <c r="D4959" s="61" t="s">
        <v>12051</v>
      </c>
      <c r="E4959" s="61" t="s">
        <v>12230</v>
      </c>
      <c r="F4959" s="61" t="s">
        <v>12275</v>
      </c>
      <c r="G4959" s="63">
        <v>3</v>
      </c>
    </row>
    <row r="4960" spans="1:7" hidden="1" x14ac:dyDescent="0.25">
      <c r="A4960" s="61" t="s">
        <v>12288</v>
      </c>
      <c r="B4960" s="61" t="s">
        <v>201</v>
      </c>
      <c r="C4960" s="62">
        <v>492478</v>
      </c>
      <c r="D4960" s="61" t="s">
        <v>12051</v>
      </c>
      <c r="E4960" s="61" t="s">
        <v>12242</v>
      </c>
      <c r="F4960" s="61" t="s">
        <v>12275</v>
      </c>
      <c r="G4960" s="63">
        <v>3</v>
      </c>
    </row>
    <row r="4961" spans="1:7" hidden="1" x14ac:dyDescent="0.25">
      <c r="A4961" s="61" t="s">
        <v>12288</v>
      </c>
      <c r="B4961" s="61" t="s">
        <v>201</v>
      </c>
      <c r="C4961" s="62">
        <v>492478</v>
      </c>
      <c r="D4961" s="61" t="s">
        <v>12051</v>
      </c>
      <c r="E4961" s="61" t="s">
        <v>12242</v>
      </c>
      <c r="F4961" s="61" t="s">
        <v>12276</v>
      </c>
      <c r="G4961" s="63">
        <v>1.5</v>
      </c>
    </row>
    <row r="4962" spans="1:7" hidden="1" x14ac:dyDescent="0.25">
      <c r="A4962" s="61" t="s">
        <v>12288</v>
      </c>
      <c r="B4962" s="61" t="s">
        <v>201</v>
      </c>
      <c r="C4962" s="62">
        <v>492478</v>
      </c>
      <c r="D4962" s="61" t="s">
        <v>12103</v>
      </c>
      <c r="E4962" s="61" t="s">
        <v>12242</v>
      </c>
      <c r="F4962" s="61" t="s">
        <v>12275</v>
      </c>
      <c r="G4962" s="63">
        <v>3</v>
      </c>
    </row>
    <row r="4963" spans="1:7" hidden="1" x14ac:dyDescent="0.25">
      <c r="A4963" s="61" t="s">
        <v>12288</v>
      </c>
      <c r="B4963" s="61" t="s">
        <v>201</v>
      </c>
      <c r="C4963" s="62">
        <v>492478</v>
      </c>
      <c r="D4963" s="61" t="s">
        <v>12103</v>
      </c>
      <c r="E4963" s="61" t="s">
        <v>12242</v>
      </c>
      <c r="F4963" s="61" t="s">
        <v>12276</v>
      </c>
      <c r="G4963" s="63">
        <v>1.5</v>
      </c>
    </row>
    <row r="4964" spans="1:7" hidden="1" x14ac:dyDescent="0.25">
      <c r="A4964" s="61" t="s">
        <v>12288</v>
      </c>
      <c r="B4964" s="61" t="s">
        <v>102</v>
      </c>
      <c r="C4964" s="62">
        <v>492733</v>
      </c>
      <c r="D4964" s="61" t="s">
        <v>12051</v>
      </c>
      <c r="E4964" s="61" t="s">
        <v>12230</v>
      </c>
      <c r="F4964" s="61" t="s">
        <v>12275</v>
      </c>
      <c r="G4964" s="63">
        <v>3</v>
      </c>
    </row>
    <row r="4965" spans="1:7" hidden="1" x14ac:dyDescent="0.25">
      <c r="A4965" s="61" t="s">
        <v>12288</v>
      </c>
      <c r="B4965" s="61" t="s">
        <v>62</v>
      </c>
      <c r="C4965" s="62">
        <v>486885</v>
      </c>
      <c r="D4965" s="61" t="s">
        <v>12051</v>
      </c>
      <c r="E4965" s="61" t="s">
        <v>12225</v>
      </c>
      <c r="F4965" s="61" t="s">
        <v>12276</v>
      </c>
      <c r="G4965" s="63">
        <v>7.5</v>
      </c>
    </row>
    <row r="4966" spans="1:7" hidden="1" x14ac:dyDescent="0.25">
      <c r="A4966" s="61" t="s">
        <v>12288</v>
      </c>
      <c r="B4966" s="61" t="s">
        <v>187</v>
      </c>
      <c r="C4966" s="62">
        <v>487012</v>
      </c>
      <c r="D4966" s="61" t="s">
        <v>12051</v>
      </c>
      <c r="E4966" s="61" t="s">
        <v>12242</v>
      </c>
      <c r="F4966" s="61" t="s">
        <v>12275</v>
      </c>
      <c r="G4966" s="63">
        <v>5</v>
      </c>
    </row>
    <row r="4967" spans="1:7" hidden="1" x14ac:dyDescent="0.25">
      <c r="A4967" s="61" t="s">
        <v>12288</v>
      </c>
      <c r="B4967" s="61" t="s">
        <v>218</v>
      </c>
      <c r="C4967" s="62">
        <v>45199</v>
      </c>
      <c r="D4967" s="61" t="s">
        <v>12051</v>
      </c>
      <c r="E4967" s="61" t="s">
        <v>12173</v>
      </c>
      <c r="F4967" s="61" t="s">
        <v>12275</v>
      </c>
      <c r="G4967" s="63">
        <v>5</v>
      </c>
    </row>
    <row r="4968" spans="1:7" hidden="1" x14ac:dyDescent="0.25">
      <c r="A4968" s="61" t="s">
        <v>12288</v>
      </c>
      <c r="B4968" s="61" t="s">
        <v>155</v>
      </c>
      <c r="C4968" s="62">
        <v>485814</v>
      </c>
      <c r="D4968" s="61" t="s">
        <v>12051</v>
      </c>
      <c r="E4968" s="61" t="s">
        <v>12183</v>
      </c>
      <c r="F4968" s="61" t="s">
        <v>12275</v>
      </c>
      <c r="G4968" s="63">
        <v>5</v>
      </c>
    </row>
    <row r="4969" spans="1:7" hidden="1" x14ac:dyDescent="0.25">
      <c r="A4969" s="61" t="s">
        <v>12288</v>
      </c>
      <c r="B4969" s="61" t="s">
        <v>176</v>
      </c>
      <c r="C4969" s="62">
        <v>45115</v>
      </c>
      <c r="D4969" s="61" t="s">
        <v>12051</v>
      </c>
      <c r="E4969" s="61" t="s">
        <v>12183</v>
      </c>
      <c r="F4969" s="61" t="s">
        <v>12275</v>
      </c>
      <c r="G4969" s="63">
        <v>5</v>
      </c>
    </row>
    <row r="4970" spans="1:7" hidden="1" x14ac:dyDescent="0.25">
      <c r="A4970" s="61" t="s">
        <v>12288</v>
      </c>
      <c r="B4970" s="61" t="s">
        <v>38</v>
      </c>
      <c r="C4970" s="62">
        <v>210388</v>
      </c>
      <c r="D4970" s="61" t="s">
        <v>12051</v>
      </c>
      <c r="E4970" s="61" t="s">
        <v>12219</v>
      </c>
      <c r="F4970" s="61" t="s">
        <v>12276</v>
      </c>
      <c r="G4970" s="63">
        <v>3.5</v>
      </c>
    </row>
    <row r="4971" spans="1:7" hidden="1" x14ac:dyDescent="0.25">
      <c r="A4971" s="61" t="s">
        <v>12288</v>
      </c>
      <c r="B4971" s="61" t="s">
        <v>52</v>
      </c>
      <c r="C4971" s="62">
        <v>212040</v>
      </c>
      <c r="D4971" s="61" t="s">
        <v>12051</v>
      </c>
      <c r="E4971" s="61" t="s">
        <v>12202</v>
      </c>
      <c r="F4971" s="61" t="s">
        <v>12276</v>
      </c>
      <c r="G4971" s="63">
        <v>7</v>
      </c>
    </row>
    <row r="4972" spans="1:7" hidden="1" x14ac:dyDescent="0.25">
      <c r="A4972" s="61" t="s">
        <v>12288</v>
      </c>
      <c r="B4972" s="61" t="s">
        <v>951</v>
      </c>
      <c r="C4972" s="62">
        <v>215027</v>
      </c>
      <c r="D4972" s="61" t="s">
        <v>12051</v>
      </c>
      <c r="E4972" s="61" t="s">
        <v>12165</v>
      </c>
      <c r="F4972" s="61" t="s">
        <v>12275</v>
      </c>
      <c r="G4972" s="63">
        <v>10</v>
      </c>
    </row>
    <row r="4973" spans="1:7" hidden="1" x14ac:dyDescent="0.25">
      <c r="A4973" s="61" t="s">
        <v>12288</v>
      </c>
      <c r="B4973" s="61" t="s">
        <v>142</v>
      </c>
      <c r="C4973" s="62">
        <v>340077</v>
      </c>
      <c r="D4973" s="61" t="s">
        <v>12051</v>
      </c>
      <c r="E4973" s="61" t="s">
        <v>12183</v>
      </c>
      <c r="F4973" s="61" t="s">
        <v>12275</v>
      </c>
      <c r="G4973" s="63">
        <v>5</v>
      </c>
    </row>
    <row r="4974" spans="1:7" hidden="1" x14ac:dyDescent="0.25">
      <c r="A4974" s="61" t="s">
        <v>12288</v>
      </c>
      <c r="B4974" s="61" t="s">
        <v>61</v>
      </c>
      <c r="C4974" s="62">
        <v>493361</v>
      </c>
      <c r="D4974" s="61" t="s">
        <v>12051</v>
      </c>
      <c r="E4974" s="61" t="s">
        <v>12204</v>
      </c>
      <c r="F4974" s="61" t="s">
        <v>12275</v>
      </c>
      <c r="G4974" s="63">
        <v>2.5</v>
      </c>
    </row>
    <row r="4975" spans="1:7" hidden="1" x14ac:dyDescent="0.25">
      <c r="A4975" s="61" t="s">
        <v>12288</v>
      </c>
      <c r="B4975" s="61" t="s">
        <v>61</v>
      </c>
      <c r="C4975" s="62">
        <v>493361</v>
      </c>
      <c r="D4975" s="61" t="s">
        <v>12051</v>
      </c>
      <c r="E4975" s="61" t="s">
        <v>12204</v>
      </c>
      <c r="F4975" s="61" t="s">
        <v>12276</v>
      </c>
      <c r="G4975" s="63">
        <v>2</v>
      </c>
    </row>
    <row r="4976" spans="1:7" hidden="1" x14ac:dyDescent="0.25">
      <c r="A4976" s="61" t="s">
        <v>12288</v>
      </c>
      <c r="B4976" s="61" t="s">
        <v>61</v>
      </c>
      <c r="C4976" s="62">
        <v>493361</v>
      </c>
      <c r="D4976" s="61" t="s">
        <v>12113</v>
      </c>
      <c r="E4976" s="61" t="s">
        <v>12204</v>
      </c>
      <c r="F4976" s="61" t="s">
        <v>12276</v>
      </c>
      <c r="G4976" s="63">
        <v>2</v>
      </c>
    </row>
    <row r="4977" spans="1:7" hidden="1" x14ac:dyDescent="0.25">
      <c r="A4977" s="61" t="s">
        <v>12288</v>
      </c>
      <c r="B4977" s="61" t="s">
        <v>184</v>
      </c>
      <c r="C4977" s="62">
        <v>497431</v>
      </c>
      <c r="D4977" s="61" t="s">
        <v>12051</v>
      </c>
      <c r="E4977" s="61" t="s">
        <v>12224</v>
      </c>
      <c r="F4977" s="61" t="s">
        <v>12275</v>
      </c>
      <c r="G4977" s="63">
        <v>6</v>
      </c>
    </row>
    <row r="4978" spans="1:7" hidden="1" x14ac:dyDescent="0.25">
      <c r="A4978" s="61" t="s">
        <v>12288</v>
      </c>
      <c r="B4978" s="61" t="s">
        <v>173</v>
      </c>
      <c r="C4978" s="62">
        <v>497533</v>
      </c>
      <c r="D4978" s="61" t="s">
        <v>12051</v>
      </c>
      <c r="E4978" s="61" t="s">
        <v>12174</v>
      </c>
      <c r="F4978" s="61" t="s">
        <v>12276</v>
      </c>
      <c r="G4978" s="63">
        <v>6</v>
      </c>
    </row>
    <row r="4979" spans="1:7" hidden="1" x14ac:dyDescent="0.25">
      <c r="A4979" s="61" t="s">
        <v>12288</v>
      </c>
      <c r="B4979" s="61" t="s">
        <v>173</v>
      </c>
      <c r="C4979" s="62">
        <v>497533</v>
      </c>
      <c r="D4979" s="61" t="s">
        <v>12039</v>
      </c>
      <c r="E4979" s="61" t="s">
        <v>12174</v>
      </c>
      <c r="F4979" s="61" t="s">
        <v>12276</v>
      </c>
      <c r="G4979" s="63">
        <v>6</v>
      </c>
    </row>
    <row r="4980" spans="1:7" hidden="1" x14ac:dyDescent="0.25">
      <c r="A4980" s="61" t="s">
        <v>12288</v>
      </c>
      <c r="B4980" s="61" t="s">
        <v>10086</v>
      </c>
      <c r="C4980" s="62">
        <v>575563</v>
      </c>
      <c r="D4980" s="61" t="s">
        <v>12051</v>
      </c>
      <c r="E4980" s="61" t="s">
        <v>12222</v>
      </c>
      <c r="F4980" s="61" t="s">
        <v>12275</v>
      </c>
      <c r="G4980" s="63">
        <v>2.5</v>
      </c>
    </row>
    <row r="4981" spans="1:7" hidden="1" x14ac:dyDescent="0.25">
      <c r="A4981" s="61" t="s">
        <v>12288</v>
      </c>
      <c r="B4981" s="61" t="s">
        <v>10086</v>
      </c>
      <c r="C4981" s="62">
        <v>575563</v>
      </c>
      <c r="D4981" s="61" t="s">
        <v>12051</v>
      </c>
      <c r="E4981" s="61" t="s">
        <v>12222</v>
      </c>
      <c r="F4981" s="61" t="s">
        <v>12276</v>
      </c>
      <c r="G4981" s="63">
        <v>2.5</v>
      </c>
    </row>
    <row r="4982" spans="1:7" hidden="1" x14ac:dyDescent="0.25">
      <c r="A4982" s="61" t="s">
        <v>12288</v>
      </c>
      <c r="B4982" s="61" t="s">
        <v>10086</v>
      </c>
      <c r="C4982" s="62">
        <v>575563</v>
      </c>
      <c r="D4982" s="61" t="s">
        <v>12119</v>
      </c>
      <c r="E4982" s="61" t="s">
        <v>12222</v>
      </c>
      <c r="F4982" s="61" t="s">
        <v>12275</v>
      </c>
      <c r="G4982" s="63">
        <v>2.5</v>
      </c>
    </row>
    <row r="4983" spans="1:7" hidden="1" x14ac:dyDescent="0.25">
      <c r="A4983" s="61" t="s">
        <v>12288</v>
      </c>
      <c r="B4983" s="61" t="s">
        <v>10086</v>
      </c>
      <c r="C4983" s="62">
        <v>575563</v>
      </c>
      <c r="D4983" s="61" t="s">
        <v>12119</v>
      </c>
      <c r="E4983" s="61" t="s">
        <v>12222</v>
      </c>
      <c r="F4983" s="61" t="s">
        <v>12276</v>
      </c>
      <c r="G4983" s="63">
        <v>2.5</v>
      </c>
    </row>
    <row r="4984" spans="1:7" hidden="1" x14ac:dyDescent="0.25">
      <c r="A4984" s="61" t="s">
        <v>12288</v>
      </c>
      <c r="B4984" s="61" t="s">
        <v>162</v>
      </c>
      <c r="C4984" s="62">
        <v>576299</v>
      </c>
      <c r="D4984" s="61" t="s">
        <v>12088</v>
      </c>
      <c r="E4984" s="61" t="s">
        <v>12211</v>
      </c>
      <c r="F4984" s="61" t="s">
        <v>12275</v>
      </c>
      <c r="G4984" s="63">
        <v>3</v>
      </c>
    </row>
    <row r="4985" spans="1:7" hidden="1" x14ac:dyDescent="0.25">
      <c r="A4985" s="61" t="s">
        <v>12288</v>
      </c>
      <c r="B4985" s="61" t="s">
        <v>162</v>
      </c>
      <c r="C4985" s="62">
        <v>576299</v>
      </c>
      <c r="D4985" s="61" t="s">
        <v>12088</v>
      </c>
      <c r="E4985" s="61" t="s">
        <v>12211</v>
      </c>
      <c r="F4985" s="61" t="s">
        <v>12276</v>
      </c>
      <c r="G4985" s="63">
        <v>1</v>
      </c>
    </row>
    <row r="4986" spans="1:7" hidden="1" x14ac:dyDescent="0.25">
      <c r="A4986" s="61" t="s">
        <v>12288</v>
      </c>
      <c r="B4986" s="61" t="s">
        <v>162</v>
      </c>
      <c r="C4986" s="62">
        <v>576299</v>
      </c>
      <c r="D4986" s="61" t="s">
        <v>12051</v>
      </c>
      <c r="E4986" s="61" t="s">
        <v>12211</v>
      </c>
      <c r="F4986" s="61" t="s">
        <v>12275</v>
      </c>
      <c r="G4986" s="63">
        <v>3</v>
      </c>
    </row>
    <row r="4987" spans="1:7" hidden="1" x14ac:dyDescent="0.25">
      <c r="A4987" s="61" t="s">
        <v>12288</v>
      </c>
      <c r="B4987" s="61" t="s">
        <v>162</v>
      </c>
      <c r="C4987" s="62">
        <v>576299</v>
      </c>
      <c r="D4987" s="61" t="s">
        <v>12051</v>
      </c>
      <c r="E4987" s="61" t="s">
        <v>12211</v>
      </c>
      <c r="F4987" s="61" t="s">
        <v>12276</v>
      </c>
      <c r="G4987" s="63">
        <v>1</v>
      </c>
    </row>
    <row r="4988" spans="1:7" hidden="1" x14ac:dyDescent="0.25">
      <c r="A4988" s="61" t="s">
        <v>12288</v>
      </c>
      <c r="B4988" s="61" t="s">
        <v>166</v>
      </c>
      <c r="C4988" s="62">
        <v>576897</v>
      </c>
      <c r="D4988" s="61" t="s">
        <v>12101</v>
      </c>
      <c r="E4988" s="61" t="s">
        <v>12179</v>
      </c>
      <c r="F4988" s="61" t="s">
        <v>12275</v>
      </c>
      <c r="G4988" s="63">
        <v>8</v>
      </c>
    </row>
    <row r="4989" spans="1:7" hidden="1" x14ac:dyDescent="0.25">
      <c r="A4989" s="61" t="s">
        <v>12288</v>
      </c>
      <c r="B4989" s="61" t="s">
        <v>166</v>
      </c>
      <c r="C4989" s="62">
        <v>576897</v>
      </c>
      <c r="D4989" s="61" t="s">
        <v>12101</v>
      </c>
      <c r="E4989" s="61" t="s">
        <v>12179</v>
      </c>
      <c r="F4989" s="61" t="s">
        <v>12276</v>
      </c>
      <c r="G4989" s="63">
        <v>8</v>
      </c>
    </row>
    <row r="4990" spans="1:7" hidden="1" x14ac:dyDescent="0.25">
      <c r="A4990" s="61" t="s">
        <v>12288</v>
      </c>
      <c r="B4990" s="61" t="s">
        <v>166</v>
      </c>
      <c r="C4990" s="62">
        <v>576897</v>
      </c>
      <c r="D4990" s="61" t="s">
        <v>12051</v>
      </c>
      <c r="E4990" s="61" t="s">
        <v>12174</v>
      </c>
      <c r="F4990" s="61" t="s">
        <v>12276</v>
      </c>
      <c r="G4990" s="63">
        <v>6</v>
      </c>
    </row>
    <row r="4991" spans="1:7" hidden="1" x14ac:dyDescent="0.25">
      <c r="A4991" s="61" t="s">
        <v>12288</v>
      </c>
      <c r="B4991" s="61" t="s">
        <v>166</v>
      </c>
      <c r="C4991" s="62">
        <v>576897</v>
      </c>
      <c r="D4991" s="61" t="s">
        <v>12051</v>
      </c>
      <c r="E4991" s="61" t="s">
        <v>12223</v>
      </c>
      <c r="F4991" s="61" t="s">
        <v>12276</v>
      </c>
      <c r="G4991" s="63">
        <v>3</v>
      </c>
    </row>
    <row r="4992" spans="1:7" hidden="1" x14ac:dyDescent="0.25">
      <c r="A4992" s="61" t="s">
        <v>12288</v>
      </c>
      <c r="B4992" s="61" t="s">
        <v>166</v>
      </c>
      <c r="C4992" s="62">
        <v>576897</v>
      </c>
      <c r="D4992" s="61" t="s">
        <v>12051</v>
      </c>
      <c r="E4992" s="61" t="s">
        <v>12241</v>
      </c>
      <c r="F4992" s="61" t="s">
        <v>12275</v>
      </c>
      <c r="G4992" s="63">
        <v>5</v>
      </c>
    </row>
    <row r="4993" spans="1:7" hidden="1" x14ac:dyDescent="0.25">
      <c r="A4993" s="61" t="s">
        <v>12288</v>
      </c>
      <c r="B4993" s="61" t="s">
        <v>166</v>
      </c>
      <c r="C4993" s="62">
        <v>576897</v>
      </c>
      <c r="D4993" s="61" t="s">
        <v>12051</v>
      </c>
      <c r="E4993" s="61" t="s">
        <v>12241</v>
      </c>
      <c r="F4993" s="61" t="s">
        <v>12276</v>
      </c>
      <c r="G4993" s="63">
        <v>3.55</v>
      </c>
    </row>
    <row r="4994" spans="1:7" hidden="1" x14ac:dyDescent="0.25">
      <c r="A4994" s="61" t="s">
        <v>12288</v>
      </c>
      <c r="B4994" s="61" t="s">
        <v>166</v>
      </c>
      <c r="C4994" s="62">
        <v>576897</v>
      </c>
      <c r="D4994" s="61" t="s">
        <v>12051</v>
      </c>
      <c r="E4994" s="61" t="s">
        <v>12179</v>
      </c>
      <c r="F4994" s="61" t="s">
        <v>12275</v>
      </c>
      <c r="G4994" s="63">
        <v>8</v>
      </c>
    </row>
    <row r="4995" spans="1:7" hidden="1" x14ac:dyDescent="0.25">
      <c r="A4995" s="61" t="s">
        <v>12288</v>
      </c>
      <c r="B4995" s="61" t="s">
        <v>166</v>
      </c>
      <c r="C4995" s="62">
        <v>576897</v>
      </c>
      <c r="D4995" s="61" t="s">
        <v>12051</v>
      </c>
      <c r="E4995" s="61" t="s">
        <v>12179</v>
      </c>
      <c r="F4995" s="61" t="s">
        <v>12276</v>
      </c>
      <c r="G4995" s="63">
        <v>8</v>
      </c>
    </row>
    <row r="4996" spans="1:7" hidden="1" x14ac:dyDescent="0.25">
      <c r="A4996" s="61" t="s">
        <v>12288</v>
      </c>
      <c r="B4996" s="61" t="s">
        <v>166</v>
      </c>
      <c r="C4996" s="62">
        <v>576897</v>
      </c>
      <c r="D4996" s="61" t="s">
        <v>12090</v>
      </c>
      <c r="E4996" s="61" t="s">
        <v>12241</v>
      </c>
      <c r="F4996" s="61" t="s">
        <v>12275</v>
      </c>
      <c r="G4996" s="63">
        <v>5</v>
      </c>
    </row>
    <row r="4997" spans="1:7" hidden="1" x14ac:dyDescent="0.25">
      <c r="A4997" s="61" t="s">
        <v>12288</v>
      </c>
      <c r="B4997" s="61" t="s">
        <v>166</v>
      </c>
      <c r="C4997" s="62">
        <v>576897</v>
      </c>
      <c r="D4997" s="61" t="s">
        <v>12090</v>
      </c>
      <c r="E4997" s="61" t="s">
        <v>12241</v>
      </c>
      <c r="F4997" s="61" t="s">
        <v>12276</v>
      </c>
      <c r="G4997" s="63">
        <v>3.5</v>
      </c>
    </row>
    <row r="4998" spans="1:7" hidden="1" x14ac:dyDescent="0.25">
      <c r="A4998" s="61" t="s">
        <v>12289</v>
      </c>
      <c r="B4998" s="61" t="s">
        <v>207</v>
      </c>
      <c r="C4998" s="62">
        <v>589682</v>
      </c>
      <c r="D4998" s="61" t="s">
        <v>12012</v>
      </c>
      <c r="E4998" s="61" t="s">
        <v>12162</v>
      </c>
      <c r="F4998" s="61" t="s">
        <v>12275</v>
      </c>
      <c r="G4998" s="63">
        <v>13</v>
      </c>
    </row>
    <row r="4999" spans="1:7" hidden="1" x14ac:dyDescent="0.25">
      <c r="A4999" s="61" t="s">
        <v>12289</v>
      </c>
      <c r="B4999" s="61" t="s">
        <v>207</v>
      </c>
      <c r="C4999" s="62">
        <v>589682</v>
      </c>
      <c r="D4999" s="61" t="s">
        <v>12012</v>
      </c>
      <c r="E4999" s="61" t="s">
        <v>12162</v>
      </c>
      <c r="F4999" s="61" t="s">
        <v>12276</v>
      </c>
      <c r="G4999" s="63">
        <v>10.5</v>
      </c>
    </row>
    <row r="5000" spans="1:7" hidden="1" x14ac:dyDescent="0.25">
      <c r="A5000" s="61" t="s">
        <v>12289</v>
      </c>
      <c r="B5000" s="61" t="s">
        <v>207</v>
      </c>
      <c r="C5000" s="62">
        <v>589682</v>
      </c>
      <c r="D5000" s="61" t="s">
        <v>12051</v>
      </c>
      <c r="E5000" s="61" t="s">
        <v>12162</v>
      </c>
      <c r="F5000" s="61" t="s">
        <v>12275</v>
      </c>
      <c r="G5000" s="63">
        <v>13</v>
      </c>
    </row>
    <row r="5001" spans="1:7" hidden="1" x14ac:dyDescent="0.25">
      <c r="A5001" s="61" t="s">
        <v>12289</v>
      </c>
      <c r="B5001" s="61" t="s">
        <v>207</v>
      </c>
      <c r="C5001" s="62">
        <v>589682</v>
      </c>
      <c r="D5001" s="61" t="s">
        <v>12051</v>
      </c>
      <c r="E5001" s="61" t="s">
        <v>12162</v>
      </c>
      <c r="F5001" s="61" t="s">
        <v>12276</v>
      </c>
      <c r="G5001" s="63">
        <v>10.5</v>
      </c>
    </row>
    <row r="5002" spans="1:7" hidden="1" x14ac:dyDescent="0.25">
      <c r="A5002" s="61" t="s">
        <v>12289</v>
      </c>
      <c r="B5002" s="61" t="s">
        <v>239</v>
      </c>
      <c r="C5002" s="62">
        <v>589783</v>
      </c>
      <c r="D5002" s="61" t="s">
        <v>12051</v>
      </c>
      <c r="E5002" s="61" t="s">
        <v>12162</v>
      </c>
      <c r="F5002" s="61" t="s">
        <v>12276</v>
      </c>
      <c r="G5002" s="63">
        <v>3</v>
      </c>
    </row>
    <row r="5003" spans="1:7" hidden="1" x14ac:dyDescent="0.25">
      <c r="A5003" s="61" t="s">
        <v>12289</v>
      </c>
      <c r="B5003" s="61" t="s">
        <v>47</v>
      </c>
      <c r="C5003" s="62">
        <v>589786</v>
      </c>
      <c r="D5003" s="61" t="s">
        <v>12051</v>
      </c>
      <c r="E5003" s="61" t="s">
        <v>12163</v>
      </c>
      <c r="F5003" s="61" t="s">
        <v>12275</v>
      </c>
      <c r="G5003" s="63">
        <v>2</v>
      </c>
    </row>
    <row r="5004" spans="1:7" hidden="1" x14ac:dyDescent="0.25">
      <c r="A5004" s="61" t="s">
        <v>12289</v>
      </c>
      <c r="B5004" s="61" t="s">
        <v>47</v>
      </c>
      <c r="C5004" s="62">
        <v>589786</v>
      </c>
      <c r="D5004" s="61" t="s">
        <v>12051</v>
      </c>
      <c r="E5004" s="61" t="s">
        <v>12163</v>
      </c>
      <c r="F5004" s="61" t="s">
        <v>12276</v>
      </c>
      <c r="G5004" s="63">
        <v>2</v>
      </c>
    </row>
    <row r="5005" spans="1:7" hidden="1" x14ac:dyDescent="0.25">
      <c r="A5005" s="61" t="s">
        <v>12289</v>
      </c>
      <c r="B5005" s="61" t="s">
        <v>47</v>
      </c>
      <c r="C5005" s="62">
        <v>589786</v>
      </c>
      <c r="D5005" s="61" t="s">
        <v>12019</v>
      </c>
      <c r="E5005" s="61" t="s">
        <v>12163</v>
      </c>
      <c r="F5005" s="61" t="s">
        <v>12275</v>
      </c>
      <c r="G5005" s="63">
        <v>2</v>
      </c>
    </row>
    <row r="5006" spans="1:7" hidden="1" x14ac:dyDescent="0.25">
      <c r="A5006" s="61" t="s">
        <v>12289</v>
      </c>
      <c r="B5006" s="61" t="s">
        <v>47</v>
      </c>
      <c r="C5006" s="62">
        <v>589786</v>
      </c>
      <c r="D5006" s="61" t="s">
        <v>12019</v>
      </c>
      <c r="E5006" s="61" t="s">
        <v>12163</v>
      </c>
      <c r="F5006" s="61" t="s">
        <v>12276</v>
      </c>
      <c r="G5006" s="63">
        <v>2</v>
      </c>
    </row>
    <row r="5007" spans="1:7" hidden="1" x14ac:dyDescent="0.25">
      <c r="A5007" s="61" t="s">
        <v>12289</v>
      </c>
      <c r="B5007" s="61" t="s">
        <v>100</v>
      </c>
      <c r="C5007" s="62">
        <v>589905</v>
      </c>
      <c r="D5007" s="61" t="s">
        <v>12051</v>
      </c>
      <c r="E5007" s="61" t="s">
        <v>12164</v>
      </c>
      <c r="F5007" s="61" t="s">
        <v>12275</v>
      </c>
      <c r="G5007" s="63">
        <v>10</v>
      </c>
    </row>
    <row r="5008" spans="1:7" hidden="1" x14ac:dyDescent="0.25">
      <c r="A5008" s="61" t="s">
        <v>12289</v>
      </c>
      <c r="B5008" s="61" t="s">
        <v>79</v>
      </c>
      <c r="C5008" s="62">
        <v>589916</v>
      </c>
      <c r="D5008" s="61" t="s">
        <v>12051</v>
      </c>
      <c r="E5008" s="61" t="s">
        <v>12165</v>
      </c>
      <c r="F5008" s="61" t="s">
        <v>12275</v>
      </c>
      <c r="G5008" s="63">
        <v>10</v>
      </c>
    </row>
    <row r="5009" spans="1:7" hidden="1" x14ac:dyDescent="0.25">
      <c r="A5009" s="61" t="s">
        <v>12289</v>
      </c>
      <c r="B5009" s="61" t="s">
        <v>79</v>
      </c>
      <c r="C5009" s="62">
        <v>589916</v>
      </c>
      <c r="D5009" s="61" t="s">
        <v>12051</v>
      </c>
      <c r="E5009" s="61" t="s">
        <v>12165</v>
      </c>
      <c r="F5009" s="61" t="s">
        <v>12276</v>
      </c>
      <c r="G5009" s="63">
        <v>7.5</v>
      </c>
    </row>
    <row r="5010" spans="1:7" hidden="1" x14ac:dyDescent="0.25">
      <c r="A5010" s="61" t="s">
        <v>12289</v>
      </c>
      <c r="B5010" s="61" t="s">
        <v>172</v>
      </c>
      <c r="C5010" s="62">
        <v>589938</v>
      </c>
      <c r="D5010" s="61" t="s">
        <v>12051</v>
      </c>
      <c r="E5010" s="61" t="s">
        <v>12166</v>
      </c>
      <c r="F5010" s="61" t="s">
        <v>12275</v>
      </c>
      <c r="G5010" s="63">
        <v>6.5</v>
      </c>
    </row>
    <row r="5011" spans="1:7" hidden="1" x14ac:dyDescent="0.25">
      <c r="A5011" s="61" t="s">
        <v>12289</v>
      </c>
      <c r="B5011" s="61" t="s">
        <v>172</v>
      </c>
      <c r="C5011" s="62">
        <v>589938</v>
      </c>
      <c r="D5011" s="61" t="s">
        <v>12051</v>
      </c>
      <c r="E5011" s="61" t="s">
        <v>12166</v>
      </c>
      <c r="F5011" s="61" t="s">
        <v>12276</v>
      </c>
      <c r="G5011" s="63">
        <v>8</v>
      </c>
    </row>
    <row r="5012" spans="1:7" hidden="1" x14ac:dyDescent="0.25">
      <c r="A5012" s="61" t="s">
        <v>12289</v>
      </c>
      <c r="B5012" s="61" t="s">
        <v>172</v>
      </c>
      <c r="C5012" s="62">
        <v>589938</v>
      </c>
      <c r="D5012" s="61" t="s">
        <v>12051</v>
      </c>
      <c r="E5012" s="61" t="s">
        <v>12167</v>
      </c>
      <c r="F5012" s="61" t="s">
        <v>12275</v>
      </c>
      <c r="G5012" s="63">
        <v>7</v>
      </c>
    </row>
    <row r="5013" spans="1:7" hidden="1" x14ac:dyDescent="0.25">
      <c r="A5013" s="61" t="s">
        <v>12289</v>
      </c>
      <c r="B5013" s="61" t="s">
        <v>172</v>
      </c>
      <c r="C5013" s="62">
        <v>589938</v>
      </c>
      <c r="D5013" s="61" t="s">
        <v>12051</v>
      </c>
      <c r="E5013" s="61" t="s">
        <v>12167</v>
      </c>
      <c r="F5013" s="61" t="s">
        <v>12276</v>
      </c>
      <c r="G5013" s="63">
        <v>8</v>
      </c>
    </row>
    <row r="5014" spans="1:7" hidden="1" x14ac:dyDescent="0.25">
      <c r="A5014" s="61" t="s">
        <v>12289</v>
      </c>
      <c r="B5014" s="61" t="s">
        <v>40</v>
      </c>
      <c r="C5014" s="62">
        <v>589988</v>
      </c>
      <c r="D5014" s="61" t="s">
        <v>12051</v>
      </c>
      <c r="E5014" s="61" t="s">
        <v>12168</v>
      </c>
      <c r="F5014" s="61" t="s">
        <v>12275</v>
      </c>
      <c r="G5014" s="63">
        <v>17</v>
      </c>
    </row>
    <row r="5015" spans="1:7" hidden="1" x14ac:dyDescent="0.25">
      <c r="A5015" s="61" t="s">
        <v>12289</v>
      </c>
      <c r="B5015" s="61" t="s">
        <v>40</v>
      </c>
      <c r="C5015" s="62">
        <v>589988</v>
      </c>
      <c r="D5015" s="61" t="s">
        <v>11954</v>
      </c>
      <c r="E5015" s="61" t="s">
        <v>12168</v>
      </c>
      <c r="F5015" s="61" t="s">
        <v>12275</v>
      </c>
      <c r="G5015" s="63">
        <v>17</v>
      </c>
    </row>
    <row r="5016" spans="1:7" hidden="1" x14ac:dyDescent="0.25">
      <c r="A5016" s="61" t="s">
        <v>12289</v>
      </c>
      <c r="B5016" s="61" t="s">
        <v>69</v>
      </c>
      <c r="C5016" s="62">
        <v>590012</v>
      </c>
      <c r="D5016" s="61" t="s">
        <v>12051</v>
      </c>
      <c r="E5016" s="61" t="s">
        <v>12169</v>
      </c>
      <c r="F5016" s="61" t="s">
        <v>12275</v>
      </c>
      <c r="G5016" s="63">
        <v>6</v>
      </c>
    </row>
    <row r="5017" spans="1:7" hidden="1" x14ac:dyDescent="0.25">
      <c r="A5017" s="61" t="s">
        <v>12289</v>
      </c>
      <c r="B5017" s="61" t="s">
        <v>69</v>
      </c>
      <c r="C5017" s="62">
        <v>590012</v>
      </c>
      <c r="D5017" s="61" t="s">
        <v>12051</v>
      </c>
      <c r="E5017" s="61" t="s">
        <v>12169</v>
      </c>
      <c r="F5017" s="61" t="s">
        <v>12276</v>
      </c>
      <c r="G5017" s="63">
        <v>6</v>
      </c>
    </row>
    <row r="5018" spans="1:7" hidden="1" x14ac:dyDescent="0.25">
      <c r="A5018" s="61" t="s">
        <v>12289</v>
      </c>
      <c r="B5018" s="61" t="s">
        <v>147</v>
      </c>
      <c r="C5018" s="62">
        <v>590086</v>
      </c>
      <c r="D5018" s="61" t="s">
        <v>12051</v>
      </c>
      <c r="E5018" s="61" t="s">
        <v>12170</v>
      </c>
      <c r="F5018" s="61" t="s">
        <v>12275</v>
      </c>
      <c r="G5018" s="63">
        <v>5</v>
      </c>
    </row>
    <row r="5019" spans="1:7" hidden="1" x14ac:dyDescent="0.25">
      <c r="A5019" s="61" t="s">
        <v>12289</v>
      </c>
      <c r="B5019" s="61" t="s">
        <v>147</v>
      </c>
      <c r="C5019" s="62">
        <v>590086</v>
      </c>
      <c r="D5019" s="61" t="s">
        <v>12051</v>
      </c>
      <c r="E5019" s="61" t="s">
        <v>12170</v>
      </c>
      <c r="F5019" s="61" t="s">
        <v>12276</v>
      </c>
      <c r="G5019" s="63">
        <v>6.5</v>
      </c>
    </row>
    <row r="5020" spans="1:7" hidden="1" x14ac:dyDescent="0.25">
      <c r="A5020" s="61" t="s">
        <v>12289</v>
      </c>
      <c r="B5020" s="61" t="s">
        <v>251</v>
      </c>
      <c r="C5020" s="62">
        <v>215227</v>
      </c>
      <c r="D5020" s="61" t="s">
        <v>12051</v>
      </c>
      <c r="E5020" s="61" t="s">
        <v>12167</v>
      </c>
      <c r="F5020" s="61" t="s">
        <v>12276</v>
      </c>
      <c r="G5020" s="63">
        <v>7</v>
      </c>
    </row>
    <row r="5021" spans="1:7" hidden="1" x14ac:dyDescent="0.25">
      <c r="A5021" s="61" t="s">
        <v>12289</v>
      </c>
      <c r="B5021" s="61" t="s">
        <v>66</v>
      </c>
      <c r="C5021" s="62">
        <v>590284</v>
      </c>
      <c r="D5021" s="61" t="s">
        <v>12051</v>
      </c>
      <c r="E5021" s="61" t="s">
        <v>12171</v>
      </c>
      <c r="F5021" s="61" t="s">
        <v>12276</v>
      </c>
      <c r="G5021" s="63">
        <v>3</v>
      </c>
    </row>
    <row r="5022" spans="1:7" hidden="1" x14ac:dyDescent="0.25">
      <c r="A5022" s="61" t="s">
        <v>12289</v>
      </c>
      <c r="B5022" s="61" t="s">
        <v>244</v>
      </c>
      <c r="C5022" s="62">
        <v>587272</v>
      </c>
      <c r="D5022" s="61" t="s">
        <v>12051</v>
      </c>
      <c r="E5022" s="61" t="s">
        <v>12172</v>
      </c>
      <c r="F5022" s="61" t="s">
        <v>12275</v>
      </c>
      <c r="G5022" s="63">
        <v>2</v>
      </c>
    </row>
    <row r="5023" spans="1:7" hidden="1" x14ac:dyDescent="0.25">
      <c r="A5023" s="61" t="s">
        <v>12289</v>
      </c>
      <c r="B5023" s="61" t="s">
        <v>128</v>
      </c>
      <c r="C5023" s="62">
        <v>590345</v>
      </c>
      <c r="D5023" s="61" t="s">
        <v>12051</v>
      </c>
      <c r="E5023" s="61" t="s">
        <v>12173</v>
      </c>
      <c r="F5023" s="61" t="s">
        <v>12275</v>
      </c>
      <c r="G5023" s="63">
        <v>4</v>
      </c>
    </row>
    <row r="5024" spans="1:7" hidden="1" x14ac:dyDescent="0.25">
      <c r="A5024" s="61" t="s">
        <v>12289</v>
      </c>
      <c r="B5024" s="61" t="s">
        <v>128</v>
      </c>
      <c r="C5024" s="62">
        <v>590345</v>
      </c>
      <c r="D5024" s="61" t="s">
        <v>12051</v>
      </c>
      <c r="E5024" s="61" t="s">
        <v>12173</v>
      </c>
      <c r="F5024" s="61" t="s">
        <v>12276</v>
      </c>
      <c r="G5024" s="63">
        <v>3</v>
      </c>
    </row>
    <row r="5025" spans="1:7" hidden="1" x14ac:dyDescent="0.25">
      <c r="A5025" s="61" t="s">
        <v>12289</v>
      </c>
      <c r="B5025" s="61" t="s">
        <v>960</v>
      </c>
      <c r="C5025" s="62">
        <v>590395</v>
      </c>
      <c r="D5025" s="61" t="s">
        <v>12051</v>
      </c>
      <c r="E5025" s="61" t="s">
        <v>12174</v>
      </c>
      <c r="F5025" s="61" t="s">
        <v>12276</v>
      </c>
      <c r="G5025" s="63">
        <v>8</v>
      </c>
    </row>
    <row r="5026" spans="1:7" hidden="1" x14ac:dyDescent="0.25">
      <c r="A5026" s="61" t="s">
        <v>12289</v>
      </c>
      <c r="B5026" s="61" t="s">
        <v>141</v>
      </c>
      <c r="C5026" s="62">
        <v>590419</v>
      </c>
      <c r="D5026" s="61" t="s">
        <v>12086</v>
      </c>
      <c r="E5026" s="61" t="s">
        <v>12175</v>
      </c>
      <c r="F5026" s="61" t="s">
        <v>12276</v>
      </c>
      <c r="G5026" s="63">
        <v>2</v>
      </c>
    </row>
    <row r="5027" spans="1:7" hidden="1" x14ac:dyDescent="0.25">
      <c r="A5027" s="61" t="s">
        <v>12289</v>
      </c>
      <c r="B5027" s="61" t="s">
        <v>141</v>
      </c>
      <c r="C5027" s="62">
        <v>590419</v>
      </c>
      <c r="D5027" s="61" t="s">
        <v>12051</v>
      </c>
      <c r="E5027" s="61" t="s">
        <v>12175</v>
      </c>
      <c r="F5027" s="61" t="s">
        <v>12275</v>
      </c>
      <c r="G5027" s="63">
        <v>7</v>
      </c>
    </row>
    <row r="5028" spans="1:7" hidden="1" x14ac:dyDescent="0.25">
      <c r="A5028" s="61" t="s">
        <v>12289</v>
      </c>
      <c r="B5028" s="61" t="s">
        <v>141</v>
      </c>
      <c r="C5028" s="62">
        <v>590419</v>
      </c>
      <c r="D5028" s="61" t="s">
        <v>12051</v>
      </c>
      <c r="E5028" s="61" t="s">
        <v>12175</v>
      </c>
      <c r="F5028" s="61" t="s">
        <v>12276</v>
      </c>
      <c r="G5028" s="63">
        <v>2</v>
      </c>
    </row>
    <row r="5029" spans="1:7" hidden="1" x14ac:dyDescent="0.25">
      <c r="A5029" s="61" t="s">
        <v>12289</v>
      </c>
      <c r="B5029" s="61" t="s">
        <v>141</v>
      </c>
      <c r="C5029" s="62">
        <v>590419</v>
      </c>
      <c r="D5029" s="61" t="s">
        <v>12021</v>
      </c>
      <c r="E5029" s="61" t="s">
        <v>12175</v>
      </c>
      <c r="F5029" s="61" t="s">
        <v>12275</v>
      </c>
      <c r="G5029" s="63">
        <v>7</v>
      </c>
    </row>
    <row r="5030" spans="1:7" hidden="1" x14ac:dyDescent="0.25">
      <c r="A5030" s="61" t="s">
        <v>12289</v>
      </c>
      <c r="B5030" s="61" t="s">
        <v>141</v>
      </c>
      <c r="C5030" s="62">
        <v>590419</v>
      </c>
      <c r="D5030" s="61" t="s">
        <v>12021</v>
      </c>
      <c r="E5030" s="61" t="s">
        <v>12175</v>
      </c>
      <c r="F5030" s="61" t="s">
        <v>12276</v>
      </c>
      <c r="G5030" s="63">
        <v>2</v>
      </c>
    </row>
    <row r="5031" spans="1:7" hidden="1" x14ac:dyDescent="0.25">
      <c r="A5031" s="61" t="s">
        <v>12289</v>
      </c>
      <c r="B5031" s="61" t="s">
        <v>111</v>
      </c>
      <c r="C5031" s="62">
        <v>590420</v>
      </c>
      <c r="D5031" s="61" t="s">
        <v>12051</v>
      </c>
      <c r="E5031" s="61" t="s">
        <v>12165</v>
      </c>
      <c r="F5031" s="61" t="s">
        <v>12276</v>
      </c>
      <c r="G5031" s="63">
        <v>7.5</v>
      </c>
    </row>
    <row r="5032" spans="1:7" hidden="1" x14ac:dyDescent="0.25">
      <c r="A5032" s="61" t="s">
        <v>12289</v>
      </c>
      <c r="B5032" s="61" t="s">
        <v>39</v>
      </c>
      <c r="C5032" s="62">
        <v>590437</v>
      </c>
      <c r="D5032" s="61" t="s">
        <v>12051</v>
      </c>
      <c r="E5032" s="61" t="s">
        <v>12176</v>
      </c>
      <c r="F5032" s="61" t="s">
        <v>12275</v>
      </c>
      <c r="G5032" s="63">
        <v>23</v>
      </c>
    </row>
    <row r="5033" spans="1:7" hidden="1" x14ac:dyDescent="0.25">
      <c r="A5033" s="61" t="s">
        <v>12289</v>
      </c>
      <c r="B5033" s="61" t="s">
        <v>39</v>
      </c>
      <c r="C5033" s="62">
        <v>590437</v>
      </c>
      <c r="D5033" s="61" t="s">
        <v>12051</v>
      </c>
      <c r="E5033" s="61" t="s">
        <v>12176</v>
      </c>
      <c r="F5033" s="61" t="s">
        <v>12276</v>
      </c>
      <c r="G5033" s="63">
        <v>20.5</v>
      </c>
    </row>
    <row r="5034" spans="1:7" hidden="1" x14ac:dyDescent="0.25">
      <c r="A5034" s="61" t="s">
        <v>12289</v>
      </c>
      <c r="B5034" s="61" t="s">
        <v>39</v>
      </c>
      <c r="C5034" s="62">
        <v>590437</v>
      </c>
      <c r="D5034" s="61" t="s">
        <v>11973</v>
      </c>
      <c r="E5034" s="61" t="s">
        <v>12176</v>
      </c>
      <c r="F5034" s="61" t="s">
        <v>12275</v>
      </c>
      <c r="G5034" s="63">
        <v>23</v>
      </c>
    </row>
    <row r="5035" spans="1:7" hidden="1" x14ac:dyDescent="0.25">
      <c r="A5035" s="61" t="s">
        <v>12289</v>
      </c>
      <c r="B5035" s="61" t="s">
        <v>39</v>
      </c>
      <c r="C5035" s="62">
        <v>590437</v>
      </c>
      <c r="D5035" s="61" t="s">
        <v>11973</v>
      </c>
      <c r="E5035" s="61" t="s">
        <v>12176</v>
      </c>
      <c r="F5035" s="61" t="s">
        <v>12276</v>
      </c>
      <c r="G5035" s="63">
        <v>20.5</v>
      </c>
    </row>
    <row r="5036" spans="1:7" hidden="1" x14ac:dyDescent="0.25">
      <c r="A5036" s="61" t="s">
        <v>12289</v>
      </c>
      <c r="B5036" s="61" t="s">
        <v>223</v>
      </c>
      <c r="C5036" s="62">
        <v>590450</v>
      </c>
      <c r="D5036" s="61" t="s">
        <v>12051</v>
      </c>
      <c r="E5036" s="61" t="s">
        <v>12164</v>
      </c>
      <c r="F5036" s="61" t="s">
        <v>12275</v>
      </c>
      <c r="G5036" s="63">
        <v>11</v>
      </c>
    </row>
    <row r="5037" spans="1:7" hidden="1" x14ac:dyDescent="0.25">
      <c r="A5037" s="61" t="s">
        <v>12289</v>
      </c>
      <c r="B5037" s="61" t="s">
        <v>223</v>
      </c>
      <c r="C5037" s="62">
        <v>590450</v>
      </c>
      <c r="D5037" s="61" t="s">
        <v>12051</v>
      </c>
      <c r="E5037" s="61" t="s">
        <v>12164</v>
      </c>
      <c r="F5037" s="61" t="s">
        <v>12276</v>
      </c>
      <c r="G5037" s="63">
        <v>7.5</v>
      </c>
    </row>
    <row r="5038" spans="1:7" hidden="1" x14ac:dyDescent="0.25">
      <c r="A5038" s="61" t="s">
        <v>12289</v>
      </c>
      <c r="B5038" s="61" t="s">
        <v>57</v>
      </c>
      <c r="C5038" s="62">
        <v>67012</v>
      </c>
      <c r="D5038" s="61" t="s">
        <v>12051</v>
      </c>
      <c r="E5038" s="61" t="s">
        <v>12177</v>
      </c>
      <c r="F5038" s="61" t="s">
        <v>12275</v>
      </c>
      <c r="G5038" s="63">
        <v>5</v>
      </c>
    </row>
    <row r="5039" spans="1:7" hidden="1" x14ac:dyDescent="0.25">
      <c r="A5039" s="61" t="s">
        <v>12289</v>
      </c>
      <c r="B5039" s="61" t="s">
        <v>57</v>
      </c>
      <c r="C5039" s="62">
        <v>67012</v>
      </c>
      <c r="D5039" s="61" t="s">
        <v>12051</v>
      </c>
      <c r="E5039" s="61" t="s">
        <v>12177</v>
      </c>
      <c r="F5039" s="61" t="s">
        <v>12276</v>
      </c>
      <c r="G5039" s="63">
        <v>7</v>
      </c>
    </row>
    <row r="5040" spans="1:7" hidden="1" x14ac:dyDescent="0.25">
      <c r="A5040" s="61" t="s">
        <v>12289</v>
      </c>
      <c r="B5040" s="61" t="s">
        <v>991</v>
      </c>
      <c r="C5040" s="62">
        <v>590594</v>
      </c>
      <c r="D5040" s="61" t="s">
        <v>12051</v>
      </c>
      <c r="E5040" s="61" t="s">
        <v>12178</v>
      </c>
      <c r="F5040" s="61" t="s">
        <v>12275</v>
      </c>
      <c r="G5040" s="63">
        <v>9</v>
      </c>
    </row>
    <row r="5041" spans="1:7" hidden="1" x14ac:dyDescent="0.25">
      <c r="A5041" s="61" t="s">
        <v>12289</v>
      </c>
      <c r="B5041" s="61" t="s">
        <v>991</v>
      </c>
      <c r="C5041" s="62">
        <v>590594</v>
      </c>
      <c r="D5041" s="61" t="s">
        <v>12051</v>
      </c>
      <c r="E5041" s="61" t="s">
        <v>12178</v>
      </c>
      <c r="F5041" s="61" t="s">
        <v>12276</v>
      </c>
      <c r="G5041" s="63">
        <v>8</v>
      </c>
    </row>
    <row r="5042" spans="1:7" hidden="1" x14ac:dyDescent="0.25">
      <c r="A5042" s="61" t="s">
        <v>12289</v>
      </c>
      <c r="B5042" s="61" t="s">
        <v>991</v>
      </c>
      <c r="C5042" s="62">
        <v>590594</v>
      </c>
      <c r="D5042" s="61" t="s">
        <v>12027</v>
      </c>
      <c r="E5042" s="61" t="s">
        <v>12178</v>
      </c>
      <c r="F5042" s="61" t="s">
        <v>12275</v>
      </c>
      <c r="G5042" s="63">
        <v>9</v>
      </c>
    </row>
    <row r="5043" spans="1:7" hidden="1" x14ac:dyDescent="0.25">
      <c r="A5043" s="61" t="s">
        <v>12289</v>
      </c>
      <c r="B5043" s="61" t="s">
        <v>991</v>
      </c>
      <c r="C5043" s="62">
        <v>590594</v>
      </c>
      <c r="D5043" s="61" t="s">
        <v>12027</v>
      </c>
      <c r="E5043" s="61" t="s">
        <v>12178</v>
      </c>
      <c r="F5043" s="61" t="s">
        <v>12276</v>
      </c>
      <c r="G5043" s="63">
        <v>8</v>
      </c>
    </row>
    <row r="5044" spans="1:7" x14ac:dyDescent="0.25">
      <c r="A5044" s="61" t="s">
        <v>12289</v>
      </c>
      <c r="B5044" s="61" t="s">
        <v>139</v>
      </c>
      <c r="C5044" s="62">
        <v>590704</v>
      </c>
      <c r="D5044" s="61" t="s">
        <v>12101</v>
      </c>
      <c r="E5044" s="61" t="s">
        <v>12179</v>
      </c>
      <c r="F5044" s="61" t="s">
        <v>12275</v>
      </c>
      <c r="G5044" s="63">
        <v>5.5</v>
      </c>
    </row>
    <row r="5045" spans="1:7" x14ac:dyDescent="0.25">
      <c r="A5045" s="61" t="s">
        <v>12289</v>
      </c>
      <c r="B5045" s="61" t="s">
        <v>139</v>
      </c>
      <c r="C5045" s="62">
        <v>590704</v>
      </c>
      <c r="D5045" s="61" t="s">
        <v>12101</v>
      </c>
      <c r="E5045" s="61" t="s">
        <v>12179</v>
      </c>
      <c r="F5045" s="61" t="s">
        <v>12276</v>
      </c>
      <c r="G5045" s="63">
        <v>5.5</v>
      </c>
    </row>
    <row r="5046" spans="1:7" x14ac:dyDescent="0.25">
      <c r="A5046" s="61" t="s">
        <v>12289</v>
      </c>
      <c r="B5046" s="61" t="s">
        <v>139</v>
      </c>
      <c r="C5046" s="62">
        <v>590704</v>
      </c>
      <c r="D5046" s="61" t="s">
        <v>12051</v>
      </c>
      <c r="E5046" s="61" t="s">
        <v>12179</v>
      </c>
      <c r="F5046" s="61" t="s">
        <v>12275</v>
      </c>
      <c r="G5046" s="63">
        <v>5.5</v>
      </c>
    </row>
    <row r="5047" spans="1:7" x14ac:dyDescent="0.25">
      <c r="A5047" s="61" t="s">
        <v>12289</v>
      </c>
      <c r="B5047" s="61" t="s">
        <v>139</v>
      </c>
      <c r="C5047" s="62">
        <v>590704</v>
      </c>
      <c r="D5047" s="61" t="s">
        <v>12051</v>
      </c>
      <c r="E5047" s="61" t="s">
        <v>12179</v>
      </c>
      <c r="F5047" s="61" t="s">
        <v>12276</v>
      </c>
      <c r="G5047" s="63">
        <v>5.5</v>
      </c>
    </row>
    <row r="5048" spans="1:7" hidden="1" x14ac:dyDescent="0.25">
      <c r="A5048" s="61" t="s">
        <v>12289</v>
      </c>
      <c r="B5048" s="61" t="s">
        <v>148</v>
      </c>
      <c r="C5048" s="62">
        <v>590765</v>
      </c>
      <c r="D5048" s="61" t="s">
        <v>12051</v>
      </c>
      <c r="E5048" s="61" t="s">
        <v>12180</v>
      </c>
      <c r="F5048" s="61" t="s">
        <v>12275</v>
      </c>
      <c r="G5048" s="63">
        <v>4</v>
      </c>
    </row>
    <row r="5049" spans="1:7" hidden="1" x14ac:dyDescent="0.25">
      <c r="A5049" s="61" t="s">
        <v>12289</v>
      </c>
      <c r="B5049" s="61" t="s">
        <v>148</v>
      </c>
      <c r="C5049" s="62">
        <v>590765</v>
      </c>
      <c r="D5049" s="61" t="s">
        <v>12051</v>
      </c>
      <c r="E5049" s="61" t="s">
        <v>12180</v>
      </c>
      <c r="F5049" s="61" t="s">
        <v>12276</v>
      </c>
      <c r="G5049" s="63">
        <v>2.5</v>
      </c>
    </row>
    <row r="5050" spans="1:7" hidden="1" x14ac:dyDescent="0.25">
      <c r="A5050" s="61" t="s">
        <v>12289</v>
      </c>
      <c r="B5050" s="61" t="s">
        <v>148</v>
      </c>
      <c r="C5050" s="62">
        <v>590765</v>
      </c>
      <c r="D5050" s="61" t="s">
        <v>12077</v>
      </c>
      <c r="E5050" s="61" t="s">
        <v>12180</v>
      </c>
      <c r="F5050" s="61" t="s">
        <v>12275</v>
      </c>
      <c r="G5050" s="63">
        <v>4</v>
      </c>
    </row>
    <row r="5051" spans="1:7" hidden="1" x14ac:dyDescent="0.25">
      <c r="A5051" s="61" t="s">
        <v>12289</v>
      </c>
      <c r="B5051" s="61" t="s">
        <v>148</v>
      </c>
      <c r="C5051" s="62">
        <v>590765</v>
      </c>
      <c r="D5051" s="61" t="s">
        <v>12077</v>
      </c>
      <c r="E5051" s="61" t="s">
        <v>12180</v>
      </c>
      <c r="F5051" s="61" t="s">
        <v>12276</v>
      </c>
      <c r="G5051" s="63">
        <v>2.5</v>
      </c>
    </row>
    <row r="5052" spans="1:7" hidden="1" x14ac:dyDescent="0.25">
      <c r="A5052" s="61" t="s">
        <v>12289</v>
      </c>
      <c r="B5052" s="61" t="s">
        <v>236</v>
      </c>
      <c r="C5052" s="62">
        <v>590789</v>
      </c>
      <c r="D5052" s="61" t="s">
        <v>12051</v>
      </c>
      <c r="E5052" s="61" t="s">
        <v>12175</v>
      </c>
      <c r="F5052" s="61" t="s">
        <v>12275</v>
      </c>
      <c r="G5052" s="63">
        <v>5.5</v>
      </c>
    </row>
    <row r="5053" spans="1:7" hidden="1" x14ac:dyDescent="0.25">
      <c r="A5053" s="61" t="s">
        <v>12289</v>
      </c>
      <c r="B5053" s="61" t="s">
        <v>236</v>
      </c>
      <c r="C5053" s="62">
        <v>590789</v>
      </c>
      <c r="D5053" s="61" t="s">
        <v>12051</v>
      </c>
      <c r="E5053" s="61" t="s">
        <v>12175</v>
      </c>
      <c r="F5053" s="61" t="s">
        <v>12276</v>
      </c>
      <c r="G5053" s="63">
        <v>2.5</v>
      </c>
    </row>
    <row r="5054" spans="1:7" hidden="1" x14ac:dyDescent="0.25">
      <c r="A5054" s="61" t="s">
        <v>12289</v>
      </c>
      <c r="B5054" s="61" t="s">
        <v>236</v>
      </c>
      <c r="C5054" s="62">
        <v>590789</v>
      </c>
      <c r="D5054" s="61" t="s">
        <v>12021</v>
      </c>
      <c r="E5054" s="61" t="s">
        <v>12175</v>
      </c>
      <c r="F5054" s="61" t="s">
        <v>12275</v>
      </c>
      <c r="G5054" s="63">
        <v>5.5</v>
      </c>
    </row>
    <row r="5055" spans="1:7" hidden="1" x14ac:dyDescent="0.25">
      <c r="A5055" s="61" t="s">
        <v>12289</v>
      </c>
      <c r="B5055" s="61" t="s">
        <v>236</v>
      </c>
      <c r="C5055" s="62">
        <v>590789</v>
      </c>
      <c r="D5055" s="61" t="s">
        <v>12021</v>
      </c>
      <c r="E5055" s="61" t="s">
        <v>12175</v>
      </c>
      <c r="F5055" s="61" t="s">
        <v>12276</v>
      </c>
      <c r="G5055" s="63">
        <v>2.5</v>
      </c>
    </row>
    <row r="5056" spans="1:7" hidden="1" x14ac:dyDescent="0.25">
      <c r="A5056" s="61" t="s">
        <v>12289</v>
      </c>
      <c r="B5056" s="61" t="s">
        <v>204</v>
      </c>
      <c r="C5056" s="62">
        <v>590907</v>
      </c>
      <c r="D5056" s="61" t="s">
        <v>12051</v>
      </c>
      <c r="E5056" s="61" t="s">
        <v>12181</v>
      </c>
      <c r="F5056" s="61" t="s">
        <v>12275</v>
      </c>
      <c r="G5056" s="63">
        <v>10</v>
      </c>
    </row>
    <row r="5057" spans="1:7" hidden="1" x14ac:dyDescent="0.25">
      <c r="A5057" s="61" t="s">
        <v>12289</v>
      </c>
      <c r="B5057" s="61" t="s">
        <v>204</v>
      </c>
      <c r="C5057" s="62">
        <v>590907</v>
      </c>
      <c r="D5057" s="61" t="s">
        <v>12051</v>
      </c>
      <c r="E5057" s="61" t="s">
        <v>12181</v>
      </c>
      <c r="F5057" s="61" t="s">
        <v>12276</v>
      </c>
      <c r="G5057" s="63">
        <v>10</v>
      </c>
    </row>
    <row r="5058" spans="1:7" hidden="1" x14ac:dyDescent="0.25">
      <c r="A5058" s="61" t="s">
        <v>12289</v>
      </c>
      <c r="B5058" s="61" t="s">
        <v>204</v>
      </c>
      <c r="C5058" s="62">
        <v>590907</v>
      </c>
      <c r="D5058" s="61" t="s">
        <v>12065</v>
      </c>
      <c r="E5058" s="61" t="s">
        <v>12181</v>
      </c>
      <c r="F5058" s="61" t="s">
        <v>12275</v>
      </c>
      <c r="G5058" s="63">
        <v>10</v>
      </c>
    </row>
    <row r="5059" spans="1:7" hidden="1" x14ac:dyDescent="0.25">
      <c r="A5059" s="61" t="s">
        <v>12289</v>
      </c>
      <c r="B5059" s="61" t="s">
        <v>204</v>
      </c>
      <c r="C5059" s="62">
        <v>590907</v>
      </c>
      <c r="D5059" s="61" t="s">
        <v>12065</v>
      </c>
      <c r="E5059" s="61" t="s">
        <v>12181</v>
      </c>
      <c r="F5059" s="61" t="s">
        <v>12276</v>
      </c>
      <c r="G5059" s="63">
        <v>10</v>
      </c>
    </row>
    <row r="5060" spans="1:7" hidden="1" x14ac:dyDescent="0.25">
      <c r="A5060" s="61" t="s">
        <v>12289</v>
      </c>
      <c r="B5060" s="61" t="s">
        <v>82</v>
      </c>
      <c r="C5060" s="62">
        <v>590938</v>
      </c>
      <c r="D5060" s="61" t="s">
        <v>12051</v>
      </c>
      <c r="E5060" s="61" t="s">
        <v>12182</v>
      </c>
      <c r="F5060" s="61" t="s">
        <v>12275</v>
      </c>
      <c r="G5060" s="63">
        <v>19.5</v>
      </c>
    </row>
    <row r="5061" spans="1:7" hidden="1" x14ac:dyDescent="0.25">
      <c r="A5061" s="61" t="s">
        <v>12289</v>
      </c>
      <c r="B5061" s="61" t="s">
        <v>82</v>
      </c>
      <c r="C5061" s="62">
        <v>590938</v>
      </c>
      <c r="D5061" s="61" t="s">
        <v>12148</v>
      </c>
      <c r="E5061" s="61" t="s">
        <v>12182</v>
      </c>
      <c r="F5061" s="61" t="s">
        <v>12275</v>
      </c>
      <c r="G5061" s="63">
        <v>19.5</v>
      </c>
    </row>
    <row r="5062" spans="1:7" hidden="1" x14ac:dyDescent="0.25">
      <c r="A5062" s="61" t="s">
        <v>12289</v>
      </c>
      <c r="B5062" s="61" t="s">
        <v>188</v>
      </c>
      <c r="C5062" s="62">
        <v>590960</v>
      </c>
      <c r="D5062" s="61" t="s">
        <v>12051</v>
      </c>
      <c r="E5062" s="61" t="s">
        <v>12183</v>
      </c>
      <c r="F5062" s="61" t="s">
        <v>12275</v>
      </c>
      <c r="G5062" s="63">
        <v>5</v>
      </c>
    </row>
    <row r="5063" spans="1:7" hidden="1" x14ac:dyDescent="0.25">
      <c r="A5063" s="61" t="s">
        <v>12289</v>
      </c>
      <c r="B5063" s="61" t="s">
        <v>58</v>
      </c>
      <c r="C5063" s="62">
        <v>590977</v>
      </c>
      <c r="D5063" s="61" t="s">
        <v>12051</v>
      </c>
      <c r="E5063" s="61" t="s">
        <v>12184</v>
      </c>
      <c r="F5063" s="61" t="s">
        <v>12276</v>
      </c>
      <c r="G5063" s="63">
        <v>2</v>
      </c>
    </row>
    <row r="5064" spans="1:7" hidden="1" x14ac:dyDescent="0.25">
      <c r="A5064" s="61" t="s">
        <v>12289</v>
      </c>
      <c r="B5064" s="61" t="s">
        <v>231</v>
      </c>
      <c r="C5064" s="62">
        <v>591021</v>
      </c>
      <c r="D5064" s="61" t="s">
        <v>12051</v>
      </c>
      <c r="E5064" s="61" t="s">
        <v>12185</v>
      </c>
      <c r="F5064" s="61" t="s">
        <v>12275</v>
      </c>
      <c r="G5064" s="63">
        <v>3</v>
      </c>
    </row>
    <row r="5065" spans="1:7" hidden="1" x14ac:dyDescent="0.25">
      <c r="A5065" s="61" t="s">
        <v>12289</v>
      </c>
      <c r="B5065" s="61" t="s">
        <v>78</v>
      </c>
      <c r="C5065" s="62">
        <v>591080</v>
      </c>
      <c r="D5065" s="61" t="s">
        <v>12051</v>
      </c>
      <c r="E5065" s="61" t="s">
        <v>12169</v>
      </c>
      <c r="F5065" s="61" t="s">
        <v>12275</v>
      </c>
      <c r="G5065" s="63">
        <v>6</v>
      </c>
    </row>
    <row r="5066" spans="1:7" hidden="1" x14ac:dyDescent="0.25">
      <c r="A5066" s="61" t="s">
        <v>12289</v>
      </c>
      <c r="B5066" s="61" t="s">
        <v>78</v>
      </c>
      <c r="C5066" s="62">
        <v>591080</v>
      </c>
      <c r="D5066" s="61" t="s">
        <v>12051</v>
      </c>
      <c r="E5066" s="61" t="s">
        <v>12169</v>
      </c>
      <c r="F5066" s="61" t="s">
        <v>12276</v>
      </c>
      <c r="G5066" s="63">
        <v>6</v>
      </c>
    </row>
    <row r="5067" spans="1:7" hidden="1" x14ac:dyDescent="0.25">
      <c r="A5067" s="61" t="s">
        <v>12289</v>
      </c>
      <c r="B5067" s="61" t="s">
        <v>226</v>
      </c>
      <c r="C5067" s="62">
        <v>591207</v>
      </c>
      <c r="D5067" s="61" t="s">
        <v>12051</v>
      </c>
      <c r="E5067" s="61" t="s">
        <v>12186</v>
      </c>
      <c r="F5067" s="61" t="s">
        <v>12275</v>
      </c>
      <c r="G5067" s="63">
        <v>3</v>
      </c>
    </row>
    <row r="5068" spans="1:7" hidden="1" x14ac:dyDescent="0.25">
      <c r="A5068" s="61" t="s">
        <v>12289</v>
      </c>
      <c r="B5068" s="61" t="s">
        <v>226</v>
      </c>
      <c r="C5068" s="62">
        <v>591207</v>
      </c>
      <c r="D5068" s="61" t="s">
        <v>12051</v>
      </c>
      <c r="E5068" s="61" t="s">
        <v>12186</v>
      </c>
      <c r="F5068" s="61" t="s">
        <v>12276</v>
      </c>
      <c r="G5068" s="63">
        <v>2</v>
      </c>
    </row>
    <row r="5069" spans="1:7" hidden="1" x14ac:dyDescent="0.25">
      <c r="A5069" s="61" t="s">
        <v>12289</v>
      </c>
      <c r="B5069" s="61" t="s">
        <v>226</v>
      </c>
      <c r="C5069" s="62">
        <v>591207</v>
      </c>
      <c r="D5069" s="61" t="s">
        <v>1174</v>
      </c>
      <c r="E5069" s="61" t="s">
        <v>12186</v>
      </c>
      <c r="F5069" s="61" t="s">
        <v>12275</v>
      </c>
      <c r="G5069" s="63">
        <v>3</v>
      </c>
    </row>
    <row r="5070" spans="1:7" hidden="1" x14ac:dyDescent="0.25">
      <c r="A5070" s="61" t="s">
        <v>12289</v>
      </c>
      <c r="B5070" s="61" t="s">
        <v>226</v>
      </c>
      <c r="C5070" s="62">
        <v>591207</v>
      </c>
      <c r="D5070" s="61" t="s">
        <v>1174</v>
      </c>
      <c r="E5070" s="61" t="s">
        <v>12186</v>
      </c>
      <c r="F5070" s="61" t="s">
        <v>12276</v>
      </c>
      <c r="G5070" s="63">
        <v>2</v>
      </c>
    </row>
    <row r="5071" spans="1:7" hidden="1" x14ac:dyDescent="0.25">
      <c r="A5071" s="61" t="s">
        <v>12289</v>
      </c>
      <c r="B5071" s="61" t="s">
        <v>46</v>
      </c>
      <c r="C5071" s="62">
        <v>591217</v>
      </c>
      <c r="D5071" s="61" t="s">
        <v>12051</v>
      </c>
      <c r="E5071" s="61" t="s">
        <v>12164</v>
      </c>
      <c r="F5071" s="61" t="s">
        <v>12275</v>
      </c>
      <c r="G5071" s="63">
        <v>10</v>
      </c>
    </row>
    <row r="5072" spans="1:7" hidden="1" x14ac:dyDescent="0.25">
      <c r="A5072" s="61" t="s">
        <v>12289</v>
      </c>
      <c r="B5072" s="61" t="s">
        <v>46</v>
      </c>
      <c r="C5072" s="62">
        <v>591217</v>
      </c>
      <c r="D5072" s="61" t="s">
        <v>12051</v>
      </c>
      <c r="E5072" s="61" t="s">
        <v>12164</v>
      </c>
      <c r="F5072" s="61" t="s">
        <v>12276</v>
      </c>
      <c r="G5072" s="63">
        <v>7.5</v>
      </c>
    </row>
    <row r="5073" spans="1:7" hidden="1" x14ac:dyDescent="0.25">
      <c r="A5073" s="61" t="s">
        <v>12289</v>
      </c>
      <c r="B5073" s="61" t="s">
        <v>177</v>
      </c>
      <c r="C5073" s="62">
        <v>580633</v>
      </c>
      <c r="D5073" s="61" t="s">
        <v>12051</v>
      </c>
      <c r="E5073" s="61" t="s">
        <v>12167</v>
      </c>
      <c r="F5073" s="61" t="s">
        <v>12275</v>
      </c>
      <c r="G5073" s="63">
        <v>9</v>
      </c>
    </row>
    <row r="5074" spans="1:7" hidden="1" x14ac:dyDescent="0.25">
      <c r="A5074" s="61" t="s">
        <v>12289</v>
      </c>
      <c r="B5074" s="61" t="s">
        <v>177</v>
      </c>
      <c r="C5074" s="62">
        <v>580633</v>
      </c>
      <c r="D5074" s="61" t="s">
        <v>12121</v>
      </c>
      <c r="E5074" s="61" t="s">
        <v>12167</v>
      </c>
      <c r="F5074" s="61" t="s">
        <v>12275</v>
      </c>
      <c r="G5074" s="63">
        <v>9</v>
      </c>
    </row>
    <row r="5075" spans="1:7" hidden="1" x14ac:dyDescent="0.25">
      <c r="A5075" s="61" t="s">
        <v>12289</v>
      </c>
      <c r="B5075" s="61" t="s">
        <v>54</v>
      </c>
      <c r="C5075" s="62">
        <v>591326</v>
      </c>
      <c r="D5075" s="61" t="s">
        <v>12012</v>
      </c>
      <c r="E5075" s="61" t="s">
        <v>12162</v>
      </c>
      <c r="F5075" s="61" t="s">
        <v>12275</v>
      </c>
      <c r="G5075" s="63">
        <v>16</v>
      </c>
    </row>
    <row r="5076" spans="1:7" hidden="1" x14ac:dyDescent="0.25">
      <c r="A5076" s="61" t="s">
        <v>12289</v>
      </c>
      <c r="B5076" s="61" t="s">
        <v>54</v>
      </c>
      <c r="C5076" s="62">
        <v>591326</v>
      </c>
      <c r="D5076" s="61" t="s">
        <v>12012</v>
      </c>
      <c r="E5076" s="61" t="s">
        <v>12162</v>
      </c>
      <c r="F5076" s="61" t="s">
        <v>12276</v>
      </c>
      <c r="G5076" s="63">
        <v>7</v>
      </c>
    </row>
    <row r="5077" spans="1:7" hidden="1" x14ac:dyDescent="0.25">
      <c r="A5077" s="61" t="s">
        <v>12289</v>
      </c>
      <c r="B5077" s="61" t="s">
        <v>54</v>
      </c>
      <c r="C5077" s="62">
        <v>591326</v>
      </c>
      <c r="D5077" s="61" t="s">
        <v>12051</v>
      </c>
      <c r="E5077" s="61" t="s">
        <v>12162</v>
      </c>
      <c r="F5077" s="61" t="s">
        <v>12275</v>
      </c>
      <c r="G5077" s="63">
        <v>16</v>
      </c>
    </row>
    <row r="5078" spans="1:7" hidden="1" x14ac:dyDescent="0.25">
      <c r="A5078" s="61" t="s">
        <v>12289</v>
      </c>
      <c r="B5078" s="61" t="s">
        <v>54</v>
      </c>
      <c r="C5078" s="62">
        <v>591326</v>
      </c>
      <c r="D5078" s="61" t="s">
        <v>12051</v>
      </c>
      <c r="E5078" s="61" t="s">
        <v>12162</v>
      </c>
      <c r="F5078" s="61" t="s">
        <v>12276</v>
      </c>
      <c r="G5078" s="63">
        <v>7</v>
      </c>
    </row>
    <row r="5079" spans="1:7" hidden="1" x14ac:dyDescent="0.25">
      <c r="A5079" s="61" t="s">
        <v>12289</v>
      </c>
      <c r="B5079" s="61" t="s">
        <v>168</v>
      </c>
      <c r="C5079" s="62">
        <v>591406</v>
      </c>
      <c r="D5079" s="61" t="s">
        <v>12051</v>
      </c>
      <c r="E5079" s="61" t="s">
        <v>12187</v>
      </c>
      <c r="F5079" s="61" t="s">
        <v>12275</v>
      </c>
      <c r="G5079" s="63">
        <v>4</v>
      </c>
    </row>
    <row r="5080" spans="1:7" hidden="1" x14ac:dyDescent="0.25">
      <c r="A5080" s="61" t="s">
        <v>12289</v>
      </c>
      <c r="B5080" s="61" t="s">
        <v>168</v>
      </c>
      <c r="C5080" s="62">
        <v>591406</v>
      </c>
      <c r="D5080" s="61" t="s">
        <v>12051</v>
      </c>
      <c r="E5080" s="61" t="s">
        <v>12187</v>
      </c>
      <c r="F5080" s="61" t="s">
        <v>12276</v>
      </c>
      <c r="G5080" s="63">
        <v>4</v>
      </c>
    </row>
    <row r="5081" spans="1:7" hidden="1" x14ac:dyDescent="0.25">
      <c r="A5081" s="61" t="s">
        <v>12289</v>
      </c>
      <c r="B5081" s="61" t="s">
        <v>168</v>
      </c>
      <c r="C5081" s="62">
        <v>591406</v>
      </c>
      <c r="D5081" s="61" t="s">
        <v>12132</v>
      </c>
      <c r="E5081" s="61" t="s">
        <v>12187</v>
      </c>
      <c r="F5081" s="61" t="s">
        <v>12275</v>
      </c>
      <c r="G5081" s="63">
        <v>4</v>
      </c>
    </row>
    <row r="5082" spans="1:7" hidden="1" x14ac:dyDescent="0.25">
      <c r="A5082" s="61" t="s">
        <v>12289</v>
      </c>
      <c r="B5082" s="61" t="s">
        <v>168</v>
      </c>
      <c r="C5082" s="62">
        <v>591406</v>
      </c>
      <c r="D5082" s="61" t="s">
        <v>12132</v>
      </c>
      <c r="E5082" s="61" t="s">
        <v>12187</v>
      </c>
      <c r="F5082" s="61" t="s">
        <v>12276</v>
      </c>
      <c r="G5082" s="63">
        <v>4</v>
      </c>
    </row>
    <row r="5083" spans="1:7" hidden="1" x14ac:dyDescent="0.25">
      <c r="A5083" s="61" t="s">
        <v>12289</v>
      </c>
      <c r="B5083" s="61" t="s">
        <v>136</v>
      </c>
      <c r="C5083" s="62">
        <v>105593</v>
      </c>
      <c r="D5083" s="61" t="s">
        <v>12051</v>
      </c>
      <c r="E5083" s="61" t="s">
        <v>12172</v>
      </c>
      <c r="F5083" s="61" t="s">
        <v>12275</v>
      </c>
      <c r="G5083" s="63">
        <v>3</v>
      </c>
    </row>
    <row r="5084" spans="1:7" hidden="1" x14ac:dyDescent="0.25">
      <c r="A5084" s="61" t="s">
        <v>12289</v>
      </c>
      <c r="B5084" s="61" t="s">
        <v>124</v>
      </c>
      <c r="C5084" s="62">
        <v>591502</v>
      </c>
      <c r="D5084" s="61" t="s">
        <v>12051</v>
      </c>
      <c r="E5084" s="61" t="s">
        <v>12188</v>
      </c>
      <c r="F5084" s="61" t="s">
        <v>12275</v>
      </c>
      <c r="G5084" s="63">
        <v>4.0999999999999996</v>
      </c>
    </row>
    <row r="5085" spans="1:7" hidden="1" x14ac:dyDescent="0.25">
      <c r="A5085" s="61" t="s">
        <v>12289</v>
      </c>
      <c r="B5085" s="61" t="s">
        <v>124</v>
      </c>
      <c r="C5085" s="62">
        <v>591502</v>
      </c>
      <c r="D5085" s="61" t="s">
        <v>12051</v>
      </c>
      <c r="E5085" s="61" t="s">
        <v>12188</v>
      </c>
      <c r="F5085" s="61" t="s">
        <v>12276</v>
      </c>
      <c r="G5085" s="63">
        <v>4.0999999999999996</v>
      </c>
    </row>
    <row r="5086" spans="1:7" hidden="1" x14ac:dyDescent="0.25">
      <c r="A5086" s="61" t="s">
        <v>12289</v>
      </c>
      <c r="B5086" s="61" t="s">
        <v>124</v>
      </c>
      <c r="C5086" s="62">
        <v>591502</v>
      </c>
      <c r="D5086" s="61" t="s">
        <v>12095</v>
      </c>
      <c r="E5086" s="61" t="s">
        <v>12188</v>
      </c>
      <c r="F5086" s="61" t="s">
        <v>12275</v>
      </c>
      <c r="G5086" s="63">
        <v>4.0999999999999996</v>
      </c>
    </row>
    <row r="5087" spans="1:7" hidden="1" x14ac:dyDescent="0.25">
      <c r="A5087" s="61" t="s">
        <v>12289</v>
      </c>
      <c r="B5087" s="61" t="s">
        <v>124</v>
      </c>
      <c r="C5087" s="62">
        <v>591502</v>
      </c>
      <c r="D5087" s="61" t="s">
        <v>12095</v>
      </c>
      <c r="E5087" s="61" t="s">
        <v>12188</v>
      </c>
      <c r="F5087" s="61" t="s">
        <v>12276</v>
      </c>
      <c r="G5087" s="63">
        <v>4.0999999999999996</v>
      </c>
    </row>
    <row r="5088" spans="1:7" hidden="1" x14ac:dyDescent="0.25">
      <c r="A5088" s="61" t="s">
        <v>12289</v>
      </c>
      <c r="B5088" s="61" t="s">
        <v>153</v>
      </c>
      <c r="C5088" s="62">
        <v>591531</v>
      </c>
      <c r="D5088" s="61" t="s">
        <v>12051</v>
      </c>
      <c r="E5088" s="61" t="s">
        <v>12184</v>
      </c>
      <c r="F5088" s="61" t="s">
        <v>12275</v>
      </c>
      <c r="G5088" s="63">
        <v>5</v>
      </c>
    </row>
    <row r="5089" spans="1:7" hidden="1" x14ac:dyDescent="0.25">
      <c r="A5089" s="61" t="s">
        <v>12289</v>
      </c>
      <c r="B5089" s="61" t="s">
        <v>153</v>
      </c>
      <c r="C5089" s="62">
        <v>591531</v>
      </c>
      <c r="D5089" s="61" t="s">
        <v>12051</v>
      </c>
      <c r="E5089" s="61" t="s">
        <v>12184</v>
      </c>
      <c r="F5089" s="61" t="s">
        <v>12276</v>
      </c>
      <c r="G5089" s="63">
        <v>3</v>
      </c>
    </row>
    <row r="5090" spans="1:7" hidden="1" x14ac:dyDescent="0.25">
      <c r="A5090" s="61" t="s">
        <v>12289</v>
      </c>
      <c r="B5090" s="61" t="s">
        <v>246</v>
      </c>
      <c r="C5090" s="62">
        <v>591548</v>
      </c>
      <c r="D5090" s="61" t="s">
        <v>12012</v>
      </c>
      <c r="E5090" s="61" t="s">
        <v>12168</v>
      </c>
      <c r="F5090" s="61" t="s">
        <v>12275</v>
      </c>
      <c r="G5090" s="63">
        <v>15</v>
      </c>
    </row>
    <row r="5091" spans="1:7" hidden="1" x14ac:dyDescent="0.25">
      <c r="A5091" s="61" t="s">
        <v>12289</v>
      </c>
      <c r="B5091" s="61" t="s">
        <v>246</v>
      </c>
      <c r="C5091" s="62">
        <v>591548</v>
      </c>
      <c r="D5091" s="61" t="s">
        <v>12012</v>
      </c>
      <c r="E5091" s="61" t="s">
        <v>12168</v>
      </c>
      <c r="F5091" s="61" t="s">
        <v>12276</v>
      </c>
      <c r="G5091" s="63">
        <v>11.5</v>
      </c>
    </row>
    <row r="5092" spans="1:7" hidden="1" x14ac:dyDescent="0.25">
      <c r="A5092" s="61" t="s">
        <v>12289</v>
      </c>
      <c r="B5092" s="61" t="s">
        <v>246</v>
      </c>
      <c r="C5092" s="62">
        <v>591548</v>
      </c>
      <c r="D5092" s="61" t="s">
        <v>12051</v>
      </c>
      <c r="E5092" s="61" t="s">
        <v>12168</v>
      </c>
      <c r="F5092" s="61" t="s">
        <v>12275</v>
      </c>
      <c r="G5092" s="63">
        <v>15</v>
      </c>
    </row>
    <row r="5093" spans="1:7" hidden="1" x14ac:dyDescent="0.25">
      <c r="A5093" s="61" t="s">
        <v>12289</v>
      </c>
      <c r="B5093" s="61" t="s">
        <v>246</v>
      </c>
      <c r="C5093" s="62">
        <v>591548</v>
      </c>
      <c r="D5093" s="61" t="s">
        <v>12051</v>
      </c>
      <c r="E5093" s="61" t="s">
        <v>12168</v>
      </c>
      <c r="F5093" s="61" t="s">
        <v>12276</v>
      </c>
      <c r="G5093" s="63">
        <v>11.5</v>
      </c>
    </row>
    <row r="5094" spans="1:7" hidden="1" x14ac:dyDescent="0.25">
      <c r="A5094" s="61" t="s">
        <v>12289</v>
      </c>
      <c r="B5094" s="61" t="s">
        <v>246</v>
      </c>
      <c r="C5094" s="62">
        <v>591548</v>
      </c>
      <c r="D5094" s="61" t="s">
        <v>12031</v>
      </c>
      <c r="E5094" s="61" t="s">
        <v>12168</v>
      </c>
      <c r="F5094" s="61" t="s">
        <v>12275</v>
      </c>
      <c r="G5094" s="63">
        <v>15</v>
      </c>
    </row>
    <row r="5095" spans="1:7" hidden="1" x14ac:dyDescent="0.25">
      <c r="A5095" s="61" t="s">
        <v>12289</v>
      </c>
      <c r="B5095" s="61" t="s">
        <v>246</v>
      </c>
      <c r="C5095" s="62">
        <v>591548</v>
      </c>
      <c r="D5095" s="61" t="s">
        <v>12031</v>
      </c>
      <c r="E5095" s="61" t="s">
        <v>12168</v>
      </c>
      <c r="F5095" s="61" t="s">
        <v>12276</v>
      </c>
      <c r="G5095" s="63">
        <v>11.5</v>
      </c>
    </row>
    <row r="5096" spans="1:7" hidden="1" x14ac:dyDescent="0.25">
      <c r="A5096" s="61" t="s">
        <v>12289</v>
      </c>
      <c r="B5096" s="61" t="s">
        <v>246</v>
      </c>
      <c r="C5096" s="62">
        <v>591548</v>
      </c>
      <c r="D5096" s="61" t="s">
        <v>11954</v>
      </c>
      <c r="E5096" s="61" t="s">
        <v>12168</v>
      </c>
      <c r="F5096" s="61" t="s">
        <v>12275</v>
      </c>
      <c r="G5096" s="63">
        <v>15</v>
      </c>
    </row>
    <row r="5097" spans="1:7" hidden="1" x14ac:dyDescent="0.25">
      <c r="A5097" s="61" t="s">
        <v>12289</v>
      </c>
      <c r="B5097" s="61" t="s">
        <v>246</v>
      </c>
      <c r="C5097" s="62">
        <v>591548</v>
      </c>
      <c r="D5097" s="61" t="s">
        <v>11954</v>
      </c>
      <c r="E5097" s="61" t="s">
        <v>12168</v>
      </c>
      <c r="F5097" s="61" t="s">
        <v>12276</v>
      </c>
      <c r="G5097" s="63">
        <v>11.5</v>
      </c>
    </row>
    <row r="5098" spans="1:7" hidden="1" x14ac:dyDescent="0.25">
      <c r="A5098" s="61" t="s">
        <v>12289</v>
      </c>
      <c r="B5098" s="61" t="s">
        <v>164</v>
      </c>
      <c r="C5098" s="62">
        <v>492349</v>
      </c>
      <c r="D5098" s="61" t="s">
        <v>12051</v>
      </c>
      <c r="E5098" s="61" t="s">
        <v>12189</v>
      </c>
      <c r="F5098" s="61" t="s">
        <v>12275</v>
      </c>
      <c r="G5098" s="63">
        <v>5</v>
      </c>
    </row>
    <row r="5099" spans="1:7" hidden="1" x14ac:dyDescent="0.25">
      <c r="A5099" s="61" t="s">
        <v>12289</v>
      </c>
      <c r="B5099" s="61" t="s">
        <v>164</v>
      </c>
      <c r="C5099" s="62">
        <v>492349</v>
      </c>
      <c r="D5099" s="61" t="s">
        <v>12051</v>
      </c>
      <c r="E5099" s="61" t="s">
        <v>12189</v>
      </c>
      <c r="F5099" s="61" t="s">
        <v>12276</v>
      </c>
      <c r="G5099" s="63">
        <v>2.5</v>
      </c>
    </row>
    <row r="5100" spans="1:7" hidden="1" x14ac:dyDescent="0.25">
      <c r="A5100" s="61" t="s">
        <v>12289</v>
      </c>
      <c r="B5100" s="61" t="s">
        <v>164</v>
      </c>
      <c r="C5100" s="62">
        <v>492349</v>
      </c>
      <c r="D5100" s="61" t="s">
        <v>12077</v>
      </c>
      <c r="E5100" s="61" t="s">
        <v>12189</v>
      </c>
      <c r="F5100" s="61" t="s">
        <v>12275</v>
      </c>
      <c r="G5100" s="63">
        <v>5</v>
      </c>
    </row>
    <row r="5101" spans="1:7" hidden="1" x14ac:dyDescent="0.25">
      <c r="A5101" s="61" t="s">
        <v>12289</v>
      </c>
      <c r="B5101" s="61" t="s">
        <v>164</v>
      </c>
      <c r="C5101" s="62">
        <v>492349</v>
      </c>
      <c r="D5101" s="61" t="s">
        <v>12077</v>
      </c>
      <c r="E5101" s="61" t="s">
        <v>12189</v>
      </c>
      <c r="F5101" s="61" t="s">
        <v>12276</v>
      </c>
      <c r="G5101" s="63">
        <v>2.5</v>
      </c>
    </row>
    <row r="5102" spans="1:7" hidden="1" x14ac:dyDescent="0.25">
      <c r="A5102" s="61" t="s">
        <v>12289</v>
      </c>
      <c r="B5102" s="61" t="s">
        <v>1968</v>
      </c>
      <c r="C5102" s="62">
        <v>591610</v>
      </c>
      <c r="D5102" s="61" t="s">
        <v>12051</v>
      </c>
      <c r="E5102" s="61" t="s">
        <v>12190</v>
      </c>
      <c r="F5102" s="61" t="s">
        <v>12275</v>
      </c>
      <c r="G5102" s="63">
        <v>5</v>
      </c>
    </row>
    <row r="5103" spans="1:7" hidden="1" x14ac:dyDescent="0.25">
      <c r="A5103" s="61" t="s">
        <v>12289</v>
      </c>
      <c r="B5103" s="61" t="s">
        <v>1968</v>
      </c>
      <c r="C5103" s="62">
        <v>591610</v>
      </c>
      <c r="D5103" s="61" t="s">
        <v>12075</v>
      </c>
      <c r="E5103" s="61" t="s">
        <v>12190</v>
      </c>
      <c r="F5103" s="61" t="s">
        <v>12275</v>
      </c>
      <c r="G5103" s="63">
        <v>5</v>
      </c>
    </row>
    <row r="5104" spans="1:7" hidden="1" x14ac:dyDescent="0.25">
      <c r="A5104" s="61" t="s">
        <v>12289</v>
      </c>
      <c r="B5104" s="61" t="s">
        <v>253</v>
      </c>
      <c r="C5104" s="62">
        <v>591671</v>
      </c>
      <c r="D5104" s="61" t="s">
        <v>12051</v>
      </c>
      <c r="E5104" s="61" t="s">
        <v>12191</v>
      </c>
      <c r="F5104" s="61" t="s">
        <v>12275</v>
      </c>
      <c r="G5104" s="63">
        <v>5</v>
      </c>
    </row>
    <row r="5105" spans="1:7" hidden="1" x14ac:dyDescent="0.25">
      <c r="A5105" s="61" t="s">
        <v>12289</v>
      </c>
      <c r="B5105" s="61" t="s">
        <v>253</v>
      </c>
      <c r="C5105" s="62">
        <v>591671</v>
      </c>
      <c r="D5105" s="61" t="s">
        <v>12051</v>
      </c>
      <c r="E5105" s="61" t="s">
        <v>12191</v>
      </c>
      <c r="F5105" s="61" t="s">
        <v>12276</v>
      </c>
      <c r="G5105" s="63">
        <v>3</v>
      </c>
    </row>
    <row r="5106" spans="1:7" hidden="1" x14ac:dyDescent="0.25">
      <c r="A5106" s="61" t="s">
        <v>12289</v>
      </c>
      <c r="B5106" s="61" t="s">
        <v>253</v>
      </c>
      <c r="C5106" s="62">
        <v>591671</v>
      </c>
      <c r="D5106" s="61" t="s">
        <v>12108</v>
      </c>
      <c r="E5106" s="61" t="s">
        <v>12191</v>
      </c>
      <c r="F5106" s="61" t="s">
        <v>12275</v>
      </c>
      <c r="G5106" s="63">
        <v>5</v>
      </c>
    </row>
    <row r="5107" spans="1:7" hidden="1" x14ac:dyDescent="0.25">
      <c r="A5107" s="61" t="s">
        <v>12289</v>
      </c>
      <c r="B5107" s="61" t="s">
        <v>253</v>
      </c>
      <c r="C5107" s="62">
        <v>591671</v>
      </c>
      <c r="D5107" s="61" t="s">
        <v>12108</v>
      </c>
      <c r="E5107" s="61" t="s">
        <v>12191</v>
      </c>
      <c r="F5107" s="61" t="s">
        <v>12276</v>
      </c>
      <c r="G5107" s="63">
        <v>3</v>
      </c>
    </row>
    <row r="5108" spans="1:7" hidden="1" x14ac:dyDescent="0.25">
      <c r="A5108" s="61" t="s">
        <v>12289</v>
      </c>
      <c r="B5108" s="61" t="s">
        <v>83</v>
      </c>
      <c r="C5108" s="62">
        <v>591389</v>
      </c>
      <c r="D5108" s="61" t="s">
        <v>12051</v>
      </c>
      <c r="E5108" s="61" t="s">
        <v>12191</v>
      </c>
      <c r="F5108" s="61" t="s">
        <v>12275</v>
      </c>
      <c r="G5108" s="63">
        <v>7</v>
      </c>
    </row>
    <row r="5109" spans="1:7" hidden="1" x14ac:dyDescent="0.25">
      <c r="A5109" s="61" t="s">
        <v>12289</v>
      </c>
      <c r="B5109" s="61" t="s">
        <v>83</v>
      </c>
      <c r="C5109" s="62">
        <v>591389</v>
      </c>
      <c r="D5109" s="61" t="s">
        <v>12051</v>
      </c>
      <c r="E5109" s="61" t="s">
        <v>12191</v>
      </c>
      <c r="F5109" s="61" t="s">
        <v>12276</v>
      </c>
      <c r="G5109" s="63">
        <v>5</v>
      </c>
    </row>
    <row r="5110" spans="1:7" hidden="1" x14ac:dyDescent="0.25">
      <c r="A5110" s="61" t="s">
        <v>12289</v>
      </c>
      <c r="B5110" s="61" t="s">
        <v>83</v>
      </c>
      <c r="C5110" s="62">
        <v>591389</v>
      </c>
      <c r="D5110" s="61" t="s">
        <v>12108</v>
      </c>
      <c r="E5110" s="61" t="s">
        <v>12191</v>
      </c>
      <c r="F5110" s="61" t="s">
        <v>12275</v>
      </c>
      <c r="G5110" s="63">
        <v>7</v>
      </c>
    </row>
    <row r="5111" spans="1:7" hidden="1" x14ac:dyDescent="0.25">
      <c r="A5111" s="61" t="s">
        <v>12289</v>
      </c>
      <c r="B5111" s="61" t="s">
        <v>83</v>
      </c>
      <c r="C5111" s="62">
        <v>591389</v>
      </c>
      <c r="D5111" s="61" t="s">
        <v>12108</v>
      </c>
      <c r="E5111" s="61" t="s">
        <v>12191</v>
      </c>
      <c r="F5111" s="61" t="s">
        <v>12276</v>
      </c>
      <c r="G5111" s="63">
        <v>5</v>
      </c>
    </row>
    <row r="5112" spans="1:7" hidden="1" x14ac:dyDescent="0.25">
      <c r="A5112" s="61" t="s">
        <v>12289</v>
      </c>
      <c r="B5112" s="61" t="s">
        <v>59</v>
      </c>
      <c r="C5112" s="62">
        <v>591836</v>
      </c>
      <c r="D5112" s="61" t="s">
        <v>12051</v>
      </c>
      <c r="E5112" s="61" t="s">
        <v>12192</v>
      </c>
      <c r="F5112" s="61" t="s">
        <v>12275</v>
      </c>
      <c r="G5112" s="63">
        <v>10</v>
      </c>
    </row>
    <row r="5113" spans="1:7" hidden="1" x14ac:dyDescent="0.25">
      <c r="A5113" s="61" t="s">
        <v>12289</v>
      </c>
      <c r="B5113" s="61" t="s">
        <v>42</v>
      </c>
      <c r="C5113" s="62">
        <v>591851</v>
      </c>
      <c r="D5113" s="61" t="s">
        <v>12051</v>
      </c>
      <c r="E5113" s="61" t="s">
        <v>12193</v>
      </c>
      <c r="F5113" s="61" t="s">
        <v>12276</v>
      </c>
      <c r="G5113" s="63">
        <v>7.5</v>
      </c>
    </row>
    <row r="5114" spans="1:7" hidden="1" x14ac:dyDescent="0.25">
      <c r="A5114" s="61" t="s">
        <v>12289</v>
      </c>
      <c r="B5114" s="61" t="s">
        <v>42</v>
      </c>
      <c r="C5114" s="62">
        <v>591851</v>
      </c>
      <c r="D5114" s="61" t="s">
        <v>12037</v>
      </c>
      <c r="E5114" s="61" t="s">
        <v>12193</v>
      </c>
      <c r="F5114" s="61" t="s">
        <v>12276</v>
      </c>
      <c r="G5114" s="63">
        <v>7.5</v>
      </c>
    </row>
    <row r="5115" spans="1:7" hidden="1" x14ac:dyDescent="0.25">
      <c r="A5115" s="61" t="s">
        <v>12289</v>
      </c>
      <c r="B5115" s="61" t="s">
        <v>7920</v>
      </c>
      <c r="C5115" s="62">
        <v>591893</v>
      </c>
      <c r="D5115" s="61" t="s">
        <v>12051</v>
      </c>
      <c r="E5115" s="61" t="s">
        <v>12194</v>
      </c>
      <c r="F5115" s="61" t="s">
        <v>12276</v>
      </c>
      <c r="G5115" s="63">
        <v>23</v>
      </c>
    </row>
    <row r="5116" spans="1:7" hidden="1" x14ac:dyDescent="0.25">
      <c r="A5116" s="61" t="s">
        <v>12289</v>
      </c>
      <c r="B5116" s="61" t="s">
        <v>7920</v>
      </c>
      <c r="C5116" s="62">
        <v>591893</v>
      </c>
      <c r="D5116" s="61" t="s">
        <v>12137</v>
      </c>
      <c r="E5116" s="61" t="s">
        <v>12194</v>
      </c>
      <c r="F5116" s="61" t="s">
        <v>12276</v>
      </c>
      <c r="G5116" s="63">
        <v>23</v>
      </c>
    </row>
    <row r="5117" spans="1:7" hidden="1" x14ac:dyDescent="0.25">
      <c r="A5117" s="61" t="s">
        <v>12289</v>
      </c>
      <c r="B5117" s="61" t="s">
        <v>182</v>
      </c>
      <c r="C5117" s="62">
        <v>591274</v>
      </c>
      <c r="D5117" s="61" t="s">
        <v>12051</v>
      </c>
      <c r="E5117" s="61" t="s">
        <v>12195</v>
      </c>
      <c r="F5117" s="61" t="s">
        <v>12275</v>
      </c>
      <c r="G5117" s="63">
        <v>5</v>
      </c>
    </row>
    <row r="5118" spans="1:7" hidden="1" x14ac:dyDescent="0.25">
      <c r="A5118" s="61" t="s">
        <v>12289</v>
      </c>
      <c r="B5118" s="61" t="s">
        <v>182</v>
      </c>
      <c r="C5118" s="62">
        <v>591274</v>
      </c>
      <c r="D5118" s="61" t="s">
        <v>12051</v>
      </c>
      <c r="E5118" s="61" t="s">
        <v>12195</v>
      </c>
      <c r="F5118" s="61" t="s">
        <v>12276</v>
      </c>
      <c r="G5118" s="63">
        <v>5</v>
      </c>
    </row>
    <row r="5119" spans="1:7" hidden="1" x14ac:dyDescent="0.25">
      <c r="A5119" s="61" t="s">
        <v>12289</v>
      </c>
      <c r="B5119" s="61" t="s">
        <v>72</v>
      </c>
      <c r="C5119" s="62">
        <v>591927</v>
      </c>
      <c r="D5119" s="61" t="s">
        <v>12051</v>
      </c>
      <c r="E5119" s="61" t="s">
        <v>12196</v>
      </c>
      <c r="F5119" s="61" t="s">
        <v>12275</v>
      </c>
      <c r="G5119" s="63">
        <v>14</v>
      </c>
    </row>
    <row r="5120" spans="1:7" hidden="1" x14ac:dyDescent="0.25">
      <c r="A5120" s="61" t="s">
        <v>12289</v>
      </c>
      <c r="B5120" s="61" t="s">
        <v>72</v>
      </c>
      <c r="C5120" s="62">
        <v>591927</v>
      </c>
      <c r="D5120" s="61" t="s">
        <v>12051</v>
      </c>
      <c r="E5120" s="61" t="s">
        <v>12196</v>
      </c>
      <c r="F5120" s="61" t="s">
        <v>12276</v>
      </c>
      <c r="G5120" s="63">
        <v>11.5</v>
      </c>
    </row>
    <row r="5121" spans="1:7" hidden="1" x14ac:dyDescent="0.25">
      <c r="A5121" s="61" t="s">
        <v>12289</v>
      </c>
      <c r="B5121" s="61" t="s">
        <v>72</v>
      </c>
      <c r="C5121" s="62">
        <v>591927</v>
      </c>
      <c r="D5121" s="61" t="s">
        <v>12124</v>
      </c>
      <c r="E5121" s="61" t="s">
        <v>12196</v>
      </c>
      <c r="F5121" s="61" t="s">
        <v>12275</v>
      </c>
      <c r="G5121" s="63">
        <v>14</v>
      </c>
    </row>
    <row r="5122" spans="1:7" hidden="1" x14ac:dyDescent="0.25">
      <c r="A5122" s="61" t="s">
        <v>12289</v>
      </c>
      <c r="B5122" s="61" t="s">
        <v>72</v>
      </c>
      <c r="C5122" s="62">
        <v>591927</v>
      </c>
      <c r="D5122" s="61" t="s">
        <v>12124</v>
      </c>
      <c r="E5122" s="61" t="s">
        <v>12196</v>
      </c>
      <c r="F5122" s="61" t="s">
        <v>12276</v>
      </c>
      <c r="G5122" s="63">
        <v>11.5</v>
      </c>
    </row>
    <row r="5123" spans="1:7" hidden="1" x14ac:dyDescent="0.25">
      <c r="A5123" s="61" t="s">
        <v>12289</v>
      </c>
      <c r="B5123" s="61" t="s">
        <v>163</v>
      </c>
      <c r="C5123" s="62">
        <v>591963</v>
      </c>
      <c r="D5123" s="61" t="s">
        <v>12051</v>
      </c>
      <c r="E5123" s="61" t="s">
        <v>12197</v>
      </c>
      <c r="F5123" s="61" t="s">
        <v>12276</v>
      </c>
      <c r="G5123" s="63">
        <v>5</v>
      </c>
    </row>
    <row r="5124" spans="1:7" hidden="1" x14ac:dyDescent="0.25">
      <c r="A5124" s="61" t="s">
        <v>12289</v>
      </c>
      <c r="B5124" s="61" t="s">
        <v>163</v>
      </c>
      <c r="C5124" s="62">
        <v>591963</v>
      </c>
      <c r="D5124" s="61" t="s">
        <v>12051</v>
      </c>
      <c r="E5124" s="61" t="s">
        <v>12198</v>
      </c>
      <c r="F5124" s="61" t="s">
        <v>12275</v>
      </c>
      <c r="G5124" s="63">
        <v>5</v>
      </c>
    </row>
    <row r="5125" spans="1:7" hidden="1" x14ac:dyDescent="0.25">
      <c r="A5125" s="61" t="s">
        <v>12289</v>
      </c>
      <c r="B5125" s="61" t="s">
        <v>163</v>
      </c>
      <c r="C5125" s="62">
        <v>591963</v>
      </c>
      <c r="D5125" s="61" t="s">
        <v>12051</v>
      </c>
      <c r="E5125" s="61" t="s">
        <v>12198</v>
      </c>
      <c r="F5125" s="61" t="s">
        <v>12276</v>
      </c>
      <c r="G5125" s="63">
        <v>5</v>
      </c>
    </row>
    <row r="5126" spans="1:7" hidden="1" x14ac:dyDescent="0.25">
      <c r="A5126" s="61" t="s">
        <v>12289</v>
      </c>
      <c r="B5126" s="61" t="s">
        <v>163</v>
      </c>
      <c r="C5126" s="62">
        <v>591963</v>
      </c>
      <c r="D5126" s="61" t="s">
        <v>11979</v>
      </c>
      <c r="E5126" s="61" t="s">
        <v>12198</v>
      </c>
      <c r="F5126" s="61" t="s">
        <v>12275</v>
      </c>
      <c r="G5126" s="63">
        <v>5</v>
      </c>
    </row>
    <row r="5127" spans="1:7" hidden="1" x14ac:dyDescent="0.25">
      <c r="A5127" s="61" t="s">
        <v>12289</v>
      </c>
      <c r="B5127" s="61" t="s">
        <v>163</v>
      </c>
      <c r="C5127" s="62">
        <v>591963</v>
      </c>
      <c r="D5127" s="61" t="s">
        <v>11979</v>
      </c>
      <c r="E5127" s="61" t="s">
        <v>12198</v>
      </c>
      <c r="F5127" s="61" t="s">
        <v>12276</v>
      </c>
      <c r="G5127" s="63">
        <v>3</v>
      </c>
    </row>
    <row r="5128" spans="1:7" hidden="1" x14ac:dyDescent="0.25">
      <c r="A5128" s="61" t="s">
        <v>12289</v>
      </c>
      <c r="B5128" s="61" t="s">
        <v>56</v>
      </c>
      <c r="C5128" s="62">
        <v>591975</v>
      </c>
      <c r="D5128" s="61" t="s">
        <v>12051</v>
      </c>
      <c r="E5128" s="61" t="s">
        <v>12164</v>
      </c>
      <c r="F5128" s="61" t="s">
        <v>12275</v>
      </c>
      <c r="G5128" s="63">
        <v>10</v>
      </c>
    </row>
    <row r="5129" spans="1:7" hidden="1" x14ac:dyDescent="0.25">
      <c r="A5129" s="61" t="s">
        <v>12289</v>
      </c>
      <c r="B5129" s="61" t="s">
        <v>56</v>
      </c>
      <c r="C5129" s="62">
        <v>591975</v>
      </c>
      <c r="D5129" s="61" t="s">
        <v>12051</v>
      </c>
      <c r="E5129" s="61" t="s">
        <v>12164</v>
      </c>
      <c r="F5129" s="61" t="s">
        <v>12276</v>
      </c>
      <c r="G5129" s="63">
        <v>7.5</v>
      </c>
    </row>
    <row r="5130" spans="1:7" hidden="1" x14ac:dyDescent="0.25">
      <c r="A5130" s="61" t="s">
        <v>12289</v>
      </c>
      <c r="B5130" s="61" t="s">
        <v>985</v>
      </c>
      <c r="C5130" s="62">
        <v>592118</v>
      </c>
      <c r="D5130" s="61" t="s">
        <v>12051</v>
      </c>
      <c r="E5130" s="61" t="s">
        <v>12199</v>
      </c>
      <c r="F5130" s="61" t="s">
        <v>12276</v>
      </c>
      <c r="G5130" s="63">
        <v>19.86</v>
      </c>
    </row>
    <row r="5131" spans="1:7" hidden="1" x14ac:dyDescent="0.25">
      <c r="A5131" s="61" t="s">
        <v>12289</v>
      </c>
      <c r="B5131" s="61" t="s">
        <v>985</v>
      </c>
      <c r="C5131" s="62">
        <v>592118</v>
      </c>
      <c r="D5131" s="61" t="s">
        <v>11981</v>
      </c>
      <c r="E5131" s="61" t="s">
        <v>12199</v>
      </c>
      <c r="F5131" s="61" t="s">
        <v>12276</v>
      </c>
      <c r="G5131" s="63">
        <v>19.86</v>
      </c>
    </row>
    <row r="5132" spans="1:7" hidden="1" x14ac:dyDescent="0.25">
      <c r="A5132" s="61" t="s">
        <v>12289</v>
      </c>
      <c r="B5132" s="61" t="s">
        <v>1004</v>
      </c>
      <c r="C5132" s="62">
        <v>592130</v>
      </c>
      <c r="D5132" s="61" t="s">
        <v>12051</v>
      </c>
      <c r="E5132" s="61" t="s">
        <v>12200</v>
      </c>
      <c r="F5132" s="61" t="s">
        <v>12275</v>
      </c>
      <c r="G5132" s="63">
        <v>8</v>
      </c>
    </row>
    <row r="5133" spans="1:7" hidden="1" x14ac:dyDescent="0.25">
      <c r="A5133" s="61" t="s">
        <v>12289</v>
      </c>
      <c r="B5133" s="61" t="s">
        <v>977</v>
      </c>
      <c r="C5133" s="62">
        <v>592266</v>
      </c>
      <c r="D5133" s="61" t="s">
        <v>12051</v>
      </c>
      <c r="E5133" s="61" t="s">
        <v>12195</v>
      </c>
      <c r="F5133" s="61" t="s">
        <v>12275</v>
      </c>
      <c r="G5133" s="63">
        <v>5</v>
      </c>
    </row>
    <row r="5134" spans="1:7" hidden="1" x14ac:dyDescent="0.25">
      <c r="A5134" s="61" t="s">
        <v>12289</v>
      </c>
      <c r="B5134" s="61" t="s">
        <v>977</v>
      </c>
      <c r="C5134" s="62">
        <v>592266</v>
      </c>
      <c r="D5134" s="61" t="s">
        <v>12051</v>
      </c>
      <c r="E5134" s="61" t="s">
        <v>12195</v>
      </c>
      <c r="F5134" s="61" t="s">
        <v>12276</v>
      </c>
      <c r="G5134" s="63">
        <v>3.5</v>
      </c>
    </row>
    <row r="5135" spans="1:7" hidden="1" x14ac:dyDescent="0.25">
      <c r="A5135" s="61" t="s">
        <v>12289</v>
      </c>
      <c r="B5135" s="61" t="s">
        <v>964</v>
      </c>
      <c r="C5135" s="62">
        <v>592305</v>
      </c>
      <c r="D5135" s="61" t="s">
        <v>12129</v>
      </c>
      <c r="E5135" s="61" t="s">
        <v>12201</v>
      </c>
      <c r="F5135" s="61" t="s">
        <v>12276</v>
      </c>
      <c r="G5135" s="63">
        <v>17.5</v>
      </c>
    </row>
    <row r="5136" spans="1:7" hidden="1" x14ac:dyDescent="0.25">
      <c r="A5136" s="61" t="s">
        <v>12289</v>
      </c>
      <c r="B5136" s="61" t="s">
        <v>964</v>
      </c>
      <c r="C5136" s="62">
        <v>592305</v>
      </c>
      <c r="D5136" s="61" t="s">
        <v>12051</v>
      </c>
      <c r="E5136" s="61" t="s">
        <v>12201</v>
      </c>
      <c r="F5136" s="61" t="s">
        <v>12276</v>
      </c>
      <c r="G5136" s="63">
        <v>17.5</v>
      </c>
    </row>
    <row r="5137" spans="1:7" hidden="1" x14ac:dyDescent="0.25">
      <c r="A5137" s="61" t="s">
        <v>12289</v>
      </c>
      <c r="B5137" s="61" t="s">
        <v>979</v>
      </c>
      <c r="C5137" s="62">
        <v>592306</v>
      </c>
      <c r="D5137" s="61" t="s">
        <v>12051</v>
      </c>
      <c r="E5137" s="61" t="s">
        <v>12166</v>
      </c>
      <c r="F5137" s="61" t="s">
        <v>12276</v>
      </c>
      <c r="G5137" s="63">
        <v>8</v>
      </c>
    </row>
    <row r="5138" spans="1:7" hidden="1" x14ac:dyDescent="0.25">
      <c r="A5138" s="61" t="s">
        <v>12289</v>
      </c>
      <c r="B5138" s="61" t="s">
        <v>149</v>
      </c>
      <c r="C5138" s="62">
        <v>578282</v>
      </c>
      <c r="D5138" s="61" t="s">
        <v>12051</v>
      </c>
      <c r="E5138" s="61" t="s">
        <v>12195</v>
      </c>
      <c r="F5138" s="61" t="s">
        <v>12275</v>
      </c>
      <c r="G5138" s="63">
        <v>5.9</v>
      </c>
    </row>
    <row r="5139" spans="1:7" hidden="1" x14ac:dyDescent="0.25">
      <c r="A5139" s="61" t="s">
        <v>12289</v>
      </c>
      <c r="B5139" s="61" t="s">
        <v>149</v>
      </c>
      <c r="C5139" s="62">
        <v>578282</v>
      </c>
      <c r="D5139" s="61" t="s">
        <v>12051</v>
      </c>
      <c r="E5139" s="61" t="s">
        <v>12195</v>
      </c>
      <c r="F5139" s="61" t="s">
        <v>12276</v>
      </c>
      <c r="G5139" s="63">
        <v>3.5</v>
      </c>
    </row>
    <row r="5140" spans="1:7" hidden="1" x14ac:dyDescent="0.25">
      <c r="A5140" s="61" t="s">
        <v>12289</v>
      </c>
      <c r="B5140" s="61" t="s">
        <v>149</v>
      </c>
      <c r="C5140" s="62">
        <v>578282</v>
      </c>
      <c r="D5140" s="61" t="s">
        <v>11987</v>
      </c>
      <c r="E5140" s="61" t="s">
        <v>12195</v>
      </c>
      <c r="F5140" s="61" t="s">
        <v>12275</v>
      </c>
      <c r="G5140" s="63">
        <v>5.9</v>
      </c>
    </row>
    <row r="5141" spans="1:7" hidden="1" x14ac:dyDescent="0.25">
      <c r="A5141" s="61" t="s">
        <v>12289</v>
      </c>
      <c r="B5141" s="61" t="s">
        <v>149</v>
      </c>
      <c r="C5141" s="62">
        <v>578282</v>
      </c>
      <c r="D5141" s="61" t="s">
        <v>11987</v>
      </c>
      <c r="E5141" s="61" t="s">
        <v>12195</v>
      </c>
      <c r="F5141" s="61" t="s">
        <v>12276</v>
      </c>
      <c r="G5141" s="63">
        <v>3.5</v>
      </c>
    </row>
    <row r="5142" spans="1:7" hidden="1" x14ac:dyDescent="0.25">
      <c r="A5142" s="61" t="s">
        <v>12289</v>
      </c>
      <c r="B5142" s="61" t="s">
        <v>195</v>
      </c>
      <c r="C5142" s="62">
        <v>577503</v>
      </c>
      <c r="D5142" s="61" t="s">
        <v>12051</v>
      </c>
      <c r="E5142" s="61" t="s">
        <v>12198</v>
      </c>
      <c r="F5142" s="61" t="s">
        <v>12276</v>
      </c>
      <c r="G5142" s="63">
        <v>3</v>
      </c>
    </row>
    <row r="5143" spans="1:7" hidden="1" x14ac:dyDescent="0.25">
      <c r="A5143" s="61" t="s">
        <v>12289</v>
      </c>
      <c r="B5143" s="61" t="s">
        <v>982</v>
      </c>
      <c r="C5143" s="62">
        <v>592353</v>
      </c>
      <c r="D5143" s="61" t="s">
        <v>12051</v>
      </c>
      <c r="E5143" s="61" t="s">
        <v>12202</v>
      </c>
      <c r="F5143" s="61" t="s">
        <v>12275</v>
      </c>
      <c r="G5143" s="63">
        <v>9</v>
      </c>
    </row>
    <row r="5144" spans="1:7" hidden="1" x14ac:dyDescent="0.25">
      <c r="A5144" s="61" t="s">
        <v>12289</v>
      </c>
      <c r="B5144" s="61" t="s">
        <v>982</v>
      </c>
      <c r="C5144" s="62">
        <v>592353</v>
      </c>
      <c r="D5144" s="61" t="s">
        <v>12051</v>
      </c>
      <c r="E5144" s="61" t="s">
        <v>12202</v>
      </c>
      <c r="F5144" s="61" t="s">
        <v>12276</v>
      </c>
      <c r="G5144" s="63">
        <v>7</v>
      </c>
    </row>
    <row r="5145" spans="1:7" hidden="1" x14ac:dyDescent="0.25">
      <c r="A5145" s="61" t="s">
        <v>12289</v>
      </c>
      <c r="B5145" s="61" t="s">
        <v>1009</v>
      </c>
      <c r="C5145" s="62">
        <v>592354</v>
      </c>
      <c r="D5145" s="61" t="s">
        <v>12051</v>
      </c>
      <c r="E5145" s="61" t="s">
        <v>12164</v>
      </c>
      <c r="F5145" s="61" t="s">
        <v>12275</v>
      </c>
      <c r="G5145" s="63">
        <v>13</v>
      </c>
    </row>
    <row r="5146" spans="1:7" hidden="1" x14ac:dyDescent="0.25">
      <c r="A5146" s="61" t="s">
        <v>12289</v>
      </c>
      <c r="B5146" s="61" t="s">
        <v>1009</v>
      </c>
      <c r="C5146" s="62">
        <v>592354</v>
      </c>
      <c r="D5146" s="61" t="s">
        <v>12051</v>
      </c>
      <c r="E5146" s="61" t="s">
        <v>12203</v>
      </c>
      <c r="F5146" s="61" t="s">
        <v>12276</v>
      </c>
      <c r="G5146" s="63">
        <v>10</v>
      </c>
    </row>
    <row r="5147" spans="1:7" hidden="1" x14ac:dyDescent="0.25">
      <c r="A5147" s="61" t="s">
        <v>12289</v>
      </c>
      <c r="B5147" s="61" t="s">
        <v>988</v>
      </c>
      <c r="C5147" s="62">
        <v>592392</v>
      </c>
      <c r="D5147" s="61" t="s">
        <v>11968</v>
      </c>
      <c r="E5147" s="61" t="s">
        <v>12203</v>
      </c>
      <c r="F5147" s="61" t="s">
        <v>12275</v>
      </c>
      <c r="G5147" s="63">
        <v>10</v>
      </c>
    </row>
    <row r="5148" spans="1:7" hidden="1" x14ac:dyDescent="0.25">
      <c r="A5148" s="61" t="s">
        <v>12289</v>
      </c>
      <c r="B5148" s="61" t="s">
        <v>988</v>
      </c>
      <c r="C5148" s="62">
        <v>592392</v>
      </c>
      <c r="D5148" s="61" t="s">
        <v>12051</v>
      </c>
      <c r="E5148" s="61" t="s">
        <v>12203</v>
      </c>
      <c r="F5148" s="61" t="s">
        <v>12275</v>
      </c>
      <c r="G5148" s="63">
        <v>10</v>
      </c>
    </row>
    <row r="5149" spans="1:7" hidden="1" x14ac:dyDescent="0.25">
      <c r="A5149" s="61" t="s">
        <v>12289</v>
      </c>
      <c r="B5149" s="61" t="s">
        <v>974</v>
      </c>
      <c r="C5149" s="62">
        <v>592402</v>
      </c>
      <c r="D5149" s="61" t="s">
        <v>12051</v>
      </c>
      <c r="E5149" s="61" t="s">
        <v>12172</v>
      </c>
      <c r="F5149" s="61" t="s">
        <v>12275</v>
      </c>
      <c r="G5149" s="63">
        <v>3</v>
      </c>
    </row>
    <row r="5150" spans="1:7" hidden="1" x14ac:dyDescent="0.25">
      <c r="A5150" s="61" t="s">
        <v>12289</v>
      </c>
      <c r="B5150" s="61" t="s">
        <v>966</v>
      </c>
      <c r="C5150" s="62">
        <v>592456</v>
      </c>
      <c r="D5150" s="61" t="s">
        <v>12051</v>
      </c>
      <c r="E5150" s="61" t="s">
        <v>12204</v>
      </c>
      <c r="F5150" s="61" t="s">
        <v>12275</v>
      </c>
      <c r="G5150" s="63">
        <v>5.4</v>
      </c>
    </row>
    <row r="5151" spans="1:7" hidden="1" x14ac:dyDescent="0.25">
      <c r="A5151" s="61" t="s">
        <v>12289</v>
      </c>
      <c r="B5151" s="61" t="s">
        <v>966</v>
      </c>
      <c r="C5151" s="62">
        <v>592456</v>
      </c>
      <c r="D5151" s="61" t="s">
        <v>12051</v>
      </c>
      <c r="E5151" s="61" t="s">
        <v>12204</v>
      </c>
      <c r="F5151" s="61" t="s">
        <v>12276</v>
      </c>
      <c r="G5151" s="63">
        <v>3</v>
      </c>
    </row>
    <row r="5152" spans="1:7" hidden="1" x14ac:dyDescent="0.25">
      <c r="A5152" s="61" t="s">
        <v>12289</v>
      </c>
      <c r="B5152" s="61" t="s">
        <v>966</v>
      </c>
      <c r="C5152" s="62">
        <v>592456</v>
      </c>
      <c r="D5152" s="61" t="s">
        <v>12113</v>
      </c>
      <c r="E5152" s="61" t="s">
        <v>12204</v>
      </c>
      <c r="F5152" s="61" t="s">
        <v>12275</v>
      </c>
      <c r="G5152" s="63">
        <v>5.4</v>
      </c>
    </row>
    <row r="5153" spans="1:7" hidden="1" x14ac:dyDescent="0.25">
      <c r="A5153" s="61" t="s">
        <v>12289</v>
      </c>
      <c r="B5153" s="61" t="s">
        <v>959</v>
      </c>
      <c r="C5153" s="62">
        <v>592485</v>
      </c>
      <c r="D5153" s="61" t="s">
        <v>12051</v>
      </c>
      <c r="E5153" s="61" t="s">
        <v>12204</v>
      </c>
      <c r="F5153" s="61" t="s">
        <v>12276</v>
      </c>
      <c r="G5153" s="63">
        <v>6.5</v>
      </c>
    </row>
    <row r="5154" spans="1:7" hidden="1" x14ac:dyDescent="0.25">
      <c r="A5154" s="61" t="s">
        <v>12289</v>
      </c>
      <c r="B5154" s="61" t="s">
        <v>1020</v>
      </c>
      <c r="C5154" s="62">
        <v>490506</v>
      </c>
      <c r="D5154" s="61" t="s">
        <v>12003</v>
      </c>
      <c r="E5154" s="61" t="s">
        <v>12299</v>
      </c>
      <c r="F5154" s="61" t="s">
        <v>12275</v>
      </c>
      <c r="G5154" s="63">
        <v>7.5</v>
      </c>
    </row>
    <row r="5155" spans="1:7" hidden="1" x14ac:dyDescent="0.25">
      <c r="A5155" s="61" t="s">
        <v>12289</v>
      </c>
      <c r="B5155" s="61" t="s">
        <v>1020</v>
      </c>
      <c r="C5155" s="62">
        <v>490506</v>
      </c>
      <c r="D5155" s="61" t="s">
        <v>12003</v>
      </c>
      <c r="E5155" s="61" t="s">
        <v>12299</v>
      </c>
      <c r="F5155" s="61" t="s">
        <v>12276</v>
      </c>
      <c r="G5155" s="63">
        <v>7.5</v>
      </c>
    </row>
    <row r="5156" spans="1:7" hidden="1" x14ac:dyDescent="0.25">
      <c r="A5156" s="61" t="s">
        <v>12289</v>
      </c>
      <c r="B5156" s="61" t="s">
        <v>1020</v>
      </c>
      <c r="C5156" s="62">
        <v>490506</v>
      </c>
      <c r="D5156" s="61" t="s">
        <v>12005</v>
      </c>
      <c r="E5156" s="61" t="s">
        <v>12173</v>
      </c>
      <c r="F5156" s="61" t="s">
        <v>12275</v>
      </c>
      <c r="G5156" s="63">
        <v>4.5</v>
      </c>
    </row>
    <row r="5157" spans="1:7" hidden="1" x14ac:dyDescent="0.25">
      <c r="A5157" s="61" t="s">
        <v>12289</v>
      </c>
      <c r="B5157" s="61" t="s">
        <v>1020</v>
      </c>
      <c r="C5157" s="62">
        <v>490506</v>
      </c>
      <c r="D5157" s="61" t="s">
        <v>12005</v>
      </c>
      <c r="E5157" s="61" t="s">
        <v>12173</v>
      </c>
      <c r="F5157" s="61" t="s">
        <v>12276</v>
      </c>
      <c r="G5157" s="63">
        <v>3</v>
      </c>
    </row>
    <row r="5158" spans="1:7" hidden="1" x14ac:dyDescent="0.25">
      <c r="A5158" s="61" t="s">
        <v>12289</v>
      </c>
      <c r="B5158" s="61" t="s">
        <v>1020</v>
      </c>
      <c r="C5158" s="62">
        <v>490506</v>
      </c>
      <c r="D5158" s="61" t="s">
        <v>11979</v>
      </c>
      <c r="E5158" s="61" t="s">
        <v>12198</v>
      </c>
      <c r="F5158" s="61" t="s">
        <v>12275</v>
      </c>
      <c r="G5158" s="63">
        <v>3.5</v>
      </c>
    </row>
    <row r="5159" spans="1:7" hidden="1" x14ac:dyDescent="0.25">
      <c r="A5159" s="61" t="s">
        <v>12289</v>
      </c>
      <c r="B5159" s="61" t="s">
        <v>1020</v>
      </c>
      <c r="C5159" s="62">
        <v>490506</v>
      </c>
      <c r="D5159" s="61" t="s">
        <v>11979</v>
      </c>
      <c r="E5159" s="61" t="s">
        <v>12198</v>
      </c>
      <c r="F5159" s="61" t="s">
        <v>12276</v>
      </c>
      <c r="G5159" s="63">
        <v>2</v>
      </c>
    </row>
    <row r="5160" spans="1:7" hidden="1" x14ac:dyDescent="0.25">
      <c r="A5160" s="61" t="s">
        <v>12289</v>
      </c>
      <c r="B5160" s="61" t="s">
        <v>1031</v>
      </c>
      <c r="C5160" s="62">
        <v>592576</v>
      </c>
      <c r="D5160" s="61" t="s">
        <v>12051</v>
      </c>
      <c r="E5160" s="61" t="s">
        <v>12205</v>
      </c>
      <c r="F5160" s="61" t="s">
        <v>12275</v>
      </c>
      <c r="G5160" s="63">
        <v>1.8</v>
      </c>
    </row>
    <row r="5161" spans="1:7" hidden="1" x14ac:dyDescent="0.25">
      <c r="A5161" s="61" t="s">
        <v>12289</v>
      </c>
      <c r="B5161" s="61" t="s">
        <v>1031</v>
      </c>
      <c r="C5161" s="62">
        <v>592576</v>
      </c>
      <c r="D5161" s="61" t="s">
        <v>12051</v>
      </c>
      <c r="E5161" s="61" t="s">
        <v>12205</v>
      </c>
      <c r="F5161" s="61" t="s">
        <v>12276</v>
      </c>
      <c r="G5161" s="63">
        <v>1.2</v>
      </c>
    </row>
    <row r="5162" spans="1:7" hidden="1" x14ac:dyDescent="0.25">
      <c r="A5162" s="61" t="s">
        <v>12289</v>
      </c>
      <c r="B5162" s="61" t="s">
        <v>1031</v>
      </c>
      <c r="C5162" s="62">
        <v>592576</v>
      </c>
      <c r="D5162" s="61" t="s">
        <v>12051</v>
      </c>
      <c r="E5162" s="61" t="s">
        <v>12207</v>
      </c>
      <c r="F5162" s="61" t="s">
        <v>12275</v>
      </c>
      <c r="G5162" s="63">
        <v>3.6</v>
      </c>
    </row>
    <row r="5163" spans="1:7" hidden="1" x14ac:dyDescent="0.25">
      <c r="A5163" s="61" t="s">
        <v>12289</v>
      </c>
      <c r="B5163" s="61" t="s">
        <v>1031</v>
      </c>
      <c r="C5163" s="62">
        <v>592576</v>
      </c>
      <c r="D5163" s="61" t="s">
        <v>12051</v>
      </c>
      <c r="E5163" s="61" t="s">
        <v>12207</v>
      </c>
      <c r="F5163" s="61" t="s">
        <v>12276</v>
      </c>
      <c r="G5163" s="63">
        <v>2.4</v>
      </c>
    </row>
    <row r="5164" spans="1:7" hidden="1" x14ac:dyDescent="0.25">
      <c r="A5164" s="61" t="s">
        <v>12289</v>
      </c>
      <c r="B5164" s="61" t="s">
        <v>1031</v>
      </c>
      <c r="C5164" s="62">
        <v>592576</v>
      </c>
      <c r="D5164" s="61" t="s">
        <v>12051</v>
      </c>
      <c r="E5164" s="61" t="s">
        <v>12206</v>
      </c>
      <c r="F5164" s="61" t="s">
        <v>12275</v>
      </c>
      <c r="G5164" s="63">
        <v>6</v>
      </c>
    </row>
    <row r="5165" spans="1:7" hidden="1" x14ac:dyDescent="0.25">
      <c r="A5165" s="61" t="s">
        <v>12289</v>
      </c>
      <c r="B5165" s="61" t="s">
        <v>1031</v>
      </c>
      <c r="C5165" s="62">
        <v>592576</v>
      </c>
      <c r="D5165" s="61" t="s">
        <v>12051</v>
      </c>
      <c r="E5165" s="61" t="s">
        <v>12206</v>
      </c>
      <c r="F5165" s="61" t="s">
        <v>12276</v>
      </c>
      <c r="G5165" s="63">
        <v>3.7</v>
      </c>
    </row>
    <row r="5166" spans="1:7" hidden="1" x14ac:dyDescent="0.25">
      <c r="A5166" s="61" t="s">
        <v>12289</v>
      </c>
      <c r="B5166" s="61" t="s">
        <v>1031</v>
      </c>
      <c r="C5166" s="62">
        <v>592576</v>
      </c>
      <c r="D5166" s="61" t="s">
        <v>12055</v>
      </c>
      <c r="E5166" s="61" t="s">
        <v>12205</v>
      </c>
      <c r="F5166" s="61" t="s">
        <v>12275</v>
      </c>
      <c r="G5166" s="63">
        <v>1.8</v>
      </c>
    </row>
    <row r="5167" spans="1:7" hidden="1" x14ac:dyDescent="0.25">
      <c r="A5167" s="61" t="s">
        <v>12289</v>
      </c>
      <c r="B5167" s="61" t="s">
        <v>1031</v>
      </c>
      <c r="C5167" s="62">
        <v>592576</v>
      </c>
      <c r="D5167" s="61" t="s">
        <v>12055</v>
      </c>
      <c r="E5167" s="61" t="s">
        <v>12205</v>
      </c>
      <c r="F5167" s="61" t="s">
        <v>12276</v>
      </c>
      <c r="G5167" s="63">
        <v>1.2</v>
      </c>
    </row>
    <row r="5168" spans="1:7" hidden="1" x14ac:dyDescent="0.25">
      <c r="A5168" s="61" t="s">
        <v>12289</v>
      </c>
      <c r="B5168" s="61" t="s">
        <v>1031</v>
      </c>
      <c r="C5168" s="62">
        <v>592576</v>
      </c>
      <c r="D5168" s="61" t="s">
        <v>12141</v>
      </c>
      <c r="E5168" s="61" t="s">
        <v>12207</v>
      </c>
      <c r="F5168" s="61" t="s">
        <v>12275</v>
      </c>
      <c r="G5168" s="63">
        <v>3.6</v>
      </c>
    </row>
    <row r="5169" spans="1:7" hidden="1" x14ac:dyDescent="0.25">
      <c r="A5169" s="61" t="s">
        <v>12289</v>
      </c>
      <c r="B5169" s="61" t="s">
        <v>1031</v>
      </c>
      <c r="C5169" s="62">
        <v>592576</v>
      </c>
      <c r="D5169" s="61" t="s">
        <v>12141</v>
      </c>
      <c r="E5169" s="61" t="s">
        <v>12207</v>
      </c>
      <c r="F5169" s="61" t="s">
        <v>12276</v>
      </c>
      <c r="G5169" s="63">
        <v>2.4</v>
      </c>
    </row>
    <row r="5170" spans="1:7" hidden="1" x14ac:dyDescent="0.25">
      <c r="A5170" s="61" t="s">
        <v>12289</v>
      </c>
      <c r="B5170" s="61" t="s">
        <v>1031</v>
      </c>
      <c r="C5170" s="62">
        <v>592576</v>
      </c>
      <c r="D5170" s="61" t="s">
        <v>12017</v>
      </c>
      <c r="E5170" s="61" t="s">
        <v>12206</v>
      </c>
      <c r="F5170" s="61" t="s">
        <v>12275</v>
      </c>
      <c r="G5170" s="63">
        <v>6</v>
      </c>
    </row>
    <row r="5171" spans="1:7" hidden="1" x14ac:dyDescent="0.25">
      <c r="A5171" s="61" t="s">
        <v>12289</v>
      </c>
      <c r="B5171" s="61" t="s">
        <v>1031</v>
      </c>
      <c r="C5171" s="62">
        <v>592576</v>
      </c>
      <c r="D5171" s="61" t="s">
        <v>12017</v>
      </c>
      <c r="E5171" s="61" t="s">
        <v>12206</v>
      </c>
      <c r="F5171" s="61" t="s">
        <v>12276</v>
      </c>
      <c r="G5171" s="63">
        <v>3.7</v>
      </c>
    </row>
    <row r="5172" spans="1:7" hidden="1" x14ac:dyDescent="0.25">
      <c r="A5172" s="61" t="s">
        <v>12289</v>
      </c>
      <c r="B5172" s="61" t="s">
        <v>997</v>
      </c>
      <c r="C5172" s="62">
        <v>592578</v>
      </c>
      <c r="D5172" s="61" t="s">
        <v>12051</v>
      </c>
      <c r="E5172" s="61" t="s">
        <v>12165</v>
      </c>
      <c r="F5172" s="61" t="s">
        <v>12275</v>
      </c>
      <c r="G5172" s="63">
        <v>10</v>
      </c>
    </row>
    <row r="5173" spans="1:7" hidden="1" x14ac:dyDescent="0.25">
      <c r="A5173" s="61" t="s">
        <v>12289</v>
      </c>
      <c r="B5173" s="61" t="s">
        <v>997</v>
      </c>
      <c r="C5173" s="62">
        <v>592578</v>
      </c>
      <c r="D5173" s="61" t="s">
        <v>12051</v>
      </c>
      <c r="E5173" s="61" t="s">
        <v>12165</v>
      </c>
      <c r="F5173" s="61" t="s">
        <v>12276</v>
      </c>
      <c r="G5173" s="63">
        <v>7.5</v>
      </c>
    </row>
    <row r="5174" spans="1:7" hidden="1" x14ac:dyDescent="0.25">
      <c r="A5174" s="61" t="s">
        <v>12289</v>
      </c>
      <c r="B5174" s="61" t="s">
        <v>997</v>
      </c>
      <c r="C5174" s="62">
        <v>592578</v>
      </c>
      <c r="D5174" s="61" t="s">
        <v>12025</v>
      </c>
      <c r="E5174" s="61" t="s">
        <v>12165</v>
      </c>
      <c r="F5174" s="61" t="s">
        <v>12275</v>
      </c>
      <c r="G5174" s="63">
        <v>10</v>
      </c>
    </row>
    <row r="5175" spans="1:7" hidden="1" x14ac:dyDescent="0.25">
      <c r="A5175" s="61" t="s">
        <v>12289</v>
      </c>
      <c r="B5175" s="61" t="s">
        <v>997</v>
      </c>
      <c r="C5175" s="62">
        <v>592578</v>
      </c>
      <c r="D5175" s="61" t="s">
        <v>12025</v>
      </c>
      <c r="E5175" s="61" t="s">
        <v>12165</v>
      </c>
      <c r="F5175" s="61" t="s">
        <v>12276</v>
      </c>
      <c r="G5175" s="63">
        <v>7.5</v>
      </c>
    </row>
    <row r="5176" spans="1:7" hidden="1" x14ac:dyDescent="0.25">
      <c r="A5176" s="61" t="s">
        <v>12289</v>
      </c>
      <c r="B5176" s="61" t="s">
        <v>8623</v>
      </c>
      <c r="C5176" s="62">
        <v>592601</v>
      </c>
      <c r="D5176" s="61" t="s">
        <v>12129</v>
      </c>
      <c r="E5176" s="61" t="s">
        <v>12201</v>
      </c>
      <c r="F5176" s="61" t="s">
        <v>12276</v>
      </c>
      <c r="G5176" s="63">
        <v>17.5</v>
      </c>
    </row>
    <row r="5177" spans="1:7" hidden="1" x14ac:dyDescent="0.25">
      <c r="A5177" s="61" t="s">
        <v>12289</v>
      </c>
      <c r="B5177" s="61" t="s">
        <v>8623</v>
      </c>
      <c r="C5177" s="62">
        <v>592601</v>
      </c>
      <c r="D5177" s="61" t="s">
        <v>12051</v>
      </c>
      <c r="E5177" s="61" t="s">
        <v>12201</v>
      </c>
      <c r="F5177" s="61" t="s">
        <v>12276</v>
      </c>
      <c r="G5177" s="63">
        <v>17.5</v>
      </c>
    </row>
    <row r="5178" spans="1:7" hidden="1" x14ac:dyDescent="0.25">
      <c r="A5178" s="61" t="s">
        <v>12289</v>
      </c>
      <c r="B5178" s="61" t="s">
        <v>87</v>
      </c>
      <c r="C5178" s="62">
        <v>493482</v>
      </c>
      <c r="D5178" s="61" t="s">
        <v>12086</v>
      </c>
      <c r="E5178" s="61" t="s">
        <v>12208</v>
      </c>
      <c r="F5178" s="61" t="s">
        <v>12275</v>
      </c>
      <c r="G5178" s="63">
        <v>6</v>
      </c>
    </row>
    <row r="5179" spans="1:7" hidden="1" x14ac:dyDescent="0.25">
      <c r="A5179" s="61" t="s">
        <v>12289</v>
      </c>
      <c r="B5179" s="61" t="s">
        <v>87</v>
      </c>
      <c r="C5179" s="62">
        <v>493482</v>
      </c>
      <c r="D5179" s="61" t="s">
        <v>12086</v>
      </c>
      <c r="E5179" s="61" t="s">
        <v>12208</v>
      </c>
      <c r="F5179" s="61" t="s">
        <v>12276</v>
      </c>
      <c r="G5179" s="63">
        <v>3</v>
      </c>
    </row>
    <row r="5180" spans="1:7" hidden="1" x14ac:dyDescent="0.25">
      <c r="A5180" s="61" t="s">
        <v>12289</v>
      </c>
      <c r="B5180" s="61" t="s">
        <v>87</v>
      </c>
      <c r="C5180" s="62">
        <v>493482</v>
      </c>
      <c r="D5180" s="61" t="s">
        <v>12051</v>
      </c>
      <c r="E5180" s="61" t="s">
        <v>12208</v>
      </c>
      <c r="F5180" s="61" t="s">
        <v>12275</v>
      </c>
      <c r="G5180" s="63">
        <v>6</v>
      </c>
    </row>
    <row r="5181" spans="1:7" hidden="1" x14ac:dyDescent="0.25">
      <c r="A5181" s="61" t="s">
        <v>12289</v>
      </c>
      <c r="B5181" s="61" t="s">
        <v>87</v>
      </c>
      <c r="C5181" s="62">
        <v>493482</v>
      </c>
      <c r="D5181" s="61" t="s">
        <v>12051</v>
      </c>
      <c r="E5181" s="61" t="s">
        <v>12208</v>
      </c>
      <c r="F5181" s="61" t="s">
        <v>12276</v>
      </c>
      <c r="G5181" s="63">
        <v>3</v>
      </c>
    </row>
    <row r="5182" spans="1:7" hidden="1" x14ac:dyDescent="0.25">
      <c r="A5182" s="61" t="s">
        <v>12289</v>
      </c>
      <c r="B5182" s="61" t="s">
        <v>10097</v>
      </c>
      <c r="C5182" s="62">
        <v>592689</v>
      </c>
      <c r="D5182" s="61" t="s">
        <v>12051</v>
      </c>
      <c r="E5182" s="61" t="s">
        <v>12166</v>
      </c>
      <c r="F5182" s="61" t="s">
        <v>12275</v>
      </c>
      <c r="G5182" s="63">
        <v>9</v>
      </c>
    </row>
    <row r="5183" spans="1:7" hidden="1" x14ac:dyDescent="0.25">
      <c r="A5183" s="61" t="s">
        <v>12289</v>
      </c>
      <c r="B5183" s="61" t="s">
        <v>10097</v>
      </c>
      <c r="C5183" s="62">
        <v>592689</v>
      </c>
      <c r="D5183" s="61" t="s">
        <v>12051</v>
      </c>
      <c r="E5183" s="61" t="s">
        <v>12166</v>
      </c>
      <c r="F5183" s="61" t="s">
        <v>12276</v>
      </c>
      <c r="G5183" s="63">
        <v>8</v>
      </c>
    </row>
    <row r="5184" spans="1:7" hidden="1" x14ac:dyDescent="0.25">
      <c r="A5184" s="61" t="s">
        <v>12289</v>
      </c>
      <c r="B5184" s="61" t="s">
        <v>10097</v>
      </c>
      <c r="C5184" s="62">
        <v>592689</v>
      </c>
      <c r="D5184" s="61" t="s">
        <v>12051</v>
      </c>
      <c r="E5184" s="61" t="s">
        <v>12167</v>
      </c>
      <c r="F5184" s="61" t="s">
        <v>12275</v>
      </c>
      <c r="G5184" s="63">
        <v>9</v>
      </c>
    </row>
    <row r="5185" spans="1:7" hidden="1" x14ac:dyDescent="0.25">
      <c r="A5185" s="61" t="s">
        <v>12289</v>
      </c>
      <c r="B5185" s="61" t="s">
        <v>10097</v>
      </c>
      <c r="C5185" s="62">
        <v>592689</v>
      </c>
      <c r="D5185" s="61" t="s">
        <v>12051</v>
      </c>
      <c r="E5185" s="61" t="s">
        <v>12167</v>
      </c>
      <c r="F5185" s="61" t="s">
        <v>12276</v>
      </c>
      <c r="G5185" s="63">
        <v>8</v>
      </c>
    </row>
    <row r="5186" spans="1:7" hidden="1" x14ac:dyDescent="0.25">
      <c r="A5186" s="61" t="s">
        <v>12289</v>
      </c>
      <c r="B5186" s="61" t="s">
        <v>10097</v>
      </c>
      <c r="C5186" s="62">
        <v>592689</v>
      </c>
      <c r="D5186" s="61" t="s">
        <v>12053</v>
      </c>
      <c r="E5186" s="61" t="s">
        <v>12167</v>
      </c>
      <c r="F5186" s="61" t="s">
        <v>12275</v>
      </c>
      <c r="G5186" s="63">
        <v>9</v>
      </c>
    </row>
    <row r="5187" spans="1:7" hidden="1" x14ac:dyDescent="0.25">
      <c r="A5187" s="61" t="s">
        <v>12289</v>
      </c>
      <c r="B5187" s="61" t="s">
        <v>10097</v>
      </c>
      <c r="C5187" s="62">
        <v>592689</v>
      </c>
      <c r="D5187" s="61" t="s">
        <v>12053</v>
      </c>
      <c r="E5187" s="61" t="s">
        <v>12167</v>
      </c>
      <c r="F5187" s="61" t="s">
        <v>12276</v>
      </c>
      <c r="G5187" s="63">
        <v>8</v>
      </c>
    </row>
    <row r="5188" spans="1:7" hidden="1" x14ac:dyDescent="0.25">
      <c r="A5188" s="61" t="s">
        <v>12289</v>
      </c>
      <c r="B5188" s="61" t="s">
        <v>10097</v>
      </c>
      <c r="C5188" s="62">
        <v>592689</v>
      </c>
      <c r="D5188" s="61" t="s">
        <v>11993</v>
      </c>
      <c r="E5188" s="61" t="s">
        <v>12166</v>
      </c>
      <c r="F5188" s="61" t="s">
        <v>12275</v>
      </c>
      <c r="G5188" s="63">
        <v>9</v>
      </c>
    </row>
    <row r="5189" spans="1:7" hidden="1" x14ac:dyDescent="0.25">
      <c r="A5189" s="61" t="s">
        <v>12289</v>
      </c>
      <c r="B5189" s="61" t="s">
        <v>10097</v>
      </c>
      <c r="C5189" s="62">
        <v>592689</v>
      </c>
      <c r="D5189" s="61" t="s">
        <v>11993</v>
      </c>
      <c r="E5189" s="61" t="s">
        <v>12166</v>
      </c>
      <c r="F5189" s="61" t="s">
        <v>12276</v>
      </c>
      <c r="G5189" s="63">
        <v>8</v>
      </c>
    </row>
    <row r="5190" spans="1:7" hidden="1" x14ac:dyDescent="0.25">
      <c r="A5190" s="61" t="s">
        <v>12289</v>
      </c>
      <c r="B5190" s="61" t="s">
        <v>10097</v>
      </c>
      <c r="C5190" s="62">
        <v>592689</v>
      </c>
      <c r="D5190" s="61" t="s">
        <v>12121</v>
      </c>
      <c r="E5190" s="61" t="s">
        <v>12167</v>
      </c>
      <c r="F5190" s="61" t="s">
        <v>12275</v>
      </c>
      <c r="G5190" s="63">
        <v>9</v>
      </c>
    </row>
    <row r="5191" spans="1:7" hidden="1" x14ac:dyDescent="0.25">
      <c r="A5191" s="61" t="s">
        <v>12289</v>
      </c>
      <c r="B5191" s="61" t="s">
        <v>7284</v>
      </c>
      <c r="C5191" s="62">
        <v>104946</v>
      </c>
      <c r="D5191" s="61" t="s">
        <v>12051</v>
      </c>
      <c r="E5191" s="61" t="s">
        <v>12186</v>
      </c>
      <c r="F5191" s="61" t="s">
        <v>12275</v>
      </c>
      <c r="G5191" s="63">
        <v>3</v>
      </c>
    </row>
    <row r="5192" spans="1:7" hidden="1" x14ac:dyDescent="0.25">
      <c r="A5192" s="61" t="s">
        <v>12289</v>
      </c>
      <c r="B5192" s="61" t="s">
        <v>4655</v>
      </c>
      <c r="C5192" s="62">
        <v>592858</v>
      </c>
      <c r="D5192" s="61" t="s">
        <v>12051</v>
      </c>
      <c r="E5192" s="61" t="s">
        <v>12171</v>
      </c>
      <c r="F5192" s="61" t="s">
        <v>12275</v>
      </c>
      <c r="G5192" s="63">
        <v>4</v>
      </c>
    </row>
    <row r="5193" spans="1:7" hidden="1" x14ac:dyDescent="0.25">
      <c r="A5193" s="61" t="s">
        <v>12289</v>
      </c>
      <c r="B5193" s="61" t="s">
        <v>4655</v>
      </c>
      <c r="C5193" s="62">
        <v>592858</v>
      </c>
      <c r="D5193" s="61" t="s">
        <v>12051</v>
      </c>
      <c r="E5193" s="61" t="s">
        <v>12171</v>
      </c>
      <c r="F5193" s="61" t="s">
        <v>12276</v>
      </c>
      <c r="G5193" s="63">
        <v>2</v>
      </c>
    </row>
    <row r="5194" spans="1:7" hidden="1" x14ac:dyDescent="0.25">
      <c r="A5194" s="61" t="s">
        <v>12289</v>
      </c>
      <c r="B5194" s="61" t="s">
        <v>9428</v>
      </c>
      <c r="C5194" s="62">
        <v>592943</v>
      </c>
      <c r="D5194" s="61" t="s">
        <v>12051</v>
      </c>
      <c r="E5194" s="61" t="s">
        <v>12209</v>
      </c>
      <c r="F5194" s="61" t="s">
        <v>12275</v>
      </c>
      <c r="G5194" s="63">
        <v>3</v>
      </c>
    </row>
    <row r="5195" spans="1:7" hidden="1" x14ac:dyDescent="0.25">
      <c r="A5195" s="61" t="s">
        <v>12289</v>
      </c>
      <c r="B5195" s="61" t="s">
        <v>9428</v>
      </c>
      <c r="C5195" s="62">
        <v>592943</v>
      </c>
      <c r="D5195" s="61" t="s">
        <v>12051</v>
      </c>
      <c r="E5195" s="61" t="s">
        <v>12209</v>
      </c>
      <c r="F5195" s="61" t="s">
        <v>12276</v>
      </c>
      <c r="G5195" s="63">
        <v>3</v>
      </c>
    </row>
    <row r="5196" spans="1:7" hidden="1" x14ac:dyDescent="0.25">
      <c r="A5196" s="61" t="s">
        <v>12289</v>
      </c>
      <c r="B5196" s="61" t="s">
        <v>9428</v>
      </c>
      <c r="C5196" s="62">
        <v>592943</v>
      </c>
      <c r="D5196" s="61" t="s">
        <v>11970</v>
      </c>
      <c r="E5196" s="61" t="s">
        <v>12209</v>
      </c>
      <c r="F5196" s="61" t="s">
        <v>12275</v>
      </c>
      <c r="G5196" s="63">
        <v>3</v>
      </c>
    </row>
    <row r="5197" spans="1:7" hidden="1" x14ac:dyDescent="0.25">
      <c r="A5197" s="61" t="s">
        <v>12289</v>
      </c>
      <c r="B5197" s="61" t="s">
        <v>9428</v>
      </c>
      <c r="C5197" s="62">
        <v>592943</v>
      </c>
      <c r="D5197" s="61" t="s">
        <v>11970</v>
      </c>
      <c r="E5197" s="61" t="s">
        <v>12209</v>
      </c>
      <c r="F5197" s="61" t="s">
        <v>12276</v>
      </c>
      <c r="G5197" s="63">
        <v>3</v>
      </c>
    </row>
    <row r="5198" spans="1:7" hidden="1" x14ac:dyDescent="0.25">
      <c r="A5198" s="61" t="s">
        <v>12289</v>
      </c>
      <c r="B5198" s="61" t="s">
        <v>3712</v>
      </c>
      <c r="C5198" s="62">
        <v>592957</v>
      </c>
      <c r="D5198" s="61" t="s">
        <v>12051</v>
      </c>
      <c r="E5198" s="61" t="s">
        <v>12210</v>
      </c>
      <c r="F5198" s="61" t="s">
        <v>12275</v>
      </c>
      <c r="G5198" s="63">
        <v>12</v>
      </c>
    </row>
    <row r="5199" spans="1:7" hidden="1" x14ac:dyDescent="0.25">
      <c r="A5199" s="61" t="s">
        <v>12289</v>
      </c>
      <c r="B5199" s="61" t="s">
        <v>3712</v>
      </c>
      <c r="C5199" s="62">
        <v>592957</v>
      </c>
      <c r="D5199" s="61" t="s">
        <v>12051</v>
      </c>
      <c r="E5199" s="61" t="s">
        <v>12210</v>
      </c>
      <c r="F5199" s="61" t="s">
        <v>12276</v>
      </c>
      <c r="G5199" s="63">
        <v>8</v>
      </c>
    </row>
    <row r="5200" spans="1:7" hidden="1" x14ac:dyDescent="0.25">
      <c r="A5200" s="61" t="s">
        <v>12289</v>
      </c>
      <c r="B5200" s="61" t="s">
        <v>6626</v>
      </c>
      <c r="C5200" s="62">
        <v>592972</v>
      </c>
      <c r="D5200" s="61" t="s">
        <v>12088</v>
      </c>
      <c r="E5200" s="61" t="s">
        <v>12211</v>
      </c>
      <c r="F5200" s="61" t="s">
        <v>12275</v>
      </c>
      <c r="G5200" s="63">
        <v>3</v>
      </c>
    </row>
    <row r="5201" spans="1:7" hidden="1" x14ac:dyDescent="0.25">
      <c r="A5201" s="61" t="s">
        <v>12289</v>
      </c>
      <c r="B5201" s="61" t="s">
        <v>6626</v>
      </c>
      <c r="C5201" s="62">
        <v>592972</v>
      </c>
      <c r="D5201" s="61" t="s">
        <v>12051</v>
      </c>
      <c r="E5201" s="61" t="s">
        <v>12211</v>
      </c>
      <c r="F5201" s="61" t="s">
        <v>12275</v>
      </c>
      <c r="G5201" s="63">
        <v>3</v>
      </c>
    </row>
    <row r="5202" spans="1:7" hidden="1" x14ac:dyDescent="0.25">
      <c r="A5202" s="61" t="s">
        <v>12289</v>
      </c>
      <c r="B5202" s="61" t="s">
        <v>6421</v>
      </c>
      <c r="C5202" s="62">
        <v>592880</v>
      </c>
      <c r="D5202" s="61" t="s">
        <v>12051</v>
      </c>
      <c r="E5202" s="61" t="s">
        <v>12169</v>
      </c>
      <c r="F5202" s="61" t="s">
        <v>12275</v>
      </c>
      <c r="G5202" s="63">
        <v>6</v>
      </c>
    </row>
    <row r="5203" spans="1:7" hidden="1" x14ac:dyDescent="0.25">
      <c r="A5203" s="61" t="s">
        <v>12289</v>
      </c>
      <c r="B5203" s="61" t="s">
        <v>6421</v>
      </c>
      <c r="C5203" s="62">
        <v>592880</v>
      </c>
      <c r="D5203" s="61" t="s">
        <v>12051</v>
      </c>
      <c r="E5203" s="61" t="s">
        <v>12169</v>
      </c>
      <c r="F5203" s="61" t="s">
        <v>12276</v>
      </c>
      <c r="G5203" s="63">
        <v>6</v>
      </c>
    </row>
    <row r="5204" spans="1:7" hidden="1" x14ac:dyDescent="0.25">
      <c r="A5204" s="61" t="s">
        <v>12289</v>
      </c>
      <c r="B5204" s="61" t="s">
        <v>6421</v>
      </c>
      <c r="C5204" s="62">
        <v>592880</v>
      </c>
      <c r="D5204" s="61" t="s">
        <v>11999</v>
      </c>
      <c r="E5204" s="61" t="s">
        <v>12169</v>
      </c>
      <c r="F5204" s="61" t="s">
        <v>12275</v>
      </c>
      <c r="G5204" s="63">
        <v>6</v>
      </c>
    </row>
    <row r="5205" spans="1:7" hidden="1" x14ac:dyDescent="0.25">
      <c r="A5205" s="61" t="s">
        <v>12289</v>
      </c>
      <c r="B5205" s="61" t="s">
        <v>6421</v>
      </c>
      <c r="C5205" s="62">
        <v>592880</v>
      </c>
      <c r="D5205" s="61" t="s">
        <v>11999</v>
      </c>
      <c r="E5205" s="61" t="s">
        <v>12169</v>
      </c>
      <c r="F5205" s="61" t="s">
        <v>12276</v>
      </c>
      <c r="G5205" s="63">
        <v>6</v>
      </c>
    </row>
    <row r="5206" spans="1:7" hidden="1" x14ac:dyDescent="0.25">
      <c r="A5206" s="61" t="s">
        <v>12289</v>
      </c>
      <c r="B5206" s="61" t="s">
        <v>5675</v>
      </c>
      <c r="C5206" s="62">
        <v>593333</v>
      </c>
      <c r="D5206" s="61" t="s">
        <v>12051</v>
      </c>
      <c r="E5206" s="61" t="s">
        <v>12212</v>
      </c>
      <c r="F5206" s="61" t="s">
        <v>12275</v>
      </c>
      <c r="G5206" s="63">
        <v>3</v>
      </c>
    </row>
    <row r="5207" spans="1:7" hidden="1" x14ac:dyDescent="0.25">
      <c r="A5207" s="61" t="s">
        <v>12289</v>
      </c>
      <c r="B5207" s="61" t="s">
        <v>5675</v>
      </c>
      <c r="C5207" s="62">
        <v>593333</v>
      </c>
      <c r="D5207" s="61" t="s">
        <v>12051</v>
      </c>
      <c r="E5207" s="61" t="s">
        <v>12212</v>
      </c>
      <c r="F5207" s="61" t="s">
        <v>12276</v>
      </c>
      <c r="G5207" s="63">
        <v>3</v>
      </c>
    </row>
    <row r="5208" spans="1:7" hidden="1" x14ac:dyDescent="0.25">
      <c r="A5208" s="61" t="s">
        <v>12289</v>
      </c>
      <c r="B5208" s="61" t="s">
        <v>5675</v>
      </c>
      <c r="C5208" s="62">
        <v>593333</v>
      </c>
      <c r="D5208" s="61" t="s">
        <v>12009</v>
      </c>
      <c r="E5208" s="61" t="s">
        <v>12212</v>
      </c>
      <c r="F5208" s="61" t="s">
        <v>12275</v>
      </c>
      <c r="G5208" s="63">
        <v>3</v>
      </c>
    </row>
    <row r="5209" spans="1:7" hidden="1" x14ac:dyDescent="0.25">
      <c r="A5209" s="61" t="s">
        <v>12289</v>
      </c>
      <c r="B5209" s="61" t="s">
        <v>5675</v>
      </c>
      <c r="C5209" s="62">
        <v>593333</v>
      </c>
      <c r="D5209" s="61" t="s">
        <v>12009</v>
      </c>
      <c r="E5209" s="61" t="s">
        <v>12212</v>
      </c>
      <c r="F5209" s="61" t="s">
        <v>12276</v>
      </c>
      <c r="G5209" s="63">
        <v>3</v>
      </c>
    </row>
    <row r="5210" spans="1:7" hidden="1" x14ac:dyDescent="0.25">
      <c r="A5210" s="61" t="s">
        <v>12289</v>
      </c>
      <c r="B5210" s="61" t="s">
        <v>71</v>
      </c>
      <c r="C5210" s="62">
        <v>493094</v>
      </c>
      <c r="D5210" s="61" t="s">
        <v>12051</v>
      </c>
      <c r="E5210" s="61" t="s">
        <v>12213</v>
      </c>
      <c r="F5210" s="61" t="s">
        <v>12275</v>
      </c>
      <c r="G5210" s="63">
        <v>7</v>
      </c>
    </row>
    <row r="5211" spans="1:7" hidden="1" x14ac:dyDescent="0.25">
      <c r="A5211" s="61" t="s">
        <v>12289</v>
      </c>
      <c r="B5211" s="61" t="s">
        <v>71</v>
      </c>
      <c r="C5211" s="62">
        <v>493094</v>
      </c>
      <c r="D5211" s="61" t="s">
        <v>12073</v>
      </c>
      <c r="E5211" s="61" t="s">
        <v>12213</v>
      </c>
      <c r="F5211" s="61" t="s">
        <v>12275</v>
      </c>
      <c r="G5211" s="63">
        <v>7</v>
      </c>
    </row>
    <row r="5212" spans="1:7" hidden="1" x14ac:dyDescent="0.25">
      <c r="A5212" s="61" t="s">
        <v>12289</v>
      </c>
      <c r="B5212" s="61" t="s">
        <v>956</v>
      </c>
      <c r="C5212" s="62">
        <v>580252</v>
      </c>
      <c r="D5212" s="61" t="s">
        <v>12051</v>
      </c>
      <c r="E5212" s="61" t="s">
        <v>12214</v>
      </c>
      <c r="F5212" s="61" t="s">
        <v>12275</v>
      </c>
      <c r="G5212" s="63">
        <v>9</v>
      </c>
    </row>
    <row r="5213" spans="1:7" hidden="1" x14ac:dyDescent="0.25">
      <c r="A5213" s="61" t="s">
        <v>12289</v>
      </c>
      <c r="B5213" s="61" t="s">
        <v>956</v>
      </c>
      <c r="C5213" s="62">
        <v>580252</v>
      </c>
      <c r="D5213" s="61" t="s">
        <v>12051</v>
      </c>
      <c r="E5213" s="61" t="s">
        <v>12214</v>
      </c>
      <c r="F5213" s="61" t="s">
        <v>12276</v>
      </c>
      <c r="G5213" s="63">
        <v>8</v>
      </c>
    </row>
    <row r="5214" spans="1:7" hidden="1" x14ac:dyDescent="0.25">
      <c r="A5214" s="61" t="s">
        <v>12289</v>
      </c>
      <c r="B5214" s="61" t="s">
        <v>1016</v>
      </c>
      <c r="C5214" s="62">
        <v>580253</v>
      </c>
      <c r="D5214" s="61" t="s">
        <v>12051</v>
      </c>
      <c r="E5214" s="61" t="s">
        <v>12215</v>
      </c>
      <c r="F5214" s="61" t="s">
        <v>12275</v>
      </c>
      <c r="G5214" s="63">
        <v>2</v>
      </c>
    </row>
    <row r="5215" spans="1:7" hidden="1" x14ac:dyDescent="0.25">
      <c r="A5215" s="61" t="s">
        <v>12289</v>
      </c>
      <c r="B5215" s="61" t="s">
        <v>1016</v>
      </c>
      <c r="C5215" s="62">
        <v>580253</v>
      </c>
      <c r="D5215" s="61" t="s">
        <v>12051</v>
      </c>
      <c r="E5215" s="61" t="s">
        <v>12215</v>
      </c>
      <c r="F5215" s="61" t="s">
        <v>12276</v>
      </c>
      <c r="G5215" s="63">
        <v>2</v>
      </c>
    </row>
    <row r="5216" spans="1:7" hidden="1" x14ac:dyDescent="0.25">
      <c r="A5216" s="61" t="s">
        <v>12289</v>
      </c>
      <c r="B5216" s="61" t="s">
        <v>1016</v>
      </c>
      <c r="C5216" s="62">
        <v>580253</v>
      </c>
      <c r="D5216" s="61" t="s">
        <v>12067</v>
      </c>
      <c r="E5216" s="61" t="s">
        <v>12215</v>
      </c>
      <c r="F5216" s="61" t="s">
        <v>12275</v>
      </c>
      <c r="G5216" s="63">
        <v>2</v>
      </c>
    </row>
    <row r="5217" spans="1:7" hidden="1" x14ac:dyDescent="0.25">
      <c r="A5217" s="61" t="s">
        <v>12289</v>
      </c>
      <c r="B5217" s="61" t="s">
        <v>1016</v>
      </c>
      <c r="C5217" s="62">
        <v>580253</v>
      </c>
      <c r="D5217" s="61" t="s">
        <v>12067</v>
      </c>
      <c r="E5217" s="61" t="s">
        <v>12215</v>
      </c>
      <c r="F5217" s="61" t="s">
        <v>12276</v>
      </c>
      <c r="G5217" s="63">
        <v>2</v>
      </c>
    </row>
    <row r="5218" spans="1:7" hidden="1" x14ac:dyDescent="0.25">
      <c r="A5218" s="61" t="s">
        <v>12289</v>
      </c>
      <c r="B5218" s="61" t="s">
        <v>215</v>
      </c>
      <c r="C5218" s="62">
        <v>580398</v>
      </c>
      <c r="D5218" s="61" t="s">
        <v>12051</v>
      </c>
      <c r="E5218" s="61" t="s">
        <v>12216</v>
      </c>
      <c r="F5218" s="61" t="s">
        <v>12275</v>
      </c>
      <c r="G5218" s="63">
        <v>12.5</v>
      </c>
    </row>
    <row r="5219" spans="1:7" hidden="1" x14ac:dyDescent="0.25">
      <c r="A5219" s="61" t="s">
        <v>12289</v>
      </c>
      <c r="B5219" s="61" t="s">
        <v>215</v>
      </c>
      <c r="C5219" s="62">
        <v>580398</v>
      </c>
      <c r="D5219" s="61" t="s">
        <v>12051</v>
      </c>
      <c r="E5219" s="61" t="s">
        <v>12216</v>
      </c>
      <c r="F5219" s="61" t="s">
        <v>12276</v>
      </c>
      <c r="G5219" s="63">
        <v>9.5</v>
      </c>
    </row>
    <row r="5220" spans="1:7" hidden="1" x14ac:dyDescent="0.25">
      <c r="A5220" s="61" t="s">
        <v>12289</v>
      </c>
      <c r="B5220" s="61" t="s">
        <v>215</v>
      </c>
      <c r="C5220" s="62">
        <v>580398</v>
      </c>
      <c r="D5220" s="61" t="s">
        <v>11975</v>
      </c>
      <c r="E5220" s="61" t="s">
        <v>12216</v>
      </c>
      <c r="F5220" s="61" t="s">
        <v>12275</v>
      </c>
      <c r="G5220" s="63">
        <v>12.5</v>
      </c>
    </row>
    <row r="5221" spans="1:7" hidden="1" x14ac:dyDescent="0.25">
      <c r="A5221" s="61" t="s">
        <v>12289</v>
      </c>
      <c r="B5221" s="61" t="s">
        <v>215</v>
      </c>
      <c r="C5221" s="62">
        <v>580398</v>
      </c>
      <c r="D5221" s="61" t="s">
        <v>11975</v>
      </c>
      <c r="E5221" s="61" t="s">
        <v>12216</v>
      </c>
      <c r="F5221" s="61" t="s">
        <v>12276</v>
      </c>
      <c r="G5221" s="63">
        <v>9.5</v>
      </c>
    </row>
    <row r="5222" spans="1:7" hidden="1" x14ac:dyDescent="0.25">
      <c r="A5222" s="61" t="s">
        <v>12289</v>
      </c>
      <c r="B5222" s="61" t="s">
        <v>238</v>
      </c>
      <c r="C5222" s="62">
        <v>580526</v>
      </c>
      <c r="D5222" s="61" t="s">
        <v>12051</v>
      </c>
      <c r="E5222" s="61" t="s">
        <v>12217</v>
      </c>
      <c r="F5222" s="61" t="s">
        <v>12275</v>
      </c>
      <c r="G5222" s="63">
        <v>7</v>
      </c>
    </row>
    <row r="5223" spans="1:7" hidden="1" x14ac:dyDescent="0.25">
      <c r="A5223" s="61" t="s">
        <v>12289</v>
      </c>
      <c r="B5223" s="61" t="s">
        <v>238</v>
      </c>
      <c r="C5223" s="62">
        <v>580526</v>
      </c>
      <c r="D5223" s="61" t="s">
        <v>12051</v>
      </c>
      <c r="E5223" s="61" t="s">
        <v>12217</v>
      </c>
      <c r="F5223" s="61" t="s">
        <v>12276</v>
      </c>
      <c r="G5223" s="63">
        <v>7</v>
      </c>
    </row>
    <row r="5224" spans="1:7" hidden="1" x14ac:dyDescent="0.25">
      <c r="A5224" s="61" t="s">
        <v>12289</v>
      </c>
      <c r="B5224" s="61" t="s">
        <v>238</v>
      </c>
      <c r="C5224" s="62">
        <v>580526</v>
      </c>
      <c r="D5224" s="61" t="s">
        <v>12007</v>
      </c>
      <c r="E5224" s="61" t="s">
        <v>12217</v>
      </c>
      <c r="F5224" s="61" t="s">
        <v>12275</v>
      </c>
      <c r="G5224" s="63">
        <v>7</v>
      </c>
    </row>
    <row r="5225" spans="1:7" hidden="1" x14ac:dyDescent="0.25">
      <c r="A5225" s="61" t="s">
        <v>12289</v>
      </c>
      <c r="B5225" s="61" t="s">
        <v>238</v>
      </c>
      <c r="C5225" s="62">
        <v>580526</v>
      </c>
      <c r="D5225" s="61" t="s">
        <v>12007</v>
      </c>
      <c r="E5225" s="61" t="s">
        <v>12217</v>
      </c>
      <c r="F5225" s="61" t="s">
        <v>12276</v>
      </c>
      <c r="G5225" s="63">
        <v>7</v>
      </c>
    </row>
    <row r="5226" spans="1:7" hidden="1" x14ac:dyDescent="0.25">
      <c r="A5226" s="61" t="s">
        <v>12289</v>
      </c>
      <c r="B5226" s="61" t="s">
        <v>200</v>
      </c>
      <c r="C5226" s="62">
        <v>490468</v>
      </c>
      <c r="D5226" s="61" t="s">
        <v>12051</v>
      </c>
      <c r="E5226" s="61" t="s">
        <v>12212</v>
      </c>
      <c r="F5226" s="61" t="s">
        <v>12275</v>
      </c>
      <c r="G5226" s="63">
        <v>1.5</v>
      </c>
    </row>
    <row r="5227" spans="1:7" hidden="1" x14ac:dyDescent="0.25">
      <c r="A5227" s="61" t="s">
        <v>12289</v>
      </c>
      <c r="B5227" s="61" t="s">
        <v>200</v>
      </c>
      <c r="C5227" s="62">
        <v>490468</v>
      </c>
      <c r="D5227" s="61" t="s">
        <v>12009</v>
      </c>
      <c r="E5227" s="61" t="s">
        <v>12212</v>
      </c>
      <c r="F5227" s="61" t="s">
        <v>12275</v>
      </c>
      <c r="G5227" s="63">
        <v>1.5</v>
      </c>
    </row>
    <row r="5228" spans="1:7" hidden="1" x14ac:dyDescent="0.25">
      <c r="A5228" s="61" t="s">
        <v>12289</v>
      </c>
      <c r="B5228" s="61" t="s">
        <v>161</v>
      </c>
      <c r="C5228" s="62">
        <v>580687</v>
      </c>
      <c r="D5228" s="61" t="s">
        <v>12051</v>
      </c>
      <c r="E5228" s="61" t="s">
        <v>12210</v>
      </c>
      <c r="F5228" s="61" t="s">
        <v>12275</v>
      </c>
      <c r="G5228" s="63">
        <v>11</v>
      </c>
    </row>
    <row r="5229" spans="1:7" hidden="1" x14ac:dyDescent="0.25">
      <c r="A5229" s="61" t="s">
        <v>12289</v>
      </c>
      <c r="B5229" s="61" t="s">
        <v>161</v>
      </c>
      <c r="C5229" s="62">
        <v>580687</v>
      </c>
      <c r="D5229" s="61" t="s">
        <v>12051</v>
      </c>
      <c r="E5229" s="61" t="s">
        <v>12210</v>
      </c>
      <c r="F5229" s="61" t="s">
        <v>12276</v>
      </c>
      <c r="G5229" s="63">
        <v>5</v>
      </c>
    </row>
    <row r="5230" spans="1:7" hidden="1" x14ac:dyDescent="0.25">
      <c r="A5230" s="61" t="s">
        <v>12289</v>
      </c>
      <c r="B5230" s="61" t="s">
        <v>161</v>
      </c>
      <c r="C5230" s="62">
        <v>580687</v>
      </c>
      <c r="D5230" s="61" t="s">
        <v>12069</v>
      </c>
      <c r="E5230" s="61" t="s">
        <v>12210</v>
      </c>
      <c r="F5230" s="61" t="s">
        <v>12275</v>
      </c>
      <c r="G5230" s="63">
        <v>11</v>
      </c>
    </row>
    <row r="5231" spans="1:7" hidden="1" x14ac:dyDescent="0.25">
      <c r="A5231" s="61" t="s">
        <v>12289</v>
      </c>
      <c r="B5231" s="61" t="s">
        <v>161</v>
      </c>
      <c r="C5231" s="62">
        <v>580687</v>
      </c>
      <c r="D5231" s="61" t="s">
        <v>12069</v>
      </c>
      <c r="E5231" s="61" t="s">
        <v>12210</v>
      </c>
      <c r="F5231" s="61" t="s">
        <v>12276</v>
      </c>
      <c r="G5231" s="63">
        <v>5</v>
      </c>
    </row>
    <row r="5232" spans="1:7" hidden="1" x14ac:dyDescent="0.25">
      <c r="A5232" s="61" t="s">
        <v>12289</v>
      </c>
      <c r="B5232" s="61" t="s">
        <v>29</v>
      </c>
      <c r="C5232" s="62">
        <v>580952</v>
      </c>
      <c r="D5232" s="61" t="s">
        <v>12015</v>
      </c>
      <c r="E5232" s="61" t="s">
        <v>12218</v>
      </c>
      <c r="F5232" s="61" t="s">
        <v>12275</v>
      </c>
      <c r="G5232" s="63">
        <v>14</v>
      </c>
    </row>
    <row r="5233" spans="1:7" hidden="1" x14ac:dyDescent="0.25">
      <c r="A5233" s="61" t="s">
        <v>12289</v>
      </c>
      <c r="B5233" s="61" t="s">
        <v>29</v>
      </c>
      <c r="C5233" s="62">
        <v>580952</v>
      </c>
      <c r="D5233" s="61" t="s">
        <v>12015</v>
      </c>
      <c r="E5233" s="61" t="s">
        <v>12218</v>
      </c>
      <c r="F5233" s="61" t="s">
        <v>12276</v>
      </c>
      <c r="G5233" s="63">
        <v>8</v>
      </c>
    </row>
    <row r="5234" spans="1:7" hidden="1" x14ac:dyDescent="0.25">
      <c r="A5234" s="61" t="s">
        <v>12289</v>
      </c>
      <c r="B5234" s="61" t="s">
        <v>29</v>
      </c>
      <c r="C5234" s="62">
        <v>580952</v>
      </c>
      <c r="D5234" s="61" t="s">
        <v>12051</v>
      </c>
      <c r="E5234" s="61" t="s">
        <v>12218</v>
      </c>
      <c r="F5234" s="61" t="s">
        <v>12275</v>
      </c>
      <c r="G5234" s="63">
        <v>14</v>
      </c>
    </row>
    <row r="5235" spans="1:7" hidden="1" x14ac:dyDescent="0.25">
      <c r="A5235" s="61" t="s">
        <v>12289</v>
      </c>
      <c r="B5235" s="61" t="s">
        <v>29</v>
      </c>
      <c r="C5235" s="62">
        <v>580952</v>
      </c>
      <c r="D5235" s="61" t="s">
        <v>12051</v>
      </c>
      <c r="E5235" s="61" t="s">
        <v>12218</v>
      </c>
      <c r="F5235" s="61" t="s">
        <v>12276</v>
      </c>
      <c r="G5235" s="63">
        <v>8</v>
      </c>
    </row>
    <row r="5236" spans="1:7" hidden="1" x14ac:dyDescent="0.25">
      <c r="A5236" s="61" t="s">
        <v>12289</v>
      </c>
      <c r="B5236" s="61" t="s">
        <v>113</v>
      </c>
      <c r="C5236" s="62">
        <v>581596</v>
      </c>
      <c r="D5236" s="61" t="s">
        <v>12051</v>
      </c>
      <c r="E5236" s="61" t="s">
        <v>12219</v>
      </c>
      <c r="F5236" s="61" t="s">
        <v>12275</v>
      </c>
      <c r="G5236" s="63">
        <v>6</v>
      </c>
    </row>
    <row r="5237" spans="1:7" hidden="1" x14ac:dyDescent="0.25">
      <c r="A5237" s="61" t="s">
        <v>12289</v>
      </c>
      <c r="B5237" s="61" t="s">
        <v>113</v>
      </c>
      <c r="C5237" s="62">
        <v>581596</v>
      </c>
      <c r="D5237" s="61" t="s">
        <v>12051</v>
      </c>
      <c r="E5237" s="61" t="s">
        <v>12219</v>
      </c>
      <c r="F5237" s="61" t="s">
        <v>12276</v>
      </c>
      <c r="G5237" s="63">
        <v>4</v>
      </c>
    </row>
    <row r="5238" spans="1:7" hidden="1" x14ac:dyDescent="0.25">
      <c r="A5238" s="61" t="s">
        <v>12289</v>
      </c>
      <c r="B5238" s="61" t="s">
        <v>113</v>
      </c>
      <c r="C5238" s="62">
        <v>581596</v>
      </c>
      <c r="D5238" s="61" t="s">
        <v>11991</v>
      </c>
      <c r="E5238" s="61" t="s">
        <v>12219</v>
      </c>
      <c r="F5238" s="61" t="s">
        <v>12275</v>
      </c>
      <c r="G5238" s="63">
        <v>6</v>
      </c>
    </row>
    <row r="5239" spans="1:7" hidden="1" x14ac:dyDescent="0.25">
      <c r="A5239" s="61" t="s">
        <v>12289</v>
      </c>
      <c r="B5239" s="61" t="s">
        <v>113</v>
      </c>
      <c r="C5239" s="62">
        <v>581596</v>
      </c>
      <c r="D5239" s="61" t="s">
        <v>11991</v>
      </c>
      <c r="E5239" s="61" t="s">
        <v>12219</v>
      </c>
      <c r="F5239" s="61" t="s">
        <v>12276</v>
      </c>
      <c r="G5239" s="63">
        <v>4</v>
      </c>
    </row>
    <row r="5240" spans="1:7" hidden="1" x14ac:dyDescent="0.25">
      <c r="A5240" s="61" t="s">
        <v>12289</v>
      </c>
      <c r="B5240" s="61" t="s">
        <v>113</v>
      </c>
      <c r="C5240" s="62">
        <v>581596</v>
      </c>
      <c r="D5240" s="61" t="s">
        <v>12035</v>
      </c>
      <c r="E5240" s="61" t="s">
        <v>12219</v>
      </c>
      <c r="F5240" s="61" t="s">
        <v>12275</v>
      </c>
      <c r="G5240" s="63">
        <v>6</v>
      </c>
    </row>
    <row r="5241" spans="1:7" hidden="1" x14ac:dyDescent="0.25">
      <c r="A5241" s="61" t="s">
        <v>12289</v>
      </c>
      <c r="B5241" s="61" t="s">
        <v>113</v>
      </c>
      <c r="C5241" s="62">
        <v>581596</v>
      </c>
      <c r="D5241" s="61" t="s">
        <v>12035</v>
      </c>
      <c r="E5241" s="61" t="s">
        <v>12219</v>
      </c>
      <c r="F5241" s="61" t="s">
        <v>12276</v>
      </c>
      <c r="G5241" s="63">
        <v>4</v>
      </c>
    </row>
    <row r="5242" spans="1:7" hidden="1" x14ac:dyDescent="0.25">
      <c r="A5242" s="61" t="s">
        <v>12289</v>
      </c>
      <c r="B5242" s="61" t="s">
        <v>51</v>
      </c>
      <c r="C5242" s="62">
        <v>581612</v>
      </c>
      <c r="D5242" s="61" t="s">
        <v>12051</v>
      </c>
      <c r="E5242" s="61" t="s">
        <v>12182</v>
      </c>
      <c r="F5242" s="61" t="s">
        <v>12275</v>
      </c>
      <c r="G5242" s="63">
        <v>16.5</v>
      </c>
    </row>
    <row r="5243" spans="1:7" hidden="1" x14ac:dyDescent="0.25">
      <c r="A5243" s="61" t="s">
        <v>12289</v>
      </c>
      <c r="B5243" s="61" t="s">
        <v>51</v>
      </c>
      <c r="C5243" s="62">
        <v>581612</v>
      </c>
      <c r="D5243" s="61" t="s">
        <v>12051</v>
      </c>
      <c r="E5243" s="61" t="s">
        <v>12182</v>
      </c>
      <c r="F5243" s="61" t="s">
        <v>12276</v>
      </c>
      <c r="G5243" s="63">
        <v>10</v>
      </c>
    </row>
    <row r="5244" spans="1:7" hidden="1" x14ac:dyDescent="0.25">
      <c r="A5244" s="61" t="s">
        <v>12289</v>
      </c>
      <c r="B5244" s="61" t="s">
        <v>51</v>
      </c>
      <c r="C5244" s="62">
        <v>581612</v>
      </c>
      <c r="D5244" s="61" t="s">
        <v>12148</v>
      </c>
      <c r="E5244" s="61" t="s">
        <v>12182</v>
      </c>
      <c r="F5244" s="61" t="s">
        <v>12275</v>
      </c>
      <c r="G5244" s="63">
        <v>16.5</v>
      </c>
    </row>
    <row r="5245" spans="1:7" hidden="1" x14ac:dyDescent="0.25">
      <c r="A5245" s="61" t="s">
        <v>12289</v>
      </c>
      <c r="B5245" s="61" t="s">
        <v>51</v>
      </c>
      <c r="C5245" s="62">
        <v>581612</v>
      </c>
      <c r="D5245" s="61" t="s">
        <v>12148</v>
      </c>
      <c r="E5245" s="61" t="s">
        <v>12182</v>
      </c>
      <c r="F5245" s="61" t="s">
        <v>12276</v>
      </c>
      <c r="G5245" s="63">
        <v>10</v>
      </c>
    </row>
    <row r="5246" spans="1:7" hidden="1" x14ac:dyDescent="0.25">
      <c r="A5246" s="61" t="s">
        <v>12289</v>
      </c>
      <c r="B5246" s="61" t="s">
        <v>134</v>
      </c>
      <c r="C5246" s="62">
        <v>581836</v>
      </c>
      <c r="D5246" s="61" t="s">
        <v>12051</v>
      </c>
      <c r="E5246" s="61" t="s">
        <v>12220</v>
      </c>
      <c r="F5246" s="61" t="s">
        <v>12275</v>
      </c>
      <c r="G5246" s="63">
        <v>34</v>
      </c>
    </row>
    <row r="5247" spans="1:7" hidden="1" x14ac:dyDescent="0.25">
      <c r="A5247" s="61" t="s">
        <v>12289</v>
      </c>
      <c r="B5247" s="61" t="s">
        <v>134</v>
      </c>
      <c r="C5247" s="62">
        <v>581836</v>
      </c>
      <c r="D5247" s="61" t="s">
        <v>12051</v>
      </c>
      <c r="E5247" s="61" t="s">
        <v>12199</v>
      </c>
      <c r="F5247" s="61" t="s">
        <v>12275</v>
      </c>
      <c r="G5247" s="63">
        <v>26</v>
      </c>
    </row>
    <row r="5248" spans="1:7" hidden="1" x14ac:dyDescent="0.25">
      <c r="A5248" s="61" t="s">
        <v>12289</v>
      </c>
      <c r="B5248" s="61" t="s">
        <v>134</v>
      </c>
      <c r="C5248" s="62">
        <v>581836</v>
      </c>
      <c r="D5248" s="61" t="s">
        <v>12051</v>
      </c>
      <c r="E5248" s="61" t="s">
        <v>12194</v>
      </c>
      <c r="F5248" s="61" t="s">
        <v>12275</v>
      </c>
      <c r="G5248" s="63">
        <v>27</v>
      </c>
    </row>
    <row r="5249" spans="1:7" hidden="1" x14ac:dyDescent="0.25">
      <c r="A5249" s="61" t="s">
        <v>12289</v>
      </c>
      <c r="B5249" s="61" t="s">
        <v>134</v>
      </c>
      <c r="C5249" s="62">
        <v>581836</v>
      </c>
      <c r="D5249" s="61" t="s">
        <v>12051</v>
      </c>
      <c r="E5249" s="61" t="s">
        <v>12221</v>
      </c>
      <c r="F5249" s="61" t="s">
        <v>12275</v>
      </c>
      <c r="G5249" s="63">
        <v>34</v>
      </c>
    </row>
    <row r="5250" spans="1:7" hidden="1" x14ac:dyDescent="0.25">
      <c r="A5250" s="61" t="s">
        <v>12289</v>
      </c>
      <c r="B5250" s="61" t="s">
        <v>134</v>
      </c>
      <c r="C5250" s="62">
        <v>581836</v>
      </c>
      <c r="D5250" s="61" t="s">
        <v>12137</v>
      </c>
      <c r="E5250" s="61" t="s">
        <v>12194</v>
      </c>
      <c r="F5250" s="61" t="s">
        <v>12275</v>
      </c>
      <c r="G5250" s="63">
        <v>27</v>
      </c>
    </row>
    <row r="5251" spans="1:7" hidden="1" x14ac:dyDescent="0.25">
      <c r="A5251" s="61" t="s">
        <v>12289</v>
      </c>
      <c r="B5251" s="61" t="s">
        <v>134</v>
      </c>
      <c r="C5251" s="62">
        <v>581836</v>
      </c>
      <c r="D5251" s="61" t="s">
        <v>12080</v>
      </c>
      <c r="E5251" s="61" t="s">
        <v>12220</v>
      </c>
      <c r="F5251" s="61" t="s">
        <v>12275</v>
      </c>
      <c r="G5251" s="63">
        <v>34</v>
      </c>
    </row>
    <row r="5252" spans="1:7" hidden="1" x14ac:dyDescent="0.25">
      <c r="A5252" s="61" t="s">
        <v>12289</v>
      </c>
      <c r="B5252" s="61" t="s">
        <v>134</v>
      </c>
      <c r="C5252" s="62">
        <v>581836</v>
      </c>
      <c r="D5252" s="61" t="s">
        <v>12097</v>
      </c>
      <c r="E5252" s="61" t="s">
        <v>12221</v>
      </c>
      <c r="F5252" s="61" t="s">
        <v>12275</v>
      </c>
      <c r="G5252" s="63">
        <v>34</v>
      </c>
    </row>
    <row r="5253" spans="1:7" hidden="1" x14ac:dyDescent="0.25">
      <c r="A5253" s="61" t="s">
        <v>12289</v>
      </c>
      <c r="B5253" s="61" t="s">
        <v>134</v>
      </c>
      <c r="C5253" s="62">
        <v>581836</v>
      </c>
      <c r="D5253" s="61" t="s">
        <v>11981</v>
      </c>
      <c r="E5253" s="61" t="s">
        <v>12199</v>
      </c>
      <c r="F5253" s="61" t="s">
        <v>12275</v>
      </c>
      <c r="G5253" s="63">
        <v>26</v>
      </c>
    </row>
    <row r="5254" spans="1:7" hidden="1" x14ac:dyDescent="0.25">
      <c r="A5254" s="61" t="s">
        <v>12289</v>
      </c>
      <c r="B5254" s="61" t="s">
        <v>129</v>
      </c>
      <c r="C5254" s="62">
        <v>581963</v>
      </c>
      <c r="D5254" s="61" t="s">
        <v>12051</v>
      </c>
      <c r="E5254" s="61" t="s">
        <v>12222</v>
      </c>
      <c r="F5254" s="61" t="s">
        <v>12276</v>
      </c>
      <c r="G5254" s="63">
        <v>2.5</v>
      </c>
    </row>
    <row r="5255" spans="1:7" hidden="1" x14ac:dyDescent="0.25">
      <c r="A5255" s="61" t="s">
        <v>12289</v>
      </c>
      <c r="B5255" s="61" t="s">
        <v>114</v>
      </c>
      <c r="C5255" s="62">
        <v>582505</v>
      </c>
      <c r="D5255" s="61" t="s">
        <v>12051</v>
      </c>
      <c r="E5255" s="61" t="s">
        <v>12208</v>
      </c>
      <c r="F5255" s="61" t="s">
        <v>12275</v>
      </c>
      <c r="G5255" s="63">
        <v>7</v>
      </c>
    </row>
    <row r="5256" spans="1:7" hidden="1" x14ac:dyDescent="0.25">
      <c r="A5256" s="61" t="s">
        <v>12289</v>
      </c>
      <c r="B5256" s="61" t="s">
        <v>159</v>
      </c>
      <c r="C5256" s="62">
        <v>583201</v>
      </c>
      <c r="D5256" s="61" t="s">
        <v>12051</v>
      </c>
      <c r="E5256" s="61" t="s">
        <v>12222</v>
      </c>
      <c r="F5256" s="61" t="s">
        <v>12275</v>
      </c>
      <c r="G5256" s="63">
        <v>2.5</v>
      </c>
    </row>
    <row r="5257" spans="1:7" hidden="1" x14ac:dyDescent="0.25">
      <c r="A5257" s="61" t="s">
        <v>12289</v>
      </c>
      <c r="B5257" s="61" t="s">
        <v>245</v>
      </c>
      <c r="C5257" s="62">
        <v>583246</v>
      </c>
      <c r="D5257" s="61" t="s">
        <v>12051</v>
      </c>
      <c r="E5257" s="61" t="s">
        <v>12221</v>
      </c>
      <c r="F5257" s="61" t="s">
        <v>12276</v>
      </c>
      <c r="G5257" s="63">
        <v>32</v>
      </c>
    </row>
    <row r="5258" spans="1:7" hidden="1" x14ac:dyDescent="0.25">
      <c r="A5258" s="61" t="s">
        <v>12289</v>
      </c>
      <c r="B5258" s="61" t="s">
        <v>245</v>
      </c>
      <c r="C5258" s="62">
        <v>583246</v>
      </c>
      <c r="D5258" s="61" t="s">
        <v>12097</v>
      </c>
      <c r="E5258" s="61" t="s">
        <v>12221</v>
      </c>
      <c r="F5258" s="61" t="s">
        <v>12276</v>
      </c>
      <c r="G5258" s="63">
        <v>32</v>
      </c>
    </row>
    <row r="5259" spans="1:7" hidden="1" x14ac:dyDescent="0.25">
      <c r="A5259" s="61" t="s">
        <v>12289</v>
      </c>
      <c r="B5259" s="61" t="s">
        <v>105</v>
      </c>
      <c r="C5259" s="62">
        <v>583263</v>
      </c>
      <c r="D5259" s="61" t="s">
        <v>12051</v>
      </c>
      <c r="E5259" s="61" t="s">
        <v>12216</v>
      </c>
      <c r="F5259" s="61" t="s">
        <v>12275</v>
      </c>
      <c r="G5259" s="63">
        <v>10</v>
      </c>
    </row>
    <row r="5260" spans="1:7" hidden="1" x14ac:dyDescent="0.25">
      <c r="A5260" s="61" t="s">
        <v>12289</v>
      </c>
      <c r="B5260" s="61" t="s">
        <v>95</v>
      </c>
      <c r="C5260" s="62">
        <v>583567</v>
      </c>
      <c r="D5260" s="61" t="s">
        <v>11968</v>
      </c>
      <c r="E5260" s="61" t="s">
        <v>12203</v>
      </c>
      <c r="F5260" s="61" t="s">
        <v>12275</v>
      </c>
      <c r="G5260" s="63">
        <v>10</v>
      </c>
    </row>
    <row r="5261" spans="1:7" hidden="1" x14ac:dyDescent="0.25">
      <c r="A5261" s="61" t="s">
        <v>12289</v>
      </c>
      <c r="B5261" s="61" t="s">
        <v>95</v>
      </c>
      <c r="C5261" s="62">
        <v>583567</v>
      </c>
      <c r="D5261" s="61" t="s">
        <v>11968</v>
      </c>
      <c r="E5261" s="61" t="s">
        <v>12203</v>
      </c>
      <c r="F5261" s="61" t="s">
        <v>12276</v>
      </c>
      <c r="G5261" s="63">
        <v>7.5</v>
      </c>
    </row>
    <row r="5262" spans="1:7" hidden="1" x14ac:dyDescent="0.25">
      <c r="A5262" s="61" t="s">
        <v>12289</v>
      </c>
      <c r="B5262" s="61" t="s">
        <v>95</v>
      </c>
      <c r="C5262" s="62">
        <v>583567</v>
      </c>
      <c r="D5262" s="61" t="s">
        <v>12051</v>
      </c>
      <c r="E5262" s="61" t="s">
        <v>12203</v>
      </c>
      <c r="F5262" s="61" t="s">
        <v>12275</v>
      </c>
      <c r="G5262" s="63">
        <v>10</v>
      </c>
    </row>
    <row r="5263" spans="1:7" hidden="1" x14ac:dyDescent="0.25">
      <c r="A5263" s="61" t="s">
        <v>12289</v>
      </c>
      <c r="B5263" s="61" t="s">
        <v>95</v>
      </c>
      <c r="C5263" s="62">
        <v>583567</v>
      </c>
      <c r="D5263" s="61" t="s">
        <v>12051</v>
      </c>
      <c r="E5263" s="61" t="s">
        <v>12203</v>
      </c>
      <c r="F5263" s="61" t="s">
        <v>12276</v>
      </c>
      <c r="G5263" s="63">
        <v>7.5</v>
      </c>
    </row>
    <row r="5264" spans="1:7" hidden="1" x14ac:dyDescent="0.25">
      <c r="A5264" s="61" t="s">
        <v>12289</v>
      </c>
      <c r="B5264" s="61" t="s">
        <v>249</v>
      </c>
      <c r="C5264" s="62">
        <v>583769</v>
      </c>
      <c r="D5264" s="61" t="s">
        <v>12051</v>
      </c>
      <c r="E5264" s="61" t="s">
        <v>12214</v>
      </c>
      <c r="F5264" s="61" t="s">
        <v>12276</v>
      </c>
      <c r="G5264" s="63">
        <v>5.4</v>
      </c>
    </row>
    <row r="5265" spans="1:7" hidden="1" x14ac:dyDescent="0.25">
      <c r="A5265" s="61" t="s">
        <v>12289</v>
      </c>
      <c r="B5265" s="61" t="s">
        <v>160</v>
      </c>
      <c r="C5265" s="62">
        <v>42269</v>
      </c>
      <c r="D5265" s="61" t="s">
        <v>12051</v>
      </c>
      <c r="E5265" s="61" t="s">
        <v>12172</v>
      </c>
      <c r="F5265" s="61" t="s">
        <v>12275</v>
      </c>
      <c r="G5265" s="63">
        <v>3</v>
      </c>
    </row>
    <row r="5266" spans="1:7" hidden="1" x14ac:dyDescent="0.25">
      <c r="A5266" s="61" t="s">
        <v>12289</v>
      </c>
      <c r="B5266" s="61" t="s">
        <v>160</v>
      </c>
      <c r="C5266" s="62">
        <v>42269</v>
      </c>
      <c r="D5266" s="61" t="s">
        <v>12051</v>
      </c>
      <c r="E5266" s="61" t="s">
        <v>12172</v>
      </c>
      <c r="F5266" s="61" t="s">
        <v>12276</v>
      </c>
      <c r="G5266" s="63">
        <v>2</v>
      </c>
    </row>
    <row r="5267" spans="1:7" hidden="1" x14ac:dyDescent="0.25">
      <c r="A5267" s="61" t="s">
        <v>12289</v>
      </c>
      <c r="B5267" s="61" t="s">
        <v>170</v>
      </c>
      <c r="C5267" s="62">
        <v>583943</v>
      </c>
      <c r="D5267" s="61" t="s">
        <v>12051</v>
      </c>
      <c r="E5267" s="61" t="s">
        <v>12223</v>
      </c>
      <c r="F5267" s="61" t="s">
        <v>12275</v>
      </c>
      <c r="G5267" s="63">
        <v>6</v>
      </c>
    </row>
    <row r="5268" spans="1:7" hidden="1" x14ac:dyDescent="0.25">
      <c r="A5268" s="61" t="s">
        <v>12289</v>
      </c>
      <c r="B5268" s="61" t="s">
        <v>170</v>
      </c>
      <c r="C5268" s="62">
        <v>583943</v>
      </c>
      <c r="D5268" s="61" t="s">
        <v>12051</v>
      </c>
      <c r="E5268" s="61" t="s">
        <v>12223</v>
      </c>
      <c r="F5268" s="61" t="s">
        <v>12276</v>
      </c>
      <c r="G5268" s="63">
        <v>3</v>
      </c>
    </row>
    <row r="5269" spans="1:7" hidden="1" x14ac:dyDescent="0.25">
      <c r="A5269" s="61" t="s">
        <v>12289</v>
      </c>
      <c r="B5269" s="61" t="s">
        <v>170</v>
      </c>
      <c r="C5269" s="62">
        <v>583943</v>
      </c>
      <c r="D5269" s="61" t="s">
        <v>12051</v>
      </c>
      <c r="E5269" s="61" t="s">
        <v>12214</v>
      </c>
      <c r="F5269" s="61" t="s">
        <v>12275</v>
      </c>
      <c r="G5269" s="63">
        <v>6</v>
      </c>
    </row>
    <row r="5270" spans="1:7" hidden="1" x14ac:dyDescent="0.25">
      <c r="A5270" s="61" t="s">
        <v>12289</v>
      </c>
      <c r="B5270" s="61" t="s">
        <v>170</v>
      </c>
      <c r="C5270" s="62">
        <v>583943</v>
      </c>
      <c r="D5270" s="61" t="s">
        <v>12051</v>
      </c>
      <c r="E5270" s="61" t="s">
        <v>12214</v>
      </c>
      <c r="F5270" s="61" t="s">
        <v>12276</v>
      </c>
      <c r="G5270" s="63">
        <v>5</v>
      </c>
    </row>
    <row r="5271" spans="1:7" hidden="1" x14ac:dyDescent="0.25">
      <c r="A5271" s="61" t="s">
        <v>12289</v>
      </c>
      <c r="B5271" s="61" t="s">
        <v>170</v>
      </c>
      <c r="C5271" s="62">
        <v>583943</v>
      </c>
      <c r="D5271" s="61" t="s">
        <v>12051</v>
      </c>
      <c r="E5271" s="61" t="s">
        <v>12179</v>
      </c>
      <c r="F5271" s="61" t="s">
        <v>12275</v>
      </c>
      <c r="G5271" s="63">
        <v>4</v>
      </c>
    </row>
    <row r="5272" spans="1:7" hidden="1" x14ac:dyDescent="0.25">
      <c r="A5272" s="61" t="s">
        <v>12289</v>
      </c>
      <c r="B5272" s="61" t="s">
        <v>170</v>
      </c>
      <c r="C5272" s="62">
        <v>583943</v>
      </c>
      <c r="D5272" s="61" t="s">
        <v>12134</v>
      </c>
      <c r="E5272" s="61" t="s">
        <v>12214</v>
      </c>
      <c r="F5272" s="61" t="s">
        <v>12275</v>
      </c>
      <c r="G5272" s="63">
        <v>6</v>
      </c>
    </row>
    <row r="5273" spans="1:7" hidden="1" x14ac:dyDescent="0.25">
      <c r="A5273" s="61" t="s">
        <v>12289</v>
      </c>
      <c r="B5273" s="61" t="s">
        <v>170</v>
      </c>
      <c r="C5273" s="62">
        <v>583943</v>
      </c>
      <c r="D5273" s="61" t="s">
        <v>12134</v>
      </c>
      <c r="E5273" s="61" t="s">
        <v>12214</v>
      </c>
      <c r="F5273" s="61" t="s">
        <v>12276</v>
      </c>
      <c r="G5273" s="63">
        <v>5</v>
      </c>
    </row>
    <row r="5274" spans="1:7" hidden="1" x14ac:dyDescent="0.25">
      <c r="A5274" s="61" t="s">
        <v>12289</v>
      </c>
      <c r="B5274" s="61" t="s">
        <v>64</v>
      </c>
      <c r="C5274" s="62">
        <v>583977</v>
      </c>
      <c r="D5274" s="61" t="s">
        <v>12051</v>
      </c>
      <c r="E5274" s="61" t="s">
        <v>12224</v>
      </c>
      <c r="F5274" s="61" t="s">
        <v>12275</v>
      </c>
      <c r="G5274" s="63">
        <v>3</v>
      </c>
    </row>
    <row r="5275" spans="1:7" hidden="1" x14ac:dyDescent="0.25">
      <c r="A5275" s="61" t="s">
        <v>12289</v>
      </c>
      <c r="B5275" s="61" t="s">
        <v>64</v>
      </c>
      <c r="C5275" s="62">
        <v>583977</v>
      </c>
      <c r="D5275" s="61" t="s">
        <v>12051</v>
      </c>
      <c r="E5275" s="61" t="s">
        <v>12224</v>
      </c>
      <c r="F5275" s="61" t="s">
        <v>12276</v>
      </c>
      <c r="G5275" s="63">
        <v>2.1</v>
      </c>
    </row>
    <row r="5276" spans="1:7" hidden="1" x14ac:dyDescent="0.25">
      <c r="A5276" s="61" t="s">
        <v>12289</v>
      </c>
      <c r="B5276" s="61" t="s">
        <v>64</v>
      </c>
      <c r="C5276" s="62">
        <v>583977</v>
      </c>
      <c r="D5276" s="61" t="s">
        <v>11991</v>
      </c>
      <c r="E5276" s="61" t="s">
        <v>12224</v>
      </c>
      <c r="F5276" s="61" t="s">
        <v>12275</v>
      </c>
      <c r="G5276" s="63">
        <v>3</v>
      </c>
    </row>
    <row r="5277" spans="1:7" hidden="1" x14ac:dyDescent="0.25">
      <c r="A5277" s="61" t="s">
        <v>12289</v>
      </c>
      <c r="B5277" s="61" t="s">
        <v>64</v>
      </c>
      <c r="C5277" s="62">
        <v>583977</v>
      </c>
      <c r="D5277" s="61" t="s">
        <v>11991</v>
      </c>
      <c r="E5277" s="61" t="s">
        <v>12224</v>
      </c>
      <c r="F5277" s="61" t="s">
        <v>12276</v>
      </c>
      <c r="G5277" s="63">
        <v>2.1</v>
      </c>
    </row>
    <row r="5278" spans="1:7" hidden="1" x14ac:dyDescent="0.25">
      <c r="A5278" s="61" t="s">
        <v>12289</v>
      </c>
      <c r="B5278" s="61" t="s">
        <v>121</v>
      </c>
      <c r="C5278" s="62">
        <v>584090</v>
      </c>
      <c r="D5278" s="61" t="s">
        <v>12051</v>
      </c>
      <c r="E5278" s="61" t="s">
        <v>12198</v>
      </c>
      <c r="F5278" s="61" t="s">
        <v>12275</v>
      </c>
      <c r="G5278" s="63">
        <v>5</v>
      </c>
    </row>
    <row r="5279" spans="1:7" hidden="1" x14ac:dyDescent="0.25">
      <c r="A5279" s="61" t="s">
        <v>12289</v>
      </c>
      <c r="B5279" s="61" t="s">
        <v>121</v>
      </c>
      <c r="C5279" s="62">
        <v>584090</v>
      </c>
      <c r="D5279" s="61" t="s">
        <v>12051</v>
      </c>
      <c r="E5279" s="61" t="s">
        <v>12198</v>
      </c>
      <c r="F5279" s="61" t="s">
        <v>12276</v>
      </c>
      <c r="G5279" s="63">
        <v>5</v>
      </c>
    </row>
    <row r="5280" spans="1:7" hidden="1" x14ac:dyDescent="0.25">
      <c r="A5280" s="61" t="s">
        <v>12289</v>
      </c>
      <c r="B5280" s="61" t="s">
        <v>121</v>
      </c>
      <c r="C5280" s="62">
        <v>584090</v>
      </c>
      <c r="D5280" s="61" t="s">
        <v>12084</v>
      </c>
      <c r="E5280" s="61" t="s">
        <v>12198</v>
      </c>
      <c r="F5280" s="61" t="s">
        <v>12275</v>
      </c>
      <c r="G5280" s="63">
        <v>5</v>
      </c>
    </row>
    <row r="5281" spans="1:7" hidden="1" x14ac:dyDescent="0.25">
      <c r="A5281" s="61" t="s">
        <v>12289</v>
      </c>
      <c r="B5281" s="61" t="s">
        <v>121</v>
      </c>
      <c r="C5281" s="62">
        <v>584090</v>
      </c>
      <c r="D5281" s="61" t="s">
        <v>12084</v>
      </c>
      <c r="E5281" s="61" t="s">
        <v>12198</v>
      </c>
      <c r="F5281" s="61" t="s">
        <v>12276</v>
      </c>
      <c r="G5281" s="63">
        <v>5</v>
      </c>
    </row>
    <row r="5282" spans="1:7" hidden="1" x14ac:dyDescent="0.25">
      <c r="A5282" s="61" t="s">
        <v>12289</v>
      </c>
      <c r="B5282" s="61" t="s">
        <v>121</v>
      </c>
      <c r="C5282" s="62">
        <v>584090</v>
      </c>
      <c r="D5282" s="61" t="s">
        <v>11979</v>
      </c>
      <c r="E5282" s="61" t="s">
        <v>12198</v>
      </c>
      <c r="F5282" s="61" t="s">
        <v>12275</v>
      </c>
      <c r="G5282" s="63">
        <v>5</v>
      </c>
    </row>
    <row r="5283" spans="1:7" hidden="1" x14ac:dyDescent="0.25">
      <c r="A5283" s="61" t="s">
        <v>12289</v>
      </c>
      <c r="B5283" s="61" t="s">
        <v>121</v>
      </c>
      <c r="C5283" s="62">
        <v>584090</v>
      </c>
      <c r="D5283" s="61" t="s">
        <v>11979</v>
      </c>
      <c r="E5283" s="61" t="s">
        <v>12198</v>
      </c>
      <c r="F5283" s="61" t="s">
        <v>12276</v>
      </c>
      <c r="G5283" s="63">
        <v>3</v>
      </c>
    </row>
    <row r="5284" spans="1:7" hidden="1" x14ac:dyDescent="0.25">
      <c r="A5284" s="61" t="s">
        <v>12289</v>
      </c>
      <c r="B5284" s="61" t="s">
        <v>80</v>
      </c>
      <c r="C5284" s="62">
        <v>584180</v>
      </c>
      <c r="D5284" s="61" t="s">
        <v>12051</v>
      </c>
      <c r="E5284" s="61" t="s">
        <v>12225</v>
      </c>
      <c r="F5284" s="61" t="s">
        <v>12276</v>
      </c>
      <c r="G5284" s="63">
        <v>7.5</v>
      </c>
    </row>
    <row r="5285" spans="1:7" hidden="1" x14ac:dyDescent="0.25">
      <c r="A5285" s="61" t="s">
        <v>12289</v>
      </c>
      <c r="B5285" s="61" t="s">
        <v>45</v>
      </c>
      <c r="C5285" s="62">
        <v>584223</v>
      </c>
      <c r="D5285" s="61" t="s">
        <v>12051</v>
      </c>
      <c r="E5285" s="61" t="s">
        <v>12226</v>
      </c>
      <c r="F5285" s="61" t="s">
        <v>12276</v>
      </c>
      <c r="G5285" s="63">
        <v>2.5</v>
      </c>
    </row>
    <row r="5286" spans="1:7" hidden="1" x14ac:dyDescent="0.25">
      <c r="A5286" s="61" t="s">
        <v>12289</v>
      </c>
      <c r="B5286" s="61" t="s">
        <v>138</v>
      </c>
      <c r="C5286" s="62">
        <v>584302</v>
      </c>
      <c r="D5286" s="61" t="s">
        <v>12051</v>
      </c>
      <c r="E5286" s="61" t="s">
        <v>12208</v>
      </c>
      <c r="F5286" s="61" t="s">
        <v>12275</v>
      </c>
      <c r="G5286" s="63">
        <v>5</v>
      </c>
    </row>
    <row r="5287" spans="1:7" hidden="1" x14ac:dyDescent="0.25">
      <c r="A5287" s="61" t="s">
        <v>12289</v>
      </c>
      <c r="B5287" s="61" t="s">
        <v>138</v>
      </c>
      <c r="C5287" s="62">
        <v>584302</v>
      </c>
      <c r="D5287" s="61" t="s">
        <v>12051</v>
      </c>
      <c r="E5287" s="61" t="s">
        <v>12175</v>
      </c>
      <c r="F5287" s="61" t="s">
        <v>12275</v>
      </c>
      <c r="G5287" s="63">
        <v>5.5</v>
      </c>
    </row>
    <row r="5288" spans="1:7" hidden="1" x14ac:dyDescent="0.25">
      <c r="A5288" s="61" t="s">
        <v>12289</v>
      </c>
      <c r="B5288" s="61" t="s">
        <v>90</v>
      </c>
      <c r="C5288" s="62">
        <v>584313</v>
      </c>
      <c r="D5288" s="61" t="s">
        <v>12051</v>
      </c>
      <c r="E5288" s="61" t="s">
        <v>12227</v>
      </c>
      <c r="F5288" s="61" t="s">
        <v>12275</v>
      </c>
      <c r="G5288" s="63">
        <v>6</v>
      </c>
    </row>
    <row r="5289" spans="1:7" hidden="1" x14ac:dyDescent="0.25">
      <c r="A5289" s="61" t="s">
        <v>12289</v>
      </c>
      <c r="B5289" s="61" t="s">
        <v>90</v>
      </c>
      <c r="C5289" s="62">
        <v>584313</v>
      </c>
      <c r="D5289" s="61" t="s">
        <v>12051</v>
      </c>
      <c r="E5289" s="61" t="s">
        <v>12227</v>
      </c>
      <c r="F5289" s="61" t="s">
        <v>12276</v>
      </c>
      <c r="G5289" s="63">
        <v>6</v>
      </c>
    </row>
    <row r="5290" spans="1:7" hidden="1" x14ac:dyDescent="0.25">
      <c r="A5290" s="61" t="s">
        <v>12289</v>
      </c>
      <c r="B5290" s="61" t="s">
        <v>90</v>
      </c>
      <c r="C5290" s="62">
        <v>584313</v>
      </c>
      <c r="D5290" s="61" t="s">
        <v>12051</v>
      </c>
      <c r="E5290" s="61" t="s">
        <v>12228</v>
      </c>
      <c r="F5290" s="61" t="s">
        <v>12275</v>
      </c>
      <c r="G5290" s="63">
        <v>6</v>
      </c>
    </row>
    <row r="5291" spans="1:7" hidden="1" x14ac:dyDescent="0.25">
      <c r="A5291" s="61" t="s">
        <v>12289</v>
      </c>
      <c r="B5291" s="61" t="s">
        <v>90</v>
      </c>
      <c r="C5291" s="62">
        <v>584313</v>
      </c>
      <c r="D5291" s="61" t="s">
        <v>12051</v>
      </c>
      <c r="E5291" s="61" t="s">
        <v>12228</v>
      </c>
      <c r="F5291" s="61" t="s">
        <v>12276</v>
      </c>
      <c r="G5291" s="63">
        <v>6</v>
      </c>
    </row>
    <row r="5292" spans="1:7" hidden="1" x14ac:dyDescent="0.25">
      <c r="A5292" s="61" t="s">
        <v>12289</v>
      </c>
      <c r="B5292" s="61" t="s">
        <v>90</v>
      </c>
      <c r="C5292" s="62">
        <v>584313</v>
      </c>
      <c r="D5292" s="61" t="s">
        <v>11989</v>
      </c>
      <c r="E5292" s="61" t="s">
        <v>12227</v>
      </c>
      <c r="F5292" s="61" t="s">
        <v>12275</v>
      </c>
      <c r="G5292" s="63">
        <v>6</v>
      </c>
    </row>
    <row r="5293" spans="1:7" hidden="1" x14ac:dyDescent="0.25">
      <c r="A5293" s="61" t="s">
        <v>12289</v>
      </c>
      <c r="B5293" s="61" t="s">
        <v>90</v>
      </c>
      <c r="C5293" s="62">
        <v>584313</v>
      </c>
      <c r="D5293" s="61" t="s">
        <v>11989</v>
      </c>
      <c r="E5293" s="61" t="s">
        <v>12227</v>
      </c>
      <c r="F5293" s="61" t="s">
        <v>12276</v>
      </c>
      <c r="G5293" s="63">
        <v>6</v>
      </c>
    </row>
    <row r="5294" spans="1:7" hidden="1" x14ac:dyDescent="0.25">
      <c r="A5294" s="61" t="s">
        <v>12289</v>
      </c>
      <c r="B5294" s="61" t="s">
        <v>90</v>
      </c>
      <c r="C5294" s="62">
        <v>584313</v>
      </c>
      <c r="D5294" s="61" t="s">
        <v>11989</v>
      </c>
      <c r="E5294" s="61" t="s">
        <v>12228</v>
      </c>
      <c r="F5294" s="61" t="s">
        <v>12275</v>
      </c>
      <c r="G5294" s="63">
        <v>6</v>
      </c>
    </row>
    <row r="5295" spans="1:7" hidden="1" x14ac:dyDescent="0.25">
      <c r="A5295" s="61" t="s">
        <v>12289</v>
      </c>
      <c r="B5295" s="61" t="s">
        <v>90</v>
      </c>
      <c r="C5295" s="62">
        <v>584313</v>
      </c>
      <c r="D5295" s="61" t="s">
        <v>11989</v>
      </c>
      <c r="E5295" s="61" t="s">
        <v>12228</v>
      </c>
      <c r="F5295" s="61" t="s">
        <v>12276</v>
      </c>
      <c r="G5295" s="63">
        <v>6</v>
      </c>
    </row>
    <row r="5296" spans="1:7" hidden="1" x14ac:dyDescent="0.25">
      <c r="A5296" s="61" t="s">
        <v>12289</v>
      </c>
      <c r="B5296" s="61" t="s">
        <v>90</v>
      </c>
      <c r="C5296" s="62">
        <v>584313</v>
      </c>
      <c r="D5296" s="61" t="s">
        <v>11961</v>
      </c>
      <c r="E5296" s="61" t="s">
        <v>12227</v>
      </c>
      <c r="F5296" s="61" t="s">
        <v>12275</v>
      </c>
      <c r="G5296" s="63">
        <v>6</v>
      </c>
    </row>
    <row r="5297" spans="1:7" hidden="1" x14ac:dyDescent="0.25">
      <c r="A5297" s="61" t="s">
        <v>12289</v>
      </c>
      <c r="B5297" s="61" t="s">
        <v>90</v>
      </c>
      <c r="C5297" s="62">
        <v>584313</v>
      </c>
      <c r="D5297" s="61" t="s">
        <v>11961</v>
      </c>
      <c r="E5297" s="61" t="s">
        <v>12227</v>
      </c>
      <c r="F5297" s="61" t="s">
        <v>12276</v>
      </c>
      <c r="G5297" s="63">
        <v>6</v>
      </c>
    </row>
    <row r="5298" spans="1:7" hidden="1" x14ac:dyDescent="0.25">
      <c r="A5298" s="61" t="s">
        <v>12289</v>
      </c>
      <c r="B5298" s="61" t="s">
        <v>90</v>
      </c>
      <c r="C5298" s="62">
        <v>584313</v>
      </c>
      <c r="D5298" s="61" t="s">
        <v>11961</v>
      </c>
      <c r="E5298" s="61" t="s">
        <v>12228</v>
      </c>
      <c r="F5298" s="61" t="s">
        <v>12275</v>
      </c>
      <c r="G5298" s="63">
        <v>6</v>
      </c>
    </row>
    <row r="5299" spans="1:7" hidden="1" x14ac:dyDescent="0.25">
      <c r="A5299" s="61" t="s">
        <v>12289</v>
      </c>
      <c r="B5299" s="61" t="s">
        <v>90</v>
      </c>
      <c r="C5299" s="62">
        <v>584313</v>
      </c>
      <c r="D5299" s="61" t="s">
        <v>11961</v>
      </c>
      <c r="E5299" s="61" t="s">
        <v>12228</v>
      </c>
      <c r="F5299" s="61" t="s">
        <v>12276</v>
      </c>
      <c r="G5299" s="63">
        <v>6</v>
      </c>
    </row>
    <row r="5300" spans="1:7" hidden="1" x14ac:dyDescent="0.25">
      <c r="A5300" s="61" t="s">
        <v>12289</v>
      </c>
      <c r="B5300" s="61" t="s">
        <v>85</v>
      </c>
      <c r="C5300" s="62">
        <v>584584</v>
      </c>
      <c r="D5300" s="61" t="s">
        <v>12051</v>
      </c>
      <c r="E5300" s="61" t="s">
        <v>12162</v>
      </c>
      <c r="F5300" s="61" t="s">
        <v>12275</v>
      </c>
      <c r="G5300" s="63">
        <v>13</v>
      </c>
    </row>
    <row r="5301" spans="1:7" hidden="1" x14ac:dyDescent="0.25">
      <c r="A5301" s="61" t="s">
        <v>12289</v>
      </c>
      <c r="B5301" s="61" t="s">
        <v>85</v>
      </c>
      <c r="C5301" s="62">
        <v>584584</v>
      </c>
      <c r="D5301" s="61" t="s">
        <v>12051</v>
      </c>
      <c r="E5301" s="61" t="s">
        <v>12168</v>
      </c>
      <c r="F5301" s="61" t="s">
        <v>12275</v>
      </c>
      <c r="G5301" s="63">
        <v>13</v>
      </c>
    </row>
    <row r="5302" spans="1:7" hidden="1" x14ac:dyDescent="0.25">
      <c r="A5302" s="61" t="s">
        <v>12289</v>
      </c>
      <c r="B5302" s="61" t="s">
        <v>67</v>
      </c>
      <c r="C5302" s="62">
        <v>584646</v>
      </c>
      <c r="D5302" s="61" t="s">
        <v>12051</v>
      </c>
      <c r="E5302" s="61" t="s">
        <v>12190</v>
      </c>
      <c r="F5302" s="61" t="s">
        <v>12275</v>
      </c>
      <c r="G5302" s="63">
        <v>5</v>
      </c>
    </row>
    <row r="5303" spans="1:7" hidden="1" x14ac:dyDescent="0.25">
      <c r="A5303" s="61" t="s">
        <v>12289</v>
      </c>
      <c r="B5303" s="61" t="s">
        <v>67</v>
      </c>
      <c r="C5303" s="62">
        <v>584646</v>
      </c>
      <c r="D5303" s="61" t="s">
        <v>12051</v>
      </c>
      <c r="E5303" s="61" t="s">
        <v>12190</v>
      </c>
      <c r="F5303" s="61" t="s">
        <v>12276</v>
      </c>
      <c r="G5303" s="63">
        <v>4.5</v>
      </c>
    </row>
    <row r="5304" spans="1:7" hidden="1" x14ac:dyDescent="0.25">
      <c r="A5304" s="61" t="s">
        <v>12289</v>
      </c>
      <c r="B5304" s="61" t="s">
        <v>67</v>
      </c>
      <c r="C5304" s="62">
        <v>584646</v>
      </c>
      <c r="D5304" s="61" t="s">
        <v>12075</v>
      </c>
      <c r="E5304" s="61" t="s">
        <v>12190</v>
      </c>
      <c r="F5304" s="61" t="s">
        <v>12275</v>
      </c>
      <c r="G5304" s="63">
        <v>5</v>
      </c>
    </row>
    <row r="5305" spans="1:7" hidden="1" x14ac:dyDescent="0.25">
      <c r="A5305" s="61" t="s">
        <v>12289</v>
      </c>
      <c r="B5305" s="61" t="s">
        <v>67</v>
      </c>
      <c r="C5305" s="62">
        <v>584646</v>
      </c>
      <c r="D5305" s="61" t="s">
        <v>12075</v>
      </c>
      <c r="E5305" s="61" t="s">
        <v>12190</v>
      </c>
      <c r="F5305" s="61" t="s">
        <v>12276</v>
      </c>
      <c r="G5305" s="63">
        <v>4.5</v>
      </c>
    </row>
    <row r="5306" spans="1:7" hidden="1" x14ac:dyDescent="0.25">
      <c r="A5306" s="61" t="s">
        <v>12289</v>
      </c>
      <c r="B5306" s="61" t="s">
        <v>92</v>
      </c>
      <c r="C5306" s="62">
        <v>584688</v>
      </c>
      <c r="D5306" s="61" t="s">
        <v>12051</v>
      </c>
      <c r="E5306" s="61" t="s">
        <v>12193</v>
      </c>
      <c r="F5306" s="61" t="s">
        <v>12275</v>
      </c>
      <c r="G5306" s="63">
        <v>2</v>
      </c>
    </row>
    <row r="5307" spans="1:7" hidden="1" x14ac:dyDescent="0.25">
      <c r="A5307" s="61" t="s">
        <v>12289</v>
      </c>
      <c r="B5307" s="61" t="s">
        <v>191</v>
      </c>
      <c r="C5307" s="62">
        <v>584798</v>
      </c>
      <c r="D5307" s="61" t="s">
        <v>12051</v>
      </c>
      <c r="E5307" s="61" t="s">
        <v>12167</v>
      </c>
      <c r="F5307" s="61" t="s">
        <v>12275</v>
      </c>
      <c r="G5307" s="63">
        <v>7</v>
      </c>
    </row>
    <row r="5308" spans="1:7" hidden="1" x14ac:dyDescent="0.25">
      <c r="A5308" s="61" t="s">
        <v>12289</v>
      </c>
      <c r="B5308" s="61" t="s">
        <v>6102</v>
      </c>
      <c r="C5308" s="62">
        <v>584846</v>
      </c>
      <c r="D5308" s="61" t="s">
        <v>12051</v>
      </c>
      <c r="E5308" s="61" t="s">
        <v>12201</v>
      </c>
      <c r="F5308" s="61" t="s">
        <v>12275</v>
      </c>
      <c r="G5308" s="63">
        <v>10</v>
      </c>
    </row>
    <row r="5309" spans="1:7" hidden="1" x14ac:dyDescent="0.25">
      <c r="A5309" s="61" t="s">
        <v>12289</v>
      </c>
      <c r="B5309" s="61" t="s">
        <v>101</v>
      </c>
      <c r="C5309" s="62">
        <v>584874</v>
      </c>
      <c r="D5309" s="61" t="s">
        <v>12051</v>
      </c>
      <c r="E5309" s="61" t="s">
        <v>12207</v>
      </c>
      <c r="F5309" s="61" t="s">
        <v>12276</v>
      </c>
      <c r="G5309" s="63">
        <v>4</v>
      </c>
    </row>
    <row r="5310" spans="1:7" hidden="1" x14ac:dyDescent="0.25">
      <c r="A5310" s="61" t="s">
        <v>12289</v>
      </c>
      <c r="B5310" s="61" t="s">
        <v>198</v>
      </c>
      <c r="C5310" s="62">
        <v>253529</v>
      </c>
      <c r="D5310" s="61" t="s">
        <v>12051</v>
      </c>
      <c r="E5310" s="61" t="s">
        <v>12205</v>
      </c>
      <c r="F5310" s="61" t="s">
        <v>12275</v>
      </c>
      <c r="G5310" s="63">
        <v>3.5</v>
      </c>
    </row>
    <row r="5311" spans="1:7" hidden="1" x14ac:dyDescent="0.25">
      <c r="A5311" s="61" t="s">
        <v>12289</v>
      </c>
      <c r="B5311" s="61" t="s">
        <v>198</v>
      </c>
      <c r="C5311" s="62">
        <v>253529</v>
      </c>
      <c r="D5311" s="61" t="s">
        <v>12051</v>
      </c>
      <c r="E5311" s="61" t="s">
        <v>12228</v>
      </c>
      <c r="F5311" s="61" t="s">
        <v>12275</v>
      </c>
      <c r="G5311" s="63">
        <v>6</v>
      </c>
    </row>
    <row r="5312" spans="1:7" hidden="1" x14ac:dyDescent="0.25">
      <c r="A5312" s="61" t="s">
        <v>12289</v>
      </c>
      <c r="B5312" s="61" t="s">
        <v>198</v>
      </c>
      <c r="C5312" s="62">
        <v>253529</v>
      </c>
      <c r="D5312" s="61" t="s">
        <v>12051</v>
      </c>
      <c r="E5312" s="61" t="s">
        <v>12228</v>
      </c>
      <c r="F5312" s="61" t="s">
        <v>12276</v>
      </c>
      <c r="G5312" s="63">
        <v>6</v>
      </c>
    </row>
    <row r="5313" spans="1:7" hidden="1" x14ac:dyDescent="0.25">
      <c r="A5313" s="61" t="s">
        <v>12289</v>
      </c>
      <c r="B5313" s="61" t="s">
        <v>198</v>
      </c>
      <c r="C5313" s="62">
        <v>253529</v>
      </c>
      <c r="D5313" s="61" t="s">
        <v>12051</v>
      </c>
      <c r="E5313" s="61" t="s">
        <v>12222</v>
      </c>
      <c r="F5313" s="61" t="s">
        <v>12275</v>
      </c>
      <c r="G5313" s="63">
        <v>2.5</v>
      </c>
    </row>
    <row r="5314" spans="1:7" hidden="1" x14ac:dyDescent="0.25">
      <c r="A5314" s="61" t="s">
        <v>12289</v>
      </c>
      <c r="B5314" s="61" t="s">
        <v>198</v>
      </c>
      <c r="C5314" s="62">
        <v>253529</v>
      </c>
      <c r="D5314" s="61" t="s">
        <v>12051</v>
      </c>
      <c r="E5314" s="61" t="s">
        <v>12224</v>
      </c>
      <c r="F5314" s="61" t="s">
        <v>12275</v>
      </c>
      <c r="G5314" s="63">
        <v>3</v>
      </c>
    </row>
    <row r="5315" spans="1:7" hidden="1" x14ac:dyDescent="0.25">
      <c r="A5315" s="61" t="s">
        <v>12289</v>
      </c>
      <c r="B5315" s="61" t="s">
        <v>198</v>
      </c>
      <c r="C5315" s="62">
        <v>253529</v>
      </c>
      <c r="D5315" s="61" t="s">
        <v>12051</v>
      </c>
      <c r="E5315" s="61" t="s">
        <v>12229</v>
      </c>
      <c r="F5315" s="61" t="s">
        <v>12275</v>
      </c>
      <c r="G5315" s="63">
        <v>2.5</v>
      </c>
    </row>
    <row r="5316" spans="1:7" hidden="1" x14ac:dyDescent="0.25">
      <c r="A5316" s="61" t="s">
        <v>12289</v>
      </c>
      <c r="B5316" s="61" t="s">
        <v>198</v>
      </c>
      <c r="C5316" s="62">
        <v>253529</v>
      </c>
      <c r="D5316" s="61" t="s">
        <v>12051</v>
      </c>
      <c r="E5316" s="61" t="s">
        <v>12229</v>
      </c>
      <c r="F5316" s="61" t="s">
        <v>12276</v>
      </c>
      <c r="G5316" s="63">
        <v>2.5</v>
      </c>
    </row>
    <row r="5317" spans="1:7" hidden="1" x14ac:dyDescent="0.25">
      <c r="A5317" s="61" t="s">
        <v>12289</v>
      </c>
      <c r="B5317" s="61" t="s">
        <v>198</v>
      </c>
      <c r="C5317" s="62">
        <v>253529</v>
      </c>
      <c r="D5317" s="61" t="s">
        <v>12051</v>
      </c>
      <c r="E5317" s="61" t="s">
        <v>12172</v>
      </c>
      <c r="F5317" s="61" t="s">
        <v>12275</v>
      </c>
      <c r="G5317" s="63">
        <v>2.5</v>
      </c>
    </row>
    <row r="5318" spans="1:7" hidden="1" x14ac:dyDescent="0.25">
      <c r="A5318" s="61" t="s">
        <v>12289</v>
      </c>
      <c r="B5318" s="61" t="s">
        <v>198</v>
      </c>
      <c r="C5318" s="62">
        <v>253529</v>
      </c>
      <c r="D5318" s="61" t="s">
        <v>12051</v>
      </c>
      <c r="E5318" s="61" t="s">
        <v>12172</v>
      </c>
      <c r="F5318" s="61" t="s">
        <v>12276</v>
      </c>
      <c r="G5318" s="63">
        <v>2.5</v>
      </c>
    </row>
    <row r="5319" spans="1:7" hidden="1" x14ac:dyDescent="0.25">
      <c r="A5319" s="61" t="s">
        <v>12289</v>
      </c>
      <c r="B5319" s="61" t="s">
        <v>198</v>
      </c>
      <c r="C5319" s="62">
        <v>253529</v>
      </c>
      <c r="D5319" s="61" t="s">
        <v>1174</v>
      </c>
      <c r="E5319" s="61" t="s">
        <v>12227</v>
      </c>
      <c r="F5319" s="61" t="s">
        <v>12275</v>
      </c>
      <c r="G5319" s="63">
        <v>3</v>
      </c>
    </row>
    <row r="5320" spans="1:7" hidden="1" x14ac:dyDescent="0.25">
      <c r="A5320" s="61" t="s">
        <v>12289</v>
      </c>
      <c r="B5320" s="61" t="s">
        <v>198</v>
      </c>
      <c r="C5320" s="62">
        <v>253529</v>
      </c>
      <c r="D5320" s="61" t="s">
        <v>1174</v>
      </c>
      <c r="E5320" s="61" t="s">
        <v>12172</v>
      </c>
      <c r="F5320" s="61" t="s">
        <v>12275</v>
      </c>
      <c r="G5320" s="63">
        <v>3</v>
      </c>
    </row>
    <row r="5321" spans="1:7" hidden="1" x14ac:dyDescent="0.25">
      <c r="A5321" s="61" t="s">
        <v>12289</v>
      </c>
      <c r="B5321" s="61" t="s">
        <v>198</v>
      </c>
      <c r="C5321" s="62">
        <v>253529</v>
      </c>
      <c r="D5321" s="61" t="s">
        <v>1174</v>
      </c>
      <c r="E5321" s="61" t="s">
        <v>12172</v>
      </c>
      <c r="F5321" s="61" t="s">
        <v>12276</v>
      </c>
      <c r="G5321" s="63">
        <v>3</v>
      </c>
    </row>
    <row r="5322" spans="1:7" hidden="1" x14ac:dyDescent="0.25">
      <c r="A5322" s="61" t="s">
        <v>12289</v>
      </c>
      <c r="B5322" s="61" t="s">
        <v>198</v>
      </c>
      <c r="C5322" s="62">
        <v>253529</v>
      </c>
      <c r="D5322" s="61" t="s">
        <v>11993</v>
      </c>
      <c r="E5322" s="61" t="s">
        <v>12166</v>
      </c>
      <c r="F5322" s="61" t="s">
        <v>12275</v>
      </c>
      <c r="G5322" s="63">
        <v>10</v>
      </c>
    </row>
    <row r="5323" spans="1:7" hidden="1" x14ac:dyDescent="0.25">
      <c r="A5323" s="61" t="s">
        <v>12289</v>
      </c>
      <c r="B5323" s="61" t="s">
        <v>198</v>
      </c>
      <c r="C5323" s="62">
        <v>253529</v>
      </c>
      <c r="D5323" s="61" t="s">
        <v>11993</v>
      </c>
      <c r="E5323" s="61" t="s">
        <v>12166</v>
      </c>
      <c r="F5323" s="61" t="s">
        <v>12276</v>
      </c>
      <c r="G5323" s="63">
        <v>10</v>
      </c>
    </row>
    <row r="5324" spans="1:7" hidden="1" x14ac:dyDescent="0.25">
      <c r="A5324" s="61" t="s">
        <v>12289</v>
      </c>
      <c r="B5324" s="61" t="s">
        <v>198</v>
      </c>
      <c r="C5324" s="62">
        <v>253529</v>
      </c>
      <c r="D5324" s="61" t="s">
        <v>12059</v>
      </c>
      <c r="E5324" s="61" t="s">
        <v>12227</v>
      </c>
      <c r="F5324" s="61" t="s">
        <v>12275</v>
      </c>
      <c r="G5324" s="63">
        <v>3</v>
      </c>
    </row>
    <row r="5325" spans="1:7" hidden="1" x14ac:dyDescent="0.25">
      <c r="A5325" s="61" t="s">
        <v>12289</v>
      </c>
      <c r="B5325" s="61" t="s">
        <v>198</v>
      </c>
      <c r="C5325" s="62">
        <v>253529</v>
      </c>
      <c r="D5325" s="61" t="s">
        <v>12156</v>
      </c>
      <c r="E5325" s="61" t="s">
        <v>12229</v>
      </c>
      <c r="F5325" s="61" t="s">
        <v>12275</v>
      </c>
      <c r="G5325" s="63">
        <v>2.5</v>
      </c>
    </row>
    <row r="5326" spans="1:7" hidden="1" x14ac:dyDescent="0.25">
      <c r="A5326" s="61" t="s">
        <v>12289</v>
      </c>
      <c r="B5326" s="61" t="s">
        <v>198</v>
      </c>
      <c r="C5326" s="62">
        <v>253529</v>
      </c>
      <c r="D5326" s="61" t="s">
        <v>12156</v>
      </c>
      <c r="E5326" s="61" t="s">
        <v>12229</v>
      </c>
      <c r="F5326" s="61" t="s">
        <v>12276</v>
      </c>
      <c r="G5326" s="63">
        <v>2.5</v>
      </c>
    </row>
    <row r="5327" spans="1:7" hidden="1" x14ac:dyDescent="0.25">
      <c r="A5327" s="61" t="s">
        <v>12289</v>
      </c>
      <c r="B5327" s="61" t="s">
        <v>198</v>
      </c>
      <c r="C5327" s="62">
        <v>253529</v>
      </c>
      <c r="D5327" s="61" t="s">
        <v>12156</v>
      </c>
      <c r="E5327" s="61" t="s">
        <v>12172</v>
      </c>
      <c r="F5327" s="61" t="s">
        <v>12275</v>
      </c>
      <c r="G5327" s="63">
        <v>2.5</v>
      </c>
    </row>
    <row r="5328" spans="1:7" hidden="1" x14ac:dyDescent="0.25">
      <c r="A5328" s="61" t="s">
        <v>12289</v>
      </c>
      <c r="B5328" s="61" t="s">
        <v>198</v>
      </c>
      <c r="C5328" s="62">
        <v>253529</v>
      </c>
      <c r="D5328" s="61" t="s">
        <v>12156</v>
      </c>
      <c r="E5328" s="61" t="s">
        <v>12172</v>
      </c>
      <c r="F5328" s="61" t="s">
        <v>12276</v>
      </c>
      <c r="G5328" s="63">
        <v>2.5</v>
      </c>
    </row>
    <row r="5329" spans="1:7" hidden="1" x14ac:dyDescent="0.25">
      <c r="A5329" s="61" t="s">
        <v>12289</v>
      </c>
      <c r="B5329" s="61" t="s">
        <v>198</v>
      </c>
      <c r="C5329" s="62">
        <v>253529</v>
      </c>
      <c r="D5329" s="61" t="s">
        <v>11989</v>
      </c>
      <c r="E5329" s="61" t="s">
        <v>12228</v>
      </c>
      <c r="F5329" s="61" t="s">
        <v>12276</v>
      </c>
      <c r="G5329" s="63">
        <v>6</v>
      </c>
    </row>
    <row r="5330" spans="1:7" hidden="1" x14ac:dyDescent="0.25">
      <c r="A5330" s="61" t="s">
        <v>12289</v>
      </c>
      <c r="B5330" s="61" t="s">
        <v>198</v>
      </c>
      <c r="C5330" s="62">
        <v>253529</v>
      </c>
      <c r="D5330" s="61" t="s">
        <v>11961</v>
      </c>
      <c r="E5330" s="61" t="s">
        <v>12228</v>
      </c>
      <c r="F5330" s="61" t="s">
        <v>12275</v>
      </c>
      <c r="G5330" s="63">
        <v>6</v>
      </c>
    </row>
    <row r="5331" spans="1:7" hidden="1" x14ac:dyDescent="0.25">
      <c r="A5331" s="61" t="s">
        <v>12289</v>
      </c>
      <c r="B5331" s="61" t="s">
        <v>198</v>
      </c>
      <c r="C5331" s="62">
        <v>253529</v>
      </c>
      <c r="D5331" s="61" t="s">
        <v>11961</v>
      </c>
      <c r="E5331" s="61" t="s">
        <v>12228</v>
      </c>
      <c r="F5331" s="61" t="s">
        <v>12276</v>
      </c>
      <c r="G5331" s="63">
        <v>6</v>
      </c>
    </row>
    <row r="5332" spans="1:7" hidden="1" x14ac:dyDescent="0.25">
      <c r="A5332" s="61" t="s">
        <v>12289</v>
      </c>
      <c r="B5332" s="61" t="s">
        <v>198</v>
      </c>
      <c r="C5332" s="62">
        <v>253529</v>
      </c>
      <c r="D5332" s="61" t="s">
        <v>11961</v>
      </c>
      <c r="E5332" s="61" t="s">
        <v>12172</v>
      </c>
      <c r="F5332" s="61" t="s">
        <v>12275</v>
      </c>
      <c r="G5332" s="63">
        <v>6</v>
      </c>
    </row>
    <row r="5333" spans="1:7" hidden="1" x14ac:dyDescent="0.25">
      <c r="A5333" s="61" t="s">
        <v>12289</v>
      </c>
      <c r="B5333" s="61" t="s">
        <v>107</v>
      </c>
      <c r="C5333" s="62">
        <v>584974</v>
      </c>
      <c r="D5333" s="61" t="s">
        <v>12051</v>
      </c>
      <c r="E5333" s="61" t="s">
        <v>12213</v>
      </c>
      <c r="F5333" s="61" t="s">
        <v>12275</v>
      </c>
      <c r="G5333" s="63">
        <v>7</v>
      </c>
    </row>
    <row r="5334" spans="1:7" hidden="1" x14ac:dyDescent="0.25">
      <c r="A5334" s="61" t="s">
        <v>12289</v>
      </c>
      <c r="B5334" s="61" t="s">
        <v>107</v>
      </c>
      <c r="C5334" s="62">
        <v>584974</v>
      </c>
      <c r="D5334" s="61" t="s">
        <v>12051</v>
      </c>
      <c r="E5334" s="61" t="s">
        <v>12213</v>
      </c>
      <c r="F5334" s="61" t="s">
        <v>12276</v>
      </c>
      <c r="G5334" s="63">
        <v>6</v>
      </c>
    </row>
    <row r="5335" spans="1:7" hidden="1" x14ac:dyDescent="0.25">
      <c r="A5335" s="61" t="s">
        <v>12289</v>
      </c>
      <c r="B5335" s="61" t="s">
        <v>107</v>
      </c>
      <c r="C5335" s="62">
        <v>584974</v>
      </c>
      <c r="D5335" s="61" t="s">
        <v>12073</v>
      </c>
      <c r="E5335" s="61" t="s">
        <v>12213</v>
      </c>
      <c r="F5335" s="61" t="s">
        <v>12275</v>
      </c>
      <c r="G5335" s="63">
        <v>7</v>
      </c>
    </row>
    <row r="5336" spans="1:7" hidden="1" x14ac:dyDescent="0.25">
      <c r="A5336" s="61" t="s">
        <v>12289</v>
      </c>
      <c r="B5336" s="61" t="s">
        <v>107</v>
      </c>
      <c r="C5336" s="62">
        <v>584974</v>
      </c>
      <c r="D5336" s="61" t="s">
        <v>12073</v>
      </c>
      <c r="E5336" s="61" t="s">
        <v>12213</v>
      </c>
      <c r="F5336" s="61" t="s">
        <v>12276</v>
      </c>
      <c r="G5336" s="63">
        <v>6</v>
      </c>
    </row>
    <row r="5337" spans="1:7" hidden="1" x14ac:dyDescent="0.25">
      <c r="A5337" s="61" t="s">
        <v>12289</v>
      </c>
      <c r="B5337" s="61" t="s">
        <v>44</v>
      </c>
      <c r="C5337" s="62">
        <v>585632</v>
      </c>
      <c r="D5337" s="61" t="s">
        <v>12051</v>
      </c>
      <c r="E5337" s="61" t="s">
        <v>12212</v>
      </c>
      <c r="F5337" s="61" t="s">
        <v>12275</v>
      </c>
      <c r="G5337" s="63">
        <v>3</v>
      </c>
    </row>
    <row r="5338" spans="1:7" hidden="1" x14ac:dyDescent="0.25">
      <c r="A5338" s="61" t="s">
        <v>12289</v>
      </c>
      <c r="B5338" s="61" t="s">
        <v>44</v>
      </c>
      <c r="C5338" s="62">
        <v>585632</v>
      </c>
      <c r="D5338" s="61" t="s">
        <v>12051</v>
      </c>
      <c r="E5338" s="61" t="s">
        <v>12212</v>
      </c>
      <c r="F5338" s="61" t="s">
        <v>12276</v>
      </c>
      <c r="G5338" s="63">
        <v>3</v>
      </c>
    </row>
    <row r="5339" spans="1:7" hidden="1" x14ac:dyDescent="0.25">
      <c r="A5339" s="61" t="s">
        <v>12289</v>
      </c>
      <c r="B5339" s="61" t="s">
        <v>151</v>
      </c>
      <c r="C5339" s="62">
        <v>586193</v>
      </c>
      <c r="D5339" s="61" t="s">
        <v>12051</v>
      </c>
      <c r="E5339" s="61" t="s">
        <v>12230</v>
      </c>
      <c r="F5339" s="61" t="s">
        <v>12275</v>
      </c>
      <c r="G5339" s="63">
        <v>3</v>
      </c>
    </row>
    <row r="5340" spans="1:7" hidden="1" x14ac:dyDescent="0.25">
      <c r="A5340" s="61" t="s">
        <v>12289</v>
      </c>
      <c r="B5340" s="61" t="s">
        <v>206</v>
      </c>
      <c r="C5340" s="62">
        <v>586196</v>
      </c>
      <c r="D5340" s="61" t="s">
        <v>12051</v>
      </c>
      <c r="E5340" s="61" t="s">
        <v>12167</v>
      </c>
      <c r="F5340" s="61" t="s">
        <v>12275</v>
      </c>
      <c r="G5340" s="63">
        <v>8</v>
      </c>
    </row>
    <row r="5341" spans="1:7" hidden="1" x14ac:dyDescent="0.25">
      <c r="A5341" s="61" t="s">
        <v>12289</v>
      </c>
      <c r="B5341" s="61" t="s">
        <v>53</v>
      </c>
      <c r="C5341" s="62">
        <v>586219</v>
      </c>
      <c r="D5341" s="61" t="s">
        <v>12051</v>
      </c>
      <c r="E5341" s="61" t="s">
        <v>12194</v>
      </c>
      <c r="F5341" s="61" t="s">
        <v>12276</v>
      </c>
      <c r="G5341" s="63">
        <v>23.5</v>
      </c>
    </row>
    <row r="5342" spans="1:7" hidden="1" x14ac:dyDescent="0.25">
      <c r="A5342" s="61" t="s">
        <v>12289</v>
      </c>
      <c r="B5342" s="61" t="s">
        <v>53</v>
      </c>
      <c r="C5342" s="62">
        <v>586219</v>
      </c>
      <c r="D5342" s="61" t="s">
        <v>12137</v>
      </c>
      <c r="E5342" s="61" t="s">
        <v>12194</v>
      </c>
      <c r="F5342" s="61" t="s">
        <v>12276</v>
      </c>
      <c r="G5342" s="63">
        <v>23.5</v>
      </c>
    </row>
    <row r="5343" spans="1:7" hidden="1" x14ac:dyDescent="0.25">
      <c r="A5343" s="61" t="s">
        <v>12289</v>
      </c>
      <c r="B5343" s="61" t="s">
        <v>94</v>
      </c>
      <c r="C5343" s="62">
        <v>586558</v>
      </c>
      <c r="D5343" s="61" t="s">
        <v>12129</v>
      </c>
      <c r="E5343" s="61" t="s">
        <v>12201</v>
      </c>
      <c r="F5343" s="61" t="s">
        <v>12275</v>
      </c>
      <c r="G5343" s="63">
        <v>19.5</v>
      </c>
    </row>
    <row r="5344" spans="1:7" hidden="1" x14ac:dyDescent="0.25">
      <c r="A5344" s="61" t="s">
        <v>12289</v>
      </c>
      <c r="B5344" s="61" t="s">
        <v>94</v>
      </c>
      <c r="C5344" s="62">
        <v>586558</v>
      </c>
      <c r="D5344" s="61" t="s">
        <v>12051</v>
      </c>
      <c r="E5344" s="61" t="s">
        <v>12201</v>
      </c>
      <c r="F5344" s="61" t="s">
        <v>12275</v>
      </c>
      <c r="G5344" s="63">
        <v>19.5</v>
      </c>
    </row>
    <row r="5345" spans="1:7" hidden="1" x14ac:dyDescent="0.25">
      <c r="A5345" s="61" t="s">
        <v>12289</v>
      </c>
      <c r="B5345" s="61" t="s">
        <v>165</v>
      </c>
      <c r="C5345" s="62">
        <v>586829</v>
      </c>
      <c r="D5345" s="61" t="s">
        <v>12051</v>
      </c>
      <c r="E5345" s="61" t="s">
        <v>12209</v>
      </c>
      <c r="F5345" s="61" t="s">
        <v>12275</v>
      </c>
      <c r="G5345" s="63">
        <v>3</v>
      </c>
    </row>
    <row r="5346" spans="1:7" hidden="1" x14ac:dyDescent="0.25">
      <c r="A5346" s="61" t="s">
        <v>12289</v>
      </c>
      <c r="B5346" s="61" t="s">
        <v>165</v>
      </c>
      <c r="C5346" s="62">
        <v>586829</v>
      </c>
      <c r="D5346" s="61" t="s">
        <v>12051</v>
      </c>
      <c r="E5346" s="61" t="s">
        <v>12209</v>
      </c>
      <c r="F5346" s="61" t="s">
        <v>12276</v>
      </c>
      <c r="G5346" s="63">
        <v>3</v>
      </c>
    </row>
    <row r="5347" spans="1:7" hidden="1" x14ac:dyDescent="0.25">
      <c r="A5347" s="61" t="s">
        <v>12289</v>
      </c>
      <c r="B5347" s="61" t="s">
        <v>48</v>
      </c>
      <c r="C5347" s="62">
        <v>258124</v>
      </c>
      <c r="D5347" s="61" t="s">
        <v>12051</v>
      </c>
      <c r="E5347" s="61" t="s">
        <v>12229</v>
      </c>
      <c r="F5347" s="61" t="s">
        <v>12275</v>
      </c>
      <c r="G5347" s="63">
        <v>2.5</v>
      </c>
    </row>
    <row r="5348" spans="1:7" hidden="1" x14ac:dyDescent="0.25">
      <c r="A5348" s="61" t="s">
        <v>12289</v>
      </c>
      <c r="B5348" s="61" t="s">
        <v>48</v>
      </c>
      <c r="C5348" s="62">
        <v>258124</v>
      </c>
      <c r="D5348" s="61" t="s">
        <v>12051</v>
      </c>
      <c r="E5348" s="61" t="s">
        <v>12229</v>
      </c>
      <c r="F5348" s="61" t="s">
        <v>12276</v>
      </c>
      <c r="G5348" s="63">
        <v>2.5</v>
      </c>
    </row>
    <row r="5349" spans="1:7" hidden="1" x14ac:dyDescent="0.25">
      <c r="A5349" s="61" t="s">
        <v>12289</v>
      </c>
      <c r="B5349" s="61" t="s">
        <v>48</v>
      </c>
      <c r="C5349" s="62">
        <v>258124</v>
      </c>
      <c r="D5349" s="61" t="s">
        <v>12156</v>
      </c>
      <c r="E5349" s="61" t="s">
        <v>12229</v>
      </c>
      <c r="F5349" s="61" t="s">
        <v>12275</v>
      </c>
      <c r="G5349" s="63">
        <v>2.5</v>
      </c>
    </row>
    <row r="5350" spans="1:7" hidden="1" x14ac:dyDescent="0.25">
      <c r="A5350" s="61" t="s">
        <v>12289</v>
      </c>
      <c r="B5350" s="61" t="s">
        <v>48</v>
      </c>
      <c r="C5350" s="62">
        <v>258124</v>
      </c>
      <c r="D5350" s="61" t="s">
        <v>12156</v>
      </c>
      <c r="E5350" s="61" t="s">
        <v>12229</v>
      </c>
      <c r="F5350" s="61" t="s">
        <v>12276</v>
      </c>
      <c r="G5350" s="63">
        <v>2.5</v>
      </c>
    </row>
    <row r="5351" spans="1:7" hidden="1" x14ac:dyDescent="0.25">
      <c r="A5351" s="61" t="s">
        <v>12289</v>
      </c>
      <c r="B5351" s="61" t="s">
        <v>248</v>
      </c>
      <c r="C5351" s="62">
        <v>583950</v>
      </c>
      <c r="D5351" s="61" t="s">
        <v>12051</v>
      </c>
      <c r="E5351" s="61" t="s">
        <v>12166</v>
      </c>
      <c r="F5351" s="61" t="s">
        <v>12275</v>
      </c>
      <c r="G5351" s="63">
        <v>6</v>
      </c>
    </row>
    <row r="5352" spans="1:7" hidden="1" x14ac:dyDescent="0.25">
      <c r="A5352" s="61" t="s">
        <v>12289</v>
      </c>
      <c r="B5352" s="61" t="s">
        <v>248</v>
      </c>
      <c r="C5352" s="62">
        <v>583950</v>
      </c>
      <c r="D5352" s="61" t="s">
        <v>11993</v>
      </c>
      <c r="E5352" s="61" t="s">
        <v>12166</v>
      </c>
      <c r="F5352" s="61" t="s">
        <v>12275</v>
      </c>
      <c r="G5352" s="63">
        <v>6</v>
      </c>
    </row>
    <row r="5353" spans="1:7" hidden="1" x14ac:dyDescent="0.25">
      <c r="A5353" s="61" t="s">
        <v>12289</v>
      </c>
      <c r="B5353" s="61" t="s">
        <v>36</v>
      </c>
      <c r="C5353" s="62">
        <v>587066</v>
      </c>
      <c r="D5353" s="61" t="s">
        <v>12051</v>
      </c>
      <c r="E5353" s="61" t="s">
        <v>12231</v>
      </c>
      <c r="F5353" s="61" t="s">
        <v>12275</v>
      </c>
      <c r="G5353" s="63">
        <v>3.5</v>
      </c>
    </row>
    <row r="5354" spans="1:7" hidden="1" x14ac:dyDescent="0.25">
      <c r="A5354" s="61" t="s">
        <v>12289</v>
      </c>
      <c r="B5354" s="61" t="s">
        <v>36</v>
      </c>
      <c r="C5354" s="62">
        <v>587066</v>
      </c>
      <c r="D5354" s="61" t="s">
        <v>12051</v>
      </c>
      <c r="E5354" s="61" t="s">
        <v>12231</v>
      </c>
      <c r="F5354" s="61" t="s">
        <v>12276</v>
      </c>
      <c r="G5354" s="63">
        <v>3.5</v>
      </c>
    </row>
    <row r="5355" spans="1:7" hidden="1" x14ac:dyDescent="0.25">
      <c r="A5355" s="61" t="s">
        <v>12289</v>
      </c>
      <c r="B5355" s="61" t="s">
        <v>36</v>
      </c>
      <c r="C5355" s="62">
        <v>587066</v>
      </c>
      <c r="D5355" s="61" t="s">
        <v>11977</v>
      </c>
      <c r="E5355" s="61" t="s">
        <v>12231</v>
      </c>
      <c r="F5355" s="61" t="s">
        <v>12275</v>
      </c>
      <c r="G5355" s="63">
        <v>3.5</v>
      </c>
    </row>
    <row r="5356" spans="1:7" hidden="1" x14ac:dyDescent="0.25">
      <c r="A5356" s="61" t="s">
        <v>12289</v>
      </c>
      <c r="B5356" s="61" t="s">
        <v>36</v>
      </c>
      <c r="C5356" s="62">
        <v>587066</v>
      </c>
      <c r="D5356" s="61" t="s">
        <v>11977</v>
      </c>
      <c r="E5356" s="61" t="s">
        <v>12231</v>
      </c>
      <c r="F5356" s="61" t="s">
        <v>12276</v>
      </c>
      <c r="G5356" s="63">
        <v>3.5</v>
      </c>
    </row>
    <row r="5357" spans="1:7" hidden="1" x14ac:dyDescent="0.25">
      <c r="A5357" s="61" t="s">
        <v>12289</v>
      </c>
      <c r="B5357" s="61" t="s">
        <v>10901</v>
      </c>
      <c r="C5357" s="62">
        <v>587111</v>
      </c>
      <c r="D5357" s="61" t="s">
        <v>12051</v>
      </c>
      <c r="E5357" s="61" t="s">
        <v>12213</v>
      </c>
      <c r="F5357" s="61" t="s">
        <v>12276</v>
      </c>
      <c r="G5357" s="63">
        <v>6</v>
      </c>
    </row>
    <row r="5358" spans="1:7" hidden="1" x14ac:dyDescent="0.25">
      <c r="A5358" s="61" t="s">
        <v>12289</v>
      </c>
      <c r="B5358" s="61" t="s">
        <v>137</v>
      </c>
      <c r="C5358" s="62">
        <v>587345</v>
      </c>
      <c r="D5358" s="61" t="s">
        <v>12051</v>
      </c>
      <c r="E5358" s="61" t="s">
        <v>12165</v>
      </c>
      <c r="F5358" s="61" t="s">
        <v>12275</v>
      </c>
      <c r="G5358" s="63">
        <v>10</v>
      </c>
    </row>
    <row r="5359" spans="1:7" hidden="1" x14ac:dyDescent="0.25">
      <c r="A5359" s="61" t="s">
        <v>12289</v>
      </c>
      <c r="B5359" s="61" t="s">
        <v>137</v>
      </c>
      <c r="C5359" s="62">
        <v>587345</v>
      </c>
      <c r="D5359" s="61" t="s">
        <v>12051</v>
      </c>
      <c r="E5359" s="61" t="s">
        <v>12165</v>
      </c>
      <c r="F5359" s="61" t="s">
        <v>12276</v>
      </c>
      <c r="G5359" s="63">
        <v>7.5</v>
      </c>
    </row>
    <row r="5360" spans="1:7" hidden="1" x14ac:dyDescent="0.25">
      <c r="A5360" s="61" t="s">
        <v>12289</v>
      </c>
      <c r="B5360" s="61" t="s">
        <v>167</v>
      </c>
      <c r="C5360" s="62">
        <v>587402</v>
      </c>
      <c r="D5360" s="61" t="s">
        <v>12051</v>
      </c>
      <c r="E5360" s="61" t="s">
        <v>12204</v>
      </c>
      <c r="F5360" s="61" t="s">
        <v>12275</v>
      </c>
      <c r="G5360" s="63">
        <v>2</v>
      </c>
    </row>
    <row r="5361" spans="1:7" hidden="1" x14ac:dyDescent="0.25">
      <c r="A5361" s="61" t="s">
        <v>12289</v>
      </c>
      <c r="B5361" s="61" t="s">
        <v>167</v>
      </c>
      <c r="C5361" s="62">
        <v>587402</v>
      </c>
      <c r="D5361" s="61" t="s">
        <v>12051</v>
      </c>
      <c r="E5361" s="61" t="s">
        <v>12204</v>
      </c>
      <c r="F5361" s="61" t="s">
        <v>12276</v>
      </c>
      <c r="G5361" s="63">
        <v>4</v>
      </c>
    </row>
    <row r="5362" spans="1:7" hidden="1" x14ac:dyDescent="0.25">
      <c r="A5362" s="61" t="s">
        <v>12289</v>
      </c>
      <c r="B5362" s="61" t="s">
        <v>91</v>
      </c>
      <c r="C5362" s="62">
        <v>587706</v>
      </c>
      <c r="D5362" s="61" t="s">
        <v>12039</v>
      </c>
      <c r="E5362" s="61" t="s">
        <v>12174</v>
      </c>
      <c r="F5362" s="61" t="s">
        <v>12275</v>
      </c>
      <c r="G5362" s="63">
        <v>9</v>
      </c>
    </row>
    <row r="5363" spans="1:7" hidden="1" x14ac:dyDescent="0.25">
      <c r="A5363" s="61" t="s">
        <v>12289</v>
      </c>
      <c r="B5363" s="61" t="s">
        <v>181</v>
      </c>
      <c r="C5363" s="62">
        <v>587707</v>
      </c>
      <c r="D5363" s="61" t="s">
        <v>12051</v>
      </c>
      <c r="E5363" s="61" t="s">
        <v>12167</v>
      </c>
      <c r="F5363" s="61" t="s">
        <v>12275</v>
      </c>
      <c r="G5363" s="63">
        <v>3</v>
      </c>
    </row>
    <row r="5364" spans="1:7" hidden="1" x14ac:dyDescent="0.25">
      <c r="A5364" s="61" t="s">
        <v>12289</v>
      </c>
      <c r="B5364" s="61" t="s">
        <v>181</v>
      </c>
      <c r="C5364" s="62">
        <v>587707</v>
      </c>
      <c r="D5364" s="61" t="s">
        <v>12051</v>
      </c>
      <c r="E5364" s="61" t="s">
        <v>12167</v>
      </c>
      <c r="F5364" s="61" t="s">
        <v>12276</v>
      </c>
      <c r="G5364" s="63">
        <v>3</v>
      </c>
    </row>
    <row r="5365" spans="1:7" hidden="1" x14ac:dyDescent="0.25">
      <c r="A5365" s="61" t="s">
        <v>12289</v>
      </c>
      <c r="B5365" s="61" t="s">
        <v>146</v>
      </c>
      <c r="C5365" s="62">
        <v>587708</v>
      </c>
      <c r="D5365" s="61" t="s">
        <v>12051</v>
      </c>
      <c r="E5365" s="61" t="s">
        <v>12222</v>
      </c>
      <c r="F5365" s="61" t="s">
        <v>12275</v>
      </c>
      <c r="G5365" s="63">
        <v>2</v>
      </c>
    </row>
    <row r="5366" spans="1:7" hidden="1" x14ac:dyDescent="0.25">
      <c r="A5366" s="61" t="s">
        <v>12289</v>
      </c>
      <c r="B5366" s="61" t="s">
        <v>146</v>
      </c>
      <c r="C5366" s="62">
        <v>587708</v>
      </c>
      <c r="D5366" s="61" t="s">
        <v>12051</v>
      </c>
      <c r="E5366" s="61" t="s">
        <v>12172</v>
      </c>
      <c r="F5366" s="61" t="s">
        <v>12275</v>
      </c>
      <c r="G5366" s="63">
        <v>2</v>
      </c>
    </row>
    <row r="5367" spans="1:7" hidden="1" x14ac:dyDescent="0.25">
      <c r="A5367" s="61" t="s">
        <v>12289</v>
      </c>
      <c r="B5367" s="61" t="s">
        <v>146</v>
      </c>
      <c r="C5367" s="62">
        <v>587708</v>
      </c>
      <c r="D5367" s="61" t="s">
        <v>12119</v>
      </c>
      <c r="E5367" s="61" t="s">
        <v>12222</v>
      </c>
      <c r="F5367" s="61" t="s">
        <v>12275</v>
      </c>
      <c r="G5367" s="63">
        <v>2</v>
      </c>
    </row>
    <row r="5368" spans="1:7" hidden="1" x14ac:dyDescent="0.25">
      <c r="A5368" s="61" t="s">
        <v>12289</v>
      </c>
      <c r="B5368" s="61" t="s">
        <v>197</v>
      </c>
      <c r="C5368" s="62">
        <v>587870</v>
      </c>
      <c r="D5368" s="61" t="s">
        <v>12051</v>
      </c>
      <c r="E5368" s="61" t="s">
        <v>12232</v>
      </c>
      <c r="F5368" s="61" t="s">
        <v>12275</v>
      </c>
      <c r="G5368" s="63">
        <v>11</v>
      </c>
    </row>
    <row r="5369" spans="1:7" hidden="1" x14ac:dyDescent="0.25">
      <c r="A5369" s="61" t="s">
        <v>12289</v>
      </c>
      <c r="B5369" s="61" t="s">
        <v>197</v>
      </c>
      <c r="C5369" s="62">
        <v>587870</v>
      </c>
      <c r="D5369" s="61" t="s">
        <v>12051</v>
      </c>
      <c r="E5369" s="61" t="s">
        <v>12232</v>
      </c>
      <c r="F5369" s="61" t="s">
        <v>12276</v>
      </c>
      <c r="G5369" s="63">
        <v>6.5</v>
      </c>
    </row>
    <row r="5370" spans="1:7" hidden="1" x14ac:dyDescent="0.25">
      <c r="A5370" s="61" t="s">
        <v>12289</v>
      </c>
      <c r="B5370" s="61" t="s">
        <v>197</v>
      </c>
      <c r="C5370" s="62">
        <v>587870</v>
      </c>
      <c r="D5370" s="61" t="s">
        <v>12048</v>
      </c>
      <c r="E5370" s="61" t="s">
        <v>12232</v>
      </c>
      <c r="F5370" s="61" t="s">
        <v>12275</v>
      </c>
      <c r="G5370" s="63">
        <v>11</v>
      </c>
    </row>
    <row r="5371" spans="1:7" hidden="1" x14ac:dyDescent="0.25">
      <c r="A5371" s="61" t="s">
        <v>12289</v>
      </c>
      <c r="B5371" s="61" t="s">
        <v>197</v>
      </c>
      <c r="C5371" s="62">
        <v>587870</v>
      </c>
      <c r="D5371" s="61" t="s">
        <v>12048</v>
      </c>
      <c r="E5371" s="61" t="s">
        <v>12232</v>
      </c>
      <c r="F5371" s="61" t="s">
        <v>12276</v>
      </c>
      <c r="G5371" s="63">
        <v>6.5</v>
      </c>
    </row>
    <row r="5372" spans="1:7" hidden="1" x14ac:dyDescent="0.25">
      <c r="A5372" s="61" t="s">
        <v>12289</v>
      </c>
      <c r="B5372" s="61" t="s">
        <v>145</v>
      </c>
      <c r="C5372" s="62">
        <v>588006</v>
      </c>
      <c r="D5372" s="61" t="s">
        <v>12051</v>
      </c>
      <c r="E5372" s="61" t="s">
        <v>12187</v>
      </c>
      <c r="F5372" s="61" t="s">
        <v>12275</v>
      </c>
      <c r="G5372" s="63">
        <v>4</v>
      </c>
    </row>
    <row r="5373" spans="1:7" hidden="1" x14ac:dyDescent="0.25">
      <c r="A5373" s="61" t="s">
        <v>12289</v>
      </c>
      <c r="B5373" s="61" t="s">
        <v>145</v>
      </c>
      <c r="C5373" s="62">
        <v>588006</v>
      </c>
      <c r="D5373" s="61" t="s">
        <v>12051</v>
      </c>
      <c r="E5373" s="61" t="s">
        <v>12187</v>
      </c>
      <c r="F5373" s="61" t="s">
        <v>12276</v>
      </c>
      <c r="G5373" s="63">
        <v>4</v>
      </c>
    </row>
    <row r="5374" spans="1:7" hidden="1" x14ac:dyDescent="0.25">
      <c r="A5374" s="61" t="s">
        <v>12289</v>
      </c>
      <c r="B5374" s="61" t="s">
        <v>145</v>
      </c>
      <c r="C5374" s="62">
        <v>588006</v>
      </c>
      <c r="D5374" s="61" t="s">
        <v>12132</v>
      </c>
      <c r="E5374" s="61" t="s">
        <v>12187</v>
      </c>
      <c r="F5374" s="61" t="s">
        <v>12275</v>
      </c>
      <c r="G5374" s="63">
        <v>4</v>
      </c>
    </row>
    <row r="5375" spans="1:7" hidden="1" x14ac:dyDescent="0.25">
      <c r="A5375" s="61" t="s">
        <v>12289</v>
      </c>
      <c r="B5375" s="61" t="s">
        <v>145</v>
      </c>
      <c r="C5375" s="62">
        <v>588006</v>
      </c>
      <c r="D5375" s="61" t="s">
        <v>12132</v>
      </c>
      <c r="E5375" s="61" t="s">
        <v>12187</v>
      </c>
      <c r="F5375" s="61" t="s">
        <v>12276</v>
      </c>
      <c r="G5375" s="63">
        <v>4</v>
      </c>
    </row>
    <row r="5376" spans="1:7" hidden="1" x14ac:dyDescent="0.25">
      <c r="A5376" s="61" t="s">
        <v>12289</v>
      </c>
      <c r="B5376" s="61" t="s">
        <v>5771</v>
      </c>
      <c r="C5376" s="62">
        <v>588018</v>
      </c>
      <c r="D5376" s="61" t="s">
        <v>12051</v>
      </c>
      <c r="E5376" s="61" t="s">
        <v>12213</v>
      </c>
      <c r="F5376" s="61" t="s">
        <v>12275</v>
      </c>
      <c r="G5376" s="63">
        <v>7</v>
      </c>
    </row>
    <row r="5377" spans="1:7" hidden="1" x14ac:dyDescent="0.25">
      <c r="A5377" s="61" t="s">
        <v>12289</v>
      </c>
      <c r="B5377" s="61" t="s">
        <v>5771</v>
      </c>
      <c r="C5377" s="62">
        <v>588018</v>
      </c>
      <c r="D5377" s="61" t="s">
        <v>12073</v>
      </c>
      <c r="E5377" s="61" t="s">
        <v>12213</v>
      </c>
      <c r="F5377" s="61" t="s">
        <v>12275</v>
      </c>
      <c r="G5377" s="63">
        <v>7</v>
      </c>
    </row>
    <row r="5378" spans="1:7" hidden="1" x14ac:dyDescent="0.25">
      <c r="A5378" s="61" t="s">
        <v>12289</v>
      </c>
      <c r="B5378" s="61" t="s">
        <v>112</v>
      </c>
      <c r="C5378" s="62">
        <v>588161</v>
      </c>
      <c r="D5378" s="61" t="s">
        <v>12101</v>
      </c>
      <c r="E5378" s="61" t="s">
        <v>12298</v>
      </c>
      <c r="F5378" s="61" t="s">
        <v>12275</v>
      </c>
      <c r="G5378" s="63">
        <v>5.5</v>
      </c>
    </row>
    <row r="5379" spans="1:7" hidden="1" x14ac:dyDescent="0.25">
      <c r="A5379" s="61" t="s">
        <v>12289</v>
      </c>
      <c r="B5379" s="61" t="s">
        <v>112</v>
      </c>
      <c r="C5379" s="62">
        <v>588161</v>
      </c>
      <c r="D5379" s="61" t="s">
        <v>12101</v>
      </c>
      <c r="E5379" s="61" t="s">
        <v>12298</v>
      </c>
      <c r="F5379" s="61" t="s">
        <v>12276</v>
      </c>
      <c r="G5379" s="63">
        <v>5.5</v>
      </c>
    </row>
    <row r="5380" spans="1:7" hidden="1" x14ac:dyDescent="0.25">
      <c r="A5380" s="61" t="s">
        <v>12289</v>
      </c>
      <c r="B5380" s="61" t="s">
        <v>112</v>
      </c>
      <c r="C5380" s="62">
        <v>588161</v>
      </c>
      <c r="D5380" s="61" t="s">
        <v>12101</v>
      </c>
      <c r="E5380" s="61" t="s">
        <v>12233</v>
      </c>
      <c r="F5380" s="61" t="s">
        <v>12275</v>
      </c>
      <c r="G5380" s="63">
        <v>5.5</v>
      </c>
    </row>
    <row r="5381" spans="1:7" hidden="1" x14ac:dyDescent="0.25">
      <c r="A5381" s="61" t="s">
        <v>12289</v>
      </c>
      <c r="B5381" s="61" t="s">
        <v>112</v>
      </c>
      <c r="C5381" s="62">
        <v>588161</v>
      </c>
      <c r="D5381" s="61" t="s">
        <v>12101</v>
      </c>
      <c r="E5381" s="61" t="s">
        <v>12233</v>
      </c>
      <c r="F5381" s="61" t="s">
        <v>12276</v>
      </c>
      <c r="G5381" s="63">
        <v>5.5</v>
      </c>
    </row>
    <row r="5382" spans="1:7" hidden="1" x14ac:dyDescent="0.25">
      <c r="A5382" s="61" t="s">
        <v>12289</v>
      </c>
      <c r="B5382" s="61" t="s">
        <v>112</v>
      </c>
      <c r="C5382" s="62">
        <v>588161</v>
      </c>
      <c r="D5382" s="61" t="s">
        <v>12101</v>
      </c>
      <c r="E5382" s="61" t="s">
        <v>12179</v>
      </c>
      <c r="F5382" s="61" t="s">
        <v>12275</v>
      </c>
      <c r="G5382" s="63">
        <v>5.5</v>
      </c>
    </row>
    <row r="5383" spans="1:7" hidden="1" x14ac:dyDescent="0.25">
      <c r="A5383" s="61" t="s">
        <v>12289</v>
      </c>
      <c r="B5383" s="61" t="s">
        <v>112</v>
      </c>
      <c r="C5383" s="62">
        <v>588161</v>
      </c>
      <c r="D5383" s="61" t="s">
        <v>12101</v>
      </c>
      <c r="E5383" s="61" t="s">
        <v>12179</v>
      </c>
      <c r="F5383" s="61" t="s">
        <v>12276</v>
      </c>
      <c r="G5383" s="63">
        <v>5.5</v>
      </c>
    </row>
    <row r="5384" spans="1:7" hidden="1" x14ac:dyDescent="0.25">
      <c r="A5384" s="61" t="s">
        <v>12289</v>
      </c>
      <c r="B5384" s="61" t="s">
        <v>112</v>
      </c>
      <c r="C5384" s="62">
        <v>588161</v>
      </c>
      <c r="D5384" s="61" t="s">
        <v>12051</v>
      </c>
      <c r="E5384" s="61" t="s">
        <v>12298</v>
      </c>
      <c r="F5384" s="61" t="s">
        <v>12275</v>
      </c>
      <c r="G5384" s="63">
        <v>5.5</v>
      </c>
    </row>
    <row r="5385" spans="1:7" hidden="1" x14ac:dyDescent="0.25">
      <c r="A5385" s="61" t="s">
        <v>12289</v>
      </c>
      <c r="B5385" s="61" t="s">
        <v>112</v>
      </c>
      <c r="C5385" s="62">
        <v>588161</v>
      </c>
      <c r="D5385" s="61" t="s">
        <v>12051</v>
      </c>
      <c r="E5385" s="61" t="s">
        <v>12298</v>
      </c>
      <c r="F5385" s="61" t="s">
        <v>12276</v>
      </c>
      <c r="G5385" s="63">
        <v>5.5</v>
      </c>
    </row>
    <row r="5386" spans="1:7" hidden="1" x14ac:dyDescent="0.25">
      <c r="A5386" s="61" t="s">
        <v>12289</v>
      </c>
      <c r="B5386" s="61" t="s">
        <v>112</v>
      </c>
      <c r="C5386" s="62">
        <v>588161</v>
      </c>
      <c r="D5386" s="61" t="s">
        <v>12051</v>
      </c>
      <c r="E5386" s="61" t="s">
        <v>12233</v>
      </c>
      <c r="F5386" s="61" t="s">
        <v>12275</v>
      </c>
      <c r="G5386" s="63">
        <v>5.5</v>
      </c>
    </row>
    <row r="5387" spans="1:7" hidden="1" x14ac:dyDescent="0.25">
      <c r="A5387" s="61" t="s">
        <v>12289</v>
      </c>
      <c r="B5387" s="61" t="s">
        <v>112</v>
      </c>
      <c r="C5387" s="62">
        <v>588161</v>
      </c>
      <c r="D5387" s="61" t="s">
        <v>12051</v>
      </c>
      <c r="E5387" s="61" t="s">
        <v>12233</v>
      </c>
      <c r="F5387" s="61" t="s">
        <v>12276</v>
      </c>
      <c r="G5387" s="63">
        <v>5.5</v>
      </c>
    </row>
    <row r="5388" spans="1:7" hidden="1" x14ac:dyDescent="0.25">
      <c r="A5388" s="61" t="s">
        <v>12289</v>
      </c>
      <c r="B5388" s="61" t="s">
        <v>112</v>
      </c>
      <c r="C5388" s="62">
        <v>588161</v>
      </c>
      <c r="D5388" s="61" t="s">
        <v>12051</v>
      </c>
      <c r="E5388" s="61" t="s">
        <v>12179</v>
      </c>
      <c r="F5388" s="61" t="s">
        <v>12275</v>
      </c>
      <c r="G5388" s="63">
        <v>5.5</v>
      </c>
    </row>
    <row r="5389" spans="1:7" hidden="1" x14ac:dyDescent="0.25">
      <c r="A5389" s="61" t="s">
        <v>12289</v>
      </c>
      <c r="B5389" s="61" t="s">
        <v>112</v>
      </c>
      <c r="C5389" s="62">
        <v>588161</v>
      </c>
      <c r="D5389" s="61" t="s">
        <v>12051</v>
      </c>
      <c r="E5389" s="61" t="s">
        <v>12179</v>
      </c>
      <c r="F5389" s="61" t="s">
        <v>12276</v>
      </c>
      <c r="G5389" s="63">
        <v>5.5</v>
      </c>
    </row>
    <row r="5390" spans="1:7" hidden="1" x14ac:dyDescent="0.25">
      <c r="A5390" s="61" t="s">
        <v>12289</v>
      </c>
      <c r="B5390" s="61" t="s">
        <v>185</v>
      </c>
      <c r="C5390" s="62">
        <v>267741</v>
      </c>
      <c r="D5390" s="61" t="s">
        <v>12051</v>
      </c>
      <c r="E5390" s="61" t="s">
        <v>12234</v>
      </c>
      <c r="F5390" s="61" t="s">
        <v>12275</v>
      </c>
      <c r="G5390" s="63">
        <v>1.5</v>
      </c>
    </row>
    <row r="5391" spans="1:7" hidden="1" x14ac:dyDescent="0.25">
      <c r="A5391" s="61" t="s">
        <v>12289</v>
      </c>
      <c r="B5391" s="61" t="s">
        <v>116</v>
      </c>
      <c r="C5391" s="62">
        <v>210759</v>
      </c>
      <c r="D5391" s="61" t="s">
        <v>12051</v>
      </c>
      <c r="E5391" s="61" t="s">
        <v>12235</v>
      </c>
      <c r="F5391" s="61" t="s">
        <v>12275</v>
      </c>
      <c r="G5391" s="63">
        <v>0.35</v>
      </c>
    </row>
    <row r="5392" spans="1:7" hidden="1" x14ac:dyDescent="0.25">
      <c r="A5392" s="61" t="s">
        <v>12289</v>
      </c>
      <c r="B5392" s="61" t="s">
        <v>116</v>
      </c>
      <c r="C5392" s="62">
        <v>210759</v>
      </c>
      <c r="D5392" s="61" t="s">
        <v>12051</v>
      </c>
      <c r="E5392" s="61" t="s">
        <v>12235</v>
      </c>
      <c r="F5392" s="61" t="s">
        <v>12276</v>
      </c>
      <c r="G5392" s="63">
        <v>0.35</v>
      </c>
    </row>
    <row r="5393" spans="1:7" hidden="1" x14ac:dyDescent="0.25">
      <c r="A5393" s="61" t="s">
        <v>12289</v>
      </c>
      <c r="B5393" s="61" t="s">
        <v>116</v>
      </c>
      <c r="C5393" s="62">
        <v>210759</v>
      </c>
      <c r="D5393" s="61" t="s">
        <v>11985</v>
      </c>
      <c r="E5393" s="61" t="s">
        <v>12235</v>
      </c>
      <c r="F5393" s="61" t="s">
        <v>12275</v>
      </c>
      <c r="G5393" s="63">
        <v>0.35</v>
      </c>
    </row>
    <row r="5394" spans="1:7" hidden="1" x14ac:dyDescent="0.25">
      <c r="A5394" s="61" t="s">
        <v>12289</v>
      </c>
      <c r="B5394" s="61" t="s">
        <v>116</v>
      </c>
      <c r="C5394" s="62">
        <v>210759</v>
      </c>
      <c r="D5394" s="61" t="s">
        <v>11985</v>
      </c>
      <c r="E5394" s="61" t="s">
        <v>12235</v>
      </c>
      <c r="F5394" s="61" t="s">
        <v>12276</v>
      </c>
      <c r="G5394" s="63">
        <v>0.35</v>
      </c>
    </row>
    <row r="5395" spans="1:7" hidden="1" x14ac:dyDescent="0.25">
      <c r="A5395" s="61" t="s">
        <v>12289</v>
      </c>
      <c r="B5395" s="61" t="s">
        <v>189</v>
      </c>
      <c r="C5395" s="62">
        <v>588332</v>
      </c>
      <c r="D5395" s="61" t="s">
        <v>12051</v>
      </c>
      <c r="E5395" s="61" t="s">
        <v>12169</v>
      </c>
      <c r="F5395" s="61" t="s">
        <v>12275</v>
      </c>
      <c r="G5395" s="63">
        <v>6</v>
      </c>
    </row>
    <row r="5396" spans="1:7" hidden="1" x14ac:dyDescent="0.25">
      <c r="A5396" s="61" t="s">
        <v>12289</v>
      </c>
      <c r="B5396" s="61" t="s">
        <v>189</v>
      </c>
      <c r="C5396" s="62">
        <v>588332</v>
      </c>
      <c r="D5396" s="61" t="s">
        <v>12051</v>
      </c>
      <c r="E5396" s="61" t="s">
        <v>12169</v>
      </c>
      <c r="F5396" s="61" t="s">
        <v>12276</v>
      </c>
      <c r="G5396" s="63">
        <v>6</v>
      </c>
    </row>
    <row r="5397" spans="1:7" hidden="1" x14ac:dyDescent="0.25">
      <c r="A5397" s="61" t="s">
        <v>12289</v>
      </c>
      <c r="B5397" s="61" t="s">
        <v>63</v>
      </c>
      <c r="C5397" s="62">
        <v>588436</v>
      </c>
      <c r="D5397" s="61" t="s">
        <v>12051</v>
      </c>
      <c r="E5397" s="61" t="s">
        <v>12181</v>
      </c>
      <c r="F5397" s="61" t="s">
        <v>12275</v>
      </c>
      <c r="G5397" s="63">
        <v>11.16</v>
      </c>
    </row>
    <row r="5398" spans="1:7" hidden="1" x14ac:dyDescent="0.25">
      <c r="A5398" s="61" t="s">
        <v>12289</v>
      </c>
      <c r="B5398" s="61" t="s">
        <v>63</v>
      </c>
      <c r="C5398" s="62">
        <v>588436</v>
      </c>
      <c r="D5398" s="61" t="s">
        <v>12065</v>
      </c>
      <c r="E5398" s="61" t="s">
        <v>12181</v>
      </c>
      <c r="F5398" s="61" t="s">
        <v>12275</v>
      </c>
      <c r="G5398" s="63">
        <v>11.16</v>
      </c>
    </row>
    <row r="5399" spans="1:7" hidden="1" x14ac:dyDescent="0.25">
      <c r="A5399" s="61" t="s">
        <v>12289</v>
      </c>
      <c r="B5399" s="61" t="s">
        <v>70</v>
      </c>
      <c r="C5399" s="62">
        <v>588451</v>
      </c>
      <c r="D5399" s="61" t="s">
        <v>12051</v>
      </c>
      <c r="E5399" s="61" t="s">
        <v>12224</v>
      </c>
      <c r="F5399" s="61" t="s">
        <v>12275</v>
      </c>
      <c r="G5399" s="63">
        <v>3</v>
      </c>
    </row>
    <row r="5400" spans="1:7" hidden="1" x14ac:dyDescent="0.25">
      <c r="A5400" s="61" t="s">
        <v>12289</v>
      </c>
      <c r="B5400" s="61" t="s">
        <v>109</v>
      </c>
      <c r="C5400" s="62">
        <v>588834</v>
      </c>
      <c r="D5400" s="61" t="s">
        <v>12051</v>
      </c>
      <c r="E5400" s="61" t="s">
        <v>12236</v>
      </c>
      <c r="F5400" s="61" t="s">
        <v>12276</v>
      </c>
      <c r="G5400" s="63">
        <v>2.5</v>
      </c>
    </row>
    <row r="5401" spans="1:7" hidden="1" x14ac:dyDescent="0.25">
      <c r="A5401" s="61" t="s">
        <v>12289</v>
      </c>
      <c r="B5401" s="61" t="s">
        <v>93</v>
      </c>
      <c r="C5401" s="62">
        <v>588835</v>
      </c>
      <c r="D5401" s="61" t="s">
        <v>12051</v>
      </c>
      <c r="E5401" s="61" t="s">
        <v>12204</v>
      </c>
      <c r="F5401" s="61" t="s">
        <v>12275</v>
      </c>
      <c r="G5401" s="63">
        <v>4</v>
      </c>
    </row>
    <row r="5402" spans="1:7" hidden="1" x14ac:dyDescent="0.25">
      <c r="A5402" s="61" t="s">
        <v>12289</v>
      </c>
      <c r="B5402" s="61" t="s">
        <v>93</v>
      </c>
      <c r="C5402" s="62">
        <v>588835</v>
      </c>
      <c r="D5402" s="61" t="s">
        <v>12051</v>
      </c>
      <c r="E5402" s="61" t="s">
        <v>12204</v>
      </c>
      <c r="F5402" s="61" t="s">
        <v>12276</v>
      </c>
      <c r="G5402" s="63">
        <v>4</v>
      </c>
    </row>
    <row r="5403" spans="1:7" hidden="1" x14ac:dyDescent="0.25">
      <c r="A5403" s="61" t="s">
        <v>12289</v>
      </c>
      <c r="B5403" s="61" t="s">
        <v>186</v>
      </c>
      <c r="C5403" s="62">
        <v>588912</v>
      </c>
      <c r="D5403" s="61" t="s">
        <v>12051</v>
      </c>
      <c r="E5403" s="61" t="s">
        <v>12166</v>
      </c>
      <c r="F5403" s="61" t="s">
        <v>12275</v>
      </c>
      <c r="G5403" s="63">
        <v>9</v>
      </c>
    </row>
    <row r="5404" spans="1:7" hidden="1" x14ac:dyDescent="0.25">
      <c r="A5404" s="61" t="s">
        <v>12289</v>
      </c>
      <c r="B5404" s="61" t="s">
        <v>186</v>
      </c>
      <c r="C5404" s="62">
        <v>588912</v>
      </c>
      <c r="D5404" s="61" t="s">
        <v>12051</v>
      </c>
      <c r="E5404" s="61" t="s">
        <v>12166</v>
      </c>
      <c r="F5404" s="61" t="s">
        <v>12276</v>
      </c>
      <c r="G5404" s="63">
        <v>8</v>
      </c>
    </row>
    <row r="5405" spans="1:7" hidden="1" x14ac:dyDescent="0.25">
      <c r="A5405" s="61" t="s">
        <v>12289</v>
      </c>
      <c r="B5405" s="61" t="s">
        <v>186</v>
      </c>
      <c r="C5405" s="62">
        <v>588912</v>
      </c>
      <c r="D5405" s="61" t="s">
        <v>11993</v>
      </c>
      <c r="E5405" s="61" t="s">
        <v>12166</v>
      </c>
      <c r="F5405" s="61" t="s">
        <v>12275</v>
      </c>
      <c r="G5405" s="63">
        <v>9</v>
      </c>
    </row>
    <row r="5406" spans="1:7" hidden="1" x14ac:dyDescent="0.25">
      <c r="A5406" s="61" t="s">
        <v>12289</v>
      </c>
      <c r="B5406" s="61" t="s">
        <v>186</v>
      </c>
      <c r="C5406" s="62">
        <v>588912</v>
      </c>
      <c r="D5406" s="61" t="s">
        <v>11993</v>
      </c>
      <c r="E5406" s="61" t="s">
        <v>12166</v>
      </c>
      <c r="F5406" s="61" t="s">
        <v>12276</v>
      </c>
      <c r="G5406" s="63">
        <v>8</v>
      </c>
    </row>
    <row r="5407" spans="1:7" hidden="1" x14ac:dyDescent="0.25">
      <c r="A5407" s="61" t="s">
        <v>12289</v>
      </c>
      <c r="B5407" s="61" t="s">
        <v>205</v>
      </c>
      <c r="C5407" s="62">
        <v>589024</v>
      </c>
      <c r="D5407" s="61" t="s">
        <v>12051</v>
      </c>
      <c r="E5407" s="61" t="s">
        <v>12214</v>
      </c>
      <c r="F5407" s="61" t="s">
        <v>12276</v>
      </c>
      <c r="G5407" s="63">
        <v>5</v>
      </c>
    </row>
    <row r="5408" spans="1:7" hidden="1" x14ac:dyDescent="0.25">
      <c r="A5408" s="61" t="s">
        <v>12289</v>
      </c>
      <c r="B5408" s="61" t="s">
        <v>230</v>
      </c>
      <c r="C5408" s="62">
        <v>583213</v>
      </c>
      <c r="D5408" s="61" t="s">
        <v>12051</v>
      </c>
      <c r="E5408" s="61" t="s">
        <v>12172</v>
      </c>
      <c r="F5408" s="61" t="s">
        <v>12275</v>
      </c>
      <c r="G5408" s="63">
        <v>3</v>
      </c>
    </row>
    <row r="5409" spans="1:7" hidden="1" x14ac:dyDescent="0.25">
      <c r="A5409" s="61" t="s">
        <v>12289</v>
      </c>
      <c r="B5409" s="61" t="s">
        <v>8597</v>
      </c>
      <c r="C5409" s="62">
        <v>583704</v>
      </c>
      <c r="D5409" s="61" t="s">
        <v>12051</v>
      </c>
      <c r="E5409" s="61" t="s">
        <v>12172</v>
      </c>
      <c r="F5409" s="61" t="s">
        <v>12275</v>
      </c>
      <c r="G5409" s="63">
        <v>3</v>
      </c>
    </row>
    <row r="5410" spans="1:7" hidden="1" x14ac:dyDescent="0.25">
      <c r="A5410" s="61" t="s">
        <v>12289</v>
      </c>
      <c r="B5410" s="61" t="s">
        <v>178</v>
      </c>
      <c r="C5410" s="62">
        <v>589103</v>
      </c>
      <c r="D5410" s="61" t="s">
        <v>12051</v>
      </c>
      <c r="E5410" s="61" t="s">
        <v>12217</v>
      </c>
      <c r="F5410" s="61" t="s">
        <v>12275</v>
      </c>
      <c r="G5410" s="63">
        <v>7</v>
      </c>
    </row>
    <row r="5411" spans="1:7" hidden="1" x14ac:dyDescent="0.25">
      <c r="A5411" s="61" t="s">
        <v>12289</v>
      </c>
      <c r="B5411" s="61" t="s">
        <v>178</v>
      </c>
      <c r="C5411" s="62">
        <v>589103</v>
      </c>
      <c r="D5411" s="61" t="s">
        <v>12051</v>
      </c>
      <c r="E5411" s="61" t="s">
        <v>12217</v>
      </c>
      <c r="F5411" s="61" t="s">
        <v>12276</v>
      </c>
      <c r="G5411" s="63">
        <v>7</v>
      </c>
    </row>
    <row r="5412" spans="1:7" hidden="1" x14ac:dyDescent="0.25">
      <c r="A5412" s="61" t="s">
        <v>12289</v>
      </c>
      <c r="B5412" s="61" t="s">
        <v>178</v>
      </c>
      <c r="C5412" s="62">
        <v>589103</v>
      </c>
      <c r="D5412" s="61" t="s">
        <v>12007</v>
      </c>
      <c r="E5412" s="61" t="s">
        <v>12217</v>
      </c>
      <c r="F5412" s="61" t="s">
        <v>12275</v>
      </c>
      <c r="G5412" s="63">
        <v>7</v>
      </c>
    </row>
    <row r="5413" spans="1:7" hidden="1" x14ac:dyDescent="0.25">
      <c r="A5413" s="61" t="s">
        <v>12289</v>
      </c>
      <c r="B5413" s="61" t="s">
        <v>178</v>
      </c>
      <c r="C5413" s="62">
        <v>589103</v>
      </c>
      <c r="D5413" s="61" t="s">
        <v>12007</v>
      </c>
      <c r="E5413" s="61" t="s">
        <v>12217</v>
      </c>
      <c r="F5413" s="61" t="s">
        <v>12276</v>
      </c>
      <c r="G5413" s="63">
        <v>7</v>
      </c>
    </row>
    <row r="5414" spans="1:7" hidden="1" x14ac:dyDescent="0.25">
      <c r="A5414" s="61" t="s">
        <v>12289</v>
      </c>
      <c r="B5414" s="61" t="s">
        <v>9228</v>
      </c>
      <c r="C5414" s="62">
        <v>589133</v>
      </c>
      <c r="D5414" s="61" t="s">
        <v>12051</v>
      </c>
      <c r="E5414" s="61" t="s">
        <v>12164</v>
      </c>
      <c r="F5414" s="61" t="s">
        <v>12276</v>
      </c>
      <c r="G5414" s="63">
        <v>7.5</v>
      </c>
    </row>
    <row r="5415" spans="1:7" hidden="1" x14ac:dyDescent="0.25">
      <c r="A5415" s="61" t="s">
        <v>12289</v>
      </c>
      <c r="B5415" s="61" t="s">
        <v>88</v>
      </c>
      <c r="C5415" s="62">
        <v>589182</v>
      </c>
      <c r="D5415" s="61" t="s">
        <v>12051</v>
      </c>
      <c r="E5415" s="61" t="s">
        <v>12213</v>
      </c>
      <c r="F5415" s="61" t="s">
        <v>12276</v>
      </c>
      <c r="G5415" s="63">
        <v>9</v>
      </c>
    </row>
    <row r="5416" spans="1:7" hidden="1" x14ac:dyDescent="0.25">
      <c r="A5416" s="61" t="s">
        <v>12289</v>
      </c>
      <c r="B5416" s="61" t="s">
        <v>152</v>
      </c>
      <c r="C5416" s="62">
        <v>589219</v>
      </c>
      <c r="D5416" s="61" t="s">
        <v>12051</v>
      </c>
      <c r="E5416" s="61" t="s">
        <v>12162</v>
      </c>
      <c r="F5416" s="61" t="s">
        <v>12276</v>
      </c>
      <c r="G5416" s="63">
        <v>3</v>
      </c>
    </row>
    <row r="5417" spans="1:7" hidden="1" x14ac:dyDescent="0.25">
      <c r="A5417" s="61" t="s">
        <v>12289</v>
      </c>
      <c r="B5417" s="61" t="s">
        <v>76</v>
      </c>
      <c r="C5417" s="62">
        <v>589241</v>
      </c>
      <c r="D5417" s="61" t="s">
        <v>12051</v>
      </c>
      <c r="E5417" s="61" t="s">
        <v>12184</v>
      </c>
      <c r="F5417" s="61" t="s">
        <v>12276</v>
      </c>
      <c r="G5417" s="63">
        <v>5</v>
      </c>
    </row>
    <row r="5418" spans="1:7" hidden="1" x14ac:dyDescent="0.25">
      <c r="A5418" s="61" t="s">
        <v>12289</v>
      </c>
      <c r="B5418" s="61" t="s">
        <v>175</v>
      </c>
      <c r="C5418" s="62">
        <v>589397</v>
      </c>
      <c r="D5418" s="61" t="s">
        <v>12051</v>
      </c>
      <c r="E5418" s="61" t="s">
        <v>12172</v>
      </c>
      <c r="F5418" s="61" t="s">
        <v>12275</v>
      </c>
      <c r="G5418" s="63">
        <v>3</v>
      </c>
    </row>
    <row r="5419" spans="1:7" hidden="1" x14ac:dyDescent="0.25">
      <c r="A5419" s="61" t="s">
        <v>12289</v>
      </c>
      <c r="B5419" s="61" t="s">
        <v>175</v>
      </c>
      <c r="C5419" s="62">
        <v>589397</v>
      </c>
      <c r="D5419" s="61" t="s">
        <v>12051</v>
      </c>
      <c r="E5419" s="61" t="s">
        <v>12172</v>
      </c>
      <c r="F5419" s="61" t="s">
        <v>12276</v>
      </c>
      <c r="G5419" s="63">
        <v>2</v>
      </c>
    </row>
    <row r="5420" spans="1:7" hidden="1" x14ac:dyDescent="0.25">
      <c r="A5420" s="61" t="s">
        <v>12289</v>
      </c>
      <c r="B5420" s="61" t="s">
        <v>175</v>
      </c>
      <c r="C5420" s="62">
        <v>589397</v>
      </c>
      <c r="D5420" s="61" t="s">
        <v>1174</v>
      </c>
      <c r="E5420" s="61" t="s">
        <v>12172</v>
      </c>
      <c r="F5420" s="61" t="s">
        <v>12275</v>
      </c>
      <c r="G5420" s="63">
        <v>3</v>
      </c>
    </row>
    <row r="5421" spans="1:7" hidden="1" x14ac:dyDescent="0.25">
      <c r="A5421" s="61" t="s">
        <v>12289</v>
      </c>
      <c r="B5421" s="61" t="s">
        <v>175</v>
      </c>
      <c r="C5421" s="62">
        <v>589397</v>
      </c>
      <c r="D5421" s="61" t="s">
        <v>1174</v>
      </c>
      <c r="E5421" s="61" t="s">
        <v>12172</v>
      </c>
      <c r="F5421" s="61" t="s">
        <v>12276</v>
      </c>
      <c r="G5421" s="63">
        <v>2</v>
      </c>
    </row>
    <row r="5422" spans="1:7" hidden="1" x14ac:dyDescent="0.25">
      <c r="A5422" s="61" t="s">
        <v>12289</v>
      </c>
      <c r="B5422" s="61" t="s">
        <v>193</v>
      </c>
      <c r="C5422" s="62">
        <v>589460</v>
      </c>
      <c r="D5422" s="61" t="s">
        <v>12051</v>
      </c>
      <c r="E5422" s="61" t="s">
        <v>12164</v>
      </c>
      <c r="F5422" s="61" t="s">
        <v>12275</v>
      </c>
      <c r="G5422" s="63">
        <v>3</v>
      </c>
    </row>
    <row r="5423" spans="1:7" hidden="1" x14ac:dyDescent="0.25">
      <c r="A5423" s="61" t="s">
        <v>12289</v>
      </c>
      <c r="B5423" s="61" t="s">
        <v>252</v>
      </c>
      <c r="C5423" s="62">
        <v>586515</v>
      </c>
      <c r="D5423" s="61" t="s">
        <v>12051</v>
      </c>
      <c r="E5423" s="61" t="s">
        <v>12172</v>
      </c>
      <c r="F5423" s="61" t="s">
        <v>12275</v>
      </c>
      <c r="G5423" s="63">
        <v>3</v>
      </c>
    </row>
    <row r="5424" spans="1:7" hidden="1" x14ac:dyDescent="0.25">
      <c r="A5424" s="61" t="s">
        <v>12289</v>
      </c>
      <c r="B5424" s="61" t="s">
        <v>252</v>
      </c>
      <c r="C5424" s="62">
        <v>586515</v>
      </c>
      <c r="D5424" s="61" t="s">
        <v>12051</v>
      </c>
      <c r="E5424" s="61" t="s">
        <v>12172</v>
      </c>
      <c r="F5424" s="61" t="s">
        <v>12276</v>
      </c>
      <c r="G5424" s="63">
        <v>2.5</v>
      </c>
    </row>
    <row r="5425" spans="1:7" hidden="1" x14ac:dyDescent="0.25">
      <c r="A5425" s="61" t="s">
        <v>12289</v>
      </c>
      <c r="B5425" s="61" t="s">
        <v>3221</v>
      </c>
      <c r="C5425" s="62">
        <v>589535</v>
      </c>
      <c r="D5425" s="61" t="s">
        <v>12051</v>
      </c>
      <c r="E5425" s="61" t="s">
        <v>12164</v>
      </c>
      <c r="F5425" s="61" t="s">
        <v>12275</v>
      </c>
      <c r="G5425" s="63">
        <v>3</v>
      </c>
    </row>
    <row r="5426" spans="1:7" hidden="1" x14ac:dyDescent="0.25">
      <c r="A5426" s="61" t="s">
        <v>12289</v>
      </c>
      <c r="B5426" s="61" t="s">
        <v>1035</v>
      </c>
      <c r="C5426" s="62">
        <v>216930</v>
      </c>
      <c r="D5426" s="61" t="s">
        <v>12051</v>
      </c>
      <c r="E5426" s="61" t="s">
        <v>12166</v>
      </c>
      <c r="F5426" s="61" t="s">
        <v>12275</v>
      </c>
      <c r="G5426" s="63">
        <v>9</v>
      </c>
    </row>
    <row r="5427" spans="1:7" hidden="1" x14ac:dyDescent="0.25">
      <c r="A5427" s="61" t="s">
        <v>12289</v>
      </c>
      <c r="B5427" s="61" t="s">
        <v>1035</v>
      </c>
      <c r="C5427" s="62">
        <v>216930</v>
      </c>
      <c r="D5427" s="61" t="s">
        <v>12051</v>
      </c>
      <c r="E5427" s="61" t="s">
        <v>12188</v>
      </c>
      <c r="F5427" s="61" t="s">
        <v>12275</v>
      </c>
      <c r="G5427" s="63">
        <v>5</v>
      </c>
    </row>
    <row r="5428" spans="1:7" hidden="1" x14ac:dyDescent="0.25">
      <c r="A5428" s="61" t="s">
        <v>12289</v>
      </c>
      <c r="B5428" s="61" t="s">
        <v>7081</v>
      </c>
      <c r="C5428" s="62">
        <v>209950</v>
      </c>
      <c r="D5428" s="61" t="s">
        <v>12051</v>
      </c>
      <c r="E5428" s="61" t="s">
        <v>12237</v>
      </c>
      <c r="F5428" s="61" t="s">
        <v>12275</v>
      </c>
      <c r="G5428" s="63">
        <v>2</v>
      </c>
    </row>
    <row r="5429" spans="1:7" hidden="1" x14ac:dyDescent="0.25">
      <c r="A5429" s="61" t="s">
        <v>12289</v>
      </c>
      <c r="B5429" s="61" t="s">
        <v>7081</v>
      </c>
      <c r="C5429" s="62">
        <v>209950</v>
      </c>
      <c r="D5429" s="61" t="s">
        <v>12051</v>
      </c>
      <c r="E5429" s="61" t="s">
        <v>12237</v>
      </c>
      <c r="F5429" s="61" t="s">
        <v>12276</v>
      </c>
      <c r="G5429" s="63">
        <v>2</v>
      </c>
    </row>
    <row r="5430" spans="1:7" hidden="1" x14ac:dyDescent="0.25">
      <c r="A5430" s="61" t="s">
        <v>12289</v>
      </c>
      <c r="B5430" s="61" t="s">
        <v>7081</v>
      </c>
      <c r="C5430" s="62">
        <v>209950</v>
      </c>
      <c r="D5430" s="61" t="s">
        <v>12071</v>
      </c>
      <c r="E5430" s="61" t="s">
        <v>12237</v>
      </c>
      <c r="F5430" s="61" t="s">
        <v>12275</v>
      </c>
      <c r="G5430" s="63">
        <v>2</v>
      </c>
    </row>
    <row r="5431" spans="1:7" hidden="1" x14ac:dyDescent="0.25">
      <c r="A5431" s="61" t="s">
        <v>12289</v>
      </c>
      <c r="B5431" s="61" t="s">
        <v>7081</v>
      </c>
      <c r="C5431" s="62">
        <v>209950</v>
      </c>
      <c r="D5431" s="61" t="s">
        <v>12071</v>
      </c>
      <c r="E5431" s="61" t="s">
        <v>12237</v>
      </c>
      <c r="F5431" s="61" t="s">
        <v>12276</v>
      </c>
      <c r="G5431" s="63">
        <v>2</v>
      </c>
    </row>
    <row r="5432" spans="1:7" hidden="1" x14ac:dyDescent="0.25">
      <c r="A5432" s="61" t="s">
        <v>12289</v>
      </c>
      <c r="B5432" s="61" t="s">
        <v>7081</v>
      </c>
      <c r="C5432" s="62">
        <v>209950</v>
      </c>
      <c r="D5432" s="61" t="s">
        <v>12093</v>
      </c>
      <c r="E5432" s="61" t="s">
        <v>12237</v>
      </c>
      <c r="F5432" s="61" t="s">
        <v>12275</v>
      </c>
      <c r="G5432" s="63">
        <v>2</v>
      </c>
    </row>
    <row r="5433" spans="1:7" hidden="1" x14ac:dyDescent="0.25">
      <c r="A5433" s="61" t="s">
        <v>12289</v>
      </c>
      <c r="B5433" s="61" t="s">
        <v>7081</v>
      </c>
      <c r="C5433" s="62">
        <v>209950</v>
      </c>
      <c r="D5433" s="61" t="s">
        <v>12093</v>
      </c>
      <c r="E5433" s="61" t="s">
        <v>12237</v>
      </c>
      <c r="F5433" s="61" t="s">
        <v>12276</v>
      </c>
      <c r="G5433" s="63">
        <v>2</v>
      </c>
    </row>
    <row r="5434" spans="1:7" hidden="1" x14ac:dyDescent="0.25">
      <c r="A5434" s="61" t="s">
        <v>12289</v>
      </c>
      <c r="B5434" s="61" t="s">
        <v>108</v>
      </c>
      <c r="C5434" s="62">
        <v>210346</v>
      </c>
      <c r="D5434" s="61" t="s">
        <v>12051</v>
      </c>
      <c r="E5434" s="61" t="s">
        <v>12229</v>
      </c>
      <c r="F5434" s="61" t="s">
        <v>12275</v>
      </c>
      <c r="G5434" s="63">
        <v>2.5</v>
      </c>
    </row>
    <row r="5435" spans="1:7" hidden="1" x14ac:dyDescent="0.25">
      <c r="A5435" s="61" t="s">
        <v>12289</v>
      </c>
      <c r="B5435" s="61" t="s">
        <v>108</v>
      </c>
      <c r="C5435" s="62">
        <v>210346</v>
      </c>
      <c r="D5435" s="61" t="s">
        <v>12051</v>
      </c>
      <c r="E5435" s="61" t="s">
        <v>12229</v>
      </c>
      <c r="F5435" s="61" t="s">
        <v>12276</v>
      </c>
      <c r="G5435" s="63">
        <v>2.5</v>
      </c>
    </row>
    <row r="5436" spans="1:7" hidden="1" x14ac:dyDescent="0.25">
      <c r="A5436" s="61" t="s">
        <v>12289</v>
      </c>
      <c r="B5436" s="61" t="s">
        <v>108</v>
      </c>
      <c r="C5436" s="62">
        <v>210346</v>
      </c>
      <c r="D5436" s="61" t="s">
        <v>12156</v>
      </c>
      <c r="E5436" s="61" t="s">
        <v>12229</v>
      </c>
      <c r="F5436" s="61" t="s">
        <v>12275</v>
      </c>
      <c r="G5436" s="63">
        <v>2.5</v>
      </c>
    </row>
    <row r="5437" spans="1:7" hidden="1" x14ac:dyDescent="0.25">
      <c r="A5437" s="61" t="s">
        <v>12289</v>
      </c>
      <c r="B5437" s="61" t="s">
        <v>108</v>
      </c>
      <c r="C5437" s="62">
        <v>210346</v>
      </c>
      <c r="D5437" s="61" t="s">
        <v>12156</v>
      </c>
      <c r="E5437" s="61" t="s">
        <v>12229</v>
      </c>
      <c r="F5437" s="61" t="s">
        <v>12276</v>
      </c>
      <c r="G5437" s="63">
        <v>2.5</v>
      </c>
    </row>
    <row r="5438" spans="1:7" hidden="1" x14ac:dyDescent="0.25">
      <c r="A5438" s="61" t="s">
        <v>12289</v>
      </c>
      <c r="B5438" s="61" t="s">
        <v>117</v>
      </c>
      <c r="C5438" s="62">
        <v>210899</v>
      </c>
      <c r="D5438" s="61" t="s">
        <v>12051</v>
      </c>
      <c r="E5438" s="61" t="s">
        <v>12198</v>
      </c>
      <c r="F5438" s="61" t="s">
        <v>12275</v>
      </c>
      <c r="G5438" s="63">
        <v>3.5</v>
      </c>
    </row>
    <row r="5439" spans="1:7" hidden="1" x14ac:dyDescent="0.25">
      <c r="A5439" s="61" t="s">
        <v>12289</v>
      </c>
      <c r="B5439" s="61" t="s">
        <v>126</v>
      </c>
      <c r="C5439" s="62">
        <v>44855</v>
      </c>
      <c r="D5439" s="61" t="s">
        <v>12051</v>
      </c>
      <c r="E5439" s="61" t="s">
        <v>12238</v>
      </c>
      <c r="F5439" s="61" t="s">
        <v>12275</v>
      </c>
      <c r="G5439" s="63">
        <v>2.5</v>
      </c>
    </row>
    <row r="5440" spans="1:7" hidden="1" x14ac:dyDescent="0.25">
      <c r="A5440" s="61" t="s">
        <v>12289</v>
      </c>
      <c r="B5440" s="61" t="s">
        <v>126</v>
      </c>
      <c r="C5440" s="62">
        <v>44855</v>
      </c>
      <c r="D5440" s="61" t="s">
        <v>12051</v>
      </c>
      <c r="E5440" s="61" t="s">
        <v>12238</v>
      </c>
      <c r="F5440" s="61" t="s">
        <v>12276</v>
      </c>
      <c r="G5440" s="63">
        <v>2.5</v>
      </c>
    </row>
    <row r="5441" spans="1:7" hidden="1" x14ac:dyDescent="0.25">
      <c r="A5441" s="61" t="s">
        <v>12289</v>
      </c>
      <c r="B5441" s="61" t="s">
        <v>126</v>
      </c>
      <c r="C5441" s="62">
        <v>44855</v>
      </c>
      <c r="D5441" s="61" t="s">
        <v>11997</v>
      </c>
      <c r="E5441" s="61" t="s">
        <v>12238</v>
      </c>
      <c r="F5441" s="61" t="s">
        <v>12275</v>
      </c>
      <c r="G5441" s="63">
        <v>2.5</v>
      </c>
    </row>
    <row r="5442" spans="1:7" hidden="1" x14ac:dyDescent="0.25">
      <c r="A5442" s="61" t="s">
        <v>12289</v>
      </c>
      <c r="B5442" s="61" t="s">
        <v>126</v>
      </c>
      <c r="C5442" s="62">
        <v>44855</v>
      </c>
      <c r="D5442" s="61" t="s">
        <v>11997</v>
      </c>
      <c r="E5442" s="61" t="s">
        <v>12238</v>
      </c>
      <c r="F5442" s="61" t="s">
        <v>12276</v>
      </c>
      <c r="G5442" s="63">
        <v>2.5</v>
      </c>
    </row>
    <row r="5443" spans="1:7" hidden="1" x14ac:dyDescent="0.25">
      <c r="A5443" s="61" t="s">
        <v>12289</v>
      </c>
      <c r="B5443" s="61" t="s">
        <v>10267</v>
      </c>
      <c r="C5443" s="62">
        <v>212110</v>
      </c>
      <c r="D5443" s="61" t="s">
        <v>12051</v>
      </c>
      <c r="E5443" s="61" t="s">
        <v>12227</v>
      </c>
      <c r="F5443" s="61" t="s">
        <v>12275</v>
      </c>
      <c r="G5443" s="63">
        <v>1.8</v>
      </c>
    </row>
    <row r="5444" spans="1:7" hidden="1" x14ac:dyDescent="0.25">
      <c r="A5444" s="61" t="s">
        <v>12289</v>
      </c>
      <c r="B5444" s="61" t="s">
        <v>133</v>
      </c>
      <c r="C5444" s="62">
        <v>212331</v>
      </c>
      <c r="D5444" s="61" t="s">
        <v>12051</v>
      </c>
      <c r="E5444" s="61" t="s">
        <v>12239</v>
      </c>
      <c r="F5444" s="61" t="s">
        <v>12275</v>
      </c>
      <c r="G5444" s="63">
        <v>5</v>
      </c>
    </row>
    <row r="5445" spans="1:7" hidden="1" x14ac:dyDescent="0.25">
      <c r="A5445" s="61" t="s">
        <v>12289</v>
      </c>
      <c r="B5445" s="61" t="s">
        <v>133</v>
      </c>
      <c r="C5445" s="62">
        <v>212331</v>
      </c>
      <c r="D5445" s="61" t="s">
        <v>12051</v>
      </c>
      <c r="E5445" s="61" t="s">
        <v>12239</v>
      </c>
      <c r="F5445" s="61" t="s">
        <v>12276</v>
      </c>
      <c r="G5445" s="63">
        <v>2.4</v>
      </c>
    </row>
    <row r="5446" spans="1:7" hidden="1" x14ac:dyDescent="0.25">
      <c r="A5446" s="61" t="s">
        <v>12289</v>
      </c>
      <c r="B5446" s="61" t="s">
        <v>133</v>
      </c>
      <c r="C5446" s="62">
        <v>212331</v>
      </c>
      <c r="D5446" s="61" t="s">
        <v>12117</v>
      </c>
      <c r="E5446" s="61" t="s">
        <v>12239</v>
      </c>
      <c r="F5446" s="61" t="s">
        <v>12275</v>
      </c>
      <c r="G5446" s="63">
        <v>5</v>
      </c>
    </row>
    <row r="5447" spans="1:7" hidden="1" x14ac:dyDescent="0.25">
      <c r="A5447" s="61" t="s">
        <v>12289</v>
      </c>
      <c r="B5447" s="61" t="s">
        <v>133</v>
      </c>
      <c r="C5447" s="62">
        <v>212331</v>
      </c>
      <c r="D5447" s="61" t="s">
        <v>12117</v>
      </c>
      <c r="E5447" s="61" t="s">
        <v>12239</v>
      </c>
      <c r="F5447" s="61" t="s">
        <v>12276</v>
      </c>
      <c r="G5447" s="63">
        <v>2.4</v>
      </c>
    </row>
    <row r="5448" spans="1:7" hidden="1" x14ac:dyDescent="0.25">
      <c r="A5448" s="61" t="s">
        <v>12289</v>
      </c>
      <c r="B5448" s="61" t="s">
        <v>150</v>
      </c>
      <c r="C5448" s="62">
        <v>213972</v>
      </c>
      <c r="D5448" s="61" t="s">
        <v>12051</v>
      </c>
      <c r="E5448" s="61" t="s">
        <v>12240</v>
      </c>
      <c r="F5448" s="61" t="s">
        <v>12275</v>
      </c>
      <c r="G5448" s="63">
        <v>2</v>
      </c>
    </row>
    <row r="5449" spans="1:7" hidden="1" x14ac:dyDescent="0.25">
      <c r="A5449" s="61" t="s">
        <v>12289</v>
      </c>
      <c r="B5449" s="61" t="s">
        <v>150</v>
      </c>
      <c r="C5449" s="62">
        <v>213972</v>
      </c>
      <c r="D5449" s="61" t="s">
        <v>12051</v>
      </c>
      <c r="E5449" s="61" t="s">
        <v>12240</v>
      </c>
      <c r="F5449" s="61" t="s">
        <v>12276</v>
      </c>
      <c r="G5449" s="63">
        <v>2</v>
      </c>
    </row>
    <row r="5450" spans="1:7" hidden="1" x14ac:dyDescent="0.25">
      <c r="A5450" s="61" t="s">
        <v>12289</v>
      </c>
      <c r="B5450" s="61" t="s">
        <v>150</v>
      </c>
      <c r="C5450" s="62">
        <v>213972</v>
      </c>
      <c r="D5450" s="61" t="s">
        <v>12029</v>
      </c>
      <c r="E5450" s="61" t="s">
        <v>12240</v>
      </c>
      <c r="F5450" s="61" t="s">
        <v>12275</v>
      </c>
      <c r="G5450" s="63">
        <v>2</v>
      </c>
    </row>
    <row r="5451" spans="1:7" hidden="1" x14ac:dyDescent="0.25">
      <c r="A5451" s="61" t="s">
        <v>12289</v>
      </c>
      <c r="B5451" s="61" t="s">
        <v>150</v>
      </c>
      <c r="C5451" s="62">
        <v>213972</v>
      </c>
      <c r="D5451" s="61" t="s">
        <v>12029</v>
      </c>
      <c r="E5451" s="61" t="s">
        <v>12240</v>
      </c>
      <c r="F5451" s="61" t="s">
        <v>12276</v>
      </c>
      <c r="G5451" s="63">
        <v>2</v>
      </c>
    </row>
    <row r="5452" spans="1:7" hidden="1" x14ac:dyDescent="0.25">
      <c r="A5452" s="61" t="s">
        <v>12289</v>
      </c>
      <c r="B5452" s="61" t="s">
        <v>12286</v>
      </c>
      <c r="C5452" s="62">
        <v>215001</v>
      </c>
      <c r="D5452" s="61" t="s">
        <v>12051</v>
      </c>
      <c r="E5452" s="61" t="s">
        <v>12204</v>
      </c>
      <c r="F5452" s="61" t="s">
        <v>12275</v>
      </c>
      <c r="G5452" s="63">
        <v>6.6</v>
      </c>
    </row>
    <row r="5453" spans="1:7" hidden="1" x14ac:dyDescent="0.25">
      <c r="A5453" s="61" t="s">
        <v>12289</v>
      </c>
      <c r="B5453" s="61" t="s">
        <v>12286</v>
      </c>
      <c r="C5453" s="62">
        <v>215001</v>
      </c>
      <c r="D5453" s="61" t="s">
        <v>12051</v>
      </c>
      <c r="E5453" s="61" t="s">
        <v>12204</v>
      </c>
      <c r="F5453" s="61" t="s">
        <v>12276</v>
      </c>
      <c r="G5453" s="63">
        <v>3</v>
      </c>
    </row>
    <row r="5454" spans="1:7" hidden="1" x14ac:dyDescent="0.25">
      <c r="A5454" s="61" t="s">
        <v>12289</v>
      </c>
      <c r="B5454" s="61" t="s">
        <v>12286</v>
      </c>
      <c r="C5454" s="62">
        <v>215001</v>
      </c>
      <c r="D5454" s="61" t="s">
        <v>12113</v>
      </c>
      <c r="E5454" s="61" t="s">
        <v>12204</v>
      </c>
      <c r="F5454" s="61" t="s">
        <v>12275</v>
      </c>
      <c r="G5454" s="63">
        <v>6.6</v>
      </c>
    </row>
    <row r="5455" spans="1:7" hidden="1" x14ac:dyDescent="0.25">
      <c r="A5455" s="61" t="s">
        <v>12289</v>
      </c>
      <c r="B5455" s="61" t="s">
        <v>12286</v>
      </c>
      <c r="C5455" s="62">
        <v>215001</v>
      </c>
      <c r="D5455" s="61" t="s">
        <v>12113</v>
      </c>
      <c r="E5455" s="61" t="s">
        <v>12204</v>
      </c>
      <c r="F5455" s="61" t="s">
        <v>12276</v>
      </c>
      <c r="G5455" s="63">
        <v>3</v>
      </c>
    </row>
    <row r="5456" spans="1:7" hidden="1" x14ac:dyDescent="0.25">
      <c r="A5456" s="61" t="s">
        <v>12289</v>
      </c>
      <c r="B5456" s="61" t="s">
        <v>73</v>
      </c>
      <c r="C5456" s="62">
        <v>215712</v>
      </c>
      <c r="D5456" s="61" t="s">
        <v>12051</v>
      </c>
      <c r="E5456" s="61" t="s">
        <v>12239</v>
      </c>
      <c r="F5456" s="61" t="s">
        <v>12275</v>
      </c>
      <c r="G5456" s="63">
        <v>3.8</v>
      </c>
    </row>
    <row r="5457" spans="1:7" hidden="1" x14ac:dyDescent="0.25">
      <c r="A5457" s="61" t="s">
        <v>12289</v>
      </c>
      <c r="B5457" s="61" t="s">
        <v>73</v>
      </c>
      <c r="C5457" s="62">
        <v>215712</v>
      </c>
      <c r="D5457" s="61" t="s">
        <v>12051</v>
      </c>
      <c r="E5457" s="61" t="s">
        <v>12239</v>
      </c>
      <c r="F5457" s="61" t="s">
        <v>12276</v>
      </c>
      <c r="G5457" s="63">
        <v>2.4</v>
      </c>
    </row>
    <row r="5458" spans="1:7" hidden="1" x14ac:dyDescent="0.25">
      <c r="A5458" s="61" t="s">
        <v>12289</v>
      </c>
      <c r="B5458" s="61" t="s">
        <v>73</v>
      </c>
      <c r="C5458" s="62">
        <v>215712</v>
      </c>
      <c r="D5458" s="61" t="s">
        <v>12117</v>
      </c>
      <c r="E5458" s="61" t="s">
        <v>12239</v>
      </c>
      <c r="F5458" s="61" t="s">
        <v>12275</v>
      </c>
      <c r="G5458" s="63">
        <v>3.8</v>
      </c>
    </row>
    <row r="5459" spans="1:7" hidden="1" x14ac:dyDescent="0.25">
      <c r="A5459" s="61" t="s">
        <v>12289</v>
      </c>
      <c r="B5459" s="61" t="s">
        <v>73</v>
      </c>
      <c r="C5459" s="62">
        <v>215712</v>
      </c>
      <c r="D5459" s="61" t="s">
        <v>12117</v>
      </c>
      <c r="E5459" s="61" t="s">
        <v>12239</v>
      </c>
      <c r="F5459" s="61" t="s">
        <v>12276</v>
      </c>
      <c r="G5459" s="63">
        <v>2.4</v>
      </c>
    </row>
    <row r="5460" spans="1:7" hidden="1" x14ac:dyDescent="0.25">
      <c r="A5460" s="61" t="s">
        <v>12289</v>
      </c>
      <c r="B5460" s="61" t="s">
        <v>77</v>
      </c>
      <c r="C5460" s="62">
        <v>216328</v>
      </c>
      <c r="D5460" s="61" t="s">
        <v>12051</v>
      </c>
      <c r="E5460" s="61" t="s">
        <v>12230</v>
      </c>
      <c r="F5460" s="61" t="s">
        <v>12275</v>
      </c>
      <c r="G5460" s="63">
        <v>3.5</v>
      </c>
    </row>
    <row r="5461" spans="1:7" hidden="1" x14ac:dyDescent="0.25">
      <c r="A5461" s="61" t="s">
        <v>12289</v>
      </c>
      <c r="B5461" s="61" t="s">
        <v>77</v>
      </c>
      <c r="C5461" s="62">
        <v>216328</v>
      </c>
      <c r="D5461" s="61" t="s">
        <v>12051</v>
      </c>
      <c r="E5461" s="61" t="s">
        <v>12230</v>
      </c>
      <c r="F5461" s="61" t="s">
        <v>12276</v>
      </c>
      <c r="G5461" s="63">
        <v>3</v>
      </c>
    </row>
    <row r="5462" spans="1:7" hidden="1" x14ac:dyDescent="0.25">
      <c r="A5462" s="61" t="s">
        <v>12289</v>
      </c>
      <c r="B5462" s="61" t="s">
        <v>77</v>
      </c>
      <c r="C5462" s="62">
        <v>216328</v>
      </c>
      <c r="D5462" s="61" t="s">
        <v>12059</v>
      </c>
      <c r="E5462" s="61" t="s">
        <v>12230</v>
      </c>
      <c r="F5462" s="61" t="s">
        <v>12276</v>
      </c>
      <c r="G5462" s="63">
        <v>3</v>
      </c>
    </row>
    <row r="5463" spans="1:7" hidden="1" x14ac:dyDescent="0.25">
      <c r="A5463" s="61" t="s">
        <v>12289</v>
      </c>
      <c r="B5463" s="61" t="s">
        <v>180</v>
      </c>
      <c r="C5463" s="62">
        <v>215232</v>
      </c>
      <c r="D5463" s="61" t="s">
        <v>12051</v>
      </c>
      <c r="E5463" s="61" t="s">
        <v>12241</v>
      </c>
      <c r="F5463" s="61" t="s">
        <v>12275</v>
      </c>
      <c r="G5463" s="63">
        <v>5</v>
      </c>
    </row>
    <row r="5464" spans="1:7" hidden="1" x14ac:dyDescent="0.25">
      <c r="A5464" s="61" t="s">
        <v>12289</v>
      </c>
      <c r="B5464" s="61" t="s">
        <v>180</v>
      </c>
      <c r="C5464" s="62">
        <v>215232</v>
      </c>
      <c r="D5464" s="61" t="s">
        <v>12090</v>
      </c>
      <c r="E5464" s="61" t="s">
        <v>12241</v>
      </c>
      <c r="F5464" s="61" t="s">
        <v>12275</v>
      </c>
      <c r="G5464" s="63">
        <v>5</v>
      </c>
    </row>
    <row r="5465" spans="1:7" hidden="1" x14ac:dyDescent="0.25">
      <c r="A5465" s="61" t="s">
        <v>12289</v>
      </c>
      <c r="B5465" s="61" t="s">
        <v>225</v>
      </c>
      <c r="C5465" s="62">
        <v>44810</v>
      </c>
      <c r="D5465" s="61" t="s">
        <v>12051</v>
      </c>
      <c r="E5465" s="61" t="s">
        <v>12173</v>
      </c>
      <c r="F5465" s="61" t="s">
        <v>12275</v>
      </c>
      <c r="G5465" s="63">
        <v>4.5</v>
      </c>
    </row>
    <row r="5466" spans="1:7" hidden="1" x14ac:dyDescent="0.25">
      <c r="A5466" s="61" t="s">
        <v>12289</v>
      </c>
      <c r="B5466" s="61" t="s">
        <v>225</v>
      </c>
      <c r="C5466" s="62">
        <v>44810</v>
      </c>
      <c r="D5466" s="61" t="s">
        <v>12051</v>
      </c>
      <c r="E5466" s="61" t="s">
        <v>12173</v>
      </c>
      <c r="F5466" s="61" t="s">
        <v>12276</v>
      </c>
      <c r="G5466" s="63">
        <v>3</v>
      </c>
    </row>
    <row r="5467" spans="1:7" hidden="1" x14ac:dyDescent="0.25">
      <c r="A5467" s="61" t="s">
        <v>12289</v>
      </c>
      <c r="B5467" s="61" t="s">
        <v>225</v>
      </c>
      <c r="C5467" s="62">
        <v>44810</v>
      </c>
      <c r="D5467" s="61" t="s">
        <v>12005</v>
      </c>
      <c r="E5467" s="61" t="s">
        <v>12173</v>
      </c>
      <c r="F5467" s="61" t="s">
        <v>12275</v>
      </c>
      <c r="G5467" s="63">
        <v>4.5</v>
      </c>
    </row>
    <row r="5468" spans="1:7" hidden="1" x14ac:dyDescent="0.25">
      <c r="A5468" s="61" t="s">
        <v>12289</v>
      </c>
      <c r="B5468" s="61" t="s">
        <v>225</v>
      </c>
      <c r="C5468" s="62">
        <v>44810</v>
      </c>
      <c r="D5468" s="61" t="s">
        <v>12005</v>
      </c>
      <c r="E5468" s="61" t="s">
        <v>12173</v>
      </c>
      <c r="F5468" s="61" t="s">
        <v>12276</v>
      </c>
      <c r="G5468" s="63">
        <v>3</v>
      </c>
    </row>
    <row r="5469" spans="1:7" hidden="1" x14ac:dyDescent="0.25">
      <c r="A5469" s="61" t="s">
        <v>12289</v>
      </c>
      <c r="B5469" s="61" t="s">
        <v>50</v>
      </c>
      <c r="C5469" s="62">
        <v>490670</v>
      </c>
      <c r="D5469" s="61" t="s">
        <v>12051</v>
      </c>
      <c r="E5469" s="61" t="s">
        <v>12230</v>
      </c>
      <c r="F5469" s="61" t="s">
        <v>12275</v>
      </c>
      <c r="G5469" s="63">
        <v>3</v>
      </c>
    </row>
    <row r="5470" spans="1:7" hidden="1" x14ac:dyDescent="0.25">
      <c r="A5470" s="61" t="s">
        <v>12289</v>
      </c>
      <c r="B5470" s="61" t="s">
        <v>201</v>
      </c>
      <c r="C5470" s="62">
        <v>492478</v>
      </c>
      <c r="D5470" s="61" t="s">
        <v>12051</v>
      </c>
      <c r="E5470" s="61" t="s">
        <v>12242</v>
      </c>
      <c r="F5470" s="61" t="s">
        <v>12275</v>
      </c>
      <c r="G5470" s="63">
        <v>3</v>
      </c>
    </row>
    <row r="5471" spans="1:7" hidden="1" x14ac:dyDescent="0.25">
      <c r="A5471" s="61" t="s">
        <v>12289</v>
      </c>
      <c r="B5471" s="61" t="s">
        <v>201</v>
      </c>
      <c r="C5471" s="62">
        <v>492478</v>
      </c>
      <c r="D5471" s="61" t="s">
        <v>12051</v>
      </c>
      <c r="E5471" s="61" t="s">
        <v>12242</v>
      </c>
      <c r="F5471" s="61" t="s">
        <v>12276</v>
      </c>
      <c r="G5471" s="63">
        <v>1.5</v>
      </c>
    </row>
    <row r="5472" spans="1:7" hidden="1" x14ac:dyDescent="0.25">
      <c r="A5472" s="61" t="s">
        <v>12289</v>
      </c>
      <c r="B5472" s="61" t="s">
        <v>201</v>
      </c>
      <c r="C5472" s="62">
        <v>492478</v>
      </c>
      <c r="D5472" s="61" t="s">
        <v>12103</v>
      </c>
      <c r="E5472" s="61" t="s">
        <v>12242</v>
      </c>
      <c r="F5472" s="61" t="s">
        <v>12275</v>
      </c>
      <c r="G5472" s="63">
        <v>3</v>
      </c>
    </row>
    <row r="5473" spans="1:7" hidden="1" x14ac:dyDescent="0.25">
      <c r="A5473" s="61" t="s">
        <v>12289</v>
      </c>
      <c r="B5473" s="61" t="s">
        <v>201</v>
      </c>
      <c r="C5473" s="62">
        <v>492478</v>
      </c>
      <c r="D5473" s="61" t="s">
        <v>12103</v>
      </c>
      <c r="E5473" s="61" t="s">
        <v>12242</v>
      </c>
      <c r="F5473" s="61" t="s">
        <v>12276</v>
      </c>
      <c r="G5473" s="63">
        <v>1.5</v>
      </c>
    </row>
    <row r="5474" spans="1:7" hidden="1" x14ac:dyDescent="0.25">
      <c r="A5474" s="61" t="s">
        <v>12289</v>
      </c>
      <c r="B5474" s="61" t="s">
        <v>102</v>
      </c>
      <c r="C5474" s="62">
        <v>492733</v>
      </c>
      <c r="D5474" s="61" t="s">
        <v>12051</v>
      </c>
      <c r="E5474" s="61" t="s">
        <v>12230</v>
      </c>
      <c r="F5474" s="61" t="s">
        <v>12275</v>
      </c>
      <c r="G5474" s="63">
        <v>3</v>
      </c>
    </row>
    <row r="5475" spans="1:7" hidden="1" x14ac:dyDescent="0.25">
      <c r="A5475" s="61" t="s">
        <v>12289</v>
      </c>
      <c r="B5475" s="61" t="s">
        <v>62</v>
      </c>
      <c r="C5475" s="62">
        <v>486885</v>
      </c>
      <c r="D5475" s="61" t="s">
        <v>12051</v>
      </c>
      <c r="E5475" s="61" t="s">
        <v>12225</v>
      </c>
      <c r="F5475" s="61" t="s">
        <v>12276</v>
      </c>
      <c r="G5475" s="63">
        <v>7.5</v>
      </c>
    </row>
    <row r="5476" spans="1:7" hidden="1" x14ac:dyDescent="0.25">
      <c r="A5476" s="61" t="s">
        <v>12289</v>
      </c>
      <c r="B5476" s="61" t="s">
        <v>187</v>
      </c>
      <c r="C5476" s="62">
        <v>487012</v>
      </c>
      <c r="D5476" s="61" t="s">
        <v>12051</v>
      </c>
      <c r="E5476" s="61" t="s">
        <v>12242</v>
      </c>
      <c r="F5476" s="61" t="s">
        <v>12275</v>
      </c>
      <c r="G5476" s="63">
        <v>5</v>
      </c>
    </row>
    <row r="5477" spans="1:7" hidden="1" x14ac:dyDescent="0.25">
      <c r="A5477" s="61" t="s">
        <v>12289</v>
      </c>
      <c r="B5477" s="61" t="s">
        <v>218</v>
      </c>
      <c r="C5477" s="62">
        <v>45199</v>
      </c>
      <c r="D5477" s="61" t="s">
        <v>12051</v>
      </c>
      <c r="E5477" s="61" t="s">
        <v>12173</v>
      </c>
      <c r="F5477" s="61" t="s">
        <v>12275</v>
      </c>
      <c r="G5477" s="63">
        <v>5</v>
      </c>
    </row>
    <row r="5478" spans="1:7" hidden="1" x14ac:dyDescent="0.25">
      <c r="A5478" s="61" t="s">
        <v>12289</v>
      </c>
      <c r="B5478" s="61" t="s">
        <v>155</v>
      </c>
      <c r="C5478" s="62">
        <v>485814</v>
      </c>
      <c r="D5478" s="61" t="s">
        <v>12051</v>
      </c>
      <c r="E5478" s="61" t="s">
        <v>12183</v>
      </c>
      <c r="F5478" s="61" t="s">
        <v>12275</v>
      </c>
      <c r="G5478" s="63">
        <v>5</v>
      </c>
    </row>
    <row r="5479" spans="1:7" hidden="1" x14ac:dyDescent="0.25">
      <c r="A5479" s="61" t="s">
        <v>12289</v>
      </c>
      <c r="B5479" s="61" t="s">
        <v>176</v>
      </c>
      <c r="C5479" s="62">
        <v>45115</v>
      </c>
      <c r="D5479" s="61" t="s">
        <v>12051</v>
      </c>
      <c r="E5479" s="61" t="s">
        <v>12183</v>
      </c>
      <c r="F5479" s="61" t="s">
        <v>12275</v>
      </c>
      <c r="G5479" s="63">
        <v>5</v>
      </c>
    </row>
    <row r="5480" spans="1:7" hidden="1" x14ac:dyDescent="0.25">
      <c r="A5480" s="61" t="s">
        <v>12289</v>
      </c>
      <c r="B5480" s="61" t="s">
        <v>38</v>
      </c>
      <c r="C5480" s="62">
        <v>210388</v>
      </c>
      <c r="D5480" s="61" t="s">
        <v>12051</v>
      </c>
      <c r="E5480" s="61" t="s">
        <v>12219</v>
      </c>
      <c r="F5480" s="61" t="s">
        <v>12276</v>
      </c>
      <c r="G5480" s="63">
        <v>3.5</v>
      </c>
    </row>
    <row r="5481" spans="1:7" hidden="1" x14ac:dyDescent="0.25">
      <c r="A5481" s="61" t="s">
        <v>12289</v>
      </c>
      <c r="B5481" s="61" t="s">
        <v>52</v>
      </c>
      <c r="C5481" s="62">
        <v>212040</v>
      </c>
      <c r="D5481" s="61" t="s">
        <v>12051</v>
      </c>
      <c r="E5481" s="61" t="s">
        <v>12202</v>
      </c>
      <c r="F5481" s="61" t="s">
        <v>12276</v>
      </c>
      <c r="G5481" s="63">
        <v>7</v>
      </c>
    </row>
    <row r="5482" spans="1:7" hidden="1" x14ac:dyDescent="0.25">
      <c r="A5482" s="61" t="s">
        <v>12289</v>
      </c>
      <c r="B5482" s="61" t="s">
        <v>951</v>
      </c>
      <c r="C5482" s="62">
        <v>215027</v>
      </c>
      <c r="D5482" s="61" t="s">
        <v>12051</v>
      </c>
      <c r="E5482" s="61" t="s">
        <v>12165</v>
      </c>
      <c r="F5482" s="61" t="s">
        <v>12275</v>
      </c>
      <c r="G5482" s="63">
        <v>10</v>
      </c>
    </row>
    <row r="5483" spans="1:7" hidden="1" x14ac:dyDescent="0.25">
      <c r="A5483" s="61" t="s">
        <v>12289</v>
      </c>
      <c r="B5483" s="61" t="s">
        <v>142</v>
      </c>
      <c r="C5483" s="62">
        <v>340077</v>
      </c>
      <c r="D5483" s="61" t="s">
        <v>12051</v>
      </c>
      <c r="E5483" s="61" t="s">
        <v>12183</v>
      </c>
      <c r="F5483" s="61" t="s">
        <v>12275</v>
      </c>
      <c r="G5483" s="63">
        <v>5</v>
      </c>
    </row>
    <row r="5484" spans="1:7" hidden="1" x14ac:dyDescent="0.25">
      <c r="A5484" s="61" t="s">
        <v>12289</v>
      </c>
      <c r="B5484" s="61" t="s">
        <v>61</v>
      </c>
      <c r="C5484" s="62">
        <v>493361</v>
      </c>
      <c r="D5484" s="61" t="s">
        <v>12051</v>
      </c>
      <c r="E5484" s="61" t="s">
        <v>12204</v>
      </c>
      <c r="F5484" s="61" t="s">
        <v>12275</v>
      </c>
      <c r="G5484" s="63">
        <v>2.5</v>
      </c>
    </row>
    <row r="5485" spans="1:7" hidden="1" x14ac:dyDescent="0.25">
      <c r="A5485" s="61" t="s">
        <v>12289</v>
      </c>
      <c r="B5485" s="61" t="s">
        <v>61</v>
      </c>
      <c r="C5485" s="62">
        <v>493361</v>
      </c>
      <c r="D5485" s="61" t="s">
        <v>12051</v>
      </c>
      <c r="E5485" s="61" t="s">
        <v>12204</v>
      </c>
      <c r="F5485" s="61" t="s">
        <v>12276</v>
      </c>
      <c r="G5485" s="63">
        <v>2</v>
      </c>
    </row>
    <row r="5486" spans="1:7" hidden="1" x14ac:dyDescent="0.25">
      <c r="A5486" s="61" t="s">
        <v>12289</v>
      </c>
      <c r="B5486" s="61" t="s">
        <v>61</v>
      </c>
      <c r="C5486" s="62">
        <v>493361</v>
      </c>
      <c r="D5486" s="61" t="s">
        <v>12113</v>
      </c>
      <c r="E5486" s="61" t="s">
        <v>12204</v>
      </c>
      <c r="F5486" s="61" t="s">
        <v>12276</v>
      </c>
      <c r="G5486" s="63">
        <v>2</v>
      </c>
    </row>
    <row r="5487" spans="1:7" hidden="1" x14ac:dyDescent="0.25">
      <c r="A5487" s="61" t="s">
        <v>12289</v>
      </c>
      <c r="B5487" s="61" t="s">
        <v>184</v>
      </c>
      <c r="C5487" s="62">
        <v>497431</v>
      </c>
      <c r="D5487" s="61" t="s">
        <v>12051</v>
      </c>
      <c r="E5487" s="61" t="s">
        <v>12224</v>
      </c>
      <c r="F5487" s="61" t="s">
        <v>12275</v>
      </c>
      <c r="G5487" s="63">
        <v>6</v>
      </c>
    </row>
    <row r="5488" spans="1:7" hidden="1" x14ac:dyDescent="0.25">
      <c r="A5488" s="61" t="s">
        <v>12289</v>
      </c>
      <c r="B5488" s="61" t="s">
        <v>173</v>
      </c>
      <c r="C5488" s="62">
        <v>497533</v>
      </c>
      <c r="D5488" s="61" t="s">
        <v>12051</v>
      </c>
      <c r="E5488" s="61" t="s">
        <v>12174</v>
      </c>
      <c r="F5488" s="61" t="s">
        <v>12276</v>
      </c>
      <c r="G5488" s="63">
        <v>6</v>
      </c>
    </row>
    <row r="5489" spans="1:7" hidden="1" x14ac:dyDescent="0.25">
      <c r="A5489" s="61" t="s">
        <v>12289</v>
      </c>
      <c r="B5489" s="61" t="s">
        <v>173</v>
      </c>
      <c r="C5489" s="62">
        <v>497533</v>
      </c>
      <c r="D5489" s="61" t="s">
        <v>12039</v>
      </c>
      <c r="E5489" s="61" t="s">
        <v>12174</v>
      </c>
      <c r="F5489" s="61" t="s">
        <v>12276</v>
      </c>
      <c r="G5489" s="63">
        <v>6</v>
      </c>
    </row>
    <row r="5490" spans="1:7" hidden="1" x14ac:dyDescent="0.25">
      <c r="A5490" s="61" t="s">
        <v>12289</v>
      </c>
      <c r="B5490" s="61" t="s">
        <v>10086</v>
      </c>
      <c r="C5490" s="62">
        <v>575563</v>
      </c>
      <c r="D5490" s="61" t="s">
        <v>12051</v>
      </c>
      <c r="E5490" s="61" t="s">
        <v>12222</v>
      </c>
      <c r="F5490" s="61" t="s">
        <v>12275</v>
      </c>
      <c r="G5490" s="63">
        <v>2.5</v>
      </c>
    </row>
    <row r="5491" spans="1:7" hidden="1" x14ac:dyDescent="0.25">
      <c r="A5491" s="61" t="s">
        <v>12289</v>
      </c>
      <c r="B5491" s="61" t="s">
        <v>10086</v>
      </c>
      <c r="C5491" s="62">
        <v>575563</v>
      </c>
      <c r="D5491" s="61" t="s">
        <v>12051</v>
      </c>
      <c r="E5491" s="61" t="s">
        <v>12222</v>
      </c>
      <c r="F5491" s="61" t="s">
        <v>12276</v>
      </c>
      <c r="G5491" s="63">
        <v>2.5</v>
      </c>
    </row>
    <row r="5492" spans="1:7" hidden="1" x14ac:dyDescent="0.25">
      <c r="A5492" s="61" t="s">
        <v>12289</v>
      </c>
      <c r="B5492" s="61" t="s">
        <v>10086</v>
      </c>
      <c r="C5492" s="62">
        <v>575563</v>
      </c>
      <c r="D5492" s="61" t="s">
        <v>12119</v>
      </c>
      <c r="E5492" s="61" t="s">
        <v>12222</v>
      </c>
      <c r="F5492" s="61" t="s">
        <v>12275</v>
      </c>
      <c r="G5492" s="63">
        <v>2.5</v>
      </c>
    </row>
    <row r="5493" spans="1:7" hidden="1" x14ac:dyDescent="0.25">
      <c r="A5493" s="61" t="s">
        <v>12289</v>
      </c>
      <c r="B5493" s="61" t="s">
        <v>10086</v>
      </c>
      <c r="C5493" s="62">
        <v>575563</v>
      </c>
      <c r="D5493" s="61" t="s">
        <v>12119</v>
      </c>
      <c r="E5493" s="61" t="s">
        <v>12222</v>
      </c>
      <c r="F5493" s="61" t="s">
        <v>12276</v>
      </c>
      <c r="G5493" s="63">
        <v>2.5</v>
      </c>
    </row>
    <row r="5494" spans="1:7" hidden="1" x14ac:dyDescent="0.25">
      <c r="A5494" s="61" t="s">
        <v>12289</v>
      </c>
      <c r="B5494" s="61" t="s">
        <v>162</v>
      </c>
      <c r="C5494" s="62">
        <v>576299</v>
      </c>
      <c r="D5494" s="61" t="s">
        <v>12088</v>
      </c>
      <c r="E5494" s="61" t="s">
        <v>12211</v>
      </c>
      <c r="F5494" s="61" t="s">
        <v>12275</v>
      </c>
      <c r="G5494" s="63">
        <v>3</v>
      </c>
    </row>
    <row r="5495" spans="1:7" hidden="1" x14ac:dyDescent="0.25">
      <c r="A5495" s="61" t="s">
        <v>12289</v>
      </c>
      <c r="B5495" s="61" t="s">
        <v>162</v>
      </c>
      <c r="C5495" s="62">
        <v>576299</v>
      </c>
      <c r="D5495" s="61" t="s">
        <v>12088</v>
      </c>
      <c r="E5495" s="61" t="s">
        <v>12211</v>
      </c>
      <c r="F5495" s="61" t="s">
        <v>12276</v>
      </c>
      <c r="G5495" s="63">
        <v>1</v>
      </c>
    </row>
    <row r="5496" spans="1:7" hidden="1" x14ac:dyDescent="0.25">
      <c r="A5496" s="61" t="s">
        <v>12289</v>
      </c>
      <c r="B5496" s="61" t="s">
        <v>162</v>
      </c>
      <c r="C5496" s="62">
        <v>576299</v>
      </c>
      <c r="D5496" s="61" t="s">
        <v>12051</v>
      </c>
      <c r="E5496" s="61" t="s">
        <v>12211</v>
      </c>
      <c r="F5496" s="61" t="s">
        <v>12275</v>
      </c>
      <c r="G5496" s="63">
        <v>3</v>
      </c>
    </row>
    <row r="5497" spans="1:7" hidden="1" x14ac:dyDescent="0.25">
      <c r="A5497" s="61" t="s">
        <v>12289</v>
      </c>
      <c r="B5497" s="61" t="s">
        <v>162</v>
      </c>
      <c r="C5497" s="62">
        <v>576299</v>
      </c>
      <c r="D5497" s="61" t="s">
        <v>12051</v>
      </c>
      <c r="E5497" s="61" t="s">
        <v>12211</v>
      </c>
      <c r="F5497" s="61" t="s">
        <v>12276</v>
      </c>
      <c r="G5497" s="63">
        <v>1</v>
      </c>
    </row>
    <row r="5498" spans="1:7" hidden="1" x14ac:dyDescent="0.25">
      <c r="A5498" s="61" t="s">
        <v>12289</v>
      </c>
      <c r="B5498" s="61" t="s">
        <v>166</v>
      </c>
      <c r="C5498" s="62">
        <v>576897</v>
      </c>
      <c r="D5498" s="61" t="s">
        <v>12101</v>
      </c>
      <c r="E5498" s="61" t="s">
        <v>12179</v>
      </c>
      <c r="F5498" s="61" t="s">
        <v>12275</v>
      </c>
      <c r="G5498" s="63">
        <v>8</v>
      </c>
    </row>
    <row r="5499" spans="1:7" hidden="1" x14ac:dyDescent="0.25">
      <c r="A5499" s="61" t="s">
        <v>12289</v>
      </c>
      <c r="B5499" s="61" t="s">
        <v>166</v>
      </c>
      <c r="C5499" s="62">
        <v>576897</v>
      </c>
      <c r="D5499" s="61" t="s">
        <v>12101</v>
      </c>
      <c r="E5499" s="61" t="s">
        <v>12179</v>
      </c>
      <c r="F5499" s="61" t="s">
        <v>12276</v>
      </c>
      <c r="G5499" s="63">
        <v>8</v>
      </c>
    </row>
    <row r="5500" spans="1:7" hidden="1" x14ac:dyDescent="0.25">
      <c r="A5500" s="61" t="s">
        <v>12289</v>
      </c>
      <c r="B5500" s="61" t="s">
        <v>166</v>
      </c>
      <c r="C5500" s="62">
        <v>576897</v>
      </c>
      <c r="D5500" s="61" t="s">
        <v>12051</v>
      </c>
      <c r="E5500" s="61" t="s">
        <v>12174</v>
      </c>
      <c r="F5500" s="61" t="s">
        <v>12276</v>
      </c>
      <c r="G5500" s="63">
        <v>6</v>
      </c>
    </row>
    <row r="5501" spans="1:7" hidden="1" x14ac:dyDescent="0.25">
      <c r="A5501" s="61" t="s">
        <v>12289</v>
      </c>
      <c r="B5501" s="61" t="s">
        <v>166</v>
      </c>
      <c r="C5501" s="62">
        <v>576897</v>
      </c>
      <c r="D5501" s="61" t="s">
        <v>12051</v>
      </c>
      <c r="E5501" s="61" t="s">
        <v>12223</v>
      </c>
      <c r="F5501" s="61" t="s">
        <v>12276</v>
      </c>
      <c r="G5501" s="63">
        <v>3</v>
      </c>
    </row>
    <row r="5502" spans="1:7" hidden="1" x14ac:dyDescent="0.25">
      <c r="A5502" s="61" t="s">
        <v>12289</v>
      </c>
      <c r="B5502" s="61" t="s">
        <v>166</v>
      </c>
      <c r="C5502" s="62">
        <v>576897</v>
      </c>
      <c r="D5502" s="61" t="s">
        <v>12051</v>
      </c>
      <c r="E5502" s="61" t="s">
        <v>12241</v>
      </c>
      <c r="F5502" s="61" t="s">
        <v>12275</v>
      </c>
      <c r="G5502" s="63">
        <v>5</v>
      </c>
    </row>
    <row r="5503" spans="1:7" hidden="1" x14ac:dyDescent="0.25">
      <c r="A5503" s="61" t="s">
        <v>12289</v>
      </c>
      <c r="B5503" s="61" t="s">
        <v>166</v>
      </c>
      <c r="C5503" s="62">
        <v>576897</v>
      </c>
      <c r="D5503" s="61" t="s">
        <v>12051</v>
      </c>
      <c r="E5503" s="61" t="s">
        <v>12241</v>
      </c>
      <c r="F5503" s="61" t="s">
        <v>12276</v>
      </c>
      <c r="G5503" s="63">
        <v>3.55</v>
      </c>
    </row>
    <row r="5504" spans="1:7" hidden="1" x14ac:dyDescent="0.25">
      <c r="A5504" s="61" t="s">
        <v>12289</v>
      </c>
      <c r="B5504" s="61" t="s">
        <v>166</v>
      </c>
      <c r="C5504" s="62">
        <v>576897</v>
      </c>
      <c r="D5504" s="61" t="s">
        <v>12051</v>
      </c>
      <c r="E5504" s="61" t="s">
        <v>12179</v>
      </c>
      <c r="F5504" s="61" t="s">
        <v>12275</v>
      </c>
      <c r="G5504" s="63">
        <v>8</v>
      </c>
    </row>
    <row r="5505" spans="1:7" hidden="1" x14ac:dyDescent="0.25">
      <c r="A5505" s="61" t="s">
        <v>12289</v>
      </c>
      <c r="B5505" s="61" t="s">
        <v>166</v>
      </c>
      <c r="C5505" s="62">
        <v>576897</v>
      </c>
      <c r="D5505" s="61" t="s">
        <v>12051</v>
      </c>
      <c r="E5505" s="61" t="s">
        <v>12179</v>
      </c>
      <c r="F5505" s="61" t="s">
        <v>12276</v>
      </c>
      <c r="G5505" s="63">
        <v>8</v>
      </c>
    </row>
    <row r="5506" spans="1:7" hidden="1" x14ac:dyDescent="0.25">
      <c r="A5506" s="61" t="s">
        <v>12289</v>
      </c>
      <c r="B5506" s="61" t="s">
        <v>166</v>
      </c>
      <c r="C5506" s="62">
        <v>576897</v>
      </c>
      <c r="D5506" s="61" t="s">
        <v>12090</v>
      </c>
      <c r="E5506" s="61" t="s">
        <v>12241</v>
      </c>
      <c r="F5506" s="61" t="s">
        <v>12275</v>
      </c>
      <c r="G5506" s="63">
        <v>5</v>
      </c>
    </row>
    <row r="5507" spans="1:7" hidden="1" x14ac:dyDescent="0.25">
      <c r="A5507" s="61" t="s">
        <v>12289</v>
      </c>
      <c r="B5507" s="61" t="s">
        <v>166</v>
      </c>
      <c r="C5507" s="62">
        <v>576897</v>
      </c>
      <c r="D5507" s="61" t="s">
        <v>12090</v>
      </c>
      <c r="E5507" s="61" t="s">
        <v>12241</v>
      </c>
      <c r="F5507" s="61" t="s">
        <v>12276</v>
      </c>
      <c r="G5507" s="63">
        <v>3.5</v>
      </c>
    </row>
    <row r="5508" spans="1:7" hidden="1" x14ac:dyDescent="0.25">
      <c r="A5508" s="61" t="s">
        <v>12292</v>
      </c>
      <c r="B5508" s="61" t="s">
        <v>207</v>
      </c>
      <c r="C5508" s="62">
        <v>589682</v>
      </c>
      <c r="D5508" s="61" t="s">
        <v>12012</v>
      </c>
      <c r="E5508" s="61" t="s">
        <v>12162</v>
      </c>
      <c r="F5508" s="61" t="s">
        <v>12275</v>
      </c>
      <c r="G5508" s="63">
        <v>13</v>
      </c>
    </row>
    <row r="5509" spans="1:7" hidden="1" x14ac:dyDescent="0.25">
      <c r="A5509" s="61" t="s">
        <v>12292</v>
      </c>
      <c r="B5509" s="61" t="s">
        <v>207</v>
      </c>
      <c r="C5509" s="62">
        <v>589682</v>
      </c>
      <c r="D5509" s="61" t="s">
        <v>12012</v>
      </c>
      <c r="E5509" s="61" t="s">
        <v>12162</v>
      </c>
      <c r="F5509" s="61" t="s">
        <v>12276</v>
      </c>
      <c r="G5509" s="63">
        <v>10.5</v>
      </c>
    </row>
    <row r="5510" spans="1:7" hidden="1" x14ac:dyDescent="0.25">
      <c r="A5510" s="61" t="s">
        <v>12292</v>
      </c>
      <c r="B5510" s="61" t="s">
        <v>207</v>
      </c>
      <c r="C5510" s="62">
        <v>589682</v>
      </c>
      <c r="D5510" s="61" t="s">
        <v>12051</v>
      </c>
      <c r="E5510" s="61" t="s">
        <v>12162</v>
      </c>
      <c r="F5510" s="61" t="s">
        <v>12275</v>
      </c>
      <c r="G5510" s="63">
        <v>13</v>
      </c>
    </row>
    <row r="5511" spans="1:7" hidden="1" x14ac:dyDescent="0.25">
      <c r="A5511" s="61" t="s">
        <v>12292</v>
      </c>
      <c r="B5511" s="61" t="s">
        <v>207</v>
      </c>
      <c r="C5511" s="62">
        <v>589682</v>
      </c>
      <c r="D5511" s="61" t="s">
        <v>12051</v>
      </c>
      <c r="E5511" s="61" t="s">
        <v>12162</v>
      </c>
      <c r="F5511" s="61" t="s">
        <v>12276</v>
      </c>
      <c r="G5511" s="63">
        <v>10.5</v>
      </c>
    </row>
    <row r="5512" spans="1:7" hidden="1" x14ac:dyDescent="0.25">
      <c r="A5512" s="61" t="s">
        <v>12292</v>
      </c>
      <c r="B5512" s="61" t="s">
        <v>239</v>
      </c>
      <c r="C5512" s="62">
        <v>589783</v>
      </c>
      <c r="D5512" s="61" t="s">
        <v>12051</v>
      </c>
      <c r="E5512" s="61" t="s">
        <v>12162</v>
      </c>
      <c r="F5512" s="61" t="s">
        <v>12276</v>
      </c>
      <c r="G5512" s="63">
        <v>3</v>
      </c>
    </row>
    <row r="5513" spans="1:7" hidden="1" x14ac:dyDescent="0.25">
      <c r="A5513" s="61" t="s">
        <v>12292</v>
      </c>
      <c r="B5513" s="61" t="s">
        <v>47</v>
      </c>
      <c r="C5513" s="62">
        <v>589786</v>
      </c>
      <c r="D5513" s="61" t="s">
        <v>12051</v>
      </c>
      <c r="E5513" s="61" t="s">
        <v>12163</v>
      </c>
      <c r="F5513" s="61" t="s">
        <v>12275</v>
      </c>
      <c r="G5513" s="63">
        <v>2</v>
      </c>
    </row>
    <row r="5514" spans="1:7" hidden="1" x14ac:dyDescent="0.25">
      <c r="A5514" s="61" t="s">
        <v>12292</v>
      </c>
      <c r="B5514" s="61" t="s">
        <v>47</v>
      </c>
      <c r="C5514" s="62">
        <v>589786</v>
      </c>
      <c r="D5514" s="61" t="s">
        <v>12051</v>
      </c>
      <c r="E5514" s="61" t="s">
        <v>12163</v>
      </c>
      <c r="F5514" s="61" t="s">
        <v>12276</v>
      </c>
      <c r="G5514" s="63">
        <v>2</v>
      </c>
    </row>
    <row r="5515" spans="1:7" hidden="1" x14ac:dyDescent="0.25">
      <c r="A5515" s="61" t="s">
        <v>12292</v>
      </c>
      <c r="B5515" s="61" t="s">
        <v>47</v>
      </c>
      <c r="C5515" s="62">
        <v>589786</v>
      </c>
      <c r="D5515" s="61" t="s">
        <v>12019</v>
      </c>
      <c r="E5515" s="61" t="s">
        <v>12163</v>
      </c>
      <c r="F5515" s="61" t="s">
        <v>12275</v>
      </c>
      <c r="G5515" s="63">
        <v>2</v>
      </c>
    </row>
    <row r="5516" spans="1:7" hidden="1" x14ac:dyDescent="0.25">
      <c r="A5516" s="61" t="s">
        <v>12292</v>
      </c>
      <c r="B5516" s="61" t="s">
        <v>47</v>
      </c>
      <c r="C5516" s="62">
        <v>589786</v>
      </c>
      <c r="D5516" s="61" t="s">
        <v>12019</v>
      </c>
      <c r="E5516" s="61" t="s">
        <v>12163</v>
      </c>
      <c r="F5516" s="61" t="s">
        <v>12276</v>
      </c>
      <c r="G5516" s="63">
        <v>2</v>
      </c>
    </row>
    <row r="5517" spans="1:7" hidden="1" x14ac:dyDescent="0.25">
      <c r="A5517" s="61" t="s">
        <v>12292</v>
      </c>
      <c r="B5517" s="61" t="s">
        <v>100</v>
      </c>
      <c r="C5517" s="62">
        <v>589905</v>
      </c>
      <c r="D5517" s="61" t="s">
        <v>12051</v>
      </c>
      <c r="E5517" s="61" t="s">
        <v>12164</v>
      </c>
      <c r="F5517" s="61" t="s">
        <v>12275</v>
      </c>
      <c r="G5517" s="63">
        <v>10</v>
      </c>
    </row>
    <row r="5518" spans="1:7" hidden="1" x14ac:dyDescent="0.25">
      <c r="A5518" s="61" t="s">
        <v>12292</v>
      </c>
      <c r="B5518" s="61" t="s">
        <v>79</v>
      </c>
      <c r="C5518" s="62">
        <v>589916</v>
      </c>
      <c r="D5518" s="61" t="s">
        <v>12051</v>
      </c>
      <c r="E5518" s="61" t="s">
        <v>12165</v>
      </c>
      <c r="F5518" s="61" t="s">
        <v>12275</v>
      </c>
      <c r="G5518" s="63">
        <v>10</v>
      </c>
    </row>
    <row r="5519" spans="1:7" hidden="1" x14ac:dyDescent="0.25">
      <c r="A5519" s="61" t="s">
        <v>12292</v>
      </c>
      <c r="B5519" s="61" t="s">
        <v>79</v>
      </c>
      <c r="C5519" s="62">
        <v>589916</v>
      </c>
      <c r="D5519" s="61" t="s">
        <v>12051</v>
      </c>
      <c r="E5519" s="61" t="s">
        <v>12165</v>
      </c>
      <c r="F5519" s="61" t="s">
        <v>12276</v>
      </c>
      <c r="G5519" s="63">
        <v>7.5</v>
      </c>
    </row>
    <row r="5520" spans="1:7" hidden="1" x14ac:dyDescent="0.25">
      <c r="A5520" s="61" t="s">
        <v>12292</v>
      </c>
      <c r="B5520" s="61" t="s">
        <v>172</v>
      </c>
      <c r="C5520" s="62">
        <v>589938</v>
      </c>
      <c r="D5520" s="61" t="s">
        <v>12051</v>
      </c>
      <c r="E5520" s="61" t="s">
        <v>12166</v>
      </c>
      <c r="F5520" s="61" t="s">
        <v>12275</v>
      </c>
      <c r="G5520" s="63">
        <v>6.5</v>
      </c>
    </row>
    <row r="5521" spans="1:7" hidden="1" x14ac:dyDescent="0.25">
      <c r="A5521" s="61" t="s">
        <v>12292</v>
      </c>
      <c r="B5521" s="61" t="s">
        <v>172</v>
      </c>
      <c r="C5521" s="62">
        <v>589938</v>
      </c>
      <c r="D5521" s="61" t="s">
        <v>12051</v>
      </c>
      <c r="E5521" s="61" t="s">
        <v>12166</v>
      </c>
      <c r="F5521" s="61" t="s">
        <v>12276</v>
      </c>
      <c r="G5521" s="63">
        <v>8</v>
      </c>
    </row>
    <row r="5522" spans="1:7" hidden="1" x14ac:dyDescent="0.25">
      <c r="A5522" s="61" t="s">
        <v>12292</v>
      </c>
      <c r="B5522" s="61" t="s">
        <v>172</v>
      </c>
      <c r="C5522" s="62">
        <v>589938</v>
      </c>
      <c r="D5522" s="61" t="s">
        <v>12051</v>
      </c>
      <c r="E5522" s="61" t="s">
        <v>12167</v>
      </c>
      <c r="F5522" s="61" t="s">
        <v>12275</v>
      </c>
      <c r="G5522" s="63">
        <v>7</v>
      </c>
    </row>
    <row r="5523" spans="1:7" hidden="1" x14ac:dyDescent="0.25">
      <c r="A5523" s="61" t="s">
        <v>12292</v>
      </c>
      <c r="B5523" s="61" t="s">
        <v>172</v>
      </c>
      <c r="C5523" s="62">
        <v>589938</v>
      </c>
      <c r="D5523" s="61" t="s">
        <v>12051</v>
      </c>
      <c r="E5523" s="61" t="s">
        <v>12167</v>
      </c>
      <c r="F5523" s="61" t="s">
        <v>12276</v>
      </c>
      <c r="G5523" s="63">
        <v>8</v>
      </c>
    </row>
    <row r="5524" spans="1:7" hidden="1" x14ac:dyDescent="0.25">
      <c r="A5524" s="61" t="s">
        <v>12292</v>
      </c>
      <c r="B5524" s="61" t="s">
        <v>40</v>
      </c>
      <c r="C5524" s="62">
        <v>589988</v>
      </c>
      <c r="D5524" s="61" t="s">
        <v>12051</v>
      </c>
      <c r="E5524" s="61" t="s">
        <v>12168</v>
      </c>
      <c r="F5524" s="61" t="s">
        <v>12275</v>
      </c>
      <c r="G5524" s="63">
        <v>17</v>
      </c>
    </row>
    <row r="5525" spans="1:7" hidden="1" x14ac:dyDescent="0.25">
      <c r="A5525" s="61" t="s">
        <v>12292</v>
      </c>
      <c r="B5525" s="61" t="s">
        <v>40</v>
      </c>
      <c r="C5525" s="62">
        <v>589988</v>
      </c>
      <c r="D5525" s="61" t="s">
        <v>11954</v>
      </c>
      <c r="E5525" s="61" t="s">
        <v>12168</v>
      </c>
      <c r="F5525" s="61" t="s">
        <v>12275</v>
      </c>
      <c r="G5525" s="63">
        <v>17</v>
      </c>
    </row>
    <row r="5526" spans="1:7" hidden="1" x14ac:dyDescent="0.25">
      <c r="A5526" s="61" t="s">
        <v>12292</v>
      </c>
      <c r="B5526" s="61" t="s">
        <v>69</v>
      </c>
      <c r="C5526" s="62">
        <v>590012</v>
      </c>
      <c r="D5526" s="61" t="s">
        <v>12051</v>
      </c>
      <c r="E5526" s="61" t="s">
        <v>12169</v>
      </c>
      <c r="F5526" s="61" t="s">
        <v>12275</v>
      </c>
      <c r="G5526" s="63">
        <v>6</v>
      </c>
    </row>
    <row r="5527" spans="1:7" hidden="1" x14ac:dyDescent="0.25">
      <c r="A5527" s="61" t="s">
        <v>12292</v>
      </c>
      <c r="B5527" s="61" t="s">
        <v>69</v>
      </c>
      <c r="C5527" s="62">
        <v>590012</v>
      </c>
      <c r="D5527" s="61" t="s">
        <v>12051</v>
      </c>
      <c r="E5527" s="61" t="s">
        <v>12169</v>
      </c>
      <c r="F5527" s="61" t="s">
        <v>12276</v>
      </c>
      <c r="G5527" s="63">
        <v>6</v>
      </c>
    </row>
    <row r="5528" spans="1:7" hidden="1" x14ac:dyDescent="0.25">
      <c r="A5528" s="61" t="s">
        <v>12292</v>
      </c>
      <c r="B5528" s="61" t="s">
        <v>147</v>
      </c>
      <c r="C5528" s="62">
        <v>590086</v>
      </c>
      <c r="D5528" s="61" t="s">
        <v>12051</v>
      </c>
      <c r="E5528" s="61" t="s">
        <v>12170</v>
      </c>
      <c r="F5528" s="61" t="s">
        <v>12275</v>
      </c>
      <c r="G5528" s="63">
        <v>5</v>
      </c>
    </row>
    <row r="5529" spans="1:7" hidden="1" x14ac:dyDescent="0.25">
      <c r="A5529" s="61" t="s">
        <v>12292</v>
      </c>
      <c r="B5529" s="61" t="s">
        <v>147</v>
      </c>
      <c r="C5529" s="62">
        <v>590086</v>
      </c>
      <c r="D5529" s="61" t="s">
        <v>12051</v>
      </c>
      <c r="E5529" s="61" t="s">
        <v>12170</v>
      </c>
      <c r="F5529" s="61" t="s">
        <v>12276</v>
      </c>
      <c r="G5529" s="63">
        <v>6.5</v>
      </c>
    </row>
    <row r="5530" spans="1:7" hidden="1" x14ac:dyDescent="0.25">
      <c r="A5530" s="61" t="s">
        <v>12292</v>
      </c>
      <c r="B5530" s="61" t="s">
        <v>251</v>
      </c>
      <c r="C5530" s="62">
        <v>215227</v>
      </c>
      <c r="D5530" s="61" t="s">
        <v>12051</v>
      </c>
      <c r="E5530" s="61" t="s">
        <v>12167</v>
      </c>
      <c r="F5530" s="61" t="s">
        <v>12276</v>
      </c>
      <c r="G5530" s="63">
        <v>7</v>
      </c>
    </row>
    <row r="5531" spans="1:7" hidden="1" x14ac:dyDescent="0.25">
      <c r="A5531" s="61" t="s">
        <v>12292</v>
      </c>
      <c r="B5531" s="61" t="s">
        <v>66</v>
      </c>
      <c r="C5531" s="62">
        <v>590284</v>
      </c>
      <c r="D5531" s="61" t="s">
        <v>12051</v>
      </c>
      <c r="E5531" s="61" t="s">
        <v>12171</v>
      </c>
      <c r="F5531" s="61" t="s">
        <v>12276</v>
      </c>
      <c r="G5531" s="63">
        <v>3</v>
      </c>
    </row>
    <row r="5532" spans="1:7" hidden="1" x14ac:dyDescent="0.25">
      <c r="A5532" s="61" t="s">
        <v>12292</v>
      </c>
      <c r="B5532" s="61" t="s">
        <v>244</v>
      </c>
      <c r="C5532" s="62">
        <v>587272</v>
      </c>
      <c r="D5532" s="61" t="s">
        <v>12051</v>
      </c>
      <c r="E5532" s="61" t="s">
        <v>12172</v>
      </c>
      <c r="F5532" s="61" t="s">
        <v>12275</v>
      </c>
      <c r="G5532" s="63">
        <v>2</v>
      </c>
    </row>
    <row r="5533" spans="1:7" hidden="1" x14ac:dyDescent="0.25">
      <c r="A5533" s="61" t="s">
        <v>12292</v>
      </c>
      <c r="B5533" s="61" t="s">
        <v>128</v>
      </c>
      <c r="C5533" s="62">
        <v>590345</v>
      </c>
      <c r="D5533" s="61" t="s">
        <v>12051</v>
      </c>
      <c r="E5533" s="61" t="s">
        <v>12173</v>
      </c>
      <c r="F5533" s="61" t="s">
        <v>12275</v>
      </c>
      <c r="G5533" s="63">
        <v>4</v>
      </c>
    </row>
    <row r="5534" spans="1:7" hidden="1" x14ac:dyDescent="0.25">
      <c r="A5534" s="61" t="s">
        <v>12292</v>
      </c>
      <c r="B5534" s="61" t="s">
        <v>128</v>
      </c>
      <c r="C5534" s="62">
        <v>590345</v>
      </c>
      <c r="D5534" s="61" t="s">
        <v>12051</v>
      </c>
      <c r="E5534" s="61" t="s">
        <v>12173</v>
      </c>
      <c r="F5534" s="61" t="s">
        <v>12276</v>
      </c>
      <c r="G5534" s="63">
        <v>3</v>
      </c>
    </row>
    <row r="5535" spans="1:7" hidden="1" x14ac:dyDescent="0.25">
      <c r="A5535" s="61" t="s">
        <v>12292</v>
      </c>
      <c r="B5535" s="61" t="s">
        <v>960</v>
      </c>
      <c r="C5535" s="62">
        <v>590395</v>
      </c>
      <c r="D5535" s="61" t="s">
        <v>12051</v>
      </c>
      <c r="E5535" s="61" t="s">
        <v>12174</v>
      </c>
      <c r="F5535" s="61" t="s">
        <v>12276</v>
      </c>
      <c r="G5535" s="63">
        <v>8</v>
      </c>
    </row>
    <row r="5536" spans="1:7" hidden="1" x14ac:dyDescent="0.25">
      <c r="A5536" s="61" t="s">
        <v>12292</v>
      </c>
      <c r="B5536" s="61" t="s">
        <v>141</v>
      </c>
      <c r="C5536" s="62">
        <v>590419</v>
      </c>
      <c r="D5536" s="61" t="s">
        <v>12086</v>
      </c>
      <c r="E5536" s="61" t="s">
        <v>12175</v>
      </c>
      <c r="F5536" s="61" t="s">
        <v>12276</v>
      </c>
      <c r="G5536" s="63">
        <v>2</v>
      </c>
    </row>
    <row r="5537" spans="1:7" hidden="1" x14ac:dyDescent="0.25">
      <c r="A5537" s="61" t="s">
        <v>12292</v>
      </c>
      <c r="B5537" s="61" t="s">
        <v>141</v>
      </c>
      <c r="C5537" s="62">
        <v>590419</v>
      </c>
      <c r="D5537" s="61" t="s">
        <v>12051</v>
      </c>
      <c r="E5537" s="61" t="s">
        <v>12175</v>
      </c>
      <c r="F5537" s="61" t="s">
        <v>12275</v>
      </c>
      <c r="G5537" s="63">
        <v>7</v>
      </c>
    </row>
    <row r="5538" spans="1:7" hidden="1" x14ac:dyDescent="0.25">
      <c r="A5538" s="61" t="s">
        <v>12292</v>
      </c>
      <c r="B5538" s="61" t="s">
        <v>141</v>
      </c>
      <c r="C5538" s="62">
        <v>590419</v>
      </c>
      <c r="D5538" s="61" t="s">
        <v>12051</v>
      </c>
      <c r="E5538" s="61" t="s">
        <v>12175</v>
      </c>
      <c r="F5538" s="61" t="s">
        <v>12276</v>
      </c>
      <c r="G5538" s="63">
        <v>2</v>
      </c>
    </row>
    <row r="5539" spans="1:7" hidden="1" x14ac:dyDescent="0.25">
      <c r="A5539" s="61" t="s">
        <v>12292</v>
      </c>
      <c r="B5539" s="61" t="s">
        <v>141</v>
      </c>
      <c r="C5539" s="62">
        <v>590419</v>
      </c>
      <c r="D5539" s="61" t="s">
        <v>12021</v>
      </c>
      <c r="E5539" s="61" t="s">
        <v>12175</v>
      </c>
      <c r="F5539" s="61" t="s">
        <v>12275</v>
      </c>
      <c r="G5539" s="63">
        <v>7</v>
      </c>
    </row>
    <row r="5540" spans="1:7" hidden="1" x14ac:dyDescent="0.25">
      <c r="A5540" s="61" t="s">
        <v>12292</v>
      </c>
      <c r="B5540" s="61" t="s">
        <v>141</v>
      </c>
      <c r="C5540" s="62">
        <v>590419</v>
      </c>
      <c r="D5540" s="61" t="s">
        <v>12021</v>
      </c>
      <c r="E5540" s="61" t="s">
        <v>12175</v>
      </c>
      <c r="F5540" s="61" t="s">
        <v>12276</v>
      </c>
      <c r="G5540" s="63">
        <v>2</v>
      </c>
    </row>
    <row r="5541" spans="1:7" hidden="1" x14ac:dyDescent="0.25">
      <c r="A5541" s="61" t="s">
        <v>12292</v>
      </c>
      <c r="B5541" s="61" t="s">
        <v>111</v>
      </c>
      <c r="C5541" s="62">
        <v>590420</v>
      </c>
      <c r="D5541" s="61" t="s">
        <v>12051</v>
      </c>
      <c r="E5541" s="61" t="s">
        <v>12165</v>
      </c>
      <c r="F5541" s="61" t="s">
        <v>12276</v>
      </c>
      <c r="G5541" s="63">
        <v>7.5</v>
      </c>
    </row>
    <row r="5542" spans="1:7" hidden="1" x14ac:dyDescent="0.25">
      <c r="A5542" s="61" t="s">
        <v>12292</v>
      </c>
      <c r="B5542" s="61" t="s">
        <v>39</v>
      </c>
      <c r="C5542" s="62">
        <v>590437</v>
      </c>
      <c r="D5542" s="61" t="s">
        <v>12051</v>
      </c>
      <c r="E5542" s="61" t="s">
        <v>12176</v>
      </c>
      <c r="F5542" s="61" t="s">
        <v>12275</v>
      </c>
      <c r="G5542" s="63">
        <v>23</v>
      </c>
    </row>
    <row r="5543" spans="1:7" hidden="1" x14ac:dyDescent="0.25">
      <c r="A5543" s="61" t="s">
        <v>12292</v>
      </c>
      <c r="B5543" s="61" t="s">
        <v>39</v>
      </c>
      <c r="C5543" s="62">
        <v>590437</v>
      </c>
      <c r="D5543" s="61" t="s">
        <v>12051</v>
      </c>
      <c r="E5543" s="61" t="s">
        <v>12176</v>
      </c>
      <c r="F5543" s="61" t="s">
        <v>12276</v>
      </c>
      <c r="G5543" s="63">
        <v>20.5</v>
      </c>
    </row>
    <row r="5544" spans="1:7" hidden="1" x14ac:dyDescent="0.25">
      <c r="A5544" s="61" t="s">
        <v>12292</v>
      </c>
      <c r="B5544" s="61" t="s">
        <v>39</v>
      </c>
      <c r="C5544" s="62">
        <v>590437</v>
      </c>
      <c r="D5544" s="61" t="s">
        <v>11973</v>
      </c>
      <c r="E5544" s="61" t="s">
        <v>12176</v>
      </c>
      <c r="F5544" s="61" t="s">
        <v>12275</v>
      </c>
      <c r="G5544" s="63">
        <v>23</v>
      </c>
    </row>
    <row r="5545" spans="1:7" hidden="1" x14ac:dyDescent="0.25">
      <c r="A5545" s="61" t="s">
        <v>12292</v>
      </c>
      <c r="B5545" s="61" t="s">
        <v>39</v>
      </c>
      <c r="C5545" s="62">
        <v>590437</v>
      </c>
      <c r="D5545" s="61" t="s">
        <v>11973</v>
      </c>
      <c r="E5545" s="61" t="s">
        <v>12176</v>
      </c>
      <c r="F5545" s="61" t="s">
        <v>12276</v>
      </c>
      <c r="G5545" s="63">
        <v>20.5</v>
      </c>
    </row>
    <row r="5546" spans="1:7" hidden="1" x14ac:dyDescent="0.25">
      <c r="A5546" s="61" t="s">
        <v>12292</v>
      </c>
      <c r="B5546" s="61" t="s">
        <v>223</v>
      </c>
      <c r="C5546" s="62">
        <v>590450</v>
      </c>
      <c r="D5546" s="61" t="s">
        <v>12051</v>
      </c>
      <c r="E5546" s="61" t="s">
        <v>12164</v>
      </c>
      <c r="F5546" s="61" t="s">
        <v>12275</v>
      </c>
      <c r="G5546" s="63">
        <v>11</v>
      </c>
    </row>
    <row r="5547" spans="1:7" hidden="1" x14ac:dyDescent="0.25">
      <c r="A5547" s="61" t="s">
        <v>12292</v>
      </c>
      <c r="B5547" s="61" t="s">
        <v>223</v>
      </c>
      <c r="C5547" s="62">
        <v>590450</v>
      </c>
      <c r="D5547" s="61" t="s">
        <v>12051</v>
      </c>
      <c r="E5547" s="61" t="s">
        <v>12164</v>
      </c>
      <c r="F5547" s="61" t="s">
        <v>12276</v>
      </c>
      <c r="G5547" s="63">
        <v>7.5</v>
      </c>
    </row>
    <row r="5548" spans="1:7" hidden="1" x14ac:dyDescent="0.25">
      <c r="A5548" s="61" t="s">
        <v>12292</v>
      </c>
      <c r="B5548" s="61" t="s">
        <v>57</v>
      </c>
      <c r="C5548" s="62">
        <v>67012</v>
      </c>
      <c r="D5548" s="61" t="s">
        <v>12051</v>
      </c>
      <c r="E5548" s="61" t="s">
        <v>12177</v>
      </c>
      <c r="F5548" s="61" t="s">
        <v>12275</v>
      </c>
      <c r="G5548" s="63">
        <v>5</v>
      </c>
    </row>
    <row r="5549" spans="1:7" hidden="1" x14ac:dyDescent="0.25">
      <c r="A5549" s="61" t="s">
        <v>12292</v>
      </c>
      <c r="B5549" s="61" t="s">
        <v>57</v>
      </c>
      <c r="C5549" s="62">
        <v>67012</v>
      </c>
      <c r="D5549" s="61" t="s">
        <v>12051</v>
      </c>
      <c r="E5549" s="61" t="s">
        <v>12177</v>
      </c>
      <c r="F5549" s="61" t="s">
        <v>12276</v>
      </c>
      <c r="G5549" s="63">
        <v>7</v>
      </c>
    </row>
    <row r="5550" spans="1:7" hidden="1" x14ac:dyDescent="0.25">
      <c r="A5550" s="61" t="s">
        <v>12292</v>
      </c>
      <c r="B5550" s="61" t="s">
        <v>991</v>
      </c>
      <c r="C5550" s="62">
        <v>590594</v>
      </c>
      <c r="D5550" s="61" t="s">
        <v>12051</v>
      </c>
      <c r="E5550" s="61" t="s">
        <v>12178</v>
      </c>
      <c r="F5550" s="61" t="s">
        <v>12275</v>
      </c>
      <c r="G5550" s="63">
        <v>9</v>
      </c>
    </row>
    <row r="5551" spans="1:7" hidden="1" x14ac:dyDescent="0.25">
      <c r="A5551" s="61" t="s">
        <v>12292</v>
      </c>
      <c r="B5551" s="61" t="s">
        <v>991</v>
      </c>
      <c r="C5551" s="62">
        <v>590594</v>
      </c>
      <c r="D5551" s="61" t="s">
        <v>12051</v>
      </c>
      <c r="E5551" s="61" t="s">
        <v>12178</v>
      </c>
      <c r="F5551" s="61" t="s">
        <v>12276</v>
      </c>
      <c r="G5551" s="63">
        <v>8</v>
      </c>
    </row>
    <row r="5552" spans="1:7" hidden="1" x14ac:dyDescent="0.25">
      <c r="A5552" s="61" t="s">
        <v>12292</v>
      </c>
      <c r="B5552" s="61" t="s">
        <v>991</v>
      </c>
      <c r="C5552" s="62">
        <v>590594</v>
      </c>
      <c r="D5552" s="61" t="s">
        <v>12027</v>
      </c>
      <c r="E5552" s="61" t="s">
        <v>12178</v>
      </c>
      <c r="F5552" s="61" t="s">
        <v>12275</v>
      </c>
      <c r="G5552" s="63">
        <v>9</v>
      </c>
    </row>
    <row r="5553" spans="1:7" hidden="1" x14ac:dyDescent="0.25">
      <c r="A5553" s="61" t="s">
        <v>12292</v>
      </c>
      <c r="B5553" s="61" t="s">
        <v>991</v>
      </c>
      <c r="C5553" s="62">
        <v>590594</v>
      </c>
      <c r="D5553" s="61" t="s">
        <v>12027</v>
      </c>
      <c r="E5553" s="61" t="s">
        <v>12178</v>
      </c>
      <c r="F5553" s="61" t="s">
        <v>12276</v>
      </c>
      <c r="G5553" s="63">
        <v>8</v>
      </c>
    </row>
    <row r="5554" spans="1:7" x14ac:dyDescent="0.25">
      <c r="A5554" s="61" t="s">
        <v>12292</v>
      </c>
      <c r="B5554" s="61" t="s">
        <v>139</v>
      </c>
      <c r="C5554" s="62">
        <v>590704</v>
      </c>
      <c r="D5554" s="61" t="s">
        <v>12101</v>
      </c>
      <c r="E5554" s="61" t="s">
        <v>12179</v>
      </c>
      <c r="F5554" s="61" t="s">
        <v>12275</v>
      </c>
      <c r="G5554" s="63">
        <v>5.5</v>
      </c>
    </row>
    <row r="5555" spans="1:7" x14ac:dyDescent="0.25">
      <c r="A5555" s="61" t="s">
        <v>12292</v>
      </c>
      <c r="B5555" s="61" t="s">
        <v>139</v>
      </c>
      <c r="C5555" s="62">
        <v>590704</v>
      </c>
      <c r="D5555" s="61" t="s">
        <v>12101</v>
      </c>
      <c r="E5555" s="61" t="s">
        <v>12179</v>
      </c>
      <c r="F5555" s="61" t="s">
        <v>12276</v>
      </c>
      <c r="G5555" s="63">
        <v>5.5</v>
      </c>
    </row>
    <row r="5556" spans="1:7" x14ac:dyDescent="0.25">
      <c r="A5556" s="61" t="s">
        <v>12292</v>
      </c>
      <c r="B5556" s="61" t="s">
        <v>139</v>
      </c>
      <c r="C5556" s="62">
        <v>590704</v>
      </c>
      <c r="D5556" s="61" t="s">
        <v>12051</v>
      </c>
      <c r="E5556" s="61" t="s">
        <v>12179</v>
      </c>
      <c r="F5556" s="61" t="s">
        <v>12275</v>
      </c>
      <c r="G5556" s="63">
        <v>5.5</v>
      </c>
    </row>
    <row r="5557" spans="1:7" x14ac:dyDescent="0.25">
      <c r="A5557" s="61" t="s">
        <v>12292</v>
      </c>
      <c r="B5557" s="61" t="s">
        <v>139</v>
      </c>
      <c r="C5557" s="62">
        <v>590704</v>
      </c>
      <c r="D5557" s="61" t="s">
        <v>12051</v>
      </c>
      <c r="E5557" s="61" t="s">
        <v>12179</v>
      </c>
      <c r="F5557" s="61" t="s">
        <v>12276</v>
      </c>
      <c r="G5557" s="63">
        <v>5.5</v>
      </c>
    </row>
    <row r="5558" spans="1:7" hidden="1" x14ac:dyDescent="0.25">
      <c r="A5558" s="61" t="s">
        <v>12292</v>
      </c>
      <c r="B5558" s="61" t="s">
        <v>148</v>
      </c>
      <c r="C5558" s="62">
        <v>590765</v>
      </c>
      <c r="D5558" s="61" t="s">
        <v>12051</v>
      </c>
      <c r="E5558" s="61" t="s">
        <v>12180</v>
      </c>
      <c r="F5558" s="61" t="s">
        <v>12275</v>
      </c>
      <c r="G5558" s="63">
        <v>4</v>
      </c>
    </row>
    <row r="5559" spans="1:7" hidden="1" x14ac:dyDescent="0.25">
      <c r="A5559" s="61" t="s">
        <v>12292</v>
      </c>
      <c r="B5559" s="61" t="s">
        <v>148</v>
      </c>
      <c r="C5559" s="62">
        <v>590765</v>
      </c>
      <c r="D5559" s="61" t="s">
        <v>12051</v>
      </c>
      <c r="E5559" s="61" t="s">
        <v>12180</v>
      </c>
      <c r="F5559" s="61" t="s">
        <v>12276</v>
      </c>
      <c r="G5559" s="63">
        <v>2.5</v>
      </c>
    </row>
    <row r="5560" spans="1:7" hidden="1" x14ac:dyDescent="0.25">
      <c r="A5560" s="61" t="s">
        <v>12292</v>
      </c>
      <c r="B5560" s="61" t="s">
        <v>148</v>
      </c>
      <c r="C5560" s="62">
        <v>590765</v>
      </c>
      <c r="D5560" s="61" t="s">
        <v>12077</v>
      </c>
      <c r="E5560" s="61" t="s">
        <v>12180</v>
      </c>
      <c r="F5560" s="61" t="s">
        <v>12275</v>
      </c>
      <c r="G5560" s="63">
        <v>4</v>
      </c>
    </row>
    <row r="5561" spans="1:7" hidden="1" x14ac:dyDescent="0.25">
      <c r="A5561" s="61" t="s">
        <v>12292</v>
      </c>
      <c r="B5561" s="61" t="s">
        <v>148</v>
      </c>
      <c r="C5561" s="62">
        <v>590765</v>
      </c>
      <c r="D5561" s="61" t="s">
        <v>12077</v>
      </c>
      <c r="E5561" s="61" t="s">
        <v>12180</v>
      </c>
      <c r="F5561" s="61" t="s">
        <v>12276</v>
      </c>
      <c r="G5561" s="63">
        <v>2.5</v>
      </c>
    </row>
    <row r="5562" spans="1:7" hidden="1" x14ac:dyDescent="0.25">
      <c r="A5562" s="61" t="s">
        <v>12292</v>
      </c>
      <c r="B5562" s="61" t="s">
        <v>236</v>
      </c>
      <c r="C5562" s="62">
        <v>590789</v>
      </c>
      <c r="D5562" s="61" t="s">
        <v>12051</v>
      </c>
      <c r="E5562" s="61" t="s">
        <v>12175</v>
      </c>
      <c r="F5562" s="61" t="s">
        <v>12275</v>
      </c>
      <c r="G5562" s="63">
        <v>5.5</v>
      </c>
    </row>
    <row r="5563" spans="1:7" hidden="1" x14ac:dyDescent="0.25">
      <c r="A5563" s="61" t="s">
        <v>12292</v>
      </c>
      <c r="B5563" s="61" t="s">
        <v>236</v>
      </c>
      <c r="C5563" s="62">
        <v>590789</v>
      </c>
      <c r="D5563" s="61" t="s">
        <v>12051</v>
      </c>
      <c r="E5563" s="61" t="s">
        <v>12175</v>
      </c>
      <c r="F5563" s="61" t="s">
        <v>12276</v>
      </c>
      <c r="G5563" s="63">
        <v>2.5</v>
      </c>
    </row>
    <row r="5564" spans="1:7" hidden="1" x14ac:dyDescent="0.25">
      <c r="A5564" s="61" t="s">
        <v>12292</v>
      </c>
      <c r="B5564" s="61" t="s">
        <v>236</v>
      </c>
      <c r="C5564" s="62">
        <v>590789</v>
      </c>
      <c r="D5564" s="61" t="s">
        <v>12021</v>
      </c>
      <c r="E5564" s="61" t="s">
        <v>12175</v>
      </c>
      <c r="F5564" s="61" t="s">
        <v>12275</v>
      </c>
      <c r="G5564" s="63">
        <v>5.5</v>
      </c>
    </row>
    <row r="5565" spans="1:7" hidden="1" x14ac:dyDescent="0.25">
      <c r="A5565" s="61" t="s">
        <v>12292</v>
      </c>
      <c r="B5565" s="61" t="s">
        <v>236</v>
      </c>
      <c r="C5565" s="62">
        <v>590789</v>
      </c>
      <c r="D5565" s="61" t="s">
        <v>12021</v>
      </c>
      <c r="E5565" s="61" t="s">
        <v>12175</v>
      </c>
      <c r="F5565" s="61" t="s">
        <v>12276</v>
      </c>
      <c r="G5565" s="63">
        <v>2.5</v>
      </c>
    </row>
    <row r="5566" spans="1:7" hidden="1" x14ac:dyDescent="0.25">
      <c r="A5566" s="61" t="s">
        <v>12292</v>
      </c>
      <c r="B5566" s="61" t="s">
        <v>204</v>
      </c>
      <c r="C5566" s="62">
        <v>590907</v>
      </c>
      <c r="D5566" s="61" t="s">
        <v>12051</v>
      </c>
      <c r="E5566" s="61" t="s">
        <v>12181</v>
      </c>
      <c r="F5566" s="61" t="s">
        <v>12275</v>
      </c>
      <c r="G5566" s="63">
        <v>10</v>
      </c>
    </row>
    <row r="5567" spans="1:7" hidden="1" x14ac:dyDescent="0.25">
      <c r="A5567" s="61" t="s">
        <v>12292</v>
      </c>
      <c r="B5567" s="61" t="s">
        <v>204</v>
      </c>
      <c r="C5567" s="62">
        <v>590907</v>
      </c>
      <c r="D5567" s="61" t="s">
        <v>12051</v>
      </c>
      <c r="E5567" s="61" t="s">
        <v>12181</v>
      </c>
      <c r="F5567" s="61" t="s">
        <v>12276</v>
      </c>
      <c r="G5567" s="63">
        <v>10</v>
      </c>
    </row>
    <row r="5568" spans="1:7" hidden="1" x14ac:dyDescent="0.25">
      <c r="A5568" s="61" t="s">
        <v>12292</v>
      </c>
      <c r="B5568" s="61" t="s">
        <v>204</v>
      </c>
      <c r="C5568" s="62">
        <v>590907</v>
      </c>
      <c r="D5568" s="61" t="s">
        <v>12065</v>
      </c>
      <c r="E5568" s="61" t="s">
        <v>12181</v>
      </c>
      <c r="F5568" s="61" t="s">
        <v>12275</v>
      </c>
      <c r="G5568" s="63">
        <v>10</v>
      </c>
    </row>
    <row r="5569" spans="1:7" hidden="1" x14ac:dyDescent="0.25">
      <c r="A5569" s="61" t="s">
        <v>12292</v>
      </c>
      <c r="B5569" s="61" t="s">
        <v>204</v>
      </c>
      <c r="C5569" s="62">
        <v>590907</v>
      </c>
      <c r="D5569" s="61" t="s">
        <v>12065</v>
      </c>
      <c r="E5569" s="61" t="s">
        <v>12181</v>
      </c>
      <c r="F5569" s="61" t="s">
        <v>12276</v>
      </c>
      <c r="G5569" s="63">
        <v>10</v>
      </c>
    </row>
    <row r="5570" spans="1:7" hidden="1" x14ac:dyDescent="0.25">
      <c r="A5570" s="61" t="s">
        <v>12292</v>
      </c>
      <c r="B5570" s="61" t="s">
        <v>82</v>
      </c>
      <c r="C5570" s="62">
        <v>590938</v>
      </c>
      <c r="D5570" s="61" t="s">
        <v>12051</v>
      </c>
      <c r="E5570" s="61" t="s">
        <v>12182</v>
      </c>
      <c r="F5570" s="61" t="s">
        <v>12275</v>
      </c>
      <c r="G5570" s="63">
        <v>19.5</v>
      </c>
    </row>
    <row r="5571" spans="1:7" hidden="1" x14ac:dyDescent="0.25">
      <c r="A5571" s="61" t="s">
        <v>12292</v>
      </c>
      <c r="B5571" s="61" t="s">
        <v>82</v>
      </c>
      <c r="C5571" s="62">
        <v>590938</v>
      </c>
      <c r="D5571" s="61" t="s">
        <v>12148</v>
      </c>
      <c r="E5571" s="61" t="s">
        <v>12182</v>
      </c>
      <c r="F5571" s="61" t="s">
        <v>12275</v>
      </c>
      <c r="G5571" s="63">
        <v>19.5</v>
      </c>
    </row>
    <row r="5572" spans="1:7" hidden="1" x14ac:dyDescent="0.25">
      <c r="A5572" s="61" t="s">
        <v>12292</v>
      </c>
      <c r="B5572" s="61" t="s">
        <v>188</v>
      </c>
      <c r="C5572" s="62">
        <v>590960</v>
      </c>
      <c r="D5572" s="61" t="s">
        <v>12051</v>
      </c>
      <c r="E5572" s="61" t="s">
        <v>12183</v>
      </c>
      <c r="F5572" s="61" t="s">
        <v>12275</v>
      </c>
      <c r="G5572" s="63">
        <v>5</v>
      </c>
    </row>
    <row r="5573" spans="1:7" hidden="1" x14ac:dyDescent="0.25">
      <c r="A5573" s="61" t="s">
        <v>12292</v>
      </c>
      <c r="B5573" s="61" t="s">
        <v>58</v>
      </c>
      <c r="C5573" s="62">
        <v>590977</v>
      </c>
      <c r="D5573" s="61" t="s">
        <v>12051</v>
      </c>
      <c r="E5573" s="61" t="s">
        <v>12184</v>
      </c>
      <c r="F5573" s="61" t="s">
        <v>12276</v>
      </c>
      <c r="G5573" s="63">
        <v>2</v>
      </c>
    </row>
    <row r="5574" spans="1:7" hidden="1" x14ac:dyDescent="0.25">
      <c r="A5574" s="61" t="s">
        <v>12292</v>
      </c>
      <c r="B5574" s="61" t="s">
        <v>231</v>
      </c>
      <c r="C5574" s="62">
        <v>591021</v>
      </c>
      <c r="D5574" s="61" t="s">
        <v>12051</v>
      </c>
      <c r="E5574" s="61" t="s">
        <v>12185</v>
      </c>
      <c r="F5574" s="61" t="s">
        <v>12275</v>
      </c>
      <c r="G5574" s="63">
        <v>3</v>
      </c>
    </row>
    <row r="5575" spans="1:7" hidden="1" x14ac:dyDescent="0.25">
      <c r="A5575" s="61" t="s">
        <v>12292</v>
      </c>
      <c r="B5575" s="61" t="s">
        <v>78</v>
      </c>
      <c r="C5575" s="62">
        <v>591080</v>
      </c>
      <c r="D5575" s="61" t="s">
        <v>12051</v>
      </c>
      <c r="E5575" s="61" t="s">
        <v>12169</v>
      </c>
      <c r="F5575" s="61" t="s">
        <v>12275</v>
      </c>
      <c r="G5575" s="63">
        <v>6</v>
      </c>
    </row>
    <row r="5576" spans="1:7" hidden="1" x14ac:dyDescent="0.25">
      <c r="A5576" s="61" t="s">
        <v>12292</v>
      </c>
      <c r="B5576" s="61" t="s">
        <v>78</v>
      </c>
      <c r="C5576" s="62">
        <v>591080</v>
      </c>
      <c r="D5576" s="61" t="s">
        <v>12051</v>
      </c>
      <c r="E5576" s="61" t="s">
        <v>12169</v>
      </c>
      <c r="F5576" s="61" t="s">
        <v>12276</v>
      </c>
      <c r="G5576" s="63">
        <v>6</v>
      </c>
    </row>
    <row r="5577" spans="1:7" hidden="1" x14ac:dyDescent="0.25">
      <c r="A5577" s="61" t="s">
        <v>12292</v>
      </c>
      <c r="B5577" s="61" t="s">
        <v>226</v>
      </c>
      <c r="C5577" s="62">
        <v>591207</v>
      </c>
      <c r="D5577" s="61" t="s">
        <v>12051</v>
      </c>
      <c r="E5577" s="61" t="s">
        <v>12186</v>
      </c>
      <c r="F5577" s="61" t="s">
        <v>12275</v>
      </c>
      <c r="G5577" s="63">
        <v>3</v>
      </c>
    </row>
    <row r="5578" spans="1:7" hidden="1" x14ac:dyDescent="0.25">
      <c r="A5578" s="61" t="s">
        <v>12292</v>
      </c>
      <c r="B5578" s="61" t="s">
        <v>226</v>
      </c>
      <c r="C5578" s="62">
        <v>591207</v>
      </c>
      <c r="D5578" s="61" t="s">
        <v>12051</v>
      </c>
      <c r="E5578" s="61" t="s">
        <v>12186</v>
      </c>
      <c r="F5578" s="61" t="s">
        <v>12276</v>
      </c>
      <c r="G5578" s="63">
        <v>2</v>
      </c>
    </row>
    <row r="5579" spans="1:7" hidden="1" x14ac:dyDescent="0.25">
      <c r="A5579" s="61" t="s">
        <v>12292</v>
      </c>
      <c r="B5579" s="61" t="s">
        <v>226</v>
      </c>
      <c r="C5579" s="62">
        <v>591207</v>
      </c>
      <c r="D5579" s="61" t="s">
        <v>1174</v>
      </c>
      <c r="E5579" s="61" t="s">
        <v>12186</v>
      </c>
      <c r="F5579" s="61" t="s">
        <v>12275</v>
      </c>
      <c r="G5579" s="63">
        <v>3</v>
      </c>
    </row>
    <row r="5580" spans="1:7" hidden="1" x14ac:dyDescent="0.25">
      <c r="A5580" s="61" t="s">
        <v>12292</v>
      </c>
      <c r="B5580" s="61" t="s">
        <v>226</v>
      </c>
      <c r="C5580" s="62">
        <v>591207</v>
      </c>
      <c r="D5580" s="61" t="s">
        <v>1174</v>
      </c>
      <c r="E5580" s="61" t="s">
        <v>12186</v>
      </c>
      <c r="F5580" s="61" t="s">
        <v>12276</v>
      </c>
      <c r="G5580" s="63">
        <v>2</v>
      </c>
    </row>
    <row r="5581" spans="1:7" hidden="1" x14ac:dyDescent="0.25">
      <c r="A5581" s="61" t="s">
        <v>12292</v>
      </c>
      <c r="B5581" s="61" t="s">
        <v>46</v>
      </c>
      <c r="C5581" s="62">
        <v>591217</v>
      </c>
      <c r="D5581" s="61" t="s">
        <v>12051</v>
      </c>
      <c r="E5581" s="61" t="s">
        <v>12164</v>
      </c>
      <c r="F5581" s="61" t="s">
        <v>12275</v>
      </c>
      <c r="G5581" s="63">
        <v>10</v>
      </c>
    </row>
    <row r="5582" spans="1:7" hidden="1" x14ac:dyDescent="0.25">
      <c r="A5582" s="61" t="s">
        <v>12292</v>
      </c>
      <c r="B5582" s="61" t="s">
        <v>46</v>
      </c>
      <c r="C5582" s="62">
        <v>591217</v>
      </c>
      <c r="D5582" s="61" t="s">
        <v>12051</v>
      </c>
      <c r="E5582" s="61" t="s">
        <v>12164</v>
      </c>
      <c r="F5582" s="61" t="s">
        <v>12276</v>
      </c>
      <c r="G5582" s="63">
        <v>7.5</v>
      </c>
    </row>
    <row r="5583" spans="1:7" hidden="1" x14ac:dyDescent="0.25">
      <c r="A5583" s="61" t="s">
        <v>12292</v>
      </c>
      <c r="B5583" s="61" t="s">
        <v>177</v>
      </c>
      <c r="C5583" s="62">
        <v>580633</v>
      </c>
      <c r="D5583" s="61" t="s">
        <v>12051</v>
      </c>
      <c r="E5583" s="61" t="s">
        <v>12167</v>
      </c>
      <c r="F5583" s="61" t="s">
        <v>12275</v>
      </c>
      <c r="G5583" s="63">
        <v>9</v>
      </c>
    </row>
    <row r="5584" spans="1:7" hidden="1" x14ac:dyDescent="0.25">
      <c r="A5584" s="61" t="s">
        <v>12292</v>
      </c>
      <c r="B5584" s="61" t="s">
        <v>177</v>
      </c>
      <c r="C5584" s="62">
        <v>580633</v>
      </c>
      <c r="D5584" s="61" t="s">
        <v>12121</v>
      </c>
      <c r="E5584" s="61" t="s">
        <v>12167</v>
      </c>
      <c r="F5584" s="61" t="s">
        <v>12275</v>
      </c>
      <c r="G5584" s="63">
        <v>9</v>
      </c>
    </row>
    <row r="5585" spans="1:7" hidden="1" x14ac:dyDescent="0.25">
      <c r="A5585" s="61" t="s">
        <v>12292</v>
      </c>
      <c r="B5585" s="61" t="s">
        <v>54</v>
      </c>
      <c r="C5585" s="62">
        <v>591326</v>
      </c>
      <c r="D5585" s="61" t="s">
        <v>12012</v>
      </c>
      <c r="E5585" s="61" t="s">
        <v>12162</v>
      </c>
      <c r="F5585" s="61" t="s">
        <v>12275</v>
      </c>
      <c r="G5585" s="63">
        <v>16</v>
      </c>
    </row>
    <row r="5586" spans="1:7" hidden="1" x14ac:dyDescent="0.25">
      <c r="A5586" s="61" t="s">
        <v>12292</v>
      </c>
      <c r="B5586" s="61" t="s">
        <v>54</v>
      </c>
      <c r="C5586" s="62">
        <v>591326</v>
      </c>
      <c r="D5586" s="61" t="s">
        <v>12012</v>
      </c>
      <c r="E5586" s="61" t="s">
        <v>12162</v>
      </c>
      <c r="F5586" s="61" t="s">
        <v>12276</v>
      </c>
      <c r="G5586" s="63">
        <v>7</v>
      </c>
    </row>
    <row r="5587" spans="1:7" hidden="1" x14ac:dyDescent="0.25">
      <c r="A5587" s="61" t="s">
        <v>12292</v>
      </c>
      <c r="B5587" s="61" t="s">
        <v>54</v>
      </c>
      <c r="C5587" s="62">
        <v>591326</v>
      </c>
      <c r="D5587" s="61" t="s">
        <v>12051</v>
      </c>
      <c r="E5587" s="61" t="s">
        <v>12162</v>
      </c>
      <c r="F5587" s="61" t="s">
        <v>12275</v>
      </c>
      <c r="G5587" s="63">
        <v>16</v>
      </c>
    </row>
    <row r="5588" spans="1:7" hidden="1" x14ac:dyDescent="0.25">
      <c r="A5588" s="61" t="s">
        <v>12292</v>
      </c>
      <c r="B5588" s="61" t="s">
        <v>54</v>
      </c>
      <c r="C5588" s="62">
        <v>591326</v>
      </c>
      <c r="D5588" s="61" t="s">
        <v>12051</v>
      </c>
      <c r="E5588" s="61" t="s">
        <v>12162</v>
      </c>
      <c r="F5588" s="61" t="s">
        <v>12276</v>
      </c>
      <c r="G5588" s="63">
        <v>7</v>
      </c>
    </row>
    <row r="5589" spans="1:7" hidden="1" x14ac:dyDescent="0.25">
      <c r="A5589" s="61" t="s">
        <v>12292</v>
      </c>
      <c r="B5589" s="61" t="s">
        <v>168</v>
      </c>
      <c r="C5589" s="62">
        <v>591406</v>
      </c>
      <c r="D5589" s="61" t="s">
        <v>12051</v>
      </c>
      <c r="E5589" s="61" t="s">
        <v>12187</v>
      </c>
      <c r="F5589" s="61" t="s">
        <v>12275</v>
      </c>
      <c r="G5589" s="63">
        <v>4</v>
      </c>
    </row>
    <row r="5590" spans="1:7" hidden="1" x14ac:dyDescent="0.25">
      <c r="A5590" s="61" t="s">
        <v>12292</v>
      </c>
      <c r="B5590" s="61" t="s">
        <v>168</v>
      </c>
      <c r="C5590" s="62">
        <v>591406</v>
      </c>
      <c r="D5590" s="61" t="s">
        <v>12051</v>
      </c>
      <c r="E5590" s="61" t="s">
        <v>12187</v>
      </c>
      <c r="F5590" s="61" t="s">
        <v>12276</v>
      </c>
      <c r="G5590" s="63">
        <v>4</v>
      </c>
    </row>
    <row r="5591" spans="1:7" hidden="1" x14ac:dyDescent="0.25">
      <c r="A5591" s="61" t="s">
        <v>12292</v>
      </c>
      <c r="B5591" s="61" t="s">
        <v>168</v>
      </c>
      <c r="C5591" s="62">
        <v>591406</v>
      </c>
      <c r="D5591" s="61" t="s">
        <v>12132</v>
      </c>
      <c r="E5591" s="61" t="s">
        <v>12187</v>
      </c>
      <c r="F5591" s="61" t="s">
        <v>12275</v>
      </c>
      <c r="G5591" s="63">
        <v>4</v>
      </c>
    </row>
    <row r="5592" spans="1:7" hidden="1" x14ac:dyDescent="0.25">
      <c r="A5592" s="61" t="s">
        <v>12292</v>
      </c>
      <c r="B5592" s="61" t="s">
        <v>168</v>
      </c>
      <c r="C5592" s="62">
        <v>591406</v>
      </c>
      <c r="D5592" s="61" t="s">
        <v>12132</v>
      </c>
      <c r="E5592" s="61" t="s">
        <v>12187</v>
      </c>
      <c r="F5592" s="61" t="s">
        <v>12276</v>
      </c>
      <c r="G5592" s="63">
        <v>4</v>
      </c>
    </row>
    <row r="5593" spans="1:7" hidden="1" x14ac:dyDescent="0.25">
      <c r="A5593" s="61" t="s">
        <v>12292</v>
      </c>
      <c r="B5593" s="61" t="s">
        <v>136</v>
      </c>
      <c r="C5593" s="62">
        <v>105593</v>
      </c>
      <c r="D5593" s="61" t="s">
        <v>12051</v>
      </c>
      <c r="E5593" s="61" t="s">
        <v>12172</v>
      </c>
      <c r="F5593" s="61" t="s">
        <v>12275</v>
      </c>
      <c r="G5593" s="63">
        <v>3</v>
      </c>
    </row>
    <row r="5594" spans="1:7" hidden="1" x14ac:dyDescent="0.25">
      <c r="A5594" s="61" t="s">
        <v>12292</v>
      </c>
      <c r="B5594" s="61" t="s">
        <v>124</v>
      </c>
      <c r="C5594" s="62">
        <v>591502</v>
      </c>
      <c r="D5594" s="61" t="s">
        <v>12051</v>
      </c>
      <c r="E5594" s="61" t="s">
        <v>12188</v>
      </c>
      <c r="F5594" s="61" t="s">
        <v>12275</v>
      </c>
      <c r="G5594" s="63">
        <v>4.0999999999999996</v>
      </c>
    </row>
    <row r="5595" spans="1:7" hidden="1" x14ac:dyDescent="0.25">
      <c r="A5595" s="61" t="s">
        <v>12292</v>
      </c>
      <c r="B5595" s="61" t="s">
        <v>124</v>
      </c>
      <c r="C5595" s="62">
        <v>591502</v>
      </c>
      <c r="D5595" s="61" t="s">
        <v>12051</v>
      </c>
      <c r="E5595" s="61" t="s">
        <v>12188</v>
      </c>
      <c r="F5595" s="61" t="s">
        <v>12276</v>
      </c>
      <c r="G5595" s="63">
        <v>4.0999999999999996</v>
      </c>
    </row>
    <row r="5596" spans="1:7" hidden="1" x14ac:dyDescent="0.25">
      <c r="A5596" s="61" t="s">
        <v>12292</v>
      </c>
      <c r="B5596" s="61" t="s">
        <v>124</v>
      </c>
      <c r="C5596" s="62">
        <v>591502</v>
      </c>
      <c r="D5596" s="61" t="s">
        <v>12095</v>
      </c>
      <c r="E5596" s="61" t="s">
        <v>12188</v>
      </c>
      <c r="F5596" s="61" t="s">
        <v>12275</v>
      </c>
      <c r="G5596" s="63">
        <v>4.0999999999999996</v>
      </c>
    </row>
    <row r="5597" spans="1:7" hidden="1" x14ac:dyDescent="0.25">
      <c r="A5597" s="61" t="s">
        <v>12292</v>
      </c>
      <c r="B5597" s="61" t="s">
        <v>124</v>
      </c>
      <c r="C5597" s="62">
        <v>591502</v>
      </c>
      <c r="D5597" s="61" t="s">
        <v>12095</v>
      </c>
      <c r="E5597" s="61" t="s">
        <v>12188</v>
      </c>
      <c r="F5597" s="61" t="s">
        <v>12276</v>
      </c>
      <c r="G5597" s="63">
        <v>4.0999999999999996</v>
      </c>
    </row>
    <row r="5598" spans="1:7" hidden="1" x14ac:dyDescent="0.25">
      <c r="A5598" s="61" t="s">
        <v>12292</v>
      </c>
      <c r="B5598" s="61" t="s">
        <v>153</v>
      </c>
      <c r="C5598" s="62">
        <v>591531</v>
      </c>
      <c r="D5598" s="61" t="s">
        <v>12051</v>
      </c>
      <c r="E5598" s="61" t="s">
        <v>12184</v>
      </c>
      <c r="F5598" s="61" t="s">
        <v>12275</v>
      </c>
      <c r="G5598" s="63">
        <v>5</v>
      </c>
    </row>
    <row r="5599" spans="1:7" hidden="1" x14ac:dyDescent="0.25">
      <c r="A5599" s="61" t="s">
        <v>12292</v>
      </c>
      <c r="B5599" s="61" t="s">
        <v>153</v>
      </c>
      <c r="C5599" s="62">
        <v>591531</v>
      </c>
      <c r="D5599" s="61" t="s">
        <v>12051</v>
      </c>
      <c r="E5599" s="61" t="s">
        <v>12184</v>
      </c>
      <c r="F5599" s="61" t="s">
        <v>12276</v>
      </c>
      <c r="G5599" s="63">
        <v>3</v>
      </c>
    </row>
    <row r="5600" spans="1:7" hidden="1" x14ac:dyDescent="0.25">
      <c r="A5600" s="61" t="s">
        <v>12292</v>
      </c>
      <c r="B5600" s="61" t="s">
        <v>246</v>
      </c>
      <c r="C5600" s="62">
        <v>591548</v>
      </c>
      <c r="D5600" s="61" t="s">
        <v>12012</v>
      </c>
      <c r="E5600" s="61" t="s">
        <v>12168</v>
      </c>
      <c r="F5600" s="61" t="s">
        <v>12275</v>
      </c>
      <c r="G5600" s="63">
        <v>15</v>
      </c>
    </row>
    <row r="5601" spans="1:7" hidden="1" x14ac:dyDescent="0.25">
      <c r="A5601" s="61" t="s">
        <v>12292</v>
      </c>
      <c r="B5601" s="61" t="s">
        <v>246</v>
      </c>
      <c r="C5601" s="62">
        <v>591548</v>
      </c>
      <c r="D5601" s="61" t="s">
        <v>12012</v>
      </c>
      <c r="E5601" s="61" t="s">
        <v>12168</v>
      </c>
      <c r="F5601" s="61" t="s">
        <v>12276</v>
      </c>
      <c r="G5601" s="63">
        <v>11.5</v>
      </c>
    </row>
    <row r="5602" spans="1:7" hidden="1" x14ac:dyDescent="0.25">
      <c r="A5602" s="61" t="s">
        <v>12292</v>
      </c>
      <c r="B5602" s="61" t="s">
        <v>246</v>
      </c>
      <c r="C5602" s="62">
        <v>591548</v>
      </c>
      <c r="D5602" s="61" t="s">
        <v>12051</v>
      </c>
      <c r="E5602" s="61" t="s">
        <v>12168</v>
      </c>
      <c r="F5602" s="61" t="s">
        <v>12275</v>
      </c>
      <c r="G5602" s="63">
        <v>15</v>
      </c>
    </row>
    <row r="5603" spans="1:7" hidden="1" x14ac:dyDescent="0.25">
      <c r="A5603" s="61" t="s">
        <v>12292</v>
      </c>
      <c r="B5603" s="61" t="s">
        <v>246</v>
      </c>
      <c r="C5603" s="62">
        <v>591548</v>
      </c>
      <c r="D5603" s="61" t="s">
        <v>12051</v>
      </c>
      <c r="E5603" s="61" t="s">
        <v>12168</v>
      </c>
      <c r="F5603" s="61" t="s">
        <v>12276</v>
      </c>
      <c r="G5603" s="63">
        <v>11.5</v>
      </c>
    </row>
    <row r="5604" spans="1:7" hidden="1" x14ac:dyDescent="0.25">
      <c r="A5604" s="61" t="s">
        <v>12292</v>
      </c>
      <c r="B5604" s="61" t="s">
        <v>246</v>
      </c>
      <c r="C5604" s="62">
        <v>591548</v>
      </c>
      <c r="D5604" s="61" t="s">
        <v>12031</v>
      </c>
      <c r="E5604" s="61" t="s">
        <v>12168</v>
      </c>
      <c r="F5604" s="61" t="s">
        <v>12275</v>
      </c>
      <c r="G5604" s="63">
        <v>15</v>
      </c>
    </row>
    <row r="5605" spans="1:7" hidden="1" x14ac:dyDescent="0.25">
      <c r="A5605" s="61" t="s">
        <v>12292</v>
      </c>
      <c r="B5605" s="61" t="s">
        <v>246</v>
      </c>
      <c r="C5605" s="62">
        <v>591548</v>
      </c>
      <c r="D5605" s="61" t="s">
        <v>12031</v>
      </c>
      <c r="E5605" s="61" t="s">
        <v>12168</v>
      </c>
      <c r="F5605" s="61" t="s">
        <v>12276</v>
      </c>
      <c r="G5605" s="63">
        <v>11.5</v>
      </c>
    </row>
    <row r="5606" spans="1:7" hidden="1" x14ac:dyDescent="0.25">
      <c r="A5606" s="61" t="s">
        <v>12292</v>
      </c>
      <c r="B5606" s="61" t="s">
        <v>246</v>
      </c>
      <c r="C5606" s="62">
        <v>591548</v>
      </c>
      <c r="D5606" s="61" t="s">
        <v>11954</v>
      </c>
      <c r="E5606" s="61" t="s">
        <v>12168</v>
      </c>
      <c r="F5606" s="61" t="s">
        <v>12275</v>
      </c>
      <c r="G5606" s="63">
        <v>15</v>
      </c>
    </row>
    <row r="5607" spans="1:7" hidden="1" x14ac:dyDescent="0.25">
      <c r="A5607" s="61" t="s">
        <v>12292</v>
      </c>
      <c r="B5607" s="61" t="s">
        <v>246</v>
      </c>
      <c r="C5607" s="62">
        <v>591548</v>
      </c>
      <c r="D5607" s="61" t="s">
        <v>11954</v>
      </c>
      <c r="E5607" s="61" t="s">
        <v>12168</v>
      </c>
      <c r="F5607" s="61" t="s">
        <v>12276</v>
      </c>
      <c r="G5607" s="63">
        <v>11.5</v>
      </c>
    </row>
    <row r="5608" spans="1:7" hidden="1" x14ac:dyDescent="0.25">
      <c r="A5608" s="61" t="s">
        <v>12292</v>
      </c>
      <c r="B5608" s="61" t="s">
        <v>164</v>
      </c>
      <c r="C5608" s="62">
        <v>492349</v>
      </c>
      <c r="D5608" s="61" t="s">
        <v>12051</v>
      </c>
      <c r="E5608" s="61" t="s">
        <v>12189</v>
      </c>
      <c r="F5608" s="61" t="s">
        <v>12275</v>
      </c>
      <c r="G5608" s="63">
        <v>5</v>
      </c>
    </row>
    <row r="5609" spans="1:7" hidden="1" x14ac:dyDescent="0.25">
      <c r="A5609" s="61" t="s">
        <v>12292</v>
      </c>
      <c r="B5609" s="61" t="s">
        <v>164</v>
      </c>
      <c r="C5609" s="62">
        <v>492349</v>
      </c>
      <c r="D5609" s="61" t="s">
        <v>12051</v>
      </c>
      <c r="E5609" s="61" t="s">
        <v>12189</v>
      </c>
      <c r="F5609" s="61" t="s">
        <v>12276</v>
      </c>
      <c r="G5609" s="63">
        <v>2.5</v>
      </c>
    </row>
    <row r="5610" spans="1:7" hidden="1" x14ac:dyDescent="0.25">
      <c r="A5610" s="61" t="s">
        <v>12292</v>
      </c>
      <c r="B5610" s="61" t="s">
        <v>164</v>
      </c>
      <c r="C5610" s="62">
        <v>492349</v>
      </c>
      <c r="D5610" s="61" t="s">
        <v>12077</v>
      </c>
      <c r="E5610" s="61" t="s">
        <v>12189</v>
      </c>
      <c r="F5610" s="61" t="s">
        <v>12275</v>
      </c>
      <c r="G5610" s="63">
        <v>5</v>
      </c>
    </row>
    <row r="5611" spans="1:7" hidden="1" x14ac:dyDescent="0.25">
      <c r="A5611" s="61" t="s">
        <v>12292</v>
      </c>
      <c r="B5611" s="61" t="s">
        <v>164</v>
      </c>
      <c r="C5611" s="62">
        <v>492349</v>
      </c>
      <c r="D5611" s="61" t="s">
        <v>12077</v>
      </c>
      <c r="E5611" s="61" t="s">
        <v>12189</v>
      </c>
      <c r="F5611" s="61" t="s">
        <v>12276</v>
      </c>
      <c r="G5611" s="63">
        <v>2.5</v>
      </c>
    </row>
    <row r="5612" spans="1:7" hidden="1" x14ac:dyDescent="0.25">
      <c r="A5612" s="61" t="s">
        <v>12292</v>
      </c>
      <c r="B5612" s="61" t="s">
        <v>1968</v>
      </c>
      <c r="C5612" s="62">
        <v>591610</v>
      </c>
      <c r="D5612" s="61" t="s">
        <v>12051</v>
      </c>
      <c r="E5612" s="61" t="s">
        <v>12190</v>
      </c>
      <c r="F5612" s="61" t="s">
        <v>12275</v>
      </c>
      <c r="G5612" s="63">
        <v>5</v>
      </c>
    </row>
    <row r="5613" spans="1:7" hidden="1" x14ac:dyDescent="0.25">
      <c r="A5613" s="61" t="s">
        <v>12292</v>
      </c>
      <c r="B5613" s="61" t="s">
        <v>1968</v>
      </c>
      <c r="C5613" s="62">
        <v>591610</v>
      </c>
      <c r="D5613" s="61" t="s">
        <v>12075</v>
      </c>
      <c r="E5613" s="61" t="s">
        <v>12190</v>
      </c>
      <c r="F5613" s="61" t="s">
        <v>12275</v>
      </c>
      <c r="G5613" s="63">
        <v>5</v>
      </c>
    </row>
    <row r="5614" spans="1:7" hidden="1" x14ac:dyDescent="0.25">
      <c r="A5614" s="61" t="s">
        <v>12292</v>
      </c>
      <c r="B5614" s="61" t="s">
        <v>253</v>
      </c>
      <c r="C5614" s="62">
        <v>591671</v>
      </c>
      <c r="D5614" s="61" t="s">
        <v>12051</v>
      </c>
      <c r="E5614" s="61" t="s">
        <v>12191</v>
      </c>
      <c r="F5614" s="61" t="s">
        <v>12275</v>
      </c>
      <c r="G5614" s="63">
        <v>5</v>
      </c>
    </row>
    <row r="5615" spans="1:7" hidden="1" x14ac:dyDescent="0.25">
      <c r="A5615" s="61" t="s">
        <v>12292</v>
      </c>
      <c r="B5615" s="61" t="s">
        <v>253</v>
      </c>
      <c r="C5615" s="62">
        <v>591671</v>
      </c>
      <c r="D5615" s="61" t="s">
        <v>12051</v>
      </c>
      <c r="E5615" s="61" t="s">
        <v>12191</v>
      </c>
      <c r="F5615" s="61" t="s">
        <v>12276</v>
      </c>
      <c r="G5615" s="63">
        <v>3</v>
      </c>
    </row>
    <row r="5616" spans="1:7" hidden="1" x14ac:dyDescent="0.25">
      <c r="A5616" s="61" t="s">
        <v>12292</v>
      </c>
      <c r="B5616" s="61" t="s">
        <v>253</v>
      </c>
      <c r="C5616" s="62">
        <v>591671</v>
      </c>
      <c r="D5616" s="61" t="s">
        <v>12108</v>
      </c>
      <c r="E5616" s="61" t="s">
        <v>12191</v>
      </c>
      <c r="F5616" s="61" t="s">
        <v>12275</v>
      </c>
      <c r="G5616" s="63">
        <v>5</v>
      </c>
    </row>
    <row r="5617" spans="1:7" hidden="1" x14ac:dyDescent="0.25">
      <c r="A5617" s="61" t="s">
        <v>12292</v>
      </c>
      <c r="B5617" s="61" t="s">
        <v>253</v>
      </c>
      <c r="C5617" s="62">
        <v>591671</v>
      </c>
      <c r="D5617" s="61" t="s">
        <v>12108</v>
      </c>
      <c r="E5617" s="61" t="s">
        <v>12191</v>
      </c>
      <c r="F5617" s="61" t="s">
        <v>12276</v>
      </c>
      <c r="G5617" s="63">
        <v>3</v>
      </c>
    </row>
    <row r="5618" spans="1:7" hidden="1" x14ac:dyDescent="0.25">
      <c r="A5618" s="61" t="s">
        <v>12292</v>
      </c>
      <c r="B5618" s="61" t="s">
        <v>83</v>
      </c>
      <c r="C5618" s="62">
        <v>591389</v>
      </c>
      <c r="D5618" s="61" t="s">
        <v>12051</v>
      </c>
      <c r="E5618" s="61" t="s">
        <v>12191</v>
      </c>
      <c r="F5618" s="61" t="s">
        <v>12275</v>
      </c>
      <c r="G5618" s="63">
        <v>7</v>
      </c>
    </row>
    <row r="5619" spans="1:7" hidden="1" x14ac:dyDescent="0.25">
      <c r="A5619" s="61" t="s">
        <v>12292</v>
      </c>
      <c r="B5619" s="61" t="s">
        <v>83</v>
      </c>
      <c r="C5619" s="62">
        <v>591389</v>
      </c>
      <c r="D5619" s="61" t="s">
        <v>12051</v>
      </c>
      <c r="E5619" s="61" t="s">
        <v>12191</v>
      </c>
      <c r="F5619" s="61" t="s">
        <v>12276</v>
      </c>
      <c r="G5619" s="63">
        <v>5</v>
      </c>
    </row>
    <row r="5620" spans="1:7" hidden="1" x14ac:dyDescent="0.25">
      <c r="A5620" s="61" t="s">
        <v>12292</v>
      </c>
      <c r="B5620" s="61" t="s">
        <v>83</v>
      </c>
      <c r="C5620" s="62">
        <v>591389</v>
      </c>
      <c r="D5620" s="61" t="s">
        <v>12108</v>
      </c>
      <c r="E5620" s="61" t="s">
        <v>12191</v>
      </c>
      <c r="F5620" s="61" t="s">
        <v>12275</v>
      </c>
      <c r="G5620" s="63">
        <v>7</v>
      </c>
    </row>
    <row r="5621" spans="1:7" hidden="1" x14ac:dyDescent="0.25">
      <c r="A5621" s="61" t="s">
        <v>12292</v>
      </c>
      <c r="B5621" s="61" t="s">
        <v>83</v>
      </c>
      <c r="C5621" s="62">
        <v>591389</v>
      </c>
      <c r="D5621" s="61" t="s">
        <v>12108</v>
      </c>
      <c r="E5621" s="61" t="s">
        <v>12191</v>
      </c>
      <c r="F5621" s="61" t="s">
        <v>12276</v>
      </c>
      <c r="G5621" s="63">
        <v>5</v>
      </c>
    </row>
    <row r="5622" spans="1:7" hidden="1" x14ac:dyDescent="0.25">
      <c r="A5622" s="61" t="s">
        <v>12292</v>
      </c>
      <c r="B5622" s="61" t="s">
        <v>59</v>
      </c>
      <c r="C5622" s="62">
        <v>591836</v>
      </c>
      <c r="D5622" s="61" t="s">
        <v>12051</v>
      </c>
      <c r="E5622" s="61" t="s">
        <v>12192</v>
      </c>
      <c r="F5622" s="61" t="s">
        <v>12275</v>
      </c>
      <c r="G5622" s="63">
        <v>10</v>
      </c>
    </row>
    <row r="5623" spans="1:7" hidden="1" x14ac:dyDescent="0.25">
      <c r="A5623" s="61" t="s">
        <v>12292</v>
      </c>
      <c r="B5623" s="61" t="s">
        <v>42</v>
      </c>
      <c r="C5623" s="62">
        <v>591851</v>
      </c>
      <c r="D5623" s="61" t="s">
        <v>12051</v>
      </c>
      <c r="E5623" s="61" t="s">
        <v>12193</v>
      </c>
      <c r="F5623" s="61" t="s">
        <v>12276</v>
      </c>
      <c r="G5623" s="63">
        <v>7.5</v>
      </c>
    </row>
    <row r="5624" spans="1:7" hidden="1" x14ac:dyDescent="0.25">
      <c r="A5624" s="61" t="s">
        <v>12292</v>
      </c>
      <c r="B5624" s="61" t="s">
        <v>42</v>
      </c>
      <c r="C5624" s="62">
        <v>591851</v>
      </c>
      <c r="D5624" s="61" t="s">
        <v>12037</v>
      </c>
      <c r="E5624" s="61" t="s">
        <v>12193</v>
      </c>
      <c r="F5624" s="61" t="s">
        <v>12276</v>
      </c>
      <c r="G5624" s="63">
        <v>7.5</v>
      </c>
    </row>
    <row r="5625" spans="1:7" hidden="1" x14ac:dyDescent="0.25">
      <c r="A5625" s="61" t="s">
        <v>12292</v>
      </c>
      <c r="B5625" s="61" t="s">
        <v>7920</v>
      </c>
      <c r="C5625" s="62">
        <v>591893</v>
      </c>
      <c r="D5625" s="61" t="s">
        <v>12051</v>
      </c>
      <c r="E5625" s="61" t="s">
        <v>12194</v>
      </c>
      <c r="F5625" s="61" t="s">
        <v>12276</v>
      </c>
      <c r="G5625" s="63">
        <v>23</v>
      </c>
    </row>
    <row r="5626" spans="1:7" hidden="1" x14ac:dyDescent="0.25">
      <c r="A5626" s="61" t="s">
        <v>12292</v>
      </c>
      <c r="B5626" s="61" t="s">
        <v>7920</v>
      </c>
      <c r="C5626" s="62">
        <v>591893</v>
      </c>
      <c r="D5626" s="61" t="s">
        <v>12137</v>
      </c>
      <c r="E5626" s="61" t="s">
        <v>12194</v>
      </c>
      <c r="F5626" s="61" t="s">
        <v>12276</v>
      </c>
      <c r="G5626" s="63">
        <v>23</v>
      </c>
    </row>
    <row r="5627" spans="1:7" hidden="1" x14ac:dyDescent="0.25">
      <c r="A5627" s="61" t="s">
        <v>12292</v>
      </c>
      <c r="B5627" s="61" t="s">
        <v>182</v>
      </c>
      <c r="C5627" s="62">
        <v>591274</v>
      </c>
      <c r="D5627" s="61" t="s">
        <v>12051</v>
      </c>
      <c r="E5627" s="61" t="s">
        <v>12195</v>
      </c>
      <c r="F5627" s="61" t="s">
        <v>12275</v>
      </c>
      <c r="G5627" s="63">
        <v>5</v>
      </c>
    </row>
    <row r="5628" spans="1:7" hidden="1" x14ac:dyDescent="0.25">
      <c r="A5628" s="61" t="s">
        <v>12292</v>
      </c>
      <c r="B5628" s="61" t="s">
        <v>182</v>
      </c>
      <c r="C5628" s="62">
        <v>591274</v>
      </c>
      <c r="D5628" s="61" t="s">
        <v>12051</v>
      </c>
      <c r="E5628" s="61" t="s">
        <v>12195</v>
      </c>
      <c r="F5628" s="61" t="s">
        <v>12276</v>
      </c>
      <c r="G5628" s="63">
        <v>5</v>
      </c>
    </row>
    <row r="5629" spans="1:7" hidden="1" x14ac:dyDescent="0.25">
      <c r="A5629" s="61" t="s">
        <v>12292</v>
      </c>
      <c r="B5629" s="61" t="s">
        <v>72</v>
      </c>
      <c r="C5629" s="62">
        <v>591927</v>
      </c>
      <c r="D5629" s="61" t="s">
        <v>12051</v>
      </c>
      <c r="E5629" s="61" t="s">
        <v>12196</v>
      </c>
      <c r="F5629" s="61" t="s">
        <v>12275</v>
      </c>
      <c r="G5629" s="63">
        <v>14</v>
      </c>
    </row>
    <row r="5630" spans="1:7" hidden="1" x14ac:dyDescent="0.25">
      <c r="A5630" s="61" t="s">
        <v>12292</v>
      </c>
      <c r="B5630" s="61" t="s">
        <v>72</v>
      </c>
      <c r="C5630" s="62">
        <v>591927</v>
      </c>
      <c r="D5630" s="61" t="s">
        <v>12051</v>
      </c>
      <c r="E5630" s="61" t="s">
        <v>12196</v>
      </c>
      <c r="F5630" s="61" t="s">
        <v>12276</v>
      </c>
      <c r="G5630" s="63">
        <v>11.5</v>
      </c>
    </row>
    <row r="5631" spans="1:7" hidden="1" x14ac:dyDescent="0.25">
      <c r="A5631" s="61" t="s">
        <v>12292</v>
      </c>
      <c r="B5631" s="61" t="s">
        <v>72</v>
      </c>
      <c r="C5631" s="62">
        <v>591927</v>
      </c>
      <c r="D5631" s="61" t="s">
        <v>12124</v>
      </c>
      <c r="E5631" s="61" t="s">
        <v>12196</v>
      </c>
      <c r="F5631" s="61" t="s">
        <v>12275</v>
      </c>
      <c r="G5631" s="63">
        <v>14</v>
      </c>
    </row>
    <row r="5632" spans="1:7" hidden="1" x14ac:dyDescent="0.25">
      <c r="A5632" s="61" t="s">
        <v>12292</v>
      </c>
      <c r="B5632" s="61" t="s">
        <v>72</v>
      </c>
      <c r="C5632" s="62">
        <v>591927</v>
      </c>
      <c r="D5632" s="61" t="s">
        <v>12124</v>
      </c>
      <c r="E5632" s="61" t="s">
        <v>12196</v>
      </c>
      <c r="F5632" s="61" t="s">
        <v>12276</v>
      </c>
      <c r="G5632" s="63">
        <v>11.5</v>
      </c>
    </row>
    <row r="5633" spans="1:7" hidden="1" x14ac:dyDescent="0.25">
      <c r="A5633" s="61" t="s">
        <v>12292</v>
      </c>
      <c r="B5633" s="61" t="s">
        <v>163</v>
      </c>
      <c r="C5633" s="62">
        <v>591963</v>
      </c>
      <c r="D5633" s="61" t="s">
        <v>12051</v>
      </c>
      <c r="E5633" s="61" t="s">
        <v>12197</v>
      </c>
      <c r="F5633" s="61" t="s">
        <v>12276</v>
      </c>
      <c r="G5633" s="63">
        <v>5</v>
      </c>
    </row>
    <row r="5634" spans="1:7" hidden="1" x14ac:dyDescent="0.25">
      <c r="A5634" s="61" t="s">
        <v>12292</v>
      </c>
      <c r="B5634" s="61" t="s">
        <v>163</v>
      </c>
      <c r="C5634" s="62">
        <v>591963</v>
      </c>
      <c r="D5634" s="61" t="s">
        <v>12051</v>
      </c>
      <c r="E5634" s="61" t="s">
        <v>12198</v>
      </c>
      <c r="F5634" s="61" t="s">
        <v>12275</v>
      </c>
      <c r="G5634" s="63">
        <v>5</v>
      </c>
    </row>
    <row r="5635" spans="1:7" hidden="1" x14ac:dyDescent="0.25">
      <c r="A5635" s="61" t="s">
        <v>12292</v>
      </c>
      <c r="B5635" s="61" t="s">
        <v>163</v>
      </c>
      <c r="C5635" s="62">
        <v>591963</v>
      </c>
      <c r="D5635" s="61" t="s">
        <v>12051</v>
      </c>
      <c r="E5635" s="61" t="s">
        <v>12198</v>
      </c>
      <c r="F5635" s="61" t="s">
        <v>12276</v>
      </c>
      <c r="G5635" s="63">
        <v>5</v>
      </c>
    </row>
    <row r="5636" spans="1:7" hidden="1" x14ac:dyDescent="0.25">
      <c r="A5636" s="61" t="s">
        <v>12292</v>
      </c>
      <c r="B5636" s="61" t="s">
        <v>163</v>
      </c>
      <c r="C5636" s="62">
        <v>591963</v>
      </c>
      <c r="D5636" s="61" t="s">
        <v>11979</v>
      </c>
      <c r="E5636" s="61" t="s">
        <v>12198</v>
      </c>
      <c r="F5636" s="61" t="s">
        <v>12275</v>
      </c>
      <c r="G5636" s="63">
        <v>5</v>
      </c>
    </row>
    <row r="5637" spans="1:7" hidden="1" x14ac:dyDescent="0.25">
      <c r="A5637" s="61" t="s">
        <v>12292</v>
      </c>
      <c r="B5637" s="61" t="s">
        <v>163</v>
      </c>
      <c r="C5637" s="62">
        <v>591963</v>
      </c>
      <c r="D5637" s="61" t="s">
        <v>11979</v>
      </c>
      <c r="E5637" s="61" t="s">
        <v>12198</v>
      </c>
      <c r="F5637" s="61" t="s">
        <v>12276</v>
      </c>
      <c r="G5637" s="63">
        <v>3</v>
      </c>
    </row>
    <row r="5638" spans="1:7" hidden="1" x14ac:dyDescent="0.25">
      <c r="A5638" s="61" t="s">
        <v>12292</v>
      </c>
      <c r="B5638" s="61" t="s">
        <v>56</v>
      </c>
      <c r="C5638" s="62">
        <v>591975</v>
      </c>
      <c r="D5638" s="61" t="s">
        <v>12051</v>
      </c>
      <c r="E5638" s="61" t="s">
        <v>12164</v>
      </c>
      <c r="F5638" s="61" t="s">
        <v>12275</v>
      </c>
      <c r="G5638" s="63">
        <v>10</v>
      </c>
    </row>
    <row r="5639" spans="1:7" hidden="1" x14ac:dyDescent="0.25">
      <c r="A5639" s="61" t="s">
        <v>12292</v>
      </c>
      <c r="B5639" s="61" t="s">
        <v>56</v>
      </c>
      <c r="C5639" s="62">
        <v>591975</v>
      </c>
      <c r="D5639" s="61" t="s">
        <v>12051</v>
      </c>
      <c r="E5639" s="61" t="s">
        <v>12164</v>
      </c>
      <c r="F5639" s="61" t="s">
        <v>12276</v>
      </c>
      <c r="G5639" s="63">
        <v>7.5</v>
      </c>
    </row>
    <row r="5640" spans="1:7" hidden="1" x14ac:dyDescent="0.25">
      <c r="A5640" s="61" t="s">
        <v>12292</v>
      </c>
      <c r="B5640" s="61" t="s">
        <v>985</v>
      </c>
      <c r="C5640" s="62">
        <v>592118</v>
      </c>
      <c r="D5640" s="61" t="s">
        <v>12051</v>
      </c>
      <c r="E5640" s="61" t="s">
        <v>12199</v>
      </c>
      <c r="F5640" s="61" t="s">
        <v>12276</v>
      </c>
      <c r="G5640" s="63">
        <v>19.86</v>
      </c>
    </row>
    <row r="5641" spans="1:7" hidden="1" x14ac:dyDescent="0.25">
      <c r="A5641" s="61" t="s">
        <v>12292</v>
      </c>
      <c r="B5641" s="61" t="s">
        <v>985</v>
      </c>
      <c r="C5641" s="62">
        <v>592118</v>
      </c>
      <c r="D5641" s="61" t="s">
        <v>11981</v>
      </c>
      <c r="E5641" s="61" t="s">
        <v>12199</v>
      </c>
      <c r="F5641" s="61" t="s">
        <v>12276</v>
      </c>
      <c r="G5641" s="63">
        <v>19.86</v>
      </c>
    </row>
    <row r="5642" spans="1:7" hidden="1" x14ac:dyDescent="0.25">
      <c r="A5642" s="61" t="s">
        <v>12292</v>
      </c>
      <c r="B5642" s="61" t="s">
        <v>1004</v>
      </c>
      <c r="C5642" s="62">
        <v>592130</v>
      </c>
      <c r="D5642" s="61" t="s">
        <v>12051</v>
      </c>
      <c r="E5642" s="61" t="s">
        <v>12200</v>
      </c>
      <c r="F5642" s="61" t="s">
        <v>12275</v>
      </c>
      <c r="G5642" s="63">
        <v>8</v>
      </c>
    </row>
    <row r="5643" spans="1:7" hidden="1" x14ac:dyDescent="0.25">
      <c r="A5643" s="61" t="s">
        <v>12292</v>
      </c>
      <c r="B5643" s="61" t="s">
        <v>977</v>
      </c>
      <c r="C5643" s="62">
        <v>592266</v>
      </c>
      <c r="D5643" s="61" t="s">
        <v>12051</v>
      </c>
      <c r="E5643" s="61" t="s">
        <v>12195</v>
      </c>
      <c r="F5643" s="61" t="s">
        <v>12275</v>
      </c>
      <c r="G5643" s="63">
        <v>5</v>
      </c>
    </row>
    <row r="5644" spans="1:7" hidden="1" x14ac:dyDescent="0.25">
      <c r="A5644" s="61" t="s">
        <v>12292</v>
      </c>
      <c r="B5644" s="61" t="s">
        <v>977</v>
      </c>
      <c r="C5644" s="62">
        <v>592266</v>
      </c>
      <c r="D5644" s="61" t="s">
        <v>12051</v>
      </c>
      <c r="E5644" s="61" t="s">
        <v>12195</v>
      </c>
      <c r="F5644" s="61" t="s">
        <v>12276</v>
      </c>
      <c r="G5644" s="63">
        <v>3.5</v>
      </c>
    </row>
    <row r="5645" spans="1:7" hidden="1" x14ac:dyDescent="0.25">
      <c r="A5645" s="61" t="s">
        <v>12292</v>
      </c>
      <c r="B5645" s="61" t="s">
        <v>964</v>
      </c>
      <c r="C5645" s="62">
        <v>592305</v>
      </c>
      <c r="D5645" s="61" t="s">
        <v>12129</v>
      </c>
      <c r="E5645" s="61" t="s">
        <v>12201</v>
      </c>
      <c r="F5645" s="61" t="s">
        <v>12276</v>
      </c>
      <c r="G5645" s="63">
        <v>17.5</v>
      </c>
    </row>
    <row r="5646" spans="1:7" hidden="1" x14ac:dyDescent="0.25">
      <c r="A5646" s="61" t="s">
        <v>12292</v>
      </c>
      <c r="B5646" s="61" t="s">
        <v>964</v>
      </c>
      <c r="C5646" s="62">
        <v>592305</v>
      </c>
      <c r="D5646" s="61" t="s">
        <v>12051</v>
      </c>
      <c r="E5646" s="61" t="s">
        <v>12201</v>
      </c>
      <c r="F5646" s="61" t="s">
        <v>12276</v>
      </c>
      <c r="G5646" s="63">
        <v>17.5</v>
      </c>
    </row>
    <row r="5647" spans="1:7" hidden="1" x14ac:dyDescent="0.25">
      <c r="A5647" s="61" t="s">
        <v>12292</v>
      </c>
      <c r="B5647" s="61" t="s">
        <v>979</v>
      </c>
      <c r="C5647" s="62">
        <v>592306</v>
      </c>
      <c r="D5647" s="61" t="s">
        <v>12051</v>
      </c>
      <c r="E5647" s="61" t="s">
        <v>12166</v>
      </c>
      <c r="F5647" s="61" t="s">
        <v>12276</v>
      </c>
      <c r="G5647" s="63">
        <v>8</v>
      </c>
    </row>
    <row r="5648" spans="1:7" hidden="1" x14ac:dyDescent="0.25">
      <c r="A5648" s="61" t="s">
        <v>12292</v>
      </c>
      <c r="B5648" s="61" t="s">
        <v>149</v>
      </c>
      <c r="C5648" s="62">
        <v>578282</v>
      </c>
      <c r="D5648" s="61" t="s">
        <v>12051</v>
      </c>
      <c r="E5648" s="61" t="s">
        <v>12195</v>
      </c>
      <c r="F5648" s="61" t="s">
        <v>12275</v>
      </c>
      <c r="G5648" s="63">
        <v>5.9</v>
      </c>
    </row>
    <row r="5649" spans="1:7" hidden="1" x14ac:dyDescent="0.25">
      <c r="A5649" s="61" t="s">
        <v>12292</v>
      </c>
      <c r="B5649" s="61" t="s">
        <v>149</v>
      </c>
      <c r="C5649" s="62">
        <v>578282</v>
      </c>
      <c r="D5649" s="61" t="s">
        <v>12051</v>
      </c>
      <c r="E5649" s="61" t="s">
        <v>12195</v>
      </c>
      <c r="F5649" s="61" t="s">
        <v>12276</v>
      </c>
      <c r="G5649" s="63">
        <v>3.5</v>
      </c>
    </row>
    <row r="5650" spans="1:7" hidden="1" x14ac:dyDescent="0.25">
      <c r="A5650" s="61" t="s">
        <v>12292</v>
      </c>
      <c r="B5650" s="61" t="s">
        <v>149</v>
      </c>
      <c r="C5650" s="62">
        <v>578282</v>
      </c>
      <c r="D5650" s="61" t="s">
        <v>11987</v>
      </c>
      <c r="E5650" s="61" t="s">
        <v>12195</v>
      </c>
      <c r="F5650" s="61" t="s">
        <v>12275</v>
      </c>
      <c r="G5650" s="63">
        <v>5.9</v>
      </c>
    </row>
    <row r="5651" spans="1:7" hidden="1" x14ac:dyDescent="0.25">
      <c r="A5651" s="61" t="s">
        <v>12292</v>
      </c>
      <c r="B5651" s="61" t="s">
        <v>149</v>
      </c>
      <c r="C5651" s="62">
        <v>578282</v>
      </c>
      <c r="D5651" s="61" t="s">
        <v>11987</v>
      </c>
      <c r="E5651" s="61" t="s">
        <v>12195</v>
      </c>
      <c r="F5651" s="61" t="s">
        <v>12276</v>
      </c>
      <c r="G5651" s="63">
        <v>3.5</v>
      </c>
    </row>
    <row r="5652" spans="1:7" hidden="1" x14ac:dyDescent="0.25">
      <c r="A5652" s="61" t="s">
        <v>12292</v>
      </c>
      <c r="B5652" s="61" t="s">
        <v>195</v>
      </c>
      <c r="C5652" s="62">
        <v>577503</v>
      </c>
      <c r="D5652" s="61" t="s">
        <v>12051</v>
      </c>
      <c r="E5652" s="61" t="s">
        <v>12198</v>
      </c>
      <c r="F5652" s="61" t="s">
        <v>12276</v>
      </c>
      <c r="G5652" s="63">
        <v>3</v>
      </c>
    </row>
    <row r="5653" spans="1:7" hidden="1" x14ac:dyDescent="0.25">
      <c r="A5653" s="61" t="s">
        <v>12292</v>
      </c>
      <c r="B5653" s="61" t="s">
        <v>982</v>
      </c>
      <c r="C5653" s="62">
        <v>592353</v>
      </c>
      <c r="D5653" s="61" t="s">
        <v>12051</v>
      </c>
      <c r="E5653" s="61" t="s">
        <v>12202</v>
      </c>
      <c r="F5653" s="61" t="s">
        <v>12275</v>
      </c>
      <c r="G5653" s="63">
        <v>9</v>
      </c>
    </row>
    <row r="5654" spans="1:7" hidden="1" x14ac:dyDescent="0.25">
      <c r="A5654" s="61" t="s">
        <v>12292</v>
      </c>
      <c r="B5654" s="61" t="s">
        <v>982</v>
      </c>
      <c r="C5654" s="62">
        <v>592353</v>
      </c>
      <c r="D5654" s="61" t="s">
        <v>12051</v>
      </c>
      <c r="E5654" s="61" t="s">
        <v>12202</v>
      </c>
      <c r="F5654" s="61" t="s">
        <v>12276</v>
      </c>
      <c r="G5654" s="63">
        <v>7</v>
      </c>
    </row>
    <row r="5655" spans="1:7" hidden="1" x14ac:dyDescent="0.25">
      <c r="A5655" s="61" t="s">
        <v>12292</v>
      </c>
      <c r="B5655" s="61" t="s">
        <v>1009</v>
      </c>
      <c r="C5655" s="62">
        <v>592354</v>
      </c>
      <c r="D5655" s="61" t="s">
        <v>12051</v>
      </c>
      <c r="E5655" s="61" t="s">
        <v>12164</v>
      </c>
      <c r="F5655" s="61" t="s">
        <v>12275</v>
      </c>
      <c r="G5655" s="63">
        <v>13</v>
      </c>
    </row>
    <row r="5656" spans="1:7" hidden="1" x14ac:dyDescent="0.25">
      <c r="A5656" s="61" t="s">
        <v>12292</v>
      </c>
      <c r="B5656" s="61" t="s">
        <v>1009</v>
      </c>
      <c r="C5656" s="62">
        <v>592354</v>
      </c>
      <c r="D5656" s="61" t="s">
        <v>12051</v>
      </c>
      <c r="E5656" s="61" t="s">
        <v>12203</v>
      </c>
      <c r="F5656" s="61" t="s">
        <v>12276</v>
      </c>
      <c r="G5656" s="63">
        <v>10</v>
      </c>
    </row>
    <row r="5657" spans="1:7" hidden="1" x14ac:dyDescent="0.25">
      <c r="A5657" s="61" t="s">
        <v>12292</v>
      </c>
      <c r="B5657" s="61" t="s">
        <v>988</v>
      </c>
      <c r="C5657" s="62">
        <v>592392</v>
      </c>
      <c r="D5657" s="61" t="s">
        <v>11968</v>
      </c>
      <c r="E5657" s="61" t="s">
        <v>12203</v>
      </c>
      <c r="F5657" s="61" t="s">
        <v>12275</v>
      </c>
      <c r="G5657" s="63">
        <v>10</v>
      </c>
    </row>
    <row r="5658" spans="1:7" hidden="1" x14ac:dyDescent="0.25">
      <c r="A5658" s="61" t="s">
        <v>12292</v>
      </c>
      <c r="B5658" s="61" t="s">
        <v>988</v>
      </c>
      <c r="C5658" s="62">
        <v>592392</v>
      </c>
      <c r="D5658" s="61" t="s">
        <v>12051</v>
      </c>
      <c r="E5658" s="61" t="s">
        <v>12203</v>
      </c>
      <c r="F5658" s="61" t="s">
        <v>12275</v>
      </c>
      <c r="G5658" s="63">
        <v>10</v>
      </c>
    </row>
    <row r="5659" spans="1:7" hidden="1" x14ac:dyDescent="0.25">
      <c r="A5659" s="61" t="s">
        <v>12292</v>
      </c>
      <c r="B5659" s="61" t="s">
        <v>974</v>
      </c>
      <c r="C5659" s="62">
        <v>592402</v>
      </c>
      <c r="D5659" s="61" t="s">
        <v>12051</v>
      </c>
      <c r="E5659" s="61" t="s">
        <v>12172</v>
      </c>
      <c r="F5659" s="61" t="s">
        <v>12275</v>
      </c>
      <c r="G5659" s="63">
        <v>3</v>
      </c>
    </row>
    <row r="5660" spans="1:7" hidden="1" x14ac:dyDescent="0.25">
      <c r="A5660" s="61" t="s">
        <v>12292</v>
      </c>
      <c r="B5660" s="61" t="s">
        <v>966</v>
      </c>
      <c r="C5660" s="62">
        <v>592456</v>
      </c>
      <c r="D5660" s="61" t="s">
        <v>12051</v>
      </c>
      <c r="E5660" s="61" t="s">
        <v>12204</v>
      </c>
      <c r="F5660" s="61" t="s">
        <v>12275</v>
      </c>
      <c r="G5660" s="63">
        <v>5.4</v>
      </c>
    </row>
    <row r="5661" spans="1:7" hidden="1" x14ac:dyDescent="0.25">
      <c r="A5661" s="61" t="s">
        <v>12292</v>
      </c>
      <c r="B5661" s="61" t="s">
        <v>966</v>
      </c>
      <c r="C5661" s="62">
        <v>592456</v>
      </c>
      <c r="D5661" s="61" t="s">
        <v>12051</v>
      </c>
      <c r="E5661" s="61" t="s">
        <v>12204</v>
      </c>
      <c r="F5661" s="61" t="s">
        <v>12276</v>
      </c>
      <c r="G5661" s="63">
        <v>3</v>
      </c>
    </row>
    <row r="5662" spans="1:7" hidden="1" x14ac:dyDescent="0.25">
      <c r="A5662" s="61" t="s">
        <v>12292</v>
      </c>
      <c r="B5662" s="61" t="s">
        <v>966</v>
      </c>
      <c r="C5662" s="62">
        <v>592456</v>
      </c>
      <c r="D5662" s="61" t="s">
        <v>12113</v>
      </c>
      <c r="E5662" s="61" t="s">
        <v>12204</v>
      </c>
      <c r="F5662" s="61" t="s">
        <v>12275</v>
      </c>
      <c r="G5662" s="63">
        <v>5.4</v>
      </c>
    </row>
    <row r="5663" spans="1:7" hidden="1" x14ac:dyDescent="0.25">
      <c r="A5663" s="61" t="s">
        <v>12292</v>
      </c>
      <c r="B5663" s="61" t="s">
        <v>959</v>
      </c>
      <c r="C5663" s="62">
        <v>592485</v>
      </c>
      <c r="D5663" s="61" t="s">
        <v>12051</v>
      </c>
      <c r="E5663" s="61" t="s">
        <v>12204</v>
      </c>
      <c r="F5663" s="61" t="s">
        <v>12276</v>
      </c>
      <c r="G5663" s="63">
        <v>6.5</v>
      </c>
    </row>
    <row r="5664" spans="1:7" hidden="1" x14ac:dyDescent="0.25">
      <c r="A5664" s="61" t="s">
        <v>12292</v>
      </c>
      <c r="B5664" s="61" t="s">
        <v>1020</v>
      </c>
      <c r="C5664" s="62">
        <v>490506</v>
      </c>
      <c r="D5664" s="61" t="s">
        <v>12003</v>
      </c>
      <c r="E5664" s="61" t="s">
        <v>12299</v>
      </c>
      <c r="F5664" s="61" t="s">
        <v>12275</v>
      </c>
      <c r="G5664" s="63">
        <v>7.5</v>
      </c>
    </row>
    <row r="5665" spans="1:7" hidden="1" x14ac:dyDescent="0.25">
      <c r="A5665" s="61" t="s">
        <v>12292</v>
      </c>
      <c r="B5665" s="61" t="s">
        <v>1020</v>
      </c>
      <c r="C5665" s="62">
        <v>490506</v>
      </c>
      <c r="D5665" s="61" t="s">
        <v>12003</v>
      </c>
      <c r="E5665" s="61" t="s">
        <v>12299</v>
      </c>
      <c r="F5665" s="61" t="s">
        <v>12276</v>
      </c>
      <c r="G5665" s="63">
        <v>7.5</v>
      </c>
    </row>
    <row r="5666" spans="1:7" hidden="1" x14ac:dyDescent="0.25">
      <c r="A5666" s="61" t="s">
        <v>12292</v>
      </c>
      <c r="B5666" s="61" t="s">
        <v>1020</v>
      </c>
      <c r="C5666" s="62">
        <v>490506</v>
      </c>
      <c r="D5666" s="61" t="s">
        <v>12005</v>
      </c>
      <c r="E5666" s="61" t="s">
        <v>12173</v>
      </c>
      <c r="F5666" s="61" t="s">
        <v>12275</v>
      </c>
      <c r="G5666" s="63">
        <v>4.5</v>
      </c>
    </row>
    <row r="5667" spans="1:7" hidden="1" x14ac:dyDescent="0.25">
      <c r="A5667" s="61" t="s">
        <v>12292</v>
      </c>
      <c r="B5667" s="61" t="s">
        <v>1020</v>
      </c>
      <c r="C5667" s="62">
        <v>490506</v>
      </c>
      <c r="D5667" s="61" t="s">
        <v>12005</v>
      </c>
      <c r="E5667" s="61" t="s">
        <v>12173</v>
      </c>
      <c r="F5667" s="61" t="s">
        <v>12276</v>
      </c>
      <c r="G5667" s="63">
        <v>3</v>
      </c>
    </row>
    <row r="5668" spans="1:7" hidden="1" x14ac:dyDescent="0.25">
      <c r="A5668" s="61" t="s">
        <v>12292</v>
      </c>
      <c r="B5668" s="61" t="s">
        <v>1020</v>
      </c>
      <c r="C5668" s="62">
        <v>490506</v>
      </c>
      <c r="D5668" s="61" t="s">
        <v>11979</v>
      </c>
      <c r="E5668" s="61" t="s">
        <v>12198</v>
      </c>
      <c r="F5668" s="61" t="s">
        <v>12275</v>
      </c>
      <c r="G5668" s="63">
        <v>3.5</v>
      </c>
    </row>
    <row r="5669" spans="1:7" hidden="1" x14ac:dyDescent="0.25">
      <c r="A5669" s="61" t="s">
        <v>12292</v>
      </c>
      <c r="B5669" s="61" t="s">
        <v>1020</v>
      </c>
      <c r="C5669" s="62">
        <v>490506</v>
      </c>
      <c r="D5669" s="61" t="s">
        <v>11979</v>
      </c>
      <c r="E5669" s="61" t="s">
        <v>12198</v>
      </c>
      <c r="F5669" s="61" t="s">
        <v>12276</v>
      </c>
      <c r="G5669" s="63">
        <v>2</v>
      </c>
    </row>
    <row r="5670" spans="1:7" hidden="1" x14ac:dyDescent="0.25">
      <c r="A5670" s="61" t="s">
        <v>12292</v>
      </c>
      <c r="B5670" s="61" t="s">
        <v>1031</v>
      </c>
      <c r="C5670" s="62">
        <v>592576</v>
      </c>
      <c r="D5670" s="61" t="s">
        <v>12051</v>
      </c>
      <c r="E5670" s="61" t="s">
        <v>12205</v>
      </c>
      <c r="F5670" s="61" t="s">
        <v>12275</v>
      </c>
      <c r="G5670" s="63">
        <v>1.8</v>
      </c>
    </row>
    <row r="5671" spans="1:7" hidden="1" x14ac:dyDescent="0.25">
      <c r="A5671" s="61" t="s">
        <v>12292</v>
      </c>
      <c r="B5671" s="61" t="s">
        <v>1031</v>
      </c>
      <c r="C5671" s="62">
        <v>592576</v>
      </c>
      <c r="D5671" s="61" t="s">
        <v>12051</v>
      </c>
      <c r="E5671" s="61" t="s">
        <v>12205</v>
      </c>
      <c r="F5671" s="61" t="s">
        <v>12276</v>
      </c>
      <c r="G5671" s="63">
        <v>1.2</v>
      </c>
    </row>
    <row r="5672" spans="1:7" hidden="1" x14ac:dyDescent="0.25">
      <c r="A5672" s="61" t="s">
        <v>12292</v>
      </c>
      <c r="B5672" s="61" t="s">
        <v>1031</v>
      </c>
      <c r="C5672" s="62">
        <v>592576</v>
      </c>
      <c r="D5672" s="61" t="s">
        <v>12051</v>
      </c>
      <c r="E5672" s="61" t="s">
        <v>12207</v>
      </c>
      <c r="F5672" s="61" t="s">
        <v>12275</v>
      </c>
      <c r="G5672" s="63">
        <v>3.6</v>
      </c>
    </row>
    <row r="5673" spans="1:7" hidden="1" x14ac:dyDescent="0.25">
      <c r="A5673" s="61" t="s">
        <v>12292</v>
      </c>
      <c r="B5673" s="61" t="s">
        <v>1031</v>
      </c>
      <c r="C5673" s="62">
        <v>592576</v>
      </c>
      <c r="D5673" s="61" t="s">
        <v>12051</v>
      </c>
      <c r="E5673" s="61" t="s">
        <v>12207</v>
      </c>
      <c r="F5673" s="61" t="s">
        <v>12276</v>
      </c>
      <c r="G5673" s="63">
        <v>2.4</v>
      </c>
    </row>
    <row r="5674" spans="1:7" hidden="1" x14ac:dyDescent="0.25">
      <c r="A5674" s="61" t="s">
        <v>12292</v>
      </c>
      <c r="B5674" s="61" t="s">
        <v>1031</v>
      </c>
      <c r="C5674" s="62">
        <v>592576</v>
      </c>
      <c r="D5674" s="61" t="s">
        <v>12051</v>
      </c>
      <c r="E5674" s="61" t="s">
        <v>12206</v>
      </c>
      <c r="F5674" s="61" t="s">
        <v>12275</v>
      </c>
      <c r="G5674" s="63">
        <v>6</v>
      </c>
    </row>
    <row r="5675" spans="1:7" hidden="1" x14ac:dyDescent="0.25">
      <c r="A5675" s="61" t="s">
        <v>12292</v>
      </c>
      <c r="B5675" s="61" t="s">
        <v>1031</v>
      </c>
      <c r="C5675" s="62">
        <v>592576</v>
      </c>
      <c r="D5675" s="61" t="s">
        <v>12051</v>
      </c>
      <c r="E5675" s="61" t="s">
        <v>12206</v>
      </c>
      <c r="F5675" s="61" t="s">
        <v>12276</v>
      </c>
      <c r="G5675" s="63">
        <v>3.7</v>
      </c>
    </row>
    <row r="5676" spans="1:7" hidden="1" x14ac:dyDescent="0.25">
      <c r="A5676" s="61" t="s">
        <v>12292</v>
      </c>
      <c r="B5676" s="61" t="s">
        <v>1031</v>
      </c>
      <c r="C5676" s="62">
        <v>592576</v>
      </c>
      <c r="D5676" s="61" t="s">
        <v>12055</v>
      </c>
      <c r="E5676" s="61" t="s">
        <v>12205</v>
      </c>
      <c r="F5676" s="61" t="s">
        <v>12275</v>
      </c>
      <c r="G5676" s="63">
        <v>1.8</v>
      </c>
    </row>
    <row r="5677" spans="1:7" hidden="1" x14ac:dyDescent="0.25">
      <c r="A5677" s="61" t="s">
        <v>12292</v>
      </c>
      <c r="B5677" s="61" t="s">
        <v>1031</v>
      </c>
      <c r="C5677" s="62">
        <v>592576</v>
      </c>
      <c r="D5677" s="61" t="s">
        <v>12055</v>
      </c>
      <c r="E5677" s="61" t="s">
        <v>12205</v>
      </c>
      <c r="F5677" s="61" t="s">
        <v>12276</v>
      </c>
      <c r="G5677" s="63">
        <v>1.2</v>
      </c>
    </row>
    <row r="5678" spans="1:7" hidden="1" x14ac:dyDescent="0.25">
      <c r="A5678" s="61" t="s">
        <v>12292</v>
      </c>
      <c r="B5678" s="61" t="s">
        <v>1031</v>
      </c>
      <c r="C5678" s="62">
        <v>592576</v>
      </c>
      <c r="D5678" s="61" t="s">
        <v>12141</v>
      </c>
      <c r="E5678" s="61" t="s">
        <v>12207</v>
      </c>
      <c r="F5678" s="61" t="s">
        <v>12275</v>
      </c>
      <c r="G5678" s="63">
        <v>3.6</v>
      </c>
    </row>
    <row r="5679" spans="1:7" hidden="1" x14ac:dyDescent="0.25">
      <c r="A5679" s="61" t="s">
        <v>12292</v>
      </c>
      <c r="B5679" s="61" t="s">
        <v>1031</v>
      </c>
      <c r="C5679" s="62">
        <v>592576</v>
      </c>
      <c r="D5679" s="61" t="s">
        <v>12141</v>
      </c>
      <c r="E5679" s="61" t="s">
        <v>12207</v>
      </c>
      <c r="F5679" s="61" t="s">
        <v>12276</v>
      </c>
      <c r="G5679" s="63">
        <v>2.4</v>
      </c>
    </row>
    <row r="5680" spans="1:7" hidden="1" x14ac:dyDescent="0.25">
      <c r="A5680" s="61" t="s">
        <v>12292</v>
      </c>
      <c r="B5680" s="61" t="s">
        <v>1031</v>
      </c>
      <c r="C5680" s="62">
        <v>592576</v>
      </c>
      <c r="D5680" s="61" t="s">
        <v>12017</v>
      </c>
      <c r="E5680" s="61" t="s">
        <v>12206</v>
      </c>
      <c r="F5680" s="61" t="s">
        <v>12275</v>
      </c>
      <c r="G5680" s="63">
        <v>6</v>
      </c>
    </row>
    <row r="5681" spans="1:7" hidden="1" x14ac:dyDescent="0.25">
      <c r="A5681" s="61" t="s">
        <v>12292</v>
      </c>
      <c r="B5681" s="61" t="s">
        <v>1031</v>
      </c>
      <c r="C5681" s="62">
        <v>592576</v>
      </c>
      <c r="D5681" s="61" t="s">
        <v>12017</v>
      </c>
      <c r="E5681" s="61" t="s">
        <v>12206</v>
      </c>
      <c r="F5681" s="61" t="s">
        <v>12276</v>
      </c>
      <c r="G5681" s="63">
        <v>3.7</v>
      </c>
    </row>
    <row r="5682" spans="1:7" hidden="1" x14ac:dyDescent="0.25">
      <c r="A5682" s="61" t="s">
        <v>12292</v>
      </c>
      <c r="B5682" s="61" t="s">
        <v>997</v>
      </c>
      <c r="C5682" s="62">
        <v>592578</v>
      </c>
      <c r="D5682" s="61" t="s">
        <v>12051</v>
      </c>
      <c r="E5682" s="61" t="s">
        <v>12165</v>
      </c>
      <c r="F5682" s="61" t="s">
        <v>12275</v>
      </c>
      <c r="G5682" s="63">
        <v>10</v>
      </c>
    </row>
    <row r="5683" spans="1:7" hidden="1" x14ac:dyDescent="0.25">
      <c r="A5683" s="61" t="s">
        <v>12292</v>
      </c>
      <c r="B5683" s="61" t="s">
        <v>997</v>
      </c>
      <c r="C5683" s="62">
        <v>592578</v>
      </c>
      <c r="D5683" s="61" t="s">
        <v>12051</v>
      </c>
      <c r="E5683" s="61" t="s">
        <v>12165</v>
      </c>
      <c r="F5683" s="61" t="s">
        <v>12276</v>
      </c>
      <c r="G5683" s="63">
        <v>7.5</v>
      </c>
    </row>
    <row r="5684" spans="1:7" hidden="1" x14ac:dyDescent="0.25">
      <c r="A5684" s="61" t="s">
        <v>12292</v>
      </c>
      <c r="B5684" s="61" t="s">
        <v>997</v>
      </c>
      <c r="C5684" s="62">
        <v>592578</v>
      </c>
      <c r="D5684" s="61" t="s">
        <v>12025</v>
      </c>
      <c r="E5684" s="61" t="s">
        <v>12165</v>
      </c>
      <c r="F5684" s="61" t="s">
        <v>12275</v>
      </c>
      <c r="G5684" s="63">
        <v>10</v>
      </c>
    </row>
    <row r="5685" spans="1:7" hidden="1" x14ac:dyDescent="0.25">
      <c r="A5685" s="61" t="s">
        <v>12292</v>
      </c>
      <c r="B5685" s="61" t="s">
        <v>997</v>
      </c>
      <c r="C5685" s="62">
        <v>592578</v>
      </c>
      <c r="D5685" s="61" t="s">
        <v>12025</v>
      </c>
      <c r="E5685" s="61" t="s">
        <v>12165</v>
      </c>
      <c r="F5685" s="61" t="s">
        <v>12276</v>
      </c>
      <c r="G5685" s="63">
        <v>7.5</v>
      </c>
    </row>
    <row r="5686" spans="1:7" hidden="1" x14ac:dyDescent="0.25">
      <c r="A5686" s="61" t="s">
        <v>12292</v>
      </c>
      <c r="B5686" s="61" t="s">
        <v>8623</v>
      </c>
      <c r="C5686" s="62">
        <v>592601</v>
      </c>
      <c r="D5686" s="61" t="s">
        <v>12129</v>
      </c>
      <c r="E5686" s="61" t="s">
        <v>12201</v>
      </c>
      <c r="F5686" s="61" t="s">
        <v>12276</v>
      </c>
      <c r="G5686" s="63">
        <v>17.5</v>
      </c>
    </row>
    <row r="5687" spans="1:7" hidden="1" x14ac:dyDescent="0.25">
      <c r="A5687" s="61" t="s">
        <v>12292</v>
      </c>
      <c r="B5687" s="61" t="s">
        <v>8623</v>
      </c>
      <c r="C5687" s="62">
        <v>592601</v>
      </c>
      <c r="D5687" s="61" t="s">
        <v>12051</v>
      </c>
      <c r="E5687" s="61" t="s">
        <v>12201</v>
      </c>
      <c r="F5687" s="61" t="s">
        <v>12276</v>
      </c>
      <c r="G5687" s="63">
        <v>17.5</v>
      </c>
    </row>
    <row r="5688" spans="1:7" hidden="1" x14ac:dyDescent="0.25">
      <c r="A5688" s="61" t="s">
        <v>12292</v>
      </c>
      <c r="B5688" s="61" t="s">
        <v>87</v>
      </c>
      <c r="C5688" s="62">
        <v>493482</v>
      </c>
      <c r="D5688" s="61" t="s">
        <v>12086</v>
      </c>
      <c r="E5688" s="61" t="s">
        <v>12208</v>
      </c>
      <c r="F5688" s="61" t="s">
        <v>12275</v>
      </c>
      <c r="G5688" s="63">
        <v>6</v>
      </c>
    </row>
    <row r="5689" spans="1:7" hidden="1" x14ac:dyDescent="0.25">
      <c r="A5689" s="61" t="s">
        <v>12292</v>
      </c>
      <c r="B5689" s="61" t="s">
        <v>87</v>
      </c>
      <c r="C5689" s="62">
        <v>493482</v>
      </c>
      <c r="D5689" s="61" t="s">
        <v>12086</v>
      </c>
      <c r="E5689" s="61" t="s">
        <v>12208</v>
      </c>
      <c r="F5689" s="61" t="s">
        <v>12276</v>
      </c>
      <c r="G5689" s="63">
        <v>3</v>
      </c>
    </row>
    <row r="5690" spans="1:7" hidden="1" x14ac:dyDescent="0.25">
      <c r="A5690" s="61" t="s">
        <v>12292</v>
      </c>
      <c r="B5690" s="61" t="s">
        <v>87</v>
      </c>
      <c r="C5690" s="62">
        <v>493482</v>
      </c>
      <c r="D5690" s="61" t="s">
        <v>12051</v>
      </c>
      <c r="E5690" s="61" t="s">
        <v>12208</v>
      </c>
      <c r="F5690" s="61" t="s">
        <v>12275</v>
      </c>
      <c r="G5690" s="63">
        <v>6</v>
      </c>
    </row>
    <row r="5691" spans="1:7" hidden="1" x14ac:dyDescent="0.25">
      <c r="A5691" s="61" t="s">
        <v>12292</v>
      </c>
      <c r="B5691" s="61" t="s">
        <v>87</v>
      </c>
      <c r="C5691" s="62">
        <v>493482</v>
      </c>
      <c r="D5691" s="61" t="s">
        <v>12051</v>
      </c>
      <c r="E5691" s="61" t="s">
        <v>12208</v>
      </c>
      <c r="F5691" s="61" t="s">
        <v>12276</v>
      </c>
      <c r="G5691" s="63">
        <v>3</v>
      </c>
    </row>
    <row r="5692" spans="1:7" hidden="1" x14ac:dyDescent="0.25">
      <c r="A5692" s="61" t="s">
        <v>12292</v>
      </c>
      <c r="B5692" s="61" t="s">
        <v>10097</v>
      </c>
      <c r="C5692" s="62">
        <v>592689</v>
      </c>
      <c r="D5692" s="61" t="s">
        <v>12051</v>
      </c>
      <c r="E5692" s="61" t="s">
        <v>12166</v>
      </c>
      <c r="F5692" s="61" t="s">
        <v>12275</v>
      </c>
      <c r="G5692" s="63">
        <v>9</v>
      </c>
    </row>
    <row r="5693" spans="1:7" hidden="1" x14ac:dyDescent="0.25">
      <c r="A5693" s="61" t="s">
        <v>12292</v>
      </c>
      <c r="B5693" s="61" t="s">
        <v>10097</v>
      </c>
      <c r="C5693" s="62">
        <v>592689</v>
      </c>
      <c r="D5693" s="61" t="s">
        <v>12051</v>
      </c>
      <c r="E5693" s="61" t="s">
        <v>12166</v>
      </c>
      <c r="F5693" s="61" t="s">
        <v>12276</v>
      </c>
      <c r="G5693" s="63">
        <v>8</v>
      </c>
    </row>
    <row r="5694" spans="1:7" hidden="1" x14ac:dyDescent="0.25">
      <c r="A5694" s="61" t="s">
        <v>12292</v>
      </c>
      <c r="B5694" s="61" t="s">
        <v>10097</v>
      </c>
      <c r="C5694" s="62">
        <v>592689</v>
      </c>
      <c r="D5694" s="61" t="s">
        <v>12051</v>
      </c>
      <c r="E5694" s="61" t="s">
        <v>12167</v>
      </c>
      <c r="F5694" s="61" t="s">
        <v>12275</v>
      </c>
      <c r="G5694" s="63">
        <v>9</v>
      </c>
    </row>
    <row r="5695" spans="1:7" hidden="1" x14ac:dyDescent="0.25">
      <c r="A5695" s="61" t="s">
        <v>12292</v>
      </c>
      <c r="B5695" s="61" t="s">
        <v>10097</v>
      </c>
      <c r="C5695" s="62">
        <v>592689</v>
      </c>
      <c r="D5695" s="61" t="s">
        <v>12051</v>
      </c>
      <c r="E5695" s="61" t="s">
        <v>12167</v>
      </c>
      <c r="F5695" s="61" t="s">
        <v>12276</v>
      </c>
      <c r="G5695" s="63">
        <v>8</v>
      </c>
    </row>
    <row r="5696" spans="1:7" hidden="1" x14ac:dyDescent="0.25">
      <c r="A5696" s="61" t="s">
        <v>12292</v>
      </c>
      <c r="B5696" s="61" t="s">
        <v>10097</v>
      </c>
      <c r="C5696" s="62">
        <v>592689</v>
      </c>
      <c r="D5696" s="61" t="s">
        <v>12053</v>
      </c>
      <c r="E5696" s="61" t="s">
        <v>12167</v>
      </c>
      <c r="F5696" s="61" t="s">
        <v>12275</v>
      </c>
      <c r="G5696" s="63">
        <v>9</v>
      </c>
    </row>
    <row r="5697" spans="1:7" hidden="1" x14ac:dyDescent="0.25">
      <c r="A5697" s="61" t="s">
        <v>12292</v>
      </c>
      <c r="B5697" s="61" t="s">
        <v>10097</v>
      </c>
      <c r="C5697" s="62">
        <v>592689</v>
      </c>
      <c r="D5697" s="61" t="s">
        <v>12053</v>
      </c>
      <c r="E5697" s="61" t="s">
        <v>12167</v>
      </c>
      <c r="F5697" s="61" t="s">
        <v>12276</v>
      </c>
      <c r="G5697" s="63">
        <v>8</v>
      </c>
    </row>
    <row r="5698" spans="1:7" hidden="1" x14ac:dyDescent="0.25">
      <c r="A5698" s="61" t="s">
        <v>12292</v>
      </c>
      <c r="B5698" s="61" t="s">
        <v>10097</v>
      </c>
      <c r="C5698" s="62">
        <v>592689</v>
      </c>
      <c r="D5698" s="61" t="s">
        <v>11993</v>
      </c>
      <c r="E5698" s="61" t="s">
        <v>12166</v>
      </c>
      <c r="F5698" s="61" t="s">
        <v>12275</v>
      </c>
      <c r="G5698" s="63">
        <v>9</v>
      </c>
    </row>
    <row r="5699" spans="1:7" hidden="1" x14ac:dyDescent="0.25">
      <c r="A5699" s="61" t="s">
        <v>12292</v>
      </c>
      <c r="B5699" s="61" t="s">
        <v>10097</v>
      </c>
      <c r="C5699" s="62">
        <v>592689</v>
      </c>
      <c r="D5699" s="61" t="s">
        <v>11993</v>
      </c>
      <c r="E5699" s="61" t="s">
        <v>12166</v>
      </c>
      <c r="F5699" s="61" t="s">
        <v>12276</v>
      </c>
      <c r="G5699" s="63">
        <v>8</v>
      </c>
    </row>
    <row r="5700" spans="1:7" hidden="1" x14ac:dyDescent="0.25">
      <c r="A5700" s="61" t="s">
        <v>12292</v>
      </c>
      <c r="B5700" s="61" t="s">
        <v>10097</v>
      </c>
      <c r="C5700" s="62">
        <v>592689</v>
      </c>
      <c r="D5700" s="61" t="s">
        <v>12121</v>
      </c>
      <c r="E5700" s="61" t="s">
        <v>12167</v>
      </c>
      <c r="F5700" s="61" t="s">
        <v>12275</v>
      </c>
      <c r="G5700" s="63">
        <v>9</v>
      </c>
    </row>
    <row r="5701" spans="1:7" hidden="1" x14ac:dyDescent="0.25">
      <c r="A5701" s="61" t="s">
        <v>12292</v>
      </c>
      <c r="B5701" s="61" t="s">
        <v>7284</v>
      </c>
      <c r="C5701" s="62">
        <v>104946</v>
      </c>
      <c r="D5701" s="61" t="s">
        <v>12051</v>
      </c>
      <c r="E5701" s="61" t="s">
        <v>12186</v>
      </c>
      <c r="F5701" s="61" t="s">
        <v>12275</v>
      </c>
      <c r="G5701" s="63">
        <v>3</v>
      </c>
    </row>
    <row r="5702" spans="1:7" hidden="1" x14ac:dyDescent="0.25">
      <c r="A5702" s="61" t="s">
        <v>12292</v>
      </c>
      <c r="B5702" s="61" t="s">
        <v>4655</v>
      </c>
      <c r="C5702" s="62">
        <v>592858</v>
      </c>
      <c r="D5702" s="61" t="s">
        <v>12051</v>
      </c>
      <c r="E5702" s="61" t="s">
        <v>12171</v>
      </c>
      <c r="F5702" s="61" t="s">
        <v>12275</v>
      </c>
      <c r="G5702" s="63">
        <v>4</v>
      </c>
    </row>
    <row r="5703" spans="1:7" hidden="1" x14ac:dyDescent="0.25">
      <c r="A5703" s="61" t="s">
        <v>12292</v>
      </c>
      <c r="B5703" s="61" t="s">
        <v>4655</v>
      </c>
      <c r="C5703" s="62">
        <v>592858</v>
      </c>
      <c r="D5703" s="61" t="s">
        <v>12051</v>
      </c>
      <c r="E5703" s="61" t="s">
        <v>12171</v>
      </c>
      <c r="F5703" s="61" t="s">
        <v>12276</v>
      </c>
      <c r="G5703" s="63">
        <v>2</v>
      </c>
    </row>
    <row r="5704" spans="1:7" hidden="1" x14ac:dyDescent="0.25">
      <c r="A5704" s="61" t="s">
        <v>12292</v>
      </c>
      <c r="B5704" s="61" t="s">
        <v>9428</v>
      </c>
      <c r="C5704" s="62">
        <v>592943</v>
      </c>
      <c r="D5704" s="61" t="s">
        <v>12051</v>
      </c>
      <c r="E5704" s="61" t="s">
        <v>12209</v>
      </c>
      <c r="F5704" s="61" t="s">
        <v>12275</v>
      </c>
      <c r="G5704" s="63">
        <v>3</v>
      </c>
    </row>
    <row r="5705" spans="1:7" hidden="1" x14ac:dyDescent="0.25">
      <c r="A5705" s="61" t="s">
        <v>12292</v>
      </c>
      <c r="B5705" s="61" t="s">
        <v>9428</v>
      </c>
      <c r="C5705" s="62">
        <v>592943</v>
      </c>
      <c r="D5705" s="61" t="s">
        <v>12051</v>
      </c>
      <c r="E5705" s="61" t="s">
        <v>12209</v>
      </c>
      <c r="F5705" s="61" t="s">
        <v>12276</v>
      </c>
      <c r="G5705" s="63">
        <v>3</v>
      </c>
    </row>
    <row r="5706" spans="1:7" hidden="1" x14ac:dyDescent="0.25">
      <c r="A5706" s="61" t="s">
        <v>12292</v>
      </c>
      <c r="B5706" s="61" t="s">
        <v>9428</v>
      </c>
      <c r="C5706" s="62">
        <v>592943</v>
      </c>
      <c r="D5706" s="61" t="s">
        <v>11970</v>
      </c>
      <c r="E5706" s="61" t="s">
        <v>12209</v>
      </c>
      <c r="F5706" s="61" t="s">
        <v>12275</v>
      </c>
      <c r="G5706" s="63">
        <v>3</v>
      </c>
    </row>
    <row r="5707" spans="1:7" hidden="1" x14ac:dyDescent="0.25">
      <c r="A5707" s="61" t="s">
        <v>12292</v>
      </c>
      <c r="B5707" s="61" t="s">
        <v>9428</v>
      </c>
      <c r="C5707" s="62">
        <v>592943</v>
      </c>
      <c r="D5707" s="61" t="s">
        <v>11970</v>
      </c>
      <c r="E5707" s="61" t="s">
        <v>12209</v>
      </c>
      <c r="F5707" s="61" t="s">
        <v>12276</v>
      </c>
      <c r="G5707" s="63">
        <v>3</v>
      </c>
    </row>
    <row r="5708" spans="1:7" hidden="1" x14ac:dyDescent="0.25">
      <c r="A5708" s="61" t="s">
        <v>12292</v>
      </c>
      <c r="B5708" s="61" t="s">
        <v>3712</v>
      </c>
      <c r="C5708" s="62">
        <v>592957</v>
      </c>
      <c r="D5708" s="61" t="s">
        <v>12051</v>
      </c>
      <c r="E5708" s="61" t="s">
        <v>12210</v>
      </c>
      <c r="F5708" s="61" t="s">
        <v>12275</v>
      </c>
      <c r="G5708" s="63">
        <v>12</v>
      </c>
    </row>
    <row r="5709" spans="1:7" hidden="1" x14ac:dyDescent="0.25">
      <c r="A5709" s="61" t="s">
        <v>12292</v>
      </c>
      <c r="B5709" s="61" t="s">
        <v>3712</v>
      </c>
      <c r="C5709" s="62">
        <v>592957</v>
      </c>
      <c r="D5709" s="61" t="s">
        <v>12051</v>
      </c>
      <c r="E5709" s="61" t="s">
        <v>12210</v>
      </c>
      <c r="F5709" s="61" t="s">
        <v>12276</v>
      </c>
      <c r="G5709" s="63">
        <v>8</v>
      </c>
    </row>
    <row r="5710" spans="1:7" hidden="1" x14ac:dyDescent="0.25">
      <c r="A5710" s="61" t="s">
        <v>12292</v>
      </c>
      <c r="B5710" s="61" t="s">
        <v>6626</v>
      </c>
      <c r="C5710" s="62">
        <v>592972</v>
      </c>
      <c r="D5710" s="61" t="s">
        <v>12088</v>
      </c>
      <c r="E5710" s="61" t="s">
        <v>12211</v>
      </c>
      <c r="F5710" s="61" t="s">
        <v>12275</v>
      </c>
      <c r="G5710" s="63">
        <v>3</v>
      </c>
    </row>
    <row r="5711" spans="1:7" hidden="1" x14ac:dyDescent="0.25">
      <c r="A5711" s="61" t="s">
        <v>12292</v>
      </c>
      <c r="B5711" s="61" t="s">
        <v>6626</v>
      </c>
      <c r="C5711" s="62">
        <v>592972</v>
      </c>
      <c r="D5711" s="61" t="s">
        <v>12051</v>
      </c>
      <c r="E5711" s="61" t="s">
        <v>12211</v>
      </c>
      <c r="F5711" s="61" t="s">
        <v>12275</v>
      </c>
      <c r="G5711" s="63">
        <v>3</v>
      </c>
    </row>
    <row r="5712" spans="1:7" hidden="1" x14ac:dyDescent="0.25">
      <c r="A5712" s="61" t="s">
        <v>12292</v>
      </c>
      <c r="B5712" s="61" t="s">
        <v>6421</v>
      </c>
      <c r="C5712" s="62">
        <v>592880</v>
      </c>
      <c r="D5712" s="61" t="s">
        <v>12051</v>
      </c>
      <c r="E5712" s="61" t="s">
        <v>12169</v>
      </c>
      <c r="F5712" s="61" t="s">
        <v>12275</v>
      </c>
      <c r="G5712" s="63">
        <v>6</v>
      </c>
    </row>
    <row r="5713" spans="1:7" hidden="1" x14ac:dyDescent="0.25">
      <c r="A5713" s="61" t="s">
        <v>12292</v>
      </c>
      <c r="B5713" s="61" t="s">
        <v>6421</v>
      </c>
      <c r="C5713" s="62">
        <v>592880</v>
      </c>
      <c r="D5713" s="61" t="s">
        <v>12051</v>
      </c>
      <c r="E5713" s="61" t="s">
        <v>12169</v>
      </c>
      <c r="F5713" s="61" t="s">
        <v>12276</v>
      </c>
      <c r="G5713" s="63">
        <v>6</v>
      </c>
    </row>
    <row r="5714" spans="1:7" hidden="1" x14ac:dyDescent="0.25">
      <c r="A5714" s="61" t="s">
        <v>12292</v>
      </c>
      <c r="B5714" s="61" t="s">
        <v>6421</v>
      </c>
      <c r="C5714" s="62">
        <v>592880</v>
      </c>
      <c r="D5714" s="61" t="s">
        <v>11999</v>
      </c>
      <c r="E5714" s="61" t="s">
        <v>12169</v>
      </c>
      <c r="F5714" s="61" t="s">
        <v>12275</v>
      </c>
      <c r="G5714" s="63">
        <v>6</v>
      </c>
    </row>
    <row r="5715" spans="1:7" hidden="1" x14ac:dyDescent="0.25">
      <c r="A5715" s="61" t="s">
        <v>12292</v>
      </c>
      <c r="B5715" s="61" t="s">
        <v>6421</v>
      </c>
      <c r="C5715" s="62">
        <v>592880</v>
      </c>
      <c r="D5715" s="61" t="s">
        <v>11999</v>
      </c>
      <c r="E5715" s="61" t="s">
        <v>12169</v>
      </c>
      <c r="F5715" s="61" t="s">
        <v>12276</v>
      </c>
      <c r="G5715" s="63">
        <v>6</v>
      </c>
    </row>
    <row r="5716" spans="1:7" hidden="1" x14ac:dyDescent="0.25">
      <c r="A5716" s="61" t="s">
        <v>12292</v>
      </c>
      <c r="B5716" s="61" t="s">
        <v>5675</v>
      </c>
      <c r="C5716" s="62">
        <v>593333</v>
      </c>
      <c r="D5716" s="61" t="s">
        <v>12051</v>
      </c>
      <c r="E5716" s="61" t="s">
        <v>12212</v>
      </c>
      <c r="F5716" s="61" t="s">
        <v>12275</v>
      </c>
      <c r="G5716" s="63">
        <v>3</v>
      </c>
    </row>
    <row r="5717" spans="1:7" hidden="1" x14ac:dyDescent="0.25">
      <c r="A5717" s="61" t="s">
        <v>12292</v>
      </c>
      <c r="B5717" s="61" t="s">
        <v>5675</v>
      </c>
      <c r="C5717" s="62">
        <v>593333</v>
      </c>
      <c r="D5717" s="61" t="s">
        <v>12051</v>
      </c>
      <c r="E5717" s="61" t="s">
        <v>12212</v>
      </c>
      <c r="F5717" s="61" t="s">
        <v>12276</v>
      </c>
      <c r="G5717" s="63">
        <v>3</v>
      </c>
    </row>
    <row r="5718" spans="1:7" hidden="1" x14ac:dyDescent="0.25">
      <c r="A5718" s="61" t="s">
        <v>12292</v>
      </c>
      <c r="B5718" s="61" t="s">
        <v>5675</v>
      </c>
      <c r="C5718" s="62">
        <v>593333</v>
      </c>
      <c r="D5718" s="61" t="s">
        <v>12009</v>
      </c>
      <c r="E5718" s="61" t="s">
        <v>12212</v>
      </c>
      <c r="F5718" s="61" t="s">
        <v>12275</v>
      </c>
      <c r="G5718" s="63">
        <v>3</v>
      </c>
    </row>
    <row r="5719" spans="1:7" hidden="1" x14ac:dyDescent="0.25">
      <c r="A5719" s="61" t="s">
        <v>12292</v>
      </c>
      <c r="B5719" s="61" t="s">
        <v>5675</v>
      </c>
      <c r="C5719" s="62">
        <v>593333</v>
      </c>
      <c r="D5719" s="61" t="s">
        <v>12009</v>
      </c>
      <c r="E5719" s="61" t="s">
        <v>12212</v>
      </c>
      <c r="F5719" s="61" t="s">
        <v>12276</v>
      </c>
      <c r="G5719" s="63">
        <v>3</v>
      </c>
    </row>
    <row r="5720" spans="1:7" hidden="1" x14ac:dyDescent="0.25">
      <c r="A5720" s="61" t="s">
        <v>12292</v>
      </c>
      <c r="B5720" s="61" t="s">
        <v>71</v>
      </c>
      <c r="C5720" s="62">
        <v>493094</v>
      </c>
      <c r="D5720" s="61" t="s">
        <v>12051</v>
      </c>
      <c r="E5720" s="61" t="s">
        <v>12213</v>
      </c>
      <c r="F5720" s="61" t="s">
        <v>12275</v>
      </c>
      <c r="G5720" s="63">
        <v>7</v>
      </c>
    </row>
    <row r="5721" spans="1:7" hidden="1" x14ac:dyDescent="0.25">
      <c r="A5721" s="61" t="s">
        <v>12292</v>
      </c>
      <c r="B5721" s="61" t="s">
        <v>71</v>
      </c>
      <c r="C5721" s="62">
        <v>493094</v>
      </c>
      <c r="D5721" s="61" t="s">
        <v>12073</v>
      </c>
      <c r="E5721" s="61" t="s">
        <v>12213</v>
      </c>
      <c r="F5721" s="61" t="s">
        <v>12275</v>
      </c>
      <c r="G5721" s="63">
        <v>7</v>
      </c>
    </row>
    <row r="5722" spans="1:7" hidden="1" x14ac:dyDescent="0.25">
      <c r="A5722" s="61" t="s">
        <v>12292</v>
      </c>
      <c r="B5722" s="61" t="s">
        <v>956</v>
      </c>
      <c r="C5722" s="62">
        <v>580252</v>
      </c>
      <c r="D5722" s="61" t="s">
        <v>12051</v>
      </c>
      <c r="E5722" s="61" t="s">
        <v>12214</v>
      </c>
      <c r="F5722" s="61" t="s">
        <v>12275</v>
      </c>
      <c r="G5722" s="63">
        <v>9</v>
      </c>
    </row>
    <row r="5723" spans="1:7" hidden="1" x14ac:dyDescent="0.25">
      <c r="A5723" s="61" t="s">
        <v>12292</v>
      </c>
      <c r="B5723" s="61" t="s">
        <v>956</v>
      </c>
      <c r="C5723" s="62">
        <v>580252</v>
      </c>
      <c r="D5723" s="61" t="s">
        <v>12051</v>
      </c>
      <c r="E5723" s="61" t="s">
        <v>12214</v>
      </c>
      <c r="F5723" s="61" t="s">
        <v>12276</v>
      </c>
      <c r="G5723" s="63">
        <v>8</v>
      </c>
    </row>
    <row r="5724" spans="1:7" hidden="1" x14ac:dyDescent="0.25">
      <c r="A5724" s="61" t="s">
        <v>12292</v>
      </c>
      <c r="B5724" s="61" t="s">
        <v>1016</v>
      </c>
      <c r="C5724" s="62">
        <v>580253</v>
      </c>
      <c r="D5724" s="61" t="s">
        <v>12051</v>
      </c>
      <c r="E5724" s="61" t="s">
        <v>12215</v>
      </c>
      <c r="F5724" s="61" t="s">
        <v>12275</v>
      </c>
      <c r="G5724" s="63">
        <v>2</v>
      </c>
    </row>
    <row r="5725" spans="1:7" hidden="1" x14ac:dyDescent="0.25">
      <c r="A5725" s="61" t="s">
        <v>12292</v>
      </c>
      <c r="B5725" s="61" t="s">
        <v>1016</v>
      </c>
      <c r="C5725" s="62">
        <v>580253</v>
      </c>
      <c r="D5725" s="61" t="s">
        <v>12051</v>
      </c>
      <c r="E5725" s="61" t="s">
        <v>12215</v>
      </c>
      <c r="F5725" s="61" t="s">
        <v>12276</v>
      </c>
      <c r="G5725" s="63">
        <v>2</v>
      </c>
    </row>
    <row r="5726" spans="1:7" hidden="1" x14ac:dyDescent="0.25">
      <c r="A5726" s="61" t="s">
        <v>12292</v>
      </c>
      <c r="B5726" s="61" t="s">
        <v>1016</v>
      </c>
      <c r="C5726" s="62">
        <v>580253</v>
      </c>
      <c r="D5726" s="61" t="s">
        <v>12067</v>
      </c>
      <c r="E5726" s="61" t="s">
        <v>12215</v>
      </c>
      <c r="F5726" s="61" t="s">
        <v>12275</v>
      </c>
      <c r="G5726" s="63">
        <v>2</v>
      </c>
    </row>
    <row r="5727" spans="1:7" hidden="1" x14ac:dyDescent="0.25">
      <c r="A5727" s="61" t="s">
        <v>12292</v>
      </c>
      <c r="B5727" s="61" t="s">
        <v>1016</v>
      </c>
      <c r="C5727" s="62">
        <v>580253</v>
      </c>
      <c r="D5727" s="61" t="s">
        <v>12067</v>
      </c>
      <c r="E5727" s="61" t="s">
        <v>12215</v>
      </c>
      <c r="F5727" s="61" t="s">
        <v>12276</v>
      </c>
      <c r="G5727" s="63">
        <v>2</v>
      </c>
    </row>
    <row r="5728" spans="1:7" hidden="1" x14ac:dyDescent="0.25">
      <c r="A5728" s="61" t="s">
        <v>12292</v>
      </c>
      <c r="B5728" s="61" t="s">
        <v>215</v>
      </c>
      <c r="C5728" s="62">
        <v>580398</v>
      </c>
      <c r="D5728" s="61" t="s">
        <v>12051</v>
      </c>
      <c r="E5728" s="61" t="s">
        <v>12216</v>
      </c>
      <c r="F5728" s="61" t="s">
        <v>12275</v>
      </c>
      <c r="G5728" s="63">
        <v>12.5</v>
      </c>
    </row>
    <row r="5729" spans="1:7" hidden="1" x14ac:dyDescent="0.25">
      <c r="A5729" s="61" t="s">
        <v>12292</v>
      </c>
      <c r="B5729" s="61" t="s">
        <v>215</v>
      </c>
      <c r="C5729" s="62">
        <v>580398</v>
      </c>
      <c r="D5729" s="61" t="s">
        <v>12051</v>
      </c>
      <c r="E5729" s="61" t="s">
        <v>12216</v>
      </c>
      <c r="F5729" s="61" t="s">
        <v>12276</v>
      </c>
      <c r="G5729" s="63">
        <v>9.5</v>
      </c>
    </row>
    <row r="5730" spans="1:7" hidden="1" x14ac:dyDescent="0.25">
      <c r="A5730" s="61" t="s">
        <v>12292</v>
      </c>
      <c r="B5730" s="61" t="s">
        <v>215</v>
      </c>
      <c r="C5730" s="62">
        <v>580398</v>
      </c>
      <c r="D5730" s="61" t="s">
        <v>11975</v>
      </c>
      <c r="E5730" s="61" t="s">
        <v>12216</v>
      </c>
      <c r="F5730" s="61" t="s">
        <v>12275</v>
      </c>
      <c r="G5730" s="63">
        <v>12.5</v>
      </c>
    </row>
    <row r="5731" spans="1:7" hidden="1" x14ac:dyDescent="0.25">
      <c r="A5731" s="61" t="s">
        <v>12292</v>
      </c>
      <c r="B5731" s="61" t="s">
        <v>215</v>
      </c>
      <c r="C5731" s="62">
        <v>580398</v>
      </c>
      <c r="D5731" s="61" t="s">
        <v>11975</v>
      </c>
      <c r="E5731" s="61" t="s">
        <v>12216</v>
      </c>
      <c r="F5731" s="61" t="s">
        <v>12276</v>
      </c>
      <c r="G5731" s="63">
        <v>9.5</v>
      </c>
    </row>
    <row r="5732" spans="1:7" hidden="1" x14ac:dyDescent="0.25">
      <c r="A5732" s="61" t="s">
        <v>12292</v>
      </c>
      <c r="B5732" s="61" t="s">
        <v>238</v>
      </c>
      <c r="C5732" s="62">
        <v>580526</v>
      </c>
      <c r="D5732" s="61" t="s">
        <v>12051</v>
      </c>
      <c r="E5732" s="61" t="s">
        <v>12217</v>
      </c>
      <c r="F5732" s="61" t="s">
        <v>12275</v>
      </c>
      <c r="G5732" s="63">
        <v>7</v>
      </c>
    </row>
    <row r="5733" spans="1:7" hidden="1" x14ac:dyDescent="0.25">
      <c r="A5733" s="61" t="s">
        <v>12292</v>
      </c>
      <c r="B5733" s="61" t="s">
        <v>238</v>
      </c>
      <c r="C5733" s="62">
        <v>580526</v>
      </c>
      <c r="D5733" s="61" t="s">
        <v>12051</v>
      </c>
      <c r="E5733" s="61" t="s">
        <v>12217</v>
      </c>
      <c r="F5733" s="61" t="s">
        <v>12276</v>
      </c>
      <c r="G5733" s="63">
        <v>7</v>
      </c>
    </row>
    <row r="5734" spans="1:7" hidden="1" x14ac:dyDescent="0.25">
      <c r="A5734" s="61" t="s">
        <v>12292</v>
      </c>
      <c r="B5734" s="61" t="s">
        <v>238</v>
      </c>
      <c r="C5734" s="62">
        <v>580526</v>
      </c>
      <c r="D5734" s="61" t="s">
        <v>12007</v>
      </c>
      <c r="E5734" s="61" t="s">
        <v>12217</v>
      </c>
      <c r="F5734" s="61" t="s">
        <v>12275</v>
      </c>
      <c r="G5734" s="63">
        <v>7</v>
      </c>
    </row>
    <row r="5735" spans="1:7" hidden="1" x14ac:dyDescent="0.25">
      <c r="A5735" s="61" t="s">
        <v>12292</v>
      </c>
      <c r="B5735" s="61" t="s">
        <v>238</v>
      </c>
      <c r="C5735" s="62">
        <v>580526</v>
      </c>
      <c r="D5735" s="61" t="s">
        <v>12007</v>
      </c>
      <c r="E5735" s="61" t="s">
        <v>12217</v>
      </c>
      <c r="F5735" s="61" t="s">
        <v>12276</v>
      </c>
      <c r="G5735" s="63">
        <v>7</v>
      </c>
    </row>
    <row r="5736" spans="1:7" hidden="1" x14ac:dyDescent="0.25">
      <c r="A5736" s="61" t="s">
        <v>12292</v>
      </c>
      <c r="B5736" s="61" t="s">
        <v>200</v>
      </c>
      <c r="C5736" s="62">
        <v>490468</v>
      </c>
      <c r="D5736" s="61" t="s">
        <v>12051</v>
      </c>
      <c r="E5736" s="61" t="s">
        <v>12212</v>
      </c>
      <c r="F5736" s="61" t="s">
        <v>12275</v>
      </c>
      <c r="G5736" s="63">
        <v>1.5</v>
      </c>
    </row>
    <row r="5737" spans="1:7" hidden="1" x14ac:dyDescent="0.25">
      <c r="A5737" s="61" t="s">
        <v>12292</v>
      </c>
      <c r="B5737" s="61" t="s">
        <v>200</v>
      </c>
      <c r="C5737" s="62">
        <v>490468</v>
      </c>
      <c r="D5737" s="61" t="s">
        <v>12009</v>
      </c>
      <c r="E5737" s="61" t="s">
        <v>12212</v>
      </c>
      <c r="F5737" s="61" t="s">
        <v>12275</v>
      </c>
      <c r="G5737" s="63">
        <v>1.5</v>
      </c>
    </row>
    <row r="5738" spans="1:7" hidden="1" x14ac:dyDescent="0.25">
      <c r="A5738" s="61" t="s">
        <v>12292</v>
      </c>
      <c r="B5738" s="61" t="s">
        <v>161</v>
      </c>
      <c r="C5738" s="62">
        <v>580687</v>
      </c>
      <c r="D5738" s="61" t="s">
        <v>12051</v>
      </c>
      <c r="E5738" s="61" t="s">
        <v>12210</v>
      </c>
      <c r="F5738" s="61" t="s">
        <v>12275</v>
      </c>
      <c r="G5738" s="63">
        <v>11</v>
      </c>
    </row>
    <row r="5739" spans="1:7" hidden="1" x14ac:dyDescent="0.25">
      <c r="A5739" s="61" t="s">
        <v>12292</v>
      </c>
      <c r="B5739" s="61" t="s">
        <v>161</v>
      </c>
      <c r="C5739" s="62">
        <v>580687</v>
      </c>
      <c r="D5739" s="61" t="s">
        <v>12051</v>
      </c>
      <c r="E5739" s="61" t="s">
        <v>12210</v>
      </c>
      <c r="F5739" s="61" t="s">
        <v>12276</v>
      </c>
      <c r="G5739" s="63">
        <v>5</v>
      </c>
    </row>
    <row r="5740" spans="1:7" hidden="1" x14ac:dyDescent="0.25">
      <c r="A5740" s="61" t="s">
        <v>12292</v>
      </c>
      <c r="B5740" s="61" t="s">
        <v>161</v>
      </c>
      <c r="C5740" s="62">
        <v>580687</v>
      </c>
      <c r="D5740" s="61" t="s">
        <v>12069</v>
      </c>
      <c r="E5740" s="61" t="s">
        <v>12210</v>
      </c>
      <c r="F5740" s="61" t="s">
        <v>12275</v>
      </c>
      <c r="G5740" s="63">
        <v>11</v>
      </c>
    </row>
    <row r="5741" spans="1:7" hidden="1" x14ac:dyDescent="0.25">
      <c r="A5741" s="61" t="s">
        <v>12292</v>
      </c>
      <c r="B5741" s="61" t="s">
        <v>161</v>
      </c>
      <c r="C5741" s="62">
        <v>580687</v>
      </c>
      <c r="D5741" s="61" t="s">
        <v>12069</v>
      </c>
      <c r="E5741" s="61" t="s">
        <v>12210</v>
      </c>
      <c r="F5741" s="61" t="s">
        <v>12276</v>
      </c>
      <c r="G5741" s="63">
        <v>5</v>
      </c>
    </row>
    <row r="5742" spans="1:7" hidden="1" x14ac:dyDescent="0.25">
      <c r="A5742" s="61" t="s">
        <v>12292</v>
      </c>
      <c r="B5742" s="61" t="s">
        <v>29</v>
      </c>
      <c r="C5742" s="62">
        <v>580952</v>
      </c>
      <c r="D5742" s="61" t="s">
        <v>12015</v>
      </c>
      <c r="E5742" s="61" t="s">
        <v>12218</v>
      </c>
      <c r="F5742" s="61" t="s">
        <v>12275</v>
      </c>
      <c r="G5742" s="63">
        <v>14</v>
      </c>
    </row>
    <row r="5743" spans="1:7" hidden="1" x14ac:dyDescent="0.25">
      <c r="A5743" s="61" t="s">
        <v>12292</v>
      </c>
      <c r="B5743" s="61" t="s">
        <v>29</v>
      </c>
      <c r="C5743" s="62">
        <v>580952</v>
      </c>
      <c r="D5743" s="61" t="s">
        <v>12015</v>
      </c>
      <c r="E5743" s="61" t="s">
        <v>12218</v>
      </c>
      <c r="F5743" s="61" t="s">
        <v>12276</v>
      </c>
      <c r="G5743" s="63">
        <v>8</v>
      </c>
    </row>
    <row r="5744" spans="1:7" hidden="1" x14ac:dyDescent="0.25">
      <c r="A5744" s="61" t="s">
        <v>12292</v>
      </c>
      <c r="B5744" s="61" t="s">
        <v>29</v>
      </c>
      <c r="C5744" s="62">
        <v>580952</v>
      </c>
      <c r="D5744" s="61" t="s">
        <v>12051</v>
      </c>
      <c r="E5744" s="61" t="s">
        <v>12218</v>
      </c>
      <c r="F5744" s="61" t="s">
        <v>12275</v>
      </c>
      <c r="G5744" s="63">
        <v>14</v>
      </c>
    </row>
    <row r="5745" spans="1:7" hidden="1" x14ac:dyDescent="0.25">
      <c r="A5745" s="61" t="s">
        <v>12292</v>
      </c>
      <c r="B5745" s="61" t="s">
        <v>29</v>
      </c>
      <c r="C5745" s="62">
        <v>580952</v>
      </c>
      <c r="D5745" s="61" t="s">
        <v>12051</v>
      </c>
      <c r="E5745" s="61" t="s">
        <v>12218</v>
      </c>
      <c r="F5745" s="61" t="s">
        <v>12276</v>
      </c>
      <c r="G5745" s="63">
        <v>8</v>
      </c>
    </row>
    <row r="5746" spans="1:7" hidden="1" x14ac:dyDescent="0.25">
      <c r="A5746" s="61" t="s">
        <v>12292</v>
      </c>
      <c r="B5746" s="61" t="s">
        <v>113</v>
      </c>
      <c r="C5746" s="62">
        <v>581596</v>
      </c>
      <c r="D5746" s="61" t="s">
        <v>12051</v>
      </c>
      <c r="E5746" s="61" t="s">
        <v>12219</v>
      </c>
      <c r="F5746" s="61" t="s">
        <v>12275</v>
      </c>
      <c r="G5746" s="63">
        <v>6</v>
      </c>
    </row>
    <row r="5747" spans="1:7" hidden="1" x14ac:dyDescent="0.25">
      <c r="A5747" s="61" t="s">
        <v>12292</v>
      </c>
      <c r="B5747" s="61" t="s">
        <v>113</v>
      </c>
      <c r="C5747" s="62">
        <v>581596</v>
      </c>
      <c r="D5747" s="61" t="s">
        <v>12051</v>
      </c>
      <c r="E5747" s="61" t="s">
        <v>12219</v>
      </c>
      <c r="F5747" s="61" t="s">
        <v>12276</v>
      </c>
      <c r="G5747" s="63">
        <v>4</v>
      </c>
    </row>
    <row r="5748" spans="1:7" hidden="1" x14ac:dyDescent="0.25">
      <c r="A5748" s="61" t="s">
        <v>12292</v>
      </c>
      <c r="B5748" s="61" t="s">
        <v>113</v>
      </c>
      <c r="C5748" s="62">
        <v>581596</v>
      </c>
      <c r="D5748" s="61" t="s">
        <v>11991</v>
      </c>
      <c r="E5748" s="61" t="s">
        <v>12219</v>
      </c>
      <c r="F5748" s="61" t="s">
        <v>12275</v>
      </c>
      <c r="G5748" s="63">
        <v>6</v>
      </c>
    </row>
    <row r="5749" spans="1:7" hidden="1" x14ac:dyDescent="0.25">
      <c r="A5749" s="61" t="s">
        <v>12292</v>
      </c>
      <c r="B5749" s="61" t="s">
        <v>113</v>
      </c>
      <c r="C5749" s="62">
        <v>581596</v>
      </c>
      <c r="D5749" s="61" t="s">
        <v>11991</v>
      </c>
      <c r="E5749" s="61" t="s">
        <v>12219</v>
      </c>
      <c r="F5749" s="61" t="s">
        <v>12276</v>
      </c>
      <c r="G5749" s="63">
        <v>4</v>
      </c>
    </row>
    <row r="5750" spans="1:7" hidden="1" x14ac:dyDescent="0.25">
      <c r="A5750" s="61" t="s">
        <v>12292</v>
      </c>
      <c r="B5750" s="61" t="s">
        <v>113</v>
      </c>
      <c r="C5750" s="62">
        <v>581596</v>
      </c>
      <c r="D5750" s="61" t="s">
        <v>12035</v>
      </c>
      <c r="E5750" s="61" t="s">
        <v>12219</v>
      </c>
      <c r="F5750" s="61" t="s">
        <v>12275</v>
      </c>
      <c r="G5750" s="63">
        <v>6</v>
      </c>
    </row>
    <row r="5751" spans="1:7" hidden="1" x14ac:dyDescent="0.25">
      <c r="A5751" s="61" t="s">
        <v>12292</v>
      </c>
      <c r="B5751" s="61" t="s">
        <v>113</v>
      </c>
      <c r="C5751" s="62">
        <v>581596</v>
      </c>
      <c r="D5751" s="61" t="s">
        <v>12035</v>
      </c>
      <c r="E5751" s="61" t="s">
        <v>12219</v>
      </c>
      <c r="F5751" s="61" t="s">
        <v>12276</v>
      </c>
      <c r="G5751" s="63">
        <v>4</v>
      </c>
    </row>
    <row r="5752" spans="1:7" hidden="1" x14ac:dyDescent="0.25">
      <c r="A5752" s="61" t="s">
        <v>12292</v>
      </c>
      <c r="B5752" s="61" t="s">
        <v>51</v>
      </c>
      <c r="C5752" s="62">
        <v>581612</v>
      </c>
      <c r="D5752" s="61" t="s">
        <v>12051</v>
      </c>
      <c r="E5752" s="61" t="s">
        <v>12182</v>
      </c>
      <c r="F5752" s="61" t="s">
        <v>12275</v>
      </c>
      <c r="G5752" s="63">
        <v>16.5</v>
      </c>
    </row>
    <row r="5753" spans="1:7" hidden="1" x14ac:dyDescent="0.25">
      <c r="A5753" s="61" t="s">
        <v>12292</v>
      </c>
      <c r="B5753" s="61" t="s">
        <v>51</v>
      </c>
      <c r="C5753" s="62">
        <v>581612</v>
      </c>
      <c r="D5753" s="61" t="s">
        <v>12051</v>
      </c>
      <c r="E5753" s="61" t="s">
        <v>12182</v>
      </c>
      <c r="F5753" s="61" t="s">
        <v>12276</v>
      </c>
      <c r="G5753" s="63">
        <v>10</v>
      </c>
    </row>
    <row r="5754" spans="1:7" hidden="1" x14ac:dyDescent="0.25">
      <c r="A5754" s="61" t="s">
        <v>12292</v>
      </c>
      <c r="B5754" s="61" t="s">
        <v>51</v>
      </c>
      <c r="C5754" s="62">
        <v>581612</v>
      </c>
      <c r="D5754" s="61" t="s">
        <v>12148</v>
      </c>
      <c r="E5754" s="61" t="s">
        <v>12182</v>
      </c>
      <c r="F5754" s="61" t="s">
        <v>12275</v>
      </c>
      <c r="G5754" s="63">
        <v>16.5</v>
      </c>
    </row>
    <row r="5755" spans="1:7" hidden="1" x14ac:dyDescent="0.25">
      <c r="A5755" s="61" t="s">
        <v>12292</v>
      </c>
      <c r="B5755" s="61" t="s">
        <v>51</v>
      </c>
      <c r="C5755" s="62">
        <v>581612</v>
      </c>
      <c r="D5755" s="61" t="s">
        <v>12148</v>
      </c>
      <c r="E5755" s="61" t="s">
        <v>12182</v>
      </c>
      <c r="F5755" s="61" t="s">
        <v>12276</v>
      </c>
      <c r="G5755" s="63">
        <v>10</v>
      </c>
    </row>
    <row r="5756" spans="1:7" hidden="1" x14ac:dyDescent="0.25">
      <c r="A5756" s="61" t="s">
        <v>12292</v>
      </c>
      <c r="B5756" s="61" t="s">
        <v>134</v>
      </c>
      <c r="C5756" s="62">
        <v>581836</v>
      </c>
      <c r="D5756" s="61" t="s">
        <v>12051</v>
      </c>
      <c r="E5756" s="61" t="s">
        <v>12220</v>
      </c>
      <c r="F5756" s="61" t="s">
        <v>12275</v>
      </c>
      <c r="G5756" s="63">
        <v>34</v>
      </c>
    </row>
    <row r="5757" spans="1:7" hidden="1" x14ac:dyDescent="0.25">
      <c r="A5757" s="61" t="s">
        <v>12292</v>
      </c>
      <c r="B5757" s="61" t="s">
        <v>134</v>
      </c>
      <c r="C5757" s="62">
        <v>581836</v>
      </c>
      <c r="D5757" s="61" t="s">
        <v>12051</v>
      </c>
      <c r="E5757" s="61" t="s">
        <v>12199</v>
      </c>
      <c r="F5757" s="61" t="s">
        <v>12275</v>
      </c>
      <c r="G5757" s="63">
        <v>26</v>
      </c>
    </row>
    <row r="5758" spans="1:7" hidden="1" x14ac:dyDescent="0.25">
      <c r="A5758" s="61" t="s">
        <v>12292</v>
      </c>
      <c r="B5758" s="61" t="s">
        <v>134</v>
      </c>
      <c r="C5758" s="62">
        <v>581836</v>
      </c>
      <c r="D5758" s="61" t="s">
        <v>12051</v>
      </c>
      <c r="E5758" s="61" t="s">
        <v>12194</v>
      </c>
      <c r="F5758" s="61" t="s">
        <v>12275</v>
      </c>
      <c r="G5758" s="63">
        <v>27</v>
      </c>
    </row>
    <row r="5759" spans="1:7" hidden="1" x14ac:dyDescent="0.25">
      <c r="A5759" s="61" t="s">
        <v>12292</v>
      </c>
      <c r="B5759" s="61" t="s">
        <v>134</v>
      </c>
      <c r="C5759" s="62">
        <v>581836</v>
      </c>
      <c r="D5759" s="61" t="s">
        <v>12051</v>
      </c>
      <c r="E5759" s="61" t="s">
        <v>12221</v>
      </c>
      <c r="F5759" s="61" t="s">
        <v>12275</v>
      </c>
      <c r="G5759" s="63">
        <v>34</v>
      </c>
    </row>
    <row r="5760" spans="1:7" hidden="1" x14ac:dyDescent="0.25">
      <c r="A5760" s="61" t="s">
        <v>12292</v>
      </c>
      <c r="B5760" s="61" t="s">
        <v>134</v>
      </c>
      <c r="C5760" s="62">
        <v>581836</v>
      </c>
      <c r="D5760" s="61" t="s">
        <v>12137</v>
      </c>
      <c r="E5760" s="61" t="s">
        <v>12194</v>
      </c>
      <c r="F5760" s="61" t="s">
        <v>12275</v>
      </c>
      <c r="G5760" s="63">
        <v>27</v>
      </c>
    </row>
    <row r="5761" spans="1:7" hidden="1" x14ac:dyDescent="0.25">
      <c r="A5761" s="61" t="s">
        <v>12292</v>
      </c>
      <c r="B5761" s="61" t="s">
        <v>134</v>
      </c>
      <c r="C5761" s="62">
        <v>581836</v>
      </c>
      <c r="D5761" s="61" t="s">
        <v>12080</v>
      </c>
      <c r="E5761" s="61" t="s">
        <v>12220</v>
      </c>
      <c r="F5761" s="61" t="s">
        <v>12275</v>
      </c>
      <c r="G5761" s="63">
        <v>34</v>
      </c>
    </row>
    <row r="5762" spans="1:7" hidden="1" x14ac:dyDescent="0.25">
      <c r="A5762" s="61" t="s">
        <v>12292</v>
      </c>
      <c r="B5762" s="61" t="s">
        <v>134</v>
      </c>
      <c r="C5762" s="62">
        <v>581836</v>
      </c>
      <c r="D5762" s="61" t="s">
        <v>12097</v>
      </c>
      <c r="E5762" s="61" t="s">
        <v>12221</v>
      </c>
      <c r="F5762" s="61" t="s">
        <v>12275</v>
      </c>
      <c r="G5762" s="63">
        <v>34</v>
      </c>
    </row>
    <row r="5763" spans="1:7" hidden="1" x14ac:dyDescent="0.25">
      <c r="A5763" s="61" t="s">
        <v>12292</v>
      </c>
      <c r="B5763" s="61" t="s">
        <v>134</v>
      </c>
      <c r="C5763" s="62">
        <v>581836</v>
      </c>
      <c r="D5763" s="61" t="s">
        <v>11981</v>
      </c>
      <c r="E5763" s="61" t="s">
        <v>12199</v>
      </c>
      <c r="F5763" s="61" t="s">
        <v>12275</v>
      </c>
      <c r="G5763" s="63">
        <v>26</v>
      </c>
    </row>
    <row r="5764" spans="1:7" hidden="1" x14ac:dyDescent="0.25">
      <c r="A5764" s="61" t="s">
        <v>12292</v>
      </c>
      <c r="B5764" s="61" t="s">
        <v>129</v>
      </c>
      <c r="C5764" s="62">
        <v>581963</v>
      </c>
      <c r="D5764" s="61" t="s">
        <v>12051</v>
      </c>
      <c r="E5764" s="61" t="s">
        <v>12222</v>
      </c>
      <c r="F5764" s="61" t="s">
        <v>12276</v>
      </c>
      <c r="G5764" s="63">
        <v>2.5</v>
      </c>
    </row>
    <row r="5765" spans="1:7" hidden="1" x14ac:dyDescent="0.25">
      <c r="A5765" s="61" t="s">
        <v>12292</v>
      </c>
      <c r="B5765" s="61" t="s">
        <v>114</v>
      </c>
      <c r="C5765" s="62">
        <v>582505</v>
      </c>
      <c r="D5765" s="61" t="s">
        <v>12051</v>
      </c>
      <c r="E5765" s="61" t="s">
        <v>12208</v>
      </c>
      <c r="F5765" s="61" t="s">
        <v>12275</v>
      </c>
      <c r="G5765" s="63">
        <v>7</v>
      </c>
    </row>
    <row r="5766" spans="1:7" hidden="1" x14ac:dyDescent="0.25">
      <c r="A5766" s="61" t="s">
        <v>12292</v>
      </c>
      <c r="B5766" s="61" t="s">
        <v>159</v>
      </c>
      <c r="C5766" s="62">
        <v>583201</v>
      </c>
      <c r="D5766" s="61" t="s">
        <v>12051</v>
      </c>
      <c r="E5766" s="61" t="s">
        <v>12222</v>
      </c>
      <c r="F5766" s="61" t="s">
        <v>12275</v>
      </c>
      <c r="G5766" s="63">
        <v>2.5</v>
      </c>
    </row>
    <row r="5767" spans="1:7" hidden="1" x14ac:dyDescent="0.25">
      <c r="A5767" s="61" t="s">
        <v>12292</v>
      </c>
      <c r="B5767" s="61" t="s">
        <v>245</v>
      </c>
      <c r="C5767" s="62">
        <v>583246</v>
      </c>
      <c r="D5767" s="61" t="s">
        <v>12051</v>
      </c>
      <c r="E5767" s="61" t="s">
        <v>12221</v>
      </c>
      <c r="F5767" s="61" t="s">
        <v>12276</v>
      </c>
      <c r="G5767" s="63">
        <v>32</v>
      </c>
    </row>
    <row r="5768" spans="1:7" hidden="1" x14ac:dyDescent="0.25">
      <c r="A5768" s="61" t="s">
        <v>12292</v>
      </c>
      <c r="B5768" s="61" t="s">
        <v>245</v>
      </c>
      <c r="C5768" s="62">
        <v>583246</v>
      </c>
      <c r="D5768" s="61" t="s">
        <v>12097</v>
      </c>
      <c r="E5768" s="61" t="s">
        <v>12221</v>
      </c>
      <c r="F5768" s="61" t="s">
        <v>12276</v>
      </c>
      <c r="G5768" s="63">
        <v>32</v>
      </c>
    </row>
    <row r="5769" spans="1:7" hidden="1" x14ac:dyDescent="0.25">
      <c r="A5769" s="61" t="s">
        <v>12292</v>
      </c>
      <c r="B5769" s="61" t="s">
        <v>105</v>
      </c>
      <c r="C5769" s="62">
        <v>583263</v>
      </c>
      <c r="D5769" s="61" t="s">
        <v>12051</v>
      </c>
      <c r="E5769" s="61" t="s">
        <v>12216</v>
      </c>
      <c r="F5769" s="61" t="s">
        <v>12275</v>
      </c>
      <c r="G5769" s="63">
        <v>10</v>
      </c>
    </row>
    <row r="5770" spans="1:7" hidden="1" x14ac:dyDescent="0.25">
      <c r="A5770" s="61" t="s">
        <v>12292</v>
      </c>
      <c r="B5770" s="61" t="s">
        <v>95</v>
      </c>
      <c r="C5770" s="62">
        <v>583567</v>
      </c>
      <c r="D5770" s="61" t="s">
        <v>11968</v>
      </c>
      <c r="E5770" s="61" t="s">
        <v>12203</v>
      </c>
      <c r="F5770" s="61" t="s">
        <v>12275</v>
      </c>
      <c r="G5770" s="63">
        <v>10</v>
      </c>
    </row>
    <row r="5771" spans="1:7" hidden="1" x14ac:dyDescent="0.25">
      <c r="A5771" s="61" t="s">
        <v>12292</v>
      </c>
      <c r="B5771" s="61" t="s">
        <v>95</v>
      </c>
      <c r="C5771" s="62">
        <v>583567</v>
      </c>
      <c r="D5771" s="61" t="s">
        <v>11968</v>
      </c>
      <c r="E5771" s="61" t="s">
        <v>12203</v>
      </c>
      <c r="F5771" s="61" t="s">
        <v>12276</v>
      </c>
      <c r="G5771" s="63">
        <v>7.5</v>
      </c>
    </row>
    <row r="5772" spans="1:7" hidden="1" x14ac:dyDescent="0.25">
      <c r="A5772" s="61" t="s">
        <v>12292</v>
      </c>
      <c r="B5772" s="61" t="s">
        <v>95</v>
      </c>
      <c r="C5772" s="62">
        <v>583567</v>
      </c>
      <c r="D5772" s="61" t="s">
        <v>12051</v>
      </c>
      <c r="E5772" s="61" t="s">
        <v>12203</v>
      </c>
      <c r="F5772" s="61" t="s">
        <v>12275</v>
      </c>
      <c r="G5772" s="63">
        <v>10</v>
      </c>
    </row>
    <row r="5773" spans="1:7" hidden="1" x14ac:dyDescent="0.25">
      <c r="A5773" s="61" t="s">
        <v>12292</v>
      </c>
      <c r="B5773" s="61" t="s">
        <v>95</v>
      </c>
      <c r="C5773" s="62">
        <v>583567</v>
      </c>
      <c r="D5773" s="61" t="s">
        <v>12051</v>
      </c>
      <c r="E5773" s="61" t="s">
        <v>12203</v>
      </c>
      <c r="F5773" s="61" t="s">
        <v>12276</v>
      </c>
      <c r="G5773" s="63">
        <v>7.5</v>
      </c>
    </row>
    <row r="5774" spans="1:7" hidden="1" x14ac:dyDescent="0.25">
      <c r="A5774" s="61" t="s">
        <v>12292</v>
      </c>
      <c r="B5774" s="61" t="s">
        <v>249</v>
      </c>
      <c r="C5774" s="62">
        <v>583769</v>
      </c>
      <c r="D5774" s="61" t="s">
        <v>12051</v>
      </c>
      <c r="E5774" s="61" t="s">
        <v>12214</v>
      </c>
      <c r="F5774" s="61" t="s">
        <v>12276</v>
      </c>
      <c r="G5774" s="63">
        <v>5.4</v>
      </c>
    </row>
    <row r="5775" spans="1:7" hidden="1" x14ac:dyDescent="0.25">
      <c r="A5775" s="61" t="s">
        <v>12292</v>
      </c>
      <c r="B5775" s="61" t="s">
        <v>160</v>
      </c>
      <c r="C5775" s="62">
        <v>42269</v>
      </c>
      <c r="D5775" s="61" t="s">
        <v>12051</v>
      </c>
      <c r="E5775" s="61" t="s">
        <v>12172</v>
      </c>
      <c r="F5775" s="61" t="s">
        <v>12275</v>
      </c>
      <c r="G5775" s="63">
        <v>3</v>
      </c>
    </row>
    <row r="5776" spans="1:7" hidden="1" x14ac:dyDescent="0.25">
      <c r="A5776" s="61" t="s">
        <v>12292</v>
      </c>
      <c r="B5776" s="61" t="s">
        <v>160</v>
      </c>
      <c r="C5776" s="62">
        <v>42269</v>
      </c>
      <c r="D5776" s="61" t="s">
        <v>12051</v>
      </c>
      <c r="E5776" s="61" t="s">
        <v>12172</v>
      </c>
      <c r="F5776" s="61" t="s">
        <v>12276</v>
      </c>
      <c r="G5776" s="63">
        <v>2</v>
      </c>
    </row>
    <row r="5777" spans="1:7" hidden="1" x14ac:dyDescent="0.25">
      <c r="A5777" s="61" t="s">
        <v>12292</v>
      </c>
      <c r="B5777" s="61" t="s">
        <v>170</v>
      </c>
      <c r="C5777" s="62">
        <v>583943</v>
      </c>
      <c r="D5777" s="61" t="s">
        <v>12051</v>
      </c>
      <c r="E5777" s="61" t="s">
        <v>12223</v>
      </c>
      <c r="F5777" s="61" t="s">
        <v>12275</v>
      </c>
      <c r="G5777" s="63">
        <v>6</v>
      </c>
    </row>
    <row r="5778" spans="1:7" hidden="1" x14ac:dyDescent="0.25">
      <c r="A5778" s="61" t="s">
        <v>12292</v>
      </c>
      <c r="B5778" s="61" t="s">
        <v>170</v>
      </c>
      <c r="C5778" s="62">
        <v>583943</v>
      </c>
      <c r="D5778" s="61" t="s">
        <v>12051</v>
      </c>
      <c r="E5778" s="61" t="s">
        <v>12223</v>
      </c>
      <c r="F5778" s="61" t="s">
        <v>12276</v>
      </c>
      <c r="G5778" s="63">
        <v>3</v>
      </c>
    </row>
    <row r="5779" spans="1:7" hidden="1" x14ac:dyDescent="0.25">
      <c r="A5779" s="61" t="s">
        <v>12292</v>
      </c>
      <c r="B5779" s="61" t="s">
        <v>170</v>
      </c>
      <c r="C5779" s="62">
        <v>583943</v>
      </c>
      <c r="D5779" s="61" t="s">
        <v>12051</v>
      </c>
      <c r="E5779" s="61" t="s">
        <v>12214</v>
      </c>
      <c r="F5779" s="61" t="s">
        <v>12275</v>
      </c>
      <c r="G5779" s="63">
        <v>6</v>
      </c>
    </row>
    <row r="5780" spans="1:7" hidden="1" x14ac:dyDescent="0.25">
      <c r="A5780" s="61" t="s">
        <v>12292</v>
      </c>
      <c r="B5780" s="61" t="s">
        <v>170</v>
      </c>
      <c r="C5780" s="62">
        <v>583943</v>
      </c>
      <c r="D5780" s="61" t="s">
        <v>12051</v>
      </c>
      <c r="E5780" s="61" t="s">
        <v>12214</v>
      </c>
      <c r="F5780" s="61" t="s">
        <v>12276</v>
      </c>
      <c r="G5780" s="63">
        <v>5</v>
      </c>
    </row>
    <row r="5781" spans="1:7" hidden="1" x14ac:dyDescent="0.25">
      <c r="A5781" s="61" t="s">
        <v>12292</v>
      </c>
      <c r="B5781" s="61" t="s">
        <v>170</v>
      </c>
      <c r="C5781" s="62">
        <v>583943</v>
      </c>
      <c r="D5781" s="61" t="s">
        <v>12051</v>
      </c>
      <c r="E5781" s="61" t="s">
        <v>12179</v>
      </c>
      <c r="F5781" s="61" t="s">
        <v>12275</v>
      </c>
      <c r="G5781" s="63">
        <v>4</v>
      </c>
    </row>
    <row r="5782" spans="1:7" hidden="1" x14ac:dyDescent="0.25">
      <c r="A5782" s="61" t="s">
        <v>12292</v>
      </c>
      <c r="B5782" s="61" t="s">
        <v>170</v>
      </c>
      <c r="C5782" s="62">
        <v>583943</v>
      </c>
      <c r="D5782" s="61" t="s">
        <v>12134</v>
      </c>
      <c r="E5782" s="61" t="s">
        <v>12214</v>
      </c>
      <c r="F5782" s="61" t="s">
        <v>12275</v>
      </c>
      <c r="G5782" s="63">
        <v>6</v>
      </c>
    </row>
    <row r="5783" spans="1:7" hidden="1" x14ac:dyDescent="0.25">
      <c r="A5783" s="61" t="s">
        <v>12292</v>
      </c>
      <c r="B5783" s="61" t="s">
        <v>170</v>
      </c>
      <c r="C5783" s="62">
        <v>583943</v>
      </c>
      <c r="D5783" s="61" t="s">
        <v>12134</v>
      </c>
      <c r="E5783" s="61" t="s">
        <v>12214</v>
      </c>
      <c r="F5783" s="61" t="s">
        <v>12276</v>
      </c>
      <c r="G5783" s="63">
        <v>5</v>
      </c>
    </row>
    <row r="5784" spans="1:7" hidden="1" x14ac:dyDescent="0.25">
      <c r="A5784" s="61" t="s">
        <v>12292</v>
      </c>
      <c r="B5784" s="61" t="s">
        <v>64</v>
      </c>
      <c r="C5784" s="62">
        <v>583977</v>
      </c>
      <c r="D5784" s="61" t="s">
        <v>12051</v>
      </c>
      <c r="E5784" s="61" t="s">
        <v>12224</v>
      </c>
      <c r="F5784" s="61" t="s">
        <v>12275</v>
      </c>
      <c r="G5784" s="63">
        <v>3</v>
      </c>
    </row>
    <row r="5785" spans="1:7" hidden="1" x14ac:dyDescent="0.25">
      <c r="A5785" s="61" t="s">
        <v>12292</v>
      </c>
      <c r="B5785" s="61" t="s">
        <v>64</v>
      </c>
      <c r="C5785" s="62">
        <v>583977</v>
      </c>
      <c r="D5785" s="61" t="s">
        <v>12051</v>
      </c>
      <c r="E5785" s="61" t="s">
        <v>12224</v>
      </c>
      <c r="F5785" s="61" t="s">
        <v>12276</v>
      </c>
      <c r="G5785" s="63">
        <v>2.1</v>
      </c>
    </row>
    <row r="5786" spans="1:7" hidden="1" x14ac:dyDescent="0.25">
      <c r="A5786" s="61" t="s">
        <v>12292</v>
      </c>
      <c r="B5786" s="61" t="s">
        <v>64</v>
      </c>
      <c r="C5786" s="62">
        <v>583977</v>
      </c>
      <c r="D5786" s="61" t="s">
        <v>11991</v>
      </c>
      <c r="E5786" s="61" t="s">
        <v>12224</v>
      </c>
      <c r="F5786" s="61" t="s">
        <v>12275</v>
      </c>
      <c r="G5786" s="63">
        <v>3</v>
      </c>
    </row>
    <row r="5787" spans="1:7" hidden="1" x14ac:dyDescent="0.25">
      <c r="A5787" s="61" t="s">
        <v>12292</v>
      </c>
      <c r="B5787" s="61" t="s">
        <v>64</v>
      </c>
      <c r="C5787" s="62">
        <v>583977</v>
      </c>
      <c r="D5787" s="61" t="s">
        <v>11991</v>
      </c>
      <c r="E5787" s="61" t="s">
        <v>12224</v>
      </c>
      <c r="F5787" s="61" t="s">
        <v>12276</v>
      </c>
      <c r="G5787" s="63">
        <v>2.1</v>
      </c>
    </row>
    <row r="5788" spans="1:7" hidden="1" x14ac:dyDescent="0.25">
      <c r="A5788" s="61" t="s">
        <v>12292</v>
      </c>
      <c r="B5788" s="61" t="s">
        <v>121</v>
      </c>
      <c r="C5788" s="62">
        <v>584090</v>
      </c>
      <c r="D5788" s="61" t="s">
        <v>12051</v>
      </c>
      <c r="E5788" s="61" t="s">
        <v>12198</v>
      </c>
      <c r="F5788" s="61" t="s">
        <v>12275</v>
      </c>
      <c r="G5788" s="63">
        <v>5</v>
      </c>
    </row>
    <row r="5789" spans="1:7" hidden="1" x14ac:dyDescent="0.25">
      <c r="A5789" s="61" t="s">
        <v>12292</v>
      </c>
      <c r="B5789" s="61" t="s">
        <v>121</v>
      </c>
      <c r="C5789" s="62">
        <v>584090</v>
      </c>
      <c r="D5789" s="61" t="s">
        <v>12051</v>
      </c>
      <c r="E5789" s="61" t="s">
        <v>12198</v>
      </c>
      <c r="F5789" s="61" t="s">
        <v>12276</v>
      </c>
      <c r="G5789" s="63">
        <v>5</v>
      </c>
    </row>
    <row r="5790" spans="1:7" hidden="1" x14ac:dyDescent="0.25">
      <c r="A5790" s="61" t="s">
        <v>12292</v>
      </c>
      <c r="B5790" s="61" t="s">
        <v>121</v>
      </c>
      <c r="C5790" s="62">
        <v>584090</v>
      </c>
      <c r="D5790" s="61" t="s">
        <v>12084</v>
      </c>
      <c r="E5790" s="61" t="s">
        <v>12198</v>
      </c>
      <c r="F5790" s="61" t="s">
        <v>12275</v>
      </c>
      <c r="G5790" s="63">
        <v>5</v>
      </c>
    </row>
    <row r="5791" spans="1:7" hidden="1" x14ac:dyDescent="0.25">
      <c r="A5791" s="61" t="s">
        <v>12292</v>
      </c>
      <c r="B5791" s="61" t="s">
        <v>121</v>
      </c>
      <c r="C5791" s="62">
        <v>584090</v>
      </c>
      <c r="D5791" s="61" t="s">
        <v>12084</v>
      </c>
      <c r="E5791" s="61" t="s">
        <v>12198</v>
      </c>
      <c r="F5791" s="61" t="s">
        <v>12276</v>
      </c>
      <c r="G5791" s="63">
        <v>5</v>
      </c>
    </row>
    <row r="5792" spans="1:7" hidden="1" x14ac:dyDescent="0.25">
      <c r="A5792" s="61" t="s">
        <v>12292</v>
      </c>
      <c r="B5792" s="61" t="s">
        <v>121</v>
      </c>
      <c r="C5792" s="62">
        <v>584090</v>
      </c>
      <c r="D5792" s="61" t="s">
        <v>11979</v>
      </c>
      <c r="E5792" s="61" t="s">
        <v>12198</v>
      </c>
      <c r="F5792" s="61" t="s">
        <v>12275</v>
      </c>
      <c r="G5792" s="63">
        <v>5</v>
      </c>
    </row>
    <row r="5793" spans="1:7" hidden="1" x14ac:dyDescent="0.25">
      <c r="A5793" s="61" t="s">
        <v>12292</v>
      </c>
      <c r="B5793" s="61" t="s">
        <v>121</v>
      </c>
      <c r="C5793" s="62">
        <v>584090</v>
      </c>
      <c r="D5793" s="61" t="s">
        <v>11979</v>
      </c>
      <c r="E5793" s="61" t="s">
        <v>12198</v>
      </c>
      <c r="F5793" s="61" t="s">
        <v>12276</v>
      </c>
      <c r="G5793" s="63">
        <v>3</v>
      </c>
    </row>
    <row r="5794" spans="1:7" hidden="1" x14ac:dyDescent="0.25">
      <c r="A5794" s="61" t="s">
        <v>12292</v>
      </c>
      <c r="B5794" s="61" t="s">
        <v>80</v>
      </c>
      <c r="C5794" s="62">
        <v>584180</v>
      </c>
      <c r="D5794" s="61" t="s">
        <v>12051</v>
      </c>
      <c r="E5794" s="61" t="s">
        <v>12225</v>
      </c>
      <c r="F5794" s="61" t="s">
        <v>12276</v>
      </c>
      <c r="G5794" s="63">
        <v>7.5</v>
      </c>
    </row>
    <row r="5795" spans="1:7" hidden="1" x14ac:dyDescent="0.25">
      <c r="A5795" s="61" t="s">
        <v>12292</v>
      </c>
      <c r="B5795" s="61" t="s">
        <v>45</v>
      </c>
      <c r="C5795" s="62">
        <v>584223</v>
      </c>
      <c r="D5795" s="61" t="s">
        <v>12051</v>
      </c>
      <c r="E5795" s="61" t="s">
        <v>12226</v>
      </c>
      <c r="F5795" s="61" t="s">
        <v>12276</v>
      </c>
      <c r="G5795" s="63">
        <v>2.5</v>
      </c>
    </row>
    <row r="5796" spans="1:7" hidden="1" x14ac:dyDescent="0.25">
      <c r="A5796" s="61" t="s">
        <v>12292</v>
      </c>
      <c r="B5796" s="61" t="s">
        <v>138</v>
      </c>
      <c r="C5796" s="62">
        <v>584302</v>
      </c>
      <c r="D5796" s="61" t="s">
        <v>12051</v>
      </c>
      <c r="E5796" s="61" t="s">
        <v>12208</v>
      </c>
      <c r="F5796" s="61" t="s">
        <v>12275</v>
      </c>
      <c r="G5796" s="63">
        <v>5</v>
      </c>
    </row>
    <row r="5797" spans="1:7" hidden="1" x14ac:dyDescent="0.25">
      <c r="A5797" s="61" t="s">
        <v>12292</v>
      </c>
      <c r="B5797" s="61" t="s">
        <v>138</v>
      </c>
      <c r="C5797" s="62">
        <v>584302</v>
      </c>
      <c r="D5797" s="61" t="s">
        <v>12051</v>
      </c>
      <c r="E5797" s="61" t="s">
        <v>12175</v>
      </c>
      <c r="F5797" s="61" t="s">
        <v>12275</v>
      </c>
      <c r="G5797" s="63">
        <v>5.5</v>
      </c>
    </row>
    <row r="5798" spans="1:7" hidden="1" x14ac:dyDescent="0.25">
      <c r="A5798" s="61" t="s">
        <v>12292</v>
      </c>
      <c r="B5798" s="61" t="s">
        <v>90</v>
      </c>
      <c r="C5798" s="62">
        <v>584313</v>
      </c>
      <c r="D5798" s="61" t="s">
        <v>12051</v>
      </c>
      <c r="E5798" s="61" t="s">
        <v>12227</v>
      </c>
      <c r="F5798" s="61" t="s">
        <v>12275</v>
      </c>
      <c r="G5798" s="63">
        <v>6</v>
      </c>
    </row>
    <row r="5799" spans="1:7" hidden="1" x14ac:dyDescent="0.25">
      <c r="A5799" s="61" t="s">
        <v>12292</v>
      </c>
      <c r="B5799" s="61" t="s">
        <v>90</v>
      </c>
      <c r="C5799" s="62">
        <v>584313</v>
      </c>
      <c r="D5799" s="61" t="s">
        <v>12051</v>
      </c>
      <c r="E5799" s="61" t="s">
        <v>12227</v>
      </c>
      <c r="F5799" s="61" t="s">
        <v>12276</v>
      </c>
      <c r="G5799" s="63">
        <v>6</v>
      </c>
    </row>
    <row r="5800" spans="1:7" hidden="1" x14ac:dyDescent="0.25">
      <c r="A5800" s="61" t="s">
        <v>12292</v>
      </c>
      <c r="B5800" s="61" t="s">
        <v>90</v>
      </c>
      <c r="C5800" s="62">
        <v>584313</v>
      </c>
      <c r="D5800" s="61" t="s">
        <v>12051</v>
      </c>
      <c r="E5800" s="61" t="s">
        <v>12228</v>
      </c>
      <c r="F5800" s="61" t="s">
        <v>12275</v>
      </c>
      <c r="G5800" s="63">
        <v>6</v>
      </c>
    </row>
    <row r="5801" spans="1:7" hidden="1" x14ac:dyDescent="0.25">
      <c r="A5801" s="61" t="s">
        <v>12292</v>
      </c>
      <c r="B5801" s="61" t="s">
        <v>90</v>
      </c>
      <c r="C5801" s="62">
        <v>584313</v>
      </c>
      <c r="D5801" s="61" t="s">
        <v>12051</v>
      </c>
      <c r="E5801" s="61" t="s">
        <v>12228</v>
      </c>
      <c r="F5801" s="61" t="s">
        <v>12276</v>
      </c>
      <c r="G5801" s="63">
        <v>6</v>
      </c>
    </row>
    <row r="5802" spans="1:7" hidden="1" x14ac:dyDescent="0.25">
      <c r="A5802" s="61" t="s">
        <v>12292</v>
      </c>
      <c r="B5802" s="61" t="s">
        <v>90</v>
      </c>
      <c r="C5802" s="62">
        <v>584313</v>
      </c>
      <c r="D5802" s="61" t="s">
        <v>11989</v>
      </c>
      <c r="E5802" s="61" t="s">
        <v>12227</v>
      </c>
      <c r="F5802" s="61" t="s">
        <v>12275</v>
      </c>
      <c r="G5802" s="63">
        <v>6</v>
      </c>
    </row>
    <row r="5803" spans="1:7" hidden="1" x14ac:dyDescent="0.25">
      <c r="A5803" s="61" t="s">
        <v>12292</v>
      </c>
      <c r="B5803" s="61" t="s">
        <v>90</v>
      </c>
      <c r="C5803" s="62">
        <v>584313</v>
      </c>
      <c r="D5803" s="61" t="s">
        <v>11989</v>
      </c>
      <c r="E5803" s="61" t="s">
        <v>12227</v>
      </c>
      <c r="F5803" s="61" t="s">
        <v>12276</v>
      </c>
      <c r="G5803" s="63">
        <v>6</v>
      </c>
    </row>
    <row r="5804" spans="1:7" hidden="1" x14ac:dyDescent="0.25">
      <c r="A5804" s="61" t="s">
        <v>12292</v>
      </c>
      <c r="B5804" s="61" t="s">
        <v>90</v>
      </c>
      <c r="C5804" s="62">
        <v>584313</v>
      </c>
      <c r="D5804" s="61" t="s">
        <v>11989</v>
      </c>
      <c r="E5804" s="61" t="s">
        <v>12228</v>
      </c>
      <c r="F5804" s="61" t="s">
        <v>12275</v>
      </c>
      <c r="G5804" s="63">
        <v>6</v>
      </c>
    </row>
    <row r="5805" spans="1:7" hidden="1" x14ac:dyDescent="0.25">
      <c r="A5805" s="61" t="s">
        <v>12292</v>
      </c>
      <c r="B5805" s="61" t="s">
        <v>90</v>
      </c>
      <c r="C5805" s="62">
        <v>584313</v>
      </c>
      <c r="D5805" s="61" t="s">
        <v>11989</v>
      </c>
      <c r="E5805" s="61" t="s">
        <v>12228</v>
      </c>
      <c r="F5805" s="61" t="s">
        <v>12276</v>
      </c>
      <c r="G5805" s="63">
        <v>6</v>
      </c>
    </row>
    <row r="5806" spans="1:7" hidden="1" x14ac:dyDescent="0.25">
      <c r="A5806" s="61" t="s">
        <v>12292</v>
      </c>
      <c r="B5806" s="61" t="s">
        <v>90</v>
      </c>
      <c r="C5806" s="62">
        <v>584313</v>
      </c>
      <c r="D5806" s="61" t="s">
        <v>11961</v>
      </c>
      <c r="E5806" s="61" t="s">
        <v>12227</v>
      </c>
      <c r="F5806" s="61" t="s">
        <v>12275</v>
      </c>
      <c r="G5806" s="63">
        <v>6</v>
      </c>
    </row>
    <row r="5807" spans="1:7" hidden="1" x14ac:dyDescent="0.25">
      <c r="A5807" s="61" t="s">
        <v>12292</v>
      </c>
      <c r="B5807" s="61" t="s">
        <v>90</v>
      </c>
      <c r="C5807" s="62">
        <v>584313</v>
      </c>
      <c r="D5807" s="61" t="s">
        <v>11961</v>
      </c>
      <c r="E5807" s="61" t="s">
        <v>12227</v>
      </c>
      <c r="F5807" s="61" t="s">
        <v>12276</v>
      </c>
      <c r="G5807" s="63">
        <v>6</v>
      </c>
    </row>
    <row r="5808" spans="1:7" hidden="1" x14ac:dyDescent="0.25">
      <c r="A5808" s="61" t="s">
        <v>12292</v>
      </c>
      <c r="B5808" s="61" t="s">
        <v>90</v>
      </c>
      <c r="C5808" s="62">
        <v>584313</v>
      </c>
      <c r="D5808" s="61" t="s">
        <v>11961</v>
      </c>
      <c r="E5808" s="61" t="s">
        <v>12228</v>
      </c>
      <c r="F5808" s="61" t="s">
        <v>12275</v>
      </c>
      <c r="G5808" s="63">
        <v>6</v>
      </c>
    </row>
    <row r="5809" spans="1:7" hidden="1" x14ac:dyDescent="0.25">
      <c r="A5809" s="61" t="s">
        <v>12292</v>
      </c>
      <c r="B5809" s="61" t="s">
        <v>90</v>
      </c>
      <c r="C5809" s="62">
        <v>584313</v>
      </c>
      <c r="D5809" s="61" t="s">
        <v>11961</v>
      </c>
      <c r="E5809" s="61" t="s">
        <v>12228</v>
      </c>
      <c r="F5809" s="61" t="s">
        <v>12276</v>
      </c>
      <c r="G5809" s="63">
        <v>6</v>
      </c>
    </row>
    <row r="5810" spans="1:7" hidden="1" x14ac:dyDescent="0.25">
      <c r="A5810" s="61" t="s">
        <v>12292</v>
      </c>
      <c r="B5810" s="61" t="s">
        <v>85</v>
      </c>
      <c r="C5810" s="62">
        <v>584584</v>
      </c>
      <c r="D5810" s="61" t="s">
        <v>12051</v>
      </c>
      <c r="E5810" s="61" t="s">
        <v>12162</v>
      </c>
      <c r="F5810" s="61" t="s">
        <v>12275</v>
      </c>
      <c r="G5810" s="63">
        <v>13</v>
      </c>
    </row>
    <row r="5811" spans="1:7" hidden="1" x14ac:dyDescent="0.25">
      <c r="A5811" s="61" t="s">
        <v>12292</v>
      </c>
      <c r="B5811" s="61" t="s">
        <v>85</v>
      </c>
      <c r="C5811" s="62">
        <v>584584</v>
      </c>
      <c r="D5811" s="61" t="s">
        <v>12051</v>
      </c>
      <c r="E5811" s="61" t="s">
        <v>12168</v>
      </c>
      <c r="F5811" s="61" t="s">
        <v>12275</v>
      </c>
      <c r="G5811" s="63">
        <v>13</v>
      </c>
    </row>
    <row r="5812" spans="1:7" hidden="1" x14ac:dyDescent="0.25">
      <c r="A5812" s="61" t="s">
        <v>12292</v>
      </c>
      <c r="B5812" s="61" t="s">
        <v>67</v>
      </c>
      <c r="C5812" s="62">
        <v>584646</v>
      </c>
      <c r="D5812" s="61" t="s">
        <v>12051</v>
      </c>
      <c r="E5812" s="61" t="s">
        <v>12190</v>
      </c>
      <c r="F5812" s="61" t="s">
        <v>12275</v>
      </c>
      <c r="G5812" s="63">
        <v>5</v>
      </c>
    </row>
    <row r="5813" spans="1:7" hidden="1" x14ac:dyDescent="0.25">
      <c r="A5813" s="61" t="s">
        <v>12292</v>
      </c>
      <c r="B5813" s="61" t="s">
        <v>67</v>
      </c>
      <c r="C5813" s="62">
        <v>584646</v>
      </c>
      <c r="D5813" s="61" t="s">
        <v>12051</v>
      </c>
      <c r="E5813" s="61" t="s">
        <v>12190</v>
      </c>
      <c r="F5813" s="61" t="s">
        <v>12276</v>
      </c>
      <c r="G5813" s="63">
        <v>4.5</v>
      </c>
    </row>
    <row r="5814" spans="1:7" hidden="1" x14ac:dyDescent="0.25">
      <c r="A5814" s="61" t="s">
        <v>12292</v>
      </c>
      <c r="B5814" s="61" t="s">
        <v>67</v>
      </c>
      <c r="C5814" s="62">
        <v>584646</v>
      </c>
      <c r="D5814" s="61" t="s">
        <v>12075</v>
      </c>
      <c r="E5814" s="61" t="s">
        <v>12190</v>
      </c>
      <c r="F5814" s="61" t="s">
        <v>12275</v>
      </c>
      <c r="G5814" s="63">
        <v>5</v>
      </c>
    </row>
    <row r="5815" spans="1:7" hidden="1" x14ac:dyDescent="0.25">
      <c r="A5815" s="61" t="s">
        <v>12292</v>
      </c>
      <c r="B5815" s="61" t="s">
        <v>67</v>
      </c>
      <c r="C5815" s="62">
        <v>584646</v>
      </c>
      <c r="D5815" s="61" t="s">
        <v>12075</v>
      </c>
      <c r="E5815" s="61" t="s">
        <v>12190</v>
      </c>
      <c r="F5815" s="61" t="s">
        <v>12276</v>
      </c>
      <c r="G5815" s="63">
        <v>4.5</v>
      </c>
    </row>
    <row r="5816" spans="1:7" hidden="1" x14ac:dyDescent="0.25">
      <c r="A5816" s="61" t="s">
        <v>12292</v>
      </c>
      <c r="B5816" s="61" t="s">
        <v>92</v>
      </c>
      <c r="C5816" s="62">
        <v>584688</v>
      </c>
      <c r="D5816" s="61" t="s">
        <v>12051</v>
      </c>
      <c r="E5816" s="61" t="s">
        <v>12193</v>
      </c>
      <c r="F5816" s="61" t="s">
        <v>12275</v>
      </c>
      <c r="G5816" s="63">
        <v>2</v>
      </c>
    </row>
    <row r="5817" spans="1:7" hidden="1" x14ac:dyDescent="0.25">
      <c r="A5817" s="61" t="s">
        <v>12292</v>
      </c>
      <c r="B5817" s="61" t="s">
        <v>191</v>
      </c>
      <c r="C5817" s="62">
        <v>584798</v>
      </c>
      <c r="D5817" s="61" t="s">
        <v>12051</v>
      </c>
      <c r="E5817" s="61" t="s">
        <v>12167</v>
      </c>
      <c r="F5817" s="61" t="s">
        <v>12275</v>
      </c>
      <c r="G5817" s="63">
        <v>7</v>
      </c>
    </row>
    <row r="5818" spans="1:7" hidden="1" x14ac:dyDescent="0.25">
      <c r="A5818" s="61" t="s">
        <v>12292</v>
      </c>
      <c r="B5818" s="61" t="s">
        <v>6102</v>
      </c>
      <c r="C5818" s="62">
        <v>584846</v>
      </c>
      <c r="D5818" s="61" t="s">
        <v>12051</v>
      </c>
      <c r="E5818" s="61" t="s">
        <v>12201</v>
      </c>
      <c r="F5818" s="61" t="s">
        <v>12275</v>
      </c>
      <c r="G5818" s="63">
        <v>10</v>
      </c>
    </row>
    <row r="5819" spans="1:7" hidden="1" x14ac:dyDescent="0.25">
      <c r="A5819" s="61" t="s">
        <v>12292</v>
      </c>
      <c r="B5819" s="61" t="s">
        <v>101</v>
      </c>
      <c r="C5819" s="62">
        <v>584874</v>
      </c>
      <c r="D5819" s="61" t="s">
        <v>12051</v>
      </c>
      <c r="E5819" s="61" t="s">
        <v>12207</v>
      </c>
      <c r="F5819" s="61" t="s">
        <v>12276</v>
      </c>
      <c r="G5819" s="63">
        <v>4</v>
      </c>
    </row>
    <row r="5820" spans="1:7" hidden="1" x14ac:dyDescent="0.25">
      <c r="A5820" s="61" t="s">
        <v>12292</v>
      </c>
      <c r="B5820" s="61" t="s">
        <v>198</v>
      </c>
      <c r="C5820" s="62">
        <v>253529</v>
      </c>
      <c r="D5820" s="61" t="s">
        <v>12051</v>
      </c>
      <c r="E5820" s="61" t="s">
        <v>12205</v>
      </c>
      <c r="F5820" s="61" t="s">
        <v>12275</v>
      </c>
      <c r="G5820" s="63">
        <v>3.5</v>
      </c>
    </row>
    <row r="5821" spans="1:7" hidden="1" x14ac:dyDescent="0.25">
      <c r="A5821" s="61" t="s">
        <v>12292</v>
      </c>
      <c r="B5821" s="61" t="s">
        <v>198</v>
      </c>
      <c r="C5821" s="62">
        <v>253529</v>
      </c>
      <c r="D5821" s="61" t="s">
        <v>12051</v>
      </c>
      <c r="E5821" s="61" t="s">
        <v>12228</v>
      </c>
      <c r="F5821" s="61" t="s">
        <v>12275</v>
      </c>
      <c r="G5821" s="63">
        <v>6</v>
      </c>
    </row>
    <row r="5822" spans="1:7" hidden="1" x14ac:dyDescent="0.25">
      <c r="A5822" s="61" t="s">
        <v>12292</v>
      </c>
      <c r="B5822" s="61" t="s">
        <v>198</v>
      </c>
      <c r="C5822" s="62">
        <v>253529</v>
      </c>
      <c r="D5822" s="61" t="s">
        <v>12051</v>
      </c>
      <c r="E5822" s="61" t="s">
        <v>12228</v>
      </c>
      <c r="F5822" s="61" t="s">
        <v>12276</v>
      </c>
      <c r="G5822" s="63">
        <v>6</v>
      </c>
    </row>
    <row r="5823" spans="1:7" hidden="1" x14ac:dyDescent="0.25">
      <c r="A5823" s="61" t="s">
        <v>12292</v>
      </c>
      <c r="B5823" s="61" t="s">
        <v>198</v>
      </c>
      <c r="C5823" s="62">
        <v>253529</v>
      </c>
      <c r="D5823" s="61" t="s">
        <v>12051</v>
      </c>
      <c r="E5823" s="61" t="s">
        <v>12222</v>
      </c>
      <c r="F5823" s="61" t="s">
        <v>12275</v>
      </c>
      <c r="G5823" s="63">
        <v>2.5</v>
      </c>
    </row>
    <row r="5824" spans="1:7" hidden="1" x14ac:dyDescent="0.25">
      <c r="A5824" s="61" t="s">
        <v>12292</v>
      </c>
      <c r="B5824" s="61" t="s">
        <v>198</v>
      </c>
      <c r="C5824" s="62">
        <v>253529</v>
      </c>
      <c r="D5824" s="61" t="s">
        <v>12051</v>
      </c>
      <c r="E5824" s="61" t="s">
        <v>12224</v>
      </c>
      <c r="F5824" s="61" t="s">
        <v>12275</v>
      </c>
      <c r="G5824" s="63">
        <v>3</v>
      </c>
    </row>
    <row r="5825" spans="1:7" hidden="1" x14ac:dyDescent="0.25">
      <c r="A5825" s="61" t="s">
        <v>12292</v>
      </c>
      <c r="B5825" s="61" t="s">
        <v>198</v>
      </c>
      <c r="C5825" s="62">
        <v>253529</v>
      </c>
      <c r="D5825" s="61" t="s">
        <v>12051</v>
      </c>
      <c r="E5825" s="61" t="s">
        <v>12229</v>
      </c>
      <c r="F5825" s="61" t="s">
        <v>12275</v>
      </c>
      <c r="G5825" s="63">
        <v>2.5</v>
      </c>
    </row>
    <row r="5826" spans="1:7" hidden="1" x14ac:dyDescent="0.25">
      <c r="A5826" s="61" t="s">
        <v>12292</v>
      </c>
      <c r="B5826" s="61" t="s">
        <v>198</v>
      </c>
      <c r="C5826" s="62">
        <v>253529</v>
      </c>
      <c r="D5826" s="61" t="s">
        <v>12051</v>
      </c>
      <c r="E5826" s="61" t="s">
        <v>12229</v>
      </c>
      <c r="F5826" s="61" t="s">
        <v>12276</v>
      </c>
      <c r="G5826" s="63">
        <v>2.5</v>
      </c>
    </row>
    <row r="5827" spans="1:7" hidden="1" x14ac:dyDescent="0.25">
      <c r="A5827" s="61" t="s">
        <v>12292</v>
      </c>
      <c r="B5827" s="61" t="s">
        <v>198</v>
      </c>
      <c r="C5827" s="62">
        <v>253529</v>
      </c>
      <c r="D5827" s="61" t="s">
        <v>12051</v>
      </c>
      <c r="E5827" s="61" t="s">
        <v>12172</v>
      </c>
      <c r="F5827" s="61" t="s">
        <v>12275</v>
      </c>
      <c r="G5827" s="63">
        <v>2.5</v>
      </c>
    </row>
    <row r="5828" spans="1:7" hidden="1" x14ac:dyDescent="0.25">
      <c r="A5828" s="61" t="s">
        <v>12292</v>
      </c>
      <c r="B5828" s="61" t="s">
        <v>198</v>
      </c>
      <c r="C5828" s="62">
        <v>253529</v>
      </c>
      <c r="D5828" s="61" t="s">
        <v>12051</v>
      </c>
      <c r="E5828" s="61" t="s">
        <v>12172</v>
      </c>
      <c r="F5828" s="61" t="s">
        <v>12276</v>
      </c>
      <c r="G5828" s="63">
        <v>2.5</v>
      </c>
    </row>
    <row r="5829" spans="1:7" hidden="1" x14ac:dyDescent="0.25">
      <c r="A5829" s="61" t="s">
        <v>12292</v>
      </c>
      <c r="B5829" s="61" t="s">
        <v>198</v>
      </c>
      <c r="C5829" s="62">
        <v>253529</v>
      </c>
      <c r="D5829" s="61" t="s">
        <v>1174</v>
      </c>
      <c r="E5829" s="61" t="s">
        <v>12227</v>
      </c>
      <c r="F5829" s="61" t="s">
        <v>12275</v>
      </c>
      <c r="G5829" s="63">
        <v>3</v>
      </c>
    </row>
    <row r="5830" spans="1:7" hidden="1" x14ac:dyDescent="0.25">
      <c r="A5830" s="61" t="s">
        <v>12292</v>
      </c>
      <c r="B5830" s="61" t="s">
        <v>198</v>
      </c>
      <c r="C5830" s="62">
        <v>253529</v>
      </c>
      <c r="D5830" s="61" t="s">
        <v>1174</v>
      </c>
      <c r="E5830" s="61" t="s">
        <v>12172</v>
      </c>
      <c r="F5830" s="61" t="s">
        <v>12275</v>
      </c>
      <c r="G5830" s="63">
        <v>3</v>
      </c>
    </row>
    <row r="5831" spans="1:7" hidden="1" x14ac:dyDescent="0.25">
      <c r="A5831" s="61" t="s">
        <v>12292</v>
      </c>
      <c r="B5831" s="61" t="s">
        <v>198</v>
      </c>
      <c r="C5831" s="62">
        <v>253529</v>
      </c>
      <c r="D5831" s="61" t="s">
        <v>1174</v>
      </c>
      <c r="E5831" s="61" t="s">
        <v>12172</v>
      </c>
      <c r="F5831" s="61" t="s">
        <v>12276</v>
      </c>
      <c r="G5831" s="63">
        <v>3</v>
      </c>
    </row>
    <row r="5832" spans="1:7" hidden="1" x14ac:dyDescent="0.25">
      <c r="A5832" s="61" t="s">
        <v>12292</v>
      </c>
      <c r="B5832" s="61" t="s">
        <v>198</v>
      </c>
      <c r="C5832" s="62">
        <v>253529</v>
      </c>
      <c r="D5832" s="61" t="s">
        <v>11993</v>
      </c>
      <c r="E5832" s="61" t="s">
        <v>12166</v>
      </c>
      <c r="F5832" s="61" t="s">
        <v>12275</v>
      </c>
      <c r="G5832" s="63">
        <v>10</v>
      </c>
    </row>
    <row r="5833" spans="1:7" hidden="1" x14ac:dyDescent="0.25">
      <c r="A5833" s="61" t="s">
        <v>12292</v>
      </c>
      <c r="B5833" s="61" t="s">
        <v>198</v>
      </c>
      <c r="C5833" s="62">
        <v>253529</v>
      </c>
      <c r="D5833" s="61" t="s">
        <v>11993</v>
      </c>
      <c r="E5833" s="61" t="s">
        <v>12166</v>
      </c>
      <c r="F5833" s="61" t="s">
        <v>12276</v>
      </c>
      <c r="G5833" s="63">
        <v>10</v>
      </c>
    </row>
    <row r="5834" spans="1:7" hidden="1" x14ac:dyDescent="0.25">
      <c r="A5834" s="61" t="s">
        <v>12292</v>
      </c>
      <c r="B5834" s="61" t="s">
        <v>198</v>
      </c>
      <c r="C5834" s="62">
        <v>253529</v>
      </c>
      <c r="D5834" s="61" t="s">
        <v>12059</v>
      </c>
      <c r="E5834" s="61" t="s">
        <v>12227</v>
      </c>
      <c r="F5834" s="61" t="s">
        <v>12275</v>
      </c>
      <c r="G5834" s="63">
        <v>3</v>
      </c>
    </row>
    <row r="5835" spans="1:7" hidden="1" x14ac:dyDescent="0.25">
      <c r="A5835" s="61" t="s">
        <v>12292</v>
      </c>
      <c r="B5835" s="61" t="s">
        <v>198</v>
      </c>
      <c r="C5835" s="62">
        <v>253529</v>
      </c>
      <c r="D5835" s="61" t="s">
        <v>12156</v>
      </c>
      <c r="E5835" s="61" t="s">
        <v>12229</v>
      </c>
      <c r="F5835" s="61" t="s">
        <v>12275</v>
      </c>
      <c r="G5835" s="63">
        <v>2.5</v>
      </c>
    </row>
    <row r="5836" spans="1:7" hidden="1" x14ac:dyDescent="0.25">
      <c r="A5836" s="61" t="s">
        <v>12292</v>
      </c>
      <c r="B5836" s="61" t="s">
        <v>198</v>
      </c>
      <c r="C5836" s="62">
        <v>253529</v>
      </c>
      <c r="D5836" s="61" t="s">
        <v>12156</v>
      </c>
      <c r="E5836" s="61" t="s">
        <v>12229</v>
      </c>
      <c r="F5836" s="61" t="s">
        <v>12276</v>
      </c>
      <c r="G5836" s="63">
        <v>2.5</v>
      </c>
    </row>
    <row r="5837" spans="1:7" hidden="1" x14ac:dyDescent="0.25">
      <c r="A5837" s="61" t="s">
        <v>12292</v>
      </c>
      <c r="B5837" s="61" t="s">
        <v>198</v>
      </c>
      <c r="C5837" s="62">
        <v>253529</v>
      </c>
      <c r="D5837" s="61" t="s">
        <v>12156</v>
      </c>
      <c r="E5837" s="61" t="s">
        <v>12172</v>
      </c>
      <c r="F5837" s="61" t="s">
        <v>12275</v>
      </c>
      <c r="G5837" s="63">
        <v>2.5</v>
      </c>
    </row>
    <row r="5838" spans="1:7" hidden="1" x14ac:dyDescent="0.25">
      <c r="A5838" s="61" t="s">
        <v>12292</v>
      </c>
      <c r="B5838" s="61" t="s">
        <v>198</v>
      </c>
      <c r="C5838" s="62">
        <v>253529</v>
      </c>
      <c r="D5838" s="61" t="s">
        <v>12156</v>
      </c>
      <c r="E5838" s="61" t="s">
        <v>12172</v>
      </c>
      <c r="F5838" s="61" t="s">
        <v>12276</v>
      </c>
      <c r="G5838" s="63">
        <v>2.5</v>
      </c>
    </row>
    <row r="5839" spans="1:7" hidden="1" x14ac:dyDescent="0.25">
      <c r="A5839" s="61" t="s">
        <v>12292</v>
      </c>
      <c r="B5839" s="61" t="s">
        <v>198</v>
      </c>
      <c r="C5839" s="62">
        <v>253529</v>
      </c>
      <c r="D5839" s="61" t="s">
        <v>11989</v>
      </c>
      <c r="E5839" s="61" t="s">
        <v>12228</v>
      </c>
      <c r="F5839" s="61" t="s">
        <v>12276</v>
      </c>
      <c r="G5839" s="63">
        <v>6</v>
      </c>
    </row>
    <row r="5840" spans="1:7" hidden="1" x14ac:dyDescent="0.25">
      <c r="A5840" s="61" t="s">
        <v>12292</v>
      </c>
      <c r="B5840" s="61" t="s">
        <v>198</v>
      </c>
      <c r="C5840" s="62">
        <v>253529</v>
      </c>
      <c r="D5840" s="61" t="s">
        <v>11961</v>
      </c>
      <c r="E5840" s="61" t="s">
        <v>12228</v>
      </c>
      <c r="F5840" s="61" t="s">
        <v>12275</v>
      </c>
      <c r="G5840" s="63">
        <v>6</v>
      </c>
    </row>
    <row r="5841" spans="1:7" hidden="1" x14ac:dyDescent="0.25">
      <c r="A5841" s="61" t="s">
        <v>12292</v>
      </c>
      <c r="B5841" s="61" t="s">
        <v>198</v>
      </c>
      <c r="C5841" s="62">
        <v>253529</v>
      </c>
      <c r="D5841" s="61" t="s">
        <v>11961</v>
      </c>
      <c r="E5841" s="61" t="s">
        <v>12228</v>
      </c>
      <c r="F5841" s="61" t="s">
        <v>12276</v>
      </c>
      <c r="G5841" s="63">
        <v>6</v>
      </c>
    </row>
    <row r="5842" spans="1:7" hidden="1" x14ac:dyDescent="0.25">
      <c r="A5842" s="61" t="s">
        <v>12292</v>
      </c>
      <c r="B5842" s="61" t="s">
        <v>198</v>
      </c>
      <c r="C5842" s="62">
        <v>253529</v>
      </c>
      <c r="D5842" s="61" t="s">
        <v>11961</v>
      </c>
      <c r="E5842" s="61" t="s">
        <v>12172</v>
      </c>
      <c r="F5842" s="61" t="s">
        <v>12275</v>
      </c>
      <c r="G5842" s="63">
        <v>6</v>
      </c>
    </row>
    <row r="5843" spans="1:7" hidden="1" x14ac:dyDescent="0.25">
      <c r="A5843" s="61" t="s">
        <v>12292</v>
      </c>
      <c r="B5843" s="61" t="s">
        <v>107</v>
      </c>
      <c r="C5843" s="62">
        <v>584974</v>
      </c>
      <c r="D5843" s="61" t="s">
        <v>12051</v>
      </c>
      <c r="E5843" s="61" t="s">
        <v>12213</v>
      </c>
      <c r="F5843" s="61" t="s">
        <v>12275</v>
      </c>
      <c r="G5843" s="63">
        <v>7</v>
      </c>
    </row>
    <row r="5844" spans="1:7" hidden="1" x14ac:dyDescent="0.25">
      <c r="A5844" s="61" t="s">
        <v>12292</v>
      </c>
      <c r="B5844" s="61" t="s">
        <v>107</v>
      </c>
      <c r="C5844" s="62">
        <v>584974</v>
      </c>
      <c r="D5844" s="61" t="s">
        <v>12051</v>
      </c>
      <c r="E5844" s="61" t="s">
        <v>12213</v>
      </c>
      <c r="F5844" s="61" t="s">
        <v>12276</v>
      </c>
      <c r="G5844" s="63">
        <v>6</v>
      </c>
    </row>
    <row r="5845" spans="1:7" hidden="1" x14ac:dyDescent="0.25">
      <c r="A5845" s="61" t="s">
        <v>12292</v>
      </c>
      <c r="B5845" s="61" t="s">
        <v>107</v>
      </c>
      <c r="C5845" s="62">
        <v>584974</v>
      </c>
      <c r="D5845" s="61" t="s">
        <v>12073</v>
      </c>
      <c r="E5845" s="61" t="s">
        <v>12213</v>
      </c>
      <c r="F5845" s="61" t="s">
        <v>12275</v>
      </c>
      <c r="G5845" s="63">
        <v>7</v>
      </c>
    </row>
    <row r="5846" spans="1:7" hidden="1" x14ac:dyDescent="0.25">
      <c r="A5846" s="61" t="s">
        <v>12292</v>
      </c>
      <c r="B5846" s="61" t="s">
        <v>107</v>
      </c>
      <c r="C5846" s="62">
        <v>584974</v>
      </c>
      <c r="D5846" s="61" t="s">
        <v>12073</v>
      </c>
      <c r="E5846" s="61" t="s">
        <v>12213</v>
      </c>
      <c r="F5846" s="61" t="s">
        <v>12276</v>
      </c>
      <c r="G5846" s="63">
        <v>6</v>
      </c>
    </row>
    <row r="5847" spans="1:7" hidden="1" x14ac:dyDescent="0.25">
      <c r="A5847" s="61" t="s">
        <v>12292</v>
      </c>
      <c r="B5847" s="61" t="s">
        <v>44</v>
      </c>
      <c r="C5847" s="62">
        <v>585632</v>
      </c>
      <c r="D5847" s="61" t="s">
        <v>12051</v>
      </c>
      <c r="E5847" s="61" t="s">
        <v>12212</v>
      </c>
      <c r="F5847" s="61" t="s">
        <v>12275</v>
      </c>
      <c r="G5847" s="63">
        <v>3</v>
      </c>
    </row>
    <row r="5848" spans="1:7" hidden="1" x14ac:dyDescent="0.25">
      <c r="A5848" s="61" t="s">
        <v>12292</v>
      </c>
      <c r="B5848" s="61" t="s">
        <v>44</v>
      </c>
      <c r="C5848" s="62">
        <v>585632</v>
      </c>
      <c r="D5848" s="61" t="s">
        <v>12051</v>
      </c>
      <c r="E5848" s="61" t="s">
        <v>12212</v>
      </c>
      <c r="F5848" s="61" t="s">
        <v>12276</v>
      </c>
      <c r="G5848" s="63">
        <v>3</v>
      </c>
    </row>
    <row r="5849" spans="1:7" hidden="1" x14ac:dyDescent="0.25">
      <c r="A5849" s="61" t="s">
        <v>12292</v>
      </c>
      <c r="B5849" s="61" t="s">
        <v>151</v>
      </c>
      <c r="C5849" s="62">
        <v>586193</v>
      </c>
      <c r="D5849" s="61" t="s">
        <v>12051</v>
      </c>
      <c r="E5849" s="61" t="s">
        <v>12230</v>
      </c>
      <c r="F5849" s="61" t="s">
        <v>12275</v>
      </c>
      <c r="G5849" s="63">
        <v>3</v>
      </c>
    </row>
    <row r="5850" spans="1:7" hidden="1" x14ac:dyDescent="0.25">
      <c r="A5850" s="61" t="s">
        <v>12292</v>
      </c>
      <c r="B5850" s="61" t="s">
        <v>206</v>
      </c>
      <c r="C5850" s="62">
        <v>586196</v>
      </c>
      <c r="D5850" s="61" t="s">
        <v>12051</v>
      </c>
      <c r="E5850" s="61" t="s">
        <v>12167</v>
      </c>
      <c r="F5850" s="61" t="s">
        <v>12275</v>
      </c>
      <c r="G5850" s="63">
        <v>8</v>
      </c>
    </row>
    <row r="5851" spans="1:7" hidden="1" x14ac:dyDescent="0.25">
      <c r="A5851" s="61" t="s">
        <v>12292</v>
      </c>
      <c r="B5851" s="61" t="s">
        <v>53</v>
      </c>
      <c r="C5851" s="62">
        <v>586219</v>
      </c>
      <c r="D5851" s="61" t="s">
        <v>12051</v>
      </c>
      <c r="E5851" s="61" t="s">
        <v>12194</v>
      </c>
      <c r="F5851" s="61" t="s">
        <v>12276</v>
      </c>
      <c r="G5851" s="63">
        <v>23.5</v>
      </c>
    </row>
    <row r="5852" spans="1:7" hidden="1" x14ac:dyDescent="0.25">
      <c r="A5852" s="61" t="s">
        <v>12292</v>
      </c>
      <c r="B5852" s="61" t="s">
        <v>53</v>
      </c>
      <c r="C5852" s="62">
        <v>586219</v>
      </c>
      <c r="D5852" s="61" t="s">
        <v>12137</v>
      </c>
      <c r="E5852" s="61" t="s">
        <v>12194</v>
      </c>
      <c r="F5852" s="61" t="s">
        <v>12276</v>
      </c>
      <c r="G5852" s="63">
        <v>23.5</v>
      </c>
    </row>
    <row r="5853" spans="1:7" hidden="1" x14ac:dyDescent="0.25">
      <c r="A5853" s="61" t="s">
        <v>12292</v>
      </c>
      <c r="B5853" s="61" t="s">
        <v>94</v>
      </c>
      <c r="C5853" s="62">
        <v>586558</v>
      </c>
      <c r="D5853" s="61" t="s">
        <v>12129</v>
      </c>
      <c r="E5853" s="61" t="s">
        <v>12201</v>
      </c>
      <c r="F5853" s="61" t="s">
        <v>12275</v>
      </c>
      <c r="G5853" s="63">
        <v>19.5</v>
      </c>
    </row>
    <row r="5854" spans="1:7" hidden="1" x14ac:dyDescent="0.25">
      <c r="A5854" s="61" t="s">
        <v>12292</v>
      </c>
      <c r="B5854" s="61" t="s">
        <v>94</v>
      </c>
      <c r="C5854" s="62">
        <v>586558</v>
      </c>
      <c r="D5854" s="61" t="s">
        <v>12051</v>
      </c>
      <c r="E5854" s="61" t="s">
        <v>12201</v>
      </c>
      <c r="F5854" s="61" t="s">
        <v>12275</v>
      </c>
      <c r="G5854" s="63">
        <v>19.5</v>
      </c>
    </row>
    <row r="5855" spans="1:7" hidden="1" x14ac:dyDescent="0.25">
      <c r="A5855" s="61" t="s">
        <v>12292</v>
      </c>
      <c r="B5855" s="61" t="s">
        <v>165</v>
      </c>
      <c r="C5855" s="62">
        <v>586829</v>
      </c>
      <c r="D5855" s="61" t="s">
        <v>12051</v>
      </c>
      <c r="E5855" s="61" t="s">
        <v>12209</v>
      </c>
      <c r="F5855" s="61" t="s">
        <v>12275</v>
      </c>
      <c r="G5855" s="63">
        <v>3</v>
      </c>
    </row>
    <row r="5856" spans="1:7" hidden="1" x14ac:dyDescent="0.25">
      <c r="A5856" s="61" t="s">
        <v>12292</v>
      </c>
      <c r="B5856" s="61" t="s">
        <v>165</v>
      </c>
      <c r="C5856" s="62">
        <v>586829</v>
      </c>
      <c r="D5856" s="61" t="s">
        <v>12051</v>
      </c>
      <c r="E5856" s="61" t="s">
        <v>12209</v>
      </c>
      <c r="F5856" s="61" t="s">
        <v>12276</v>
      </c>
      <c r="G5856" s="63">
        <v>3</v>
      </c>
    </row>
    <row r="5857" spans="1:7" hidden="1" x14ac:dyDescent="0.25">
      <c r="A5857" s="61" t="s">
        <v>12292</v>
      </c>
      <c r="B5857" s="61" t="s">
        <v>48</v>
      </c>
      <c r="C5857" s="62">
        <v>258124</v>
      </c>
      <c r="D5857" s="61" t="s">
        <v>12051</v>
      </c>
      <c r="E5857" s="61" t="s">
        <v>12229</v>
      </c>
      <c r="F5857" s="61" t="s">
        <v>12275</v>
      </c>
      <c r="G5857" s="63">
        <v>2.5</v>
      </c>
    </row>
    <row r="5858" spans="1:7" hidden="1" x14ac:dyDescent="0.25">
      <c r="A5858" s="61" t="s">
        <v>12292</v>
      </c>
      <c r="B5858" s="61" t="s">
        <v>48</v>
      </c>
      <c r="C5858" s="62">
        <v>258124</v>
      </c>
      <c r="D5858" s="61" t="s">
        <v>12051</v>
      </c>
      <c r="E5858" s="61" t="s">
        <v>12229</v>
      </c>
      <c r="F5858" s="61" t="s">
        <v>12276</v>
      </c>
      <c r="G5858" s="63">
        <v>2.5</v>
      </c>
    </row>
    <row r="5859" spans="1:7" hidden="1" x14ac:dyDescent="0.25">
      <c r="A5859" s="61" t="s">
        <v>12292</v>
      </c>
      <c r="B5859" s="61" t="s">
        <v>48</v>
      </c>
      <c r="C5859" s="62">
        <v>258124</v>
      </c>
      <c r="D5859" s="61" t="s">
        <v>12156</v>
      </c>
      <c r="E5859" s="61" t="s">
        <v>12229</v>
      </c>
      <c r="F5859" s="61" t="s">
        <v>12275</v>
      </c>
      <c r="G5859" s="63">
        <v>2.5</v>
      </c>
    </row>
    <row r="5860" spans="1:7" hidden="1" x14ac:dyDescent="0.25">
      <c r="A5860" s="61" t="s">
        <v>12292</v>
      </c>
      <c r="B5860" s="61" t="s">
        <v>48</v>
      </c>
      <c r="C5860" s="62">
        <v>258124</v>
      </c>
      <c r="D5860" s="61" t="s">
        <v>12156</v>
      </c>
      <c r="E5860" s="61" t="s">
        <v>12229</v>
      </c>
      <c r="F5860" s="61" t="s">
        <v>12276</v>
      </c>
      <c r="G5860" s="63">
        <v>2.5</v>
      </c>
    </row>
    <row r="5861" spans="1:7" hidden="1" x14ac:dyDescent="0.25">
      <c r="A5861" s="61" t="s">
        <v>12292</v>
      </c>
      <c r="B5861" s="61" t="s">
        <v>248</v>
      </c>
      <c r="C5861" s="62">
        <v>583950</v>
      </c>
      <c r="D5861" s="61" t="s">
        <v>12051</v>
      </c>
      <c r="E5861" s="61" t="s">
        <v>12166</v>
      </c>
      <c r="F5861" s="61" t="s">
        <v>12275</v>
      </c>
      <c r="G5861" s="63">
        <v>6</v>
      </c>
    </row>
    <row r="5862" spans="1:7" hidden="1" x14ac:dyDescent="0.25">
      <c r="A5862" s="61" t="s">
        <v>12292</v>
      </c>
      <c r="B5862" s="61" t="s">
        <v>248</v>
      </c>
      <c r="C5862" s="62">
        <v>583950</v>
      </c>
      <c r="D5862" s="61" t="s">
        <v>11993</v>
      </c>
      <c r="E5862" s="61" t="s">
        <v>12166</v>
      </c>
      <c r="F5862" s="61" t="s">
        <v>12275</v>
      </c>
      <c r="G5862" s="63">
        <v>6</v>
      </c>
    </row>
    <row r="5863" spans="1:7" hidden="1" x14ac:dyDescent="0.25">
      <c r="A5863" s="61" t="s">
        <v>12292</v>
      </c>
      <c r="B5863" s="61" t="s">
        <v>36</v>
      </c>
      <c r="C5863" s="62">
        <v>587066</v>
      </c>
      <c r="D5863" s="61" t="s">
        <v>12051</v>
      </c>
      <c r="E5863" s="61" t="s">
        <v>12231</v>
      </c>
      <c r="F5863" s="61" t="s">
        <v>12275</v>
      </c>
      <c r="G5863" s="63">
        <v>3.5</v>
      </c>
    </row>
    <row r="5864" spans="1:7" hidden="1" x14ac:dyDescent="0.25">
      <c r="A5864" s="61" t="s">
        <v>12292</v>
      </c>
      <c r="B5864" s="61" t="s">
        <v>36</v>
      </c>
      <c r="C5864" s="62">
        <v>587066</v>
      </c>
      <c r="D5864" s="61" t="s">
        <v>12051</v>
      </c>
      <c r="E5864" s="61" t="s">
        <v>12231</v>
      </c>
      <c r="F5864" s="61" t="s">
        <v>12276</v>
      </c>
      <c r="G5864" s="63">
        <v>3.5</v>
      </c>
    </row>
    <row r="5865" spans="1:7" hidden="1" x14ac:dyDescent="0.25">
      <c r="A5865" s="61" t="s">
        <v>12292</v>
      </c>
      <c r="B5865" s="61" t="s">
        <v>36</v>
      </c>
      <c r="C5865" s="62">
        <v>587066</v>
      </c>
      <c r="D5865" s="61" t="s">
        <v>11977</v>
      </c>
      <c r="E5865" s="61" t="s">
        <v>12231</v>
      </c>
      <c r="F5865" s="61" t="s">
        <v>12275</v>
      </c>
      <c r="G5865" s="63">
        <v>3.5</v>
      </c>
    </row>
    <row r="5866" spans="1:7" hidden="1" x14ac:dyDescent="0.25">
      <c r="A5866" s="61" t="s">
        <v>12292</v>
      </c>
      <c r="B5866" s="61" t="s">
        <v>36</v>
      </c>
      <c r="C5866" s="62">
        <v>587066</v>
      </c>
      <c r="D5866" s="61" t="s">
        <v>11977</v>
      </c>
      <c r="E5866" s="61" t="s">
        <v>12231</v>
      </c>
      <c r="F5866" s="61" t="s">
        <v>12276</v>
      </c>
      <c r="G5866" s="63">
        <v>3.5</v>
      </c>
    </row>
    <row r="5867" spans="1:7" hidden="1" x14ac:dyDescent="0.25">
      <c r="A5867" s="61" t="s">
        <v>12292</v>
      </c>
      <c r="B5867" s="61" t="s">
        <v>10901</v>
      </c>
      <c r="C5867" s="62">
        <v>587111</v>
      </c>
      <c r="D5867" s="61" t="s">
        <v>12051</v>
      </c>
      <c r="E5867" s="61" t="s">
        <v>12213</v>
      </c>
      <c r="F5867" s="61" t="s">
        <v>12276</v>
      </c>
      <c r="G5867" s="63">
        <v>6</v>
      </c>
    </row>
    <row r="5868" spans="1:7" hidden="1" x14ac:dyDescent="0.25">
      <c r="A5868" s="61" t="s">
        <v>12292</v>
      </c>
      <c r="B5868" s="61" t="s">
        <v>137</v>
      </c>
      <c r="C5868" s="62">
        <v>587345</v>
      </c>
      <c r="D5868" s="61" t="s">
        <v>12051</v>
      </c>
      <c r="E5868" s="61" t="s">
        <v>12165</v>
      </c>
      <c r="F5868" s="61" t="s">
        <v>12275</v>
      </c>
      <c r="G5868" s="63">
        <v>10</v>
      </c>
    </row>
    <row r="5869" spans="1:7" hidden="1" x14ac:dyDescent="0.25">
      <c r="A5869" s="61" t="s">
        <v>12292</v>
      </c>
      <c r="B5869" s="61" t="s">
        <v>137</v>
      </c>
      <c r="C5869" s="62">
        <v>587345</v>
      </c>
      <c r="D5869" s="61" t="s">
        <v>12051</v>
      </c>
      <c r="E5869" s="61" t="s">
        <v>12165</v>
      </c>
      <c r="F5869" s="61" t="s">
        <v>12276</v>
      </c>
      <c r="G5869" s="63">
        <v>7.5</v>
      </c>
    </row>
    <row r="5870" spans="1:7" hidden="1" x14ac:dyDescent="0.25">
      <c r="A5870" s="61" t="s">
        <v>12292</v>
      </c>
      <c r="B5870" s="61" t="s">
        <v>167</v>
      </c>
      <c r="C5870" s="62">
        <v>587402</v>
      </c>
      <c r="D5870" s="61" t="s">
        <v>12051</v>
      </c>
      <c r="E5870" s="61" t="s">
        <v>12204</v>
      </c>
      <c r="F5870" s="61" t="s">
        <v>12275</v>
      </c>
      <c r="G5870" s="63">
        <v>2</v>
      </c>
    </row>
    <row r="5871" spans="1:7" hidden="1" x14ac:dyDescent="0.25">
      <c r="A5871" s="61" t="s">
        <v>12292</v>
      </c>
      <c r="B5871" s="61" t="s">
        <v>167</v>
      </c>
      <c r="C5871" s="62">
        <v>587402</v>
      </c>
      <c r="D5871" s="61" t="s">
        <v>12051</v>
      </c>
      <c r="E5871" s="61" t="s">
        <v>12204</v>
      </c>
      <c r="F5871" s="61" t="s">
        <v>12276</v>
      </c>
      <c r="G5871" s="63">
        <v>4</v>
      </c>
    </row>
    <row r="5872" spans="1:7" hidden="1" x14ac:dyDescent="0.25">
      <c r="A5872" s="61" t="s">
        <v>12292</v>
      </c>
      <c r="B5872" s="61" t="s">
        <v>91</v>
      </c>
      <c r="C5872" s="62">
        <v>587706</v>
      </c>
      <c r="D5872" s="61" t="s">
        <v>12039</v>
      </c>
      <c r="E5872" s="61" t="s">
        <v>12174</v>
      </c>
      <c r="F5872" s="61" t="s">
        <v>12275</v>
      </c>
      <c r="G5872" s="63">
        <v>9</v>
      </c>
    </row>
    <row r="5873" spans="1:7" hidden="1" x14ac:dyDescent="0.25">
      <c r="A5873" s="61" t="s">
        <v>12292</v>
      </c>
      <c r="B5873" s="61" t="s">
        <v>181</v>
      </c>
      <c r="C5873" s="62">
        <v>587707</v>
      </c>
      <c r="D5873" s="61" t="s">
        <v>12051</v>
      </c>
      <c r="E5873" s="61" t="s">
        <v>12167</v>
      </c>
      <c r="F5873" s="61" t="s">
        <v>12275</v>
      </c>
      <c r="G5873" s="63">
        <v>3</v>
      </c>
    </row>
    <row r="5874" spans="1:7" hidden="1" x14ac:dyDescent="0.25">
      <c r="A5874" s="61" t="s">
        <v>12292</v>
      </c>
      <c r="B5874" s="61" t="s">
        <v>181</v>
      </c>
      <c r="C5874" s="62">
        <v>587707</v>
      </c>
      <c r="D5874" s="61" t="s">
        <v>12051</v>
      </c>
      <c r="E5874" s="61" t="s">
        <v>12167</v>
      </c>
      <c r="F5874" s="61" t="s">
        <v>12276</v>
      </c>
      <c r="G5874" s="63">
        <v>3</v>
      </c>
    </row>
    <row r="5875" spans="1:7" hidden="1" x14ac:dyDescent="0.25">
      <c r="A5875" s="61" t="s">
        <v>12292</v>
      </c>
      <c r="B5875" s="61" t="s">
        <v>146</v>
      </c>
      <c r="C5875" s="62">
        <v>587708</v>
      </c>
      <c r="D5875" s="61" t="s">
        <v>12051</v>
      </c>
      <c r="E5875" s="61" t="s">
        <v>12222</v>
      </c>
      <c r="F5875" s="61" t="s">
        <v>12275</v>
      </c>
      <c r="G5875" s="63">
        <v>2</v>
      </c>
    </row>
    <row r="5876" spans="1:7" hidden="1" x14ac:dyDescent="0.25">
      <c r="A5876" s="61" t="s">
        <v>12292</v>
      </c>
      <c r="B5876" s="61" t="s">
        <v>146</v>
      </c>
      <c r="C5876" s="62">
        <v>587708</v>
      </c>
      <c r="D5876" s="61" t="s">
        <v>12051</v>
      </c>
      <c r="E5876" s="61" t="s">
        <v>12172</v>
      </c>
      <c r="F5876" s="61" t="s">
        <v>12275</v>
      </c>
      <c r="G5876" s="63">
        <v>2</v>
      </c>
    </row>
    <row r="5877" spans="1:7" hidden="1" x14ac:dyDescent="0.25">
      <c r="A5877" s="61" t="s">
        <v>12292</v>
      </c>
      <c r="B5877" s="61" t="s">
        <v>146</v>
      </c>
      <c r="C5877" s="62">
        <v>587708</v>
      </c>
      <c r="D5877" s="61" t="s">
        <v>12119</v>
      </c>
      <c r="E5877" s="61" t="s">
        <v>12222</v>
      </c>
      <c r="F5877" s="61" t="s">
        <v>12275</v>
      </c>
      <c r="G5877" s="63">
        <v>2</v>
      </c>
    </row>
    <row r="5878" spans="1:7" hidden="1" x14ac:dyDescent="0.25">
      <c r="A5878" s="61" t="s">
        <v>12292</v>
      </c>
      <c r="B5878" s="61" t="s">
        <v>197</v>
      </c>
      <c r="C5878" s="62">
        <v>587870</v>
      </c>
      <c r="D5878" s="61" t="s">
        <v>12051</v>
      </c>
      <c r="E5878" s="61" t="s">
        <v>12232</v>
      </c>
      <c r="F5878" s="61" t="s">
        <v>12275</v>
      </c>
      <c r="G5878" s="63">
        <v>11</v>
      </c>
    </row>
    <row r="5879" spans="1:7" hidden="1" x14ac:dyDescent="0.25">
      <c r="A5879" s="61" t="s">
        <v>12292</v>
      </c>
      <c r="B5879" s="61" t="s">
        <v>197</v>
      </c>
      <c r="C5879" s="62">
        <v>587870</v>
      </c>
      <c r="D5879" s="61" t="s">
        <v>12051</v>
      </c>
      <c r="E5879" s="61" t="s">
        <v>12232</v>
      </c>
      <c r="F5879" s="61" t="s">
        <v>12276</v>
      </c>
      <c r="G5879" s="63">
        <v>6.5</v>
      </c>
    </row>
    <row r="5880" spans="1:7" hidden="1" x14ac:dyDescent="0.25">
      <c r="A5880" s="61" t="s">
        <v>12292</v>
      </c>
      <c r="B5880" s="61" t="s">
        <v>197</v>
      </c>
      <c r="C5880" s="62">
        <v>587870</v>
      </c>
      <c r="D5880" s="61" t="s">
        <v>12048</v>
      </c>
      <c r="E5880" s="61" t="s">
        <v>12232</v>
      </c>
      <c r="F5880" s="61" t="s">
        <v>12275</v>
      </c>
      <c r="G5880" s="63">
        <v>11</v>
      </c>
    </row>
    <row r="5881" spans="1:7" hidden="1" x14ac:dyDescent="0.25">
      <c r="A5881" s="61" t="s">
        <v>12292</v>
      </c>
      <c r="B5881" s="61" t="s">
        <v>197</v>
      </c>
      <c r="C5881" s="62">
        <v>587870</v>
      </c>
      <c r="D5881" s="61" t="s">
        <v>12048</v>
      </c>
      <c r="E5881" s="61" t="s">
        <v>12232</v>
      </c>
      <c r="F5881" s="61" t="s">
        <v>12276</v>
      </c>
      <c r="G5881" s="63">
        <v>6.5</v>
      </c>
    </row>
    <row r="5882" spans="1:7" hidden="1" x14ac:dyDescent="0.25">
      <c r="A5882" s="61" t="s">
        <v>12292</v>
      </c>
      <c r="B5882" s="61" t="s">
        <v>145</v>
      </c>
      <c r="C5882" s="62">
        <v>588006</v>
      </c>
      <c r="D5882" s="61" t="s">
        <v>12051</v>
      </c>
      <c r="E5882" s="61" t="s">
        <v>12187</v>
      </c>
      <c r="F5882" s="61" t="s">
        <v>12275</v>
      </c>
      <c r="G5882" s="63">
        <v>4</v>
      </c>
    </row>
    <row r="5883" spans="1:7" hidden="1" x14ac:dyDescent="0.25">
      <c r="A5883" s="61" t="s">
        <v>12292</v>
      </c>
      <c r="B5883" s="61" t="s">
        <v>145</v>
      </c>
      <c r="C5883" s="62">
        <v>588006</v>
      </c>
      <c r="D5883" s="61" t="s">
        <v>12051</v>
      </c>
      <c r="E5883" s="61" t="s">
        <v>12187</v>
      </c>
      <c r="F5883" s="61" t="s">
        <v>12276</v>
      </c>
      <c r="G5883" s="63">
        <v>4</v>
      </c>
    </row>
    <row r="5884" spans="1:7" hidden="1" x14ac:dyDescent="0.25">
      <c r="A5884" s="61" t="s">
        <v>12292</v>
      </c>
      <c r="B5884" s="61" t="s">
        <v>145</v>
      </c>
      <c r="C5884" s="62">
        <v>588006</v>
      </c>
      <c r="D5884" s="61" t="s">
        <v>12132</v>
      </c>
      <c r="E5884" s="61" t="s">
        <v>12187</v>
      </c>
      <c r="F5884" s="61" t="s">
        <v>12275</v>
      </c>
      <c r="G5884" s="63">
        <v>4</v>
      </c>
    </row>
    <row r="5885" spans="1:7" hidden="1" x14ac:dyDescent="0.25">
      <c r="A5885" s="61" t="s">
        <v>12292</v>
      </c>
      <c r="B5885" s="61" t="s">
        <v>145</v>
      </c>
      <c r="C5885" s="62">
        <v>588006</v>
      </c>
      <c r="D5885" s="61" t="s">
        <v>12132</v>
      </c>
      <c r="E5885" s="61" t="s">
        <v>12187</v>
      </c>
      <c r="F5885" s="61" t="s">
        <v>12276</v>
      </c>
      <c r="G5885" s="63">
        <v>4</v>
      </c>
    </row>
    <row r="5886" spans="1:7" hidden="1" x14ac:dyDescent="0.25">
      <c r="A5886" s="61" t="s">
        <v>12292</v>
      </c>
      <c r="B5886" s="61" t="s">
        <v>5771</v>
      </c>
      <c r="C5886" s="62">
        <v>588018</v>
      </c>
      <c r="D5886" s="61" t="s">
        <v>12051</v>
      </c>
      <c r="E5886" s="61" t="s">
        <v>12213</v>
      </c>
      <c r="F5886" s="61" t="s">
        <v>12275</v>
      </c>
      <c r="G5886" s="63">
        <v>7</v>
      </c>
    </row>
    <row r="5887" spans="1:7" hidden="1" x14ac:dyDescent="0.25">
      <c r="A5887" s="61" t="s">
        <v>12292</v>
      </c>
      <c r="B5887" s="61" t="s">
        <v>5771</v>
      </c>
      <c r="C5887" s="62">
        <v>588018</v>
      </c>
      <c r="D5887" s="61" t="s">
        <v>12073</v>
      </c>
      <c r="E5887" s="61" t="s">
        <v>12213</v>
      </c>
      <c r="F5887" s="61" t="s">
        <v>12275</v>
      </c>
      <c r="G5887" s="63">
        <v>7</v>
      </c>
    </row>
    <row r="5888" spans="1:7" hidden="1" x14ac:dyDescent="0.25">
      <c r="A5888" s="61" t="s">
        <v>12292</v>
      </c>
      <c r="B5888" s="61" t="s">
        <v>112</v>
      </c>
      <c r="C5888" s="62">
        <v>588161</v>
      </c>
      <c r="D5888" s="61" t="s">
        <v>12101</v>
      </c>
      <c r="E5888" s="61" t="s">
        <v>12298</v>
      </c>
      <c r="F5888" s="61" t="s">
        <v>12275</v>
      </c>
      <c r="G5888" s="63">
        <v>5.5</v>
      </c>
    </row>
    <row r="5889" spans="1:7" hidden="1" x14ac:dyDescent="0.25">
      <c r="A5889" s="61" t="s">
        <v>12292</v>
      </c>
      <c r="B5889" s="61" t="s">
        <v>112</v>
      </c>
      <c r="C5889" s="62">
        <v>588161</v>
      </c>
      <c r="D5889" s="61" t="s">
        <v>12101</v>
      </c>
      <c r="E5889" s="61" t="s">
        <v>12298</v>
      </c>
      <c r="F5889" s="61" t="s">
        <v>12276</v>
      </c>
      <c r="G5889" s="63">
        <v>5.5</v>
      </c>
    </row>
    <row r="5890" spans="1:7" hidden="1" x14ac:dyDescent="0.25">
      <c r="A5890" s="61" t="s">
        <v>12292</v>
      </c>
      <c r="B5890" s="61" t="s">
        <v>112</v>
      </c>
      <c r="C5890" s="62">
        <v>588161</v>
      </c>
      <c r="D5890" s="61" t="s">
        <v>12101</v>
      </c>
      <c r="E5890" s="61" t="s">
        <v>12233</v>
      </c>
      <c r="F5890" s="61" t="s">
        <v>12275</v>
      </c>
      <c r="G5890" s="63">
        <v>5.5</v>
      </c>
    </row>
    <row r="5891" spans="1:7" hidden="1" x14ac:dyDescent="0.25">
      <c r="A5891" s="61" t="s">
        <v>12292</v>
      </c>
      <c r="B5891" s="61" t="s">
        <v>112</v>
      </c>
      <c r="C5891" s="62">
        <v>588161</v>
      </c>
      <c r="D5891" s="61" t="s">
        <v>12101</v>
      </c>
      <c r="E5891" s="61" t="s">
        <v>12233</v>
      </c>
      <c r="F5891" s="61" t="s">
        <v>12276</v>
      </c>
      <c r="G5891" s="63">
        <v>5.5</v>
      </c>
    </row>
    <row r="5892" spans="1:7" hidden="1" x14ac:dyDescent="0.25">
      <c r="A5892" s="61" t="s">
        <v>12292</v>
      </c>
      <c r="B5892" s="61" t="s">
        <v>112</v>
      </c>
      <c r="C5892" s="62">
        <v>588161</v>
      </c>
      <c r="D5892" s="61" t="s">
        <v>12101</v>
      </c>
      <c r="E5892" s="61" t="s">
        <v>12179</v>
      </c>
      <c r="F5892" s="61" t="s">
        <v>12275</v>
      </c>
      <c r="G5892" s="63">
        <v>5.5</v>
      </c>
    </row>
    <row r="5893" spans="1:7" hidden="1" x14ac:dyDescent="0.25">
      <c r="A5893" s="61" t="s">
        <v>12292</v>
      </c>
      <c r="B5893" s="61" t="s">
        <v>112</v>
      </c>
      <c r="C5893" s="62">
        <v>588161</v>
      </c>
      <c r="D5893" s="61" t="s">
        <v>12101</v>
      </c>
      <c r="E5893" s="61" t="s">
        <v>12179</v>
      </c>
      <c r="F5893" s="61" t="s">
        <v>12276</v>
      </c>
      <c r="G5893" s="63">
        <v>5.5</v>
      </c>
    </row>
    <row r="5894" spans="1:7" hidden="1" x14ac:dyDescent="0.25">
      <c r="A5894" s="61" t="s">
        <v>12292</v>
      </c>
      <c r="B5894" s="61" t="s">
        <v>112</v>
      </c>
      <c r="C5894" s="62">
        <v>588161</v>
      </c>
      <c r="D5894" s="61" t="s">
        <v>12051</v>
      </c>
      <c r="E5894" s="61" t="s">
        <v>12298</v>
      </c>
      <c r="F5894" s="61" t="s">
        <v>12275</v>
      </c>
      <c r="G5894" s="63">
        <v>5.5</v>
      </c>
    </row>
    <row r="5895" spans="1:7" hidden="1" x14ac:dyDescent="0.25">
      <c r="A5895" s="61" t="s">
        <v>12292</v>
      </c>
      <c r="B5895" s="61" t="s">
        <v>112</v>
      </c>
      <c r="C5895" s="62">
        <v>588161</v>
      </c>
      <c r="D5895" s="61" t="s">
        <v>12051</v>
      </c>
      <c r="E5895" s="61" t="s">
        <v>12298</v>
      </c>
      <c r="F5895" s="61" t="s">
        <v>12276</v>
      </c>
      <c r="G5895" s="63">
        <v>5.5</v>
      </c>
    </row>
    <row r="5896" spans="1:7" hidden="1" x14ac:dyDescent="0.25">
      <c r="A5896" s="61" t="s">
        <v>12292</v>
      </c>
      <c r="B5896" s="61" t="s">
        <v>112</v>
      </c>
      <c r="C5896" s="62">
        <v>588161</v>
      </c>
      <c r="D5896" s="61" t="s">
        <v>12051</v>
      </c>
      <c r="E5896" s="61" t="s">
        <v>12233</v>
      </c>
      <c r="F5896" s="61" t="s">
        <v>12275</v>
      </c>
      <c r="G5896" s="63">
        <v>5.5</v>
      </c>
    </row>
    <row r="5897" spans="1:7" hidden="1" x14ac:dyDescent="0.25">
      <c r="A5897" s="61" t="s">
        <v>12292</v>
      </c>
      <c r="B5897" s="61" t="s">
        <v>112</v>
      </c>
      <c r="C5897" s="62">
        <v>588161</v>
      </c>
      <c r="D5897" s="61" t="s">
        <v>12051</v>
      </c>
      <c r="E5897" s="61" t="s">
        <v>12233</v>
      </c>
      <c r="F5897" s="61" t="s">
        <v>12276</v>
      </c>
      <c r="G5897" s="63">
        <v>5.5</v>
      </c>
    </row>
    <row r="5898" spans="1:7" hidden="1" x14ac:dyDescent="0.25">
      <c r="A5898" s="61" t="s">
        <v>12292</v>
      </c>
      <c r="B5898" s="61" t="s">
        <v>112</v>
      </c>
      <c r="C5898" s="62">
        <v>588161</v>
      </c>
      <c r="D5898" s="61" t="s">
        <v>12051</v>
      </c>
      <c r="E5898" s="61" t="s">
        <v>12179</v>
      </c>
      <c r="F5898" s="61" t="s">
        <v>12275</v>
      </c>
      <c r="G5898" s="63">
        <v>5.5</v>
      </c>
    </row>
    <row r="5899" spans="1:7" hidden="1" x14ac:dyDescent="0.25">
      <c r="A5899" s="61" t="s">
        <v>12292</v>
      </c>
      <c r="B5899" s="61" t="s">
        <v>112</v>
      </c>
      <c r="C5899" s="62">
        <v>588161</v>
      </c>
      <c r="D5899" s="61" t="s">
        <v>12051</v>
      </c>
      <c r="E5899" s="61" t="s">
        <v>12179</v>
      </c>
      <c r="F5899" s="61" t="s">
        <v>12276</v>
      </c>
      <c r="G5899" s="63">
        <v>5.5</v>
      </c>
    </row>
    <row r="5900" spans="1:7" hidden="1" x14ac:dyDescent="0.25">
      <c r="A5900" s="61" t="s">
        <v>12292</v>
      </c>
      <c r="B5900" s="61" t="s">
        <v>185</v>
      </c>
      <c r="C5900" s="62">
        <v>267741</v>
      </c>
      <c r="D5900" s="61" t="s">
        <v>12051</v>
      </c>
      <c r="E5900" s="61" t="s">
        <v>12234</v>
      </c>
      <c r="F5900" s="61" t="s">
        <v>12275</v>
      </c>
      <c r="G5900" s="63">
        <v>1.5</v>
      </c>
    </row>
    <row r="5901" spans="1:7" hidden="1" x14ac:dyDescent="0.25">
      <c r="A5901" s="61" t="s">
        <v>12292</v>
      </c>
      <c r="B5901" s="61" t="s">
        <v>116</v>
      </c>
      <c r="C5901" s="62">
        <v>210759</v>
      </c>
      <c r="D5901" s="61" t="s">
        <v>12051</v>
      </c>
      <c r="E5901" s="61" t="s">
        <v>12235</v>
      </c>
      <c r="F5901" s="61" t="s">
        <v>12275</v>
      </c>
      <c r="G5901" s="63">
        <v>0.35</v>
      </c>
    </row>
    <row r="5902" spans="1:7" hidden="1" x14ac:dyDescent="0.25">
      <c r="A5902" s="61" t="s">
        <v>12292</v>
      </c>
      <c r="B5902" s="61" t="s">
        <v>116</v>
      </c>
      <c r="C5902" s="62">
        <v>210759</v>
      </c>
      <c r="D5902" s="61" t="s">
        <v>12051</v>
      </c>
      <c r="E5902" s="61" t="s">
        <v>12235</v>
      </c>
      <c r="F5902" s="61" t="s">
        <v>12276</v>
      </c>
      <c r="G5902" s="63">
        <v>0.35</v>
      </c>
    </row>
    <row r="5903" spans="1:7" hidden="1" x14ac:dyDescent="0.25">
      <c r="A5903" s="61" t="s">
        <v>12292</v>
      </c>
      <c r="B5903" s="61" t="s">
        <v>116</v>
      </c>
      <c r="C5903" s="62">
        <v>210759</v>
      </c>
      <c r="D5903" s="61" t="s">
        <v>11985</v>
      </c>
      <c r="E5903" s="61" t="s">
        <v>12235</v>
      </c>
      <c r="F5903" s="61" t="s">
        <v>12275</v>
      </c>
      <c r="G5903" s="63">
        <v>0.35</v>
      </c>
    </row>
    <row r="5904" spans="1:7" hidden="1" x14ac:dyDescent="0.25">
      <c r="A5904" s="61" t="s">
        <v>12292</v>
      </c>
      <c r="B5904" s="61" t="s">
        <v>116</v>
      </c>
      <c r="C5904" s="62">
        <v>210759</v>
      </c>
      <c r="D5904" s="61" t="s">
        <v>11985</v>
      </c>
      <c r="E5904" s="61" t="s">
        <v>12235</v>
      </c>
      <c r="F5904" s="61" t="s">
        <v>12276</v>
      </c>
      <c r="G5904" s="63">
        <v>0.35</v>
      </c>
    </row>
    <row r="5905" spans="1:7" hidden="1" x14ac:dyDescent="0.25">
      <c r="A5905" s="61" t="s">
        <v>12292</v>
      </c>
      <c r="B5905" s="61" t="s">
        <v>189</v>
      </c>
      <c r="C5905" s="62">
        <v>588332</v>
      </c>
      <c r="D5905" s="61" t="s">
        <v>12051</v>
      </c>
      <c r="E5905" s="61" t="s">
        <v>12169</v>
      </c>
      <c r="F5905" s="61" t="s">
        <v>12275</v>
      </c>
      <c r="G5905" s="63">
        <v>6</v>
      </c>
    </row>
    <row r="5906" spans="1:7" hidden="1" x14ac:dyDescent="0.25">
      <c r="A5906" s="61" t="s">
        <v>12292</v>
      </c>
      <c r="B5906" s="61" t="s">
        <v>189</v>
      </c>
      <c r="C5906" s="62">
        <v>588332</v>
      </c>
      <c r="D5906" s="61" t="s">
        <v>12051</v>
      </c>
      <c r="E5906" s="61" t="s">
        <v>12169</v>
      </c>
      <c r="F5906" s="61" t="s">
        <v>12276</v>
      </c>
      <c r="G5906" s="63">
        <v>6</v>
      </c>
    </row>
    <row r="5907" spans="1:7" hidden="1" x14ac:dyDescent="0.25">
      <c r="A5907" s="61" t="s">
        <v>12292</v>
      </c>
      <c r="B5907" s="61" t="s">
        <v>63</v>
      </c>
      <c r="C5907" s="62">
        <v>588436</v>
      </c>
      <c r="D5907" s="61" t="s">
        <v>12051</v>
      </c>
      <c r="E5907" s="61" t="s">
        <v>12181</v>
      </c>
      <c r="F5907" s="61" t="s">
        <v>12275</v>
      </c>
      <c r="G5907" s="63">
        <v>11.16</v>
      </c>
    </row>
    <row r="5908" spans="1:7" hidden="1" x14ac:dyDescent="0.25">
      <c r="A5908" s="61" t="s">
        <v>12292</v>
      </c>
      <c r="B5908" s="61" t="s">
        <v>63</v>
      </c>
      <c r="C5908" s="62">
        <v>588436</v>
      </c>
      <c r="D5908" s="61" t="s">
        <v>12065</v>
      </c>
      <c r="E5908" s="61" t="s">
        <v>12181</v>
      </c>
      <c r="F5908" s="61" t="s">
        <v>12275</v>
      </c>
      <c r="G5908" s="63">
        <v>11.16</v>
      </c>
    </row>
    <row r="5909" spans="1:7" hidden="1" x14ac:dyDescent="0.25">
      <c r="A5909" s="61" t="s">
        <v>12292</v>
      </c>
      <c r="B5909" s="61" t="s">
        <v>70</v>
      </c>
      <c r="C5909" s="62">
        <v>588451</v>
      </c>
      <c r="D5909" s="61" t="s">
        <v>12051</v>
      </c>
      <c r="E5909" s="61" t="s">
        <v>12224</v>
      </c>
      <c r="F5909" s="61" t="s">
        <v>12275</v>
      </c>
      <c r="G5909" s="63">
        <v>3</v>
      </c>
    </row>
    <row r="5910" spans="1:7" hidden="1" x14ac:dyDescent="0.25">
      <c r="A5910" s="61" t="s">
        <v>12292</v>
      </c>
      <c r="B5910" s="61" t="s">
        <v>109</v>
      </c>
      <c r="C5910" s="62">
        <v>588834</v>
      </c>
      <c r="D5910" s="61" t="s">
        <v>12051</v>
      </c>
      <c r="E5910" s="61" t="s">
        <v>12236</v>
      </c>
      <c r="F5910" s="61" t="s">
        <v>12276</v>
      </c>
      <c r="G5910" s="63">
        <v>2.5</v>
      </c>
    </row>
    <row r="5911" spans="1:7" hidden="1" x14ac:dyDescent="0.25">
      <c r="A5911" s="61" t="s">
        <v>12292</v>
      </c>
      <c r="B5911" s="61" t="s">
        <v>93</v>
      </c>
      <c r="C5911" s="62">
        <v>588835</v>
      </c>
      <c r="D5911" s="61" t="s">
        <v>12051</v>
      </c>
      <c r="E5911" s="61" t="s">
        <v>12204</v>
      </c>
      <c r="F5911" s="61" t="s">
        <v>12275</v>
      </c>
      <c r="G5911" s="63">
        <v>4</v>
      </c>
    </row>
    <row r="5912" spans="1:7" hidden="1" x14ac:dyDescent="0.25">
      <c r="A5912" s="61" t="s">
        <v>12292</v>
      </c>
      <c r="B5912" s="61" t="s">
        <v>93</v>
      </c>
      <c r="C5912" s="62">
        <v>588835</v>
      </c>
      <c r="D5912" s="61" t="s">
        <v>12051</v>
      </c>
      <c r="E5912" s="61" t="s">
        <v>12204</v>
      </c>
      <c r="F5912" s="61" t="s">
        <v>12276</v>
      </c>
      <c r="G5912" s="63">
        <v>4</v>
      </c>
    </row>
    <row r="5913" spans="1:7" hidden="1" x14ac:dyDescent="0.25">
      <c r="A5913" s="61" t="s">
        <v>12292</v>
      </c>
      <c r="B5913" s="61" t="s">
        <v>186</v>
      </c>
      <c r="C5913" s="62">
        <v>588912</v>
      </c>
      <c r="D5913" s="61" t="s">
        <v>12051</v>
      </c>
      <c r="E5913" s="61" t="s">
        <v>12166</v>
      </c>
      <c r="F5913" s="61" t="s">
        <v>12275</v>
      </c>
      <c r="G5913" s="63">
        <v>9</v>
      </c>
    </row>
    <row r="5914" spans="1:7" hidden="1" x14ac:dyDescent="0.25">
      <c r="A5914" s="61" t="s">
        <v>12292</v>
      </c>
      <c r="B5914" s="61" t="s">
        <v>186</v>
      </c>
      <c r="C5914" s="62">
        <v>588912</v>
      </c>
      <c r="D5914" s="61" t="s">
        <v>12051</v>
      </c>
      <c r="E5914" s="61" t="s">
        <v>12166</v>
      </c>
      <c r="F5914" s="61" t="s">
        <v>12276</v>
      </c>
      <c r="G5914" s="63">
        <v>8</v>
      </c>
    </row>
    <row r="5915" spans="1:7" hidden="1" x14ac:dyDescent="0.25">
      <c r="A5915" s="61" t="s">
        <v>12292</v>
      </c>
      <c r="B5915" s="61" t="s">
        <v>186</v>
      </c>
      <c r="C5915" s="62">
        <v>588912</v>
      </c>
      <c r="D5915" s="61" t="s">
        <v>11993</v>
      </c>
      <c r="E5915" s="61" t="s">
        <v>12166</v>
      </c>
      <c r="F5915" s="61" t="s">
        <v>12275</v>
      </c>
      <c r="G5915" s="63">
        <v>9</v>
      </c>
    </row>
    <row r="5916" spans="1:7" hidden="1" x14ac:dyDescent="0.25">
      <c r="A5916" s="61" t="s">
        <v>12292</v>
      </c>
      <c r="B5916" s="61" t="s">
        <v>186</v>
      </c>
      <c r="C5916" s="62">
        <v>588912</v>
      </c>
      <c r="D5916" s="61" t="s">
        <v>11993</v>
      </c>
      <c r="E5916" s="61" t="s">
        <v>12166</v>
      </c>
      <c r="F5916" s="61" t="s">
        <v>12276</v>
      </c>
      <c r="G5916" s="63">
        <v>8</v>
      </c>
    </row>
    <row r="5917" spans="1:7" hidden="1" x14ac:dyDescent="0.25">
      <c r="A5917" s="61" t="s">
        <v>12292</v>
      </c>
      <c r="B5917" s="61" t="s">
        <v>205</v>
      </c>
      <c r="C5917" s="62">
        <v>589024</v>
      </c>
      <c r="D5917" s="61" t="s">
        <v>12051</v>
      </c>
      <c r="E5917" s="61" t="s">
        <v>12214</v>
      </c>
      <c r="F5917" s="61" t="s">
        <v>12276</v>
      </c>
      <c r="G5917" s="63">
        <v>5</v>
      </c>
    </row>
    <row r="5918" spans="1:7" hidden="1" x14ac:dyDescent="0.25">
      <c r="A5918" s="61" t="s">
        <v>12292</v>
      </c>
      <c r="B5918" s="61" t="s">
        <v>230</v>
      </c>
      <c r="C5918" s="62">
        <v>583213</v>
      </c>
      <c r="D5918" s="61" t="s">
        <v>12051</v>
      </c>
      <c r="E5918" s="61" t="s">
        <v>12172</v>
      </c>
      <c r="F5918" s="61" t="s">
        <v>12275</v>
      </c>
      <c r="G5918" s="63">
        <v>3</v>
      </c>
    </row>
    <row r="5919" spans="1:7" hidden="1" x14ac:dyDescent="0.25">
      <c r="A5919" s="61" t="s">
        <v>12292</v>
      </c>
      <c r="B5919" s="61" t="s">
        <v>8597</v>
      </c>
      <c r="C5919" s="62">
        <v>583704</v>
      </c>
      <c r="D5919" s="61" t="s">
        <v>12051</v>
      </c>
      <c r="E5919" s="61" t="s">
        <v>12172</v>
      </c>
      <c r="F5919" s="61" t="s">
        <v>12275</v>
      </c>
      <c r="G5919" s="63">
        <v>3</v>
      </c>
    </row>
    <row r="5920" spans="1:7" hidden="1" x14ac:dyDescent="0.25">
      <c r="A5920" s="61" t="s">
        <v>12292</v>
      </c>
      <c r="B5920" s="61" t="s">
        <v>178</v>
      </c>
      <c r="C5920" s="62">
        <v>589103</v>
      </c>
      <c r="D5920" s="61" t="s">
        <v>12051</v>
      </c>
      <c r="E5920" s="61" t="s">
        <v>12217</v>
      </c>
      <c r="F5920" s="61" t="s">
        <v>12275</v>
      </c>
      <c r="G5920" s="63">
        <v>7</v>
      </c>
    </row>
    <row r="5921" spans="1:7" hidden="1" x14ac:dyDescent="0.25">
      <c r="A5921" s="61" t="s">
        <v>12292</v>
      </c>
      <c r="B5921" s="61" t="s">
        <v>178</v>
      </c>
      <c r="C5921" s="62">
        <v>589103</v>
      </c>
      <c r="D5921" s="61" t="s">
        <v>12051</v>
      </c>
      <c r="E5921" s="61" t="s">
        <v>12217</v>
      </c>
      <c r="F5921" s="61" t="s">
        <v>12276</v>
      </c>
      <c r="G5921" s="63">
        <v>7</v>
      </c>
    </row>
    <row r="5922" spans="1:7" hidden="1" x14ac:dyDescent="0.25">
      <c r="A5922" s="61" t="s">
        <v>12292</v>
      </c>
      <c r="B5922" s="61" t="s">
        <v>178</v>
      </c>
      <c r="C5922" s="62">
        <v>589103</v>
      </c>
      <c r="D5922" s="61" t="s">
        <v>12007</v>
      </c>
      <c r="E5922" s="61" t="s">
        <v>12217</v>
      </c>
      <c r="F5922" s="61" t="s">
        <v>12275</v>
      </c>
      <c r="G5922" s="63">
        <v>7</v>
      </c>
    </row>
    <row r="5923" spans="1:7" hidden="1" x14ac:dyDescent="0.25">
      <c r="A5923" s="61" t="s">
        <v>12292</v>
      </c>
      <c r="B5923" s="61" t="s">
        <v>178</v>
      </c>
      <c r="C5923" s="62">
        <v>589103</v>
      </c>
      <c r="D5923" s="61" t="s">
        <v>12007</v>
      </c>
      <c r="E5923" s="61" t="s">
        <v>12217</v>
      </c>
      <c r="F5923" s="61" t="s">
        <v>12276</v>
      </c>
      <c r="G5923" s="63">
        <v>7</v>
      </c>
    </row>
    <row r="5924" spans="1:7" hidden="1" x14ac:dyDescent="0.25">
      <c r="A5924" s="61" t="s">
        <v>12292</v>
      </c>
      <c r="B5924" s="61" t="s">
        <v>9228</v>
      </c>
      <c r="C5924" s="62">
        <v>589133</v>
      </c>
      <c r="D5924" s="61" t="s">
        <v>12051</v>
      </c>
      <c r="E5924" s="61" t="s">
        <v>12164</v>
      </c>
      <c r="F5924" s="61" t="s">
        <v>12276</v>
      </c>
      <c r="G5924" s="63">
        <v>7.5</v>
      </c>
    </row>
    <row r="5925" spans="1:7" hidden="1" x14ac:dyDescent="0.25">
      <c r="A5925" s="61" t="s">
        <v>12292</v>
      </c>
      <c r="B5925" s="61" t="s">
        <v>88</v>
      </c>
      <c r="C5925" s="62">
        <v>589182</v>
      </c>
      <c r="D5925" s="61" t="s">
        <v>12051</v>
      </c>
      <c r="E5925" s="61" t="s">
        <v>12213</v>
      </c>
      <c r="F5925" s="61" t="s">
        <v>12276</v>
      </c>
      <c r="G5925" s="63">
        <v>9</v>
      </c>
    </row>
    <row r="5926" spans="1:7" hidden="1" x14ac:dyDescent="0.25">
      <c r="A5926" s="61" t="s">
        <v>12292</v>
      </c>
      <c r="B5926" s="61" t="s">
        <v>152</v>
      </c>
      <c r="C5926" s="62">
        <v>589219</v>
      </c>
      <c r="D5926" s="61" t="s">
        <v>12051</v>
      </c>
      <c r="E5926" s="61" t="s">
        <v>12162</v>
      </c>
      <c r="F5926" s="61" t="s">
        <v>12276</v>
      </c>
      <c r="G5926" s="63">
        <v>3</v>
      </c>
    </row>
    <row r="5927" spans="1:7" hidden="1" x14ac:dyDescent="0.25">
      <c r="A5927" s="61" t="s">
        <v>12292</v>
      </c>
      <c r="B5927" s="61" t="s">
        <v>76</v>
      </c>
      <c r="C5927" s="62">
        <v>589241</v>
      </c>
      <c r="D5927" s="61" t="s">
        <v>12051</v>
      </c>
      <c r="E5927" s="61" t="s">
        <v>12184</v>
      </c>
      <c r="F5927" s="61" t="s">
        <v>12276</v>
      </c>
      <c r="G5927" s="63">
        <v>5</v>
      </c>
    </row>
    <row r="5928" spans="1:7" hidden="1" x14ac:dyDescent="0.25">
      <c r="A5928" s="61" t="s">
        <v>12292</v>
      </c>
      <c r="B5928" s="61" t="s">
        <v>175</v>
      </c>
      <c r="C5928" s="62">
        <v>589397</v>
      </c>
      <c r="D5928" s="61" t="s">
        <v>12051</v>
      </c>
      <c r="E5928" s="61" t="s">
        <v>12172</v>
      </c>
      <c r="F5928" s="61" t="s">
        <v>12275</v>
      </c>
      <c r="G5928" s="63">
        <v>3</v>
      </c>
    </row>
    <row r="5929" spans="1:7" hidden="1" x14ac:dyDescent="0.25">
      <c r="A5929" s="61" t="s">
        <v>12292</v>
      </c>
      <c r="B5929" s="61" t="s">
        <v>175</v>
      </c>
      <c r="C5929" s="62">
        <v>589397</v>
      </c>
      <c r="D5929" s="61" t="s">
        <v>12051</v>
      </c>
      <c r="E5929" s="61" t="s">
        <v>12172</v>
      </c>
      <c r="F5929" s="61" t="s">
        <v>12276</v>
      </c>
      <c r="G5929" s="63">
        <v>2</v>
      </c>
    </row>
    <row r="5930" spans="1:7" hidden="1" x14ac:dyDescent="0.25">
      <c r="A5930" s="61" t="s">
        <v>12292</v>
      </c>
      <c r="B5930" s="61" t="s">
        <v>175</v>
      </c>
      <c r="C5930" s="62">
        <v>589397</v>
      </c>
      <c r="D5930" s="61" t="s">
        <v>1174</v>
      </c>
      <c r="E5930" s="61" t="s">
        <v>12172</v>
      </c>
      <c r="F5930" s="61" t="s">
        <v>12275</v>
      </c>
      <c r="G5930" s="63">
        <v>3</v>
      </c>
    </row>
    <row r="5931" spans="1:7" hidden="1" x14ac:dyDescent="0.25">
      <c r="A5931" s="61" t="s">
        <v>12292</v>
      </c>
      <c r="B5931" s="61" t="s">
        <v>175</v>
      </c>
      <c r="C5931" s="62">
        <v>589397</v>
      </c>
      <c r="D5931" s="61" t="s">
        <v>1174</v>
      </c>
      <c r="E5931" s="61" t="s">
        <v>12172</v>
      </c>
      <c r="F5931" s="61" t="s">
        <v>12276</v>
      </c>
      <c r="G5931" s="63">
        <v>2</v>
      </c>
    </row>
    <row r="5932" spans="1:7" hidden="1" x14ac:dyDescent="0.25">
      <c r="A5932" s="61" t="s">
        <v>12292</v>
      </c>
      <c r="B5932" s="61" t="s">
        <v>193</v>
      </c>
      <c r="C5932" s="62">
        <v>589460</v>
      </c>
      <c r="D5932" s="61" t="s">
        <v>12051</v>
      </c>
      <c r="E5932" s="61" t="s">
        <v>12164</v>
      </c>
      <c r="F5932" s="61" t="s">
        <v>12275</v>
      </c>
      <c r="G5932" s="63">
        <v>3</v>
      </c>
    </row>
    <row r="5933" spans="1:7" hidden="1" x14ac:dyDescent="0.25">
      <c r="A5933" s="61" t="s">
        <v>12292</v>
      </c>
      <c r="B5933" s="61" t="s">
        <v>252</v>
      </c>
      <c r="C5933" s="62">
        <v>586515</v>
      </c>
      <c r="D5933" s="61" t="s">
        <v>12051</v>
      </c>
      <c r="E5933" s="61" t="s">
        <v>12172</v>
      </c>
      <c r="F5933" s="61" t="s">
        <v>12275</v>
      </c>
      <c r="G5933" s="63">
        <v>3</v>
      </c>
    </row>
    <row r="5934" spans="1:7" hidden="1" x14ac:dyDescent="0.25">
      <c r="A5934" s="61" t="s">
        <v>12292</v>
      </c>
      <c r="B5934" s="61" t="s">
        <v>252</v>
      </c>
      <c r="C5934" s="62">
        <v>586515</v>
      </c>
      <c r="D5934" s="61" t="s">
        <v>12051</v>
      </c>
      <c r="E5934" s="61" t="s">
        <v>12172</v>
      </c>
      <c r="F5934" s="61" t="s">
        <v>12276</v>
      </c>
      <c r="G5934" s="63">
        <v>2.5</v>
      </c>
    </row>
    <row r="5935" spans="1:7" hidden="1" x14ac:dyDescent="0.25">
      <c r="A5935" s="61" t="s">
        <v>12292</v>
      </c>
      <c r="B5935" s="61" t="s">
        <v>3221</v>
      </c>
      <c r="C5935" s="62">
        <v>589535</v>
      </c>
      <c r="D5935" s="61" t="s">
        <v>12051</v>
      </c>
      <c r="E5935" s="61" t="s">
        <v>12164</v>
      </c>
      <c r="F5935" s="61" t="s">
        <v>12275</v>
      </c>
      <c r="G5935" s="63">
        <v>3</v>
      </c>
    </row>
    <row r="5936" spans="1:7" hidden="1" x14ac:dyDescent="0.25">
      <c r="A5936" s="61" t="s">
        <v>12292</v>
      </c>
      <c r="B5936" s="61" t="s">
        <v>1035</v>
      </c>
      <c r="C5936" s="62">
        <v>216930</v>
      </c>
      <c r="D5936" s="61" t="s">
        <v>12051</v>
      </c>
      <c r="E5936" s="61" t="s">
        <v>12166</v>
      </c>
      <c r="F5936" s="61" t="s">
        <v>12275</v>
      </c>
      <c r="G5936" s="63">
        <v>9</v>
      </c>
    </row>
    <row r="5937" spans="1:7" hidden="1" x14ac:dyDescent="0.25">
      <c r="A5937" s="61" t="s">
        <v>12292</v>
      </c>
      <c r="B5937" s="61" t="s">
        <v>1035</v>
      </c>
      <c r="C5937" s="62">
        <v>216930</v>
      </c>
      <c r="D5937" s="61" t="s">
        <v>12051</v>
      </c>
      <c r="E5937" s="61" t="s">
        <v>12188</v>
      </c>
      <c r="F5937" s="61" t="s">
        <v>12275</v>
      </c>
      <c r="G5937" s="63">
        <v>5</v>
      </c>
    </row>
    <row r="5938" spans="1:7" hidden="1" x14ac:dyDescent="0.25">
      <c r="A5938" s="61" t="s">
        <v>12292</v>
      </c>
      <c r="B5938" s="61" t="s">
        <v>7081</v>
      </c>
      <c r="C5938" s="62">
        <v>209950</v>
      </c>
      <c r="D5938" s="61" t="s">
        <v>12051</v>
      </c>
      <c r="E5938" s="61" t="s">
        <v>12237</v>
      </c>
      <c r="F5938" s="61" t="s">
        <v>12275</v>
      </c>
      <c r="G5938" s="63">
        <v>2</v>
      </c>
    </row>
    <row r="5939" spans="1:7" hidden="1" x14ac:dyDescent="0.25">
      <c r="A5939" s="61" t="s">
        <v>12292</v>
      </c>
      <c r="B5939" s="61" t="s">
        <v>7081</v>
      </c>
      <c r="C5939" s="62">
        <v>209950</v>
      </c>
      <c r="D5939" s="61" t="s">
        <v>12051</v>
      </c>
      <c r="E5939" s="61" t="s">
        <v>12237</v>
      </c>
      <c r="F5939" s="61" t="s">
        <v>12276</v>
      </c>
      <c r="G5939" s="63">
        <v>2</v>
      </c>
    </row>
    <row r="5940" spans="1:7" hidden="1" x14ac:dyDescent="0.25">
      <c r="A5940" s="61" t="s">
        <v>12292</v>
      </c>
      <c r="B5940" s="61" t="s">
        <v>7081</v>
      </c>
      <c r="C5940" s="62">
        <v>209950</v>
      </c>
      <c r="D5940" s="61" t="s">
        <v>12071</v>
      </c>
      <c r="E5940" s="61" t="s">
        <v>12237</v>
      </c>
      <c r="F5940" s="61" t="s">
        <v>12275</v>
      </c>
      <c r="G5940" s="63">
        <v>2</v>
      </c>
    </row>
    <row r="5941" spans="1:7" hidden="1" x14ac:dyDescent="0.25">
      <c r="A5941" s="61" t="s">
        <v>12292</v>
      </c>
      <c r="B5941" s="61" t="s">
        <v>7081</v>
      </c>
      <c r="C5941" s="62">
        <v>209950</v>
      </c>
      <c r="D5941" s="61" t="s">
        <v>12071</v>
      </c>
      <c r="E5941" s="61" t="s">
        <v>12237</v>
      </c>
      <c r="F5941" s="61" t="s">
        <v>12276</v>
      </c>
      <c r="G5941" s="63">
        <v>2</v>
      </c>
    </row>
    <row r="5942" spans="1:7" hidden="1" x14ac:dyDescent="0.25">
      <c r="A5942" s="61" t="s">
        <v>12292</v>
      </c>
      <c r="B5942" s="61" t="s">
        <v>7081</v>
      </c>
      <c r="C5942" s="62">
        <v>209950</v>
      </c>
      <c r="D5942" s="61" t="s">
        <v>12093</v>
      </c>
      <c r="E5942" s="61" t="s">
        <v>12237</v>
      </c>
      <c r="F5942" s="61" t="s">
        <v>12275</v>
      </c>
      <c r="G5942" s="63">
        <v>2</v>
      </c>
    </row>
    <row r="5943" spans="1:7" hidden="1" x14ac:dyDescent="0.25">
      <c r="A5943" s="61" t="s">
        <v>12292</v>
      </c>
      <c r="B5943" s="61" t="s">
        <v>7081</v>
      </c>
      <c r="C5943" s="62">
        <v>209950</v>
      </c>
      <c r="D5943" s="61" t="s">
        <v>12093</v>
      </c>
      <c r="E5943" s="61" t="s">
        <v>12237</v>
      </c>
      <c r="F5943" s="61" t="s">
        <v>12276</v>
      </c>
      <c r="G5943" s="63">
        <v>2</v>
      </c>
    </row>
    <row r="5944" spans="1:7" hidden="1" x14ac:dyDescent="0.25">
      <c r="A5944" s="61" t="s">
        <v>12292</v>
      </c>
      <c r="B5944" s="61" t="s">
        <v>108</v>
      </c>
      <c r="C5944" s="62">
        <v>210346</v>
      </c>
      <c r="D5944" s="61" t="s">
        <v>12051</v>
      </c>
      <c r="E5944" s="61" t="s">
        <v>12229</v>
      </c>
      <c r="F5944" s="61" t="s">
        <v>12275</v>
      </c>
      <c r="G5944" s="63">
        <v>2.5</v>
      </c>
    </row>
    <row r="5945" spans="1:7" hidden="1" x14ac:dyDescent="0.25">
      <c r="A5945" s="61" t="s">
        <v>12292</v>
      </c>
      <c r="B5945" s="61" t="s">
        <v>108</v>
      </c>
      <c r="C5945" s="62">
        <v>210346</v>
      </c>
      <c r="D5945" s="61" t="s">
        <v>12051</v>
      </c>
      <c r="E5945" s="61" t="s">
        <v>12229</v>
      </c>
      <c r="F5945" s="61" t="s">
        <v>12276</v>
      </c>
      <c r="G5945" s="63">
        <v>2.5</v>
      </c>
    </row>
    <row r="5946" spans="1:7" hidden="1" x14ac:dyDescent="0.25">
      <c r="A5946" s="61" t="s">
        <v>12292</v>
      </c>
      <c r="B5946" s="61" t="s">
        <v>108</v>
      </c>
      <c r="C5946" s="62">
        <v>210346</v>
      </c>
      <c r="D5946" s="61" t="s">
        <v>12156</v>
      </c>
      <c r="E5946" s="61" t="s">
        <v>12229</v>
      </c>
      <c r="F5946" s="61" t="s">
        <v>12275</v>
      </c>
      <c r="G5946" s="63">
        <v>2.5</v>
      </c>
    </row>
    <row r="5947" spans="1:7" hidden="1" x14ac:dyDescent="0.25">
      <c r="A5947" s="61" t="s">
        <v>12292</v>
      </c>
      <c r="B5947" s="61" t="s">
        <v>108</v>
      </c>
      <c r="C5947" s="62">
        <v>210346</v>
      </c>
      <c r="D5947" s="61" t="s">
        <v>12156</v>
      </c>
      <c r="E5947" s="61" t="s">
        <v>12229</v>
      </c>
      <c r="F5947" s="61" t="s">
        <v>12276</v>
      </c>
      <c r="G5947" s="63">
        <v>2.5</v>
      </c>
    </row>
    <row r="5948" spans="1:7" hidden="1" x14ac:dyDescent="0.25">
      <c r="A5948" s="61" t="s">
        <v>12292</v>
      </c>
      <c r="B5948" s="61" t="s">
        <v>117</v>
      </c>
      <c r="C5948" s="62">
        <v>210899</v>
      </c>
      <c r="D5948" s="61" t="s">
        <v>12051</v>
      </c>
      <c r="E5948" s="61" t="s">
        <v>12198</v>
      </c>
      <c r="F5948" s="61" t="s">
        <v>12275</v>
      </c>
      <c r="G5948" s="63">
        <v>3.5</v>
      </c>
    </row>
    <row r="5949" spans="1:7" hidden="1" x14ac:dyDescent="0.25">
      <c r="A5949" s="61" t="s">
        <v>12292</v>
      </c>
      <c r="B5949" s="61" t="s">
        <v>126</v>
      </c>
      <c r="C5949" s="62">
        <v>44855</v>
      </c>
      <c r="D5949" s="61" t="s">
        <v>12051</v>
      </c>
      <c r="E5949" s="61" t="s">
        <v>12238</v>
      </c>
      <c r="F5949" s="61" t="s">
        <v>12275</v>
      </c>
      <c r="G5949" s="63">
        <v>2.5</v>
      </c>
    </row>
    <row r="5950" spans="1:7" hidden="1" x14ac:dyDescent="0.25">
      <c r="A5950" s="61" t="s">
        <v>12292</v>
      </c>
      <c r="B5950" s="61" t="s">
        <v>126</v>
      </c>
      <c r="C5950" s="62">
        <v>44855</v>
      </c>
      <c r="D5950" s="61" t="s">
        <v>12051</v>
      </c>
      <c r="E5950" s="61" t="s">
        <v>12238</v>
      </c>
      <c r="F5950" s="61" t="s">
        <v>12276</v>
      </c>
      <c r="G5950" s="63">
        <v>2.5</v>
      </c>
    </row>
    <row r="5951" spans="1:7" hidden="1" x14ac:dyDescent="0.25">
      <c r="A5951" s="61" t="s">
        <v>12292</v>
      </c>
      <c r="B5951" s="61" t="s">
        <v>126</v>
      </c>
      <c r="C5951" s="62">
        <v>44855</v>
      </c>
      <c r="D5951" s="61" t="s">
        <v>11997</v>
      </c>
      <c r="E5951" s="61" t="s">
        <v>12238</v>
      </c>
      <c r="F5951" s="61" t="s">
        <v>12275</v>
      </c>
      <c r="G5951" s="63">
        <v>2.5</v>
      </c>
    </row>
    <row r="5952" spans="1:7" hidden="1" x14ac:dyDescent="0.25">
      <c r="A5952" s="61" t="s">
        <v>12292</v>
      </c>
      <c r="B5952" s="61" t="s">
        <v>126</v>
      </c>
      <c r="C5952" s="62">
        <v>44855</v>
      </c>
      <c r="D5952" s="61" t="s">
        <v>11997</v>
      </c>
      <c r="E5952" s="61" t="s">
        <v>12238</v>
      </c>
      <c r="F5952" s="61" t="s">
        <v>12276</v>
      </c>
      <c r="G5952" s="63">
        <v>2.5</v>
      </c>
    </row>
    <row r="5953" spans="1:7" hidden="1" x14ac:dyDescent="0.25">
      <c r="A5953" s="61" t="s">
        <v>12292</v>
      </c>
      <c r="B5953" s="61" t="s">
        <v>10267</v>
      </c>
      <c r="C5953" s="62">
        <v>212110</v>
      </c>
      <c r="D5953" s="61" t="s">
        <v>12051</v>
      </c>
      <c r="E5953" s="61" t="s">
        <v>12227</v>
      </c>
      <c r="F5953" s="61" t="s">
        <v>12275</v>
      </c>
      <c r="G5953" s="63">
        <v>1.8</v>
      </c>
    </row>
    <row r="5954" spans="1:7" hidden="1" x14ac:dyDescent="0.25">
      <c r="A5954" s="61" t="s">
        <v>12292</v>
      </c>
      <c r="B5954" s="61" t="s">
        <v>133</v>
      </c>
      <c r="C5954" s="62">
        <v>212331</v>
      </c>
      <c r="D5954" s="61" t="s">
        <v>12051</v>
      </c>
      <c r="E5954" s="61" t="s">
        <v>12239</v>
      </c>
      <c r="F5954" s="61" t="s">
        <v>12275</v>
      </c>
      <c r="G5954" s="63">
        <v>5</v>
      </c>
    </row>
    <row r="5955" spans="1:7" hidden="1" x14ac:dyDescent="0.25">
      <c r="A5955" s="61" t="s">
        <v>12292</v>
      </c>
      <c r="B5955" s="61" t="s">
        <v>133</v>
      </c>
      <c r="C5955" s="62">
        <v>212331</v>
      </c>
      <c r="D5955" s="61" t="s">
        <v>12051</v>
      </c>
      <c r="E5955" s="61" t="s">
        <v>12239</v>
      </c>
      <c r="F5955" s="61" t="s">
        <v>12276</v>
      </c>
      <c r="G5955" s="63">
        <v>2.4</v>
      </c>
    </row>
    <row r="5956" spans="1:7" hidden="1" x14ac:dyDescent="0.25">
      <c r="A5956" s="61" t="s">
        <v>12292</v>
      </c>
      <c r="B5956" s="61" t="s">
        <v>133</v>
      </c>
      <c r="C5956" s="62">
        <v>212331</v>
      </c>
      <c r="D5956" s="61" t="s">
        <v>12117</v>
      </c>
      <c r="E5956" s="61" t="s">
        <v>12239</v>
      </c>
      <c r="F5956" s="61" t="s">
        <v>12275</v>
      </c>
      <c r="G5956" s="63">
        <v>5</v>
      </c>
    </row>
    <row r="5957" spans="1:7" hidden="1" x14ac:dyDescent="0.25">
      <c r="A5957" s="61" t="s">
        <v>12292</v>
      </c>
      <c r="B5957" s="61" t="s">
        <v>133</v>
      </c>
      <c r="C5957" s="62">
        <v>212331</v>
      </c>
      <c r="D5957" s="61" t="s">
        <v>12117</v>
      </c>
      <c r="E5957" s="61" t="s">
        <v>12239</v>
      </c>
      <c r="F5957" s="61" t="s">
        <v>12276</v>
      </c>
      <c r="G5957" s="63">
        <v>2.4</v>
      </c>
    </row>
    <row r="5958" spans="1:7" hidden="1" x14ac:dyDescent="0.25">
      <c r="A5958" s="61" t="s">
        <v>12292</v>
      </c>
      <c r="B5958" s="61" t="s">
        <v>150</v>
      </c>
      <c r="C5958" s="62">
        <v>213972</v>
      </c>
      <c r="D5958" s="61" t="s">
        <v>12051</v>
      </c>
      <c r="E5958" s="61" t="s">
        <v>12240</v>
      </c>
      <c r="F5958" s="61" t="s">
        <v>12275</v>
      </c>
      <c r="G5958" s="63">
        <v>2</v>
      </c>
    </row>
    <row r="5959" spans="1:7" hidden="1" x14ac:dyDescent="0.25">
      <c r="A5959" s="61" t="s">
        <v>12292</v>
      </c>
      <c r="B5959" s="61" t="s">
        <v>150</v>
      </c>
      <c r="C5959" s="62">
        <v>213972</v>
      </c>
      <c r="D5959" s="61" t="s">
        <v>12051</v>
      </c>
      <c r="E5959" s="61" t="s">
        <v>12240</v>
      </c>
      <c r="F5959" s="61" t="s">
        <v>12276</v>
      </c>
      <c r="G5959" s="63">
        <v>2</v>
      </c>
    </row>
    <row r="5960" spans="1:7" hidden="1" x14ac:dyDescent="0.25">
      <c r="A5960" s="61" t="s">
        <v>12292</v>
      </c>
      <c r="B5960" s="61" t="s">
        <v>150</v>
      </c>
      <c r="C5960" s="62">
        <v>213972</v>
      </c>
      <c r="D5960" s="61" t="s">
        <v>12029</v>
      </c>
      <c r="E5960" s="61" t="s">
        <v>12240</v>
      </c>
      <c r="F5960" s="61" t="s">
        <v>12275</v>
      </c>
      <c r="G5960" s="63">
        <v>2</v>
      </c>
    </row>
    <row r="5961" spans="1:7" hidden="1" x14ac:dyDescent="0.25">
      <c r="A5961" s="61" t="s">
        <v>12292</v>
      </c>
      <c r="B5961" s="61" t="s">
        <v>150</v>
      </c>
      <c r="C5961" s="62">
        <v>213972</v>
      </c>
      <c r="D5961" s="61" t="s">
        <v>12029</v>
      </c>
      <c r="E5961" s="61" t="s">
        <v>12240</v>
      </c>
      <c r="F5961" s="61" t="s">
        <v>12276</v>
      </c>
      <c r="G5961" s="63">
        <v>2</v>
      </c>
    </row>
    <row r="5962" spans="1:7" hidden="1" x14ac:dyDescent="0.25">
      <c r="A5962" s="61" t="s">
        <v>12292</v>
      </c>
      <c r="B5962" s="61" t="s">
        <v>12286</v>
      </c>
      <c r="C5962" s="62">
        <v>215001</v>
      </c>
      <c r="D5962" s="61" t="s">
        <v>12051</v>
      </c>
      <c r="E5962" s="61" t="s">
        <v>12204</v>
      </c>
      <c r="F5962" s="61" t="s">
        <v>12275</v>
      </c>
      <c r="G5962" s="63">
        <v>6.6</v>
      </c>
    </row>
    <row r="5963" spans="1:7" hidden="1" x14ac:dyDescent="0.25">
      <c r="A5963" s="61" t="s">
        <v>12292</v>
      </c>
      <c r="B5963" s="61" t="s">
        <v>12286</v>
      </c>
      <c r="C5963" s="62">
        <v>215001</v>
      </c>
      <c r="D5963" s="61" t="s">
        <v>12051</v>
      </c>
      <c r="E5963" s="61" t="s">
        <v>12204</v>
      </c>
      <c r="F5963" s="61" t="s">
        <v>12276</v>
      </c>
      <c r="G5963" s="63">
        <v>3</v>
      </c>
    </row>
    <row r="5964" spans="1:7" hidden="1" x14ac:dyDescent="0.25">
      <c r="A5964" s="61" t="s">
        <v>12292</v>
      </c>
      <c r="B5964" s="61" t="s">
        <v>12286</v>
      </c>
      <c r="C5964" s="62">
        <v>215001</v>
      </c>
      <c r="D5964" s="61" t="s">
        <v>12113</v>
      </c>
      <c r="E5964" s="61" t="s">
        <v>12204</v>
      </c>
      <c r="F5964" s="61" t="s">
        <v>12275</v>
      </c>
      <c r="G5964" s="63">
        <v>6.6</v>
      </c>
    </row>
    <row r="5965" spans="1:7" hidden="1" x14ac:dyDescent="0.25">
      <c r="A5965" s="61" t="s">
        <v>12292</v>
      </c>
      <c r="B5965" s="61" t="s">
        <v>12286</v>
      </c>
      <c r="C5965" s="62">
        <v>215001</v>
      </c>
      <c r="D5965" s="61" t="s">
        <v>12113</v>
      </c>
      <c r="E5965" s="61" t="s">
        <v>12204</v>
      </c>
      <c r="F5965" s="61" t="s">
        <v>12276</v>
      </c>
      <c r="G5965" s="63">
        <v>3</v>
      </c>
    </row>
    <row r="5966" spans="1:7" hidden="1" x14ac:dyDescent="0.25">
      <c r="A5966" s="61" t="s">
        <v>12292</v>
      </c>
      <c r="B5966" s="61" t="s">
        <v>73</v>
      </c>
      <c r="C5966" s="62">
        <v>215712</v>
      </c>
      <c r="D5966" s="61" t="s">
        <v>12051</v>
      </c>
      <c r="E5966" s="61" t="s">
        <v>12239</v>
      </c>
      <c r="F5966" s="61" t="s">
        <v>12275</v>
      </c>
      <c r="G5966" s="63">
        <v>3.8</v>
      </c>
    </row>
    <row r="5967" spans="1:7" hidden="1" x14ac:dyDescent="0.25">
      <c r="A5967" s="61" t="s">
        <v>12292</v>
      </c>
      <c r="B5967" s="61" t="s">
        <v>73</v>
      </c>
      <c r="C5967" s="62">
        <v>215712</v>
      </c>
      <c r="D5967" s="61" t="s">
        <v>12051</v>
      </c>
      <c r="E5967" s="61" t="s">
        <v>12239</v>
      </c>
      <c r="F5967" s="61" t="s">
        <v>12276</v>
      </c>
      <c r="G5967" s="63">
        <v>2.4</v>
      </c>
    </row>
    <row r="5968" spans="1:7" hidden="1" x14ac:dyDescent="0.25">
      <c r="A5968" s="61" t="s">
        <v>12292</v>
      </c>
      <c r="B5968" s="61" t="s">
        <v>73</v>
      </c>
      <c r="C5968" s="62">
        <v>215712</v>
      </c>
      <c r="D5968" s="61" t="s">
        <v>12117</v>
      </c>
      <c r="E5968" s="61" t="s">
        <v>12239</v>
      </c>
      <c r="F5968" s="61" t="s">
        <v>12275</v>
      </c>
      <c r="G5968" s="63">
        <v>3.8</v>
      </c>
    </row>
    <row r="5969" spans="1:7" hidden="1" x14ac:dyDescent="0.25">
      <c r="A5969" s="61" t="s">
        <v>12292</v>
      </c>
      <c r="B5969" s="61" t="s">
        <v>73</v>
      </c>
      <c r="C5969" s="62">
        <v>215712</v>
      </c>
      <c r="D5969" s="61" t="s">
        <v>12117</v>
      </c>
      <c r="E5969" s="61" t="s">
        <v>12239</v>
      </c>
      <c r="F5969" s="61" t="s">
        <v>12276</v>
      </c>
      <c r="G5969" s="63">
        <v>2.4</v>
      </c>
    </row>
    <row r="5970" spans="1:7" hidden="1" x14ac:dyDescent="0.25">
      <c r="A5970" s="61" t="s">
        <v>12292</v>
      </c>
      <c r="B5970" s="61" t="s">
        <v>77</v>
      </c>
      <c r="C5970" s="62">
        <v>216328</v>
      </c>
      <c r="D5970" s="61" t="s">
        <v>12051</v>
      </c>
      <c r="E5970" s="61" t="s">
        <v>12230</v>
      </c>
      <c r="F5970" s="61" t="s">
        <v>12275</v>
      </c>
      <c r="G5970" s="63">
        <v>3.5</v>
      </c>
    </row>
    <row r="5971" spans="1:7" hidden="1" x14ac:dyDescent="0.25">
      <c r="A5971" s="61" t="s">
        <v>12292</v>
      </c>
      <c r="B5971" s="61" t="s">
        <v>77</v>
      </c>
      <c r="C5971" s="62">
        <v>216328</v>
      </c>
      <c r="D5971" s="61" t="s">
        <v>12051</v>
      </c>
      <c r="E5971" s="61" t="s">
        <v>12230</v>
      </c>
      <c r="F5971" s="61" t="s">
        <v>12276</v>
      </c>
      <c r="G5971" s="63">
        <v>3</v>
      </c>
    </row>
    <row r="5972" spans="1:7" hidden="1" x14ac:dyDescent="0.25">
      <c r="A5972" s="61" t="s">
        <v>12292</v>
      </c>
      <c r="B5972" s="61" t="s">
        <v>77</v>
      </c>
      <c r="C5972" s="62">
        <v>216328</v>
      </c>
      <c r="D5972" s="61" t="s">
        <v>12059</v>
      </c>
      <c r="E5972" s="61" t="s">
        <v>12230</v>
      </c>
      <c r="F5972" s="61" t="s">
        <v>12276</v>
      </c>
      <c r="G5972" s="63">
        <v>3</v>
      </c>
    </row>
    <row r="5973" spans="1:7" hidden="1" x14ac:dyDescent="0.25">
      <c r="A5973" s="61" t="s">
        <v>12292</v>
      </c>
      <c r="B5973" s="61" t="s">
        <v>180</v>
      </c>
      <c r="C5973" s="62">
        <v>215232</v>
      </c>
      <c r="D5973" s="61" t="s">
        <v>12051</v>
      </c>
      <c r="E5973" s="61" t="s">
        <v>12241</v>
      </c>
      <c r="F5973" s="61" t="s">
        <v>12275</v>
      </c>
      <c r="G5973" s="63">
        <v>5</v>
      </c>
    </row>
    <row r="5974" spans="1:7" hidden="1" x14ac:dyDescent="0.25">
      <c r="A5974" s="61" t="s">
        <v>12292</v>
      </c>
      <c r="B5974" s="61" t="s">
        <v>180</v>
      </c>
      <c r="C5974" s="62">
        <v>215232</v>
      </c>
      <c r="D5974" s="61" t="s">
        <v>12090</v>
      </c>
      <c r="E5974" s="61" t="s">
        <v>12241</v>
      </c>
      <c r="F5974" s="61" t="s">
        <v>12275</v>
      </c>
      <c r="G5974" s="63">
        <v>5</v>
      </c>
    </row>
    <row r="5975" spans="1:7" hidden="1" x14ac:dyDescent="0.25">
      <c r="A5975" s="61" t="s">
        <v>12292</v>
      </c>
      <c r="B5975" s="61" t="s">
        <v>225</v>
      </c>
      <c r="C5975" s="62">
        <v>44810</v>
      </c>
      <c r="D5975" s="61" t="s">
        <v>12051</v>
      </c>
      <c r="E5975" s="61" t="s">
        <v>12173</v>
      </c>
      <c r="F5975" s="61" t="s">
        <v>12275</v>
      </c>
      <c r="G5975" s="63">
        <v>4.5</v>
      </c>
    </row>
    <row r="5976" spans="1:7" hidden="1" x14ac:dyDescent="0.25">
      <c r="A5976" s="61" t="s">
        <v>12292</v>
      </c>
      <c r="B5976" s="61" t="s">
        <v>225</v>
      </c>
      <c r="C5976" s="62">
        <v>44810</v>
      </c>
      <c r="D5976" s="61" t="s">
        <v>12051</v>
      </c>
      <c r="E5976" s="61" t="s">
        <v>12173</v>
      </c>
      <c r="F5976" s="61" t="s">
        <v>12276</v>
      </c>
      <c r="G5976" s="63">
        <v>3</v>
      </c>
    </row>
    <row r="5977" spans="1:7" hidden="1" x14ac:dyDescent="0.25">
      <c r="A5977" s="61" t="s">
        <v>12292</v>
      </c>
      <c r="B5977" s="61" t="s">
        <v>225</v>
      </c>
      <c r="C5977" s="62">
        <v>44810</v>
      </c>
      <c r="D5977" s="61" t="s">
        <v>12005</v>
      </c>
      <c r="E5977" s="61" t="s">
        <v>12173</v>
      </c>
      <c r="F5977" s="61" t="s">
        <v>12275</v>
      </c>
      <c r="G5977" s="63">
        <v>4.5</v>
      </c>
    </row>
    <row r="5978" spans="1:7" hidden="1" x14ac:dyDescent="0.25">
      <c r="A5978" s="61" t="s">
        <v>12292</v>
      </c>
      <c r="B5978" s="61" t="s">
        <v>225</v>
      </c>
      <c r="C5978" s="62">
        <v>44810</v>
      </c>
      <c r="D5978" s="61" t="s">
        <v>12005</v>
      </c>
      <c r="E5978" s="61" t="s">
        <v>12173</v>
      </c>
      <c r="F5978" s="61" t="s">
        <v>12276</v>
      </c>
      <c r="G5978" s="63">
        <v>3</v>
      </c>
    </row>
    <row r="5979" spans="1:7" hidden="1" x14ac:dyDescent="0.25">
      <c r="A5979" s="61" t="s">
        <v>12292</v>
      </c>
      <c r="B5979" s="61" t="s">
        <v>50</v>
      </c>
      <c r="C5979" s="62">
        <v>490670</v>
      </c>
      <c r="D5979" s="61" t="s">
        <v>12051</v>
      </c>
      <c r="E5979" s="61" t="s">
        <v>12230</v>
      </c>
      <c r="F5979" s="61" t="s">
        <v>12275</v>
      </c>
      <c r="G5979" s="63">
        <v>3</v>
      </c>
    </row>
    <row r="5980" spans="1:7" hidden="1" x14ac:dyDescent="0.25">
      <c r="A5980" s="61" t="s">
        <v>12292</v>
      </c>
      <c r="B5980" s="61" t="s">
        <v>201</v>
      </c>
      <c r="C5980" s="62">
        <v>492478</v>
      </c>
      <c r="D5980" s="61" t="s">
        <v>12051</v>
      </c>
      <c r="E5980" s="61" t="s">
        <v>12242</v>
      </c>
      <c r="F5980" s="61" t="s">
        <v>12275</v>
      </c>
      <c r="G5980" s="63">
        <v>3</v>
      </c>
    </row>
    <row r="5981" spans="1:7" hidden="1" x14ac:dyDescent="0.25">
      <c r="A5981" s="61" t="s">
        <v>12292</v>
      </c>
      <c r="B5981" s="61" t="s">
        <v>201</v>
      </c>
      <c r="C5981" s="62">
        <v>492478</v>
      </c>
      <c r="D5981" s="61" t="s">
        <v>12051</v>
      </c>
      <c r="E5981" s="61" t="s">
        <v>12242</v>
      </c>
      <c r="F5981" s="61" t="s">
        <v>12276</v>
      </c>
      <c r="G5981" s="63">
        <v>1.5</v>
      </c>
    </row>
    <row r="5982" spans="1:7" hidden="1" x14ac:dyDescent="0.25">
      <c r="A5982" s="61" t="s">
        <v>12292</v>
      </c>
      <c r="B5982" s="61" t="s">
        <v>201</v>
      </c>
      <c r="C5982" s="62">
        <v>492478</v>
      </c>
      <c r="D5982" s="61" t="s">
        <v>12103</v>
      </c>
      <c r="E5982" s="61" t="s">
        <v>12242</v>
      </c>
      <c r="F5982" s="61" t="s">
        <v>12275</v>
      </c>
      <c r="G5982" s="63">
        <v>3</v>
      </c>
    </row>
    <row r="5983" spans="1:7" hidden="1" x14ac:dyDescent="0.25">
      <c r="A5983" s="61" t="s">
        <v>12292</v>
      </c>
      <c r="B5983" s="61" t="s">
        <v>201</v>
      </c>
      <c r="C5983" s="62">
        <v>492478</v>
      </c>
      <c r="D5983" s="61" t="s">
        <v>12103</v>
      </c>
      <c r="E5983" s="61" t="s">
        <v>12242</v>
      </c>
      <c r="F5983" s="61" t="s">
        <v>12276</v>
      </c>
      <c r="G5983" s="63">
        <v>1.5</v>
      </c>
    </row>
    <row r="5984" spans="1:7" hidden="1" x14ac:dyDescent="0.25">
      <c r="A5984" s="61" t="s">
        <v>12292</v>
      </c>
      <c r="B5984" s="61" t="s">
        <v>102</v>
      </c>
      <c r="C5984" s="62">
        <v>492733</v>
      </c>
      <c r="D5984" s="61" t="s">
        <v>12051</v>
      </c>
      <c r="E5984" s="61" t="s">
        <v>12230</v>
      </c>
      <c r="F5984" s="61" t="s">
        <v>12275</v>
      </c>
      <c r="G5984" s="63">
        <v>3</v>
      </c>
    </row>
    <row r="5985" spans="1:7" hidden="1" x14ac:dyDescent="0.25">
      <c r="A5985" s="61" t="s">
        <v>12292</v>
      </c>
      <c r="B5985" s="61" t="s">
        <v>62</v>
      </c>
      <c r="C5985" s="62">
        <v>486885</v>
      </c>
      <c r="D5985" s="61" t="s">
        <v>12051</v>
      </c>
      <c r="E5985" s="61" t="s">
        <v>12225</v>
      </c>
      <c r="F5985" s="61" t="s">
        <v>12276</v>
      </c>
      <c r="G5985" s="63">
        <v>7.5</v>
      </c>
    </row>
    <row r="5986" spans="1:7" hidden="1" x14ac:dyDescent="0.25">
      <c r="A5986" s="61" t="s">
        <v>12292</v>
      </c>
      <c r="B5986" s="61" t="s">
        <v>187</v>
      </c>
      <c r="C5986" s="62">
        <v>487012</v>
      </c>
      <c r="D5986" s="61" t="s">
        <v>12051</v>
      </c>
      <c r="E5986" s="61" t="s">
        <v>12242</v>
      </c>
      <c r="F5986" s="61" t="s">
        <v>12275</v>
      </c>
      <c r="G5986" s="63">
        <v>5</v>
      </c>
    </row>
    <row r="5987" spans="1:7" hidden="1" x14ac:dyDescent="0.25">
      <c r="A5987" s="61" t="s">
        <v>12292</v>
      </c>
      <c r="B5987" s="61" t="s">
        <v>218</v>
      </c>
      <c r="C5987" s="62">
        <v>45199</v>
      </c>
      <c r="D5987" s="61" t="s">
        <v>12051</v>
      </c>
      <c r="E5987" s="61" t="s">
        <v>12173</v>
      </c>
      <c r="F5987" s="61" t="s">
        <v>12275</v>
      </c>
      <c r="G5987" s="63">
        <v>5</v>
      </c>
    </row>
    <row r="5988" spans="1:7" hidden="1" x14ac:dyDescent="0.25">
      <c r="A5988" s="61" t="s">
        <v>12292</v>
      </c>
      <c r="B5988" s="61" t="s">
        <v>155</v>
      </c>
      <c r="C5988" s="62">
        <v>485814</v>
      </c>
      <c r="D5988" s="61" t="s">
        <v>12051</v>
      </c>
      <c r="E5988" s="61" t="s">
        <v>12183</v>
      </c>
      <c r="F5988" s="61" t="s">
        <v>12275</v>
      </c>
      <c r="G5988" s="63">
        <v>5</v>
      </c>
    </row>
    <row r="5989" spans="1:7" hidden="1" x14ac:dyDescent="0.25">
      <c r="A5989" s="61" t="s">
        <v>12292</v>
      </c>
      <c r="B5989" s="61" t="s">
        <v>176</v>
      </c>
      <c r="C5989" s="62">
        <v>45115</v>
      </c>
      <c r="D5989" s="61" t="s">
        <v>12051</v>
      </c>
      <c r="E5989" s="61" t="s">
        <v>12183</v>
      </c>
      <c r="F5989" s="61" t="s">
        <v>12275</v>
      </c>
      <c r="G5989" s="63">
        <v>5</v>
      </c>
    </row>
    <row r="5990" spans="1:7" hidden="1" x14ac:dyDescent="0.25">
      <c r="A5990" s="61" t="s">
        <v>12292</v>
      </c>
      <c r="B5990" s="61" t="s">
        <v>38</v>
      </c>
      <c r="C5990" s="62">
        <v>210388</v>
      </c>
      <c r="D5990" s="61" t="s">
        <v>12051</v>
      </c>
      <c r="E5990" s="61" t="s">
        <v>12219</v>
      </c>
      <c r="F5990" s="61" t="s">
        <v>12276</v>
      </c>
      <c r="G5990" s="63">
        <v>3.5</v>
      </c>
    </row>
    <row r="5991" spans="1:7" hidden="1" x14ac:dyDescent="0.25">
      <c r="A5991" s="61" t="s">
        <v>12292</v>
      </c>
      <c r="B5991" s="61" t="s">
        <v>52</v>
      </c>
      <c r="C5991" s="62">
        <v>212040</v>
      </c>
      <c r="D5991" s="61" t="s">
        <v>12051</v>
      </c>
      <c r="E5991" s="61" t="s">
        <v>12202</v>
      </c>
      <c r="F5991" s="61" t="s">
        <v>12276</v>
      </c>
      <c r="G5991" s="63">
        <v>7</v>
      </c>
    </row>
    <row r="5992" spans="1:7" hidden="1" x14ac:dyDescent="0.25">
      <c r="A5992" s="61" t="s">
        <v>12292</v>
      </c>
      <c r="B5992" s="61" t="s">
        <v>951</v>
      </c>
      <c r="C5992" s="62">
        <v>215027</v>
      </c>
      <c r="D5992" s="61" t="s">
        <v>12051</v>
      </c>
      <c r="E5992" s="61" t="s">
        <v>12165</v>
      </c>
      <c r="F5992" s="61" t="s">
        <v>12275</v>
      </c>
      <c r="G5992" s="63">
        <v>10</v>
      </c>
    </row>
    <row r="5993" spans="1:7" hidden="1" x14ac:dyDescent="0.25">
      <c r="A5993" s="61" t="s">
        <v>12292</v>
      </c>
      <c r="B5993" s="61" t="s">
        <v>142</v>
      </c>
      <c r="C5993" s="62">
        <v>340077</v>
      </c>
      <c r="D5993" s="61" t="s">
        <v>12051</v>
      </c>
      <c r="E5993" s="61" t="s">
        <v>12183</v>
      </c>
      <c r="F5993" s="61" t="s">
        <v>12275</v>
      </c>
      <c r="G5993" s="63">
        <v>5</v>
      </c>
    </row>
    <row r="5994" spans="1:7" hidden="1" x14ac:dyDescent="0.25">
      <c r="A5994" s="61" t="s">
        <v>12292</v>
      </c>
      <c r="B5994" s="61" t="s">
        <v>61</v>
      </c>
      <c r="C5994" s="62">
        <v>493361</v>
      </c>
      <c r="D5994" s="61" t="s">
        <v>12051</v>
      </c>
      <c r="E5994" s="61" t="s">
        <v>12204</v>
      </c>
      <c r="F5994" s="61" t="s">
        <v>12275</v>
      </c>
      <c r="G5994" s="63">
        <v>2.5</v>
      </c>
    </row>
    <row r="5995" spans="1:7" hidden="1" x14ac:dyDescent="0.25">
      <c r="A5995" s="61" t="s">
        <v>12292</v>
      </c>
      <c r="B5995" s="61" t="s">
        <v>61</v>
      </c>
      <c r="C5995" s="62">
        <v>493361</v>
      </c>
      <c r="D5995" s="61" t="s">
        <v>12051</v>
      </c>
      <c r="E5995" s="61" t="s">
        <v>12204</v>
      </c>
      <c r="F5995" s="61" t="s">
        <v>12276</v>
      </c>
      <c r="G5995" s="63">
        <v>2</v>
      </c>
    </row>
    <row r="5996" spans="1:7" hidden="1" x14ac:dyDescent="0.25">
      <c r="A5996" s="61" t="s">
        <v>12292</v>
      </c>
      <c r="B5996" s="61" t="s">
        <v>61</v>
      </c>
      <c r="C5996" s="62">
        <v>493361</v>
      </c>
      <c r="D5996" s="61" t="s">
        <v>12113</v>
      </c>
      <c r="E5996" s="61" t="s">
        <v>12204</v>
      </c>
      <c r="F5996" s="61" t="s">
        <v>12276</v>
      </c>
      <c r="G5996" s="63">
        <v>2</v>
      </c>
    </row>
    <row r="5997" spans="1:7" hidden="1" x14ac:dyDescent="0.25">
      <c r="A5997" s="61" t="s">
        <v>12292</v>
      </c>
      <c r="B5997" s="61" t="s">
        <v>184</v>
      </c>
      <c r="C5997" s="62">
        <v>497431</v>
      </c>
      <c r="D5997" s="61" t="s">
        <v>12051</v>
      </c>
      <c r="E5997" s="61" t="s">
        <v>12224</v>
      </c>
      <c r="F5997" s="61" t="s">
        <v>12275</v>
      </c>
      <c r="G5997" s="63">
        <v>6</v>
      </c>
    </row>
    <row r="5998" spans="1:7" hidden="1" x14ac:dyDescent="0.25">
      <c r="A5998" s="61" t="s">
        <v>12292</v>
      </c>
      <c r="B5998" s="61" t="s">
        <v>173</v>
      </c>
      <c r="C5998" s="62">
        <v>497533</v>
      </c>
      <c r="D5998" s="61" t="s">
        <v>12051</v>
      </c>
      <c r="E5998" s="61" t="s">
        <v>12174</v>
      </c>
      <c r="F5998" s="61" t="s">
        <v>12276</v>
      </c>
      <c r="G5998" s="63">
        <v>6</v>
      </c>
    </row>
    <row r="5999" spans="1:7" hidden="1" x14ac:dyDescent="0.25">
      <c r="A5999" s="61" t="s">
        <v>12292</v>
      </c>
      <c r="B5999" s="61" t="s">
        <v>173</v>
      </c>
      <c r="C5999" s="62">
        <v>497533</v>
      </c>
      <c r="D5999" s="61" t="s">
        <v>12039</v>
      </c>
      <c r="E5999" s="61" t="s">
        <v>12174</v>
      </c>
      <c r="F5999" s="61" t="s">
        <v>12276</v>
      </c>
      <c r="G5999" s="63">
        <v>6</v>
      </c>
    </row>
    <row r="6000" spans="1:7" hidden="1" x14ac:dyDescent="0.25">
      <c r="A6000" s="61" t="s">
        <v>12292</v>
      </c>
      <c r="B6000" s="61" t="s">
        <v>10086</v>
      </c>
      <c r="C6000" s="62">
        <v>575563</v>
      </c>
      <c r="D6000" s="61" t="s">
        <v>12051</v>
      </c>
      <c r="E6000" s="61" t="s">
        <v>12222</v>
      </c>
      <c r="F6000" s="61" t="s">
        <v>12275</v>
      </c>
      <c r="G6000" s="63">
        <v>2.5</v>
      </c>
    </row>
    <row r="6001" spans="1:7" hidden="1" x14ac:dyDescent="0.25">
      <c r="A6001" s="61" t="s">
        <v>12292</v>
      </c>
      <c r="B6001" s="61" t="s">
        <v>10086</v>
      </c>
      <c r="C6001" s="62">
        <v>575563</v>
      </c>
      <c r="D6001" s="61" t="s">
        <v>12051</v>
      </c>
      <c r="E6001" s="61" t="s">
        <v>12222</v>
      </c>
      <c r="F6001" s="61" t="s">
        <v>12276</v>
      </c>
      <c r="G6001" s="63">
        <v>2.5</v>
      </c>
    </row>
    <row r="6002" spans="1:7" hidden="1" x14ac:dyDescent="0.25">
      <c r="A6002" s="61" t="s">
        <v>12292</v>
      </c>
      <c r="B6002" s="61" t="s">
        <v>10086</v>
      </c>
      <c r="C6002" s="62">
        <v>575563</v>
      </c>
      <c r="D6002" s="61" t="s">
        <v>12119</v>
      </c>
      <c r="E6002" s="61" t="s">
        <v>12222</v>
      </c>
      <c r="F6002" s="61" t="s">
        <v>12275</v>
      </c>
      <c r="G6002" s="63">
        <v>2.5</v>
      </c>
    </row>
    <row r="6003" spans="1:7" hidden="1" x14ac:dyDescent="0.25">
      <c r="A6003" s="61" t="s">
        <v>12292</v>
      </c>
      <c r="B6003" s="61" t="s">
        <v>10086</v>
      </c>
      <c r="C6003" s="62">
        <v>575563</v>
      </c>
      <c r="D6003" s="61" t="s">
        <v>12119</v>
      </c>
      <c r="E6003" s="61" t="s">
        <v>12222</v>
      </c>
      <c r="F6003" s="61" t="s">
        <v>12276</v>
      </c>
      <c r="G6003" s="63">
        <v>2.5</v>
      </c>
    </row>
    <row r="6004" spans="1:7" hidden="1" x14ac:dyDescent="0.25">
      <c r="A6004" s="61" t="s">
        <v>12292</v>
      </c>
      <c r="B6004" s="61" t="s">
        <v>162</v>
      </c>
      <c r="C6004" s="62">
        <v>576299</v>
      </c>
      <c r="D6004" s="61" t="s">
        <v>12088</v>
      </c>
      <c r="E6004" s="61" t="s">
        <v>12211</v>
      </c>
      <c r="F6004" s="61" t="s">
        <v>12275</v>
      </c>
      <c r="G6004" s="63">
        <v>3</v>
      </c>
    </row>
    <row r="6005" spans="1:7" hidden="1" x14ac:dyDescent="0.25">
      <c r="A6005" s="61" t="s">
        <v>12292</v>
      </c>
      <c r="B6005" s="61" t="s">
        <v>162</v>
      </c>
      <c r="C6005" s="62">
        <v>576299</v>
      </c>
      <c r="D6005" s="61" t="s">
        <v>12088</v>
      </c>
      <c r="E6005" s="61" t="s">
        <v>12211</v>
      </c>
      <c r="F6005" s="61" t="s">
        <v>12276</v>
      </c>
      <c r="G6005" s="63">
        <v>1</v>
      </c>
    </row>
    <row r="6006" spans="1:7" hidden="1" x14ac:dyDescent="0.25">
      <c r="A6006" s="61" t="s">
        <v>12292</v>
      </c>
      <c r="B6006" s="61" t="s">
        <v>162</v>
      </c>
      <c r="C6006" s="62">
        <v>576299</v>
      </c>
      <c r="D6006" s="61" t="s">
        <v>12051</v>
      </c>
      <c r="E6006" s="61" t="s">
        <v>12211</v>
      </c>
      <c r="F6006" s="61" t="s">
        <v>12275</v>
      </c>
      <c r="G6006" s="63">
        <v>3</v>
      </c>
    </row>
    <row r="6007" spans="1:7" hidden="1" x14ac:dyDescent="0.25">
      <c r="A6007" s="61" t="s">
        <v>12292</v>
      </c>
      <c r="B6007" s="61" t="s">
        <v>162</v>
      </c>
      <c r="C6007" s="62">
        <v>576299</v>
      </c>
      <c r="D6007" s="61" t="s">
        <v>12051</v>
      </c>
      <c r="E6007" s="61" t="s">
        <v>12211</v>
      </c>
      <c r="F6007" s="61" t="s">
        <v>12276</v>
      </c>
      <c r="G6007" s="63">
        <v>1</v>
      </c>
    </row>
    <row r="6008" spans="1:7" hidden="1" x14ac:dyDescent="0.25">
      <c r="A6008" s="61" t="s">
        <v>12292</v>
      </c>
      <c r="B6008" s="61" t="s">
        <v>166</v>
      </c>
      <c r="C6008" s="62">
        <v>576897</v>
      </c>
      <c r="D6008" s="61" t="s">
        <v>12101</v>
      </c>
      <c r="E6008" s="61" t="s">
        <v>12179</v>
      </c>
      <c r="F6008" s="61" t="s">
        <v>12275</v>
      </c>
      <c r="G6008" s="63">
        <v>8</v>
      </c>
    </row>
    <row r="6009" spans="1:7" hidden="1" x14ac:dyDescent="0.25">
      <c r="A6009" s="61" t="s">
        <v>12292</v>
      </c>
      <c r="B6009" s="61" t="s">
        <v>166</v>
      </c>
      <c r="C6009" s="62">
        <v>576897</v>
      </c>
      <c r="D6009" s="61" t="s">
        <v>12101</v>
      </c>
      <c r="E6009" s="61" t="s">
        <v>12179</v>
      </c>
      <c r="F6009" s="61" t="s">
        <v>12276</v>
      </c>
      <c r="G6009" s="63">
        <v>8</v>
      </c>
    </row>
    <row r="6010" spans="1:7" hidden="1" x14ac:dyDescent="0.25">
      <c r="A6010" s="61" t="s">
        <v>12292</v>
      </c>
      <c r="B6010" s="61" t="s">
        <v>166</v>
      </c>
      <c r="C6010" s="62">
        <v>576897</v>
      </c>
      <c r="D6010" s="61" t="s">
        <v>12051</v>
      </c>
      <c r="E6010" s="61" t="s">
        <v>12174</v>
      </c>
      <c r="F6010" s="61" t="s">
        <v>12276</v>
      </c>
      <c r="G6010" s="63">
        <v>6</v>
      </c>
    </row>
    <row r="6011" spans="1:7" hidden="1" x14ac:dyDescent="0.25">
      <c r="A6011" s="61" t="s">
        <v>12292</v>
      </c>
      <c r="B6011" s="61" t="s">
        <v>166</v>
      </c>
      <c r="C6011" s="62">
        <v>576897</v>
      </c>
      <c r="D6011" s="61" t="s">
        <v>12051</v>
      </c>
      <c r="E6011" s="61" t="s">
        <v>12223</v>
      </c>
      <c r="F6011" s="61" t="s">
        <v>12276</v>
      </c>
      <c r="G6011" s="63">
        <v>3</v>
      </c>
    </row>
    <row r="6012" spans="1:7" hidden="1" x14ac:dyDescent="0.25">
      <c r="A6012" s="61" t="s">
        <v>12292</v>
      </c>
      <c r="B6012" s="61" t="s">
        <v>166</v>
      </c>
      <c r="C6012" s="62">
        <v>576897</v>
      </c>
      <c r="D6012" s="61" t="s">
        <v>12051</v>
      </c>
      <c r="E6012" s="61" t="s">
        <v>12241</v>
      </c>
      <c r="F6012" s="61" t="s">
        <v>12275</v>
      </c>
      <c r="G6012" s="63">
        <v>5</v>
      </c>
    </row>
    <row r="6013" spans="1:7" hidden="1" x14ac:dyDescent="0.25">
      <c r="A6013" s="61" t="s">
        <v>12292</v>
      </c>
      <c r="B6013" s="61" t="s">
        <v>166</v>
      </c>
      <c r="C6013" s="62">
        <v>576897</v>
      </c>
      <c r="D6013" s="61" t="s">
        <v>12051</v>
      </c>
      <c r="E6013" s="61" t="s">
        <v>12241</v>
      </c>
      <c r="F6013" s="61" t="s">
        <v>12276</v>
      </c>
      <c r="G6013" s="63">
        <v>3.55</v>
      </c>
    </row>
    <row r="6014" spans="1:7" hidden="1" x14ac:dyDescent="0.25">
      <c r="A6014" s="61" t="s">
        <v>12292</v>
      </c>
      <c r="B6014" s="61" t="s">
        <v>166</v>
      </c>
      <c r="C6014" s="62">
        <v>576897</v>
      </c>
      <c r="D6014" s="61" t="s">
        <v>12051</v>
      </c>
      <c r="E6014" s="61" t="s">
        <v>12179</v>
      </c>
      <c r="F6014" s="61" t="s">
        <v>12275</v>
      </c>
      <c r="G6014" s="63">
        <v>8</v>
      </c>
    </row>
    <row r="6015" spans="1:7" hidden="1" x14ac:dyDescent="0.25">
      <c r="A6015" s="61" t="s">
        <v>12292</v>
      </c>
      <c r="B6015" s="61" t="s">
        <v>166</v>
      </c>
      <c r="C6015" s="62">
        <v>576897</v>
      </c>
      <c r="D6015" s="61" t="s">
        <v>12051</v>
      </c>
      <c r="E6015" s="61" t="s">
        <v>12179</v>
      </c>
      <c r="F6015" s="61" t="s">
        <v>12276</v>
      </c>
      <c r="G6015" s="63">
        <v>8</v>
      </c>
    </row>
    <row r="6016" spans="1:7" hidden="1" x14ac:dyDescent="0.25">
      <c r="A6016" s="61" t="s">
        <v>12292</v>
      </c>
      <c r="B6016" s="61" t="s">
        <v>166</v>
      </c>
      <c r="C6016" s="62">
        <v>576897</v>
      </c>
      <c r="D6016" s="61" t="s">
        <v>12090</v>
      </c>
      <c r="E6016" s="61" t="s">
        <v>12241</v>
      </c>
      <c r="F6016" s="61" t="s">
        <v>12275</v>
      </c>
      <c r="G6016" s="63">
        <v>5</v>
      </c>
    </row>
    <row r="6017" spans="1:7" hidden="1" x14ac:dyDescent="0.25">
      <c r="A6017" s="61" t="s">
        <v>12292</v>
      </c>
      <c r="B6017" s="61" t="s">
        <v>166</v>
      </c>
      <c r="C6017" s="62">
        <v>576897</v>
      </c>
      <c r="D6017" s="61" t="s">
        <v>12090</v>
      </c>
      <c r="E6017" s="61" t="s">
        <v>12241</v>
      </c>
      <c r="F6017" s="61" t="s">
        <v>12276</v>
      </c>
      <c r="G6017" s="63">
        <v>3.5</v>
      </c>
    </row>
    <row r="6018" spans="1:7" hidden="1" x14ac:dyDescent="0.25">
      <c r="A6018" s="61" t="s">
        <v>12293</v>
      </c>
      <c r="B6018" s="61" t="s">
        <v>207</v>
      </c>
      <c r="C6018" s="62">
        <v>589682</v>
      </c>
      <c r="D6018" s="61" t="s">
        <v>12012</v>
      </c>
      <c r="E6018" s="61" t="s">
        <v>12162</v>
      </c>
      <c r="F6018" s="61" t="s">
        <v>12275</v>
      </c>
      <c r="G6018" s="63">
        <v>13</v>
      </c>
    </row>
    <row r="6019" spans="1:7" hidden="1" x14ac:dyDescent="0.25">
      <c r="A6019" s="61" t="s">
        <v>12293</v>
      </c>
      <c r="B6019" s="61" t="s">
        <v>207</v>
      </c>
      <c r="C6019" s="62">
        <v>589682</v>
      </c>
      <c r="D6019" s="61" t="s">
        <v>12012</v>
      </c>
      <c r="E6019" s="61" t="s">
        <v>12162</v>
      </c>
      <c r="F6019" s="61" t="s">
        <v>12276</v>
      </c>
      <c r="G6019" s="63">
        <v>10.5</v>
      </c>
    </row>
    <row r="6020" spans="1:7" hidden="1" x14ac:dyDescent="0.25">
      <c r="A6020" s="61" t="s">
        <v>12293</v>
      </c>
      <c r="B6020" s="61" t="s">
        <v>207</v>
      </c>
      <c r="C6020" s="62">
        <v>589682</v>
      </c>
      <c r="D6020" s="61" t="s">
        <v>12051</v>
      </c>
      <c r="E6020" s="61" t="s">
        <v>12162</v>
      </c>
      <c r="F6020" s="61" t="s">
        <v>12275</v>
      </c>
      <c r="G6020" s="63">
        <v>13</v>
      </c>
    </row>
    <row r="6021" spans="1:7" hidden="1" x14ac:dyDescent="0.25">
      <c r="A6021" s="61" t="s">
        <v>12293</v>
      </c>
      <c r="B6021" s="61" t="s">
        <v>207</v>
      </c>
      <c r="C6021" s="62">
        <v>589682</v>
      </c>
      <c r="D6021" s="61" t="s">
        <v>12051</v>
      </c>
      <c r="E6021" s="61" t="s">
        <v>12162</v>
      </c>
      <c r="F6021" s="61" t="s">
        <v>12276</v>
      </c>
      <c r="G6021" s="63">
        <v>10.5</v>
      </c>
    </row>
    <row r="6022" spans="1:7" hidden="1" x14ac:dyDescent="0.25">
      <c r="A6022" s="61" t="s">
        <v>12293</v>
      </c>
      <c r="B6022" s="61" t="s">
        <v>239</v>
      </c>
      <c r="C6022" s="62">
        <v>589783</v>
      </c>
      <c r="D6022" s="61" t="s">
        <v>12051</v>
      </c>
      <c r="E6022" s="61" t="s">
        <v>12162</v>
      </c>
      <c r="F6022" s="61" t="s">
        <v>12276</v>
      </c>
      <c r="G6022" s="63">
        <v>3</v>
      </c>
    </row>
    <row r="6023" spans="1:7" hidden="1" x14ac:dyDescent="0.25">
      <c r="A6023" s="61" t="s">
        <v>12293</v>
      </c>
      <c r="B6023" s="61" t="s">
        <v>47</v>
      </c>
      <c r="C6023" s="62">
        <v>589786</v>
      </c>
      <c r="D6023" s="61" t="s">
        <v>12051</v>
      </c>
      <c r="E6023" s="61" t="s">
        <v>12163</v>
      </c>
      <c r="F6023" s="61" t="s">
        <v>12275</v>
      </c>
      <c r="G6023" s="63">
        <v>2</v>
      </c>
    </row>
    <row r="6024" spans="1:7" hidden="1" x14ac:dyDescent="0.25">
      <c r="A6024" s="61" t="s">
        <v>12293</v>
      </c>
      <c r="B6024" s="61" t="s">
        <v>47</v>
      </c>
      <c r="C6024" s="62">
        <v>589786</v>
      </c>
      <c r="D6024" s="61" t="s">
        <v>12051</v>
      </c>
      <c r="E6024" s="61" t="s">
        <v>12163</v>
      </c>
      <c r="F6024" s="61" t="s">
        <v>12276</v>
      </c>
      <c r="G6024" s="63">
        <v>2</v>
      </c>
    </row>
    <row r="6025" spans="1:7" hidden="1" x14ac:dyDescent="0.25">
      <c r="A6025" s="61" t="s">
        <v>12293</v>
      </c>
      <c r="B6025" s="61" t="s">
        <v>47</v>
      </c>
      <c r="C6025" s="62">
        <v>589786</v>
      </c>
      <c r="D6025" s="61" t="s">
        <v>12019</v>
      </c>
      <c r="E6025" s="61" t="s">
        <v>12163</v>
      </c>
      <c r="F6025" s="61" t="s">
        <v>12275</v>
      </c>
      <c r="G6025" s="63">
        <v>2</v>
      </c>
    </row>
    <row r="6026" spans="1:7" hidden="1" x14ac:dyDescent="0.25">
      <c r="A6026" s="61" t="s">
        <v>12293</v>
      </c>
      <c r="B6026" s="61" t="s">
        <v>47</v>
      </c>
      <c r="C6026" s="62">
        <v>589786</v>
      </c>
      <c r="D6026" s="61" t="s">
        <v>12019</v>
      </c>
      <c r="E6026" s="61" t="s">
        <v>12163</v>
      </c>
      <c r="F6026" s="61" t="s">
        <v>12276</v>
      </c>
      <c r="G6026" s="63">
        <v>2</v>
      </c>
    </row>
    <row r="6027" spans="1:7" hidden="1" x14ac:dyDescent="0.25">
      <c r="A6027" s="61" t="s">
        <v>12293</v>
      </c>
      <c r="B6027" s="61" t="s">
        <v>100</v>
      </c>
      <c r="C6027" s="62">
        <v>589905</v>
      </c>
      <c r="D6027" s="61" t="s">
        <v>12051</v>
      </c>
      <c r="E6027" s="61" t="s">
        <v>12164</v>
      </c>
      <c r="F6027" s="61" t="s">
        <v>12275</v>
      </c>
      <c r="G6027" s="63">
        <v>10</v>
      </c>
    </row>
    <row r="6028" spans="1:7" hidden="1" x14ac:dyDescent="0.25">
      <c r="A6028" s="61" t="s">
        <v>12293</v>
      </c>
      <c r="B6028" s="61" t="s">
        <v>79</v>
      </c>
      <c r="C6028" s="62">
        <v>589916</v>
      </c>
      <c r="D6028" s="61" t="s">
        <v>12051</v>
      </c>
      <c r="E6028" s="61" t="s">
        <v>12165</v>
      </c>
      <c r="F6028" s="61" t="s">
        <v>12275</v>
      </c>
      <c r="G6028" s="63">
        <v>10</v>
      </c>
    </row>
    <row r="6029" spans="1:7" hidden="1" x14ac:dyDescent="0.25">
      <c r="A6029" s="61" t="s">
        <v>12293</v>
      </c>
      <c r="B6029" s="61" t="s">
        <v>79</v>
      </c>
      <c r="C6029" s="62">
        <v>589916</v>
      </c>
      <c r="D6029" s="61" t="s">
        <v>12051</v>
      </c>
      <c r="E6029" s="61" t="s">
        <v>12165</v>
      </c>
      <c r="F6029" s="61" t="s">
        <v>12276</v>
      </c>
      <c r="G6029" s="63">
        <v>7.5</v>
      </c>
    </row>
    <row r="6030" spans="1:7" hidden="1" x14ac:dyDescent="0.25">
      <c r="A6030" s="61" t="s">
        <v>12293</v>
      </c>
      <c r="B6030" s="61" t="s">
        <v>172</v>
      </c>
      <c r="C6030" s="62">
        <v>589938</v>
      </c>
      <c r="D6030" s="61" t="s">
        <v>12051</v>
      </c>
      <c r="E6030" s="61" t="s">
        <v>12166</v>
      </c>
      <c r="F6030" s="61" t="s">
        <v>12275</v>
      </c>
      <c r="G6030" s="63">
        <v>6.5</v>
      </c>
    </row>
    <row r="6031" spans="1:7" hidden="1" x14ac:dyDescent="0.25">
      <c r="A6031" s="61" t="s">
        <v>12293</v>
      </c>
      <c r="B6031" s="61" t="s">
        <v>172</v>
      </c>
      <c r="C6031" s="62">
        <v>589938</v>
      </c>
      <c r="D6031" s="61" t="s">
        <v>12051</v>
      </c>
      <c r="E6031" s="61" t="s">
        <v>12166</v>
      </c>
      <c r="F6031" s="61" t="s">
        <v>12276</v>
      </c>
      <c r="G6031" s="63">
        <v>8</v>
      </c>
    </row>
    <row r="6032" spans="1:7" hidden="1" x14ac:dyDescent="0.25">
      <c r="A6032" s="61" t="s">
        <v>12293</v>
      </c>
      <c r="B6032" s="61" t="s">
        <v>172</v>
      </c>
      <c r="C6032" s="62">
        <v>589938</v>
      </c>
      <c r="D6032" s="61" t="s">
        <v>12051</v>
      </c>
      <c r="E6032" s="61" t="s">
        <v>12167</v>
      </c>
      <c r="F6032" s="61" t="s">
        <v>12275</v>
      </c>
      <c r="G6032" s="63">
        <v>7</v>
      </c>
    </row>
    <row r="6033" spans="1:7" hidden="1" x14ac:dyDescent="0.25">
      <c r="A6033" s="61" t="s">
        <v>12293</v>
      </c>
      <c r="B6033" s="61" t="s">
        <v>172</v>
      </c>
      <c r="C6033" s="62">
        <v>589938</v>
      </c>
      <c r="D6033" s="61" t="s">
        <v>12051</v>
      </c>
      <c r="E6033" s="61" t="s">
        <v>12167</v>
      </c>
      <c r="F6033" s="61" t="s">
        <v>12276</v>
      </c>
      <c r="G6033" s="63">
        <v>8</v>
      </c>
    </row>
    <row r="6034" spans="1:7" hidden="1" x14ac:dyDescent="0.25">
      <c r="A6034" s="61" t="s">
        <v>12293</v>
      </c>
      <c r="B6034" s="61" t="s">
        <v>40</v>
      </c>
      <c r="C6034" s="62">
        <v>589988</v>
      </c>
      <c r="D6034" s="61" t="s">
        <v>12051</v>
      </c>
      <c r="E6034" s="61" t="s">
        <v>12168</v>
      </c>
      <c r="F6034" s="61" t="s">
        <v>12275</v>
      </c>
      <c r="G6034" s="63">
        <v>17</v>
      </c>
    </row>
    <row r="6035" spans="1:7" hidden="1" x14ac:dyDescent="0.25">
      <c r="A6035" s="61" t="s">
        <v>12293</v>
      </c>
      <c r="B6035" s="61" t="s">
        <v>40</v>
      </c>
      <c r="C6035" s="62">
        <v>589988</v>
      </c>
      <c r="D6035" s="61" t="s">
        <v>11954</v>
      </c>
      <c r="E6035" s="61" t="s">
        <v>12168</v>
      </c>
      <c r="F6035" s="61" t="s">
        <v>12275</v>
      </c>
      <c r="G6035" s="63">
        <v>17</v>
      </c>
    </row>
    <row r="6036" spans="1:7" hidden="1" x14ac:dyDescent="0.25">
      <c r="A6036" s="61" t="s">
        <v>12293</v>
      </c>
      <c r="B6036" s="61" t="s">
        <v>69</v>
      </c>
      <c r="C6036" s="62">
        <v>590012</v>
      </c>
      <c r="D6036" s="61" t="s">
        <v>12051</v>
      </c>
      <c r="E6036" s="61" t="s">
        <v>12169</v>
      </c>
      <c r="F6036" s="61" t="s">
        <v>12275</v>
      </c>
      <c r="G6036" s="63">
        <v>6</v>
      </c>
    </row>
    <row r="6037" spans="1:7" hidden="1" x14ac:dyDescent="0.25">
      <c r="A6037" s="61" t="s">
        <v>12293</v>
      </c>
      <c r="B6037" s="61" t="s">
        <v>69</v>
      </c>
      <c r="C6037" s="62">
        <v>590012</v>
      </c>
      <c r="D6037" s="61" t="s">
        <v>12051</v>
      </c>
      <c r="E6037" s="61" t="s">
        <v>12169</v>
      </c>
      <c r="F6037" s="61" t="s">
        <v>12276</v>
      </c>
      <c r="G6037" s="63">
        <v>6</v>
      </c>
    </row>
    <row r="6038" spans="1:7" hidden="1" x14ac:dyDescent="0.25">
      <c r="A6038" s="61" t="s">
        <v>12293</v>
      </c>
      <c r="B6038" s="61" t="s">
        <v>147</v>
      </c>
      <c r="C6038" s="62">
        <v>590086</v>
      </c>
      <c r="D6038" s="61" t="s">
        <v>12051</v>
      </c>
      <c r="E6038" s="61" t="s">
        <v>12170</v>
      </c>
      <c r="F6038" s="61" t="s">
        <v>12275</v>
      </c>
      <c r="G6038" s="63">
        <v>5</v>
      </c>
    </row>
    <row r="6039" spans="1:7" hidden="1" x14ac:dyDescent="0.25">
      <c r="A6039" s="61" t="s">
        <v>12293</v>
      </c>
      <c r="B6039" s="61" t="s">
        <v>147</v>
      </c>
      <c r="C6039" s="62">
        <v>590086</v>
      </c>
      <c r="D6039" s="61" t="s">
        <v>12051</v>
      </c>
      <c r="E6039" s="61" t="s">
        <v>12170</v>
      </c>
      <c r="F6039" s="61" t="s">
        <v>12276</v>
      </c>
      <c r="G6039" s="63">
        <v>6.5</v>
      </c>
    </row>
    <row r="6040" spans="1:7" hidden="1" x14ac:dyDescent="0.25">
      <c r="A6040" s="61" t="s">
        <v>12293</v>
      </c>
      <c r="B6040" s="61" t="s">
        <v>251</v>
      </c>
      <c r="C6040" s="62">
        <v>215227</v>
      </c>
      <c r="D6040" s="61" t="s">
        <v>12051</v>
      </c>
      <c r="E6040" s="61" t="s">
        <v>12167</v>
      </c>
      <c r="F6040" s="61" t="s">
        <v>12276</v>
      </c>
      <c r="G6040" s="63">
        <v>7</v>
      </c>
    </row>
    <row r="6041" spans="1:7" hidden="1" x14ac:dyDescent="0.25">
      <c r="A6041" s="61" t="s">
        <v>12293</v>
      </c>
      <c r="B6041" s="61" t="s">
        <v>66</v>
      </c>
      <c r="C6041" s="62">
        <v>590284</v>
      </c>
      <c r="D6041" s="61" t="s">
        <v>12051</v>
      </c>
      <c r="E6041" s="61" t="s">
        <v>12171</v>
      </c>
      <c r="F6041" s="61" t="s">
        <v>12276</v>
      </c>
      <c r="G6041" s="63">
        <v>3</v>
      </c>
    </row>
    <row r="6042" spans="1:7" hidden="1" x14ac:dyDescent="0.25">
      <c r="A6042" s="61" t="s">
        <v>12293</v>
      </c>
      <c r="B6042" s="61" t="s">
        <v>244</v>
      </c>
      <c r="C6042" s="62">
        <v>587272</v>
      </c>
      <c r="D6042" s="61" t="s">
        <v>12051</v>
      </c>
      <c r="E6042" s="61" t="s">
        <v>12172</v>
      </c>
      <c r="F6042" s="61" t="s">
        <v>12275</v>
      </c>
      <c r="G6042" s="63">
        <v>2</v>
      </c>
    </row>
    <row r="6043" spans="1:7" hidden="1" x14ac:dyDescent="0.25">
      <c r="A6043" s="61" t="s">
        <v>12293</v>
      </c>
      <c r="B6043" s="61" t="s">
        <v>128</v>
      </c>
      <c r="C6043" s="62">
        <v>590345</v>
      </c>
      <c r="D6043" s="61" t="s">
        <v>12051</v>
      </c>
      <c r="E6043" s="61" t="s">
        <v>12173</v>
      </c>
      <c r="F6043" s="61" t="s">
        <v>12275</v>
      </c>
      <c r="G6043" s="63">
        <v>4</v>
      </c>
    </row>
    <row r="6044" spans="1:7" hidden="1" x14ac:dyDescent="0.25">
      <c r="A6044" s="61" t="s">
        <v>12293</v>
      </c>
      <c r="B6044" s="61" t="s">
        <v>128</v>
      </c>
      <c r="C6044" s="62">
        <v>590345</v>
      </c>
      <c r="D6044" s="61" t="s">
        <v>12051</v>
      </c>
      <c r="E6044" s="61" t="s">
        <v>12173</v>
      </c>
      <c r="F6044" s="61" t="s">
        <v>12276</v>
      </c>
      <c r="G6044" s="63">
        <v>3</v>
      </c>
    </row>
    <row r="6045" spans="1:7" hidden="1" x14ac:dyDescent="0.25">
      <c r="A6045" s="61" t="s">
        <v>12293</v>
      </c>
      <c r="B6045" s="61" t="s">
        <v>960</v>
      </c>
      <c r="C6045" s="62">
        <v>590395</v>
      </c>
      <c r="D6045" s="61" t="s">
        <v>12051</v>
      </c>
      <c r="E6045" s="61" t="s">
        <v>12174</v>
      </c>
      <c r="F6045" s="61" t="s">
        <v>12276</v>
      </c>
      <c r="G6045" s="63">
        <v>8</v>
      </c>
    </row>
    <row r="6046" spans="1:7" hidden="1" x14ac:dyDescent="0.25">
      <c r="A6046" s="61" t="s">
        <v>12293</v>
      </c>
      <c r="B6046" s="61" t="s">
        <v>141</v>
      </c>
      <c r="C6046" s="62">
        <v>590419</v>
      </c>
      <c r="D6046" s="61" t="s">
        <v>12086</v>
      </c>
      <c r="E6046" s="61" t="s">
        <v>12175</v>
      </c>
      <c r="F6046" s="61" t="s">
        <v>12276</v>
      </c>
      <c r="G6046" s="63">
        <v>2</v>
      </c>
    </row>
    <row r="6047" spans="1:7" hidden="1" x14ac:dyDescent="0.25">
      <c r="A6047" s="61" t="s">
        <v>12293</v>
      </c>
      <c r="B6047" s="61" t="s">
        <v>141</v>
      </c>
      <c r="C6047" s="62">
        <v>590419</v>
      </c>
      <c r="D6047" s="61" t="s">
        <v>12051</v>
      </c>
      <c r="E6047" s="61" t="s">
        <v>12175</v>
      </c>
      <c r="F6047" s="61" t="s">
        <v>12275</v>
      </c>
      <c r="G6047" s="63">
        <v>7</v>
      </c>
    </row>
    <row r="6048" spans="1:7" hidden="1" x14ac:dyDescent="0.25">
      <c r="A6048" s="61" t="s">
        <v>12293</v>
      </c>
      <c r="B6048" s="61" t="s">
        <v>141</v>
      </c>
      <c r="C6048" s="62">
        <v>590419</v>
      </c>
      <c r="D6048" s="61" t="s">
        <v>12051</v>
      </c>
      <c r="E6048" s="61" t="s">
        <v>12175</v>
      </c>
      <c r="F6048" s="61" t="s">
        <v>12276</v>
      </c>
      <c r="G6048" s="63">
        <v>2</v>
      </c>
    </row>
    <row r="6049" spans="1:7" hidden="1" x14ac:dyDescent="0.25">
      <c r="A6049" s="61" t="s">
        <v>12293</v>
      </c>
      <c r="B6049" s="61" t="s">
        <v>141</v>
      </c>
      <c r="C6049" s="62">
        <v>590419</v>
      </c>
      <c r="D6049" s="61" t="s">
        <v>12021</v>
      </c>
      <c r="E6049" s="61" t="s">
        <v>12175</v>
      </c>
      <c r="F6049" s="61" t="s">
        <v>12275</v>
      </c>
      <c r="G6049" s="63">
        <v>7</v>
      </c>
    </row>
    <row r="6050" spans="1:7" hidden="1" x14ac:dyDescent="0.25">
      <c r="A6050" s="61" t="s">
        <v>12293</v>
      </c>
      <c r="B6050" s="61" t="s">
        <v>141</v>
      </c>
      <c r="C6050" s="62">
        <v>590419</v>
      </c>
      <c r="D6050" s="61" t="s">
        <v>12021</v>
      </c>
      <c r="E6050" s="61" t="s">
        <v>12175</v>
      </c>
      <c r="F6050" s="61" t="s">
        <v>12276</v>
      </c>
      <c r="G6050" s="63">
        <v>2</v>
      </c>
    </row>
    <row r="6051" spans="1:7" hidden="1" x14ac:dyDescent="0.25">
      <c r="A6051" s="61" t="s">
        <v>12293</v>
      </c>
      <c r="B6051" s="61" t="s">
        <v>111</v>
      </c>
      <c r="C6051" s="62">
        <v>590420</v>
      </c>
      <c r="D6051" s="61" t="s">
        <v>12051</v>
      </c>
      <c r="E6051" s="61" t="s">
        <v>12165</v>
      </c>
      <c r="F6051" s="61" t="s">
        <v>12276</v>
      </c>
      <c r="G6051" s="63">
        <v>7.5</v>
      </c>
    </row>
    <row r="6052" spans="1:7" hidden="1" x14ac:dyDescent="0.25">
      <c r="A6052" s="61" t="s">
        <v>12293</v>
      </c>
      <c r="B6052" s="61" t="s">
        <v>39</v>
      </c>
      <c r="C6052" s="62">
        <v>590437</v>
      </c>
      <c r="D6052" s="61" t="s">
        <v>12051</v>
      </c>
      <c r="E6052" s="61" t="s">
        <v>12176</v>
      </c>
      <c r="F6052" s="61" t="s">
        <v>12275</v>
      </c>
      <c r="G6052" s="63">
        <v>23</v>
      </c>
    </row>
    <row r="6053" spans="1:7" hidden="1" x14ac:dyDescent="0.25">
      <c r="A6053" s="61" t="s">
        <v>12293</v>
      </c>
      <c r="B6053" s="61" t="s">
        <v>39</v>
      </c>
      <c r="C6053" s="62">
        <v>590437</v>
      </c>
      <c r="D6053" s="61" t="s">
        <v>12051</v>
      </c>
      <c r="E6053" s="61" t="s">
        <v>12176</v>
      </c>
      <c r="F6053" s="61" t="s">
        <v>12276</v>
      </c>
      <c r="G6053" s="63">
        <v>20.5</v>
      </c>
    </row>
    <row r="6054" spans="1:7" hidden="1" x14ac:dyDescent="0.25">
      <c r="A6054" s="61" t="s">
        <v>12293</v>
      </c>
      <c r="B6054" s="61" t="s">
        <v>39</v>
      </c>
      <c r="C6054" s="62">
        <v>590437</v>
      </c>
      <c r="D6054" s="61" t="s">
        <v>11973</v>
      </c>
      <c r="E6054" s="61" t="s">
        <v>12176</v>
      </c>
      <c r="F6054" s="61" t="s">
        <v>12275</v>
      </c>
      <c r="G6054" s="63">
        <v>23</v>
      </c>
    </row>
    <row r="6055" spans="1:7" hidden="1" x14ac:dyDescent="0.25">
      <c r="A6055" s="61" t="s">
        <v>12293</v>
      </c>
      <c r="B6055" s="61" t="s">
        <v>39</v>
      </c>
      <c r="C6055" s="62">
        <v>590437</v>
      </c>
      <c r="D6055" s="61" t="s">
        <v>11973</v>
      </c>
      <c r="E6055" s="61" t="s">
        <v>12176</v>
      </c>
      <c r="F6055" s="61" t="s">
        <v>12276</v>
      </c>
      <c r="G6055" s="63">
        <v>20.5</v>
      </c>
    </row>
    <row r="6056" spans="1:7" hidden="1" x14ac:dyDescent="0.25">
      <c r="A6056" s="61" t="s">
        <v>12293</v>
      </c>
      <c r="B6056" s="61" t="s">
        <v>223</v>
      </c>
      <c r="C6056" s="62">
        <v>590450</v>
      </c>
      <c r="D6056" s="61" t="s">
        <v>12051</v>
      </c>
      <c r="E6056" s="61" t="s">
        <v>12164</v>
      </c>
      <c r="F6056" s="61" t="s">
        <v>12275</v>
      </c>
      <c r="G6056" s="63">
        <v>11</v>
      </c>
    </row>
    <row r="6057" spans="1:7" hidden="1" x14ac:dyDescent="0.25">
      <c r="A6057" s="61" t="s">
        <v>12293</v>
      </c>
      <c r="B6057" s="61" t="s">
        <v>223</v>
      </c>
      <c r="C6057" s="62">
        <v>590450</v>
      </c>
      <c r="D6057" s="61" t="s">
        <v>12051</v>
      </c>
      <c r="E6057" s="61" t="s">
        <v>12164</v>
      </c>
      <c r="F6057" s="61" t="s">
        <v>12276</v>
      </c>
      <c r="G6057" s="63">
        <v>7.5</v>
      </c>
    </row>
    <row r="6058" spans="1:7" hidden="1" x14ac:dyDescent="0.25">
      <c r="A6058" s="61" t="s">
        <v>12293</v>
      </c>
      <c r="B6058" s="61" t="s">
        <v>57</v>
      </c>
      <c r="C6058" s="62">
        <v>67012</v>
      </c>
      <c r="D6058" s="61" t="s">
        <v>12051</v>
      </c>
      <c r="E6058" s="61" t="s">
        <v>12177</v>
      </c>
      <c r="F6058" s="61" t="s">
        <v>12275</v>
      </c>
      <c r="G6058" s="63">
        <v>5</v>
      </c>
    </row>
    <row r="6059" spans="1:7" hidden="1" x14ac:dyDescent="0.25">
      <c r="A6059" s="61" t="s">
        <v>12293</v>
      </c>
      <c r="B6059" s="61" t="s">
        <v>57</v>
      </c>
      <c r="C6059" s="62">
        <v>67012</v>
      </c>
      <c r="D6059" s="61" t="s">
        <v>12051</v>
      </c>
      <c r="E6059" s="61" t="s">
        <v>12177</v>
      </c>
      <c r="F6059" s="61" t="s">
        <v>12276</v>
      </c>
      <c r="G6059" s="63">
        <v>7</v>
      </c>
    </row>
    <row r="6060" spans="1:7" hidden="1" x14ac:dyDescent="0.25">
      <c r="A6060" s="61" t="s">
        <v>12293</v>
      </c>
      <c r="B6060" s="61" t="s">
        <v>991</v>
      </c>
      <c r="C6060" s="62">
        <v>590594</v>
      </c>
      <c r="D6060" s="61" t="s">
        <v>12051</v>
      </c>
      <c r="E6060" s="61" t="s">
        <v>12178</v>
      </c>
      <c r="F6060" s="61" t="s">
        <v>12275</v>
      </c>
      <c r="G6060" s="63">
        <v>9</v>
      </c>
    </row>
    <row r="6061" spans="1:7" hidden="1" x14ac:dyDescent="0.25">
      <c r="A6061" s="61" t="s">
        <v>12293</v>
      </c>
      <c r="B6061" s="61" t="s">
        <v>991</v>
      </c>
      <c r="C6061" s="62">
        <v>590594</v>
      </c>
      <c r="D6061" s="61" t="s">
        <v>12051</v>
      </c>
      <c r="E6061" s="61" t="s">
        <v>12178</v>
      </c>
      <c r="F6061" s="61" t="s">
        <v>12276</v>
      </c>
      <c r="G6061" s="63">
        <v>8</v>
      </c>
    </row>
    <row r="6062" spans="1:7" hidden="1" x14ac:dyDescent="0.25">
      <c r="A6062" s="61" t="s">
        <v>12293</v>
      </c>
      <c r="B6062" s="61" t="s">
        <v>991</v>
      </c>
      <c r="C6062" s="62">
        <v>590594</v>
      </c>
      <c r="D6062" s="61" t="s">
        <v>12027</v>
      </c>
      <c r="E6062" s="61" t="s">
        <v>12178</v>
      </c>
      <c r="F6062" s="61" t="s">
        <v>12275</v>
      </c>
      <c r="G6062" s="63">
        <v>9</v>
      </c>
    </row>
    <row r="6063" spans="1:7" hidden="1" x14ac:dyDescent="0.25">
      <c r="A6063" s="61" t="s">
        <v>12293</v>
      </c>
      <c r="B6063" s="61" t="s">
        <v>991</v>
      </c>
      <c r="C6063" s="62">
        <v>590594</v>
      </c>
      <c r="D6063" s="61" t="s">
        <v>12027</v>
      </c>
      <c r="E6063" s="61" t="s">
        <v>12178</v>
      </c>
      <c r="F6063" s="61" t="s">
        <v>12276</v>
      </c>
      <c r="G6063" s="63">
        <v>8</v>
      </c>
    </row>
    <row r="6064" spans="1:7" x14ac:dyDescent="0.25">
      <c r="A6064" s="61" t="s">
        <v>12293</v>
      </c>
      <c r="B6064" s="61" t="s">
        <v>139</v>
      </c>
      <c r="C6064" s="62">
        <v>590704</v>
      </c>
      <c r="D6064" s="61" t="s">
        <v>12101</v>
      </c>
      <c r="E6064" s="61" t="s">
        <v>12179</v>
      </c>
      <c r="F6064" s="61" t="s">
        <v>12275</v>
      </c>
      <c r="G6064" s="63">
        <v>5.5</v>
      </c>
    </row>
    <row r="6065" spans="1:7" x14ac:dyDescent="0.25">
      <c r="A6065" s="61" t="s">
        <v>12293</v>
      </c>
      <c r="B6065" s="61" t="s">
        <v>139</v>
      </c>
      <c r="C6065" s="62">
        <v>590704</v>
      </c>
      <c r="D6065" s="61" t="s">
        <v>12101</v>
      </c>
      <c r="E6065" s="61" t="s">
        <v>12179</v>
      </c>
      <c r="F6065" s="61" t="s">
        <v>12276</v>
      </c>
      <c r="G6065" s="63">
        <v>5.5</v>
      </c>
    </row>
    <row r="6066" spans="1:7" x14ac:dyDescent="0.25">
      <c r="A6066" s="61" t="s">
        <v>12293</v>
      </c>
      <c r="B6066" s="61" t="s">
        <v>139</v>
      </c>
      <c r="C6066" s="62">
        <v>590704</v>
      </c>
      <c r="D6066" s="61" t="s">
        <v>12051</v>
      </c>
      <c r="E6066" s="61" t="s">
        <v>12179</v>
      </c>
      <c r="F6066" s="61" t="s">
        <v>12275</v>
      </c>
      <c r="G6066" s="63">
        <v>5.5</v>
      </c>
    </row>
    <row r="6067" spans="1:7" x14ac:dyDescent="0.25">
      <c r="A6067" s="61" t="s">
        <v>12293</v>
      </c>
      <c r="B6067" s="61" t="s">
        <v>139</v>
      </c>
      <c r="C6067" s="62">
        <v>590704</v>
      </c>
      <c r="D6067" s="61" t="s">
        <v>12051</v>
      </c>
      <c r="E6067" s="61" t="s">
        <v>12179</v>
      </c>
      <c r="F6067" s="61" t="s">
        <v>12276</v>
      </c>
      <c r="G6067" s="63">
        <v>5.5</v>
      </c>
    </row>
    <row r="6068" spans="1:7" hidden="1" x14ac:dyDescent="0.25">
      <c r="A6068" s="61" t="s">
        <v>12293</v>
      </c>
      <c r="B6068" s="61" t="s">
        <v>148</v>
      </c>
      <c r="C6068" s="62">
        <v>590765</v>
      </c>
      <c r="D6068" s="61" t="s">
        <v>12051</v>
      </c>
      <c r="E6068" s="61" t="s">
        <v>12180</v>
      </c>
      <c r="F6068" s="61" t="s">
        <v>12275</v>
      </c>
      <c r="G6068" s="63">
        <v>4</v>
      </c>
    </row>
    <row r="6069" spans="1:7" hidden="1" x14ac:dyDescent="0.25">
      <c r="A6069" s="61" t="s">
        <v>12293</v>
      </c>
      <c r="B6069" s="61" t="s">
        <v>148</v>
      </c>
      <c r="C6069" s="62">
        <v>590765</v>
      </c>
      <c r="D6069" s="61" t="s">
        <v>12051</v>
      </c>
      <c r="E6069" s="61" t="s">
        <v>12180</v>
      </c>
      <c r="F6069" s="61" t="s">
        <v>12276</v>
      </c>
      <c r="G6069" s="63">
        <v>2.5</v>
      </c>
    </row>
    <row r="6070" spans="1:7" hidden="1" x14ac:dyDescent="0.25">
      <c r="A6070" s="61" t="s">
        <v>12293</v>
      </c>
      <c r="B6070" s="61" t="s">
        <v>148</v>
      </c>
      <c r="C6070" s="62">
        <v>590765</v>
      </c>
      <c r="D6070" s="61" t="s">
        <v>12077</v>
      </c>
      <c r="E6070" s="61" t="s">
        <v>12180</v>
      </c>
      <c r="F6070" s="61" t="s">
        <v>12275</v>
      </c>
      <c r="G6070" s="63">
        <v>4</v>
      </c>
    </row>
    <row r="6071" spans="1:7" hidden="1" x14ac:dyDescent="0.25">
      <c r="A6071" s="61" t="s">
        <v>12293</v>
      </c>
      <c r="B6071" s="61" t="s">
        <v>148</v>
      </c>
      <c r="C6071" s="62">
        <v>590765</v>
      </c>
      <c r="D6071" s="61" t="s">
        <v>12077</v>
      </c>
      <c r="E6071" s="61" t="s">
        <v>12180</v>
      </c>
      <c r="F6071" s="61" t="s">
        <v>12276</v>
      </c>
      <c r="G6071" s="63">
        <v>2.5</v>
      </c>
    </row>
    <row r="6072" spans="1:7" hidden="1" x14ac:dyDescent="0.25">
      <c r="A6072" s="61" t="s">
        <v>12293</v>
      </c>
      <c r="B6072" s="61" t="s">
        <v>236</v>
      </c>
      <c r="C6072" s="62">
        <v>590789</v>
      </c>
      <c r="D6072" s="61" t="s">
        <v>12051</v>
      </c>
      <c r="E6072" s="61" t="s">
        <v>12175</v>
      </c>
      <c r="F6072" s="61" t="s">
        <v>12275</v>
      </c>
      <c r="G6072" s="63">
        <v>5.5</v>
      </c>
    </row>
    <row r="6073" spans="1:7" hidden="1" x14ac:dyDescent="0.25">
      <c r="A6073" s="61" t="s">
        <v>12293</v>
      </c>
      <c r="B6073" s="61" t="s">
        <v>236</v>
      </c>
      <c r="C6073" s="62">
        <v>590789</v>
      </c>
      <c r="D6073" s="61" t="s">
        <v>12051</v>
      </c>
      <c r="E6073" s="61" t="s">
        <v>12175</v>
      </c>
      <c r="F6073" s="61" t="s">
        <v>12276</v>
      </c>
      <c r="G6073" s="63">
        <v>2.5</v>
      </c>
    </row>
    <row r="6074" spans="1:7" hidden="1" x14ac:dyDescent="0.25">
      <c r="A6074" s="61" t="s">
        <v>12293</v>
      </c>
      <c r="B6074" s="61" t="s">
        <v>236</v>
      </c>
      <c r="C6074" s="62">
        <v>590789</v>
      </c>
      <c r="D6074" s="61" t="s">
        <v>12021</v>
      </c>
      <c r="E6074" s="61" t="s">
        <v>12175</v>
      </c>
      <c r="F6074" s="61" t="s">
        <v>12275</v>
      </c>
      <c r="G6074" s="63">
        <v>5.5</v>
      </c>
    </row>
    <row r="6075" spans="1:7" hidden="1" x14ac:dyDescent="0.25">
      <c r="A6075" s="61" t="s">
        <v>12293</v>
      </c>
      <c r="B6075" s="61" t="s">
        <v>236</v>
      </c>
      <c r="C6075" s="62">
        <v>590789</v>
      </c>
      <c r="D6075" s="61" t="s">
        <v>12021</v>
      </c>
      <c r="E6075" s="61" t="s">
        <v>12175</v>
      </c>
      <c r="F6075" s="61" t="s">
        <v>12276</v>
      </c>
      <c r="G6075" s="63">
        <v>2.5</v>
      </c>
    </row>
    <row r="6076" spans="1:7" hidden="1" x14ac:dyDescent="0.25">
      <c r="A6076" s="61" t="s">
        <v>12293</v>
      </c>
      <c r="B6076" s="61" t="s">
        <v>204</v>
      </c>
      <c r="C6076" s="62">
        <v>590907</v>
      </c>
      <c r="D6076" s="61" t="s">
        <v>12051</v>
      </c>
      <c r="E6076" s="61" t="s">
        <v>12181</v>
      </c>
      <c r="F6076" s="61" t="s">
        <v>12275</v>
      </c>
      <c r="G6076" s="63">
        <v>10</v>
      </c>
    </row>
    <row r="6077" spans="1:7" hidden="1" x14ac:dyDescent="0.25">
      <c r="A6077" s="61" t="s">
        <v>12293</v>
      </c>
      <c r="B6077" s="61" t="s">
        <v>204</v>
      </c>
      <c r="C6077" s="62">
        <v>590907</v>
      </c>
      <c r="D6077" s="61" t="s">
        <v>12051</v>
      </c>
      <c r="E6077" s="61" t="s">
        <v>12181</v>
      </c>
      <c r="F6077" s="61" t="s">
        <v>12276</v>
      </c>
      <c r="G6077" s="63">
        <v>10</v>
      </c>
    </row>
    <row r="6078" spans="1:7" hidden="1" x14ac:dyDescent="0.25">
      <c r="A6078" s="61" t="s">
        <v>12293</v>
      </c>
      <c r="B6078" s="61" t="s">
        <v>204</v>
      </c>
      <c r="C6078" s="62">
        <v>590907</v>
      </c>
      <c r="D6078" s="61" t="s">
        <v>12065</v>
      </c>
      <c r="E6078" s="61" t="s">
        <v>12181</v>
      </c>
      <c r="F6078" s="61" t="s">
        <v>12275</v>
      </c>
      <c r="G6078" s="63">
        <v>10</v>
      </c>
    </row>
    <row r="6079" spans="1:7" hidden="1" x14ac:dyDescent="0.25">
      <c r="A6079" s="61" t="s">
        <v>12293</v>
      </c>
      <c r="B6079" s="61" t="s">
        <v>204</v>
      </c>
      <c r="C6079" s="62">
        <v>590907</v>
      </c>
      <c r="D6079" s="61" t="s">
        <v>12065</v>
      </c>
      <c r="E6079" s="61" t="s">
        <v>12181</v>
      </c>
      <c r="F6079" s="61" t="s">
        <v>12276</v>
      </c>
      <c r="G6079" s="63">
        <v>10</v>
      </c>
    </row>
    <row r="6080" spans="1:7" hidden="1" x14ac:dyDescent="0.25">
      <c r="A6080" s="61" t="s">
        <v>12293</v>
      </c>
      <c r="B6080" s="61" t="s">
        <v>82</v>
      </c>
      <c r="C6080" s="62">
        <v>590938</v>
      </c>
      <c r="D6080" s="61" t="s">
        <v>12051</v>
      </c>
      <c r="E6080" s="61" t="s">
        <v>12182</v>
      </c>
      <c r="F6080" s="61" t="s">
        <v>12275</v>
      </c>
      <c r="G6080" s="63">
        <v>19.5</v>
      </c>
    </row>
    <row r="6081" spans="1:7" hidden="1" x14ac:dyDescent="0.25">
      <c r="A6081" s="61" t="s">
        <v>12293</v>
      </c>
      <c r="B6081" s="61" t="s">
        <v>82</v>
      </c>
      <c r="C6081" s="62">
        <v>590938</v>
      </c>
      <c r="D6081" s="61" t="s">
        <v>12148</v>
      </c>
      <c r="E6081" s="61" t="s">
        <v>12182</v>
      </c>
      <c r="F6081" s="61" t="s">
        <v>12275</v>
      </c>
      <c r="G6081" s="63">
        <v>19.5</v>
      </c>
    </row>
    <row r="6082" spans="1:7" hidden="1" x14ac:dyDescent="0.25">
      <c r="A6082" s="61" t="s">
        <v>12293</v>
      </c>
      <c r="B6082" s="61" t="s">
        <v>188</v>
      </c>
      <c r="C6082" s="62">
        <v>590960</v>
      </c>
      <c r="D6082" s="61" t="s">
        <v>12051</v>
      </c>
      <c r="E6082" s="61" t="s">
        <v>12183</v>
      </c>
      <c r="F6082" s="61" t="s">
        <v>12275</v>
      </c>
      <c r="G6082" s="63">
        <v>5</v>
      </c>
    </row>
    <row r="6083" spans="1:7" hidden="1" x14ac:dyDescent="0.25">
      <c r="A6083" s="61" t="s">
        <v>12293</v>
      </c>
      <c r="B6083" s="61" t="s">
        <v>58</v>
      </c>
      <c r="C6083" s="62">
        <v>590977</v>
      </c>
      <c r="D6083" s="61" t="s">
        <v>12051</v>
      </c>
      <c r="E6083" s="61" t="s">
        <v>12184</v>
      </c>
      <c r="F6083" s="61" t="s">
        <v>12276</v>
      </c>
      <c r="G6083" s="63">
        <v>2</v>
      </c>
    </row>
    <row r="6084" spans="1:7" hidden="1" x14ac:dyDescent="0.25">
      <c r="A6084" s="61" t="s">
        <v>12293</v>
      </c>
      <c r="B6084" s="61" t="s">
        <v>231</v>
      </c>
      <c r="C6084" s="62">
        <v>591021</v>
      </c>
      <c r="D6084" s="61" t="s">
        <v>12051</v>
      </c>
      <c r="E6084" s="61" t="s">
        <v>12185</v>
      </c>
      <c r="F6084" s="61" t="s">
        <v>12275</v>
      </c>
      <c r="G6084" s="63">
        <v>3</v>
      </c>
    </row>
    <row r="6085" spans="1:7" hidden="1" x14ac:dyDescent="0.25">
      <c r="A6085" s="61" t="s">
        <v>12293</v>
      </c>
      <c r="B6085" s="61" t="s">
        <v>78</v>
      </c>
      <c r="C6085" s="62">
        <v>591080</v>
      </c>
      <c r="D6085" s="61" t="s">
        <v>12051</v>
      </c>
      <c r="E6085" s="61" t="s">
        <v>12169</v>
      </c>
      <c r="F6085" s="61" t="s">
        <v>12275</v>
      </c>
      <c r="G6085" s="63">
        <v>6</v>
      </c>
    </row>
    <row r="6086" spans="1:7" hidden="1" x14ac:dyDescent="0.25">
      <c r="A6086" s="61" t="s">
        <v>12293</v>
      </c>
      <c r="B6086" s="61" t="s">
        <v>78</v>
      </c>
      <c r="C6086" s="62">
        <v>591080</v>
      </c>
      <c r="D6086" s="61" t="s">
        <v>12051</v>
      </c>
      <c r="E6086" s="61" t="s">
        <v>12169</v>
      </c>
      <c r="F6086" s="61" t="s">
        <v>12276</v>
      </c>
      <c r="G6086" s="63">
        <v>6</v>
      </c>
    </row>
    <row r="6087" spans="1:7" hidden="1" x14ac:dyDescent="0.25">
      <c r="A6087" s="61" t="s">
        <v>12293</v>
      </c>
      <c r="B6087" s="61" t="s">
        <v>226</v>
      </c>
      <c r="C6087" s="62">
        <v>591207</v>
      </c>
      <c r="D6087" s="61" t="s">
        <v>12051</v>
      </c>
      <c r="E6087" s="61" t="s">
        <v>12186</v>
      </c>
      <c r="F6087" s="61" t="s">
        <v>12275</v>
      </c>
      <c r="G6087" s="63">
        <v>3</v>
      </c>
    </row>
    <row r="6088" spans="1:7" hidden="1" x14ac:dyDescent="0.25">
      <c r="A6088" s="61" t="s">
        <v>12293</v>
      </c>
      <c r="B6088" s="61" t="s">
        <v>226</v>
      </c>
      <c r="C6088" s="62">
        <v>591207</v>
      </c>
      <c r="D6088" s="61" t="s">
        <v>12051</v>
      </c>
      <c r="E6088" s="61" t="s">
        <v>12186</v>
      </c>
      <c r="F6088" s="61" t="s">
        <v>12276</v>
      </c>
      <c r="G6088" s="63">
        <v>2</v>
      </c>
    </row>
    <row r="6089" spans="1:7" hidden="1" x14ac:dyDescent="0.25">
      <c r="A6089" s="61" t="s">
        <v>12293</v>
      </c>
      <c r="B6089" s="61" t="s">
        <v>226</v>
      </c>
      <c r="C6089" s="62">
        <v>591207</v>
      </c>
      <c r="D6089" s="61" t="s">
        <v>1174</v>
      </c>
      <c r="E6089" s="61" t="s">
        <v>12186</v>
      </c>
      <c r="F6089" s="61" t="s">
        <v>12275</v>
      </c>
      <c r="G6089" s="63">
        <v>3</v>
      </c>
    </row>
    <row r="6090" spans="1:7" hidden="1" x14ac:dyDescent="0.25">
      <c r="A6090" s="61" t="s">
        <v>12293</v>
      </c>
      <c r="B6090" s="61" t="s">
        <v>226</v>
      </c>
      <c r="C6090" s="62">
        <v>591207</v>
      </c>
      <c r="D6090" s="61" t="s">
        <v>1174</v>
      </c>
      <c r="E6090" s="61" t="s">
        <v>12186</v>
      </c>
      <c r="F6090" s="61" t="s">
        <v>12276</v>
      </c>
      <c r="G6090" s="63">
        <v>2</v>
      </c>
    </row>
    <row r="6091" spans="1:7" hidden="1" x14ac:dyDescent="0.25">
      <c r="A6091" s="61" t="s">
        <v>12293</v>
      </c>
      <c r="B6091" s="61" t="s">
        <v>46</v>
      </c>
      <c r="C6091" s="62">
        <v>591217</v>
      </c>
      <c r="D6091" s="61" t="s">
        <v>12051</v>
      </c>
      <c r="E6091" s="61" t="s">
        <v>12164</v>
      </c>
      <c r="F6091" s="61" t="s">
        <v>12275</v>
      </c>
      <c r="G6091" s="63">
        <v>10</v>
      </c>
    </row>
    <row r="6092" spans="1:7" hidden="1" x14ac:dyDescent="0.25">
      <c r="A6092" s="61" t="s">
        <v>12293</v>
      </c>
      <c r="B6092" s="61" t="s">
        <v>46</v>
      </c>
      <c r="C6092" s="62">
        <v>591217</v>
      </c>
      <c r="D6092" s="61" t="s">
        <v>12051</v>
      </c>
      <c r="E6092" s="61" t="s">
        <v>12164</v>
      </c>
      <c r="F6092" s="61" t="s">
        <v>12276</v>
      </c>
      <c r="G6092" s="63">
        <v>7.5</v>
      </c>
    </row>
    <row r="6093" spans="1:7" hidden="1" x14ac:dyDescent="0.25">
      <c r="A6093" s="61" t="s">
        <v>12293</v>
      </c>
      <c r="B6093" s="61" t="s">
        <v>177</v>
      </c>
      <c r="C6093" s="62">
        <v>580633</v>
      </c>
      <c r="D6093" s="61" t="s">
        <v>12051</v>
      </c>
      <c r="E6093" s="61" t="s">
        <v>12167</v>
      </c>
      <c r="F6093" s="61" t="s">
        <v>12275</v>
      </c>
      <c r="G6093" s="63">
        <v>9</v>
      </c>
    </row>
    <row r="6094" spans="1:7" hidden="1" x14ac:dyDescent="0.25">
      <c r="A6094" s="61" t="s">
        <v>12293</v>
      </c>
      <c r="B6094" s="61" t="s">
        <v>177</v>
      </c>
      <c r="C6094" s="62">
        <v>580633</v>
      </c>
      <c r="D6094" s="61" t="s">
        <v>12121</v>
      </c>
      <c r="E6094" s="61" t="s">
        <v>12167</v>
      </c>
      <c r="F6094" s="61" t="s">
        <v>12275</v>
      </c>
      <c r="G6094" s="63">
        <v>9</v>
      </c>
    </row>
    <row r="6095" spans="1:7" hidden="1" x14ac:dyDescent="0.25">
      <c r="A6095" s="61" t="s">
        <v>12293</v>
      </c>
      <c r="B6095" s="61" t="s">
        <v>54</v>
      </c>
      <c r="C6095" s="62">
        <v>591326</v>
      </c>
      <c r="D6095" s="61" t="s">
        <v>12012</v>
      </c>
      <c r="E6095" s="61" t="s">
        <v>12162</v>
      </c>
      <c r="F6095" s="61" t="s">
        <v>12275</v>
      </c>
      <c r="G6095" s="63">
        <v>16</v>
      </c>
    </row>
    <row r="6096" spans="1:7" hidden="1" x14ac:dyDescent="0.25">
      <c r="A6096" s="61" t="s">
        <v>12293</v>
      </c>
      <c r="B6096" s="61" t="s">
        <v>54</v>
      </c>
      <c r="C6096" s="62">
        <v>591326</v>
      </c>
      <c r="D6096" s="61" t="s">
        <v>12012</v>
      </c>
      <c r="E6096" s="61" t="s">
        <v>12162</v>
      </c>
      <c r="F6096" s="61" t="s">
        <v>12276</v>
      </c>
      <c r="G6096" s="63">
        <v>7</v>
      </c>
    </row>
    <row r="6097" spans="1:7" hidden="1" x14ac:dyDescent="0.25">
      <c r="A6097" s="61" t="s">
        <v>12293</v>
      </c>
      <c r="B6097" s="61" t="s">
        <v>54</v>
      </c>
      <c r="C6097" s="62">
        <v>591326</v>
      </c>
      <c r="D6097" s="61" t="s">
        <v>12051</v>
      </c>
      <c r="E6097" s="61" t="s">
        <v>12162</v>
      </c>
      <c r="F6097" s="61" t="s">
        <v>12275</v>
      </c>
      <c r="G6097" s="63">
        <v>16</v>
      </c>
    </row>
    <row r="6098" spans="1:7" hidden="1" x14ac:dyDescent="0.25">
      <c r="A6098" s="61" t="s">
        <v>12293</v>
      </c>
      <c r="B6098" s="61" t="s">
        <v>54</v>
      </c>
      <c r="C6098" s="62">
        <v>591326</v>
      </c>
      <c r="D6098" s="61" t="s">
        <v>12051</v>
      </c>
      <c r="E6098" s="61" t="s">
        <v>12162</v>
      </c>
      <c r="F6098" s="61" t="s">
        <v>12276</v>
      </c>
      <c r="G6098" s="63">
        <v>7</v>
      </c>
    </row>
    <row r="6099" spans="1:7" hidden="1" x14ac:dyDescent="0.25">
      <c r="A6099" s="61" t="s">
        <v>12293</v>
      </c>
      <c r="B6099" s="61" t="s">
        <v>168</v>
      </c>
      <c r="C6099" s="62">
        <v>591406</v>
      </c>
      <c r="D6099" s="61" t="s">
        <v>12051</v>
      </c>
      <c r="E6099" s="61" t="s">
        <v>12187</v>
      </c>
      <c r="F6099" s="61" t="s">
        <v>12275</v>
      </c>
      <c r="G6099" s="63">
        <v>4</v>
      </c>
    </row>
    <row r="6100" spans="1:7" hidden="1" x14ac:dyDescent="0.25">
      <c r="A6100" s="61" t="s">
        <v>12293</v>
      </c>
      <c r="B6100" s="61" t="s">
        <v>168</v>
      </c>
      <c r="C6100" s="62">
        <v>591406</v>
      </c>
      <c r="D6100" s="61" t="s">
        <v>12051</v>
      </c>
      <c r="E6100" s="61" t="s">
        <v>12187</v>
      </c>
      <c r="F6100" s="61" t="s">
        <v>12276</v>
      </c>
      <c r="G6100" s="63">
        <v>4</v>
      </c>
    </row>
    <row r="6101" spans="1:7" hidden="1" x14ac:dyDescent="0.25">
      <c r="A6101" s="61" t="s">
        <v>12293</v>
      </c>
      <c r="B6101" s="61" t="s">
        <v>168</v>
      </c>
      <c r="C6101" s="62">
        <v>591406</v>
      </c>
      <c r="D6101" s="61" t="s">
        <v>12132</v>
      </c>
      <c r="E6101" s="61" t="s">
        <v>12187</v>
      </c>
      <c r="F6101" s="61" t="s">
        <v>12275</v>
      </c>
      <c r="G6101" s="63">
        <v>4</v>
      </c>
    </row>
    <row r="6102" spans="1:7" hidden="1" x14ac:dyDescent="0.25">
      <c r="A6102" s="61" t="s">
        <v>12293</v>
      </c>
      <c r="B6102" s="61" t="s">
        <v>168</v>
      </c>
      <c r="C6102" s="62">
        <v>591406</v>
      </c>
      <c r="D6102" s="61" t="s">
        <v>12132</v>
      </c>
      <c r="E6102" s="61" t="s">
        <v>12187</v>
      </c>
      <c r="F6102" s="61" t="s">
        <v>12276</v>
      </c>
      <c r="G6102" s="63">
        <v>4</v>
      </c>
    </row>
    <row r="6103" spans="1:7" hidden="1" x14ac:dyDescent="0.25">
      <c r="A6103" s="61" t="s">
        <v>12293</v>
      </c>
      <c r="B6103" s="61" t="s">
        <v>136</v>
      </c>
      <c r="C6103" s="62">
        <v>105593</v>
      </c>
      <c r="D6103" s="61" t="s">
        <v>12051</v>
      </c>
      <c r="E6103" s="61" t="s">
        <v>12172</v>
      </c>
      <c r="F6103" s="61" t="s">
        <v>12275</v>
      </c>
      <c r="G6103" s="63">
        <v>3</v>
      </c>
    </row>
    <row r="6104" spans="1:7" hidden="1" x14ac:dyDescent="0.25">
      <c r="A6104" s="61" t="s">
        <v>12293</v>
      </c>
      <c r="B6104" s="61" t="s">
        <v>124</v>
      </c>
      <c r="C6104" s="62">
        <v>591502</v>
      </c>
      <c r="D6104" s="61" t="s">
        <v>12051</v>
      </c>
      <c r="E6104" s="61" t="s">
        <v>12188</v>
      </c>
      <c r="F6104" s="61" t="s">
        <v>12275</v>
      </c>
      <c r="G6104" s="63">
        <v>4.0999999999999996</v>
      </c>
    </row>
    <row r="6105" spans="1:7" hidden="1" x14ac:dyDescent="0.25">
      <c r="A6105" s="61" t="s">
        <v>12293</v>
      </c>
      <c r="B6105" s="61" t="s">
        <v>124</v>
      </c>
      <c r="C6105" s="62">
        <v>591502</v>
      </c>
      <c r="D6105" s="61" t="s">
        <v>12051</v>
      </c>
      <c r="E6105" s="61" t="s">
        <v>12188</v>
      </c>
      <c r="F6105" s="61" t="s">
        <v>12276</v>
      </c>
      <c r="G6105" s="63">
        <v>4.0999999999999996</v>
      </c>
    </row>
    <row r="6106" spans="1:7" hidden="1" x14ac:dyDescent="0.25">
      <c r="A6106" s="61" t="s">
        <v>12293</v>
      </c>
      <c r="B6106" s="61" t="s">
        <v>124</v>
      </c>
      <c r="C6106" s="62">
        <v>591502</v>
      </c>
      <c r="D6106" s="61" t="s">
        <v>12095</v>
      </c>
      <c r="E6106" s="61" t="s">
        <v>12188</v>
      </c>
      <c r="F6106" s="61" t="s">
        <v>12275</v>
      </c>
      <c r="G6106" s="63">
        <v>4.0999999999999996</v>
      </c>
    </row>
    <row r="6107" spans="1:7" hidden="1" x14ac:dyDescent="0.25">
      <c r="A6107" s="61" t="s">
        <v>12293</v>
      </c>
      <c r="B6107" s="61" t="s">
        <v>124</v>
      </c>
      <c r="C6107" s="62">
        <v>591502</v>
      </c>
      <c r="D6107" s="61" t="s">
        <v>12095</v>
      </c>
      <c r="E6107" s="61" t="s">
        <v>12188</v>
      </c>
      <c r="F6107" s="61" t="s">
        <v>12276</v>
      </c>
      <c r="G6107" s="63">
        <v>4.0999999999999996</v>
      </c>
    </row>
    <row r="6108" spans="1:7" hidden="1" x14ac:dyDescent="0.25">
      <c r="A6108" s="61" t="s">
        <v>12293</v>
      </c>
      <c r="B6108" s="61" t="s">
        <v>153</v>
      </c>
      <c r="C6108" s="62">
        <v>591531</v>
      </c>
      <c r="D6108" s="61" t="s">
        <v>12051</v>
      </c>
      <c r="E6108" s="61" t="s">
        <v>12184</v>
      </c>
      <c r="F6108" s="61" t="s">
        <v>12275</v>
      </c>
      <c r="G6108" s="63">
        <v>5</v>
      </c>
    </row>
    <row r="6109" spans="1:7" hidden="1" x14ac:dyDescent="0.25">
      <c r="A6109" s="61" t="s">
        <v>12293</v>
      </c>
      <c r="B6109" s="61" t="s">
        <v>153</v>
      </c>
      <c r="C6109" s="62">
        <v>591531</v>
      </c>
      <c r="D6109" s="61" t="s">
        <v>12051</v>
      </c>
      <c r="E6109" s="61" t="s">
        <v>12184</v>
      </c>
      <c r="F6109" s="61" t="s">
        <v>12276</v>
      </c>
      <c r="G6109" s="63">
        <v>3</v>
      </c>
    </row>
    <row r="6110" spans="1:7" hidden="1" x14ac:dyDescent="0.25">
      <c r="A6110" s="61" t="s">
        <v>12293</v>
      </c>
      <c r="B6110" s="61" t="s">
        <v>246</v>
      </c>
      <c r="C6110" s="62">
        <v>591548</v>
      </c>
      <c r="D6110" s="61" t="s">
        <v>12012</v>
      </c>
      <c r="E6110" s="61" t="s">
        <v>12168</v>
      </c>
      <c r="F6110" s="61" t="s">
        <v>12275</v>
      </c>
      <c r="G6110" s="63">
        <v>15</v>
      </c>
    </row>
    <row r="6111" spans="1:7" hidden="1" x14ac:dyDescent="0.25">
      <c r="A6111" s="61" t="s">
        <v>12293</v>
      </c>
      <c r="B6111" s="61" t="s">
        <v>246</v>
      </c>
      <c r="C6111" s="62">
        <v>591548</v>
      </c>
      <c r="D6111" s="61" t="s">
        <v>12012</v>
      </c>
      <c r="E6111" s="61" t="s">
        <v>12168</v>
      </c>
      <c r="F6111" s="61" t="s">
        <v>12276</v>
      </c>
      <c r="G6111" s="63">
        <v>11.5</v>
      </c>
    </row>
    <row r="6112" spans="1:7" hidden="1" x14ac:dyDescent="0.25">
      <c r="A6112" s="61" t="s">
        <v>12293</v>
      </c>
      <c r="B6112" s="61" t="s">
        <v>246</v>
      </c>
      <c r="C6112" s="62">
        <v>591548</v>
      </c>
      <c r="D6112" s="61" t="s">
        <v>12051</v>
      </c>
      <c r="E6112" s="61" t="s">
        <v>12168</v>
      </c>
      <c r="F6112" s="61" t="s">
        <v>12275</v>
      </c>
      <c r="G6112" s="63">
        <v>15</v>
      </c>
    </row>
    <row r="6113" spans="1:7" hidden="1" x14ac:dyDescent="0.25">
      <c r="A6113" s="61" t="s">
        <v>12293</v>
      </c>
      <c r="B6113" s="61" t="s">
        <v>246</v>
      </c>
      <c r="C6113" s="62">
        <v>591548</v>
      </c>
      <c r="D6113" s="61" t="s">
        <v>12051</v>
      </c>
      <c r="E6113" s="61" t="s">
        <v>12168</v>
      </c>
      <c r="F6113" s="61" t="s">
        <v>12276</v>
      </c>
      <c r="G6113" s="63">
        <v>11.5</v>
      </c>
    </row>
    <row r="6114" spans="1:7" hidden="1" x14ac:dyDescent="0.25">
      <c r="A6114" s="61" t="s">
        <v>12293</v>
      </c>
      <c r="B6114" s="61" t="s">
        <v>246</v>
      </c>
      <c r="C6114" s="62">
        <v>591548</v>
      </c>
      <c r="D6114" s="61" t="s">
        <v>12031</v>
      </c>
      <c r="E6114" s="61" t="s">
        <v>12168</v>
      </c>
      <c r="F6114" s="61" t="s">
        <v>12275</v>
      </c>
      <c r="G6114" s="63">
        <v>15</v>
      </c>
    </row>
    <row r="6115" spans="1:7" hidden="1" x14ac:dyDescent="0.25">
      <c r="A6115" s="61" t="s">
        <v>12293</v>
      </c>
      <c r="B6115" s="61" t="s">
        <v>246</v>
      </c>
      <c r="C6115" s="62">
        <v>591548</v>
      </c>
      <c r="D6115" s="61" t="s">
        <v>12031</v>
      </c>
      <c r="E6115" s="61" t="s">
        <v>12168</v>
      </c>
      <c r="F6115" s="61" t="s">
        <v>12276</v>
      </c>
      <c r="G6115" s="63">
        <v>11.5</v>
      </c>
    </row>
    <row r="6116" spans="1:7" hidden="1" x14ac:dyDescent="0.25">
      <c r="A6116" s="61" t="s">
        <v>12293</v>
      </c>
      <c r="B6116" s="61" t="s">
        <v>246</v>
      </c>
      <c r="C6116" s="62">
        <v>591548</v>
      </c>
      <c r="D6116" s="61" t="s">
        <v>11954</v>
      </c>
      <c r="E6116" s="61" t="s">
        <v>12168</v>
      </c>
      <c r="F6116" s="61" t="s">
        <v>12275</v>
      </c>
      <c r="G6116" s="63">
        <v>15</v>
      </c>
    </row>
    <row r="6117" spans="1:7" hidden="1" x14ac:dyDescent="0.25">
      <c r="A6117" s="61" t="s">
        <v>12293</v>
      </c>
      <c r="B6117" s="61" t="s">
        <v>246</v>
      </c>
      <c r="C6117" s="62">
        <v>591548</v>
      </c>
      <c r="D6117" s="61" t="s">
        <v>11954</v>
      </c>
      <c r="E6117" s="61" t="s">
        <v>12168</v>
      </c>
      <c r="F6117" s="61" t="s">
        <v>12276</v>
      </c>
      <c r="G6117" s="63">
        <v>11.5</v>
      </c>
    </row>
    <row r="6118" spans="1:7" hidden="1" x14ac:dyDescent="0.25">
      <c r="A6118" s="61" t="s">
        <v>12293</v>
      </c>
      <c r="B6118" s="61" t="s">
        <v>164</v>
      </c>
      <c r="C6118" s="62">
        <v>492349</v>
      </c>
      <c r="D6118" s="61" t="s">
        <v>12051</v>
      </c>
      <c r="E6118" s="61" t="s">
        <v>12189</v>
      </c>
      <c r="F6118" s="61" t="s">
        <v>12275</v>
      </c>
      <c r="G6118" s="63">
        <v>5</v>
      </c>
    </row>
    <row r="6119" spans="1:7" hidden="1" x14ac:dyDescent="0.25">
      <c r="A6119" s="61" t="s">
        <v>12293</v>
      </c>
      <c r="B6119" s="61" t="s">
        <v>164</v>
      </c>
      <c r="C6119" s="62">
        <v>492349</v>
      </c>
      <c r="D6119" s="61" t="s">
        <v>12051</v>
      </c>
      <c r="E6119" s="61" t="s">
        <v>12189</v>
      </c>
      <c r="F6119" s="61" t="s">
        <v>12276</v>
      </c>
      <c r="G6119" s="63">
        <v>2.5</v>
      </c>
    </row>
    <row r="6120" spans="1:7" hidden="1" x14ac:dyDescent="0.25">
      <c r="A6120" s="61" t="s">
        <v>12293</v>
      </c>
      <c r="B6120" s="61" t="s">
        <v>164</v>
      </c>
      <c r="C6120" s="62">
        <v>492349</v>
      </c>
      <c r="D6120" s="61" t="s">
        <v>12077</v>
      </c>
      <c r="E6120" s="61" t="s">
        <v>12189</v>
      </c>
      <c r="F6120" s="61" t="s">
        <v>12275</v>
      </c>
      <c r="G6120" s="63">
        <v>5</v>
      </c>
    </row>
    <row r="6121" spans="1:7" hidden="1" x14ac:dyDescent="0.25">
      <c r="A6121" s="61" t="s">
        <v>12293</v>
      </c>
      <c r="B6121" s="61" t="s">
        <v>164</v>
      </c>
      <c r="C6121" s="62">
        <v>492349</v>
      </c>
      <c r="D6121" s="61" t="s">
        <v>12077</v>
      </c>
      <c r="E6121" s="61" t="s">
        <v>12189</v>
      </c>
      <c r="F6121" s="61" t="s">
        <v>12276</v>
      </c>
      <c r="G6121" s="63">
        <v>2.5</v>
      </c>
    </row>
    <row r="6122" spans="1:7" hidden="1" x14ac:dyDescent="0.25">
      <c r="A6122" s="61" t="s">
        <v>12293</v>
      </c>
      <c r="B6122" s="61" t="s">
        <v>1968</v>
      </c>
      <c r="C6122" s="62">
        <v>591610</v>
      </c>
      <c r="D6122" s="61" t="s">
        <v>12051</v>
      </c>
      <c r="E6122" s="61" t="s">
        <v>12190</v>
      </c>
      <c r="F6122" s="61" t="s">
        <v>12275</v>
      </c>
      <c r="G6122" s="63">
        <v>5</v>
      </c>
    </row>
    <row r="6123" spans="1:7" hidden="1" x14ac:dyDescent="0.25">
      <c r="A6123" s="61" t="s">
        <v>12293</v>
      </c>
      <c r="B6123" s="61" t="s">
        <v>1968</v>
      </c>
      <c r="C6123" s="62">
        <v>591610</v>
      </c>
      <c r="D6123" s="61" t="s">
        <v>12075</v>
      </c>
      <c r="E6123" s="61" t="s">
        <v>12190</v>
      </c>
      <c r="F6123" s="61" t="s">
        <v>12275</v>
      </c>
      <c r="G6123" s="63">
        <v>5</v>
      </c>
    </row>
    <row r="6124" spans="1:7" hidden="1" x14ac:dyDescent="0.25">
      <c r="A6124" s="61" t="s">
        <v>12293</v>
      </c>
      <c r="B6124" s="61" t="s">
        <v>253</v>
      </c>
      <c r="C6124" s="62">
        <v>591671</v>
      </c>
      <c r="D6124" s="61" t="s">
        <v>12051</v>
      </c>
      <c r="E6124" s="61" t="s">
        <v>12191</v>
      </c>
      <c r="F6124" s="61" t="s">
        <v>12275</v>
      </c>
      <c r="G6124" s="63">
        <v>5</v>
      </c>
    </row>
    <row r="6125" spans="1:7" hidden="1" x14ac:dyDescent="0.25">
      <c r="A6125" s="61" t="s">
        <v>12293</v>
      </c>
      <c r="B6125" s="61" t="s">
        <v>253</v>
      </c>
      <c r="C6125" s="62">
        <v>591671</v>
      </c>
      <c r="D6125" s="61" t="s">
        <v>12051</v>
      </c>
      <c r="E6125" s="61" t="s">
        <v>12191</v>
      </c>
      <c r="F6125" s="61" t="s">
        <v>12276</v>
      </c>
      <c r="G6125" s="63">
        <v>3</v>
      </c>
    </row>
    <row r="6126" spans="1:7" hidden="1" x14ac:dyDescent="0.25">
      <c r="A6126" s="61" t="s">
        <v>12293</v>
      </c>
      <c r="B6126" s="61" t="s">
        <v>253</v>
      </c>
      <c r="C6126" s="62">
        <v>591671</v>
      </c>
      <c r="D6126" s="61" t="s">
        <v>12108</v>
      </c>
      <c r="E6126" s="61" t="s">
        <v>12191</v>
      </c>
      <c r="F6126" s="61" t="s">
        <v>12275</v>
      </c>
      <c r="G6126" s="63">
        <v>5</v>
      </c>
    </row>
    <row r="6127" spans="1:7" hidden="1" x14ac:dyDescent="0.25">
      <c r="A6127" s="61" t="s">
        <v>12293</v>
      </c>
      <c r="B6127" s="61" t="s">
        <v>253</v>
      </c>
      <c r="C6127" s="62">
        <v>591671</v>
      </c>
      <c r="D6127" s="61" t="s">
        <v>12108</v>
      </c>
      <c r="E6127" s="61" t="s">
        <v>12191</v>
      </c>
      <c r="F6127" s="61" t="s">
        <v>12276</v>
      </c>
      <c r="G6127" s="63">
        <v>3</v>
      </c>
    </row>
    <row r="6128" spans="1:7" hidden="1" x14ac:dyDescent="0.25">
      <c r="A6128" s="61" t="s">
        <v>12293</v>
      </c>
      <c r="B6128" s="61" t="s">
        <v>83</v>
      </c>
      <c r="C6128" s="62">
        <v>591389</v>
      </c>
      <c r="D6128" s="61" t="s">
        <v>12051</v>
      </c>
      <c r="E6128" s="61" t="s">
        <v>12191</v>
      </c>
      <c r="F6128" s="61" t="s">
        <v>12275</v>
      </c>
      <c r="G6128" s="63">
        <v>7</v>
      </c>
    </row>
    <row r="6129" spans="1:7" hidden="1" x14ac:dyDescent="0.25">
      <c r="A6129" s="61" t="s">
        <v>12293</v>
      </c>
      <c r="B6129" s="61" t="s">
        <v>83</v>
      </c>
      <c r="C6129" s="62">
        <v>591389</v>
      </c>
      <c r="D6129" s="61" t="s">
        <v>12051</v>
      </c>
      <c r="E6129" s="61" t="s">
        <v>12191</v>
      </c>
      <c r="F6129" s="61" t="s">
        <v>12276</v>
      </c>
      <c r="G6129" s="63">
        <v>5</v>
      </c>
    </row>
    <row r="6130" spans="1:7" hidden="1" x14ac:dyDescent="0.25">
      <c r="A6130" s="61" t="s">
        <v>12293</v>
      </c>
      <c r="B6130" s="61" t="s">
        <v>83</v>
      </c>
      <c r="C6130" s="62">
        <v>591389</v>
      </c>
      <c r="D6130" s="61" t="s">
        <v>12108</v>
      </c>
      <c r="E6130" s="61" t="s">
        <v>12191</v>
      </c>
      <c r="F6130" s="61" t="s">
        <v>12275</v>
      </c>
      <c r="G6130" s="63">
        <v>7</v>
      </c>
    </row>
    <row r="6131" spans="1:7" hidden="1" x14ac:dyDescent="0.25">
      <c r="A6131" s="61" t="s">
        <v>12293</v>
      </c>
      <c r="B6131" s="61" t="s">
        <v>83</v>
      </c>
      <c r="C6131" s="62">
        <v>591389</v>
      </c>
      <c r="D6131" s="61" t="s">
        <v>12108</v>
      </c>
      <c r="E6131" s="61" t="s">
        <v>12191</v>
      </c>
      <c r="F6131" s="61" t="s">
        <v>12276</v>
      </c>
      <c r="G6131" s="63">
        <v>5</v>
      </c>
    </row>
    <row r="6132" spans="1:7" hidden="1" x14ac:dyDescent="0.25">
      <c r="A6132" s="61" t="s">
        <v>12293</v>
      </c>
      <c r="B6132" s="61" t="s">
        <v>59</v>
      </c>
      <c r="C6132" s="62">
        <v>591836</v>
      </c>
      <c r="D6132" s="61" t="s">
        <v>12051</v>
      </c>
      <c r="E6132" s="61" t="s">
        <v>12192</v>
      </c>
      <c r="F6132" s="61" t="s">
        <v>12275</v>
      </c>
      <c r="G6132" s="63">
        <v>10</v>
      </c>
    </row>
    <row r="6133" spans="1:7" hidden="1" x14ac:dyDescent="0.25">
      <c r="A6133" s="61" t="s">
        <v>12293</v>
      </c>
      <c r="B6133" s="61" t="s">
        <v>42</v>
      </c>
      <c r="C6133" s="62">
        <v>591851</v>
      </c>
      <c r="D6133" s="61" t="s">
        <v>12051</v>
      </c>
      <c r="E6133" s="61" t="s">
        <v>12193</v>
      </c>
      <c r="F6133" s="61" t="s">
        <v>12276</v>
      </c>
      <c r="G6133" s="63">
        <v>7.5</v>
      </c>
    </row>
    <row r="6134" spans="1:7" hidden="1" x14ac:dyDescent="0.25">
      <c r="A6134" s="61" t="s">
        <v>12293</v>
      </c>
      <c r="B6134" s="61" t="s">
        <v>42</v>
      </c>
      <c r="C6134" s="62">
        <v>591851</v>
      </c>
      <c r="D6134" s="61" t="s">
        <v>12037</v>
      </c>
      <c r="E6134" s="61" t="s">
        <v>12193</v>
      </c>
      <c r="F6134" s="61" t="s">
        <v>12276</v>
      </c>
      <c r="G6134" s="63">
        <v>7.5</v>
      </c>
    </row>
    <row r="6135" spans="1:7" hidden="1" x14ac:dyDescent="0.25">
      <c r="A6135" s="61" t="s">
        <v>12293</v>
      </c>
      <c r="B6135" s="61" t="s">
        <v>7920</v>
      </c>
      <c r="C6135" s="62">
        <v>591893</v>
      </c>
      <c r="D6135" s="61" t="s">
        <v>12051</v>
      </c>
      <c r="E6135" s="61" t="s">
        <v>12194</v>
      </c>
      <c r="F6135" s="61" t="s">
        <v>12276</v>
      </c>
      <c r="G6135" s="63">
        <v>23</v>
      </c>
    </row>
    <row r="6136" spans="1:7" hidden="1" x14ac:dyDescent="0.25">
      <c r="A6136" s="61" t="s">
        <v>12293</v>
      </c>
      <c r="B6136" s="61" t="s">
        <v>7920</v>
      </c>
      <c r="C6136" s="62">
        <v>591893</v>
      </c>
      <c r="D6136" s="61" t="s">
        <v>12137</v>
      </c>
      <c r="E6136" s="61" t="s">
        <v>12194</v>
      </c>
      <c r="F6136" s="61" t="s">
        <v>12276</v>
      </c>
      <c r="G6136" s="63">
        <v>23</v>
      </c>
    </row>
    <row r="6137" spans="1:7" hidden="1" x14ac:dyDescent="0.25">
      <c r="A6137" s="61" t="s">
        <v>12293</v>
      </c>
      <c r="B6137" s="61" t="s">
        <v>182</v>
      </c>
      <c r="C6137" s="62">
        <v>591274</v>
      </c>
      <c r="D6137" s="61" t="s">
        <v>12051</v>
      </c>
      <c r="E6137" s="61" t="s">
        <v>12195</v>
      </c>
      <c r="F6137" s="61" t="s">
        <v>12275</v>
      </c>
      <c r="G6137" s="63">
        <v>5</v>
      </c>
    </row>
    <row r="6138" spans="1:7" hidden="1" x14ac:dyDescent="0.25">
      <c r="A6138" s="61" t="s">
        <v>12293</v>
      </c>
      <c r="B6138" s="61" t="s">
        <v>182</v>
      </c>
      <c r="C6138" s="62">
        <v>591274</v>
      </c>
      <c r="D6138" s="61" t="s">
        <v>12051</v>
      </c>
      <c r="E6138" s="61" t="s">
        <v>12195</v>
      </c>
      <c r="F6138" s="61" t="s">
        <v>12276</v>
      </c>
      <c r="G6138" s="63">
        <v>5</v>
      </c>
    </row>
    <row r="6139" spans="1:7" hidden="1" x14ac:dyDescent="0.25">
      <c r="A6139" s="61" t="s">
        <v>12293</v>
      </c>
      <c r="B6139" s="61" t="s">
        <v>72</v>
      </c>
      <c r="C6139" s="62">
        <v>591927</v>
      </c>
      <c r="D6139" s="61" t="s">
        <v>12051</v>
      </c>
      <c r="E6139" s="61" t="s">
        <v>12196</v>
      </c>
      <c r="F6139" s="61" t="s">
        <v>12275</v>
      </c>
      <c r="G6139" s="63">
        <v>14</v>
      </c>
    </row>
    <row r="6140" spans="1:7" hidden="1" x14ac:dyDescent="0.25">
      <c r="A6140" s="61" t="s">
        <v>12293</v>
      </c>
      <c r="B6140" s="61" t="s">
        <v>72</v>
      </c>
      <c r="C6140" s="62">
        <v>591927</v>
      </c>
      <c r="D6140" s="61" t="s">
        <v>12051</v>
      </c>
      <c r="E6140" s="61" t="s">
        <v>12196</v>
      </c>
      <c r="F6140" s="61" t="s">
        <v>12276</v>
      </c>
      <c r="G6140" s="63">
        <v>11.5</v>
      </c>
    </row>
    <row r="6141" spans="1:7" hidden="1" x14ac:dyDescent="0.25">
      <c r="A6141" s="61" t="s">
        <v>12293</v>
      </c>
      <c r="B6141" s="61" t="s">
        <v>72</v>
      </c>
      <c r="C6141" s="62">
        <v>591927</v>
      </c>
      <c r="D6141" s="61" t="s">
        <v>12124</v>
      </c>
      <c r="E6141" s="61" t="s">
        <v>12196</v>
      </c>
      <c r="F6141" s="61" t="s">
        <v>12275</v>
      </c>
      <c r="G6141" s="63">
        <v>14</v>
      </c>
    </row>
    <row r="6142" spans="1:7" hidden="1" x14ac:dyDescent="0.25">
      <c r="A6142" s="61" t="s">
        <v>12293</v>
      </c>
      <c r="B6142" s="61" t="s">
        <v>72</v>
      </c>
      <c r="C6142" s="62">
        <v>591927</v>
      </c>
      <c r="D6142" s="61" t="s">
        <v>12124</v>
      </c>
      <c r="E6142" s="61" t="s">
        <v>12196</v>
      </c>
      <c r="F6142" s="61" t="s">
        <v>12276</v>
      </c>
      <c r="G6142" s="63">
        <v>11.5</v>
      </c>
    </row>
    <row r="6143" spans="1:7" hidden="1" x14ac:dyDescent="0.25">
      <c r="A6143" s="61" t="s">
        <v>12293</v>
      </c>
      <c r="B6143" s="61" t="s">
        <v>163</v>
      </c>
      <c r="C6143" s="62">
        <v>591963</v>
      </c>
      <c r="D6143" s="61" t="s">
        <v>12051</v>
      </c>
      <c r="E6143" s="61" t="s">
        <v>12197</v>
      </c>
      <c r="F6143" s="61" t="s">
        <v>12276</v>
      </c>
      <c r="G6143" s="63">
        <v>5</v>
      </c>
    </row>
    <row r="6144" spans="1:7" hidden="1" x14ac:dyDescent="0.25">
      <c r="A6144" s="61" t="s">
        <v>12293</v>
      </c>
      <c r="B6144" s="61" t="s">
        <v>163</v>
      </c>
      <c r="C6144" s="62">
        <v>591963</v>
      </c>
      <c r="D6144" s="61" t="s">
        <v>12051</v>
      </c>
      <c r="E6144" s="61" t="s">
        <v>12198</v>
      </c>
      <c r="F6144" s="61" t="s">
        <v>12275</v>
      </c>
      <c r="G6144" s="63">
        <v>5</v>
      </c>
    </row>
    <row r="6145" spans="1:7" hidden="1" x14ac:dyDescent="0.25">
      <c r="A6145" s="61" t="s">
        <v>12293</v>
      </c>
      <c r="B6145" s="61" t="s">
        <v>163</v>
      </c>
      <c r="C6145" s="62">
        <v>591963</v>
      </c>
      <c r="D6145" s="61" t="s">
        <v>12051</v>
      </c>
      <c r="E6145" s="61" t="s">
        <v>12198</v>
      </c>
      <c r="F6145" s="61" t="s">
        <v>12276</v>
      </c>
      <c r="G6145" s="63">
        <v>5</v>
      </c>
    </row>
    <row r="6146" spans="1:7" hidden="1" x14ac:dyDescent="0.25">
      <c r="A6146" s="61" t="s">
        <v>12293</v>
      </c>
      <c r="B6146" s="61" t="s">
        <v>163</v>
      </c>
      <c r="C6146" s="62">
        <v>591963</v>
      </c>
      <c r="D6146" s="61" t="s">
        <v>11979</v>
      </c>
      <c r="E6146" s="61" t="s">
        <v>12198</v>
      </c>
      <c r="F6146" s="61" t="s">
        <v>12275</v>
      </c>
      <c r="G6146" s="63">
        <v>5</v>
      </c>
    </row>
    <row r="6147" spans="1:7" hidden="1" x14ac:dyDescent="0.25">
      <c r="A6147" s="61" t="s">
        <v>12293</v>
      </c>
      <c r="B6147" s="61" t="s">
        <v>163</v>
      </c>
      <c r="C6147" s="62">
        <v>591963</v>
      </c>
      <c r="D6147" s="61" t="s">
        <v>11979</v>
      </c>
      <c r="E6147" s="61" t="s">
        <v>12198</v>
      </c>
      <c r="F6147" s="61" t="s">
        <v>12276</v>
      </c>
      <c r="G6147" s="63">
        <v>3</v>
      </c>
    </row>
    <row r="6148" spans="1:7" hidden="1" x14ac:dyDescent="0.25">
      <c r="A6148" s="61" t="s">
        <v>12293</v>
      </c>
      <c r="B6148" s="61" t="s">
        <v>56</v>
      </c>
      <c r="C6148" s="62">
        <v>591975</v>
      </c>
      <c r="D6148" s="61" t="s">
        <v>12051</v>
      </c>
      <c r="E6148" s="61" t="s">
        <v>12164</v>
      </c>
      <c r="F6148" s="61" t="s">
        <v>12275</v>
      </c>
      <c r="G6148" s="63">
        <v>10</v>
      </c>
    </row>
    <row r="6149" spans="1:7" hidden="1" x14ac:dyDescent="0.25">
      <c r="A6149" s="61" t="s">
        <v>12293</v>
      </c>
      <c r="B6149" s="61" t="s">
        <v>56</v>
      </c>
      <c r="C6149" s="62">
        <v>591975</v>
      </c>
      <c r="D6149" s="61" t="s">
        <v>12051</v>
      </c>
      <c r="E6149" s="61" t="s">
        <v>12164</v>
      </c>
      <c r="F6149" s="61" t="s">
        <v>12276</v>
      </c>
      <c r="G6149" s="63">
        <v>7.5</v>
      </c>
    </row>
    <row r="6150" spans="1:7" hidden="1" x14ac:dyDescent="0.25">
      <c r="A6150" s="61" t="s">
        <v>12293</v>
      </c>
      <c r="B6150" s="61" t="s">
        <v>985</v>
      </c>
      <c r="C6150" s="62">
        <v>592118</v>
      </c>
      <c r="D6150" s="61" t="s">
        <v>12051</v>
      </c>
      <c r="E6150" s="61" t="s">
        <v>12199</v>
      </c>
      <c r="F6150" s="61" t="s">
        <v>12276</v>
      </c>
      <c r="G6150" s="63">
        <v>19.86</v>
      </c>
    </row>
    <row r="6151" spans="1:7" hidden="1" x14ac:dyDescent="0.25">
      <c r="A6151" s="61" t="s">
        <v>12293</v>
      </c>
      <c r="B6151" s="61" t="s">
        <v>985</v>
      </c>
      <c r="C6151" s="62">
        <v>592118</v>
      </c>
      <c r="D6151" s="61" t="s">
        <v>11981</v>
      </c>
      <c r="E6151" s="61" t="s">
        <v>12199</v>
      </c>
      <c r="F6151" s="61" t="s">
        <v>12276</v>
      </c>
      <c r="G6151" s="63">
        <v>19.86</v>
      </c>
    </row>
    <row r="6152" spans="1:7" hidden="1" x14ac:dyDescent="0.25">
      <c r="A6152" s="61" t="s">
        <v>12293</v>
      </c>
      <c r="B6152" s="61" t="s">
        <v>1004</v>
      </c>
      <c r="C6152" s="62">
        <v>592130</v>
      </c>
      <c r="D6152" s="61" t="s">
        <v>12051</v>
      </c>
      <c r="E6152" s="61" t="s">
        <v>12200</v>
      </c>
      <c r="F6152" s="61" t="s">
        <v>12275</v>
      </c>
      <c r="G6152" s="63">
        <v>8</v>
      </c>
    </row>
    <row r="6153" spans="1:7" hidden="1" x14ac:dyDescent="0.25">
      <c r="A6153" s="61" t="s">
        <v>12293</v>
      </c>
      <c r="B6153" s="61" t="s">
        <v>977</v>
      </c>
      <c r="C6153" s="62">
        <v>592266</v>
      </c>
      <c r="D6153" s="61" t="s">
        <v>12051</v>
      </c>
      <c r="E6153" s="61" t="s">
        <v>12195</v>
      </c>
      <c r="F6153" s="61" t="s">
        <v>12275</v>
      </c>
      <c r="G6153" s="63">
        <v>5</v>
      </c>
    </row>
    <row r="6154" spans="1:7" hidden="1" x14ac:dyDescent="0.25">
      <c r="A6154" s="61" t="s">
        <v>12293</v>
      </c>
      <c r="B6154" s="61" t="s">
        <v>977</v>
      </c>
      <c r="C6154" s="62">
        <v>592266</v>
      </c>
      <c r="D6154" s="61" t="s">
        <v>12051</v>
      </c>
      <c r="E6154" s="61" t="s">
        <v>12195</v>
      </c>
      <c r="F6154" s="61" t="s">
        <v>12276</v>
      </c>
      <c r="G6154" s="63">
        <v>3.5</v>
      </c>
    </row>
    <row r="6155" spans="1:7" hidden="1" x14ac:dyDescent="0.25">
      <c r="A6155" s="61" t="s">
        <v>12293</v>
      </c>
      <c r="B6155" s="61" t="s">
        <v>964</v>
      </c>
      <c r="C6155" s="62">
        <v>592305</v>
      </c>
      <c r="D6155" s="61" t="s">
        <v>12129</v>
      </c>
      <c r="E6155" s="61" t="s">
        <v>12201</v>
      </c>
      <c r="F6155" s="61" t="s">
        <v>12276</v>
      </c>
      <c r="G6155" s="63">
        <v>17.5</v>
      </c>
    </row>
    <row r="6156" spans="1:7" hidden="1" x14ac:dyDescent="0.25">
      <c r="A6156" s="61" t="s">
        <v>12293</v>
      </c>
      <c r="B6156" s="61" t="s">
        <v>964</v>
      </c>
      <c r="C6156" s="62">
        <v>592305</v>
      </c>
      <c r="D6156" s="61" t="s">
        <v>12051</v>
      </c>
      <c r="E6156" s="61" t="s">
        <v>12201</v>
      </c>
      <c r="F6156" s="61" t="s">
        <v>12276</v>
      </c>
      <c r="G6156" s="63">
        <v>17.5</v>
      </c>
    </row>
    <row r="6157" spans="1:7" hidden="1" x14ac:dyDescent="0.25">
      <c r="A6157" s="61" t="s">
        <v>12293</v>
      </c>
      <c r="B6157" s="61" t="s">
        <v>979</v>
      </c>
      <c r="C6157" s="62">
        <v>592306</v>
      </c>
      <c r="D6157" s="61" t="s">
        <v>12051</v>
      </c>
      <c r="E6157" s="61" t="s">
        <v>12166</v>
      </c>
      <c r="F6157" s="61" t="s">
        <v>12276</v>
      </c>
      <c r="G6157" s="63">
        <v>8</v>
      </c>
    </row>
    <row r="6158" spans="1:7" hidden="1" x14ac:dyDescent="0.25">
      <c r="A6158" s="61" t="s">
        <v>12293</v>
      </c>
      <c r="B6158" s="61" t="s">
        <v>149</v>
      </c>
      <c r="C6158" s="62">
        <v>578282</v>
      </c>
      <c r="D6158" s="61" t="s">
        <v>12051</v>
      </c>
      <c r="E6158" s="61" t="s">
        <v>12195</v>
      </c>
      <c r="F6158" s="61" t="s">
        <v>12275</v>
      </c>
      <c r="G6158" s="63">
        <v>5.9</v>
      </c>
    </row>
    <row r="6159" spans="1:7" hidden="1" x14ac:dyDescent="0.25">
      <c r="A6159" s="61" t="s">
        <v>12293</v>
      </c>
      <c r="B6159" s="61" t="s">
        <v>149</v>
      </c>
      <c r="C6159" s="62">
        <v>578282</v>
      </c>
      <c r="D6159" s="61" t="s">
        <v>12051</v>
      </c>
      <c r="E6159" s="61" t="s">
        <v>12195</v>
      </c>
      <c r="F6159" s="61" t="s">
        <v>12276</v>
      </c>
      <c r="G6159" s="63">
        <v>3.5</v>
      </c>
    </row>
    <row r="6160" spans="1:7" hidden="1" x14ac:dyDescent="0.25">
      <c r="A6160" s="61" t="s">
        <v>12293</v>
      </c>
      <c r="B6160" s="61" t="s">
        <v>149</v>
      </c>
      <c r="C6160" s="62">
        <v>578282</v>
      </c>
      <c r="D6160" s="61" t="s">
        <v>11987</v>
      </c>
      <c r="E6160" s="61" t="s">
        <v>12195</v>
      </c>
      <c r="F6160" s="61" t="s">
        <v>12275</v>
      </c>
      <c r="G6160" s="63">
        <v>5.9</v>
      </c>
    </row>
    <row r="6161" spans="1:7" hidden="1" x14ac:dyDescent="0.25">
      <c r="A6161" s="61" t="s">
        <v>12293</v>
      </c>
      <c r="B6161" s="61" t="s">
        <v>149</v>
      </c>
      <c r="C6161" s="62">
        <v>578282</v>
      </c>
      <c r="D6161" s="61" t="s">
        <v>11987</v>
      </c>
      <c r="E6161" s="61" t="s">
        <v>12195</v>
      </c>
      <c r="F6161" s="61" t="s">
        <v>12276</v>
      </c>
      <c r="G6161" s="63">
        <v>3.5</v>
      </c>
    </row>
    <row r="6162" spans="1:7" hidden="1" x14ac:dyDescent="0.25">
      <c r="A6162" s="61" t="s">
        <v>12293</v>
      </c>
      <c r="B6162" s="61" t="s">
        <v>195</v>
      </c>
      <c r="C6162" s="62">
        <v>577503</v>
      </c>
      <c r="D6162" s="61" t="s">
        <v>12051</v>
      </c>
      <c r="E6162" s="61" t="s">
        <v>12198</v>
      </c>
      <c r="F6162" s="61" t="s">
        <v>12276</v>
      </c>
      <c r="G6162" s="63">
        <v>3</v>
      </c>
    </row>
    <row r="6163" spans="1:7" hidden="1" x14ac:dyDescent="0.25">
      <c r="A6163" s="61" t="s">
        <v>12293</v>
      </c>
      <c r="B6163" s="61" t="s">
        <v>982</v>
      </c>
      <c r="C6163" s="62">
        <v>592353</v>
      </c>
      <c r="D6163" s="61" t="s">
        <v>12051</v>
      </c>
      <c r="E6163" s="61" t="s">
        <v>12202</v>
      </c>
      <c r="F6163" s="61" t="s">
        <v>12275</v>
      </c>
      <c r="G6163" s="63">
        <v>9</v>
      </c>
    </row>
    <row r="6164" spans="1:7" hidden="1" x14ac:dyDescent="0.25">
      <c r="A6164" s="61" t="s">
        <v>12293</v>
      </c>
      <c r="B6164" s="61" t="s">
        <v>982</v>
      </c>
      <c r="C6164" s="62">
        <v>592353</v>
      </c>
      <c r="D6164" s="61" t="s">
        <v>12051</v>
      </c>
      <c r="E6164" s="61" t="s">
        <v>12202</v>
      </c>
      <c r="F6164" s="61" t="s">
        <v>12276</v>
      </c>
      <c r="G6164" s="63">
        <v>7</v>
      </c>
    </row>
    <row r="6165" spans="1:7" hidden="1" x14ac:dyDescent="0.25">
      <c r="A6165" s="61" t="s">
        <v>12293</v>
      </c>
      <c r="B6165" s="61" t="s">
        <v>1009</v>
      </c>
      <c r="C6165" s="62">
        <v>592354</v>
      </c>
      <c r="D6165" s="61" t="s">
        <v>12051</v>
      </c>
      <c r="E6165" s="61" t="s">
        <v>12164</v>
      </c>
      <c r="F6165" s="61" t="s">
        <v>12275</v>
      </c>
      <c r="G6165" s="63">
        <v>13</v>
      </c>
    </row>
    <row r="6166" spans="1:7" hidden="1" x14ac:dyDescent="0.25">
      <c r="A6166" s="61" t="s">
        <v>12293</v>
      </c>
      <c r="B6166" s="61" t="s">
        <v>1009</v>
      </c>
      <c r="C6166" s="62">
        <v>592354</v>
      </c>
      <c r="D6166" s="61" t="s">
        <v>12051</v>
      </c>
      <c r="E6166" s="61" t="s">
        <v>12203</v>
      </c>
      <c r="F6166" s="61" t="s">
        <v>12276</v>
      </c>
      <c r="G6166" s="63">
        <v>10</v>
      </c>
    </row>
    <row r="6167" spans="1:7" hidden="1" x14ac:dyDescent="0.25">
      <c r="A6167" s="61" t="s">
        <v>12293</v>
      </c>
      <c r="B6167" s="61" t="s">
        <v>988</v>
      </c>
      <c r="C6167" s="62">
        <v>592392</v>
      </c>
      <c r="D6167" s="61" t="s">
        <v>11968</v>
      </c>
      <c r="E6167" s="61" t="s">
        <v>12203</v>
      </c>
      <c r="F6167" s="61" t="s">
        <v>12275</v>
      </c>
      <c r="G6167" s="63">
        <v>10</v>
      </c>
    </row>
    <row r="6168" spans="1:7" hidden="1" x14ac:dyDescent="0.25">
      <c r="A6168" s="61" t="s">
        <v>12293</v>
      </c>
      <c r="B6168" s="61" t="s">
        <v>988</v>
      </c>
      <c r="C6168" s="62">
        <v>592392</v>
      </c>
      <c r="D6168" s="61" t="s">
        <v>12051</v>
      </c>
      <c r="E6168" s="61" t="s">
        <v>12203</v>
      </c>
      <c r="F6168" s="61" t="s">
        <v>12275</v>
      </c>
      <c r="G6168" s="63">
        <v>10</v>
      </c>
    </row>
    <row r="6169" spans="1:7" hidden="1" x14ac:dyDescent="0.25">
      <c r="A6169" s="61" t="s">
        <v>12293</v>
      </c>
      <c r="B6169" s="61" t="s">
        <v>974</v>
      </c>
      <c r="C6169" s="62">
        <v>592402</v>
      </c>
      <c r="D6169" s="61" t="s">
        <v>12051</v>
      </c>
      <c r="E6169" s="61" t="s">
        <v>12172</v>
      </c>
      <c r="F6169" s="61" t="s">
        <v>12275</v>
      </c>
      <c r="G6169" s="63">
        <v>3</v>
      </c>
    </row>
    <row r="6170" spans="1:7" hidden="1" x14ac:dyDescent="0.25">
      <c r="A6170" s="61" t="s">
        <v>12293</v>
      </c>
      <c r="B6170" s="61" t="s">
        <v>966</v>
      </c>
      <c r="C6170" s="62">
        <v>592456</v>
      </c>
      <c r="D6170" s="61" t="s">
        <v>12051</v>
      </c>
      <c r="E6170" s="61" t="s">
        <v>12204</v>
      </c>
      <c r="F6170" s="61" t="s">
        <v>12275</v>
      </c>
      <c r="G6170" s="63">
        <v>5.4</v>
      </c>
    </row>
    <row r="6171" spans="1:7" hidden="1" x14ac:dyDescent="0.25">
      <c r="A6171" s="61" t="s">
        <v>12293</v>
      </c>
      <c r="B6171" s="61" t="s">
        <v>966</v>
      </c>
      <c r="C6171" s="62">
        <v>592456</v>
      </c>
      <c r="D6171" s="61" t="s">
        <v>12051</v>
      </c>
      <c r="E6171" s="61" t="s">
        <v>12204</v>
      </c>
      <c r="F6171" s="61" t="s">
        <v>12276</v>
      </c>
      <c r="G6171" s="63">
        <v>3</v>
      </c>
    </row>
    <row r="6172" spans="1:7" hidden="1" x14ac:dyDescent="0.25">
      <c r="A6172" s="61" t="s">
        <v>12293</v>
      </c>
      <c r="B6172" s="61" t="s">
        <v>966</v>
      </c>
      <c r="C6172" s="62">
        <v>592456</v>
      </c>
      <c r="D6172" s="61" t="s">
        <v>12113</v>
      </c>
      <c r="E6172" s="61" t="s">
        <v>12204</v>
      </c>
      <c r="F6172" s="61" t="s">
        <v>12275</v>
      </c>
      <c r="G6172" s="63">
        <v>5.4</v>
      </c>
    </row>
    <row r="6173" spans="1:7" hidden="1" x14ac:dyDescent="0.25">
      <c r="A6173" s="61" t="s">
        <v>12293</v>
      </c>
      <c r="B6173" s="61" t="s">
        <v>959</v>
      </c>
      <c r="C6173" s="62">
        <v>592485</v>
      </c>
      <c r="D6173" s="61" t="s">
        <v>12051</v>
      </c>
      <c r="E6173" s="61" t="s">
        <v>12204</v>
      </c>
      <c r="F6173" s="61" t="s">
        <v>12276</v>
      </c>
      <c r="G6173" s="63">
        <v>6.5</v>
      </c>
    </row>
    <row r="6174" spans="1:7" hidden="1" x14ac:dyDescent="0.25">
      <c r="A6174" s="61" t="s">
        <v>12293</v>
      </c>
      <c r="B6174" s="61" t="s">
        <v>1020</v>
      </c>
      <c r="C6174" s="62">
        <v>490506</v>
      </c>
      <c r="D6174" s="61" t="s">
        <v>12003</v>
      </c>
      <c r="E6174" s="61" t="s">
        <v>12299</v>
      </c>
      <c r="F6174" s="61" t="s">
        <v>12275</v>
      </c>
      <c r="G6174" s="63">
        <v>7.5</v>
      </c>
    </row>
    <row r="6175" spans="1:7" hidden="1" x14ac:dyDescent="0.25">
      <c r="A6175" s="61" t="s">
        <v>12293</v>
      </c>
      <c r="B6175" s="61" t="s">
        <v>1020</v>
      </c>
      <c r="C6175" s="62">
        <v>490506</v>
      </c>
      <c r="D6175" s="61" t="s">
        <v>12003</v>
      </c>
      <c r="E6175" s="61" t="s">
        <v>12299</v>
      </c>
      <c r="F6175" s="61" t="s">
        <v>12276</v>
      </c>
      <c r="G6175" s="63">
        <v>7.5</v>
      </c>
    </row>
    <row r="6176" spans="1:7" hidden="1" x14ac:dyDescent="0.25">
      <c r="A6176" s="61" t="s">
        <v>12293</v>
      </c>
      <c r="B6176" s="61" t="s">
        <v>1020</v>
      </c>
      <c r="C6176" s="62">
        <v>490506</v>
      </c>
      <c r="D6176" s="61" t="s">
        <v>12005</v>
      </c>
      <c r="E6176" s="61" t="s">
        <v>12173</v>
      </c>
      <c r="F6176" s="61" t="s">
        <v>12275</v>
      </c>
      <c r="G6176" s="63">
        <v>4.5</v>
      </c>
    </row>
    <row r="6177" spans="1:7" hidden="1" x14ac:dyDescent="0.25">
      <c r="A6177" s="61" t="s">
        <v>12293</v>
      </c>
      <c r="B6177" s="61" t="s">
        <v>1020</v>
      </c>
      <c r="C6177" s="62">
        <v>490506</v>
      </c>
      <c r="D6177" s="61" t="s">
        <v>12005</v>
      </c>
      <c r="E6177" s="61" t="s">
        <v>12173</v>
      </c>
      <c r="F6177" s="61" t="s">
        <v>12276</v>
      </c>
      <c r="G6177" s="63">
        <v>3</v>
      </c>
    </row>
    <row r="6178" spans="1:7" hidden="1" x14ac:dyDescent="0.25">
      <c r="A6178" s="61" t="s">
        <v>12293</v>
      </c>
      <c r="B6178" s="61" t="s">
        <v>1020</v>
      </c>
      <c r="C6178" s="62">
        <v>490506</v>
      </c>
      <c r="D6178" s="61" t="s">
        <v>11979</v>
      </c>
      <c r="E6178" s="61" t="s">
        <v>12198</v>
      </c>
      <c r="F6178" s="61" t="s">
        <v>12275</v>
      </c>
      <c r="G6178" s="63">
        <v>3.5</v>
      </c>
    </row>
    <row r="6179" spans="1:7" hidden="1" x14ac:dyDescent="0.25">
      <c r="A6179" s="61" t="s">
        <v>12293</v>
      </c>
      <c r="B6179" s="61" t="s">
        <v>1020</v>
      </c>
      <c r="C6179" s="62">
        <v>490506</v>
      </c>
      <c r="D6179" s="61" t="s">
        <v>11979</v>
      </c>
      <c r="E6179" s="61" t="s">
        <v>12198</v>
      </c>
      <c r="F6179" s="61" t="s">
        <v>12276</v>
      </c>
      <c r="G6179" s="63">
        <v>2</v>
      </c>
    </row>
    <row r="6180" spans="1:7" hidden="1" x14ac:dyDescent="0.25">
      <c r="A6180" s="61" t="s">
        <v>12293</v>
      </c>
      <c r="B6180" s="61" t="s">
        <v>1031</v>
      </c>
      <c r="C6180" s="62">
        <v>592576</v>
      </c>
      <c r="D6180" s="61" t="s">
        <v>12051</v>
      </c>
      <c r="E6180" s="61" t="s">
        <v>12205</v>
      </c>
      <c r="F6180" s="61" t="s">
        <v>12275</v>
      </c>
      <c r="G6180" s="63">
        <v>1.8</v>
      </c>
    </row>
    <row r="6181" spans="1:7" hidden="1" x14ac:dyDescent="0.25">
      <c r="A6181" s="61" t="s">
        <v>12293</v>
      </c>
      <c r="B6181" s="61" t="s">
        <v>1031</v>
      </c>
      <c r="C6181" s="62">
        <v>592576</v>
      </c>
      <c r="D6181" s="61" t="s">
        <v>12051</v>
      </c>
      <c r="E6181" s="61" t="s">
        <v>12205</v>
      </c>
      <c r="F6181" s="61" t="s">
        <v>12276</v>
      </c>
      <c r="G6181" s="63">
        <v>1.2</v>
      </c>
    </row>
    <row r="6182" spans="1:7" hidden="1" x14ac:dyDescent="0.25">
      <c r="A6182" s="61" t="s">
        <v>12293</v>
      </c>
      <c r="B6182" s="61" t="s">
        <v>1031</v>
      </c>
      <c r="C6182" s="62">
        <v>592576</v>
      </c>
      <c r="D6182" s="61" t="s">
        <v>12051</v>
      </c>
      <c r="E6182" s="61" t="s">
        <v>12207</v>
      </c>
      <c r="F6182" s="61" t="s">
        <v>12275</v>
      </c>
      <c r="G6182" s="63">
        <v>3.6</v>
      </c>
    </row>
    <row r="6183" spans="1:7" hidden="1" x14ac:dyDescent="0.25">
      <c r="A6183" s="61" t="s">
        <v>12293</v>
      </c>
      <c r="B6183" s="61" t="s">
        <v>1031</v>
      </c>
      <c r="C6183" s="62">
        <v>592576</v>
      </c>
      <c r="D6183" s="61" t="s">
        <v>12051</v>
      </c>
      <c r="E6183" s="61" t="s">
        <v>12207</v>
      </c>
      <c r="F6183" s="61" t="s">
        <v>12276</v>
      </c>
      <c r="G6183" s="63">
        <v>2.4</v>
      </c>
    </row>
    <row r="6184" spans="1:7" hidden="1" x14ac:dyDescent="0.25">
      <c r="A6184" s="61" t="s">
        <v>12293</v>
      </c>
      <c r="B6184" s="61" t="s">
        <v>1031</v>
      </c>
      <c r="C6184" s="62">
        <v>592576</v>
      </c>
      <c r="D6184" s="61" t="s">
        <v>12051</v>
      </c>
      <c r="E6184" s="61" t="s">
        <v>12206</v>
      </c>
      <c r="F6184" s="61" t="s">
        <v>12275</v>
      </c>
      <c r="G6184" s="63">
        <v>6</v>
      </c>
    </row>
    <row r="6185" spans="1:7" hidden="1" x14ac:dyDescent="0.25">
      <c r="A6185" s="61" t="s">
        <v>12293</v>
      </c>
      <c r="B6185" s="61" t="s">
        <v>1031</v>
      </c>
      <c r="C6185" s="62">
        <v>592576</v>
      </c>
      <c r="D6185" s="61" t="s">
        <v>12051</v>
      </c>
      <c r="E6185" s="61" t="s">
        <v>12206</v>
      </c>
      <c r="F6185" s="61" t="s">
        <v>12276</v>
      </c>
      <c r="G6185" s="63">
        <v>3.7</v>
      </c>
    </row>
    <row r="6186" spans="1:7" hidden="1" x14ac:dyDescent="0.25">
      <c r="A6186" s="61" t="s">
        <v>12293</v>
      </c>
      <c r="B6186" s="61" t="s">
        <v>1031</v>
      </c>
      <c r="C6186" s="62">
        <v>592576</v>
      </c>
      <c r="D6186" s="61" t="s">
        <v>12055</v>
      </c>
      <c r="E6186" s="61" t="s">
        <v>12205</v>
      </c>
      <c r="F6186" s="61" t="s">
        <v>12275</v>
      </c>
      <c r="G6186" s="63">
        <v>1.8</v>
      </c>
    </row>
    <row r="6187" spans="1:7" hidden="1" x14ac:dyDescent="0.25">
      <c r="A6187" s="61" t="s">
        <v>12293</v>
      </c>
      <c r="B6187" s="61" t="s">
        <v>1031</v>
      </c>
      <c r="C6187" s="62">
        <v>592576</v>
      </c>
      <c r="D6187" s="61" t="s">
        <v>12055</v>
      </c>
      <c r="E6187" s="61" t="s">
        <v>12205</v>
      </c>
      <c r="F6187" s="61" t="s">
        <v>12276</v>
      </c>
      <c r="G6187" s="63">
        <v>1.2</v>
      </c>
    </row>
    <row r="6188" spans="1:7" hidden="1" x14ac:dyDescent="0.25">
      <c r="A6188" s="61" t="s">
        <v>12293</v>
      </c>
      <c r="B6188" s="61" t="s">
        <v>1031</v>
      </c>
      <c r="C6188" s="62">
        <v>592576</v>
      </c>
      <c r="D6188" s="61" t="s">
        <v>12141</v>
      </c>
      <c r="E6188" s="61" t="s">
        <v>12207</v>
      </c>
      <c r="F6188" s="61" t="s">
        <v>12275</v>
      </c>
      <c r="G6188" s="63">
        <v>3.6</v>
      </c>
    </row>
    <row r="6189" spans="1:7" hidden="1" x14ac:dyDescent="0.25">
      <c r="A6189" s="61" t="s">
        <v>12293</v>
      </c>
      <c r="B6189" s="61" t="s">
        <v>1031</v>
      </c>
      <c r="C6189" s="62">
        <v>592576</v>
      </c>
      <c r="D6189" s="61" t="s">
        <v>12141</v>
      </c>
      <c r="E6189" s="61" t="s">
        <v>12207</v>
      </c>
      <c r="F6189" s="61" t="s">
        <v>12276</v>
      </c>
      <c r="G6189" s="63">
        <v>2.4</v>
      </c>
    </row>
    <row r="6190" spans="1:7" hidden="1" x14ac:dyDescent="0.25">
      <c r="A6190" s="61" t="s">
        <v>12293</v>
      </c>
      <c r="B6190" s="61" t="s">
        <v>1031</v>
      </c>
      <c r="C6190" s="62">
        <v>592576</v>
      </c>
      <c r="D6190" s="61" t="s">
        <v>12017</v>
      </c>
      <c r="E6190" s="61" t="s">
        <v>12206</v>
      </c>
      <c r="F6190" s="61" t="s">
        <v>12275</v>
      </c>
      <c r="G6190" s="63">
        <v>6</v>
      </c>
    </row>
    <row r="6191" spans="1:7" hidden="1" x14ac:dyDescent="0.25">
      <c r="A6191" s="61" t="s">
        <v>12293</v>
      </c>
      <c r="B6191" s="61" t="s">
        <v>1031</v>
      </c>
      <c r="C6191" s="62">
        <v>592576</v>
      </c>
      <c r="D6191" s="61" t="s">
        <v>12017</v>
      </c>
      <c r="E6191" s="61" t="s">
        <v>12206</v>
      </c>
      <c r="F6191" s="61" t="s">
        <v>12276</v>
      </c>
      <c r="G6191" s="63">
        <v>3.7</v>
      </c>
    </row>
    <row r="6192" spans="1:7" hidden="1" x14ac:dyDescent="0.25">
      <c r="A6192" s="61" t="s">
        <v>12293</v>
      </c>
      <c r="B6192" s="61" t="s">
        <v>997</v>
      </c>
      <c r="C6192" s="62">
        <v>592578</v>
      </c>
      <c r="D6192" s="61" t="s">
        <v>12051</v>
      </c>
      <c r="E6192" s="61" t="s">
        <v>12165</v>
      </c>
      <c r="F6192" s="61" t="s">
        <v>12275</v>
      </c>
      <c r="G6192" s="63">
        <v>10</v>
      </c>
    </row>
    <row r="6193" spans="1:7" hidden="1" x14ac:dyDescent="0.25">
      <c r="A6193" s="61" t="s">
        <v>12293</v>
      </c>
      <c r="B6193" s="61" t="s">
        <v>997</v>
      </c>
      <c r="C6193" s="62">
        <v>592578</v>
      </c>
      <c r="D6193" s="61" t="s">
        <v>12051</v>
      </c>
      <c r="E6193" s="61" t="s">
        <v>12165</v>
      </c>
      <c r="F6193" s="61" t="s">
        <v>12276</v>
      </c>
      <c r="G6193" s="63">
        <v>7.5</v>
      </c>
    </row>
    <row r="6194" spans="1:7" hidden="1" x14ac:dyDescent="0.25">
      <c r="A6194" s="61" t="s">
        <v>12293</v>
      </c>
      <c r="B6194" s="61" t="s">
        <v>997</v>
      </c>
      <c r="C6194" s="62">
        <v>592578</v>
      </c>
      <c r="D6194" s="61" t="s">
        <v>12025</v>
      </c>
      <c r="E6194" s="61" t="s">
        <v>12165</v>
      </c>
      <c r="F6194" s="61" t="s">
        <v>12275</v>
      </c>
      <c r="G6194" s="63">
        <v>10</v>
      </c>
    </row>
    <row r="6195" spans="1:7" hidden="1" x14ac:dyDescent="0.25">
      <c r="A6195" s="61" t="s">
        <v>12293</v>
      </c>
      <c r="B6195" s="61" t="s">
        <v>997</v>
      </c>
      <c r="C6195" s="62">
        <v>592578</v>
      </c>
      <c r="D6195" s="61" t="s">
        <v>12025</v>
      </c>
      <c r="E6195" s="61" t="s">
        <v>12165</v>
      </c>
      <c r="F6195" s="61" t="s">
        <v>12276</v>
      </c>
      <c r="G6195" s="63">
        <v>7.5</v>
      </c>
    </row>
    <row r="6196" spans="1:7" hidden="1" x14ac:dyDescent="0.25">
      <c r="A6196" s="61" t="s">
        <v>12293</v>
      </c>
      <c r="B6196" s="61" t="s">
        <v>8623</v>
      </c>
      <c r="C6196" s="62">
        <v>592601</v>
      </c>
      <c r="D6196" s="61" t="s">
        <v>12129</v>
      </c>
      <c r="E6196" s="61" t="s">
        <v>12201</v>
      </c>
      <c r="F6196" s="61" t="s">
        <v>12276</v>
      </c>
      <c r="G6196" s="63">
        <v>17.5</v>
      </c>
    </row>
    <row r="6197" spans="1:7" hidden="1" x14ac:dyDescent="0.25">
      <c r="A6197" s="61" t="s">
        <v>12293</v>
      </c>
      <c r="B6197" s="61" t="s">
        <v>8623</v>
      </c>
      <c r="C6197" s="62">
        <v>592601</v>
      </c>
      <c r="D6197" s="61" t="s">
        <v>12051</v>
      </c>
      <c r="E6197" s="61" t="s">
        <v>12201</v>
      </c>
      <c r="F6197" s="61" t="s">
        <v>12276</v>
      </c>
      <c r="G6197" s="63">
        <v>17.5</v>
      </c>
    </row>
    <row r="6198" spans="1:7" hidden="1" x14ac:dyDescent="0.25">
      <c r="A6198" s="61" t="s">
        <v>12293</v>
      </c>
      <c r="B6198" s="61" t="s">
        <v>87</v>
      </c>
      <c r="C6198" s="62">
        <v>493482</v>
      </c>
      <c r="D6198" s="61" t="s">
        <v>12086</v>
      </c>
      <c r="E6198" s="61" t="s">
        <v>12208</v>
      </c>
      <c r="F6198" s="61" t="s">
        <v>12275</v>
      </c>
      <c r="G6198" s="63">
        <v>6</v>
      </c>
    </row>
    <row r="6199" spans="1:7" hidden="1" x14ac:dyDescent="0.25">
      <c r="A6199" s="61" t="s">
        <v>12293</v>
      </c>
      <c r="B6199" s="61" t="s">
        <v>87</v>
      </c>
      <c r="C6199" s="62">
        <v>493482</v>
      </c>
      <c r="D6199" s="61" t="s">
        <v>12086</v>
      </c>
      <c r="E6199" s="61" t="s">
        <v>12208</v>
      </c>
      <c r="F6199" s="61" t="s">
        <v>12276</v>
      </c>
      <c r="G6199" s="63">
        <v>3</v>
      </c>
    </row>
    <row r="6200" spans="1:7" hidden="1" x14ac:dyDescent="0.25">
      <c r="A6200" s="61" t="s">
        <v>12293</v>
      </c>
      <c r="B6200" s="61" t="s">
        <v>87</v>
      </c>
      <c r="C6200" s="62">
        <v>493482</v>
      </c>
      <c r="D6200" s="61" t="s">
        <v>12051</v>
      </c>
      <c r="E6200" s="61" t="s">
        <v>12208</v>
      </c>
      <c r="F6200" s="61" t="s">
        <v>12275</v>
      </c>
      <c r="G6200" s="63">
        <v>6</v>
      </c>
    </row>
    <row r="6201" spans="1:7" hidden="1" x14ac:dyDescent="0.25">
      <c r="A6201" s="61" t="s">
        <v>12293</v>
      </c>
      <c r="B6201" s="61" t="s">
        <v>87</v>
      </c>
      <c r="C6201" s="62">
        <v>493482</v>
      </c>
      <c r="D6201" s="61" t="s">
        <v>12051</v>
      </c>
      <c r="E6201" s="61" t="s">
        <v>12208</v>
      </c>
      <c r="F6201" s="61" t="s">
        <v>12276</v>
      </c>
      <c r="G6201" s="63">
        <v>3</v>
      </c>
    </row>
    <row r="6202" spans="1:7" hidden="1" x14ac:dyDescent="0.25">
      <c r="A6202" s="61" t="s">
        <v>12293</v>
      </c>
      <c r="B6202" s="61" t="s">
        <v>10097</v>
      </c>
      <c r="C6202" s="62">
        <v>592689</v>
      </c>
      <c r="D6202" s="61" t="s">
        <v>12051</v>
      </c>
      <c r="E6202" s="61" t="s">
        <v>12166</v>
      </c>
      <c r="F6202" s="61" t="s">
        <v>12275</v>
      </c>
      <c r="G6202" s="63">
        <v>9</v>
      </c>
    </row>
    <row r="6203" spans="1:7" hidden="1" x14ac:dyDescent="0.25">
      <c r="A6203" s="61" t="s">
        <v>12293</v>
      </c>
      <c r="B6203" s="61" t="s">
        <v>10097</v>
      </c>
      <c r="C6203" s="62">
        <v>592689</v>
      </c>
      <c r="D6203" s="61" t="s">
        <v>12051</v>
      </c>
      <c r="E6203" s="61" t="s">
        <v>12166</v>
      </c>
      <c r="F6203" s="61" t="s">
        <v>12276</v>
      </c>
      <c r="G6203" s="63">
        <v>8</v>
      </c>
    </row>
    <row r="6204" spans="1:7" hidden="1" x14ac:dyDescent="0.25">
      <c r="A6204" s="61" t="s">
        <v>12293</v>
      </c>
      <c r="B6204" s="61" t="s">
        <v>10097</v>
      </c>
      <c r="C6204" s="62">
        <v>592689</v>
      </c>
      <c r="D6204" s="61" t="s">
        <v>12051</v>
      </c>
      <c r="E6204" s="61" t="s">
        <v>12167</v>
      </c>
      <c r="F6204" s="61" t="s">
        <v>12275</v>
      </c>
      <c r="G6204" s="63">
        <v>9</v>
      </c>
    </row>
    <row r="6205" spans="1:7" hidden="1" x14ac:dyDescent="0.25">
      <c r="A6205" s="61" t="s">
        <v>12293</v>
      </c>
      <c r="B6205" s="61" t="s">
        <v>10097</v>
      </c>
      <c r="C6205" s="62">
        <v>592689</v>
      </c>
      <c r="D6205" s="61" t="s">
        <v>12051</v>
      </c>
      <c r="E6205" s="61" t="s">
        <v>12167</v>
      </c>
      <c r="F6205" s="61" t="s">
        <v>12276</v>
      </c>
      <c r="G6205" s="63">
        <v>8</v>
      </c>
    </row>
    <row r="6206" spans="1:7" hidden="1" x14ac:dyDescent="0.25">
      <c r="A6206" s="61" t="s">
        <v>12293</v>
      </c>
      <c r="B6206" s="61" t="s">
        <v>10097</v>
      </c>
      <c r="C6206" s="62">
        <v>592689</v>
      </c>
      <c r="D6206" s="61" t="s">
        <v>12053</v>
      </c>
      <c r="E6206" s="61" t="s">
        <v>12167</v>
      </c>
      <c r="F6206" s="61" t="s">
        <v>12275</v>
      </c>
      <c r="G6206" s="63">
        <v>9</v>
      </c>
    </row>
    <row r="6207" spans="1:7" hidden="1" x14ac:dyDescent="0.25">
      <c r="A6207" s="61" t="s">
        <v>12293</v>
      </c>
      <c r="B6207" s="61" t="s">
        <v>10097</v>
      </c>
      <c r="C6207" s="62">
        <v>592689</v>
      </c>
      <c r="D6207" s="61" t="s">
        <v>12053</v>
      </c>
      <c r="E6207" s="61" t="s">
        <v>12167</v>
      </c>
      <c r="F6207" s="61" t="s">
        <v>12276</v>
      </c>
      <c r="G6207" s="63">
        <v>8</v>
      </c>
    </row>
    <row r="6208" spans="1:7" hidden="1" x14ac:dyDescent="0.25">
      <c r="A6208" s="61" t="s">
        <v>12293</v>
      </c>
      <c r="B6208" s="61" t="s">
        <v>10097</v>
      </c>
      <c r="C6208" s="62">
        <v>592689</v>
      </c>
      <c r="D6208" s="61" t="s">
        <v>11993</v>
      </c>
      <c r="E6208" s="61" t="s">
        <v>12166</v>
      </c>
      <c r="F6208" s="61" t="s">
        <v>12275</v>
      </c>
      <c r="G6208" s="63">
        <v>9</v>
      </c>
    </row>
    <row r="6209" spans="1:7" hidden="1" x14ac:dyDescent="0.25">
      <c r="A6209" s="61" t="s">
        <v>12293</v>
      </c>
      <c r="B6209" s="61" t="s">
        <v>10097</v>
      </c>
      <c r="C6209" s="62">
        <v>592689</v>
      </c>
      <c r="D6209" s="61" t="s">
        <v>11993</v>
      </c>
      <c r="E6209" s="61" t="s">
        <v>12166</v>
      </c>
      <c r="F6209" s="61" t="s">
        <v>12276</v>
      </c>
      <c r="G6209" s="63">
        <v>8</v>
      </c>
    </row>
    <row r="6210" spans="1:7" hidden="1" x14ac:dyDescent="0.25">
      <c r="A6210" s="61" t="s">
        <v>12293</v>
      </c>
      <c r="B6210" s="61" t="s">
        <v>10097</v>
      </c>
      <c r="C6210" s="62">
        <v>592689</v>
      </c>
      <c r="D6210" s="61" t="s">
        <v>12121</v>
      </c>
      <c r="E6210" s="61" t="s">
        <v>12167</v>
      </c>
      <c r="F6210" s="61" t="s">
        <v>12275</v>
      </c>
      <c r="G6210" s="63">
        <v>9</v>
      </c>
    </row>
    <row r="6211" spans="1:7" hidden="1" x14ac:dyDescent="0.25">
      <c r="A6211" s="61" t="s">
        <v>12293</v>
      </c>
      <c r="B6211" s="61" t="s">
        <v>7284</v>
      </c>
      <c r="C6211" s="62">
        <v>104946</v>
      </c>
      <c r="D6211" s="61" t="s">
        <v>12051</v>
      </c>
      <c r="E6211" s="61" t="s">
        <v>12186</v>
      </c>
      <c r="F6211" s="61" t="s">
        <v>12275</v>
      </c>
      <c r="G6211" s="63">
        <v>3</v>
      </c>
    </row>
    <row r="6212" spans="1:7" hidden="1" x14ac:dyDescent="0.25">
      <c r="A6212" s="61" t="s">
        <v>12293</v>
      </c>
      <c r="B6212" s="61" t="s">
        <v>4655</v>
      </c>
      <c r="C6212" s="62">
        <v>592858</v>
      </c>
      <c r="D6212" s="61" t="s">
        <v>12051</v>
      </c>
      <c r="E6212" s="61" t="s">
        <v>12171</v>
      </c>
      <c r="F6212" s="61" t="s">
        <v>12275</v>
      </c>
      <c r="G6212" s="63">
        <v>4</v>
      </c>
    </row>
    <row r="6213" spans="1:7" hidden="1" x14ac:dyDescent="0.25">
      <c r="A6213" s="61" t="s">
        <v>12293</v>
      </c>
      <c r="B6213" s="61" t="s">
        <v>4655</v>
      </c>
      <c r="C6213" s="62">
        <v>592858</v>
      </c>
      <c r="D6213" s="61" t="s">
        <v>12051</v>
      </c>
      <c r="E6213" s="61" t="s">
        <v>12171</v>
      </c>
      <c r="F6213" s="61" t="s">
        <v>12276</v>
      </c>
      <c r="G6213" s="63">
        <v>2</v>
      </c>
    </row>
    <row r="6214" spans="1:7" hidden="1" x14ac:dyDescent="0.25">
      <c r="A6214" s="61" t="s">
        <v>12293</v>
      </c>
      <c r="B6214" s="61" t="s">
        <v>9428</v>
      </c>
      <c r="C6214" s="62">
        <v>592943</v>
      </c>
      <c r="D6214" s="61" t="s">
        <v>12051</v>
      </c>
      <c r="E6214" s="61" t="s">
        <v>12209</v>
      </c>
      <c r="F6214" s="61" t="s">
        <v>12275</v>
      </c>
      <c r="G6214" s="63">
        <v>3</v>
      </c>
    </row>
    <row r="6215" spans="1:7" hidden="1" x14ac:dyDescent="0.25">
      <c r="A6215" s="61" t="s">
        <v>12293</v>
      </c>
      <c r="B6215" s="61" t="s">
        <v>9428</v>
      </c>
      <c r="C6215" s="62">
        <v>592943</v>
      </c>
      <c r="D6215" s="61" t="s">
        <v>12051</v>
      </c>
      <c r="E6215" s="61" t="s">
        <v>12209</v>
      </c>
      <c r="F6215" s="61" t="s">
        <v>12276</v>
      </c>
      <c r="G6215" s="63">
        <v>3</v>
      </c>
    </row>
    <row r="6216" spans="1:7" hidden="1" x14ac:dyDescent="0.25">
      <c r="A6216" s="61" t="s">
        <v>12293</v>
      </c>
      <c r="B6216" s="61" t="s">
        <v>9428</v>
      </c>
      <c r="C6216" s="62">
        <v>592943</v>
      </c>
      <c r="D6216" s="61" t="s">
        <v>11970</v>
      </c>
      <c r="E6216" s="61" t="s">
        <v>12209</v>
      </c>
      <c r="F6216" s="61" t="s">
        <v>12275</v>
      </c>
      <c r="G6216" s="63">
        <v>3</v>
      </c>
    </row>
    <row r="6217" spans="1:7" hidden="1" x14ac:dyDescent="0.25">
      <c r="A6217" s="61" t="s">
        <v>12293</v>
      </c>
      <c r="B6217" s="61" t="s">
        <v>9428</v>
      </c>
      <c r="C6217" s="62">
        <v>592943</v>
      </c>
      <c r="D6217" s="61" t="s">
        <v>11970</v>
      </c>
      <c r="E6217" s="61" t="s">
        <v>12209</v>
      </c>
      <c r="F6217" s="61" t="s">
        <v>12276</v>
      </c>
      <c r="G6217" s="63">
        <v>3</v>
      </c>
    </row>
    <row r="6218" spans="1:7" hidden="1" x14ac:dyDescent="0.25">
      <c r="A6218" s="61" t="s">
        <v>12293</v>
      </c>
      <c r="B6218" s="61" t="s">
        <v>3712</v>
      </c>
      <c r="C6218" s="62">
        <v>592957</v>
      </c>
      <c r="D6218" s="61" t="s">
        <v>12051</v>
      </c>
      <c r="E6218" s="61" t="s">
        <v>12210</v>
      </c>
      <c r="F6218" s="61" t="s">
        <v>12275</v>
      </c>
      <c r="G6218" s="63">
        <v>12</v>
      </c>
    </row>
    <row r="6219" spans="1:7" hidden="1" x14ac:dyDescent="0.25">
      <c r="A6219" s="61" t="s">
        <v>12293</v>
      </c>
      <c r="B6219" s="61" t="s">
        <v>3712</v>
      </c>
      <c r="C6219" s="62">
        <v>592957</v>
      </c>
      <c r="D6219" s="61" t="s">
        <v>12051</v>
      </c>
      <c r="E6219" s="61" t="s">
        <v>12210</v>
      </c>
      <c r="F6219" s="61" t="s">
        <v>12276</v>
      </c>
      <c r="G6219" s="63">
        <v>8</v>
      </c>
    </row>
    <row r="6220" spans="1:7" hidden="1" x14ac:dyDescent="0.25">
      <c r="A6220" s="61" t="s">
        <v>12293</v>
      </c>
      <c r="B6220" s="61" t="s">
        <v>6626</v>
      </c>
      <c r="C6220" s="62">
        <v>592972</v>
      </c>
      <c r="D6220" s="61" t="s">
        <v>12088</v>
      </c>
      <c r="E6220" s="61" t="s">
        <v>12211</v>
      </c>
      <c r="F6220" s="61" t="s">
        <v>12275</v>
      </c>
      <c r="G6220" s="63">
        <v>3</v>
      </c>
    </row>
    <row r="6221" spans="1:7" hidden="1" x14ac:dyDescent="0.25">
      <c r="A6221" s="61" t="s">
        <v>12293</v>
      </c>
      <c r="B6221" s="61" t="s">
        <v>6626</v>
      </c>
      <c r="C6221" s="62">
        <v>592972</v>
      </c>
      <c r="D6221" s="61" t="s">
        <v>12051</v>
      </c>
      <c r="E6221" s="61" t="s">
        <v>12211</v>
      </c>
      <c r="F6221" s="61" t="s">
        <v>12275</v>
      </c>
      <c r="G6221" s="63">
        <v>3</v>
      </c>
    </row>
    <row r="6222" spans="1:7" hidden="1" x14ac:dyDescent="0.25">
      <c r="A6222" s="61" t="s">
        <v>12293</v>
      </c>
      <c r="B6222" s="61" t="s">
        <v>6421</v>
      </c>
      <c r="C6222" s="62">
        <v>592880</v>
      </c>
      <c r="D6222" s="61" t="s">
        <v>12051</v>
      </c>
      <c r="E6222" s="61" t="s">
        <v>12169</v>
      </c>
      <c r="F6222" s="61" t="s">
        <v>12275</v>
      </c>
      <c r="G6222" s="63">
        <v>6</v>
      </c>
    </row>
    <row r="6223" spans="1:7" hidden="1" x14ac:dyDescent="0.25">
      <c r="A6223" s="61" t="s">
        <v>12293</v>
      </c>
      <c r="B6223" s="61" t="s">
        <v>6421</v>
      </c>
      <c r="C6223" s="62">
        <v>592880</v>
      </c>
      <c r="D6223" s="61" t="s">
        <v>12051</v>
      </c>
      <c r="E6223" s="61" t="s">
        <v>12169</v>
      </c>
      <c r="F6223" s="61" t="s">
        <v>12276</v>
      </c>
      <c r="G6223" s="63">
        <v>6</v>
      </c>
    </row>
    <row r="6224" spans="1:7" hidden="1" x14ac:dyDescent="0.25">
      <c r="A6224" s="61" t="s">
        <v>12293</v>
      </c>
      <c r="B6224" s="61" t="s">
        <v>6421</v>
      </c>
      <c r="C6224" s="62">
        <v>592880</v>
      </c>
      <c r="D6224" s="61" t="s">
        <v>11999</v>
      </c>
      <c r="E6224" s="61" t="s">
        <v>12169</v>
      </c>
      <c r="F6224" s="61" t="s">
        <v>12275</v>
      </c>
      <c r="G6224" s="63">
        <v>6</v>
      </c>
    </row>
    <row r="6225" spans="1:7" hidden="1" x14ac:dyDescent="0.25">
      <c r="A6225" s="61" t="s">
        <v>12293</v>
      </c>
      <c r="B6225" s="61" t="s">
        <v>6421</v>
      </c>
      <c r="C6225" s="62">
        <v>592880</v>
      </c>
      <c r="D6225" s="61" t="s">
        <v>11999</v>
      </c>
      <c r="E6225" s="61" t="s">
        <v>12169</v>
      </c>
      <c r="F6225" s="61" t="s">
        <v>12276</v>
      </c>
      <c r="G6225" s="63">
        <v>6</v>
      </c>
    </row>
    <row r="6226" spans="1:7" hidden="1" x14ac:dyDescent="0.25">
      <c r="A6226" s="61" t="s">
        <v>12293</v>
      </c>
      <c r="B6226" s="61" t="s">
        <v>5675</v>
      </c>
      <c r="C6226" s="62">
        <v>593333</v>
      </c>
      <c r="D6226" s="61" t="s">
        <v>12051</v>
      </c>
      <c r="E6226" s="61" t="s">
        <v>12212</v>
      </c>
      <c r="F6226" s="61" t="s">
        <v>12275</v>
      </c>
      <c r="G6226" s="63">
        <v>3</v>
      </c>
    </row>
    <row r="6227" spans="1:7" hidden="1" x14ac:dyDescent="0.25">
      <c r="A6227" s="61" t="s">
        <v>12293</v>
      </c>
      <c r="B6227" s="61" t="s">
        <v>5675</v>
      </c>
      <c r="C6227" s="62">
        <v>593333</v>
      </c>
      <c r="D6227" s="61" t="s">
        <v>12051</v>
      </c>
      <c r="E6227" s="61" t="s">
        <v>12212</v>
      </c>
      <c r="F6227" s="61" t="s">
        <v>12276</v>
      </c>
      <c r="G6227" s="63">
        <v>3</v>
      </c>
    </row>
    <row r="6228" spans="1:7" hidden="1" x14ac:dyDescent="0.25">
      <c r="A6228" s="61" t="s">
        <v>12293</v>
      </c>
      <c r="B6228" s="61" t="s">
        <v>5675</v>
      </c>
      <c r="C6228" s="62">
        <v>593333</v>
      </c>
      <c r="D6228" s="61" t="s">
        <v>12009</v>
      </c>
      <c r="E6228" s="61" t="s">
        <v>12212</v>
      </c>
      <c r="F6228" s="61" t="s">
        <v>12275</v>
      </c>
      <c r="G6228" s="63">
        <v>3</v>
      </c>
    </row>
    <row r="6229" spans="1:7" hidden="1" x14ac:dyDescent="0.25">
      <c r="A6229" s="61" t="s">
        <v>12293</v>
      </c>
      <c r="B6229" s="61" t="s">
        <v>5675</v>
      </c>
      <c r="C6229" s="62">
        <v>593333</v>
      </c>
      <c r="D6229" s="61" t="s">
        <v>12009</v>
      </c>
      <c r="E6229" s="61" t="s">
        <v>12212</v>
      </c>
      <c r="F6229" s="61" t="s">
        <v>12276</v>
      </c>
      <c r="G6229" s="63">
        <v>3</v>
      </c>
    </row>
    <row r="6230" spans="1:7" hidden="1" x14ac:dyDescent="0.25">
      <c r="A6230" s="61" t="s">
        <v>12293</v>
      </c>
      <c r="B6230" s="61" t="s">
        <v>71</v>
      </c>
      <c r="C6230" s="62">
        <v>493094</v>
      </c>
      <c r="D6230" s="61" t="s">
        <v>12051</v>
      </c>
      <c r="E6230" s="61" t="s">
        <v>12213</v>
      </c>
      <c r="F6230" s="61" t="s">
        <v>12275</v>
      </c>
      <c r="G6230" s="63">
        <v>7</v>
      </c>
    </row>
    <row r="6231" spans="1:7" hidden="1" x14ac:dyDescent="0.25">
      <c r="A6231" s="61" t="s">
        <v>12293</v>
      </c>
      <c r="B6231" s="61" t="s">
        <v>71</v>
      </c>
      <c r="C6231" s="62">
        <v>493094</v>
      </c>
      <c r="D6231" s="61" t="s">
        <v>12073</v>
      </c>
      <c r="E6231" s="61" t="s">
        <v>12213</v>
      </c>
      <c r="F6231" s="61" t="s">
        <v>12275</v>
      </c>
      <c r="G6231" s="63">
        <v>7</v>
      </c>
    </row>
    <row r="6232" spans="1:7" hidden="1" x14ac:dyDescent="0.25">
      <c r="A6232" s="61" t="s">
        <v>12293</v>
      </c>
      <c r="B6232" s="61" t="s">
        <v>956</v>
      </c>
      <c r="C6232" s="62">
        <v>580252</v>
      </c>
      <c r="D6232" s="61" t="s">
        <v>12051</v>
      </c>
      <c r="E6232" s="61" t="s">
        <v>12214</v>
      </c>
      <c r="F6232" s="61" t="s">
        <v>12275</v>
      </c>
      <c r="G6232" s="63">
        <v>9</v>
      </c>
    </row>
    <row r="6233" spans="1:7" hidden="1" x14ac:dyDescent="0.25">
      <c r="A6233" s="61" t="s">
        <v>12293</v>
      </c>
      <c r="B6233" s="61" t="s">
        <v>956</v>
      </c>
      <c r="C6233" s="62">
        <v>580252</v>
      </c>
      <c r="D6233" s="61" t="s">
        <v>12051</v>
      </c>
      <c r="E6233" s="61" t="s">
        <v>12214</v>
      </c>
      <c r="F6233" s="61" t="s">
        <v>12276</v>
      </c>
      <c r="G6233" s="63">
        <v>8</v>
      </c>
    </row>
    <row r="6234" spans="1:7" hidden="1" x14ac:dyDescent="0.25">
      <c r="A6234" s="61" t="s">
        <v>12293</v>
      </c>
      <c r="B6234" s="61" t="s">
        <v>1016</v>
      </c>
      <c r="C6234" s="62">
        <v>580253</v>
      </c>
      <c r="D6234" s="61" t="s">
        <v>12051</v>
      </c>
      <c r="E6234" s="61" t="s">
        <v>12215</v>
      </c>
      <c r="F6234" s="61" t="s">
        <v>12275</v>
      </c>
      <c r="G6234" s="63">
        <v>2</v>
      </c>
    </row>
    <row r="6235" spans="1:7" hidden="1" x14ac:dyDescent="0.25">
      <c r="A6235" s="61" t="s">
        <v>12293</v>
      </c>
      <c r="B6235" s="61" t="s">
        <v>1016</v>
      </c>
      <c r="C6235" s="62">
        <v>580253</v>
      </c>
      <c r="D6235" s="61" t="s">
        <v>12051</v>
      </c>
      <c r="E6235" s="61" t="s">
        <v>12215</v>
      </c>
      <c r="F6235" s="61" t="s">
        <v>12276</v>
      </c>
      <c r="G6235" s="63">
        <v>2</v>
      </c>
    </row>
    <row r="6236" spans="1:7" hidden="1" x14ac:dyDescent="0.25">
      <c r="A6236" s="61" t="s">
        <v>12293</v>
      </c>
      <c r="B6236" s="61" t="s">
        <v>1016</v>
      </c>
      <c r="C6236" s="62">
        <v>580253</v>
      </c>
      <c r="D6236" s="61" t="s">
        <v>12067</v>
      </c>
      <c r="E6236" s="61" t="s">
        <v>12215</v>
      </c>
      <c r="F6236" s="61" t="s">
        <v>12275</v>
      </c>
      <c r="G6236" s="63">
        <v>2</v>
      </c>
    </row>
    <row r="6237" spans="1:7" hidden="1" x14ac:dyDescent="0.25">
      <c r="A6237" s="61" t="s">
        <v>12293</v>
      </c>
      <c r="B6237" s="61" t="s">
        <v>1016</v>
      </c>
      <c r="C6237" s="62">
        <v>580253</v>
      </c>
      <c r="D6237" s="61" t="s">
        <v>12067</v>
      </c>
      <c r="E6237" s="61" t="s">
        <v>12215</v>
      </c>
      <c r="F6237" s="61" t="s">
        <v>12276</v>
      </c>
      <c r="G6237" s="63">
        <v>2</v>
      </c>
    </row>
    <row r="6238" spans="1:7" hidden="1" x14ac:dyDescent="0.25">
      <c r="A6238" s="61" t="s">
        <v>12293</v>
      </c>
      <c r="B6238" s="61" t="s">
        <v>215</v>
      </c>
      <c r="C6238" s="62">
        <v>580398</v>
      </c>
      <c r="D6238" s="61" t="s">
        <v>12051</v>
      </c>
      <c r="E6238" s="61" t="s">
        <v>12216</v>
      </c>
      <c r="F6238" s="61" t="s">
        <v>12275</v>
      </c>
      <c r="G6238" s="63">
        <v>12.5</v>
      </c>
    </row>
    <row r="6239" spans="1:7" hidden="1" x14ac:dyDescent="0.25">
      <c r="A6239" s="61" t="s">
        <v>12293</v>
      </c>
      <c r="B6239" s="61" t="s">
        <v>215</v>
      </c>
      <c r="C6239" s="62">
        <v>580398</v>
      </c>
      <c r="D6239" s="61" t="s">
        <v>12051</v>
      </c>
      <c r="E6239" s="61" t="s">
        <v>12216</v>
      </c>
      <c r="F6239" s="61" t="s">
        <v>12276</v>
      </c>
      <c r="G6239" s="63">
        <v>9.5</v>
      </c>
    </row>
    <row r="6240" spans="1:7" hidden="1" x14ac:dyDescent="0.25">
      <c r="A6240" s="61" t="s">
        <v>12293</v>
      </c>
      <c r="B6240" s="61" t="s">
        <v>215</v>
      </c>
      <c r="C6240" s="62">
        <v>580398</v>
      </c>
      <c r="D6240" s="61" t="s">
        <v>11975</v>
      </c>
      <c r="E6240" s="61" t="s">
        <v>12216</v>
      </c>
      <c r="F6240" s="61" t="s">
        <v>12275</v>
      </c>
      <c r="G6240" s="63">
        <v>12.5</v>
      </c>
    </row>
    <row r="6241" spans="1:7" hidden="1" x14ac:dyDescent="0.25">
      <c r="A6241" s="61" t="s">
        <v>12293</v>
      </c>
      <c r="B6241" s="61" t="s">
        <v>215</v>
      </c>
      <c r="C6241" s="62">
        <v>580398</v>
      </c>
      <c r="D6241" s="61" t="s">
        <v>11975</v>
      </c>
      <c r="E6241" s="61" t="s">
        <v>12216</v>
      </c>
      <c r="F6241" s="61" t="s">
        <v>12276</v>
      </c>
      <c r="G6241" s="63">
        <v>9.5</v>
      </c>
    </row>
    <row r="6242" spans="1:7" hidden="1" x14ac:dyDescent="0.25">
      <c r="A6242" s="61" t="s">
        <v>12293</v>
      </c>
      <c r="B6242" s="61" t="s">
        <v>238</v>
      </c>
      <c r="C6242" s="62">
        <v>580526</v>
      </c>
      <c r="D6242" s="61" t="s">
        <v>12051</v>
      </c>
      <c r="E6242" s="61" t="s">
        <v>12217</v>
      </c>
      <c r="F6242" s="61" t="s">
        <v>12275</v>
      </c>
      <c r="G6242" s="63">
        <v>7</v>
      </c>
    </row>
    <row r="6243" spans="1:7" hidden="1" x14ac:dyDescent="0.25">
      <c r="A6243" s="61" t="s">
        <v>12293</v>
      </c>
      <c r="B6243" s="61" t="s">
        <v>238</v>
      </c>
      <c r="C6243" s="62">
        <v>580526</v>
      </c>
      <c r="D6243" s="61" t="s">
        <v>12051</v>
      </c>
      <c r="E6243" s="61" t="s">
        <v>12217</v>
      </c>
      <c r="F6243" s="61" t="s">
        <v>12276</v>
      </c>
      <c r="G6243" s="63">
        <v>7</v>
      </c>
    </row>
    <row r="6244" spans="1:7" hidden="1" x14ac:dyDescent="0.25">
      <c r="A6244" s="61" t="s">
        <v>12293</v>
      </c>
      <c r="B6244" s="61" t="s">
        <v>238</v>
      </c>
      <c r="C6244" s="62">
        <v>580526</v>
      </c>
      <c r="D6244" s="61" t="s">
        <v>12007</v>
      </c>
      <c r="E6244" s="61" t="s">
        <v>12217</v>
      </c>
      <c r="F6244" s="61" t="s">
        <v>12275</v>
      </c>
      <c r="G6244" s="63">
        <v>7</v>
      </c>
    </row>
    <row r="6245" spans="1:7" hidden="1" x14ac:dyDescent="0.25">
      <c r="A6245" s="61" t="s">
        <v>12293</v>
      </c>
      <c r="B6245" s="61" t="s">
        <v>238</v>
      </c>
      <c r="C6245" s="62">
        <v>580526</v>
      </c>
      <c r="D6245" s="61" t="s">
        <v>12007</v>
      </c>
      <c r="E6245" s="61" t="s">
        <v>12217</v>
      </c>
      <c r="F6245" s="61" t="s">
        <v>12276</v>
      </c>
      <c r="G6245" s="63">
        <v>7</v>
      </c>
    </row>
    <row r="6246" spans="1:7" hidden="1" x14ac:dyDescent="0.25">
      <c r="A6246" s="61" t="s">
        <v>12293</v>
      </c>
      <c r="B6246" s="61" t="s">
        <v>200</v>
      </c>
      <c r="C6246" s="62">
        <v>490468</v>
      </c>
      <c r="D6246" s="61" t="s">
        <v>12051</v>
      </c>
      <c r="E6246" s="61" t="s">
        <v>12212</v>
      </c>
      <c r="F6246" s="61" t="s">
        <v>12275</v>
      </c>
      <c r="G6246" s="63">
        <v>1.5</v>
      </c>
    </row>
    <row r="6247" spans="1:7" hidden="1" x14ac:dyDescent="0.25">
      <c r="A6247" s="61" t="s">
        <v>12293</v>
      </c>
      <c r="B6247" s="61" t="s">
        <v>200</v>
      </c>
      <c r="C6247" s="62">
        <v>490468</v>
      </c>
      <c r="D6247" s="61" t="s">
        <v>12009</v>
      </c>
      <c r="E6247" s="61" t="s">
        <v>12212</v>
      </c>
      <c r="F6247" s="61" t="s">
        <v>12275</v>
      </c>
      <c r="G6247" s="63">
        <v>1.5</v>
      </c>
    </row>
    <row r="6248" spans="1:7" hidden="1" x14ac:dyDescent="0.25">
      <c r="A6248" s="61" t="s">
        <v>12293</v>
      </c>
      <c r="B6248" s="61" t="s">
        <v>161</v>
      </c>
      <c r="C6248" s="62">
        <v>580687</v>
      </c>
      <c r="D6248" s="61" t="s">
        <v>12051</v>
      </c>
      <c r="E6248" s="61" t="s">
        <v>12210</v>
      </c>
      <c r="F6248" s="61" t="s">
        <v>12275</v>
      </c>
      <c r="G6248" s="63">
        <v>11</v>
      </c>
    </row>
    <row r="6249" spans="1:7" hidden="1" x14ac:dyDescent="0.25">
      <c r="A6249" s="61" t="s">
        <v>12293</v>
      </c>
      <c r="B6249" s="61" t="s">
        <v>161</v>
      </c>
      <c r="C6249" s="62">
        <v>580687</v>
      </c>
      <c r="D6249" s="61" t="s">
        <v>12051</v>
      </c>
      <c r="E6249" s="61" t="s">
        <v>12210</v>
      </c>
      <c r="F6249" s="61" t="s">
        <v>12276</v>
      </c>
      <c r="G6249" s="63">
        <v>5</v>
      </c>
    </row>
    <row r="6250" spans="1:7" hidden="1" x14ac:dyDescent="0.25">
      <c r="A6250" s="61" t="s">
        <v>12293</v>
      </c>
      <c r="B6250" s="61" t="s">
        <v>161</v>
      </c>
      <c r="C6250" s="62">
        <v>580687</v>
      </c>
      <c r="D6250" s="61" t="s">
        <v>12069</v>
      </c>
      <c r="E6250" s="61" t="s">
        <v>12210</v>
      </c>
      <c r="F6250" s="61" t="s">
        <v>12275</v>
      </c>
      <c r="G6250" s="63">
        <v>11</v>
      </c>
    </row>
    <row r="6251" spans="1:7" hidden="1" x14ac:dyDescent="0.25">
      <c r="A6251" s="61" t="s">
        <v>12293</v>
      </c>
      <c r="B6251" s="61" t="s">
        <v>161</v>
      </c>
      <c r="C6251" s="62">
        <v>580687</v>
      </c>
      <c r="D6251" s="61" t="s">
        <v>12069</v>
      </c>
      <c r="E6251" s="61" t="s">
        <v>12210</v>
      </c>
      <c r="F6251" s="61" t="s">
        <v>12276</v>
      </c>
      <c r="G6251" s="63">
        <v>5</v>
      </c>
    </row>
    <row r="6252" spans="1:7" hidden="1" x14ac:dyDescent="0.25">
      <c r="A6252" s="61" t="s">
        <v>12293</v>
      </c>
      <c r="B6252" s="61" t="s">
        <v>29</v>
      </c>
      <c r="C6252" s="62">
        <v>580952</v>
      </c>
      <c r="D6252" s="61" t="s">
        <v>12015</v>
      </c>
      <c r="E6252" s="61" t="s">
        <v>12218</v>
      </c>
      <c r="F6252" s="61" t="s">
        <v>12275</v>
      </c>
      <c r="G6252" s="63">
        <v>14</v>
      </c>
    </row>
    <row r="6253" spans="1:7" hidden="1" x14ac:dyDescent="0.25">
      <c r="A6253" s="61" t="s">
        <v>12293</v>
      </c>
      <c r="B6253" s="61" t="s">
        <v>29</v>
      </c>
      <c r="C6253" s="62">
        <v>580952</v>
      </c>
      <c r="D6253" s="61" t="s">
        <v>12015</v>
      </c>
      <c r="E6253" s="61" t="s">
        <v>12218</v>
      </c>
      <c r="F6253" s="61" t="s">
        <v>12276</v>
      </c>
      <c r="G6253" s="63">
        <v>8</v>
      </c>
    </row>
    <row r="6254" spans="1:7" hidden="1" x14ac:dyDescent="0.25">
      <c r="A6254" s="61" t="s">
        <v>12293</v>
      </c>
      <c r="B6254" s="61" t="s">
        <v>29</v>
      </c>
      <c r="C6254" s="62">
        <v>580952</v>
      </c>
      <c r="D6254" s="61" t="s">
        <v>12051</v>
      </c>
      <c r="E6254" s="61" t="s">
        <v>12218</v>
      </c>
      <c r="F6254" s="61" t="s">
        <v>12275</v>
      </c>
      <c r="G6254" s="63">
        <v>14</v>
      </c>
    </row>
    <row r="6255" spans="1:7" hidden="1" x14ac:dyDescent="0.25">
      <c r="A6255" s="61" t="s">
        <v>12293</v>
      </c>
      <c r="B6255" s="61" t="s">
        <v>29</v>
      </c>
      <c r="C6255" s="62">
        <v>580952</v>
      </c>
      <c r="D6255" s="61" t="s">
        <v>12051</v>
      </c>
      <c r="E6255" s="61" t="s">
        <v>12218</v>
      </c>
      <c r="F6255" s="61" t="s">
        <v>12276</v>
      </c>
      <c r="G6255" s="63">
        <v>8</v>
      </c>
    </row>
    <row r="6256" spans="1:7" hidden="1" x14ac:dyDescent="0.25">
      <c r="A6256" s="61" t="s">
        <v>12293</v>
      </c>
      <c r="B6256" s="61" t="s">
        <v>113</v>
      </c>
      <c r="C6256" s="62">
        <v>581596</v>
      </c>
      <c r="D6256" s="61" t="s">
        <v>12051</v>
      </c>
      <c r="E6256" s="61" t="s">
        <v>12219</v>
      </c>
      <c r="F6256" s="61" t="s">
        <v>12275</v>
      </c>
      <c r="G6256" s="63">
        <v>6</v>
      </c>
    </row>
    <row r="6257" spans="1:7" hidden="1" x14ac:dyDescent="0.25">
      <c r="A6257" s="61" t="s">
        <v>12293</v>
      </c>
      <c r="B6257" s="61" t="s">
        <v>113</v>
      </c>
      <c r="C6257" s="62">
        <v>581596</v>
      </c>
      <c r="D6257" s="61" t="s">
        <v>12051</v>
      </c>
      <c r="E6257" s="61" t="s">
        <v>12219</v>
      </c>
      <c r="F6257" s="61" t="s">
        <v>12276</v>
      </c>
      <c r="G6257" s="63">
        <v>4</v>
      </c>
    </row>
    <row r="6258" spans="1:7" hidden="1" x14ac:dyDescent="0.25">
      <c r="A6258" s="61" t="s">
        <v>12293</v>
      </c>
      <c r="B6258" s="61" t="s">
        <v>113</v>
      </c>
      <c r="C6258" s="62">
        <v>581596</v>
      </c>
      <c r="D6258" s="61" t="s">
        <v>11991</v>
      </c>
      <c r="E6258" s="61" t="s">
        <v>12219</v>
      </c>
      <c r="F6258" s="61" t="s">
        <v>12275</v>
      </c>
      <c r="G6258" s="63">
        <v>6</v>
      </c>
    </row>
    <row r="6259" spans="1:7" hidden="1" x14ac:dyDescent="0.25">
      <c r="A6259" s="61" t="s">
        <v>12293</v>
      </c>
      <c r="B6259" s="61" t="s">
        <v>113</v>
      </c>
      <c r="C6259" s="62">
        <v>581596</v>
      </c>
      <c r="D6259" s="61" t="s">
        <v>11991</v>
      </c>
      <c r="E6259" s="61" t="s">
        <v>12219</v>
      </c>
      <c r="F6259" s="61" t="s">
        <v>12276</v>
      </c>
      <c r="G6259" s="63">
        <v>4</v>
      </c>
    </row>
    <row r="6260" spans="1:7" hidden="1" x14ac:dyDescent="0.25">
      <c r="A6260" s="61" t="s">
        <v>12293</v>
      </c>
      <c r="B6260" s="61" t="s">
        <v>113</v>
      </c>
      <c r="C6260" s="62">
        <v>581596</v>
      </c>
      <c r="D6260" s="61" t="s">
        <v>12035</v>
      </c>
      <c r="E6260" s="61" t="s">
        <v>12219</v>
      </c>
      <c r="F6260" s="61" t="s">
        <v>12275</v>
      </c>
      <c r="G6260" s="63">
        <v>6</v>
      </c>
    </row>
    <row r="6261" spans="1:7" hidden="1" x14ac:dyDescent="0.25">
      <c r="A6261" s="61" t="s">
        <v>12293</v>
      </c>
      <c r="B6261" s="61" t="s">
        <v>113</v>
      </c>
      <c r="C6261" s="62">
        <v>581596</v>
      </c>
      <c r="D6261" s="61" t="s">
        <v>12035</v>
      </c>
      <c r="E6261" s="61" t="s">
        <v>12219</v>
      </c>
      <c r="F6261" s="61" t="s">
        <v>12276</v>
      </c>
      <c r="G6261" s="63">
        <v>4</v>
      </c>
    </row>
    <row r="6262" spans="1:7" hidden="1" x14ac:dyDescent="0.25">
      <c r="A6262" s="61" t="s">
        <v>12293</v>
      </c>
      <c r="B6262" s="61" t="s">
        <v>51</v>
      </c>
      <c r="C6262" s="62">
        <v>581612</v>
      </c>
      <c r="D6262" s="61" t="s">
        <v>12051</v>
      </c>
      <c r="E6262" s="61" t="s">
        <v>12182</v>
      </c>
      <c r="F6262" s="61" t="s">
        <v>12275</v>
      </c>
      <c r="G6262" s="63">
        <v>16.5</v>
      </c>
    </row>
    <row r="6263" spans="1:7" hidden="1" x14ac:dyDescent="0.25">
      <c r="A6263" s="61" t="s">
        <v>12293</v>
      </c>
      <c r="B6263" s="61" t="s">
        <v>51</v>
      </c>
      <c r="C6263" s="62">
        <v>581612</v>
      </c>
      <c r="D6263" s="61" t="s">
        <v>12051</v>
      </c>
      <c r="E6263" s="61" t="s">
        <v>12182</v>
      </c>
      <c r="F6263" s="61" t="s">
        <v>12276</v>
      </c>
      <c r="G6263" s="63">
        <v>10</v>
      </c>
    </row>
    <row r="6264" spans="1:7" hidden="1" x14ac:dyDescent="0.25">
      <c r="A6264" s="61" t="s">
        <v>12293</v>
      </c>
      <c r="B6264" s="61" t="s">
        <v>51</v>
      </c>
      <c r="C6264" s="62">
        <v>581612</v>
      </c>
      <c r="D6264" s="61" t="s">
        <v>12148</v>
      </c>
      <c r="E6264" s="61" t="s">
        <v>12182</v>
      </c>
      <c r="F6264" s="61" t="s">
        <v>12275</v>
      </c>
      <c r="G6264" s="63">
        <v>16.5</v>
      </c>
    </row>
    <row r="6265" spans="1:7" hidden="1" x14ac:dyDescent="0.25">
      <c r="A6265" s="61" t="s">
        <v>12293</v>
      </c>
      <c r="B6265" s="61" t="s">
        <v>51</v>
      </c>
      <c r="C6265" s="62">
        <v>581612</v>
      </c>
      <c r="D6265" s="61" t="s">
        <v>12148</v>
      </c>
      <c r="E6265" s="61" t="s">
        <v>12182</v>
      </c>
      <c r="F6265" s="61" t="s">
        <v>12276</v>
      </c>
      <c r="G6265" s="63">
        <v>10</v>
      </c>
    </row>
    <row r="6266" spans="1:7" hidden="1" x14ac:dyDescent="0.25">
      <c r="A6266" s="61" t="s">
        <v>12293</v>
      </c>
      <c r="B6266" s="61" t="s">
        <v>134</v>
      </c>
      <c r="C6266" s="62">
        <v>581836</v>
      </c>
      <c r="D6266" s="61" t="s">
        <v>12051</v>
      </c>
      <c r="E6266" s="61" t="s">
        <v>12220</v>
      </c>
      <c r="F6266" s="61" t="s">
        <v>12275</v>
      </c>
      <c r="G6266" s="63">
        <v>34</v>
      </c>
    </row>
    <row r="6267" spans="1:7" hidden="1" x14ac:dyDescent="0.25">
      <c r="A6267" s="61" t="s">
        <v>12293</v>
      </c>
      <c r="B6267" s="61" t="s">
        <v>134</v>
      </c>
      <c r="C6267" s="62">
        <v>581836</v>
      </c>
      <c r="D6267" s="61" t="s">
        <v>12051</v>
      </c>
      <c r="E6267" s="61" t="s">
        <v>12199</v>
      </c>
      <c r="F6267" s="61" t="s">
        <v>12275</v>
      </c>
      <c r="G6267" s="63">
        <v>26</v>
      </c>
    </row>
    <row r="6268" spans="1:7" hidden="1" x14ac:dyDescent="0.25">
      <c r="A6268" s="61" t="s">
        <v>12293</v>
      </c>
      <c r="B6268" s="61" t="s">
        <v>134</v>
      </c>
      <c r="C6268" s="62">
        <v>581836</v>
      </c>
      <c r="D6268" s="61" t="s">
        <v>12051</v>
      </c>
      <c r="E6268" s="61" t="s">
        <v>12194</v>
      </c>
      <c r="F6268" s="61" t="s">
        <v>12275</v>
      </c>
      <c r="G6268" s="63">
        <v>27</v>
      </c>
    </row>
    <row r="6269" spans="1:7" hidden="1" x14ac:dyDescent="0.25">
      <c r="A6269" s="61" t="s">
        <v>12293</v>
      </c>
      <c r="B6269" s="61" t="s">
        <v>134</v>
      </c>
      <c r="C6269" s="62">
        <v>581836</v>
      </c>
      <c r="D6269" s="61" t="s">
        <v>12051</v>
      </c>
      <c r="E6269" s="61" t="s">
        <v>12221</v>
      </c>
      <c r="F6269" s="61" t="s">
        <v>12275</v>
      </c>
      <c r="G6269" s="63">
        <v>34</v>
      </c>
    </row>
    <row r="6270" spans="1:7" hidden="1" x14ac:dyDescent="0.25">
      <c r="A6270" s="61" t="s">
        <v>12293</v>
      </c>
      <c r="B6270" s="61" t="s">
        <v>134</v>
      </c>
      <c r="C6270" s="62">
        <v>581836</v>
      </c>
      <c r="D6270" s="61" t="s">
        <v>12137</v>
      </c>
      <c r="E6270" s="61" t="s">
        <v>12194</v>
      </c>
      <c r="F6270" s="61" t="s">
        <v>12275</v>
      </c>
      <c r="G6270" s="63">
        <v>27</v>
      </c>
    </row>
    <row r="6271" spans="1:7" hidden="1" x14ac:dyDescent="0.25">
      <c r="A6271" s="61" t="s">
        <v>12293</v>
      </c>
      <c r="B6271" s="61" t="s">
        <v>134</v>
      </c>
      <c r="C6271" s="62">
        <v>581836</v>
      </c>
      <c r="D6271" s="61" t="s">
        <v>12080</v>
      </c>
      <c r="E6271" s="61" t="s">
        <v>12220</v>
      </c>
      <c r="F6271" s="61" t="s">
        <v>12275</v>
      </c>
      <c r="G6271" s="63">
        <v>34</v>
      </c>
    </row>
    <row r="6272" spans="1:7" hidden="1" x14ac:dyDescent="0.25">
      <c r="A6272" s="61" t="s">
        <v>12293</v>
      </c>
      <c r="B6272" s="61" t="s">
        <v>134</v>
      </c>
      <c r="C6272" s="62">
        <v>581836</v>
      </c>
      <c r="D6272" s="61" t="s">
        <v>12097</v>
      </c>
      <c r="E6272" s="61" t="s">
        <v>12221</v>
      </c>
      <c r="F6272" s="61" t="s">
        <v>12275</v>
      </c>
      <c r="G6272" s="63">
        <v>34</v>
      </c>
    </row>
    <row r="6273" spans="1:7" hidden="1" x14ac:dyDescent="0.25">
      <c r="A6273" s="61" t="s">
        <v>12293</v>
      </c>
      <c r="B6273" s="61" t="s">
        <v>134</v>
      </c>
      <c r="C6273" s="62">
        <v>581836</v>
      </c>
      <c r="D6273" s="61" t="s">
        <v>11981</v>
      </c>
      <c r="E6273" s="61" t="s">
        <v>12199</v>
      </c>
      <c r="F6273" s="61" t="s">
        <v>12275</v>
      </c>
      <c r="G6273" s="63">
        <v>26</v>
      </c>
    </row>
    <row r="6274" spans="1:7" hidden="1" x14ac:dyDescent="0.25">
      <c r="A6274" s="61" t="s">
        <v>12293</v>
      </c>
      <c r="B6274" s="61" t="s">
        <v>129</v>
      </c>
      <c r="C6274" s="62">
        <v>581963</v>
      </c>
      <c r="D6274" s="61" t="s">
        <v>12051</v>
      </c>
      <c r="E6274" s="61" t="s">
        <v>12222</v>
      </c>
      <c r="F6274" s="61" t="s">
        <v>12276</v>
      </c>
      <c r="G6274" s="63">
        <v>2.5</v>
      </c>
    </row>
    <row r="6275" spans="1:7" hidden="1" x14ac:dyDescent="0.25">
      <c r="A6275" s="61" t="s">
        <v>12293</v>
      </c>
      <c r="B6275" s="61" t="s">
        <v>114</v>
      </c>
      <c r="C6275" s="62">
        <v>582505</v>
      </c>
      <c r="D6275" s="61" t="s">
        <v>12051</v>
      </c>
      <c r="E6275" s="61" t="s">
        <v>12208</v>
      </c>
      <c r="F6275" s="61" t="s">
        <v>12275</v>
      </c>
      <c r="G6275" s="63">
        <v>7</v>
      </c>
    </row>
    <row r="6276" spans="1:7" hidden="1" x14ac:dyDescent="0.25">
      <c r="A6276" s="61" t="s">
        <v>12293</v>
      </c>
      <c r="B6276" s="61" t="s">
        <v>159</v>
      </c>
      <c r="C6276" s="62">
        <v>583201</v>
      </c>
      <c r="D6276" s="61" t="s">
        <v>12051</v>
      </c>
      <c r="E6276" s="61" t="s">
        <v>12222</v>
      </c>
      <c r="F6276" s="61" t="s">
        <v>12275</v>
      </c>
      <c r="G6276" s="63">
        <v>2.5</v>
      </c>
    </row>
    <row r="6277" spans="1:7" hidden="1" x14ac:dyDescent="0.25">
      <c r="A6277" s="61" t="s">
        <v>12293</v>
      </c>
      <c r="B6277" s="61" t="s">
        <v>245</v>
      </c>
      <c r="C6277" s="62">
        <v>583246</v>
      </c>
      <c r="D6277" s="61" t="s">
        <v>12051</v>
      </c>
      <c r="E6277" s="61" t="s">
        <v>12221</v>
      </c>
      <c r="F6277" s="61" t="s">
        <v>12276</v>
      </c>
      <c r="G6277" s="63">
        <v>32</v>
      </c>
    </row>
    <row r="6278" spans="1:7" hidden="1" x14ac:dyDescent="0.25">
      <c r="A6278" s="61" t="s">
        <v>12293</v>
      </c>
      <c r="B6278" s="61" t="s">
        <v>245</v>
      </c>
      <c r="C6278" s="62">
        <v>583246</v>
      </c>
      <c r="D6278" s="61" t="s">
        <v>12097</v>
      </c>
      <c r="E6278" s="61" t="s">
        <v>12221</v>
      </c>
      <c r="F6278" s="61" t="s">
        <v>12276</v>
      </c>
      <c r="G6278" s="63">
        <v>32</v>
      </c>
    </row>
    <row r="6279" spans="1:7" hidden="1" x14ac:dyDescent="0.25">
      <c r="A6279" s="61" t="s">
        <v>12293</v>
      </c>
      <c r="B6279" s="61" t="s">
        <v>105</v>
      </c>
      <c r="C6279" s="62">
        <v>583263</v>
      </c>
      <c r="D6279" s="61" t="s">
        <v>12051</v>
      </c>
      <c r="E6279" s="61" t="s">
        <v>12216</v>
      </c>
      <c r="F6279" s="61" t="s">
        <v>12275</v>
      </c>
      <c r="G6279" s="63">
        <v>10</v>
      </c>
    </row>
    <row r="6280" spans="1:7" hidden="1" x14ac:dyDescent="0.25">
      <c r="A6280" s="61" t="s">
        <v>12293</v>
      </c>
      <c r="B6280" s="61" t="s">
        <v>95</v>
      </c>
      <c r="C6280" s="62">
        <v>583567</v>
      </c>
      <c r="D6280" s="61" t="s">
        <v>11968</v>
      </c>
      <c r="E6280" s="61" t="s">
        <v>12203</v>
      </c>
      <c r="F6280" s="61" t="s">
        <v>12275</v>
      </c>
      <c r="G6280" s="63">
        <v>10</v>
      </c>
    </row>
    <row r="6281" spans="1:7" hidden="1" x14ac:dyDescent="0.25">
      <c r="A6281" s="61" t="s">
        <v>12293</v>
      </c>
      <c r="B6281" s="61" t="s">
        <v>95</v>
      </c>
      <c r="C6281" s="62">
        <v>583567</v>
      </c>
      <c r="D6281" s="61" t="s">
        <v>11968</v>
      </c>
      <c r="E6281" s="61" t="s">
        <v>12203</v>
      </c>
      <c r="F6281" s="61" t="s">
        <v>12276</v>
      </c>
      <c r="G6281" s="63">
        <v>7.5</v>
      </c>
    </row>
    <row r="6282" spans="1:7" hidden="1" x14ac:dyDescent="0.25">
      <c r="A6282" s="61" t="s">
        <v>12293</v>
      </c>
      <c r="B6282" s="61" t="s">
        <v>95</v>
      </c>
      <c r="C6282" s="62">
        <v>583567</v>
      </c>
      <c r="D6282" s="61" t="s">
        <v>12051</v>
      </c>
      <c r="E6282" s="61" t="s">
        <v>12203</v>
      </c>
      <c r="F6282" s="61" t="s">
        <v>12275</v>
      </c>
      <c r="G6282" s="63">
        <v>10</v>
      </c>
    </row>
    <row r="6283" spans="1:7" hidden="1" x14ac:dyDescent="0.25">
      <c r="A6283" s="61" t="s">
        <v>12293</v>
      </c>
      <c r="B6283" s="61" t="s">
        <v>95</v>
      </c>
      <c r="C6283" s="62">
        <v>583567</v>
      </c>
      <c r="D6283" s="61" t="s">
        <v>12051</v>
      </c>
      <c r="E6283" s="61" t="s">
        <v>12203</v>
      </c>
      <c r="F6283" s="61" t="s">
        <v>12276</v>
      </c>
      <c r="G6283" s="63">
        <v>7.5</v>
      </c>
    </row>
    <row r="6284" spans="1:7" hidden="1" x14ac:dyDescent="0.25">
      <c r="A6284" s="61" t="s">
        <v>12293</v>
      </c>
      <c r="B6284" s="61" t="s">
        <v>249</v>
      </c>
      <c r="C6284" s="62">
        <v>583769</v>
      </c>
      <c r="D6284" s="61" t="s">
        <v>12051</v>
      </c>
      <c r="E6284" s="61" t="s">
        <v>12214</v>
      </c>
      <c r="F6284" s="61" t="s">
        <v>12276</v>
      </c>
      <c r="G6284" s="63">
        <v>5.4</v>
      </c>
    </row>
    <row r="6285" spans="1:7" hidden="1" x14ac:dyDescent="0.25">
      <c r="A6285" s="61" t="s">
        <v>12293</v>
      </c>
      <c r="B6285" s="61" t="s">
        <v>160</v>
      </c>
      <c r="C6285" s="62">
        <v>42269</v>
      </c>
      <c r="D6285" s="61" t="s">
        <v>12051</v>
      </c>
      <c r="E6285" s="61" t="s">
        <v>12172</v>
      </c>
      <c r="F6285" s="61" t="s">
        <v>12275</v>
      </c>
      <c r="G6285" s="63">
        <v>3</v>
      </c>
    </row>
    <row r="6286" spans="1:7" hidden="1" x14ac:dyDescent="0.25">
      <c r="A6286" s="61" t="s">
        <v>12293</v>
      </c>
      <c r="B6286" s="61" t="s">
        <v>160</v>
      </c>
      <c r="C6286" s="62">
        <v>42269</v>
      </c>
      <c r="D6286" s="61" t="s">
        <v>12051</v>
      </c>
      <c r="E6286" s="61" t="s">
        <v>12172</v>
      </c>
      <c r="F6286" s="61" t="s">
        <v>12276</v>
      </c>
      <c r="G6286" s="63">
        <v>2</v>
      </c>
    </row>
    <row r="6287" spans="1:7" hidden="1" x14ac:dyDescent="0.25">
      <c r="A6287" s="61" t="s">
        <v>12293</v>
      </c>
      <c r="B6287" s="61" t="s">
        <v>170</v>
      </c>
      <c r="C6287" s="62">
        <v>583943</v>
      </c>
      <c r="D6287" s="61" t="s">
        <v>12051</v>
      </c>
      <c r="E6287" s="61" t="s">
        <v>12223</v>
      </c>
      <c r="F6287" s="61" t="s">
        <v>12275</v>
      </c>
      <c r="G6287" s="63">
        <v>6</v>
      </c>
    </row>
    <row r="6288" spans="1:7" hidden="1" x14ac:dyDescent="0.25">
      <c r="A6288" s="61" t="s">
        <v>12293</v>
      </c>
      <c r="B6288" s="61" t="s">
        <v>170</v>
      </c>
      <c r="C6288" s="62">
        <v>583943</v>
      </c>
      <c r="D6288" s="61" t="s">
        <v>12051</v>
      </c>
      <c r="E6288" s="61" t="s">
        <v>12223</v>
      </c>
      <c r="F6288" s="61" t="s">
        <v>12276</v>
      </c>
      <c r="G6288" s="63">
        <v>3</v>
      </c>
    </row>
    <row r="6289" spans="1:7" hidden="1" x14ac:dyDescent="0.25">
      <c r="A6289" s="61" t="s">
        <v>12293</v>
      </c>
      <c r="B6289" s="61" t="s">
        <v>170</v>
      </c>
      <c r="C6289" s="62">
        <v>583943</v>
      </c>
      <c r="D6289" s="61" t="s">
        <v>12051</v>
      </c>
      <c r="E6289" s="61" t="s">
        <v>12214</v>
      </c>
      <c r="F6289" s="61" t="s">
        <v>12275</v>
      </c>
      <c r="G6289" s="63">
        <v>6</v>
      </c>
    </row>
    <row r="6290" spans="1:7" hidden="1" x14ac:dyDescent="0.25">
      <c r="A6290" s="61" t="s">
        <v>12293</v>
      </c>
      <c r="B6290" s="61" t="s">
        <v>170</v>
      </c>
      <c r="C6290" s="62">
        <v>583943</v>
      </c>
      <c r="D6290" s="61" t="s">
        <v>12051</v>
      </c>
      <c r="E6290" s="61" t="s">
        <v>12214</v>
      </c>
      <c r="F6290" s="61" t="s">
        <v>12276</v>
      </c>
      <c r="G6290" s="63">
        <v>5</v>
      </c>
    </row>
    <row r="6291" spans="1:7" hidden="1" x14ac:dyDescent="0.25">
      <c r="A6291" s="61" t="s">
        <v>12293</v>
      </c>
      <c r="B6291" s="61" t="s">
        <v>170</v>
      </c>
      <c r="C6291" s="62">
        <v>583943</v>
      </c>
      <c r="D6291" s="61" t="s">
        <v>12051</v>
      </c>
      <c r="E6291" s="61" t="s">
        <v>12179</v>
      </c>
      <c r="F6291" s="61" t="s">
        <v>12275</v>
      </c>
      <c r="G6291" s="63">
        <v>4</v>
      </c>
    </row>
    <row r="6292" spans="1:7" hidden="1" x14ac:dyDescent="0.25">
      <c r="A6292" s="61" t="s">
        <v>12293</v>
      </c>
      <c r="B6292" s="61" t="s">
        <v>170</v>
      </c>
      <c r="C6292" s="62">
        <v>583943</v>
      </c>
      <c r="D6292" s="61" t="s">
        <v>12134</v>
      </c>
      <c r="E6292" s="61" t="s">
        <v>12214</v>
      </c>
      <c r="F6292" s="61" t="s">
        <v>12275</v>
      </c>
      <c r="G6292" s="63">
        <v>6</v>
      </c>
    </row>
    <row r="6293" spans="1:7" hidden="1" x14ac:dyDescent="0.25">
      <c r="A6293" s="61" t="s">
        <v>12293</v>
      </c>
      <c r="B6293" s="61" t="s">
        <v>170</v>
      </c>
      <c r="C6293" s="62">
        <v>583943</v>
      </c>
      <c r="D6293" s="61" t="s">
        <v>12134</v>
      </c>
      <c r="E6293" s="61" t="s">
        <v>12214</v>
      </c>
      <c r="F6293" s="61" t="s">
        <v>12276</v>
      </c>
      <c r="G6293" s="63">
        <v>5</v>
      </c>
    </row>
    <row r="6294" spans="1:7" hidden="1" x14ac:dyDescent="0.25">
      <c r="A6294" s="61" t="s">
        <v>12293</v>
      </c>
      <c r="B6294" s="61" t="s">
        <v>64</v>
      </c>
      <c r="C6294" s="62">
        <v>583977</v>
      </c>
      <c r="D6294" s="61" t="s">
        <v>12051</v>
      </c>
      <c r="E6294" s="61" t="s">
        <v>12224</v>
      </c>
      <c r="F6294" s="61" t="s">
        <v>12275</v>
      </c>
      <c r="G6294" s="63">
        <v>3</v>
      </c>
    </row>
    <row r="6295" spans="1:7" hidden="1" x14ac:dyDescent="0.25">
      <c r="A6295" s="61" t="s">
        <v>12293</v>
      </c>
      <c r="B6295" s="61" t="s">
        <v>64</v>
      </c>
      <c r="C6295" s="62">
        <v>583977</v>
      </c>
      <c r="D6295" s="61" t="s">
        <v>12051</v>
      </c>
      <c r="E6295" s="61" t="s">
        <v>12224</v>
      </c>
      <c r="F6295" s="61" t="s">
        <v>12276</v>
      </c>
      <c r="G6295" s="63">
        <v>2.1</v>
      </c>
    </row>
    <row r="6296" spans="1:7" hidden="1" x14ac:dyDescent="0.25">
      <c r="A6296" s="61" t="s">
        <v>12293</v>
      </c>
      <c r="B6296" s="61" t="s">
        <v>64</v>
      </c>
      <c r="C6296" s="62">
        <v>583977</v>
      </c>
      <c r="D6296" s="61" t="s">
        <v>11991</v>
      </c>
      <c r="E6296" s="61" t="s">
        <v>12224</v>
      </c>
      <c r="F6296" s="61" t="s">
        <v>12275</v>
      </c>
      <c r="G6296" s="63">
        <v>3</v>
      </c>
    </row>
    <row r="6297" spans="1:7" hidden="1" x14ac:dyDescent="0.25">
      <c r="A6297" s="61" t="s">
        <v>12293</v>
      </c>
      <c r="B6297" s="61" t="s">
        <v>64</v>
      </c>
      <c r="C6297" s="62">
        <v>583977</v>
      </c>
      <c r="D6297" s="61" t="s">
        <v>11991</v>
      </c>
      <c r="E6297" s="61" t="s">
        <v>12224</v>
      </c>
      <c r="F6297" s="61" t="s">
        <v>12276</v>
      </c>
      <c r="G6297" s="63">
        <v>2.1</v>
      </c>
    </row>
    <row r="6298" spans="1:7" hidden="1" x14ac:dyDescent="0.25">
      <c r="A6298" s="61" t="s">
        <v>12293</v>
      </c>
      <c r="B6298" s="61" t="s">
        <v>121</v>
      </c>
      <c r="C6298" s="62">
        <v>584090</v>
      </c>
      <c r="D6298" s="61" t="s">
        <v>12051</v>
      </c>
      <c r="E6298" s="61" t="s">
        <v>12198</v>
      </c>
      <c r="F6298" s="61" t="s">
        <v>12275</v>
      </c>
      <c r="G6298" s="63">
        <v>5</v>
      </c>
    </row>
    <row r="6299" spans="1:7" hidden="1" x14ac:dyDescent="0.25">
      <c r="A6299" s="61" t="s">
        <v>12293</v>
      </c>
      <c r="B6299" s="61" t="s">
        <v>121</v>
      </c>
      <c r="C6299" s="62">
        <v>584090</v>
      </c>
      <c r="D6299" s="61" t="s">
        <v>12051</v>
      </c>
      <c r="E6299" s="61" t="s">
        <v>12198</v>
      </c>
      <c r="F6299" s="61" t="s">
        <v>12276</v>
      </c>
      <c r="G6299" s="63">
        <v>5</v>
      </c>
    </row>
    <row r="6300" spans="1:7" hidden="1" x14ac:dyDescent="0.25">
      <c r="A6300" s="61" t="s">
        <v>12293</v>
      </c>
      <c r="B6300" s="61" t="s">
        <v>121</v>
      </c>
      <c r="C6300" s="62">
        <v>584090</v>
      </c>
      <c r="D6300" s="61" t="s">
        <v>12084</v>
      </c>
      <c r="E6300" s="61" t="s">
        <v>12198</v>
      </c>
      <c r="F6300" s="61" t="s">
        <v>12275</v>
      </c>
      <c r="G6300" s="63">
        <v>5</v>
      </c>
    </row>
    <row r="6301" spans="1:7" hidden="1" x14ac:dyDescent="0.25">
      <c r="A6301" s="61" t="s">
        <v>12293</v>
      </c>
      <c r="B6301" s="61" t="s">
        <v>121</v>
      </c>
      <c r="C6301" s="62">
        <v>584090</v>
      </c>
      <c r="D6301" s="61" t="s">
        <v>12084</v>
      </c>
      <c r="E6301" s="61" t="s">
        <v>12198</v>
      </c>
      <c r="F6301" s="61" t="s">
        <v>12276</v>
      </c>
      <c r="G6301" s="63">
        <v>5</v>
      </c>
    </row>
    <row r="6302" spans="1:7" hidden="1" x14ac:dyDescent="0.25">
      <c r="A6302" s="61" t="s">
        <v>12293</v>
      </c>
      <c r="B6302" s="61" t="s">
        <v>121</v>
      </c>
      <c r="C6302" s="62">
        <v>584090</v>
      </c>
      <c r="D6302" s="61" t="s">
        <v>11979</v>
      </c>
      <c r="E6302" s="61" t="s">
        <v>12198</v>
      </c>
      <c r="F6302" s="61" t="s">
        <v>12275</v>
      </c>
      <c r="G6302" s="63">
        <v>5</v>
      </c>
    </row>
    <row r="6303" spans="1:7" hidden="1" x14ac:dyDescent="0.25">
      <c r="A6303" s="61" t="s">
        <v>12293</v>
      </c>
      <c r="B6303" s="61" t="s">
        <v>121</v>
      </c>
      <c r="C6303" s="62">
        <v>584090</v>
      </c>
      <c r="D6303" s="61" t="s">
        <v>11979</v>
      </c>
      <c r="E6303" s="61" t="s">
        <v>12198</v>
      </c>
      <c r="F6303" s="61" t="s">
        <v>12276</v>
      </c>
      <c r="G6303" s="63">
        <v>3</v>
      </c>
    </row>
    <row r="6304" spans="1:7" hidden="1" x14ac:dyDescent="0.25">
      <c r="A6304" s="61" t="s">
        <v>12293</v>
      </c>
      <c r="B6304" s="61" t="s">
        <v>80</v>
      </c>
      <c r="C6304" s="62">
        <v>584180</v>
      </c>
      <c r="D6304" s="61" t="s">
        <v>12051</v>
      </c>
      <c r="E6304" s="61" t="s">
        <v>12225</v>
      </c>
      <c r="F6304" s="61" t="s">
        <v>12276</v>
      </c>
      <c r="G6304" s="63">
        <v>7.5</v>
      </c>
    </row>
    <row r="6305" spans="1:7" hidden="1" x14ac:dyDescent="0.25">
      <c r="A6305" s="61" t="s">
        <v>12293</v>
      </c>
      <c r="B6305" s="61" t="s">
        <v>45</v>
      </c>
      <c r="C6305" s="62">
        <v>584223</v>
      </c>
      <c r="D6305" s="61" t="s">
        <v>12051</v>
      </c>
      <c r="E6305" s="61" t="s">
        <v>12226</v>
      </c>
      <c r="F6305" s="61" t="s">
        <v>12276</v>
      </c>
      <c r="G6305" s="63">
        <v>2.5</v>
      </c>
    </row>
    <row r="6306" spans="1:7" hidden="1" x14ac:dyDescent="0.25">
      <c r="A6306" s="61" t="s">
        <v>12293</v>
      </c>
      <c r="B6306" s="61" t="s">
        <v>138</v>
      </c>
      <c r="C6306" s="62">
        <v>584302</v>
      </c>
      <c r="D6306" s="61" t="s">
        <v>12051</v>
      </c>
      <c r="E6306" s="61" t="s">
        <v>12208</v>
      </c>
      <c r="F6306" s="61" t="s">
        <v>12275</v>
      </c>
      <c r="G6306" s="63">
        <v>5</v>
      </c>
    </row>
    <row r="6307" spans="1:7" hidden="1" x14ac:dyDescent="0.25">
      <c r="A6307" s="61" t="s">
        <v>12293</v>
      </c>
      <c r="B6307" s="61" t="s">
        <v>138</v>
      </c>
      <c r="C6307" s="62">
        <v>584302</v>
      </c>
      <c r="D6307" s="61" t="s">
        <v>12051</v>
      </c>
      <c r="E6307" s="61" t="s">
        <v>12175</v>
      </c>
      <c r="F6307" s="61" t="s">
        <v>12275</v>
      </c>
      <c r="G6307" s="63">
        <v>5.5</v>
      </c>
    </row>
    <row r="6308" spans="1:7" hidden="1" x14ac:dyDescent="0.25">
      <c r="A6308" s="61" t="s">
        <v>12293</v>
      </c>
      <c r="B6308" s="61" t="s">
        <v>90</v>
      </c>
      <c r="C6308" s="62">
        <v>584313</v>
      </c>
      <c r="D6308" s="61" t="s">
        <v>12051</v>
      </c>
      <c r="E6308" s="61" t="s">
        <v>12227</v>
      </c>
      <c r="F6308" s="61" t="s">
        <v>12275</v>
      </c>
      <c r="G6308" s="63">
        <v>6</v>
      </c>
    </row>
    <row r="6309" spans="1:7" hidden="1" x14ac:dyDescent="0.25">
      <c r="A6309" s="61" t="s">
        <v>12293</v>
      </c>
      <c r="B6309" s="61" t="s">
        <v>90</v>
      </c>
      <c r="C6309" s="62">
        <v>584313</v>
      </c>
      <c r="D6309" s="61" t="s">
        <v>12051</v>
      </c>
      <c r="E6309" s="61" t="s">
        <v>12227</v>
      </c>
      <c r="F6309" s="61" t="s">
        <v>12276</v>
      </c>
      <c r="G6309" s="63">
        <v>6</v>
      </c>
    </row>
    <row r="6310" spans="1:7" hidden="1" x14ac:dyDescent="0.25">
      <c r="A6310" s="61" t="s">
        <v>12293</v>
      </c>
      <c r="B6310" s="61" t="s">
        <v>90</v>
      </c>
      <c r="C6310" s="62">
        <v>584313</v>
      </c>
      <c r="D6310" s="61" t="s">
        <v>12051</v>
      </c>
      <c r="E6310" s="61" t="s">
        <v>12228</v>
      </c>
      <c r="F6310" s="61" t="s">
        <v>12275</v>
      </c>
      <c r="G6310" s="63">
        <v>6</v>
      </c>
    </row>
    <row r="6311" spans="1:7" hidden="1" x14ac:dyDescent="0.25">
      <c r="A6311" s="61" t="s">
        <v>12293</v>
      </c>
      <c r="B6311" s="61" t="s">
        <v>90</v>
      </c>
      <c r="C6311" s="62">
        <v>584313</v>
      </c>
      <c r="D6311" s="61" t="s">
        <v>12051</v>
      </c>
      <c r="E6311" s="61" t="s">
        <v>12228</v>
      </c>
      <c r="F6311" s="61" t="s">
        <v>12276</v>
      </c>
      <c r="G6311" s="63">
        <v>6</v>
      </c>
    </row>
    <row r="6312" spans="1:7" hidden="1" x14ac:dyDescent="0.25">
      <c r="A6312" s="61" t="s">
        <v>12293</v>
      </c>
      <c r="B6312" s="61" t="s">
        <v>90</v>
      </c>
      <c r="C6312" s="62">
        <v>584313</v>
      </c>
      <c r="D6312" s="61" t="s">
        <v>11989</v>
      </c>
      <c r="E6312" s="61" t="s">
        <v>12227</v>
      </c>
      <c r="F6312" s="61" t="s">
        <v>12275</v>
      </c>
      <c r="G6312" s="63">
        <v>6</v>
      </c>
    </row>
    <row r="6313" spans="1:7" hidden="1" x14ac:dyDescent="0.25">
      <c r="A6313" s="61" t="s">
        <v>12293</v>
      </c>
      <c r="B6313" s="61" t="s">
        <v>90</v>
      </c>
      <c r="C6313" s="62">
        <v>584313</v>
      </c>
      <c r="D6313" s="61" t="s">
        <v>11989</v>
      </c>
      <c r="E6313" s="61" t="s">
        <v>12227</v>
      </c>
      <c r="F6313" s="61" t="s">
        <v>12276</v>
      </c>
      <c r="G6313" s="63">
        <v>6</v>
      </c>
    </row>
    <row r="6314" spans="1:7" hidden="1" x14ac:dyDescent="0.25">
      <c r="A6314" s="61" t="s">
        <v>12293</v>
      </c>
      <c r="B6314" s="61" t="s">
        <v>90</v>
      </c>
      <c r="C6314" s="62">
        <v>584313</v>
      </c>
      <c r="D6314" s="61" t="s">
        <v>11989</v>
      </c>
      <c r="E6314" s="61" t="s">
        <v>12228</v>
      </c>
      <c r="F6314" s="61" t="s">
        <v>12275</v>
      </c>
      <c r="G6314" s="63">
        <v>6</v>
      </c>
    </row>
    <row r="6315" spans="1:7" hidden="1" x14ac:dyDescent="0.25">
      <c r="A6315" s="61" t="s">
        <v>12293</v>
      </c>
      <c r="B6315" s="61" t="s">
        <v>90</v>
      </c>
      <c r="C6315" s="62">
        <v>584313</v>
      </c>
      <c r="D6315" s="61" t="s">
        <v>11989</v>
      </c>
      <c r="E6315" s="61" t="s">
        <v>12228</v>
      </c>
      <c r="F6315" s="61" t="s">
        <v>12276</v>
      </c>
      <c r="G6315" s="63">
        <v>6</v>
      </c>
    </row>
    <row r="6316" spans="1:7" hidden="1" x14ac:dyDescent="0.25">
      <c r="A6316" s="61" t="s">
        <v>12293</v>
      </c>
      <c r="B6316" s="61" t="s">
        <v>90</v>
      </c>
      <c r="C6316" s="62">
        <v>584313</v>
      </c>
      <c r="D6316" s="61" t="s">
        <v>11961</v>
      </c>
      <c r="E6316" s="61" t="s">
        <v>12227</v>
      </c>
      <c r="F6316" s="61" t="s">
        <v>12275</v>
      </c>
      <c r="G6316" s="63">
        <v>6</v>
      </c>
    </row>
    <row r="6317" spans="1:7" hidden="1" x14ac:dyDescent="0.25">
      <c r="A6317" s="61" t="s">
        <v>12293</v>
      </c>
      <c r="B6317" s="61" t="s">
        <v>90</v>
      </c>
      <c r="C6317" s="62">
        <v>584313</v>
      </c>
      <c r="D6317" s="61" t="s">
        <v>11961</v>
      </c>
      <c r="E6317" s="61" t="s">
        <v>12227</v>
      </c>
      <c r="F6317" s="61" t="s">
        <v>12276</v>
      </c>
      <c r="G6317" s="63">
        <v>6</v>
      </c>
    </row>
    <row r="6318" spans="1:7" hidden="1" x14ac:dyDescent="0.25">
      <c r="A6318" s="61" t="s">
        <v>12293</v>
      </c>
      <c r="B6318" s="61" t="s">
        <v>90</v>
      </c>
      <c r="C6318" s="62">
        <v>584313</v>
      </c>
      <c r="D6318" s="61" t="s">
        <v>11961</v>
      </c>
      <c r="E6318" s="61" t="s">
        <v>12228</v>
      </c>
      <c r="F6318" s="61" t="s">
        <v>12275</v>
      </c>
      <c r="G6318" s="63">
        <v>6</v>
      </c>
    </row>
    <row r="6319" spans="1:7" hidden="1" x14ac:dyDescent="0.25">
      <c r="A6319" s="61" t="s">
        <v>12293</v>
      </c>
      <c r="B6319" s="61" t="s">
        <v>90</v>
      </c>
      <c r="C6319" s="62">
        <v>584313</v>
      </c>
      <c r="D6319" s="61" t="s">
        <v>11961</v>
      </c>
      <c r="E6319" s="61" t="s">
        <v>12228</v>
      </c>
      <c r="F6319" s="61" t="s">
        <v>12276</v>
      </c>
      <c r="G6319" s="63">
        <v>6</v>
      </c>
    </row>
    <row r="6320" spans="1:7" hidden="1" x14ac:dyDescent="0.25">
      <c r="A6320" s="61" t="s">
        <v>12293</v>
      </c>
      <c r="B6320" s="61" t="s">
        <v>85</v>
      </c>
      <c r="C6320" s="62">
        <v>584584</v>
      </c>
      <c r="D6320" s="61" t="s">
        <v>12051</v>
      </c>
      <c r="E6320" s="61" t="s">
        <v>12162</v>
      </c>
      <c r="F6320" s="61" t="s">
        <v>12275</v>
      </c>
      <c r="G6320" s="63">
        <v>13</v>
      </c>
    </row>
    <row r="6321" spans="1:7" hidden="1" x14ac:dyDescent="0.25">
      <c r="A6321" s="61" t="s">
        <v>12293</v>
      </c>
      <c r="B6321" s="61" t="s">
        <v>85</v>
      </c>
      <c r="C6321" s="62">
        <v>584584</v>
      </c>
      <c r="D6321" s="61" t="s">
        <v>12051</v>
      </c>
      <c r="E6321" s="61" t="s">
        <v>12168</v>
      </c>
      <c r="F6321" s="61" t="s">
        <v>12275</v>
      </c>
      <c r="G6321" s="63">
        <v>13</v>
      </c>
    </row>
    <row r="6322" spans="1:7" hidden="1" x14ac:dyDescent="0.25">
      <c r="A6322" s="61" t="s">
        <v>12293</v>
      </c>
      <c r="B6322" s="61" t="s">
        <v>67</v>
      </c>
      <c r="C6322" s="62">
        <v>584646</v>
      </c>
      <c r="D6322" s="61" t="s">
        <v>12051</v>
      </c>
      <c r="E6322" s="61" t="s">
        <v>12190</v>
      </c>
      <c r="F6322" s="61" t="s">
        <v>12275</v>
      </c>
      <c r="G6322" s="63">
        <v>5</v>
      </c>
    </row>
    <row r="6323" spans="1:7" hidden="1" x14ac:dyDescent="0.25">
      <c r="A6323" s="61" t="s">
        <v>12293</v>
      </c>
      <c r="B6323" s="61" t="s">
        <v>67</v>
      </c>
      <c r="C6323" s="62">
        <v>584646</v>
      </c>
      <c r="D6323" s="61" t="s">
        <v>12051</v>
      </c>
      <c r="E6323" s="61" t="s">
        <v>12190</v>
      </c>
      <c r="F6323" s="61" t="s">
        <v>12276</v>
      </c>
      <c r="G6323" s="63">
        <v>4.5</v>
      </c>
    </row>
    <row r="6324" spans="1:7" hidden="1" x14ac:dyDescent="0.25">
      <c r="A6324" s="61" t="s">
        <v>12293</v>
      </c>
      <c r="B6324" s="61" t="s">
        <v>67</v>
      </c>
      <c r="C6324" s="62">
        <v>584646</v>
      </c>
      <c r="D6324" s="61" t="s">
        <v>12075</v>
      </c>
      <c r="E6324" s="61" t="s">
        <v>12190</v>
      </c>
      <c r="F6324" s="61" t="s">
        <v>12275</v>
      </c>
      <c r="G6324" s="63">
        <v>5</v>
      </c>
    </row>
    <row r="6325" spans="1:7" hidden="1" x14ac:dyDescent="0.25">
      <c r="A6325" s="61" t="s">
        <v>12293</v>
      </c>
      <c r="B6325" s="61" t="s">
        <v>67</v>
      </c>
      <c r="C6325" s="62">
        <v>584646</v>
      </c>
      <c r="D6325" s="61" t="s">
        <v>12075</v>
      </c>
      <c r="E6325" s="61" t="s">
        <v>12190</v>
      </c>
      <c r="F6325" s="61" t="s">
        <v>12276</v>
      </c>
      <c r="G6325" s="63">
        <v>4.5</v>
      </c>
    </row>
    <row r="6326" spans="1:7" hidden="1" x14ac:dyDescent="0.25">
      <c r="A6326" s="61" t="s">
        <v>12293</v>
      </c>
      <c r="B6326" s="61" t="s">
        <v>92</v>
      </c>
      <c r="C6326" s="62">
        <v>584688</v>
      </c>
      <c r="D6326" s="61" t="s">
        <v>12051</v>
      </c>
      <c r="E6326" s="61" t="s">
        <v>12193</v>
      </c>
      <c r="F6326" s="61" t="s">
        <v>12275</v>
      </c>
      <c r="G6326" s="63">
        <v>2</v>
      </c>
    </row>
    <row r="6327" spans="1:7" hidden="1" x14ac:dyDescent="0.25">
      <c r="A6327" s="61" t="s">
        <v>12293</v>
      </c>
      <c r="B6327" s="61" t="s">
        <v>191</v>
      </c>
      <c r="C6327" s="62">
        <v>584798</v>
      </c>
      <c r="D6327" s="61" t="s">
        <v>12051</v>
      </c>
      <c r="E6327" s="61" t="s">
        <v>12167</v>
      </c>
      <c r="F6327" s="61" t="s">
        <v>12275</v>
      </c>
      <c r="G6327" s="63">
        <v>7</v>
      </c>
    </row>
    <row r="6328" spans="1:7" hidden="1" x14ac:dyDescent="0.25">
      <c r="A6328" s="61" t="s">
        <v>12293</v>
      </c>
      <c r="B6328" s="61" t="s">
        <v>6102</v>
      </c>
      <c r="C6328" s="62">
        <v>584846</v>
      </c>
      <c r="D6328" s="61" t="s">
        <v>12051</v>
      </c>
      <c r="E6328" s="61" t="s">
        <v>12201</v>
      </c>
      <c r="F6328" s="61" t="s">
        <v>12275</v>
      </c>
      <c r="G6328" s="63">
        <v>10</v>
      </c>
    </row>
    <row r="6329" spans="1:7" hidden="1" x14ac:dyDescent="0.25">
      <c r="A6329" s="61" t="s">
        <v>12293</v>
      </c>
      <c r="B6329" s="61" t="s">
        <v>101</v>
      </c>
      <c r="C6329" s="62">
        <v>584874</v>
      </c>
      <c r="D6329" s="61" t="s">
        <v>12051</v>
      </c>
      <c r="E6329" s="61" t="s">
        <v>12207</v>
      </c>
      <c r="F6329" s="61" t="s">
        <v>12276</v>
      </c>
      <c r="G6329" s="63">
        <v>4</v>
      </c>
    </row>
    <row r="6330" spans="1:7" hidden="1" x14ac:dyDescent="0.25">
      <c r="A6330" s="61" t="s">
        <v>12293</v>
      </c>
      <c r="B6330" s="61" t="s">
        <v>198</v>
      </c>
      <c r="C6330" s="62">
        <v>253529</v>
      </c>
      <c r="D6330" s="61" t="s">
        <v>12051</v>
      </c>
      <c r="E6330" s="61" t="s">
        <v>12205</v>
      </c>
      <c r="F6330" s="61" t="s">
        <v>12275</v>
      </c>
      <c r="G6330" s="63">
        <v>3.5</v>
      </c>
    </row>
    <row r="6331" spans="1:7" hidden="1" x14ac:dyDescent="0.25">
      <c r="A6331" s="61" t="s">
        <v>12293</v>
      </c>
      <c r="B6331" s="61" t="s">
        <v>198</v>
      </c>
      <c r="C6331" s="62">
        <v>253529</v>
      </c>
      <c r="D6331" s="61" t="s">
        <v>12051</v>
      </c>
      <c r="E6331" s="61" t="s">
        <v>12228</v>
      </c>
      <c r="F6331" s="61" t="s">
        <v>12275</v>
      </c>
      <c r="G6331" s="63">
        <v>6</v>
      </c>
    </row>
    <row r="6332" spans="1:7" hidden="1" x14ac:dyDescent="0.25">
      <c r="A6332" s="61" t="s">
        <v>12293</v>
      </c>
      <c r="B6332" s="61" t="s">
        <v>198</v>
      </c>
      <c r="C6332" s="62">
        <v>253529</v>
      </c>
      <c r="D6332" s="61" t="s">
        <v>12051</v>
      </c>
      <c r="E6332" s="61" t="s">
        <v>12228</v>
      </c>
      <c r="F6332" s="61" t="s">
        <v>12276</v>
      </c>
      <c r="G6332" s="63">
        <v>6</v>
      </c>
    </row>
    <row r="6333" spans="1:7" hidden="1" x14ac:dyDescent="0.25">
      <c r="A6333" s="61" t="s">
        <v>12293</v>
      </c>
      <c r="B6333" s="61" t="s">
        <v>198</v>
      </c>
      <c r="C6333" s="62">
        <v>253529</v>
      </c>
      <c r="D6333" s="61" t="s">
        <v>12051</v>
      </c>
      <c r="E6333" s="61" t="s">
        <v>12222</v>
      </c>
      <c r="F6333" s="61" t="s">
        <v>12275</v>
      </c>
      <c r="G6333" s="63">
        <v>2.5</v>
      </c>
    </row>
    <row r="6334" spans="1:7" hidden="1" x14ac:dyDescent="0.25">
      <c r="A6334" s="61" t="s">
        <v>12293</v>
      </c>
      <c r="B6334" s="61" t="s">
        <v>198</v>
      </c>
      <c r="C6334" s="62">
        <v>253529</v>
      </c>
      <c r="D6334" s="61" t="s">
        <v>12051</v>
      </c>
      <c r="E6334" s="61" t="s">
        <v>12224</v>
      </c>
      <c r="F6334" s="61" t="s">
        <v>12275</v>
      </c>
      <c r="G6334" s="63">
        <v>3</v>
      </c>
    </row>
    <row r="6335" spans="1:7" hidden="1" x14ac:dyDescent="0.25">
      <c r="A6335" s="61" t="s">
        <v>12293</v>
      </c>
      <c r="B6335" s="61" t="s">
        <v>198</v>
      </c>
      <c r="C6335" s="62">
        <v>253529</v>
      </c>
      <c r="D6335" s="61" t="s">
        <v>12051</v>
      </c>
      <c r="E6335" s="61" t="s">
        <v>12229</v>
      </c>
      <c r="F6335" s="61" t="s">
        <v>12275</v>
      </c>
      <c r="G6335" s="63">
        <v>2.5</v>
      </c>
    </row>
    <row r="6336" spans="1:7" hidden="1" x14ac:dyDescent="0.25">
      <c r="A6336" s="61" t="s">
        <v>12293</v>
      </c>
      <c r="B6336" s="61" t="s">
        <v>198</v>
      </c>
      <c r="C6336" s="62">
        <v>253529</v>
      </c>
      <c r="D6336" s="61" t="s">
        <v>12051</v>
      </c>
      <c r="E6336" s="61" t="s">
        <v>12229</v>
      </c>
      <c r="F6336" s="61" t="s">
        <v>12276</v>
      </c>
      <c r="G6336" s="63">
        <v>2.5</v>
      </c>
    </row>
    <row r="6337" spans="1:7" hidden="1" x14ac:dyDescent="0.25">
      <c r="A6337" s="61" t="s">
        <v>12293</v>
      </c>
      <c r="B6337" s="61" t="s">
        <v>198</v>
      </c>
      <c r="C6337" s="62">
        <v>253529</v>
      </c>
      <c r="D6337" s="61" t="s">
        <v>12051</v>
      </c>
      <c r="E6337" s="61" t="s">
        <v>12172</v>
      </c>
      <c r="F6337" s="61" t="s">
        <v>12275</v>
      </c>
      <c r="G6337" s="63">
        <v>2.5</v>
      </c>
    </row>
    <row r="6338" spans="1:7" hidden="1" x14ac:dyDescent="0.25">
      <c r="A6338" s="61" t="s">
        <v>12293</v>
      </c>
      <c r="B6338" s="61" t="s">
        <v>198</v>
      </c>
      <c r="C6338" s="62">
        <v>253529</v>
      </c>
      <c r="D6338" s="61" t="s">
        <v>12051</v>
      </c>
      <c r="E6338" s="61" t="s">
        <v>12172</v>
      </c>
      <c r="F6338" s="61" t="s">
        <v>12276</v>
      </c>
      <c r="G6338" s="63">
        <v>2.5</v>
      </c>
    </row>
    <row r="6339" spans="1:7" hidden="1" x14ac:dyDescent="0.25">
      <c r="A6339" s="61" t="s">
        <v>12293</v>
      </c>
      <c r="B6339" s="61" t="s">
        <v>198</v>
      </c>
      <c r="C6339" s="62">
        <v>253529</v>
      </c>
      <c r="D6339" s="61" t="s">
        <v>1174</v>
      </c>
      <c r="E6339" s="61" t="s">
        <v>12227</v>
      </c>
      <c r="F6339" s="61" t="s">
        <v>12275</v>
      </c>
      <c r="G6339" s="63">
        <v>3</v>
      </c>
    </row>
    <row r="6340" spans="1:7" hidden="1" x14ac:dyDescent="0.25">
      <c r="A6340" s="61" t="s">
        <v>12293</v>
      </c>
      <c r="B6340" s="61" t="s">
        <v>198</v>
      </c>
      <c r="C6340" s="62">
        <v>253529</v>
      </c>
      <c r="D6340" s="61" t="s">
        <v>1174</v>
      </c>
      <c r="E6340" s="61" t="s">
        <v>12172</v>
      </c>
      <c r="F6340" s="61" t="s">
        <v>12275</v>
      </c>
      <c r="G6340" s="63">
        <v>3</v>
      </c>
    </row>
    <row r="6341" spans="1:7" hidden="1" x14ac:dyDescent="0.25">
      <c r="A6341" s="61" t="s">
        <v>12293</v>
      </c>
      <c r="B6341" s="61" t="s">
        <v>198</v>
      </c>
      <c r="C6341" s="62">
        <v>253529</v>
      </c>
      <c r="D6341" s="61" t="s">
        <v>1174</v>
      </c>
      <c r="E6341" s="61" t="s">
        <v>12172</v>
      </c>
      <c r="F6341" s="61" t="s">
        <v>12276</v>
      </c>
      <c r="G6341" s="63">
        <v>3</v>
      </c>
    </row>
    <row r="6342" spans="1:7" hidden="1" x14ac:dyDescent="0.25">
      <c r="A6342" s="61" t="s">
        <v>12293</v>
      </c>
      <c r="B6342" s="61" t="s">
        <v>198</v>
      </c>
      <c r="C6342" s="62">
        <v>253529</v>
      </c>
      <c r="D6342" s="61" t="s">
        <v>11993</v>
      </c>
      <c r="E6342" s="61" t="s">
        <v>12166</v>
      </c>
      <c r="F6342" s="61" t="s">
        <v>12275</v>
      </c>
      <c r="G6342" s="63">
        <v>10</v>
      </c>
    </row>
    <row r="6343" spans="1:7" hidden="1" x14ac:dyDescent="0.25">
      <c r="A6343" s="61" t="s">
        <v>12293</v>
      </c>
      <c r="B6343" s="61" t="s">
        <v>198</v>
      </c>
      <c r="C6343" s="62">
        <v>253529</v>
      </c>
      <c r="D6343" s="61" t="s">
        <v>11993</v>
      </c>
      <c r="E6343" s="61" t="s">
        <v>12166</v>
      </c>
      <c r="F6343" s="61" t="s">
        <v>12276</v>
      </c>
      <c r="G6343" s="63">
        <v>10</v>
      </c>
    </row>
    <row r="6344" spans="1:7" hidden="1" x14ac:dyDescent="0.25">
      <c r="A6344" s="61" t="s">
        <v>12293</v>
      </c>
      <c r="B6344" s="61" t="s">
        <v>198</v>
      </c>
      <c r="C6344" s="62">
        <v>253529</v>
      </c>
      <c r="D6344" s="61" t="s">
        <v>12059</v>
      </c>
      <c r="E6344" s="61" t="s">
        <v>12227</v>
      </c>
      <c r="F6344" s="61" t="s">
        <v>12275</v>
      </c>
      <c r="G6344" s="63">
        <v>3</v>
      </c>
    </row>
    <row r="6345" spans="1:7" hidden="1" x14ac:dyDescent="0.25">
      <c r="A6345" s="61" t="s">
        <v>12293</v>
      </c>
      <c r="B6345" s="61" t="s">
        <v>198</v>
      </c>
      <c r="C6345" s="62">
        <v>253529</v>
      </c>
      <c r="D6345" s="61" t="s">
        <v>12156</v>
      </c>
      <c r="E6345" s="61" t="s">
        <v>12229</v>
      </c>
      <c r="F6345" s="61" t="s">
        <v>12275</v>
      </c>
      <c r="G6345" s="63">
        <v>2.5</v>
      </c>
    </row>
    <row r="6346" spans="1:7" hidden="1" x14ac:dyDescent="0.25">
      <c r="A6346" s="61" t="s">
        <v>12293</v>
      </c>
      <c r="B6346" s="61" t="s">
        <v>198</v>
      </c>
      <c r="C6346" s="62">
        <v>253529</v>
      </c>
      <c r="D6346" s="61" t="s">
        <v>12156</v>
      </c>
      <c r="E6346" s="61" t="s">
        <v>12229</v>
      </c>
      <c r="F6346" s="61" t="s">
        <v>12276</v>
      </c>
      <c r="G6346" s="63">
        <v>2.5</v>
      </c>
    </row>
    <row r="6347" spans="1:7" hidden="1" x14ac:dyDescent="0.25">
      <c r="A6347" s="61" t="s">
        <v>12293</v>
      </c>
      <c r="B6347" s="61" t="s">
        <v>198</v>
      </c>
      <c r="C6347" s="62">
        <v>253529</v>
      </c>
      <c r="D6347" s="61" t="s">
        <v>12156</v>
      </c>
      <c r="E6347" s="61" t="s">
        <v>12172</v>
      </c>
      <c r="F6347" s="61" t="s">
        <v>12275</v>
      </c>
      <c r="G6347" s="63">
        <v>2.5</v>
      </c>
    </row>
    <row r="6348" spans="1:7" hidden="1" x14ac:dyDescent="0.25">
      <c r="A6348" s="61" t="s">
        <v>12293</v>
      </c>
      <c r="B6348" s="61" t="s">
        <v>198</v>
      </c>
      <c r="C6348" s="62">
        <v>253529</v>
      </c>
      <c r="D6348" s="61" t="s">
        <v>12156</v>
      </c>
      <c r="E6348" s="61" t="s">
        <v>12172</v>
      </c>
      <c r="F6348" s="61" t="s">
        <v>12276</v>
      </c>
      <c r="G6348" s="63">
        <v>2.5</v>
      </c>
    </row>
    <row r="6349" spans="1:7" hidden="1" x14ac:dyDescent="0.25">
      <c r="A6349" s="61" t="s">
        <v>12293</v>
      </c>
      <c r="B6349" s="61" t="s">
        <v>198</v>
      </c>
      <c r="C6349" s="62">
        <v>253529</v>
      </c>
      <c r="D6349" s="61" t="s">
        <v>11989</v>
      </c>
      <c r="E6349" s="61" t="s">
        <v>12228</v>
      </c>
      <c r="F6349" s="61" t="s">
        <v>12276</v>
      </c>
      <c r="G6349" s="63">
        <v>6</v>
      </c>
    </row>
    <row r="6350" spans="1:7" hidden="1" x14ac:dyDescent="0.25">
      <c r="A6350" s="61" t="s">
        <v>12293</v>
      </c>
      <c r="B6350" s="61" t="s">
        <v>198</v>
      </c>
      <c r="C6350" s="62">
        <v>253529</v>
      </c>
      <c r="D6350" s="61" t="s">
        <v>11961</v>
      </c>
      <c r="E6350" s="61" t="s">
        <v>12228</v>
      </c>
      <c r="F6350" s="61" t="s">
        <v>12275</v>
      </c>
      <c r="G6350" s="63">
        <v>6</v>
      </c>
    </row>
    <row r="6351" spans="1:7" hidden="1" x14ac:dyDescent="0.25">
      <c r="A6351" s="61" t="s">
        <v>12293</v>
      </c>
      <c r="B6351" s="61" t="s">
        <v>198</v>
      </c>
      <c r="C6351" s="62">
        <v>253529</v>
      </c>
      <c r="D6351" s="61" t="s">
        <v>11961</v>
      </c>
      <c r="E6351" s="61" t="s">
        <v>12228</v>
      </c>
      <c r="F6351" s="61" t="s">
        <v>12276</v>
      </c>
      <c r="G6351" s="63">
        <v>6</v>
      </c>
    </row>
    <row r="6352" spans="1:7" hidden="1" x14ac:dyDescent="0.25">
      <c r="A6352" s="61" t="s">
        <v>12293</v>
      </c>
      <c r="B6352" s="61" t="s">
        <v>198</v>
      </c>
      <c r="C6352" s="62">
        <v>253529</v>
      </c>
      <c r="D6352" s="61" t="s">
        <v>11961</v>
      </c>
      <c r="E6352" s="61" t="s">
        <v>12172</v>
      </c>
      <c r="F6352" s="61" t="s">
        <v>12275</v>
      </c>
      <c r="G6352" s="63">
        <v>6</v>
      </c>
    </row>
    <row r="6353" spans="1:7" hidden="1" x14ac:dyDescent="0.25">
      <c r="A6353" s="61" t="s">
        <v>12293</v>
      </c>
      <c r="B6353" s="61" t="s">
        <v>107</v>
      </c>
      <c r="C6353" s="62">
        <v>584974</v>
      </c>
      <c r="D6353" s="61" t="s">
        <v>12051</v>
      </c>
      <c r="E6353" s="61" t="s">
        <v>12213</v>
      </c>
      <c r="F6353" s="61" t="s">
        <v>12275</v>
      </c>
      <c r="G6353" s="63">
        <v>7</v>
      </c>
    </row>
    <row r="6354" spans="1:7" hidden="1" x14ac:dyDescent="0.25">
      <c r="A6354" s="61" t="s">
        <v>12293</v>
      </c>
      <c r="B6354" s="61" t="s">
        <v>107</v>
      </c>
      <c r="C6354" s="62">
        <v>584974</v>
      </c>
      <c r="D6354" s="61" t="s">
        <v>12051</v>
      </c>
      <c r="E6354" s="61" t="s">
        <v>12213</v>
      </c>
      <c r="F6354" s="61" t="s">
        <v>12276</v>
      </c>
      <c r="G6354" s="63">
        <v>6</v>
      </c>
    </row>
    <row r="6355" spans="1:7" hidden="1" x14ac:dyDescent="0.25">
      <c r="A6355" s="61" t="s">
        <v>12293</v>
      </c>
      <c r="B6355" s="61" t="s">
        <v>107</v>
      </c>
      <c r="C6355" s="62">
        <v>584974</v>
      </c>
      <c r="D6355" s="61" t="s">
        <v>12073</v>
      </c>
      <c r="E6355" s="61" t="s">
        <v>12213</v>
      </c>
      <c r="F6355" s="61" t="s">
        <v>12275</v>
      </c>
      <c r="G6355" s="63">
        <v>7</v>
      </c>
    </row>
    <row r="6356" spans="1:7" hidden="1" x14ac:dyDescent="0.25">
      <c r="A6356" s="61" t="s">
        <v>12293</v>
      </c>
      <c r="B6356" s="61" t="s">
        <v>107</v>
      </c>
      <c r="C6356" s="62">
        <v>584974</v>
      </c>
      <c r="D6356" s="61" t="s">
        <v>12073</v>
      </c>
      <c r="E6356" s="61" t="s">
        <v>12213</v>
      </c>
      <c r="F6356" s="61" t="s">
        <v>12276</v>
      </c>
      <c r="G6356" s="63">
        <v>6</v>
      </c>
    </row>
    <row r="6357" spans="1:7" hidden="1" x14ac:dyDescent="0.25">
      <c r="A6357" s="61" t="s">
        <v>12293</v>
      </c>
      <c r="B6357" s="61" t="s">
        <v>44</v>
      </c>
      <c r="C6357" s="62">
        <v>585632</v>
      </c>
      <c r="D6357" s="61" t="s">
        <v>12051</v>
      </c>
      <c r="E6357" s="61" t="s">
        <v>12212</v>
      </c>
      <c r="F6357" s="61" t="s">
        <v>12275</v>
      </c>
      <c r="G6357" s="63">
        <v>3</v>
      </c>
    </row>
    <row r="6358" spans="1:7" hidden="1" x14ac:dyDescent="0.25">
      <c r="A6358" s="61" t="s">
        <v>12293</v>
      </c>
      <c r="B6358" s="61" t="s">
        <v>44</v>
      </c>
      <c r="C6358" s="62">
        <v>585632</v>
      </c>
      <c r="D6358" s="61" t="s">
        <v>12051</v>
      </c>
      <c r="E6358" s="61" t="s">
        <v>12212</v>
      </c>
      <c r="F6358" s="61" t="s">
        <v>12276</v>
      </c>
      <c r="G6358" s="63">
        <v>3</v>
      </c>
    </row>
    <row r="6359" spans="1:7" hidden="1" x14ac:dyDescent="0.25">
      <c r="A6359" s="61" t="s">
        <v>12293</v>
      </c>
      <c r="B6359" s="61" t="s">
        <v>151</v>
      </c>
      <c r="C6359" s="62">
        <v>586193</v>
      </c>
      <c r="D6359" s="61" t="s">
        <v>12051</v>
      </c>
      <c r="E6359" s="61" t="s">
        <v>12230</v>
      </c>
      <c r="F6359" s="61" t="s">
        <v>12275</v>
      </c>
      <c r="G6359" s="63">
        <v>3</v>
      </c>
    </row>
    <row r="6360" spans="1:7" hidden="1" x14ac:dyDescent="0.25">
      <c r="A6360" s="61" t="s">
        <v>12293</v>
      </c>
      <c r="B6360" s="61" t="s">
        <v>206</v>
      </c>
      <c r="C6360" s="62">
        <v>586196</v>
      </c>
      <c r="D6360" s="61" t="s">
        <v>12051</v>
      </c>
      <c r="E6360" s="61" t="s">
        <v>12167</v>
      </c>
      <c r="F6360" s="61" t="s">
        <v>12275</v>
      </c>
      <c r="G6360" s="63">
        <v>8</v>
      </c>
    </row>
    <row r="6361" spans="1:7" hidden="1" x14ac:dyDescent="0.25">
      <c r="A6361" s="61" t="s">
        <v>12293</v>
      </c>
      <c r="B6361" s="61" t="s">
        <v>53</v>
      </c>
      <c r="C6361" s="62">
        <v>586219</v>
      </c>
      <c r="D6361" s="61" t="s">
        <v>12051</v>
      </c>
      <c r="E6361" s="61" t="s">
        <v>12194</v>
      </c>
      <c r="F6361" s="61" t="s">
        <v>12276</v>
      </c>
      <c r="G6361" s="63">
        <v>23.5</v>
      </c>
    </row>
    <row r="6362" spans="1:7" hidden="1" x14ac:dyDescent="0.25">
      <c r="A6362" s="61" t="s">
        <v>12293</v>
      </c>
      <c r="B6362" s="61" t="s">
        <v>53</v>
      </c>
      <c r="C6362" s="62">
        <v>586219</v>
      </c>
      <c r="D6362" s="61" t="s">
        <v>12137</v>
      </c>
      <c r="E6362" s="61" t="s">
        <v>12194</v>
      </c>
      <c r="F6362" s="61" t="s">
        <v>12276</v>
      </c>
      <c r="G6362" s="63">
        <v>23.5</v>
      </c>
    </row>
    <row r="6363" spans="1:7" hidden="1" x14ac:dyDescent="0.25">
      <c r="A6363" s="61" t="s">
        <v>12293</v>
      </c>
      <c r="B6363" s="61" t="s">
        <v>94</v>
      </c>
      <c r="C6363" s="62">
        <v>586558</v>
      </c>
      <c r="D6363" s="61" t="s">
        <v>12129</v>
      </c>
      <c r="E6363" s="61" t="s">
        <v>12201</v>
      </c>
      <c r="F6363" s="61" t="s">
        <v>12275</v>
      </c>
      <c r="G6363" s="63">
        <v>19.5</v>
      </c>
    </row>
    <row r="6364" spans="1:7" hidden="1" x14ac:dyDescent="0.25">
      <c r="A6364" s="61" t="s">
        <v>12293</v>
      </c>
      <c r="B6364" s="61" t="s">
        <v>94</v>
      </c>
      <c r="C6364" s="62">
        <v>586558</v>
      </c>
      <c r="D6364" s="61" t="s">
        <v>12051</v>
      </c>
      <c r="E6364" s="61" t="s">
        <v>12201</v>
      </c>
      <c r="F6364" s="61" t="s">
        <v>12275</v>
      </c>
      <c r="G6364" s="63">
        <v>19.5</v>
      </c>
    </row>
    <row r="6365" spans="1:7" hidden="1" x14ac:dyDescent="0.25">
      <c r="A6365" s="61" t="s">
        <v>12293</v>
      </c>
      <c r="B6365" s="61" t="s">
        <v>165</v>
      </c>
      <c r="C6365" s="62">
        <v>586829</v>
      </c>
      <c r="D6365" s="61" t="s">
        <v>12051</v>
      </c>
      <c r="E6365" s="61" t="s">
        <v>12209</v>
      </c>
      <c r="F6365" s="61" t="s">
        <v>12275</v>
      </c>
      <c r="G6365" s="63">
        <v>3</v>
      </c>
    </row>
    <row r="6366" spans="1:7" hidden="1" x14ac:dyDescent="0.25">
      <c r="A6366" s="61" t="s">
        <v>12293</v>
      </c>
      <c r="B6366" s="61" t="s">
        <v>165</v>
      </c>
      <c r="C6366" s="62">
        <v>586829</v>
      </c>
      <c r="D6366" s="61" t="s">
        <v>12051</v>
      </c>
      <c r="E6366" s="61" t="s">
        <v>12209</v>
      </c>
      <c r="F6366" s="61" t="s">
        <v>12276</v>
      </c>
      <c r="G6366" s="63">
        <v>3</v>
      </c>
    </row>
    <row r="6367" spans="1:7" hidden="1" x14ac:dyDescent="0.25">
      <c r="A6367" s="61" t="s">
        <v>12293</v>
      </c>
      <c r="B6367" s="61" t="s">
        <v>48</v>
      </c>
      <c r="C6367" s="62">
        <v>258124</v>
      </c>
      <c r="D6367" s="61" t="s">
        <v>12051</v>
      </c>
      <c r="E6367" s="61" t="s">
        <v>12229</v>
      </c>
      <c r="F6367" s="61" t="s">
        <v>12275</v>
      </c>
      <c r="G6367" s="63">
        <v>2.5</v>
      </c>
    </row>
    <row r="6368" spans="1:7" hidden="1" x14ac:dyDescent="0.25">
      <c r="A6368" s="61" t="s">
        <v>12293</v>
      </c>
      <c r="B6368" s="61" t="s">
        <v>48</v>
      </c>
      <c r="C6368" s="62">
        <v>258124</v>
      </c>
      <c r="D6368" s="61" t="s">
        <v>12051</v>
      </c>
      <c r="E6368" s="61" t="s">
        <v>12229</v>
      </c>
      <c r="F6368" s="61" t="s">
        <v>12276</v>
      </c>
      <c r="G6368" s="63">
        <v>2.5</v>
      </c>
    </row>
    <row r="6369" spans="1:7" hidden="1" x14ac:dyDescent="0.25">
      <c r="A6369" s="61" t="s">
        <v>12293</v>
      </c>
      <c r="B6369" s="61" t="s">
        <v>48</v>
      </c>
      <c r="C6369" s="62">
        <v>258124</v>
      </c>
      <c r="D6369" s="61" t="s">
        <v>12156</v>
      </c>
      <c r="E6369" s="61" t="s">
        <v>12229</v>
      </c>
      <c r="F6369" s="61" t="s">
        <v>12275</v>
      </c>
      <c r="G6369" s="63">
        <v>2.5</v>
      </c>
    </row>
    <row r="6370" spans="1:7" hidden="1" x14ac:dyDescent="0.25">
      <c r="A6370" s="61" t="s">
        <v>12293</v>
      </c>
      <c r="B6370" s="61" t="s">
        <v>48</v>
      </c>
      <c r="C6370" s="62">
        <v>258124</v>
      </c>
      <c r="D6370" s="61" t="s">
        <v>12156</v>
      </c>
      <c r="E6370" s="61" t="s">
        <v>12229</v>
      </c>
      <c r="F6370" s="61" t="s">
        <v>12276</v>
      </c>
      <c r="G6370" s="63">
        <v>2.5</v>
      </c>
    </row>
    <row r="6371" spans="1:7" hidden="1" x14ac:dyDescent="0.25">
      <c r="A6371" s="61" t="s">
        <v>12293</v>
      </c>
      <c r="B6371" s="61" t="s">
        <v>248</v>
      </c>
      <c r="C6371" s="62">
        <v>583950</v>
      </c>
      <c r="D6371" s="61" t="s">
        <v>12051</v>
      </c>
      <c r="E6371" s="61" t="s">
        <v>12166</v>
      </c>
      <c r="F6371" s="61" t="s">
        <v>12275</v>
      </c>
      <c r="G6371" s="63">
        <v>6</v>
      </c>
    </row>
    <row r="6372" spans="1:7" hidden="1" x14ac:dyDescent="0.25">
      <c r="A6372" s="61" t="s">
        <v>12293</v>
      </c>
      <c r="B6372" s="61" t="s">
        <v>248</v>
      </c>
      <c r="C6372" s="62">
        <v>583950</v>
      </c>
      <c r="D6372" s="61" t="s">
        <v>11993</v>
      </c>
      <c r="E6372" s="61" t="s">
        <v>12166</v>
      </c>
      <c r="F6372" s="61" t="s">
        <v>12275</v>
      </c>
      <c r="G6372" s="63">
        <v>6</v>
      </c>
    </row>
    <row r="6373" spans="1:7" hidden="1" x14ac:dyDescent="0.25">
      <c r="A6373" s="61" t="s">
        <v>12293</v>
      </c>
      <c r="B6373" s="61" t="s">
        <v>36</v>
      </c>
      <c r="C6373" s="62">
        <v>587066</v>
      </c>
      <c r="D6373" s="61" t="s">
        <v>12051</v>
      </c>
      <c r="E6373" s="61" t="s">
        <v>12231</v>
      </c>
      <c r="F6373" s="61" t="s">
        <v>12275</v>
      </c>
      <c r="G6373" s="63">
        <v>3.5</v>
      </c>
    </row>
    <row r="6374" spans="1:7" hidden="1" x14ac:dyDescent="0.25">
      <c r="A6374" s="61" t="s">
        <v>12293</v>
      </c>
      <c r="B6374" s="61" t="s">
        <v>36</v>
      </c>
      <c r="C6374" s="62">
        <v>587066</v>
      </c>
      <c r="D6374" s="61" t="s">
        <v>12051</v>
      </c>
      <c r="E6374" s="61" t="s">
        <v>12231</v>
      </c>
      <c r="F6374" s="61" t="s">
        <v>12276</v>
      </c>
      <c r="G6374" s="63">
        <v>3.5</v>
      </c>
    </row>
    <row r="6375" spans="1:7" hidden="1" x14ac:dyDescent="0.25">
      <c r="A6375" s="61" t="s">
        <v>12293</v>
      </c>
      <c r="B6375" s="61" t="s">
        <v>36</v>
      </c>
      <c r="C6375" s="62">
        <v>587066</v>
      </c>
      <c r="D6375" s="61" t="s">
        <v>11977</v>
      </c>
      <c r="E6375" s="61" t="s">
        <v>12231</v>
      </c>
      <c r="F6375" s="61" t="s">
        <v>12275</v>
      </c>
      <c r="G6375" s="63">
        <v>3.5</v>
      </c>
    </row>
    <row r="6376" spans="1:7" hidden="1" x14ac:dyDescent="0.25">
      <c r="A6376" s="61" t="s">
        <v>12293</v>
      </c>
      <c r="B6376" s="61" t="s">
        <v>36</v>
      </c>
      <c r="C6376" s="62">
        <v>587066</v>
      </c>
      <c r="D6376" s="61" t="s">
        <v>11977</v>
      </c>
      <c r="E6376" s="61" t="s">
        <v>12231</v>
      </c>
      <c r="F6376" s="61" t="s">
        <v>12276</v>
      </c>
      <c r="G6376" s="63">
        <v>3.5</v>
      </c>
    </row>
    <row r="6377" spans="1:7" hidden="1" x14ac:dyDescent="0.25">
      <c r="A6377" s="61" t="s">
        <v>12293</v>
      </c>
      <c r="B6377" s="61" t="s">
        <v>10901</v>
      </c>
      <c r="C6377" s="62">
        <v>587111</v>
      </c>
      <c r="D6377" s="61" t="s">
        <v>12051</v>
      </c>
      <c r="E6377" s="61" t="s">
        <v>12213</v>
      </c>
      <c r="F6377" s="61" t="s">
        <v>12276</v>
      </c>
      <c r="G6377" s="63">
        <v>6</v>
      </c>
    </row>
    <row r="6378" spans="1:7" hidden="1" x14ac:dyDescent="0.25">
      <c r="A6378" s="61" t="s">
        <v>12293</v>
      </c>
      <c r="B6378" s="61" t="s">
        <v>137</v>
      </c>
      <c r="C6378" s="62">
        <v>587345</v>
      </c>
      <c r="D6378" s="61" t="s">
        <v>12051</v>
      </c>
      <c r="E6378" s="61" t="s">
        <v>12165</v>
      </c>
      <c r="F6378" s="61" t="s">
        <v>12275</v>
      </c>
      <c r="G6378" s="63">
        <v>10</v>
      </c>
    </row>
    <row r="6379" spans="1:7" hidden="1" x14ac:dyDescent="0.25">
      <c r="A6379" s="61" t="s">
        <v>12293</v>
      </c>
      <c r="B6379" s="61" t="s">
        <v>137</v>
      </c>
      <c r="C6379" s="62">
        <v>587345</v>
      </c>
      <c r="D6379" s="61" t="s">
        <v>12051</v>
      </c>
      <c r="E6379" s="61" t="s">
        <v>12165</v>
      </c>
      <c r="F6379" s="61" t="s">
        <v>12276</v>
      </c>
      <c r="G6379" s="63">
        <v>7.5</v>
      </c>
    </row>
    <row r="6380" spans="1:7" hidden="1" x14ac:dyDescent="0.25">
      <c r="A6380" s="61" t="s">
        <v>12293</v>
      </c>
      <c r="B6380" s="61" t="s">
        <v>167</v>
      </c>
      <c r="C6380" s="62">
        <v>587402</v>
      </c>
      <c r="D6380" s="61" t="s">
        <v>12051</v>
      </c>
      <c r="E6380" s="61" t="s">
        <v>12204</v>
      </c>
      <c r="F6380" s="61" t="s">
        <v>12275</v>
      </c>
      <c r="G6380" s="63">
        <v>2</v>
      </c>
    </row>
    <row r="6381" spans="1:7" hidden="1" x14ac:dyDescent="0.25">
      <c r="A6381" s="61" t="s">
        <v>12293</v>
      </c>
      <c r="B6381" s="61" t="s">
        <v>167</v>
      </c>
      <c r="C6381" s="62">
        <v>587402</v>
      </c>
      <c r="D6381" s="61" t="s">
        <v>12051</v>
      </c>
      <c r="E6381" s="61" t="s">
        <v>12204</v>
      </c>
      <c r="F6381" s="61" t="s">
        <v>12276</v>
      </c>
      <c r="G6381" s="63">
        <v>4</v>
      </c>
    </row>
    <row r="6382" spans="1:7" hidden="1" x14ac:dyDescent="0.25">
      <c r="A6382" s="61" t="s">
        <v>12293</v>
      </c>
      <c r="B6382" s="61" t="s">
        <v>91</v>
      </c>
      <c r="C6382" s="62">
        <v>587706</v>
      </c>
      <c r="D6382" s="61" t="s">
        <v>12039</v>
      </c>
      <c r="E6382" s="61" t="s">
        <v>12174</v>
      </c>
      <c r="F6382" s="61" t="s">
        <v>12275</v>
      </c>
      <c r="G6382" s="63">
        <v>9</v>
      </c>
    </row>
    <row r="6383" spans="1:7" hidden="1" x14ac:dyDescent="0.25">
      <c r="A6383" s="61" t="s">
        <v>12293</v>
      </c>
      <c r="B6383" s="61" t="s">
        <v>181</v>
      </c>
      <c r="C6383" s="62">
        <v>587707</v>
      </c>
      <c r="D6383" s="61" t="s">
        <v>12051</v>
      </c>
      <c r="E6383" s="61" t="s">
        <v>12167</v>
      </c>
      <c r="F6383" s="61" t="s">
        <v>12275</v>
      </c>
      <c r="G6383" s="63">
        <v>3</v>
      </c>
    </row>
    <row r="6384" spans="1:7" hidden="1" x14ac:dyDescent="0.25">
      <c r="A6384" s="61" t="s">
        <v>12293</v>
      </c>
      <c r="B6384" s="61" t="s">
        <v>181</v>
      </c>
      <c r="C6384" s="62">
        <v>587707</v>
      </c>
      <c r="D6384" s="61" t="s">
        <v>12051</v>
      </c>
      <c r="E6384" s="61" t="s">
        <v>12167</v>
      </c>
      <c r="F6384" s="61" t="s">
        <v>12276</v>
      </c>
      <c r="G6384" s="63">
        <v>3</v>
      </c>
    </row>
    <row r="6385" spans="1:7" hidden="1" x14ac:dyDescent="0.25">
      <c r="A6385" s="61" t="s">
        <v>12293</v>
      </c>
      <c r="B6385" s="61" t="s">
        <v>146</v>
      </c>
      <c r="C6385" s="62">
        <v>587708</v>
      </c>
      <c r="D6385" s="61" t="s">
        <v>12051</v>
      </c>
      <c r="E6385" s="61" t="s">
        <v>12222</v>
      </c>
      <c r="F6385" s="61" t="s">
        <v>12275</v>
      </c>
      <c r="G6385" s="63">
        <v>2</v>
      </c>
    </row>
    <row r="6386" spans="1:7" hidden="1" x14ac:dyDescent="0.25">
      <c r="A6386" s="61" t="s">
        <v>12293</v>
      </c>
      <c r="B6386" s="61" t="s">
        <v>146</v>
      </c>
      <c r="C6386" s="62">
        <v>587708</v>
      </c>
      <c r="D6386" s="61" t="s">
        <v>12051</v>
      </c>
      <c r="E6386" s="61" t="s">
        <v>12172</v>
      </c>
      <c r="F6386" s="61" t="s">
        <v>12275</v>
      </c>
      <c r="G6386" s="63">
        <v>2</v>
      </c>
    </row>
    <row r="6387" spans="1:7" hidden="1" x14ac:dyDescent="0.25">
      <c r="A6387" s="61" t="s">
        <v>12293</v>
      </c>
      <c r="B6387" s="61" t="s">
        <v>146</v>
      </c>
      <c r="C6387" s="62">
        <v>587708</v>
      </c>
      <c r="D6387" s="61" t="s">
        <v>12119</v>
      </c>
      <c r="E6387" s="61" t="s">
        <v>12222</v>
      </c>
      <c r="F6387" s="61" t="s">
        <v>12275</v>
      </c>
      <c r="G6387" s="63">
        <v>2</v>
      </c>
    </row>
    <row r="6388" spans="1:7" hidden="1" x14ac:dyDescent="0.25">
      <c r="A6388" s="61" t="s">
        <v>12293</v>
      </c>
      <c r="B6388" s="61" t="s">
        <v>197</v>
      </c>
      <c r="C6388" s="62">
        <v>587870</v>
      </c>
      <c r="D6388" s="61" t="s">
        <v>12051</v>
      </c>
      <c r="E6388" s="61" t="s">
        <v>12232</v>
      </c>
      <c r="F6388" s="61" t="s">
        <v>12275</v>
      </c>
      <c r="G6388" s="63">
        <v>11</v>
      </c>
    </row>
    <row r="6389" spans="1:7" hidden="1" x14ac:dyDescent="0.25">
      <c r="A6389" s="61" t="s">
        <v>12293</v>
      </c>
      <c r="B6389" s="61" t="s">
        <v>197</v>
      </c>
      <c r="C6389" s="62">
        <v>587870</v>
      </c>
      <c r="D6389" s="61" t="s">
        <v>12051</v>
      </c>
      <c r="E6389" s="61" t="s">
        <v>12232</v>
      </c>
      <c r="F6389" s="61" t="s">
        <v>12276</v>
      </c>
      <c r="G6389" s="63">
        <v>6.5</v>
      </c>
    </row>
    <row r="6390" spans="1:7" hidden="1" x14ac:dyDescent="0.25">
      <c r="A6390" s="61" t="s">
        <v>12293</v>
      </c>
      <c r="B6390" s="61" t="s">
        <v>197</v>
      </c>
      <c r="C6390" s="62">
        <v>587870</v>
      </c>
      <c r="D6390" s="61" t="s">
        <v>12048</v>
      </c>
      <c r="E6390" s="61" t="s">
        <v>12232</v>
      </c>
      <c r="F6390" s="61" t="s">
        <v>12275</v>
      </c>
      <c r="G6390" s="63">
        <v>11</v>
      </c>
    </row>
    <row r="6391" spans="1:7" hidden="1" x14ac:dyDescent="0.25">
      <c r="A6391" s="61" t="s">
        <v>12293</v>
      </c>
      <c r="B6391" s="61" t="s">
        <v>197</v>
      </c>
      <c r="C6391" s="62">
        <v>587870</v>
      </c>
      <c r="D6391" s="61" t="s">
        <v>12048</v>
      </c>
      <c r="E6391" s="61" t="s">
        <v>12232</v>
      </c>
      <c r="F6391" s="61" t="s">
        <v>12276</v>
      </c>
      <c r="G6391" s="63">
        <v>6.5</v>
      </c>
    </row>
    <row r="6392" spans="1:7" hidden="1" x14ac:dyDescent="0.25">
      <c r="A6392" s="61" t="s">
        <v>12293</v>
      </c>
      <c r="B6392" s="61" t="s">
        <v>145</v>
      </c>
      <c r="C6392" s="62">
        <v>588006</v>
      </c>
      <c r="D6392" s="61" t="s">
        <v>12051</v>
      </c>
      <c r="E6392" s="61" t="s">
        <v>12187</v>
      </c>
      <c r="F6392" s="61" t="s">
        <v>12275</v>
      </c>
      <c r="G6392" s="63">
        <v>4</v>
      </c>
    </row>
    <row r="6393" spans="1:7" hidden="1" x14ac:dyDescent="0.25">
      <c r="A6393" s="61" t="s">
        <v>12293</v>
      </c>
      <c r="B6393" s="61" t="s">
        <v>145</v>
      </c>
      <c r="C6393" s="62">
        <v>588006</v>
      </c>
      <c r="D6393" s="61" t="s">
        <v>12051</v>
      </c>
      <c r="E6393" s="61" t="s">
        <v>12187</v>
      </c>
      <c r="F6393" s="61" t="s">
        <v>12276</v>
      </c>
      <c r="G6393" s="63">
        <v>4</v>
      </c>
    </row>
    <row r="6394" spans="1:7" hidden="1" x14ac:dyDescent="0.25">
      <c r="A6394" s="61" t="s">
        <v>12293</v>
      </c>
      <c r="B6394" s="61" t="s">
        <v>145</v>
      </c>
      <c r="C6394" s="62">
        <v>588006</v>
      </c>
      <c r="D6394" s="61" t="s">
        <v>12132</v>
      </c>
      <c r="E6394" s="61" t="s">
        <v>12187</v>
      </c>
      <c r="F6394" s="61" t="s">
        <v>12275</v>
      </c>
      <c r="G6394" s="63">
        <v>4</v>
      </c>
    </row>
    <row r="6395" spans="1:7" hidden="1" x14ac:dyDescent="0.25">
      <c r="A6395" s="61" t="s">
        <v>12293</v>
      </c>
      <c r="B6395" s="61" t="s">
        <v>145</v>
      </c>
      <c r="C6395" s="62">
        <v>588006</v>
      </c>
      <c r="D6395" s="61" t="s">
        <v>12132</v>
      </c>
      <c r="E6395" s="61" t="s">
        <v>12187</v>
      </c>
      <c r="F6395" s="61" t="s">
        <v>12276</v>
      </c>
      <c r="G6395" s="63">
        <v>4</v>
      </c>
    </row>
    <row r="6396" spans="1:7" hidden="1" x14ac:dyDescent="0.25">
      <c r="A6396" s="61" t="s">
        <v>12293</v>
      </c>
      <c r="B6396" s="61" t="s">
        <v>5771</v>
      </c>
      <c r="C6396" s="62">
        <v>588018</v>
      </c>
      <c r="D6396" s="61" t="s">
        <v>12051</v>
      </c>
      <c r="E6396" s="61" t="s">
        <v>12213</v>
      </c>
      <c r="F6396" s="61" t="s">
        <v>12275</v>
      </c>
      <c r="G6396" s="63">
        <v>7</v>
      </c>
    </row>
    <row r="6397" spans="1:7" hidden="1" x14ac:dyDescent="0.25">
      <c r="A6397" s="61" t="s">
        <v>12293</v>
      </c>
      <c r="B6397" s="61" t="s">
        <v>5771</v>
      </c>
      <c r="C6397" s="62">
        <v>588018</v>
      </c>
      <c r="D6397" s="61" t="s">
        <v>12073</v>
      </c>
      <c r="E6397" s="61" t="s">
        <v>12213</v>
      </c>
      <c r="F6397" s="61" t="s">
        <v>12275</v>
      </c>
      <c r="G6397" s="63">
        <v>7</v>
      </c>
    </row>
    <row r="6398" spans="1:7" hidden="1" x14ac:dyDescent="0.25">
      <c r="A6398" s="61" t="s">
        <v>12293</v>
      </c>
      <c r="B6398" s="61" t="s">
        <v>112</v>
      </c>
      <c r="C6398" s="62">
        <v>588161</v>
      </c>
      <c r="D6398" s="61" t="s">
        <v>12101</v>
      </c>
      <c r="E6398" s="61" t="s">
        <v>12298</v>
      </c>
      <c r="F6398" s="61" t="s">
        <v>12275</v>
      </c>
      <c r="G6398" s="63">
        <v>5.5</v>
      </c>
    </row>
    <row r="6399" spans="1:7" hidden="1" x14ac:dyDescent="0.25">
      <c r="A6399" s="61" t="s">
        <v>12293</v>
      </c>
      <c r="B6399" s="61" t="s">
        <v>112</v>
      </c>
      <c r="C6399" s="62">
        <v>588161</v>
      </c>
      <c r="D6399" s="61" t="s">
        <v>12101</v>
      </c>
      <c r="E6399" s="61" t="s">
        <v>12298</v>
      </c>
      <c r="F6399" s="61" t="s">
        <v>12276</v>
      </c>
      <c r="G6399" s="63">
        <v>5.5</v>
      </c>
    </row>
    <row r="6400" spans="1:7" hidden="1" x14ac:dyDescent="0.25">
      <c r="A6400" s="61" t="s">
        <v>12293</v>
      </c>
      <c r="B6400" s="61" t="s">
        <v>112</v>
      </c>
      <c r="C6400" s="62">
        <v>588161</v>
      </c>
      <c r="D6400" s="61" t="s">
        <v>12101</v>
      </c>
      <c r="E6400" s="61" t="s">
        <v>12233</v>
      </c>
      <c r="F6400" s="61" t="s">
        <v>12275</v>
      </c>
      <c r="G6400" s="63">
        <v>5.5</v>
      </c>
    </row>
    <row r="6401" spans="1:7" hidden="1" x14ac:dyDescent="0.25">
      <c r="A6401" s="61" t="s">
        <v>12293</v>
      </c>
      <c r="B6401" s="61" t="s">
        <v>112</v>
      </c>
      <c r="C6401" s="62">
        <v>588161</v>
      </c>
      <c r="D6401" s="61" t="s">
        <v>12101</v>
      </c>
      <c r="E6401" s="61" t="s">
        <v>12233</v>
      </c>
      <c r="F6401" s="61" t="s">
        <v>12276</v>
      </c>
      <c r="G6401" s="63">
        <v>5.5</v>
      </c>
    </row>
    <row r="6402" spans="1:7" hidden="1" x14ac:dyDescent="0.25">
      <c r="A6402" s="61" t="s">
        <v>12293</v>
      </c>
      <c r="B6402" s="61" t="s">
        <v>112</v>
      </c>
      <c r="C6402" s="62">
        <v>588161</v>
      </c>
      <c r="D6402" s="61" t="s">
        <v>12101</v>
      </c>
      <c r="E6402" s="61" t="s">
        <v>12179</v>
      </c>
      <c r="F6402" s="61" t="s">
        <v>12275</v>
      </c>
      <c r="G6402" s="63">
        <v>5.5</v>
      </c>
    </row>
    <row r="6403" spans="1:7" hidden="1" x14ac:dyDescent="0.25">
      <c r="A6403" s="61" t="s">
        <v>12293</v>
      </c>
      <c r="B6403" s="61" t="s">
        <v>112</v>
      </c>
      <c r="C6403" s="62">
        <v>588161</v>
      </c>
      <c r="D6403" s="61" t="s">
        <v>12101</v>
      </c>
      <c r="E6403" s="61" t="s">
        <v>12179</v>
      </c>
      <c r="F6403" s="61" t="s">
        <v>12276</v>
      </c>
      <c r="G6403" s="63">
        <v>5.5</v>
      </c>
    </row>
    <row r="6404" spans="1:7" hidden="1" x14ac:dyDescent="0.25">
      <c r="A6404" s="61" t="s">
        <v>12293</v>
      </c>
      <c r="B6404" s="61" t="s">
        <v>112</v>
      </c>
      <c r="C6404" s="62">
        <v>588161</v>
      </c>
      <c r="D6404" s="61" t="s">
        <v>12051</v>
      </c>
      <c r="E6404" s="61" t="s">
        <v>12298</v>
      </c>
      <c r="F6404" s="61" t="s">
        <v>12275</v>
      </c>
      <c r="G6404" s="63">
        <v>5.5</v>
      </c>
    </row>
    <row r="6405" spans="1:7" hidden="1" x14ac:dyDescent="0.25">
      <c r="A6405" s="61" t="s">
        <v>12293</v>
      </c>
      <c r="B6405" s="61" t="s">
        <v>112</v>
      </c>
      <c r="C6405" s="62">
        <v>588161</v>
      </c>
      <c r="D6405" s="61" t="s">
        <v>12051</v>
      </c>
      <c r="E6405" s="61" t="s">
        <v>12298</v>
      </c>
      <c r="F6405" s="61" t="s">
        <v>12276</v>
      </c>
      <c r="G6405" s="63">
        <v>5.5</v>
      </c>
    </row>
    <row r="6406" spans="1:7" hidden="1" x14ac:dyDescent="0.25">
      <c r="A6406" s="61" t="s">
        <v>12293</v>
      </c>
      <c r="B6406" s="61" t="s">
        <v>112</v>
      </c>
      <c r="C6406" s="62">
        <v>588161</v>
      </c>
      <c r="D6406" s="61" t="s">
        <v>12051</v>
      </c>
      <c r="E6406" s="61" t="s">
        <v>12233</v>
      </c>
      <c r="F6406" s="61" t="s">
        <v>12275</v>
      </c>
      <c r="G6406" s="63">
        <v>5.5</v>
      </c>
    </row>
    <row r="6407" spans="1:7" hidden="1" x14ac:dyDescent="0.25">
      <c r="A6407" s="61" t="s">
        <v>12293</v>
      </c>
      <c r="B6407" s="61" t="s">
        <v>112</v>
      </c>
      <c r="C6407" s="62">
        <v>588161</v>
      </c>
      <c r="D6407" s="61" t="s">
        <v>12051</v>
      </c>
      <c r="E6407" s="61" t="s">
        <v>12233</v>
      </c>
      <c r="F6407" s="61" t="s">
        <v>12276</v>
      </c>
      <c r="G6407" s="63">
        <v>5.5</v>
      </c>
    </row>
    <row r="6408" spans="1:7" hidden="1" x14ac:dyDescent="0.25">
      <c r="A6408" s="61" t="s">
        <v>12293</v>
      </c>
      <c r="B6408" s="61" t="s">
        <v>112</v>
      </c>
      <c r="C6408" s="62">
        <v>588161</v>
      </c>
      <c r="D6408" s="61" t="s">
        <v>12051</v>
      </c>
      <c r="E6408" s="61" t="s">
        <v>12179</v>
      </c>
      <c r="F6408" s="61" t="s">
        <v>12275</v>
      </c>
      <c r="G6408" s="63">
        <v>5.5</v>
      </c>
    </row>
    <row r="6409" spans="1:7" hidden="1" x14ac:dyDescent="0.25">
      <c r="A6409" s="61" t="s">
        <v>12293</v>
      </c>
      <c r="B6409" s="61" t="s">
        <v>112</v>
      </c>
      <c r="C6409" s="62">
        <v>588161</v>
      </c>
      <c r="D6409" s="61" t="s">
        <v>12051</v>
      </c>
      <c r="E6409" s="61" t="s">
        <v>12179</v>
      </c>
      <c r="F6409" s="61" t="s">
        <v>12276</v>
      </c>
      <c r="G6409" s="63">
        <v>5.5</v>
      </c>
    </row>
    <row r="6410" spans="1:7" hidden="1" x14ac:dyDescent="0.25">
      <c r="A6410" s="61" t="s">
        <v>12293</v>
      </c>
      <c r="B6410" s="61" t="s">
        <v>185</v>
      </c>
      <c r="C6410" s="62">
        <v>267741</v>
      </c>
      <c r="D6410" s="61" t="s">
        <v>12051</v>
      </c>
      <c r="E6410" s="61" t="s">
        <v>12234</v>
      </c>
      <c r="F6410" s="61" t="s">
        <v>12275</v>
      </c>
      <c r="G6410" s="63">
        <v>1.5</v>
      </c>
    </row>
    <row r="6411" spans="1:7" hidden="1" x14ac:dyDescent="0.25">
      <c r="A6411" s="61" t="s">
        <v>12293</v>
      </c>
      <c r="B6411" s="61" t="s">
        <v>116</v>
      </c>
      <c r="C6411" s="62">
        <v>210759</v>
      </c>
      <c r="D6411" s="61" t="s">
        <v>12051</v>
      </c>
      <c r="E6411" s="61" t="s">
        <v>12235</v>
      </c>
      <c r="F6411" s="61" t="s">
        <v>12275</v>
      </c>
      <c r="G6411" s="63">
        <v>0.35</v>
      </c>
    </row>
    <row r="6412" spans="1:7" hidden="1" x14ac:dyDescent="0.25">
      <c r="A6412" s="61" t="s">
        <v>12293</v>
      </c>
      <c r="B6412" s="61" t="s">
        <v>116</v>
      </c>
      <c r="C6412" s="62">
        <v>210759</v>
      </c>
      <c r="D6412" s="61" t="s">
        <v>12051</v>
      </c>
      <c r="E6412" s="61" t="s">
        <v>12235</v>
      </c>
      <c r="F6412" s="61" t="s">
        <v>12276</v>
      </c>
      <c r="G6412" s="63">
        <v>0.35</v>
      </c>
    </row>
    <row r="6413" spans="1:7" hidden="1" x14ac:dyDescent="0.25">
      <c r="A6413" s="61" t="s">
        <v>12293</v>
      </c>
      <c r="B6413" s="61" t="s">
        <v>116</v>
      </c>
      <c r="C6413" s="62">
        <v>210759</v>
      </c>
      <c r="D6413" s="61" t="s">
        <v>11985</v>
      </c>
      <c r="E6413" s="61" t="s">
        <v>12235</v>
      </c>
      <c r="F6413" s="61" t="s">
        <v>12275</v>
      </c>
      <c r="G6413" s="63">
        <v>0.35</v>
      </c>
    </row>
    <row r="6414" spans="1:7" hidden="1" x14ac:dyDescent="0.25">
      <c r="A6414" s="61" t="s">
        <v>12293</v>
      </c>
      <c r="B6414" s="61" t="s">
        <v>116</v>
      </c>
      <c r="C6414" s="62">
        <v>210759</v>
      </c>
      <c r="D6414" s="61" t="s">
        <v>11985</v>
      </c>
      <c r="E6414" s="61" t="s">
        <v>12235</v>
      </c>
      <c r="F6414" s="61" t="s">
        <v>12276</v>
      </c>
      <c r="G6414" s="63">
        <v>0.35</v>
      </c>
    </row>
    <row r="6415" spans="1:7" hidden="1" x14ac:dyDescent="0.25">
      <c r="A6415" s="61" t="s">
        <v>12293</v>
      </c>
      <c r="B6415" s="61" t="s">
        <v>189</v>
      </c>
      <c r="C6415" s="62">
        <v>588332</v>
      </c>
      <c r="D6415" s="61" t="s">
        <v>12051</v>
      </c>
      <c r="E6415" s="61" t="s">
        <v>12169</v>
      </c>
      <c r="F6415" s="61" t="s">
        <v>12275</v>
      </c>
      <c r="G6415" s="63">
        <v>6</v>
      </c>
    </row>
    <row r="6416" spans="1:7" hidden="1" x14ac:dyDescent="0.25">
      <c r="A6416" s="61" t="s">
        <v>12293</v>
      </c>
      <c r="B6416" s="61" t="s">
        <v>189</v>
      </c>
      <c r="C6416" s="62">
        <v>588332</v>
      </c>
      <c r="D6416" s="61" t="s">
        <v>12051</v>
      </c>
      <c r="E6416" s="61" t="s">
        <v>12169</v>
      </c>
      <c r="F6416" s="61" t="s">
        <v>12276</v>
      </c>
      <c r="G6416" s="63">
        <v>6</v>
      </c>
    </row>
    <row r="6417" spans="1:7" hidden="1" x14ac:dyDescent="0.25">
      <c r="A6417" s="61" t="s">
        <v>12293</v>
      </c>
      <c r="B6417" s="61" t="s">
        <v>63</v>
      </c>
      <c r="C6417" s="62">
        <v>588436</v>
      </c>
      <c r="D6417" s="61" t="s">
        <v>12051</v>
      </c>
      <c r="E6417" s="61" t="s">
        <v>12181</v>
      </c>
      <c r="F6417" s="61" t="s">
        <v>12275</v>
      </c>
      <c r="G6417" s="63">
        <v>11.16</v>
      </c>
    </row>
    <row r="6418" spans="1:7" hidden="1" x14ac:dyDescent="0.25">
      <c r="A6418" s="61" t="s">
        <v>12293</v>
      </c>
      <c r="B6418" s="61" t="s">
        <v>63</v>
      </c>
      <c r="C6418" s="62">
        <v>588436</v>
      </c>
      <c r="D6418" s="61" t="s">
        <v>12065</v>
      </c>
      <c r="E6418" s="61" t="s">
        <v>12181</v>
      </c>
      <c r="F6418" s="61" t="s">
        <v>12275</v>
      </c>
      <c r="G6418" s="63">
        <v>11.16</v>
      </c>
    </row>
    <row r="6419" spans="1:7" hidden="1" x14ac:dyDescent="0.25">
      <c r="A6419" s="61" t="s">
        <v>12293</v>
      </c>
      <c r="B6419" s="61" t="s">
        <v>70</v>
      </c>
      <c r="C6419" s="62">
        <v>588451</v>
      </c>
      <c r="D6419" s="61" t="s">
        <v>12051</v>
      </c>
      <c r="E6419" s="61" t="s">
        <v>12224</v>
      </c>
      <c r="F6419" s="61" t="s">
        <v>12275</v>
      </c>
      <c r="G6419" s="63">
        <v>3</v>
      </c>
    </row>
    <row r="6420" spans="1:7" hidden="1" x14ac:dyDescent="0.25">
      <c r="A6420" s="61" t="s">
        <v>12293</v>
      </c>
      <c r="B6420" s="61" t="s">
        <v>109</v>
      </c>
      <c r="C6420" s="62">
        <v>588834</v>
      </c>
      <c r="D6420" s="61" t="s">
        <v>12051</v>
      </c>
      <c r="E6420" s="61" t="s">
        <v>12236</v>
      </c>
      <c r="F6420" s="61" t="s">
        <v>12276</v>
      </c>
      <c r="G6420" s="63">
        <v>2.5</v>
      </c>
    </row>
    <row r="6421" spans="1:7" hidden="1" x14ac:dyDescent="0.25">
      <c r="A6421" s="61" t="s">
        <v>12293</v>
      </c>
      <c r="B6421" s="61" t="s">
        <v>93</v>
      </c>
      <c r="C6421" s="62">
        <v>588835</v>
      </c>
      <c r="D6421" s="61" t="s">
        <v>12051</v>
      </c>
      <c r="E6421" s="61" t="s">
        <v>12204</v>
      </c>
      <c r="F6421" s="61" t="s">
        <v>12275</v>
      </c>
      <c r="G6421" s="63">
        <v>4</v>
      </c>
    </row>
    <row r="6422" spans="1:7" hidden="1" x14ac:dyDescent="0.25">
      <c r="A6422" s="61" t="s">
        <v>12293</v>
      </c>
      <c r="B6422" s="61" t="s">
        <v>93</v>
      </c>
      <c r="C6422" s="62">
        <v>588835</v>
      </c>
      <c r="D6422" s="61" t="s">
        <v>12051</v>
      </c>
      <c r="E6422" s="61" t="s">
        <v>12204</v>
      </c>
      <c r="F6422" s="61" t="s">
        <v>12276</v>
      </c>
      <c r="G6422" s="63">
        <v>4</v>
      </c>
    </row>
    <row r="6423" spans="1:7" hidden="1" x14ac:dyDescent="0.25">
      <c r="A6423" s="61" t="s">
        <v>12293</v>
      </c>
      <c r="B6423" s="61" t="s">
        <v>186</v>
      </c>
      <c r="C6423" s="62">
        <v>588912</v>
      </c>
      <c r="D6423" s="61" t="s">
        <v>12051</v>
      </c>
      <c r="E6423" s="61" t="s">
        <v>12166</v>
      </c>
      <c r="F6423" s="61" t="s">
        <v>12275</v>
      </c>
      <c r="G6423" s="63">
        <v>9</v>
      </c>
    </row>
    <row r="6424" spans="1:7" hidden="1" x14ac:dyDescent="0.25">
      <c r="A6424" s="61" t="s">
        <v>12293</v>
      </c>
      <c r="B6424" s="61" t="s">
        <v>186</v>
      </c>
      <c r="C6424" s="62">
        <v>588912</v>
      </c>
      <c r="D6424" s="61" t="s">
        <v>12051</v>
      </c>
      <c r="E6424" s="61" t="s">
        <v>12166</v>
      </c>
      <c r="F6424" s="61" t="s">
        <v>12276</v>
      </c>
      <c r="G6424" s="63">
        <v>8</v>
      </c>
    </row>
    <row r="6425" spans="1:7" hidden="1" x14ac:dyDescent="0.25">
      <c r="A6425" s="61" t="s">
        <v>12293</v>
      </c>
      <c r="B6425" s="61" t="s">
        <v>186</v>
      </c>
      <c r="C6425" s="62">
        <v>588912</v>
      </c>
      <c r="D6425" s="61" t="s">
        <v>11993</v>
      </c>
      <c r="E6425" s="61" t="s">
        <v>12166</v>
      </c>
      <c r="F6425" s="61" t="s">
        <v>12275</v>
      </c>
      <c r="G6425" s="63">
        <v>9</v>
      </c>
    </row>
    <row r="6426" spans="1:7" hidden="1" x14ac:dyDescent="0.25">
      <c r="A6426" s="61" t="s">
        <v>12293</v>
      </c>
      <c r="B6426" s="61" t="s">
        <v>186</v>
      </c>
      <c r="C6426" s="62">
        <v>588912</v>
      </c>
      <c r="D6426" s="61" t="s">
        <v>11993</v>
      </c>
      <c r="E6426" s="61" t="s">
        <v>12166</v>
      </c>
      <c r="F6426" s="61" t="s">
        <v>12276</v>
      </c>
      <c r="G6426" s="63">
        <v>8</v>
      </c>
    </row>
    <row r="6427" spans="1:7" hidden="1" x14ac:dyDescent="0.25">
      <c r="A6427" s="61" t="s">
        <v>12293</v>
      </c>
      <c r="B6427" s="61" t="s">
        <v>205</v>
      </c>
      <c r="C6427" s="62">
        <v>589024</v>
      </c>
      <c r="D6427" s="61" t="s">
        <v>12051</v>
      </c>
      <c r="E6427" s="61" t="s">
        <v>12214</v>
      </c>
      <c r="F6427" s="61" t="s">
        <v>12276</v>
      </c>
      <c r="G6427" s="63">
        <v>5</v>
      </c>
    </row>
    <row r="6428" spans="1:7" hidden="1" x14ac:dyDescent="0.25">
      <c r="A6428" s="61" t="s">
        <v>12293</v>
      </c>
      <c r="B6428" s="61" t="s">
        <v>230</v>
      </c>
      <c r="C6428" s="62">
        <v>583213</v>
      </c>
      <c r="D6428" s="61" t="s">
        <v>12051</v>
      </c>
      <c r="E6428" s="61" t="s">
        <v>12172</v>
      </c>
      <c r="F6428" s="61" t="s">
        <v>12275</v>
      </c>
      <c r="G6428" s="63">
        <v>3</v>
      </c>
    </row>
    <row r="6429" spans="1:7" hidden="1" x14ac:dyDescent="0.25">
      <c r="A6429" s="61" t="s">
        <v>12293</v>
      </c>
      <c r="B6429" s="61" t="s">
        <v>8597</v>
      </c>
      <c r="C6429" s="62">
        <v>583704</v>
      </c>
      <c r="D6429" s="61" t="s">
        <v>12051</v>
      </c>
      <c r="E6429" s="61" t="s">
        <v>12172</v>
      </c>
      <c r="F6429" s="61" t="s">
        <v>12275</v>
      </c>
      <c r="G6429" s="63">
        <v>3</v>
      </c>
    </row>
    <row r="6430" spans="1:7" hidden="1" x14ac:dyDescent="0.25">
      <c r="A6430" s="61" t="s">
        <v>12293</v>
      </c>
      <c r="B6430" s="61" t="s">
        <v>178</v>
      </c>
      <c r="C6430" s="62">
        <v>589103</v>
      </c>
      <c r="D6430" s="61" t="s">
        <v>12051</v>
      </c>
      <c r="E6430" s="61" t="s">
        <v>12217</v>
      </c>
      <c r="F6430" s="61" t="s">
        <v>12275</v>
      </c>
      <c r="G6430" s="63">
        <v>7</v>
      </c>
    </row>
    <row r="6431" spans="1:7" hidden="1" x14ac:dyDescent="0.25">
      <c r="A6431" s="61" t="s">
        <v>12293</v>
      </c>
      <c r="B6431" s="61" t="s">
        <v>178</v>
      </c>
      <c r="C6431" s="62">
        <v>589103</v>
      </c>
      <c r="D6431" s="61" t="s">
        <v>12051</v>
      </c>
      <c r="E6431" s="61" t="s">
        <v>12217</v>
      </c>
      <c r="F6431" s="61" t="s">
        <v>12276</v>
      </c>
      <c r="G6431" s="63">
        <v>7</v>
      </c>
    </row>
    <row r="6432" spans="1:7" hidden="1" x14ac:dyDescent="0.25">
      <c r="A6432" s="61" t="s">
        <v>12293</v>
      </c>
      <c r="B6432" s="61" t="s">
        <v>178</v>
      </c>
      <c r="C6432" s="62">
        <v>589103</v>
      </c>
      <c r="D6432" s="61" t="s">
        <v>12007</v>
      </c>
      <c r="E6432" s="61" t="s">
        <v>12217</v>
      </c>
      <c r="F6432" s="61" t="s">
        <v>12275</v>
      </c>
      <c r="G6432" s="63">
        <v>7</v>
      </c>
    </row>
    <row r="6433" spans="1:7" hidden="1" x14ac:dyDescent="0.25">
      <c r="A6433" s="61" t="s">
        <v>12293</v>
      </c>
      <c r="B6433" s="61" t="s">
        <v>178</v>
      </c>
      <c r="C6433" s="62">
        <v>589103</v>
      </c>
      <c r="D6433" s="61" t="s">
        <v>12007</v>
      </c>
      <c r="E6433" s="61" t="s">
        <v>12217</v>
      </c>
      <c r="F6433" s="61" t="s">
        <v>12276</v>
      </c>
      <c r="G6433" s="63">
        <v>7</v>
      </c>
    </row>
    <row r="6434" spans="1:7" hidden="1" x14ac:dyDescent="0.25">
      <c r="A6434" s="61" t="s">
        <v>12293</v>
      </c>
      <c r="B6434" s="61" t="s">
        <v>9228</v>
      </c>
      <c r="C6434" s="62">
        <v>589133</v>
      </c>
      <c r="D6434" s="61" t="s">
        <v>12051</v>
      </c>
      <c r="E6434" s="61" t="s">
        <v>12164</v>
      </c>
      <c r="F6434" s="61" t="s">
        <v>12276</v>
      </c>
      <c r="G6434" s="63">
        <v>7.5</v>
      </c>
    </row>
    <row r="6435" spans="1:7" hidden="1" x14ac:dyDescent="0.25">
      <c r="A6435" s="61" t="s">
        <v>12293</v>
      </c>
      <c r="B6435" s="61" t="s">
        <v>88</v>
      </c>
      <c r="C6435" s="62">
        <v>589182</v>
      </c>
      <c r="D6435" s="61" t="s">
        <v>12051</v>
      </c>
      <c r="E6435" s="61" t="s">
        <v>12213</v>
      </c>
      <c r="F6435" s="61" t="s">
        <v>12276</v>
      </c>
      <c r="G6435" s="63">
        <v>9</v>
      </c>
    </row>
    <row r="6436" spans="1:7" hidden="1" x14ac:dyDescent="0.25">
      <c r="A6436" s="61" t="s">
        <v>12293</v>
      </c>
      <c r="B6436" s="61" t="s">
        <v>152</v>
      </c>
      <c r="C6436" s="62">
        <v>589219</v>
      </c>
      <c r="D6436" s="61" t="s">
        <v>12051</v>
      </c>
      <c r="E6436" s="61" t="s">
        <v>12162</v>
      </c>
      <c r="F6436" s="61" t="s">
        <v>12276</v>
      </c>
      <c r="G6436" s="63">
        <v>3</v>
      </c>
    </row>
    <row r="6437" spans="1:7" hidden="1" x14ac:dyDescent="0.25">
      <c r="A6437" s="61" t="s">
        <v>12293</v>
      </c>
      <c r="B6437" s="61" t="s">
        <v>76</v>
      </c>
      <c r="C6437" s="62">
        <v>589241</v>
      </c>
      <c r="D6437" s="61" t="s">
        <v>12051</v>
      </c>
      <c r="E6437" s="61" t="s">
        <v>12184</v>
      </c>
      <c r="F6437" s="61" t="s">
        <v>12276</v>
      </c>
      <c r="G6437" s="63">
        <v>5</v>
      </c>
    </row>
    <row r="6438" spans="1:7" hidden="1" x14ac:dyDescent="0.25">
      <c r="A6438" s="61" t="s">
        <v>12293</v>
      </c>
      <c r="B6438" s="61" t="s">
        <v>175</v>
      </c>
      <c r="C6438" s="62">
        <v>589397</v>
      </c>
      <c r="D6438" s="61" t="s">
        <v>12051</v>
      </c>
      <c r="E6438" s="61" t="s">
        <v>12172</v>
      </c>
      <c r="F6438" s="61" t="s">
        <v>12275</v>
      </c>
      <c r="G6438" s="63">
        <v>3</v>
      </c>
    </row>
    <row r="6439" spans="1:7" hidden="1" x14ac:dyDescent="0.25">
      <c r="A6439" s="61" t="s">
        <v>12293</v>
      </c>
      <c r="B6439" s="61" t="s">
        <v>175</v>
      </c>
      <c r="C6439" s="62">
        <v>589397</v>
      </c>
      <c r="D6439" s="61" t="s">
        <v>12051</v>
      </c>
      <c r="E6439" s="61" t="s">
        <v>12172</v>
      </c>
      <c r="F6439" s="61" t="s">
        <v>12276</v>
      </c>
      <c r="G6439" s="63">
        <v>2</v>
      </c>
    </row>
    <row r="6440" spans="1:7" hidden="1" x14ac:dyDescent="0.25">
      <c r="A6440" s="61" t="s">
        <v>12293</v>
      </c>
      <c r="B6440" s="61" t="s">
        <v>175</v>
      </c>
      <c r="C6440" s="62">
        <v>589397</v>
      </c>
      <c r="D6440" s="61" t="s">
        <v>1174</v>
      </c>
      <c r="E6440" s="61" t="s">
        <v>12172</v>
      </c>
      <c r="F6440" s="61" t="s">
        <v>12275</v>
      </c>
      <c r="G6440" s="63">
        <v>3</v>
      </c>
    </row>
    <row r="6441" spans="1:7" hidden="1" x14ac:dyDescent="0.25">
      <c r="A6441" s="61" t="s">
        <v>12293</v>
      </c>
      <c r="B6441" s="61" t="s">
        <v>175</v>
      </c>
      <c r="C6441" s="62">
        <v>589397</v>
      </c>
      <c r="D6441" s="61" t="s">
        <v>1174</v>
      </c>
      <c r="E6441" s="61" t="s">
        <v>12172</v>
      </c>
      <c r="F6441" s="61" t="s">
        <v>12276</v>
      </c>
      <c r="G6441" s="63">
        <v>2</v>
      </c>
    </row>
    <row r="6442" spans="1:7" hidden="1" x14ac:dyDescent="0.25">
      <c r="A6442" s="61" t="s">
        <v>12293</v>
      </c>
      <c r="B6442" s="61" t="s">
        <v>193</v>
      </c>
      <c r="C6442" s="62">
        <v>589460</v>
      </c>
      <c r="D6442" s="61" t="s">
        <v>12051</v>
      </c>
      <c r="E6442" s="61" t="s">
        <v>12164</v>
      </c>
      <c r="F6442" s="61" t="s">
        <v>12275</v>
      </c>
      <c r="G6442" s="63">
        <v>3</v>
      </c>
    </row>
    <row r="6443" spans="1:7" hidden="1" x14ac:dyDescent="0.25">
      <c r="A6443" s="61" t="s">
        <v>12293</v>
      </c>
      <c r="B6443" s="61" t="s">
        <v>252</v>
      </c>
      <c r="C6443" s="62">
        <v>586515</v>
      </c>
      <c r="D6443" s="61" t="s">
        <v>12051</v>
      </c>
      <c r="E6443" s="61" t="s">
        <v>12172</v>
      </c>
      <c r="F6443" s="61" t="s">
        <v>12275</v>
      </c>
      <c r="G6443" s="63">
        <v>3</v>
      </c>
    </row>
    <row r="6444" spans="1:7" hidden="1" x14ac:dyDescent="0.25">
      <c r="A6444" s="61" t="s">
        <v>12293</v>
      </c>
      <c r="B6444" s="61" t="s">
        <v>252</v>
      </c>
      <c r="C6444" s="62">
        <v>586515</v>
      </c>
      <c r="D6444" s="61" t="s">
        <v>12051</v>
      </c>
      <c r="E6444" s="61" t="s">
        <v>12172</v>
      </c>
      <c r="F6444" s="61" t="s">
        <v>12276</v>
      </c>
      <c r="G6444" s="63">
        <v>2.5</v>
      </c>
    </row>
    <row r="6445" spans="1:7" hidden="1" x14ac:dyDescent="0.25">
      <c r="A6445" s="61" t="s">
        <v>12293</v>
      </c>
      <c r="B6445" s="61" t="s">
        <v>3221</v>
      </c>
      <c r="C6445" s="62">
        <v>589535</v>
      </c>
      <c r="D6445" s="61" t="s">
        <v>12051</v>
      </c>
      <c r="E6445" s="61" t="s">
        <v>12164</v>
      </c>
      <c r="F6445" s="61" t="s">
        <v>12275</v>
      </c>
      <c r="G6445" s="63">
        <v>3</v>
      </c>
    </row>
    <row r="6446" spans="1:7" hidden="1" x14ac:dyDescent="0.25">
      <c r="A6446" s="61" t="s">
        <v>12293</v>
      </c>
      <c r="B6446" s="61" t="s">
        <v>1035</v>
      </c>
      <c r="C6446" s="62">
        <v>216930</v>
      </c>
      <c r="D6446" s="61" t="s">
        <v>12051</v>
      </c>
      <c r="E6446" s="61" t="s">
        <v>12166</v>
      </c>
      <c r="F6446" s="61" t="s">
        <v>12275</v>
      </c>
      <c r="G6446" s="63">
        <v>9</v>
      </c>
    </row>
    <row r="6447" spans="1:7" hidden="1" x14ac:dyDescent="0.25">
      <c r="A6447" s="61" t="s">
        <v>12293</v>
      </c>
      <c r="B6447" s="61" t="s">
        <v>1035</v>
      </c>
      <c r="C6447" s="62">
        <v>216930</v>
      </c>
      <c r="D6447" s="61" t="s">
        <v>12051</v>
      </c>
      <c r="E6447" s="61" t="s">
        <v>12188</v>
      </c>
      <c r="F6447" s="61" t="s">
        <v>12275</v>
      </c>
      <c r="G6447" s="63">
        <v>5</v>
      </c>
    </row>
    <row r="6448" spans="1:7" hidden="1" x14ac:dyDescent="0.25">
      <c r="A6448" s="61" t="s">
        <v>12293</v>
      </c>
      <c r="B6448" s="61" t="s">
        <v>7081</v>
      </c>
      <c r="C6448" s="62">
        <v>209950</v>
      </c>
      <c r="D6448" s="61" t="s">
        <v>12051</v>
      </c>
      <c r="E6448" s="61" t="s">
        <v>12237</v>
      </c>
      <c r="F6448" s="61" t="s">
        <v>12275</v>
      </c>
      <c r="G6448" s="63">
        <v>2</v>
      </c>
    </row>
    <row r="6449" spans="1:7" hidden="1" x14ac:dyDescent="0.25">
      <c r="A6449" s="61" t="s">
        <v>12293</v>
      </c>
      <c r="B6449" s="61" t="s">
        <v>7081</v>
      </c>
      <c r="C6449" s="62">
        <v>209950</v>
      </c>
      <c r="D6449" s="61" t="s">
        <v>12051</v>
      </c>
      <c r="E6449" s="61" t="s">
        <v>12237</v>
      </c>
      <c r="F6449" s="61" t="s">
        <v>12276</v>
      </c>
      <c r="G6449" s="63">
        <v>2</v>
      </c>
    </row>
    <row r="6450" spans="1:7" hidden="1" x14ac:dyDescent="0.25">
      <c r="A6450" s="61" t="s">
        <v>12293</v>
      </c>
      <c r="B6450" s="61" t="s">
        <v>7081</v>
      </c>
      <c r="C6450" s="62">
        <v>209950</v>
      </c>
      <c r="D6450" s="61" t="s">
        <v>12071</v>
      </c>
      <c r="E6450" s="61" t="s">
        <v>12237</v>
      </c>
      <c r="F6450" s="61" t="s">
        <v>12275</v>
      </c>
      <c r="G6450" s="63">
        <v>2</v>
      </c>
    </row>
    <row r="6451" spans="1:7" hidden="1" x14ac:dyDescent="0.25">
      <c r="A6451" s="61" t="s">
        <v>12293</v>
      </c>
      <c r="B6451" s="61" t="s">
        <v>7081</v>
      </c>
      <c r="C6451" s="62">
        <v>209950</v>
      </c>
      <c r="D6451" s="61" t="s">
        <v>12071</v>
      </c>
      <c r="E6451" s="61" t="s">
        <v>12237</v>
      </c>
      <c r="F6451" s="61" t="s">
        <v>12276</v>
      </c>
      <c r="G6451" s="63">
        <v>2</v>
      </c>
    </row>
    <row r="6452" spans="1:7" hidden="1" x14ac:dyDescent="0.25">
      <c r="A6452" s="61" t="s">
        <v>12293</v>
      </c>
      <c r="B6452" s="61" t="s">
        <v>7081</v>
      </c>
      <c r="C6452" s="62">
        <v>209950</v>
      </c>
      <c r="D6452" s="61" t="s">
        <v>12093</v>
      </c>
      <c r="E6452" s="61" t="s">
        <v>12237</v>
      </c>
      <c r="F6452" s="61" t="s">
        <v>12275</v>
      </c>
      <c r="G6452" s="63">
        <v>2</v>
      </c>
    </row>
    <row r="6453" spans="1:7" hidden="1" x14ac:dyDescent="0.25">
      <c r="A6453" s="61" t="s">
        <v>12293</v>
      </c>
      <c r="B6453" s="61" t="s">
        <v>7081</v>
      </c>
      <c r="C6453" s="62">
        <v>209950</v>
      </c>
      <c r="D6453" s="61" t="s">
        <v>12093</v>
      </c>
      <c r="E6453" s="61" t="s">
        <v>12237</v>
      </c>
      <c r="F6453" s="61" t="s">
        <v>12276</v>
      </c>
      <c r="G6453" s="63">
        <v>2</v>
      </c>
    </row>
    <row r="6454" spans="1:7" hidden="1" x14ac:dyDescent="0.25">
      <c r="A6454" s="61" t="s">
        <v>12293</v>
      </c>
      <c r="B6454" s="61" t="s">
        <v>108</v>
      </c>
      <c r="C6454" s="62">
        <v>210346</v>
      </c>
      <c r="D6454" s="61" t="s">
        <v>12051</v>
      </c>
      <c r="E6454" s="61" t="s">
        <v>12229</v>
      </c>
      <c r="F6454" s="61" t="s">
        <v>12275</v>
      </c>
      <c r="G6454" s="63">
        <v>2.5</v>
      </c>
    </row>
    <row r="6455" spans="1:7" hidden="1" x14ac:dyDescent="0.25">
      <c r="A6455" s="61" t="s">
        <v>12293</v>
      </c>
      <c r="B6455" s="61" t="s">
        <v>108</v>
      </c>
      <c r="C6455" s="62">
        <v>210346</v>
      </c>
      <c r="D6455" s="61" t="s">
        <v>12051</v>
      </c>
      <c r="E6455" s="61" t="s">
        <v>12229</v>
      </c>
      <c r="F6455" s="61" t="s">
        <v>12276</v>
      </c>
      <c r="G6455" s="63">
        <v>2.5</v>
      </c>
    </row>
    <row r="6456" spans="1:7" hidden="1" x14ac:dyDescent="0.25">
      <c r="A6456" s="61" t="s">
        <v>12293</v>
      </c>
      <c r="B6456" s="61" t="s">
        <v>108</v>
      </c>
      <c r="C6456" s="62">
        <v>210346</v>
      </c>
      <c r="D6456" s="61" t="s">
        <v>12156</v>
      </c>
      <c r="E6456" s="61" t="s">
        <v>12229</v>
      </c>
      <c r="F6456" s="61" t="s">
        <v>12275</v>
      </c>
      <c r="G6456" s="63">
        <v>2.5</v>
      </c>
    </row>
    <row r="6457" spans="1:7" hidden="1" x14ac:dyDescent="0.25">
      <c r="A6457" s="61" t="s">
        <v>12293</v>
      </c>
      <c r="B6457" s="61" t="s">
        <v>108</v>
      </c>
      <c r="C6457" s="62">
        <v>210346</v>
      </c>
      <c r="D6457" s="61" t="s">
        <v>12156</v>
      </c>
      <c r="E6457" s="61" t="s">
        <v>12229</v>
      </c>
      <c r="F6457" s="61" t="s">
        <v>12276</v>
      </c>
      <c r="G6457" s="63">
        <v>2.5</v>
      </c>
    </row>
    <row r="6458" spans="1:7" hidden="1" x14ac:dyDescent="0.25">
      <c r="A6458" s="61" t="s">
        <v>12293</v>
      </c>
      <c r="B6458" s="61" t="s">
        <v>117</v>
      </c>
      <c r="C6458" s="62">
        <v>210899</v>
      </c>
      <c r="D6458" s="61" t="s">
        <v>12051</v>
      </c>
      <c r="E6458" s="61" t="s">
        <v>12198</v>
      </c>
      <c r="F6458" s="61" t="s">
        <v>12275</v>
      </c>
      <c r="G6458" s="63">
        <v>3.5</v>
      </c>
    </row>
    <row r="6459" spans="1:7" hidden="1" x14ac:dyDescent="0.25">
      <c r="A6459" s="61" t="s">
        <v>12293</v>
      </c>
      <c r="B6459" s="61" t="s">
        <v>126</v>
      </c>
      <c r="C6459" s="62">
        <v>44855</v>
      </c>
      <c r="D6459" s="61" t="s">
        <v>12051</v>
      </c>
      <c r="E6459" s="61" t="s">
        <v>12238</v>
      </c>
      <c r="F6459" s="61" t="s">
        <v>12275</v>
      </c>
      <c r="G6459" s="63">
        <v>2.5</v>
      </c>
    </row>
    <row r="6460" spans="1:7" hidden="1" x14ac:dyDescent="0.25">
      <c r="A6460" s="61" t="s">
        <v>12293</v>
      </c>
      <c r="B6460" s="61" t="s">
        <v>126</v>
      </c>
      <c r="C6460" s="62">
        <v>44855</v>
      </c>
      <c r="D6460" s="61" t="s">
        <v>12051</v>
      </c>
      <c r="E6460" s="61" t="s">
        <v>12238</v>
      </c>
      <c r="F6460" s="61" t="s">
        <v>12276</v>
      </c>
      <c r="G6460" s="63">
        <v>2.5</v>
      </c>
    </row>
    <row r="6461" spans="1:7" hidden="1" x14ac:dyDescent="0.25">
      <c r="A6461" s="61" t="s">
        <v>12293</v>
      </c>
      <c r="B6461" s="61" t="s">
        <v>126</v>
      </c>
      <c r="C6461" s="62">
        <v>44855</v>
      </c>
      <c r="D6461" s="61" t="s">
        <v>11997</v>
      </c>
      <c r="E6461" s="61" t="s">
        <v>12238</v>
      </c>
      <c r="F6461" s="61" t="s">
        <v>12275</v>
      </c>
      <c r="G6461" s="63">
        <v>2.5</v>
      </c>
    </row>
    <row r="6462" spans="1:7" hidden="1" x14ac:dyDescent="0.25">
      <c r="A6462" s="61" t="s">
        <v>12293</v>
      </c>
      <c r="B6462" s="61" t="s">
        <v>126</v>
      </c>
      <c r="C6462" s="62">
        <v>44855</v>
      </c>
      <c r="D6462" s="61" t="s">
        <v>11997</v>
      </c>
      <c r="E6462" s="61" t="s">
        <v>12238</v>
      </c>
      <c r="F6462" s="61" t="s">
        <v>12276</v>
      </c>
      <c r="G6462" s="63">
        <v>2.5</v>
      </c>
    </row>
    <row r="6463" spans="1:7" hidden="1" x14ac:dyDescent="0.25">
      <c r="A6463" s="61" t="s">
        <v>12293</v>
      </c>
      <c r="B6463" s="61" t="s">
        <v>10267</v>
      </c>
      <c r="C6463" s="62">
        <v>212110</v>
      </c>
      <c r="D6463" s="61" t="s">
        <v>12051</v>
      </c>
      <c r="E6463" s="61" t="s">
        <v>12227</v>
      </c>
      <c r="F6463" s="61" t="s">
        <v>12275</v>
      </c>
      <c r="G6463" s="63">
        <v>1.8</v>
      </c>
    </row>
    <row r="6464" spans="1:7" hidden="1" x14ac:dyDescent="0.25">
      <c r="A6464" s="61" t="s">
        <v>12293</v>
      </c>
      <c r="B6464" s="61" t="s">
        <v>133</v>
      </c>
      <c r="C6464" s="62">
        <v>212331</v>
      </c>
      <c r="D6464" s="61" t="s">
        <v>12051</v>
      </c>
      <c r="E6464" s="61" t="s">
        <v>12239</v>
      </c>
      <c r="F6464" s="61" t="s">
        <v>12275</v>
      </c>
      <c r="G6464" s="63">
        <v>5</v>
      </c>
    </row>
    <row r="6465" spans="1:7" hidden="1" x14ac:dyDescent="0.25">
      <c r="A6465" s="61" t="s">
        <v>12293</v>
      </c>
      <c r="B6465" s="61" t="s">
        <v>133</v>
      </c>
      <c r="C6465" s="62">
        <v>212331</v>
      </c>
      <c r="D6465" s="61" t="s">
        <v>12051</v>
      </c>
      <c r="E6465" s="61" t="s">
        <v>12239</v>
      </c>
      <c r="F6465" s="61" t="s">
        <v>12276</v>
      </c>
      <c r="G6465" s="63">
        <v>2.4</v>
      </c>
    </row>
    <row r="6466" spans="1:7" hidden="1" x14ac:dyDescent="0.25">
      <c r="A6466" s="61" t="s">
        <v>12293</v>
      </c>
      <c r="B6466" s="61" t="s">
        <v>133</v>
      </c>
      <c r="C6466" s="62">
        <v>212331</v>
      </c>
      <c r="D6466" s="61" t="s">
        <v>12117</v>
      </c>
      <c r="E6466" s="61" t="s">
        <v>12239</v>
      </c>
      <c r="F6466" s="61" t="s">
        <v>12275</v>
      </c>
      <c r="G6466" s="63">
        <v>5</v>
      </c>
    </row>
    <row r="6467" spans="1:7" hidden="1" x14ac:dyDescent="0.25">
      <c r="A6467" s="61" t="s">
        <v>12293</v>
      </c>
      <c r="B6467" s="61" t="s">
        <v>133</v>
      </c>
      <c r="C6467" s="62">
        <v>212331</v>
      </c>
      <c r="D6467" s="61" t="s">
        <v>12117</v>
      </c>
      <c r="E6467" s="61" t="s">
        <v>12239</v>
      </c>
      <c r="F6467" s="61" t="s">
        <v>12276</v>
      </c>
      <c r="G6467" s="63">
        <v>2.4</v>
      </c>
    </row>
    <row r="6468" spans="1:7" hidden="1" x14ac:dyDescent="0.25">
      <c r="A6468" s="61" t="s">
        <v>12293</v>
      </c>
      <c r="B6468" s="61" t="s">
        <v>150</v>
      </c>
      <c r="C6468" s="62">
        <v>213972</v>
      </c>
      <c r="D6468" s="61" t="s">
        <v>12051</v>
      </c>
      <c r="E6468" s="61" t="s">
        <v>12240</v>
      </c>
      <c r="F6468" s="61" t="s">
        <v>12275</v>
      </c>
      <c r="G6468" s="63">
        <v>2</v>
      </c>
    </row>
    <row r="6469" spans="1:7" hidden="1" x14ac:dyDescent="0.25">
      <c r="A6469" s="61" t="s">
        <v>12293</v>
      </c>
      <c r="B6469" s="61" t="s">
        <v>150</v>
      </c>
      <c r="C6469" s="62">
        <v>213972</v>
      </c>
      <c r="D6469" s="61" t="s">
        <v>12051</v>
      </c>
      <c r="E6469" s="61" t="s">
        <v>12240</v>
      </c>
      <c r="F6469" s="61" t="s">
        <v>12276</v>
      </c>
      <c r="G6469" s="63">
        <v>2</v>
      </c>
    </row>
    <row r="6470" spans="1:7" hidden="1" x14ac:dyDescent="0.25">
      <c r="A6470" s="61" t="s">
        <v>12293</v>
      </c>
      <c r="B6470" s="61" t="s">
        <v>150</v>
      </c>
      <c r="C6470" s="62">
        <v>213972</v>
      </c>
      <c r="D6470" s="61" t="s">
        <v>12029</v>
      </c>
      <c r="E6470" s="61" t="s">
        <v>12240</v>
      </c>
      <c r="F6470" s="61" t="s">
        <v>12275</v>
      </c>
      <c r="G6470" s="63">
        <v>2</v>
      </c>
    </row>
    <row r="6471" spans="1:7" hidden="1" x14ac:dyDescent="0.25">
      <c r="A6471" s="61" t="s">
        <v>12293</v>
      </c>
      <c r="B6471" s="61" t="s">
        <v>150</v>
      </c>
      <c r="C6471" s="62">
        <v>213972</v>
      </c>
      <c r="D6471" s="61" t="s">
        <v>12029</v>
      </c>
      <c r="E6471" s="61" t="s">
        <v>12240</v>
      </c>
      <c r="F6471" s="61" t="s">
        <v>12276</v>
      </c>
      <c r="G6471" s="63">
        <v>2</v>
      </c>
    </row>
    <row r="6472" spans="1:7" hidden="1" x14ac:dyDescent="0.25">
      <c r="A6472" s="61" t="s">
        <v>12293</v>
      </c>
      <c r="B6472" s="61" t="s">
        <v>12286</v>
      </c>
      <c r="C6472" s="62">
        <v>215001</v>
      </c>
      <c r="D6472" s="61" t="s">
        <v>12051</v>
      </c>
      <c r="E6472" s="61" t="s">
        <v>12204</v>
      </c>
      <c r="F6472" s="61" t="s">
        <v>12275</v>
      </c>
      <c r="G6472" s="63">
        <v>6.6</v>
      </c>
    </row>
    <row r="6473" spans="1:7" hidden="1" x14ac:dyDescent="0.25">
      <c r="A6473" s="61" t="s">
        <v>12293</v>
      </c>
      <c r="B6473" s="61" t="s">
        <v>12286</v>
      </c>
      <c r="C6473" s="62">
        <v>215001</v>
      </c>
      <c r="D6473" s="61" t="s">
        <v>12051</v>
      </c>
      <c r="E6473" s="61" t="s">
        <v>12204</v>
      </c>
      <c r="F6473" s="61" t="s">
        <v>12276</v>
      </c>
      <c r="G6473" s="63">
        <v>3</v>
      </c>
    </row>
    <row r="6474" spans="1:7" hidden="1" x14ac:dyDescent="0.25">
      <c r="A6474" s="61" t="s">
        <v>12293</v>
      </c>
      <c r="B6474" s="61" t="s">
        <v>12286</v>
      </c>
      <c r="C6474" s="62">
        <v>215001</v>
      </c>
      <c r="D6474" s="61" t="s">
        <v>12113</v>
      </c>
      <c r="E6474" s="61" t="s">
        <v>12204</v>
      </c>
      <c r="F6474" s="61" t="s">
        <v>12275</v>
      </c>
      <c r="G6474" s="63">
        <v>6.6</v>
      </c>
    </row>
    <row r="6475" spans="1:7" hidden="1" x14ac:dyDescent="0.25">
      <c r="A6475" s="61" t="s">
        <v>12293</v>
      </c>
      <c r="B6475" s="61" t="s">
        <v>12286</v>
      </c>
      <c r="C6475" s="62">
        <v>215001</v>
      </c>
      <c r="D6475" s="61" t="s">
        <v>12113</v>
      </c>
      <c r="E6475" s="61" t="s">
        <v>12204</v>
      </c>
      <c r="F6475" s="61" t="s">
        <v>12276</v>
      </c>
      <c r="G6475" s="63">
        <v>3</v>
      </c>
    </row>
    <row r="6476" spans="1:7" hidden="1" x14ac:dyDescent="0.25">
      <c r="A6476" s="61" t="s">
        <v>12293</v>
      </c>
      <c r="B6476" s="61" t="s">
        <v>73</v>
      </c>
      <c r="C6476" s="62">
        <v>215712</v>
      </c>
      <c r="D6476" s="61" t="s">
        <v>12051</v>
      </c>
      <c r="E6476" s="61" t="s">
        <v>12239</v>
      </c>
      <c r="F6476" s="61" t="s">
        <v>12275</v>
      </c>
      <c r="G6476" s="63">
        <v>3.8</v>
      </c>
    </row>
    <row r="6477" spans="1:7" hidden="1" x14ac:dyDescent="0.25">
      <c r="A6477" s="61" t="s">
        <v>12293</v>
      </c>
      <c r="B6477" s="61" t="s">
        <v>73</v>
      </c>
      <c r="C6477" s="62">
        <v>215712</v>
      </c>
      <c r="D6477" s="61" t="s">
        <v>12051</v>
      </c>
      <c r="E6477" s="61" t="s">
        <v>12239</v>
      </c>
      <c r="F6477" s="61" t="s">
        <v>12276</v>
      </c>
      <c r="G6477" s="63">
        <v>2.4</v>
      </c>
    </row>
    <row r="6478" spans="1:7" hidden="1" x14ac:dyDescent="0.25">
      <c r="A6478" s="61" t="s">
        <v>12293</v>
      </c>
      <c r="B6478" s="61" t="s">
        <v>73</v>
      </c>
      <c r="C6478" s="62">
        <v>215712</v>
      </c>
      <c r="D6478" s="61" t="s">
        <v>12117</v>
      </c>
      <c r="E6478" s="61" t="s">
        <v>12239</v>
      </c>
      <c r="F6478" s="61" t="s">
        <v>12275</v>
      </c>
      <c r="G6478" s="63">
        <v>3.8</v>
      </c>
    </row>
    <row r="6479" spans="1:7" hidden="1" x14ac:dyDescent="0.25">
      <c r="A6479" s="61" t="s">
        <v>12293</v>
      </c>
      <c r="B6479" s="61" t="s">
        <v>73</v>
      </c>
      <c r="C6479" s="62">
        <v>215712</v>
      </c>
      <c r="D6479" s="61" t="s">
        <v>12117</v>
      </c>
      <c r="E6479" s="61" t="s">
        <v>12239</v>
      </c>
      <c r="F6479" s="61" t="s">
        <v>12276</v>
      </c>
      <c r="G6479" s="63">
        <v>2.4</v>
      </c>
    </row>
    <row r="6480" spans="1:7" hidden="1" x14ac:dyDescent="0.25">
      <c r="A6480" s="61" t="s">
        <v>12293</v>
      </c>
      <c r="B6480" s="61" t="s">
        <v>77</v>
      </c>
      <c r="C6480" s="62">
        <v>216328</v>
      </c>
      <c r="D6480" s="61" t="s">
        <v>12051</v>
      </c>
      <c r="E6480" s="61" t="s">
        <v>12230</v>
      </c>
      <c r="F6480" s="61" t="s">
        <v>12275</v>
      </c>
      <c r="G6480" s="63">
        <v>3.5</v>
      </c>
    </row>
    <row r="6481" spans="1:7" hidden="1" x14ac:dyDescent="0.25">
      <c r="A6481" s="61" t="s">
        <v>12293</v>
      </c>
      <c r="B6481" s="61" t="s">
        <v>77</v>
      </c>
      <c r="C6481" s="62">
        <v>216328</v>
      </c>
      <c r="D6481" s="61" t="s">
        <v>12051</v>
      </c>
      <c r="E6481" s="61" t="s">
        <v>12230</v>
      </c>
      <c r="F6481" s="61" t="s">
        <v>12276</v>
      </c>
      <c r="G6481" s="63">
        <v>3</v>
      </c>
    </row>
    <row r="6482" spans="1:7" hidden="1" x14ac:dyDescent="0.25">
      <c r="A6482" s="61" t="s">
        <v>12293</v>
      </c>
      <c r="B6482" s="61" t="s">
        <v>77</v>
      </c>
      <c r="C6482" s="62">
        <v>216328</v>
      </c>
      <c r="D6482" s="61" t="s">
        <v>12059</v>
      </c>
      <c r="E6482" s="61" t="s">
        <v>12230</v>
      </c>
      <c r="F6482" s="61" t="s">
        <v>12276</v>
      </c>
      <c r="G6482" s="63">
        <v>3</v>
      </c>
    </row>
    <row r="6483" spans="1:7" hidden="1" x14ac:dyDescent="0.25">
      <c r="A6483" s="61" t="s">
        <v>12293</v>
      </c>
      <c r="B6483" s="61" t="s">
        <v>180</v>
      </c>
      <c r="C6483" s="62">
        <v>215232</v>
      </c>
      <c r="D6483" s="61" t="s">
        <v>12051</v>
      </c>
      <c r="E6483" s="61" t="s">
        <v>12241</v>
      </c>
      <c r="F6483" s="61" t="s">
        <v>12275</v>
      </c>
      <c r="G6483" s="63">
        <v>5</v>
      </c>
    </row>
    <row r="6484" spans="1:7" hidden="1" x14ac:dyDescent="0.25">
      <c r="A6484" s="61" t="s">
        <v>12293</v>
      </c>
      <c r="B6484" s="61" t="s">
        <v>180</v>
      </c>
      <c r="C6484" s="62">
        <v>215232</v>
      </c>
      <c r="D6484" s="61" t="s">
        <v>12090</v>
      </c>
      <c r="E6484" s="61" t="s">
        <v>12241</v>
      </c>
      <c r="F6484" s="61" t="s">
        <v>12275</v>
      </c>
      <c r="G6484" s="63">
        <v>5</v>
      </c>
    </row>
    <row r="6485" spans="1:7" hidden="1" x14ac:dyDescent="0.25">
      <c r="A6485" s="61" t="s">
        <v>12293</v>
      </c>
      <c r="B6485" s="61" t="s">
        <v>225</v>
      </c>
      <c r="C6485" s="62">
        <v>44810</v>
      </c>
      <c r="D6485" s="61" t="s">
        <v>12051</v>
      </c>
      <c r="E6485" s="61" t="s">
        <v>12173</v>
      </c>
      <c r="F6485" s="61" t="s">
        <v>12275</v>
      </c>
      <c r="G6485" s="63">
        <v>4.5</v>
      </c>
    </row>
    <row r="6486" spans="1:7" hidden="1" x14ac:dyDescent="0.25">
      <c r="A6486" s="61" t="s">
        <v>12293</v>
      </c>
      <c r="B6486" s="61" t="s">
        <v>225</v>
      </c>
      <c r="C6486" s="62">
        <v>44810</v>
      </c>
      <c r="D6486" s="61" t="s">
        <v>12051</v>
      </c>
      <c r="E6486" s="61" t="s">
        <v>12173</v>
      </c>
      <c r="F6486" s="61" t="s">
        <v>12276</v>
      </c>
      <c r="G6486" s="63">
        <v>3</v>
      </c>
    </row>
    <row r="6487" spans="1:7" hidden="1" x14ac:dyDescent="0.25">
      <c r="A6487" s="61" t="s">
        <v>12293</v>
      </c>
      <c r="B6487" s="61" t="s">
        <v>225</v>
      </c>
      <c r="C6487" s="62">
        <v>44810</v>
      </c>
      <c r="D6487" s="61" t="s">
        <v>12005</v>
      </c>
      <c r="E6487" s="61" t="s">
        <v>12173</v>
      </c>
      <c r="F6487" s="61" t="s">
        <v>12275</v>
      </c>
      <c r="G6487" s="63">
        <v>4.5</v>
      </c>
    </row>
    <row r="6488" spans="1:7" hidden="1" x14ac:dyDescent="0.25">
      <c r="A6488" s="61" t="s">
        <v>12293</v>
      </c>
      <c r="B6488" s="61" t="s">
        <v>225</v>
      </c>
      <c r="C6488" s="62">
        <v>44810</v>
      </c>
      <c r="D6488" s="61" t="s">
        <v>12005</v>
      </c>
      <c r="E6488" s="61" t="s">
        <v>12173</v>
      </c>
      <c r="F6488" s="61" t="s">
        <v>12276</v>
      </c>
      <c r="G6488" s="63">
        <v>3</v>
      </c>
    </row>
    <row r="6489" spans="1:7" hidden="1" x14ac:dyDescent="0.25">
      <c r="A6489" s="61" t="s">
        <v>12293</v>
      </c>
      <c r="B6489" s="61" t="s">
        <v>50</v>
      </c>
      <c r="C6489" s="62">
        <v>490670</v>
      </c>
      <c r="D6489" s="61" t="s">
        <v>12051</v>
      </c>
      <c r="E6489" s="61" t="s">
        <v>12230</v>
      </c>
      <c r="F6489" s="61" t="s">
        <v>12275</v>
      </c>
      <c r="G6489" s="63">
        <v>3</v>
      </c>
    </row>
    <row r="6490" spans="1:7" hidden="1" x14ac:dyDescent="0.25">
      <c r="A6490" s="61" t="s">
        <v>12293</v>
      </c>
      <c r="B6490" s="61" t="s">
        <v>201</v>
      </c>
      <c r="C6490" s="62">
        <v>492478</v>
      </c>
      <c r="D6490" s="61" t="s">
        <v>12051</v>
      </c>
      <c r="E6490" s="61" t="s">
        <v>12242</v>
      </c>
      <c r="F6490" s="61" t="s">
        <v>12275</v>
      </c>
      <c r="G6490" s="63">
        <v>3</v>
      </c>
    </row>
    <row r="6491" spans="1:7" hidden="1" x14ac:dyDescent="0.25">
      <c r="A6491" s="61" t="s">
        <v>12293</v>
      </c>
      <c r="B6491" s="61" t="s">
        <v>201</v>
      </c>
      <c r="C6491" s="62">
        <v>492478</v>
      </c>
      <c r="D6491" s="61" t="s">
        <v>12051</v>
      </c>
      <c r="E6491" s="61" t="s">
        <v>12242</v>
      </c>
      <c r="F6491" s="61" t="s">
        <v>12276</v>
      </c>
      <c r="G6491" s="63">
        <v>1.5</v>
      </c>
    </row>
    <row r="6492" spans="1:7" hidden="1" x14ac:dyDescent="0.25">
      <c r="A6492" s="61" t="s">
        <v>12293</v>
      </c>
      <c r="B6492" s="61" t="s">
        <v>201</v>
      </c>
      <c r="C6492" s="62">
        <v>492478</v>
      </c>
      <c r="D6492" s="61" t="s">
        <v>12103</v>
      </c>
      <c r="E6492" s="61" t="s">
        <v>12242</v>
      </c>
      <c r="F6492" s="61" t="s">
        <v>12275</v>
      </c>
      <c r="G6492" s="63">
        <v>3</v>
      </c>
    </row>
    <row r="6493" spans="1:7" hidden="1" x14ac:dyDescent="0.25">
      <c r="A6493" s="61" t="s">
        <v>12293</v>
      </c>
      <c r="B6493" s="61" t="s">
        <v>201</v>
      </c>
      <c r="C6493" s="62">
        <v>492478</v>
      </c>
      <c r="D6493" s="61" t="s">
        <v>12103</v>
      </c>
      <c r="E6493" s="61" t="s">
        <v>12242</v>
      </c>
      <c r="F6493" s="61" t="s">
        <v>12276</v>
      </c>
      <c r="G6493" s="63">
        <v>1.5</v>
      </c>
    </row>
    <row r="6494" spans="1:7" hidden="1" x14ac:dyDescent="0.25">
      <c r="A6494" s="61" t="s">
        <v>12293</v>
      </c>
      <c r="B6494" s="61" t="s">
        <v>102</v>
      </c>
      <c r="C6494" s="62">
        <v>492733</v>
      </c>
      <c r="D6494" s="61" t="s">
        <v>12051</v>
      </c>
      <c r="E6494" s="61" t="s">
        <v>12230</v>
      </c>
      <c r="F6494" s="61" t="s">
        <v>12275</v>
      </c>
      <c r="G6494" s="63">
        <v>3</v>
      </c>
    </row>
    <row r="6495" spans="1:7" hidden="1" x14ac:dyDescent="0.25">
      <c r="A6495" s="61" t="s">
        <v>12293</v>
      </c>
      <c r="B6495" s="61" t="s">
        <v>62</v>
      </c>
      <c r="C6495" s="62">
        <v>486885</v>
      </c>
      <c r="D6495" s="61" t="s">
        <v>12051</v>
      </c>
      <c r="E6495" s="61" t="s">
        <v>12225</v>
      </c>
      <c r="F6495" s="61" t="s">
        <v>12276</v>
      </c>
      <c r="G6495" s="63">
        <v>7.5</v>
      </c>
    </row>
    <row r="6496" spans="1:7" hidden="1" x14ac:dyDescent="0.25">
      <c r="A6496" s="61" t="s">
        <v>12293</v>
      </c>
      <c r="B6496" s="61" t="s">
        <v>187</v>
      </c>
      <c r="C6496" s="62">
        <v>487012</v>
      </c>
      <c r="D6496" s="61" t="s">
        <v>12051</v>
      </c>
      <c r="E6496" s="61" t="s">
        <v>12242</v>
      </c>
      <c r="F6496" s="61" t="s">
        <v>12275</v>
      </c>
      <c r="G6496" s="63">
        <v>5</v>
      </c>
    </row>
    <row r="6497" spans="1:7" hidden="1" x14ac:dyDescent="0.25">
      <c r="A6497" s="61" t="s">
        <v>12293</v>
      </c>
      <c r="B6497" s="61" t="s">
        <v>218</v>
      </c>
      <c r="C6497" s="62">
        <v>45199</v>
      </c>
      <c r="D6497" s="61" t="s">
        <v>12051</v>
      </c>
      <c r="E6497" s="61" t="s">
        <v>12173</v>
      </c>
      <c r="F6497" s="61" t="s">
        <v>12275</v>
      </c>
      <c r="G6497" s="63">
        <v>5</v>
      </c>
    </row>
    <row r="6498" spans="1:7" hidden="1" x14ac:dyDescent="0.25">
      <c r="A6498" s="61" t="s">
        <v>12293</v>
      </c>
      <c r="B6498" s="61" t="s">
        <v>155</v>
      </c>
      <c r="C6498" s="62">
        <v>485814</v>
      </c>
      <c r="D6498" s="61" t="s">
        <v>12051</v>
      </c>
      <c r="E6498" s="61" t="s">
        <v>12183</v>
      </c>
      <c r="F6498" s="61" t="s">
        <v>12275</v>
      </c>
      <c r="G6498" s="63">
        <v>5</v>
      </c>
    </row>
    <row r="6499" spans="1:7" hidden="1" x14ac:dyDescent="0.25">
      <c r="A6499" s="61" t="s">
        <v>12293</v>
      </c>
      <c r="B6499" s="61" t="s">
        <v>176</v>
      </c>
      <c r="C6499" s="62">
        <v>45115</v>
      </c>
      <c r="D6499" s="61" t="s">
        <v>12051</v>
      </c>
      <c r="E6499" s="61" t="s">
        <v>12183</v>
      </c>
      <c r="F6499" s="61" t="s">
        <v>12275</v>
      </c>
      <c r="G6499" s="63">
        <v>5</v>
      </c>
    </row>
    <row r="6500" spans="1:7" hidden="1" x14ac:dyDescent="0.25">
      <c r="A6500" s="61" t="s">
        <v>12293</v>
      </c>
      <c r="B6500" s="61" t="s">
        <v>38</v>
      </c>
      <c r="C6500" s="62">
        <v>210388</v>
      </c>
      <c r="D6500" s="61" t="s">
        <v>12051</v>
      </c>
      <c r="E6500" s="61" t="s">
        <v>12219</v>
      </c>
      <c r="F6500" s="61" t="s">
        <v>12276</v>
      </c>
      <c r="G6500" s="63">
        <v>3.5</v>
      </c>
    </row>
    <row r="6501" spans="1:7" hidden="1" x14ac:dyDescent="0.25">
      <c r="A6501" s="61" t="s">
        <v>12293</v>
      </c>
      <c r="B6501" s="61" t="s">
        <v>52</v>
      </c>
      <c r="C6501" s="62">
        <v>212040</v>
      </c>
      <c r="D6501" s="61" t="s">
        <v>12051</v>
      </c>
      <c r="E6501" s="61" t="s">
        <v>12202</v>
      </c>
      <c r="F6501" s="61" t="s">
        <v>12276</v>
      </c>
      <c r="G6501" s="63">
        <v>7</v>
      </c>
    </row>
    <row r="6502" spans="1:7" hidden="1" x14ac:dyDescent="0.25">
      <c r="A6502" s="61" t="s">
        <v>12293</v>
      </c>
      <c r="B6502" s="61" t="s">
        <v>951</v>
      </c>
      <c r="C6502" s="62">
        <v>215027</v>
      </c>
      <c r="D6502" s="61" t="s">
        <v>12051</v>
      </c>
      <c r="E6502" s="61" t="s">
        <v>12165</v>
      </c>
      <c r="F6502" s="61" t="s">
        <v>12275</v>
      </c>
      <c r="G6502" s="63">
        <v>10</v>
      </c>
    </row>
    <row r="6503" spans="1:7" hidden="1" x14ac:dyDescent="0.25">
      <c r="A6503" s="61" t="s">
        <v>12293</v>
      </c>
      <c r="B6503" s="61" t="s">
        <v>142</v>
      </c>
      <c r="C6503" s="62">
        <v>340077</v>
      </c>
      <c r="D6503" s="61" t="s">
        <v>12051</v>
      </c>
      <c r="E6503" s="61" t="s">
        <v>12183</v>
      </c>
      <c r="F6503" s="61" t="s">
        <v>12275</v>
      </c>
      <c r="G6503" s="63">
        <v>5</v>
      </c>
    </row>
    <row r="6504" spans="1:7" hidden="1" x14ac:dyDescent="0.25">
      <c r="A6504" s="61" t="s">
        <v>12293</v>
      </c>
      <c r="B6504" s="61" t="s">
        <v>61</v>
      </c>
      <c r="C6504" s="62">
        <v>493361</v>
      </c>
      <c r="D6504" s="61" t="s">
        <v>12051</v>
      </c>
      <c r="E6504" s="61" t="s">
        <v>12204</v>
      </c>
      <c r="F6504" s="61" t="s">
        <v>12275</v>
      </c>
      <c r="G6504" s="63">
        <v>2.5</v>
      </c>
    </row>
    <row r="6505" spans="1:7" hidden="1" x14ac:dyDescent="0.25">
      <c r="A6505" s="61" t="s">
        <v>12293</v>
      </c>
      <c r="B6505" s="61" t="s">
        <v>61</v>
      </c>
      <c r="C6505" s="62">
        <v>493361</v>
      </c>
      <c r="D6505" s="61" t="s">
        <v>12051</v>
      </c>
      <c r="E6505" s="61" t="s">
        <v>12204</v>
      </c>
      <c r="F6505" s="61" t="s">
        <v>12276</v>
      </c>
      <c r="G6505" s="63">
        <v>2</v>
      </c>
    </row>
    <row r="6506" spans="1:7" hidden="1" x14ac:dyDescent="0.25">
      <c r="A6506" s="61" t="s">
        <v>12293</v>
      </c>
      <c r="B6506" s="61" t="s">
        <v>61</v>
      </c>
      <c r="C6506" s="62">
        <v>493361</v>
      </c>
      <c r="D6506" s="61" t="s">
        <v>12113</v>
      </c>
      <c r="E6506" s="61" t="s">
        <v>12204</v>
      </c>
      <c r="F6506" s="61" t="s">
        <v>12276</v>
      </c>
      <c r="G6506" s="63">
        <v>2</v>
      </c>
    </row>
    <row r="6507" spans="1:7" hidden="1" x14ac:dyDescent="0.25">
      <c r="A6507" s="61" t="s">
        <v>12293</v>
      </c>
      <c r="B6507" s="61" t="s">
        <v>184</v>
      </c>
      <c r="C6507" s="62">
        <v>497431</v>
      </c>
      <c r="D6507" s="61" t="s">
        <v>12051</v>
      </c>
      <c r="E6507" s="61" t="s">
        <v>12224</v>
      </c>
      <c r="F6507" s="61" t="s">
        <v>12275</v>
      </c>
      <c r="G6507" s="63">
        <v>6</v>
      </c>
    </row>
    <row r="6508" spans="1:7" hidden="1" x14ac:dyDescent="0.25">
      <c r="A6508" s="61" t="s">
        <v>12293</v>
      </c>
      <c r="B6508" s="61" t="s">
        <v>173</v>
      </c>
      <c r="C6508" s="62">
        <v>497533</v>
      </c>
      <c r="D6508" s="61" t="s">
        <v>12051</v>
      </c>
      <c r="E6508" s="61" t="s">
        <v>12174</v>
      </c>
      <c r="F6508" s="61" t="s">
        <v>12276</v>
      </c>
      <c r="G6508" s="63">
        <v>6</v>
      </c>
    </row>
    <row r="6509" spans="1:7" hidden="1" x14ac:dyDescent="0.25">
      <c r="A6509" s="61" t="s">
        <v>12293</v>
      </c>
      <c r="B6509" s="61" t="s">
        <v>173</v>
      </c>
      <c r="C6509" s="62">
        <v>497533</v>
      </c>
      <c r="D6509" s="61" t="s">
        <v>12039</v>
      </c>
      <c r="E6509" s="61" t="s">
        <v>12174</v>
      </c>
      <c r="F6509" s="61" t="s">
        <v>12276</v>
      </c>
      <c r="G6509" s="63">
        <v>6</v>
      </c>
    </row>
    <row r="6510" spans="1:7" hidden="1" x14ac:dyDescent="0.25">
      <c r="A6510" s="61" t="s">
        <v>12293</v>
      </c>
      <c r="B6510" s="61" t="s">
        <v>10086</v>
      </c>
      <c r="C6510" s="62">
        <v>575563</v>
      </c>
      <c r="D6510" s="61" t="s">
        <v>12051</v>
      </c>
      <c r="E6510" s="61" t="s">
        <v>12222</v>
      </c>
      <c r="F6510" s="61" t="s">
        <v>12275</v>
      </c>
      <c r="G6510" s="63">
        <v>2.5</v>
      </c>
    </row>
    <row r="6511" spans="1:7" hidden="1" x14ac:dyDescent="0.25">
      <c r="A6511" s="61" t="s">
        <v>12293</v>
      </c>
      <c r="B6511" s="61" t="s">
        <v>10086</v>
      </c>
      <c r="C6511" s="62">
        <v>575563</v>
      </c>
      <c r="D6511" s="61" t="s">
        <v>12051</v>
      </c>
      <c r="E6511" s="61" t="s">
        <v>12222</v>
      </c>
      <c r="F6511" s="61" t="s">
        <v>12276</v>
      </c>
      <c r="G6511" s="63">
        <v>2.5</v>
      </c>
    </row>
    <row r="6512" spans="1:7" hidden="1" x14ac:dyDescent="0.25">
      <c r="A6512" s="61" t="s">
        <v>12293</v>
      </c>
      <c r="B6512" s="61" t="s">
        <v>10086</v>
      </c>
      <c r="C6512" s="62">
        <v>575563</v>
      </c>
      <c r="D6512" s="61" t="s">
        <v>12119</v>
      </c>
      <c r="E6512" s="61" t="s">
        <v>12222</v>
      </c>
      <c r="F6512" s="61" t="s">
        <v>12275</v>
      </c>
      <c r="G6512" s="63">
        <v>2.5</v>
      </c>
    </row>
    <row r="6513" spans="1:7" hidden="1" x14ac:dyDescent="0.25">
      <c r="A6513" s="61" t="s">
        <v>12293</v>
      </c>
      <c r="B6513" s="61" t="s">
        <v>10086</v>
      </c>
      <c r="C6513" s="62">
        <v>575563</v>
      </c>
      <c r="D6513" s="61" t="s">
        <v>12119</v>
      </c>
      <c r="E6513" s="61" t="s">
        <v>12222</v>
      </c>
      <c r="F6513" s="61" t="s">
        <v>12276</v>
      </c>
      <c r="G6513" s="63">
        <v>2.5</v>
      </c>
    </row>
    <row r="6514" spans="1:7" hidden="1" x14ac:dyDescent="0.25">
      <c r="A6514" s="61" t="s">
        <v>12293</v>
      </c>
      <c r="B6514" s="61" t="s">
        <v>162</v>
      </c>
      <c r="C6514" s="62">
        <v>576299</v>
      </c>
      <c r="D6514" s="61" t="s">
        <v>12088</v>
      </c>
      <c r="E6514" s="61" t="s">
        <v>12211</v>
      </c>
      <c r="F6514" s="61" t="s">
        <v>12275</v>
      </c>
      <c r="G6514" s="63">
        <v>3</v>
      </c>
    </row>
    <row r="6515" spans="1:7" hidden="1" x14ac:dyDescent="0.25">
      <c r="A6515" s="61" t="s">
        <v>12293</v>
      </c>
      <c r="B6515" s="61" t="s">
        <v>162</v>
      </c>
      <c r="C6515" s="62">
        <v>576299</v>
      </c>
      <c r="D6515" s="61" t="s">
        <v>12088</v>
      </c>
      <c r="E6515" s="61" t="s">
        <v>12211</v>
      </c>
      <c r="F6515" s="61" t="s">
        <v>12276</v>
      </c>
      <c r="G6515" s="63">
        <v>1</v>
      </c>
    </row>
    <row r="6516" spans="1:7" hidden="1" x14ac:dyDescent="0.25">
      <c r="A6516" s="61" t="s">
        <v>12293</v>
      </c>
      <c r="B6516" s="61" t="s">
        <v>162</v>
      </c>
      <c r="C6516" s="62">
        <v>576299</v>
      </c>
      <c r="D6516" s="61" t="s">
        <v>12051</v>
      </c>
      <c r="E6516" s="61" t="s">
        <v>12211</v>
      </c>
      <c r="F6516" s="61" t="s">
        <v>12275</v>
      </c>
      <c r="G6516" s="63">
        <v>3</v>
      </c>
    </row>
    <row r="6517" spans="1:7" hidden="1" x14ac:dyDescent="0.25">
      <c r="A6517" s="61" t="s">
        <v>12293</v>
      </c>
      <c r="B6517" s="61" t="s">
        <v>162</v>
      </c>
      <c r="C6517" s="62">
        <v>576299</v>
      </c>
      <c r="D6517" s="61" t="s">
        <v>12051</v>
      </c>
      <c r="E6517" s="61" t="s">
        <v>12211</v>
      </c>
      <c r="F6517" s="61" t="s">
        <v>12276</v>
      </c>
      <c r="G6517" s="63">
        <v>1</v>
      </c>
    </row>
    <row r="6518" spans="1:7" hidden="1" x14ac:dyDescent="0.25">
      <c r="A6518" s="61" t="s">
        <v>12293</v>
      </c>
      <c r="B6518" s="61" t="s">
        <v>166</v>
      </c>
      <c r="C6518" s="62">
        <v>576897</v>
      </c>
      <c r="D6518" s="61" t="s">
        <v>12101</v>
      </c>
      <c r="E6518" s="61" t="s">
        <v>12179</v>
      </c>
      <c r="F6518" s="61" t="s">
        <v>12275</v>
      </c>
      <c r="G6518" s="63">
        <v>8</v>
      </c>
    </row>
    <row r="6519" spans="1:7" hidden="1" x14ac:dyDescent="0.25">
      <c r="A6519" s="61" t="s">
        <v>12293</v>
      </c>
      <c r="B6519" s="61" t="s">
        <v>166</v>
      </c>
      <c r="C6519" s="62">
        <v>576897</v>
      </c>
      <c r="D6519" s="61" t="s">
        <v>12101</v>
      </c>
      <c r="E6519" s="61" t="s">
        <v>12179</v>
      </c>
      <c r="F6519" s="61" t="s">
        <v>12276</v>
      </c>
      <c r="G6519" s="63">
        <v>8</v>
      </c>
    </row>
    <row r="6520" spans="1:7" hidden="1" x14ac:dyDescent="0.25">
      <c r="A6520" s="61" t="s">
        <v>12293</v>
      </c>
      <c r="B6520" s="61" t="s">
        <v>166</v>
      </c>
      <c r="C6520" s="62">
        <v>576897</v>
      </c>
      <c r="D6520" s="61" t="s">
        <v>12051</v>
      </c>
      <c r="E6520" s="61" t="s">
        <v>12174</v>
      </c>
      <c r="F6520" s="61" t="s">
        <v>12276</v>
      </c>
      <c r="G6520" s="63">
        <v>6</v>
      </c>
    </row>
    <row r="6521" spans="1:7" hidden="1" x14ac:dyDescent="0.25">
      <c r="A6521" s="61" t="s">
        <v>12293</v>
      </c>
      <c r="B6521" s="61" t="s">
        <v>166</v>
      </c>
      <c r="C6521" s="62">
        <v>576897</v>
      </c>
      <c r="D6521" s="61" t="s">
        <v>12051</v>
      </c>
      <c r="E6521" s="61" t="s">
        <v>12223</v>
      </c>
      <c r="F6521" s="61" t="s">
        <v>12276</v>
      </c>
      <c r="G6521" s="63">
        <v>3</v>
      </c>
    </row>
    <row r="6522" spans="1:7" hidden="1" x14ac:dyDescent="0.25">
      <c r="A6522" s="61" t="s">
        <v>12293</v>
      </c>
      <c r="B6522" s="61" t="s">
        <v>166</v>
      </c>
      <c r="C6522" s="62">
        <v>576897</v>
      </c>
      <c r="D6522" s="61" t="s">
        <v>12051</v>
      </c>
      <c r="E6522" s="61" t="s">
        <v>12241</v>
      </c>
      <c r="F6522" s="61" t="s">
        <v>12275</v>
      </c>
      <c r="G6522" s="63">
        <v>5</v>
      </c>
    </row>
    <row r="6523" spans="1:7" hidden="1" x14ac:dyDescent="0.25">
      <c r="A6523" s="61" t="s">
        <v>12293</v>
      </c>
      <c r="B6523" s="61" t="s">
        <v>166</v>
      </c>
      <c r="C6523" s="62">
        <v>576897</v>
      </c>
      <c r="D6523" s="61" t="s">
        <v>12051</v>
      </c>
      <c r="E6523" s="61" t="s">
        <v>12241</v>
      </c>
      <c r="F6523" s="61" t="s">
        <v>12276</v>
      </c>
      <c r="G6523" s="63">
        <v>3.55</v>
      </c>
    </row>
    <row r="6524" spans="1:7" hidden="1" x14ac:dyDescent="0.25">
      <c r="A6524" s="61" t="s">
        <v>12293</v>
      </c>
      <c r="B6524" s="61" t="s">
        <v>166</v>
      </c>
      <c r="C6524" s="62">
        <v>576897</v>
      </c>
      <c r="D6524" s="61" t="s">
        <v>12051</v>
      </c>
      <c r="E6524" s="61" t="s">
        <v>12179</v>
      </c>
      <c r="F6524" s="61" t="s">
        <v>12275</v>
      </c>
      <c r="G6524" s="63">
        <v>8</v>
      </c>
    </row>
    <row r="6525" spans="1:7" hidden="1" x14ac:dyDescent="0.25">
      <c r="A6525" s="61" t="s">
        <v>12293</v>
      </c>
      <c r="B6525" s="61" t="s">
        <v>166</v>
      </c>
      <c r="C6525" s="62">
        <v>576897</v>
      </c>
      <c r="D6525" s="61" t="s">
        <v>12051</v>
      </c>
      <c r="E6525" s="61" t="s">
        <v>12179</v>
      </c>
      <c r="F6525" s="61" t="s">
        <v>12276</v>
      </c>
      <c r="G6525" s="63">
        <v>8</v>
      </c>
    </row>
    <row r="6526" spans="1:7" hidden="1" x14ac:dyDescent="0.25">
      <c r="A6526" s="61" t="s">
        <v>12293</v>
      </c>
      <c r="B6526" s="61" t="s">
        <v>166</v>
      </c>
      <c r="C6526" s="62">
        <v>576897</v>
      </c>
      <c r="D6526" s="61" t="s">
        <v>12090</v>
      </c>
      <c r="E6526" s="61" t="s">
        <v>12241</v>
      </c>
      <c r="F6526" s="61" t="s">
        <v>12275</v>
      </c>
      <c r="G6526" s="63">
        <v>5</v>
      </c>
    </row>
    <row r="6527" spans="1:7" hidden="1" x14ac:dyDescent="0.25">
      <c r="A6527" s="61" t="s">
        <v>12293</v>
      </c>
      <c r="B6527" s="61" t="s">
        <v>166</v>
      </c>
      <c r="C6527" s="62">
        <v>576897</v>
      </c>
      <c r="D6527" s="61" t="s">
        <v>12090</v>
      </c>
      <c r="E6527" s="61" t="s">
        <v>12241</v>
      </c>
      <c r="F6527" s="61" t="s">
        <v>12276</v>
      </c>
      <c r="G6527" s="63">
        <v>3.5</v>
      </c>
    </row>
    <row r="6528" spans="1:7" hidden="1" x14ac:dyDescent="0.25">
      <c r="A6528" s="61" t="s">
        <v>12294</v>
      </c>
      <c r="B6528" s="61" t="s">
        <v>163</v>
      </c>
      <c r="C6528" s="62">
        <v>591963</v>
      </c>
      <c r="D6528" s="61" t="s">
        <v>11979</v>
      </c>
      <c r="E6528" s="61" t="s">
        <v>12198</v>
      </c>
      <c r="F6528" s="61" t="s">
        <v>12275</v>
      </c>
      <c r="G6528" s="63">
        <v>5</v>
      </c>
    </row>
    <row r="6529" spans="1:7" hidden="1" x14ac:dyDescent="0.25">
      <c r="A6529" s="61" t="s">
        <v>12294</v>
      </c>
      <c r="B6529" s="61" t="s">
        <v>163</v>
      </c>
      <c r="C6529" s="62">
        <v>591963</v>
      </c>
      <c r="D6529" s="61" t="s">
        <v>11979</v>
      </c>
      <c r="E6529" s="61" t="s">
        <v>12198</v>
      </c>
      <c r="F6529" s="61" t="s">
        <v>12276</v>
      </c>
      <c r="G6529" s="63">
        <v>3</v>
      </c>
    </row>
    <row r="6530" spans="1:7" hidden="1" x14ac:dyDescent="0.25">
      <c r="A6530" s="61" t="s">
        <v>12294</v>
      </c>
      <c r="B6530" s="61" t="s">
        <v>1020</v>
      </c>
      <c r="C6530" s="62">
        <v>490506</v>
      </c>
      <c r="D6530" s="61" t="s">
        <v>12003</v>
      </c>
      <c r="E6530" s="61" t="s">
        <v>12299</v>
      </c>
      <c r="F6530" s="61" t="s">
        <v>12275</v>
      </c>
      <c r="G6530" s="63">
        <v>7.5</v>
      </c>
    </row>
    <row r="6531" spans="1:7" hidden="1" x14ac:dyDescent="0.25">
      <c r="A6531" s="61" t="s">
        <v>12294</v>
      </c>
      <c r="B6531" s="61" t="s">
        <v>1020</v>
      </c>
      <c r="C6531" s="62">
        <v>490506</v>
      </c>
      <c r="D6531" s="61" t="s">
        <v>12003</v>
      </c>
      <c r="E6531" s="61" t="s">
        <v>12299</v>
      </c>
      <c r="F6531" s="61" t="s">
        <v>12276</v>
      </c>
      <c r="G6531" s="63">
        <v>7.5</v>
      </c>
    </row>
    <row r="6532" spans="1:7" hidden="1" x14ac:dyDescent="0.25">
      <c r="A6532" s="61" t="s">
        <v>12294</v>
      </c>
      <c r="B6532" s="61" t="s">
        <v>1020</v>
      </c>
      <c r="C6532" s="62">
        <v>490506</v>
      </c>
      <c r="D6532" s="61" t="s">
        <v>12005</v>
      </c>
      <c r="E6532" s="61" t="s">
        <v>12173</v>
      </c>
      <c r="F6532" s="61" t="s">
        <v>12275</v>
      </c>
      <c r="G6532" s="63">
        <v>4.5</v>
      </c>
    </row>
    <row r="6533" spans="1:7" hidden="1" x14ac:dyDescent="0.25">
      <c r="A6533" s="61" t="s">
        <v>12294</v>
      </c>
      <c r="B6533" s="61" t="s">
        <v>1020</v>
      </c>
      <c r="C6533" s="62">
        <v>490506</v>
      </c>
      <c r="D6533" s="61" t="s">
        <v>12005</v>
      </c>
      <c r="E6533" s="61" t="s">
        <v>12173</v>
      </c>
      <c r="F6533" s="61" t="s">
        <v>12276</v>
      </c>
      <c r="G6533" s="63">
        <v>3</v>
      </c>
    </row>
    <row r="6534" spans="1:7" hidden="1" x14ac:dyDescent="0.25">
      <c r="A6534" s="61" t="s">
        <v>12294</v>
      </c>
      <c r="B6534" s="61" t="s">
        <v>1020</v>
      </c>
      <c r="C6534" s="62">
        <v>490506</v>
      </c>
      <c r="D6534" s="61" t="s">
        <v>11979</v>
      </c>
      <c r="E6534" s="61" t="s">
        <v>12198</v>
      </c>
      <c r="F6534" s="61" t="s">
        <v>12275</v>
      </c>
      <c r="G6534" s="63">
        <v>3.5</v>
      </c>
    </row>
    <row r="6535" spans="1:7" hidden="1" x14ac:dyDescent="0.25">
      <c r="A6535" s="61" t="s">
        <v>12294</v>
      </c>
      <c r="B6535" s="61" t="s">
        <v>1020</v>
      </c>
      <c r="C6535" s="62">
        <v>490506</v>
      </c>
      <c r="D6535" s="61" t="s">
        <v>11979</v>
      </c>
      <c r="E6535" s="61" t="s">
        <v>12198</v>
      </c>
      <c r="F6535" s="61" t="s">
        <v>12276</v>
      </c>
      <c r="G6535" s="63">
        <v>2</v>
      </c>
    </row>
    <row r="6536" spans="1:7" hidden="1" x14ac:dyDescent="0.25">
      <c r="A6536" s="61" t="s">
        <v>12294</v>
      </c>
      <c r="B6536" s="61" t="s">
        <v>166</v>
      </c>
      <c r="C6536" s="62">
        <v>576897</v>
      </c>
      <c r="D6536" s="61" t="s">
        <v>12090</v>
      </c>
      <c r="E6536" s="61" t="s">
        <v>12241</v>
      </c>
      <c r="F6536" s="61" t="s">
        <v>12276</v>
      </c>
      <c r="G6536" s="63">
        <v>3.5</v>
      </c>
    </row>
    <row r="6537" spans="1:7" hidden="1" x14ac:dyDescent="0.25">
      <c r="A6537" s="61" t="s">
        <v>12295</v>
      </c>
      <c r="B6537" s="61" t="s">
        <v>163</v>
      </c>
      <c r="C6537" s="62">
        <v>591963</v>
      </c>
      <c r="D6537" s="61" t="s">
        <v>11979</v>
      </c>
      <c r="E6537" s="61" t="s">
        <v>12198</v>
      </c>
      <c r="F6537" s="61" t="s">
        <v>12275</v>
      </c>
      <c r="G6537" s="63">
        <v>5</v>
      </c>
    </row>
    <row r="6538" spans="1:7" hidden="1" x14ac:dyDescent="0.25">
      <c r="A6538" s="61" t="s">
        <v>12295</v>
      </c>
      <c r="B6538" s="61" t="s">
        <v>163</v>
      </c>
      <c r="C6538" s="62">
        <v>591963</v>
      </c>
      <c r="D6538" s="61" t="s">
        <v>11979</v>
      </c>
      <c r="E6538" s="61" t="s">
        <v>12198</v>
      </c>
      <c r="F6538" s="61" t="s">
        <v>12276</v>
      </c>
      <c r="G6538" s="63">
        <v>3</v>
      </c>
    </row>
    <row r="6539" spans="1:7" hidden="1" x14ac:dyDescent="0.25">
      <c r="A6539" s="61" t="s">
        <v>12295</v>
      </c>
      <c r="B6539" s="61" t="s">
        <v>1020</v>
      </c>
      <c r="C6539" s="62">
        <v>490506</v>
      </c>
      <c r="D6539" s="61" t="s">
        <v>12003</v>
      </c>
      <c r="E6539" s="61" t="s">
        <v>12299</v>
      </c>
      <c r="F6539" s="61" t="s">
        <v>12275</v>
      </c>
      <c r="G6539" s="63">
        <v>7.5</v>
      </c>
    </row>
    <row r="6540" spans="1:7" hidden="1" x14ac:dyDescent="0.25">
      <c r="A6540" s="61" t="s">
        <v>12295</v>
      </c>
      <c r="B6540" s="61" t="s">
        <v>1020</v>
      </c>
      <c r="C6540" s="62">
        <v>490506</v>
      </c>
      <c r="D6540" s="61" t="s">
        <v>12003</v>
      </c>
      <c r="E6540" s="61" t="s">
        <v>12299</v>
      </c>
      <c r="F6540" s="61" t="s">
        <v>12276</v>
      </c>
      <c r="G6540" s="63">
        <v>7.5</v>
      </c>
    </row>
    <row r="6541" spans="1:7" hidden="1" x14ac:dyDescent="0.25">
      <c r="A6541" s="61" t="s">
        <v>12295</v>
      </c>
      <c r="B6541" s="61" t="s">
        <v>1020</v>
      </c>
      <c r="C6541" s="62">
        <v>490506</v>
      </c>
      <c r="D6541" s="61" t="s">
        <v>12005</v>
      </c>
      <c r="E6541" s="61" t="s">
        <v>12173</v>
      </c>
      <c r="F6541" s="61" t="s">
        <v>12275</v>
      </c>
      <c r="G6541" s="63">
        <v>4.5</v>
      </c>
    </row>
    <row r="6542" spans="1:7" hidden="1" x14ac:dyDescent="0.25">
      <c r="A6542" s="61" t="s">
        <v>12295</v>
      </c>
      <c r="B6542" s="61" t="s">
        <v>1020</v>
      </c>
      <c r="C6542" s="62">
        <v>490506</v>
      </c>
      <c r="D6542" s="61" t="s">
        <v>12005</v>
      </c>
      <c r="E6542" s="61" t="s">
        <v>12173</v>
      </c>
      <c r="F6542" s="61" t="s">
        <v>12276</v>
      </c>
      <c r="G6542" s="63">
        <v>3</v>
      </c>
    </row>
    <row r="6543" spans="1:7" hidden="1" x14ac:dyDescent="0.25">
      <c r="A6543" s="61" t="s">
        <v>12295</v>
      </c>
      <c r="B6543" s="61" t="s">
        <v>1020</v>
      </c>
      <c r="C6543" s="62">
        <v>490506</v>
      </c>
      <c r="D6543" s="61" t="s">
        <v>11979</v>
      </c>
      <c r="E6543" s="61" t="s">
        <v>12198</v>
      </c>
      <c r="F6543" s="61" t="s">
        <v>12275</v>
      </c>
      <c r="G6543" s="63">
        <v>3.5</v>
      </c>
    </row>
    <row r="6544" spans="1:7" hidden="1" x14ac:dyDescent="0.25">
      <c r="A6544" s="61" t="s">
        <v>12295</v>
      </c>
      <c r="B6544" s="61" t="s">
        <v>1020</v>
      </c>
      <c r="C6544" s="62">
        <v>490506</v>
      </c>
      <c r="D6544" s="61" t="s">
        <v>11979</v>
      </c>
      <c r="E6544" s="61" t="s">
        <v>12198</v>
      </c>
      <c r="F6544" s="61" t="s">
        <v>12276</v>
      </c>
      <c r="G6544" s="63">
        <v>2</v>
      </c>
    </row>
    <row r="6545" spans="1:7" hidden="1" x14ac:dyDescent="0.25">
      <c r="A6545" s="61" t="s">
        <v>12295</v>
      </c>
      <c r="B6545" s="61" t="s">
        <v>166</v>
      </c>
      <c r="C6545" s="62">
        <v>576897</v>
      </c>
      <c r="D6545" s="61" t="s">
        <v>12090</v>
      </c>
      <c r="E6545" s="61" t="s">
        <v>12241</v>
      </c>
      <c r="F6545" s="61" t="s">
        <v>12276</v>
      </c>
      <c r="G6545" s="63">
        <v>3.5</v>
      </c>
    </row>
    <row r="6546" spans="1:7" hidden="1" x14ac:dyDescent="0.25">
      <c r="A6546" s="61" t="s">
        <v>12296</v>
      </c>
      <c r="B6546" s="61" t="s">
        <v>163</v>
      </c>
      <c r="C6546" s="62">
        <v>591963</v>
      </c>
      <c r="D6546" s="61" t="s">
        <v>11979</v>
      </c>
      <c r="E6546" s="61" t="s">
        <v>12198</v>
      </c>
      <c r="F6546" s="61" t="s">
        <v>12275</v>
      </c>
      <c r="G6546" s="63">
        <v>5</v>
      </c>
    </row>
    <row r="6547" spans="1:7" hidden="1" x14ac:dyDescent="0.25">
      <c r="A6547" s="61" t="s">
        <v>12296</v>
      </c>
      <c r="B6547" s="61" t="s">
        <v>163</v>
      </c>
      <c r="C6547" s="62">
        <v>591963</v>
      </c>
      <c r="D6547" s="61" t="s">
        <v>11979</v>
      </c>
      <c r="E6547" s="61" t="s">
        <v>12198</v>
      </c>
      <c r="F6547" s="61" t="s">
        <v>12276</v>
      </c>
      <c r="G6547" s="63">
        <v>3</v>
      </c>
    </row>
    <row r="6548" spans="1:7" hidden="1" x14ac:dyDescent="0.25">
      <c r="A6548" s="61" t="s">
        <v>12296</v>
      </c>
      <c r="B6548" s="61" t="s">
        <v>1020</v>
      </c>
      <c r="C6548" s="62">
        <v>490506</v>
      </c>
      <c r="D6548" s="61" t="s">
        <v>12005</v>
      </c>
      <c r="E6548" s="61" t="s">
        <v>12173</v>
      </c>
      <c r="F6548" s="61" t="s">
        <v>12275</v>
      </c>
      <c r="G6548" s="63">
        <v>4.5</v>
      </c>
    </row>
    <row r="6549" spans="1:7" hidden="1" x14ac:dyDescent="0.25">
      <c r="A6549" s="61" t="s">
        <v>12296</v>
      </c>
      <c r="B6549" s="61" t="s">
        <v>1020</v>
      </c>
      <c r="C6549" s="62">
        <v>490506</v>
      </c>
      <c r="D6549" s="61" t="s">
        <v>12005</v>
      </c>
      <c r="E6549" s="61" t="s">
        <v>12173</v>
      </c>
      <c r="F6549" s="61" t="s">
        <v>12276</v>
      </c>
      <c r="G6549" s="63">
        <v>3</v>
      </c>
    </row>
    <row r="6550" spans="1:7" hidden="1" x14ac:dyDescent="0.25">
      <c r="A6550" s="61" t="s">
        <v>12296</v>
      </c>
      <c r="B6550" s="61" t="s">
        <v>1020</v>
      </c>
      <c r="C6550" s="62">
        <v>490506</v>
      </c>
      <c r="D6550" s="61" t="s">
        <v>11979</v>
      </c>
      <c r="E6550" s="61" t="s">
        <v>12198</v>
      </c>
      <c r="F6550" s="61" t="s">
        <v>12275</v>
      </c>
      <c r="G6550" s="63">
        <v>3.5</v>
      </c>
    </row>
    <row r="6551" spans="1:7" hidden="1" x14ac:dyDescent="0.25">
      <c r="A6551" s="61" t="s">
        <v>12296</v>
      </c>
      <c r="B6551" s="61" t="s">
        <v>1020</v>
      </c>
      <c r="C6551" s="62">
        <v>490506</v>
      </c>
      <c r="D6551" s="61" t="s">
        <v>11979</v>
      </c>
      <c r="E6551" s="61" t="s">
        <v>12198</v>
      </c>
      <c r="F6551" s="61" t="s">
        <v>12276</v>
      </c>
      <c r="G6551" s="63">
        <v>2</v>
      </c>
    </row>
    <row r="6552" spans="1:7" hidden="1" x14ac:dyDescent="0.25">
      <c r="A6552" s="61" t="s">
        <v>12296</v>
      </c>
      <c r="B6552" s="61" t="s">
        <v>166</v>
      </c>
      <c r="C6552" s="62">
        <v>576897</v>
      </c>
      <c r="D6552" s="61" t="s">
        <v>12090</v>
      </c>
      <c r="E6552" s="61" t="s">
        <v>12241</v>
      </c>
      <c r="F6552" s="61" t="s">
        <v>12276</v>
      </c>
      <c r="G6552" s="63">
        <v>3.5</v>
      </c>
    </row>
    <row r="6553" spans="1:7" hidden="1" x14ac:dyDescent="0.25">
      <c r="A6553" s="61" t="s">
        <v>12297</v>
      </c>
      <c r="B6553" s="61" t="s">
        <v>163</v>
      </c>
      <c r="C6553" s="62">
        <v>591963</v>
      </c>
      <c r="D6553" s="61" t="s">
        <v>11979</v>
      </c>
      <c r="E6553" s="61" t="s">
        <v>12198</v>
      </c>
      <c r="F6553" s="61" t="s">
        <v>12275</v>
      </c>
      <c r="G6553" s="63">
        <v>5</v>
      </c>
    </row>
    <row r="6554" spans="1:7" hidden="1" x14ac:dyDescent="0.25">
      <c r="A6554" s="61" t="s">
        <v>12297</v>
      </c>
      <c r="B6554" s="61" t="s">
        <v>163</v>
      </c>
      <c r="C6554" s="62">
        <v>591963</v>
      </c>
      <c r="D6554" s="61" t="s">
        <v>11979</v>
      </c>
      <c r="E6554" s="61" t="s">
        <v>12198</v>
      </c>
      <c r="F6554" s="61" t="s">
        <v>12276</v>
      </c>
      <c r="G6554" s="63">
        <v>3</v>
      </c>
    </row>
    <row r="6555" spans="1:7" hidden="1" x14ac:dyDescent="0.25">
      <c r="A6555" s="61" t="s">
        <v>12297</v>
      </c>
      <c r="B6555" s="61" t="s">
        <v>1020</v>
      </c>
      <c r="C6555" s="62">
        <v>490506</v>
      </c>
      <c r="D6555" s="61" t="s">
        <v>12005</v>
      </c>
      <c r="E6555" s="61" t="s">
        <v>12173</v>
      </c>
      <c r="F6555" s="61" t="s">
        <v>12275</v>
      </c>
      <c r="G6555" s="63">
        <v>4.5</v>
      </c>
    </row>
    <row r="6556" spans="1:7" hidden="1" x14ac:dyDescent="0.25">
      <c r="A6556" s="61" t="s">
        <v>12297</v>
      </c>
      <c r="B6556" s="61" t="s">
        <v>1020</v>
      </c>
      <c r="C6556" s="62">
        <v>490506</v>
      </c>
      <c r="D6556" s="61" t="s">
        <v>12005</v>
      </c>
      <c r="E6556" s="61" t="s">
        <v>12173</v>
      </c>
      <c r="F6556" s="61" t="s">
        <v>12276</v>
      </c>
      <c r="G6556" s="63">
        <v>3</v>
      </c>
    </row>
    <row r="6557" spans="1:7" hidden="1" x14ac:dyDescent="0.25">
      <c r="A6557" s="61" t="s">
        <v>12297</v>
      </c>
      <c r="B6557" s="61" t="s">
        <v>1020</v>
      </c>
      <c r="C6557" s="62">
        <v>490506</v>
      </c>
      <c r="D6557" s="61" t="s">
        <v>11979</v>
      </c>
      <c r="E6557" s="61" t="s">
        <v>12198</v>
      </c>
      <c r="F6557" s="61" t="s">
        <v>12275</v>
      </c>
      <c r="G6557" s="63">
        <v>3.5</v>
      </c>
    </row>
    <row r="6558" spans="1:7" hidden="1" x14ac:dyDescent="0.25">
      <c r="A6558" s="61" t="s">
        <v>12297</v>
      </c>
      <c r="B6558" s="61" t="s">
        <v>1020</v>
      </c>
      <c r="C6558" s="62">
        <v>490506</v>
      </c>
      <c r="D6558" s="61" t="s">
        <v>11979</v>
      </c>
      <c r="E6558" s="61" t="s">
        <v>12198</v>
      </c>
      <c r="F6558" s="61" t="s">
        <v>12276</v>
      </c>
      <c r="G6558" s="63">
        <v>2</v>
      </c>
    </row>
    <row r="6559" spans="1:7" hidden="1" x14ac:dyDescent="0.25">
      <c r="A6559" s="61" t="s">
        <v>12297</v>
      </c>
      <c r="B6559" s="61" t="s">
        <v>166</v>
      </c>
      <c r="C6559" s="62">
        <v>576897</v>
      </c>
      <c r="D6559" s="61" t="s">
        <v>12090</v>
      </c>
      <c r="E6559" s="61" t="s">
        <v>12241</v>
      </c>
      <c r="F6559" s="61" t="s">
        <v>12276</v>
      </c>
      <c r="G6559" s="63">
        <v>3.5</v>
      </c>
    </row>
    <row r="6560" spans="1:7" hidden="1" x14ac:dyDescent="0.25">
      <c r="A6560" s="61" t="s">
        <v>12300</v>
      </c>
      <c r="B6560" s="61" t="s">
        <v>163</v>
      </c>
      <c r="C6560" s="62">
        <v>591963</v>
      </c>
      <c r="D6560" s="61" t="s">
        <v>12084</v>
      </c>
      <c r="E6560" s="61" t="s">
        <v>12197</v>
      </c>
      <c r="F6560" s="61" t="s">
        <v>12276</v>
      </c>
      <c r="G6560" s="63">
        <v>5</v>
      </c>
    </row>
    <row r="6561" spans="1:7" hidden="1" x14ac:dyDescent="0.25">
      <c r="A6561" s="61" t="s">
        <v>12300</v>
      </c>
      <c r="B6561" s="61" t="s">
        <v>163</v>
      </c>
      <c r="C6561" s="62">
        <v>591963</v>
      </c>
      <c r="D6561" s="61" t="s">
        <v>11979</v>
      </c>
      <c r="E6561" s="61" t="s">
        <v>12198</v>
      </c>
      <c r="F6561" s="61" t="s">
        <v>12275</v>
      </c>
      <c r="G6561" s="63">
        <v>5</v>
      </c>
    </row>
    <row r="6562" spans="1:7" hidden="1" x14ac:dyDescent="0.25">
      <c r="A6562" s="61" t="s">
        <v>12300</v>
      </c>
      <c r="B6562" s="61" t="s">
        <v>163</v>
      </c>
      <c r="C6562" s="62">
        <v>591963</v>
      </c>
      <c r="D6562" s="61" t="s">
        <v>11979</v>
      </c>
      <c r="E6562" s="61" t="s">
        <v>12198</v>
      </c>
      <c r="F6562" s="61" t="s">
        <v>12276</v>
      </c>
      <c r="G6562" s="63">
        <v>3</v>
      </c>
    </row>
    <row r="6563" spans="1:7" hidden="1" x14ac:dyDescent="0.25">
      <c r="A6563" s="61" t="s">
        <v>12300</v>
      </c>
      <c r="B6563" s="61" t="s">
        <v>1020</v>
      </c>
      <c r="C6563" s="62">
        <v>490506</v>
      </c>
      <c r="D6563" s="61" t="s">
        <v>12005</v>
      </c>
      <c r="E6563" s="61" t="s">
        <v>12173</v>
      </c>
      <c r="F6563" s="61" t="s">
        <v>12275</v>
      </c>
      <c r="G6563" s="63">
        <v>4.5</v>
      </c>
    </row>
    <row r="6564" spans="1:7" hidden="1" x14ac:dyDescent="0.25">
      <c r="A6564" s="61" t="s">
        <v>12300</v>
      </c>
      <c r="B6564" s="61" t="s">
        <v>1020</v>
      </c>
      <c r="C6564" s="62">
        <v>490506</v>
      </c>
      <c r="D6564" s="61" t="s">
        <v>12005</v>
      </c>
      <c r="E6564" s="61" t="s">
        <v>12173</v>
      </c>
      <c r="F6564" s="61" t="s">
        <v>12276</v>
      </c>
      <c r="G6564" s="63">
        <v>3</v>
      </c>
    </row>
    <row r="6565" spans="1:7" hidden="1" x14ac:dyDescent="0.25">
      <c r="A6565" s="61" t="s">
        <v>12300</v>
      </c>
      <c r="B6565" s="61" t="s">
        <v>1020</v>
      </c>
      <c r="C6565" s="62">
        <v>490506</v>
      </c>
      <c r="D6565" s="61" t="s">
        <v>11979</v>
      </c>
      <c r="E6565" s="61" t="s">
        <v>12198</v>
      </c>
      <c r="F6565" s="61" t="s">
        <v>12275</v>
      </c>
      <c r="G6565" s="63">
        <v>3.5</v>
      </c>
    </row>
    <row r="6566" spans="1:7" hidden="1" x14ac:dyDescent="0.25">
      <c r="A6566" s="61" t="s">
        <v>12300</v>
      </c>
      <c r="B6566" s="61" t="s">
        <v>1020</v>
      </c>
      <c r="C6566" s="62">
        <v>490506</v>
      </c>
      <c r="D6566" s="61" t="s">
        <v>11979</v>
      </c>
      <c r="E6566" s="61" t="s">
        <v>12198</v>
      </c>
      <c r="F6566" s="61" t="s">
        <v>12276</v>
      </c>
      <c r="G6566" s="63">
        <v>2</v>
      </c>
    </row>
    <row r="6567" spans="1:7" hidden="1" x14ac:dyDescent="0.25">
      <c r="A6567" s="61" t="s">
        <v>12300</v>
      </c>
      <c r="B6567" s="61" t="s">
        <v>166</v>
      </c>
      <c r="C6567" s="62">
        <v>576897</v>
      </c>
      <c r="D6567" s="61" t="s">
        <v>12090</v>
      </c>
      <c r="E6567" s="61" t="s">
        <v>12241</v>
      </c>
      <c r="F6567" s="61" t="s">
        <v>12276</v>
      </c>
      <c r="G6567" s="63">
        <v>3.5</v>
      </c>
    </row>
    <row r="6568" spans="1:7" hidden="1" x14ac:dyDescent="0.25">
      <c r="A6568" s="61" t="s">
        <v>12301</v>
      </c>
      <c r="B6568" s="61" t="s">
        <v>163</v>
      </c>
      <c r="C6568" s="62">
        <v>591963</v>
      </c>
      <c r="D6568" s="61" t="s">
        <v>12084</v>
      </c>
      <c r="E6568" s="61" t="s">
        <v>12197</v>
      </c>
      <c r="F6568" s="61" t="s">
        <v>12276</v>
      </c>
      <c r="G6568" s="63">
        <v>5</v>
      </c>
    </row>
    <row r="6569" spans="1:7" hidden="1" x14ac:dyDescent="0.25">
      <c r="A6569" s="61" t="s">
        <v>12301</v>
      </c>
      <c r="B6569" s="61" t="s">
        <v>163</v>
      </c>
      <c r="C6569" s="62">
        <v>591963</v>
      </c>
      <c r="D6569" s="61" t="s">
        <v>11979</v>
      </c>
      <c r="E6569" s="61" t="s">
        <v>12198</v>
      </c>
      <c r="F6569" s="61" t="s">
        <v>12275</v>
      </c>
      <c r="G6569" s="63">
        <v>5</v>
      </c>
    </row>
    <row r="6570" spans="1:7" hidden="1" x14ac:dyDescent="0.25">
      <c r="A6570" s="61" t="s">
        <v>12301</v>
      </c>
      <c r="B6570" s="61" t="s">
        <v>163</v>
      </c>
      <c r="C6570" s="62">
        <v>591963</v>
      </c>
      <c r="D6570" s="61" t="s">
        <v>11979</v>
      </c>
      <c r="E6570" s="61" t="s">
        <v>12198</v>
      </c>
      <c r="F6570" s="61" t="s">
        <v>12276</v>
      </c>
      <c r="G6570" s="63">
        <v>3</v>
      </c>
    </row>
    <row r="6571" spans="1:7" hidden="1" x14ac:dyDescent="0.25">
      <c r="A6571" s="61" t="s">
        <v>12301</v>
      </c>
      <c r="B6571" s="61" t="s">
        <v>1020</v>
      </c>
      <c r="C6571" s="62">
        <v>490506</v>
      </c>
      <c r="D6571" s="61" t="s">
        <v>12005</v>
      </c>
      <c r="E6571" s="61" t="s">
        <v>12173</v>
      </c>
      <c r="F6571" s="61" t="s">
        <v>12275</v>
      </c>
      <c r="G6571" s="63">
        <v>4.5</v>
      </c>
    </row>
    <row r="6572" spans="1:7" hidden="1" x14ac:dyDescent="0.25">
      <c r="A6572" s="61" t="s">
        <v>12301</v>
      </c>
      <c r="B6572" s="61" t="s">
        <v>1020</v>
      </c>
      <c r="C6572" s="62">
        <v>490506</v>
      </c>
      <c r="D6572" s="61" t="s">
        <v>12005</v>
      </c>
      <c r="E6572" s="61" t="s">
        <v>12173</v>
      </c>
      <c r="F6572" s="61" t="s">
        <v>12276</v>
      </c>
      <c r="G6572" s="63">
        <v>3</v>
      </c>
    </row>
    <row r="6573" spans="1:7" hidden="1" x14ac:dyDescent="0.25">
      <c r="A6573" s="61" t="s">
        <v>12301</v>
      </c>
      <c r="B6573" s="61" t="s">
        <v>1020</v>
      </c>
      <c r="C6573" s="62">
        <v>490506</v>
      </c>
      <c r="D6573" s="61" t="s">
        <v>11979</v>
      </c>
      <c r="E6573" s="61" t="s">
        <v>12198</v>
      </c>
      <c r="F6573" s="61" t="s">
        <v>12275</v>
      </c>
      <c r="G6573" s="63">
        <v>3.5</v>
      </c>
    </row>
    <row r="6574" spans="1:7" hidden="1" x14ac:dyDescent="0.25">
      <c r="A6574" s="61" t="s">
        <v>12301</v>
      </c>
      <c r="B6574" s="61" t="s">
        <v>1020</v>
      </c>
      <c r="C6574" s="62">
        <v>490506</v>
      </c>
      <c r="D6574" s="61" t="s">
        <v>11979</v>
      </c>
      <c r="E6574" s="61" t="s">
        <v>12198</v>
      </c>
      <c r="F6574" s="61" t="s">
        <v>12276</v>
      </c>
      <c r="G6574" s="63">
        <v>2</v>
      </c>
    </row>
    <row r="6575" spans="1:7" hidden="1" x14ac:dyDescent="0.25">
      <c r="A6575" s="61" t="s">
        <v>12301</v>
      </c>
      <c r="B6575" s="61" t="s">
        <v>166</v>
      </c>
      <c r="C6575" s="62">
        <v>576897</v>
      </c>
      <c r="D6575" s="61" t="s">
        <v>12090</v>
      </c>
      <c r="E6575" s="61" t="s">
        <v>12241</v>
      </c>
      <c r="F6575" s="61" t="s">
        <v>12276</v>
      </c>
      <c r="G6575" s="63">
        <v>3.5</v>
      </c>
    </row>
  </sheetData>
  <autoFilter ref="A1:E6575" xr:uid="{00000000-0009-0000-0000-000002000000}">
    <filterColumn colId="1">
      <filters>
        <filter val="ООО &quot;ЛОГИСТИЧЕСКИЙ ПАРТНЕР&quot;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8"/>
  <sheetViews>
    <sheetView topLeftCell="A105" workbookViewId="0">
      <selection sqref="A1:B218"/>
    </sheetView>
  </sheetViews>
  <sheetFormatPr defaultColWidth="8.7109375" defaultRowHeight="15" x14ac:dyDescent="0.25"/>
  <sheetData>
    <row r="1" spans="1:2" x14ac:dyDescent="0.25">
      <c r="A1" s="44" t="s">
        <v>1158</v>
      </c>
      <c r="B1" s="44" t="s">
        <v>11952</v>
      </c>
    </row>
    <row r="2" spans="1:2" x14ac:dyDescent="0.25">
      <c r="A2" s="45" t="s">
        <v>11953</v>
      </c>
      <c r="B2" s="45" t="s">
        <v>11954</v>
      </c>
    </row>
    <row r="3" spans="1:2" x14ac:dyDescent="0.25">
      <c r="A3" s="45" t="s">
        <v>11955</v>
      </c>
      <c r="B3" s="45" t="s">
        <v>11956</v>
      </c>
    </row>
    <row r="4" spans="1:2" x14ac:dyDescent="0.25">
      <c r="A4" s="45" t="s">
        <v>11957</v>
      </c>
      <c r="B4" s="45" t="s">
        <v>11956</v>
      </c>
    </row>
    <row r="5" spans="1:2" x14ac:dyDescent="0.25">
      <c r="A5" s="45" t="s">
        <v>11958</v>
      </c>
      <c r="B5" s="45" t="s">
        <v>11959</v>
      </c>
    </row>
    <row r="6" spans="1:2" x14ac:dyDescent="0.25">
      <c r="A6" s="45" t="s">
        <v>11960</v>
      </c>
      <c r="B6" s="45" t="s">
        <v>11961</v>
      </c>
    </row>
    <row r="7" spans="1:2" x14ac:dyDescent="0.25">
      <c r="A7" s="45" t="s">
        <v>11962</v>
      </c>
      <c r="B7" s="45" t="s">
        <v>11963</v>
      </c>
    </row>
    <row r="8" spans="1:2" x14ac:dyDescent="0.25">
      <c r="A8" s="45" t="s">
        <v>11964</v>
      </c>
      <c r="B8" s="45" t="s">
        <v>11956</v>
      </c>
    </row>
    <row r="9" spans="1:2" x14ac:dyDescent="0.25">
      <c r="A9" s="45" t="s">
        <v>11965</v>
      </c>
      <c r="B9" s="45" t="s">
        <v>11966</v>
      </c>
    </row>
    <row r="10" spans="1:2" x14ac:dyDescent="0.25">
      <c r="A10" s="45" t="s">
        <v>11967</v>
      </c>
      <c r="B10" s="45" t="s">
        <v>11968</v>
      </c>
    </row>
    <row r="11" spans="1:2" x14ac:dyDescent="0.25">
      <c r="A11" s="45" t="s">
        <v>11969</v>
      </c>
      <c r="B11" s="45" t="s">
        <v>11970</v>
      </c>
    </row>
    <row r="12" spans="1:2" x14ac:dyDescent="0.25">
      <c r="A12" s="45" t="s">
        <v>11971</v>
      </c>
      <c r="B12" s="45" t="s">
        <v>11968</v>
      </c>
    </row>
    <row r="13" spans="1:2" x14ac:dyDescent="0.25">
      <c r="A13" s="45" t="s">
        <v>11972</v>
      </c>
      <c r="B13" s="45" t="s">
        <v>11973</v>
      </c>
    </row>
    <row r="14" spans="1:2" x14ac:dyDescent="0.25">
      <c r="A14" s="45" t="s">
        <v>11974</v>
      </c>
      <c r="B14" s="45" t="s">
        <v>11975</v>
      </c>
    </row>
    <row r="15" spans="1:2" x14ac:dyDescent="0.25">
      <c r="A15" s="45" t="s">
        <v>11976</v>
      </c>
      <c r="B15" s="45" t="s">
        <v>11977</v>
      </c>
    </row>
    <row r="16" spans="1:2" x14ac:dyDescent="0.25">
      <c r="A16" s="45" t="s">
        <v>11978</v>
      </c>
      <c r="B16" s="45" t="s">
        <v>11979</v>
      </c>
    </row>
    <row r="17" spans="1:2" x14ac:dyDescent="0.25">
      <c r="A17" s="45" t="s">
        <v>11980</v>
      </c>
      <c r="B17" s="45" t="s">
        <v>11981</v>
      </c>
    </row>
    <row r="18" spans="1:2" x14ac:dyDescent="0.25">
      <c r="A18" s="45" t="s">
        <v>11980</v>
      </c>
      <c r="B18" s="45" t="s">
        <v>11981</v>
      </c>
    </row>
    <row r="19" spans="1:2" x14ac:dyDescent="0.25">
      <c r="A19" s="45" t="s">
        <v>11982</v>
      </c>
      <c r="B19" s="45" t="s">
        <v>11983</v>
      </c>
    </row>
    <row r="20" spans="1:2" x14ac:dyDescent="0.25">
      <c r="A20" s="45" t="s">
        <v>11984</v>
      </c>
      <c r="B20" s="45" t="s">
        <v>11985</v>
      </c>
    </row>
    <row r="21" spans="1:2" x14ac:dyDescent="0.25">
      <c r="A21" s="45" t="s">
        <v>11986</v>
      </c>
      <c r="B21" s="45" t="s">
        <v>11987</v>
      </c>
    </row>
    <row r="22" spans="1:2" x14ac:dyDescent="0.25">
      <c r="A22" s="45" t="s">
        <v>11988</v>
      </c>
      <c r="B22" s="45" t="s">
        <v>11989</v>
      </c>
    </row>
    <row r="23" spans="1:2" x14ac:dyDescent="0.25">
      <c r="A23" s="45" t="s">
        <v>11990</v>
      </c>
      <c r="B23" s="45" t="s">
        <v>11991</v>
      </c>
    </row>
    <row r="24" spans="1:2" x14ac:dyDescent="0.25">
      <c r="A24" s="45" t="s">
        <v>11992</v>
      </c>
      <c r="B24" s="45" t="s">
        <v>11993</v>
      </c>
    </row>
    <row r="25" spans="1:2" x14ac:dyDescent="0.25">
      <c r="A25" s="45" t="s">
        <v>11994</v>
      </c>
      <c r="B25" s="45" t="s">
        <v>11995</v>
      </c>
    </row>
    <row r="26" spans="1:2" x14ac:dyDescent="0.25">
      <c r="A26" s="45" t="s">
        <v>11996</v>
      </c>
      <c r="B26" s="45" t="s">
        <v>11997</v>
      </c>
    </row>
    <row r="27" spans="1:2" x14ac:dyDescent="0.25">
      <c r="A27" s="45" t="s">
        <v>11998</v>
      </c>
      <c r="B27" s="45" t="s">
        <v>11999</v>
      </c>
    </row>
    <row r="28" spans="1:2" x14ac:dyDescent="0.25">
      <c r="A28" s="45" t="s">
        <v>12000</v>
      </c>
      <c r="B28" s="45" t="s">
        <v>11993</v>
      </c>
    </row>
    <row r="29" spans="1:2" x14ac:dyDescent="0.25">
      <c r="A29" s="45" t="s">
        <v>12001</v>
      </c>
      <c r="B29" s="45" t="s">
        <v>11975</v>
      </c>
    </row>
    <row r="30" spans="1:2" x14ac:dyDescent="0.25">
      <c r="A30" s="45" t="s">
        <v>12002</v>
      </c>
      <c r="B30" s="45" t="s">
        <v>12003</v>
      </c>
    </row>
    <row r="31" spans="1:2" x14ac:dyDescent="0.25">
      <c r="A31" s="45" t="s">
        <v>12004</v>
      </c>
      <c r="B31" s="45" t="s">
        <v>12005</v>
      </c>
    </row>
    <row r="32" spans="1:2" x14ac:dyDescent="0.25">
      <c r="A32" s="45" t="s">
        <v>12006</v>
      </c>
      <c r="B32" s="45" t="s">
        <v>12007</v>
      </c>
    </row>
    <row r="33" spans="1:2" x14ac:dyDescent="0.25">
      <c r="A33" s="45" t="s">
        <v>12008</v>
      </c>
      <c r="B33" s="45" t="s">
        <v>12009</v>
      </c>
    </row>
    <row r="34" spans="1:2" x14ac:dyDescent="0.25">
      <c r="A34" s="45" t="s">
        <v>12010</v>
      </c>
      <c r="B34" s="45" t="s">
        <v>11981</v>
      </c>
    </row>
    <row r="35" spans="1:2" x14ac:dyDescent="0.25">
      <c r="A35" s="45" t="s">
        <v>12011</v>
      </c>
      <c r="B35" s="45" t="s">
        <v>12012</v>
      </c>
    </row>
    <row r="36" spans="1:2" x14ac:dyDescent="0.25">
      <c r="A36" s="45" t="s">
        <v>12013</v>
      </c>
      <c r="B36" s="45" t="s">
        <v>11956</v>
      </c>
    </row>
    <row r="37" spans="1:2" x14ac:dyDescent="0.25">
      <c r="A37" s="45" t="s">
        <v>12014</v>
      </c>
      <c r="B37" s="45" t="s">
        <v>12015</v>
      </c>
    </row>
    <row r="38" spans="1:2" x14ac:dyDescent="0.25">
      <c r="A38" s="45" t="s">
        <v>12016</v>
      </c>
      <c r="B38" s="45" t="s">
        <v>12017</v>
      </c>
    </row>
    <row r="39" spans="1:2" x14ac:dyDescent="0.25">
      <c r="A39" s="45" t="s">
        <v>12018</v>
      </c>
      <c r="B39" s="45" t="s">
        <v>12019</v>
      </c>
    </row>
    <row r="40" spans="1:2" x14ac:dyDescent="0.25">
      <c r="A40" s="45" t="s">
        <v>12020</v>
      </c>
      <c r="B40" s="45" t="s">
        <v>12021</v>
      </c>
    </row>
    <row r="41" spans="1:2" x14ac:dyDescent="0.25">
      <c r="A41" s="45" t="s">
        <v>12022</v>
      </c>
      <c r="B41" s="45" t="s">
        <v>12012</v>
      </c>
    </row>
    <row r="42" spans="1:2" x14ac:dyDescent="0.25">
      <c r="A42" s="45" t="s">
        <v>12023</v>
      </c>
      <c r="B42" s="45" t="s">
        <v>12015</v>
      </c>
    </row>
    <row r="43" spans="1:2" x14ac:dyDescent="0.25">
      <c r="A43" s="45" t="s">
        <v>12024</v>
      </c>
      <c r="B43" s="45" t="s">
        <v>12025</v>
      </c>
    </row>
    <row r="44" spans="1:2" x14ac:dyDescent="0.25">
      <c r="A44" s="45" t="s">
        <v>12026</v>
      </c>
      <c r="B44" s="45" t="s">
        <v>12027</v>
      </c>
    </row>
    <row r="45" spans="1:2" x14ac:dyDescent="0.25">
      <c r="A45" s="45" t="s">
        <v>12028</v>
      </c>
      <c r="B45" s="45" t="s">
        <v>12029</v>
      </c>
    </row>
    <row r="46" spans="1:2" x14ac:dyDescent="0.25">
      <c r="A46" s="45" t="s">
        <v>12030</v>
      </c>
      <c r="B46" s="45" t="s">
        <v>12031</v>
      </c>
    </row>
    <row r="47" spans="1:2" x14ac:dyDescent="0.25">
      <c r="A47" s="45" t="s">
        <v>12030</v>
      </c>
      <c r="B47" s="45" t="s">
        <v>12031</v>
      </c>
    </row>
    <row r="48" spans="1:2" x14ac:dyDescent="0.25">
      <c r="A48" s="45" t="s">
        <v>12032</v>
      </c>
      <c r="B48" s="45" t="s">
        <v>12033</v>
      </c>
    </row>
    <row r="49" spans="1:2" x14ac:dyDescent="0.25">
      <c r="A49" s="45" t="s">
        <v>12034</v>
      </c>
      <c r="B49" s="45" t="s">
        <v>12035</v>
      </c>
    </row>
    <row r="50" spans="1:2" x14ac:dyDescent="0.25">
      <c r="A50" s="45" t="s">
        <v>12036</v>
      </c>
      <c r="B50" s="45" t="s">
        <v>12037</v>
      </c>
    </row>
    <row r="51" spans="1:2" x14ac:dyDescent="0.25">
      <c r="A51" s="45" t="s">
        <v>12038</v>
      </c>
      <c r="B51" s="45" t="s">
        <v>12039</v>
      </c>
    </row>
    <row r="52" spans="1:2" x14ac:dyDescent="0.25">
      <c r="A52" s="45" t="s">
        <v>12040</v>
      </c>
      <c r="B52" s="45" t="s">
        <v>12041</v>
      </c>
    </row>
    <row r="53" spans="1:2" x14ac:dyDescent="0.25">
      <c r="A53" s="45" t="s">
        <v>12042</v>
      </c>
      <c r="B53" s="45" t="s">
        <v>12043</v>
      </c>
    </row>
    <row r="54" spans="1:2" x14ac:dyDescent="0.25">
      <c r="A54" s="45" t="s">
        <v>12044</v>
      </c>
      <c r="B54" s="45" t="s">
        <v>12012</v>
      </c>
    </row>
    <row r="55" spans="1:2" x14ac:dyDescent="0.25">
      <c r="A55" s="45" t="s">
        <v>1173</v>
      </c>
      <c r="B55" s="45" t="s">
        <v>1174</v>
      </c>
    </row>
    <row r="56" spans="1:2" x14ac:dyDescent="0.25">
      <c r="A56" s="45" t="s">
        <v>12045</v>
      </c>
      <c r="B56" s="45" t="s">
        <v>12046</v>
      </c>
    </row>
    <row r="57" spans="1:2" x14ac:dyDescent="0.25">
      <c r="A57" s="45" t="s">
        <v>12047</v>
      </c>
      <c r="B57" s="45" t="s">
        <v>12048</v>
      </c>
    </row>
    <row r="58" spans="1:2" x14ac:dyDescent="0.25">
      <c r="A58" s="45" t="s">
        <v>12049</v>
      </c>
      <c r="B58" s="45" t="s">
        <v>12005</v>
      </c>
    </row>
    <row r="59" spans="1:2" x14ac:dyDescent="0.25">
      <c r="A59" s="45" t="s">
        <v>12050</v>
      </c>
      <c r="B59" s="45" t="s">
        <v>12051</v>
      </c>
    </row>
    <row r="60" spans="1:2" x14ac:dyDescent="0.25">
      <c r="A60" s="45" t="s">
        <v>12052</v>
      </c>
      <c r="B60" s="45" t="s">
        <v>12053</v>
      </c>
    </row>
    <row r="61" spans="1:2" x14ac:dyDescent="0.25">
      <c r="A61" s="45" t="s">
        <v>12054</v>
      </c>
      <c r="B61" s="45" t="s">
        <v>12055</v>
      </c>
    </row>
    <row r="62" spans="1:2" x14ac:dyDescent="0.25">
      <c r="A62" s="45" t="s">
        <v>12056</v>
      </c>
      <c r="B62" s="45" t="s">
        <v>11993</v>
      </c>
    </row>
    <row r="63" spans="1:2" x14ac:dyDescent="0.25">
      <c r="A63" s="45" t="s">
        <v>12057</v>
      </c>
      <c r="B63" s="45" t="s">
        <v>12015</v>
      </c>
    </row>
    <row r="64" spans="1:2" x14ac:dyDescent="0.25">
      <c r="A64" s="45" t="s">
        <v>12058</v>
      </c>
      <c r="B64" s="45" t="s">
        <v>12059</v>
      </c>
    </row>
    <row r="65" spans="1:2" x14ac:dyDescent="0.25">
      <c r="A65" s="45" t="s">
        <v>12060</v>
      </c>
      <c r="B65" s="45" t="s">
        <v>12025</v>
      </c>
    </row>
    <row r="66" spans="1:2" x14ac:dyDescent="0.25">
      <c r="A66" s="45" t="s">
        <v>12061</v>
      </c>
      <c r="B66" s="45" t="s">
        <v>12033</v>
      </c>
    </row>
    <row r="67" spans="1:2" x14ac:dyDescent="0.25">
      <c r="A67" s="45" t="s">
        <v>12062</v>
      </c>
      <c r="B67" s="45" t="s">
        <v>12012</v>
      </c>
    </row>
    <row r="68" spans="1:2" x14ac:dyDescent="0.25">
      <c r="A68" s="45" t="s">
        <v>12063</v>
      </c>
      <c r="B68" s="45" t="s">
        <v>11956</v>
      </c>
    </row>
    <row r="69" spans="1:2" x14ac:dyDescent="0.25">
      <c r="A69" s="45" t="s">
        <v>12064</v>
      </c>
      <c r="B69" s="45" t="s">
        <v>12065</v>
      </c>
    </row>
    <row r="70" spans="1:2" x14ac:dyDescent="0.25">
      <c r="A70" s="45" t="s">
        <v>12066</v>
      </c>
      <c r="B70" s="45" t="s">
        <v>12067</v>
      </c>
    </row>
    <row r="71" spans="1:2" x14ac:dyDescent="0.25">
      <c r="A71" s="45" t="s">
        <v>12068</v>
      </c>
      <c r="B71" s="45" t="s">
        <v>12069</v>
      </c>
    </row>
    <row r="72" spans="1:2" x14ac:dyDescent="0.25">
      <c r="A72" s="45" t="s">
        <v>12070</v>
      </c>
      <c r="B72" s="45" t="s">
        <v>12071</v>
      </c>
    </row>
    <row r="73" spans="1:2" x14ac:dyDescent="0.25">
      <c r="A73" s="45" t="s">
        <v>12072</v>
      </c>
      <c r="B73" s="45" t="s">
        <v>12073</v>
      </c>
    </row>
    <row r="74" spans="1:2" x14ac:dyDescent="0.25">
      <c r="A74" s="45" t="s">
        <v>12074</v>
      </c>
      <c r="B74" s="45" t="s">
        <v>12075</v>
      </c>
    </row>
    <row r="75" spans="1:2" x14ac:dyDescent="0.25">
      <c r="A75" s="45" t="s">
        <v>12076</v>
      </c>
      <c r="B75" s="45" t="s">
        <v>12077</v>
      </c>
    </row>
    <row r="76" spans="1:2" x14ac:dyDescent="0.25">
      <c r="A76" s="45" t="s">
        <v>12078</v>
      </c>
      <c r="B76" s="45" t="s">
        <v>11956</v>
      </c>
    </row>
    <row r="77" spans="1:2" x14ac:dyDescent="0.25">
      <c r="A77" s="45" t="s">
        <v>12079</v>
      </c>
      <c r="B77" s="45" t="s">
        <v>12080</v>
      </c>
    </row>
    <row r="78" spans="1:2" x14ac:dyDescent="0.25">
      <c r="A78" s="45" t="s">
        <v>12081</v>
      </c>
      <c r="B78" s="45" t="s">
        <v>1174</v>
      </c>
    </row>
    <row r="79" spans="1:2" x14ac:dyDescent="0.25">
      <c r="A79" s="45" t="s">
        <v>12082</v>
      </c>
      <c r="B79" s="45" t="s">
        <v>12015</v>
      </c>
    </row>
    <row r="80" spans="1:2" x14ac:dyDescent="0.25">
      <c r="A80" s="45" t="s">
        <v>12083</v>
      </c>
      <c r="B80" s="45" t="s">
        <v>12084</v>
      </c>
    </row>
    <row r="81" spans="1:2" x14ac:dyDescent="0.25">
      <c r="A81" s="45" t="s">
        <v>12085</v>
      </c>
      <c r="B81" s="45" t="s">
        <v>12086</v>
      </c>
    </row>
    <row r="82" spans="1:2" x14ac:dyDescent="0.25">
      <c r="A82" s="45" t="s">
        <v>12087</v>
      </c>
      <c r="B82" s="45" t="s">
        <v>12088</v>
      </c>
    </row>
    <row r="83" spans="1:2" x14ac:dyDescent="0.25">
      <c r="A83" s="45" t="s">
        <v>12089</v>
      </c>
      <c r="B83" s="45" t="s">
        <v>12090</v>
      </c>
    </row>
    <row r="84" spans="1:2" x14ac:dyDescent="0.25">
      <c r="A84" s="45" t="s">
        <v>12091</v>
      </c>
      <c r="B84" s="45" t="s">
        <v>12077</v>
      </c>
    </row>
    <row r="85" spans="1:2" x14ac:dyDescent="0.25">
      <c r="A85" s="45" t="s">
        <v>12092</v>
      </c>
      <c r="B85" s="45" t="s">
        <v>12093</v>
      </c>
    </row>
    <row r="86" spans="1:2" x14ac:dyDescent="0.25">
      <c r="A86" s="45" t="s">
        <v>12094</v>
      </c>
      <c r="B86" s="45" t="s">
        <v>12095</v>
      </c>
    </row>
    <row r="87" spans="1:2" x14ac:dyDescent="0.25">
      <c r="A87" s="45" t="s">
        <v>12096</v>
      </c>
      <c r="B87" s="45" t="s">
        <v>12097</v>
      </c>
    </row>
    <row r="88" spans="1:2" x14ac:dyDescent="0.25">
      <c r="A88" s="45" t="s">
        <v>12098</v>
      </c>
      <c r="B88" s="45" t="s">
        <v>12099</v>
      </c>
    </row>
    <row r="89" spans="1:2" x14ac:dyDescent="0.25">
      <c r="A89" s="45" t="s">
        <v>12100</v>
      </c>
      <c r="B89" s="45" t="s">
        <v>12101</v>
      </c>
    </row>
    <row r="90" spans="1:2" x14ac:dyDescent="0.25">
      <c r="A90" s="45" t="s">
        <v>12102</v>
      </c>
      <c r="B90" s="45" t="s">
        <v>12103</v>
      </c>
    </row>
    <row r="91" spans="1:2" x14ac:dyDescent="0.25">
      <c r="A91" s="45" t="s">
        <v>12104</v>
      </c>
      <c r="B91" s="45" t="s">
        <v>12021</v>
      </c>
    </row>
    <row r="92" spans="1:2" x14ac:dyDescent="0.25">
      <c r="A92" s="45" t="s">
        <v>12105</v>
      </c>
      <c r="B92" s="45" t="s">
        <v>12106</v>
      </c>
    </row>
    <row r="93" spans="1:2" x14ac:dyDescent="0.25">
      <c r="A93" s="45" t="s">
        <v>12107</v>
      </c>
      <c r="B93" s="45" t="s">
        <v>12108</v>
      </c>
    </row>
    <row r="94" spans="1:2" x14ac:dyDescent="0.25">
      <c r="A94" s="45" t="s">
        <v>12109</v>
      </c>
      <c r="B94" s="45" t="s">
        <v>12053</v>
      </c>
    </row>
    <row r="95" spans="1:2" x14ac:dyDescent="0.25">
      <c r="A95" s="45" t="s">
        <v>12110</v>
      </c>
      <c r="B95" s="45" t="s">
        <v>12111</v>
      </c>
    </row>
    <row r="96" spans="1:2" x14ac:dyDescent="0.25">
      <c r="A96" s="45" t="s">
        <v>12112</v>
      </c>
      <c r="B96" s="45" t="s">
        <v>12113</v>
      </c>
    </row>
    <row r="97" spans="1:2" x14ac:dyDescent="0.25">
      <c r="A97" s="45" t="s">
        <v>12114</v>
      </c>
      <c r="B97" s="45" t="s">
        <v>12086</v>
      </c>
    </row>
    <row r="98" spans="1:2" x14ac:dyDescent="0.25">
      <c r="A98" s="45" t="s">
        <v>12115</v>
      </c>
      <c r="B98" s="45" t="s">
        <v>12071</v>
      </c>
    </row>
    <row r="99" spans="1:2" x14ac:dyDescent="0.25">
      <c r="A99" s="45" t="s">
        <v>12116</v>
      </c>
      <c r="B99" s="45" t="s">
        <v>12117</v>
      </c>
    </row>
    <row r="100" spans="1:2" x14ac:dyDescent="0.25">
      <c r="A100" s="45" t="s">
        <v>12118</v>
      </c>
      <c r="B100" s="45" t="s">
        <v>12119</v>
      </c>
    </row>
    <row r="101" spans="1:2" x14ac:dyDescent="0.25">
      <c r="A101" s="45" t="s">
        <v>12120</v>
      </c>
      <c r="B101" s="45" t="s">
        <v>12121</v>
      </c>
    </row>
    <row r="102" spans="1:2" x14ac:dyDescent="0.25">
      <c r="A102" s="45" t="s">
        <v>12122</v>
      </c>
      <c r="B102" s="45" t="s">
        <v>12090</v>
      </c>
    </row>
    <row r="103" spans="1:2" x14ac:dyDescent="0.25">
      <c r="A103" s="45" t="s">
        <v>12123</v>
      </c>
      <c r="B103" s="45" t="s">
        <v>12124</v>
      </c>
    </row>
    <row r="104" spans="1:2" x14ac:dyDescent="0.25">
      <c r="A104" s="45" t="s">
        <v>12125</v>
      </c>
      <c r="B104" s="45" t="s">
        <v>12039</v>
      </c>
    </row>
    <row r="105" spans="1:2" x14ac:dyDescent="0.25">
      <c r="A105" s="45" t="s">
        <v>12126</v>
      </c>
      <c r="B105" s="45" t="s">
        <v>12059</v>
      </c>
    </row>
    <row r="106" spans="1:2" x14ac:dyDescent="0.25">
      <c r="A106" s="45" t="s">
        <v>12127</v>
      </c>
      <c r="B106" s="45" t="s">
        <v>12121</v>
      </c>
    </row>
    <row r="107" spans="1:2" x14ac:dyDescent="0.25">
      <c r="A107" s="45" t="s">
        <v>12128</v>
      </c>
      <c r="B107" s="45" t="s">
        <v>12129</v>
      </c>
    </row>
    <row r="108" spans="1:2" x14ac:dyDescent="0.25">
      <c r="A108" s="45" t="s">
        <v>12130</v>
      </c>
      <c r="B108" s="45" t="s">
        <v>12071</v>
      </c>
    </row>
    <row r="109" spans="1:2" x14ac:dyDescent="0.25">
      <c r="A109" s="45" t="s">
        <v>12131</v>
      </c>
      <c r="B109" s="45" t="s">
        <v>12132</v>
      </c>
    </row>
    <row r="110" spans="1:2" x14ac:dyDescent="0.25">
      <c r="A110" s="45" t="s">
        <v>12133</v>
      </c>
      <c r="B110" s="45" t="s">
        <v>12134</v>
      </c>
    </row>
    <row r="111" spans="1:2" x14ac:dyDescent="0.25">
      <c r="A111" s="45" t="s">
        <v>12135</v>
      </c>
      <c r="B111" s="45" t="s">
        <v>12113</v>
      </c>
    </row>
    <row r="112" spans="1:2" x14ac:dyDescent="0.25">
      <c r="A112" s="45" t="s">
        <v>12136</v>
      </c>
      <c r="B112" s="45" t="s">
        <v>12137</v>
      </c>
    </row>
    <row r="113" spans="1:2" x14ac:dyDescent="0.25">
      <c r="A113" s="45" t="s">
        <v>12138</v>
      </c>
      <c r="B113" s="45" t="s">
        <v>12053</v>
      </c>
    </row>
    <row r="114" spans="1:2" x14ac:dyDescent="0.25">
      <c r="A114" s="45" t="s">
        <v>12139</v>
      </c>
      <c r="B114" s="45" t="s">
        <v>12053</v>
      </c>
    </row>
    <row r="115" spans="1:2" x14ac:dyDescent="0.25">
      <c r="A115" s="45" t="s">
        <v>12140</v>
      </c>
      <c r="B115" s="45" t="s">
        <v>12141</v>
      </c>
    </row>
    <row r="116" spans="1:2" x14ac:dyDescent="0.25">
      <c r="A116" s="45" t="s">
        <v>12142</v>
      </c>
      <c r="B116" s="45" t="s">
        <v>12039</v>
      </c>
    </row>
    <row r="117" spans="1:2" x14ac:dyDescent="0.25">
      <c r="A117" s="45" t="s">
        <v>12143</v>
      </c>
      <c r="B117" s="45" t="s">
        <v>11989</v>
      </c>
    </row>
    <row r="118" spans="1:2" x14ac:dyDescent="0.25">
      <c r="A118" s="45" t="s">
        <v>12144</v>
      </c>
      <c r="B118" s="45" t="s">
        <v>12145</v>
      </c>
    </row>
    <row r="119" spans="1:2" x14ac:dyDescent="0.25">
      <c r="A119" s="45" t="s">
        <v>12146</v>
      </c>
      <c r="B119" s="45" t="s">
        <v>11954</v>
      </c>
    </row>
    <row r="120" spans="1:2" x14ac:dyDescent="0.25">
      <c r="A120" s="45" t="s">
        <v>12147</v>
      </c>
      <c r="B120" s="45" t="s">
        <v>12148</v>
      </c>
    </row>
    <row r="121" spans="1:2" x14ac:dyDescent="0.25">
      <c r="A121" s="45" t="s">
        <v>12149</v>
      </c>
      <c r="B121" s="45" t="s">
        <v>12150</v>
      </c>
    </row>
    <row r="122" spans="1:2" x14ac:dyDescent="0.25">
      <c r="A122" s="45" t="s">
        <v>12151</v>
      </c>
      <c r="B122" s="45" t="s">
        <v>12097</v>
      </c>
    </row>
    <row r="123" spans="1:2" x14ac:dyDescent="0.25">
      <c r="A123" s="45" t="s">
        <v>12152</v>
      </c>
      <c r="B123" s="45" t="s">
        <v>12015</v>
      </c>
    </row>
    <row r="124" spans="1:2" x14ac:dyDescent="0.25">
      <c r="A124" s="45" t="s">
        <v>12152</v>
      </c>
      <c r="B124" s="45" t="s">
        <v>12015</v>
      </c>
    </row>
    <row r="125" spans="1:2" x14ac:dyDescent="0.25">
      <c r="A125" s="45" t="s">
        <v>12153</v>
      </c>
      <c r="B125" s="45" t="s">
        <v>12154</v>
      </c>
    </row>
    <row r="126" spans="1:2" x14ac:dyDescent="0.25">
      <c r="A126" s="45" t="s">
        <v>12155</v>
      </c>
      <c r="B126" s="45" t="s">
        <v>12156</v>
      </c>
    </row>
    <row r="127" spans="1:2" x14ac:dyDescent="0.25">
      <c r="A127" s="46"/>
      <c r="B127" s="46"/>
    </row>
    <row r="128" spans="1:2" x14ac:dyDescent="0.25">
      <c r="A128" s="46"/>
      <c r="B128" s="46"/>
    </row>
    <row r="129" spans="1:2" x14ac:dyDescent="0.25">
      <c r="A129" s="46"/>
      <c r="B129" s="46"/>
    </row>
    <row r="130" spans="1:2" x14ac:dyDescent="0.25">
      <c r="A130" s="46"/>
      <c r="B130" s="46"/>
    </row>
    <row r="131" spans="1:2" x14ac:dyDescent="0.25">
      <c r="A131" s="46"/>
      <c r="B131" s="46"/>
    </row>
    <row r="132" spans="1:2" x14ac:dyDescent="0.25">
      <c r="A132" s="46"/>
      <c r="B132" s="46"/>
    </row>
    <row r="133" spans="1:2" x14ac:dyDescent="0.25">
      <c r="A133" s="46"/>
      <c r="B133" s="46"/>
    </row>
    <row r="134" spans="1:2" x14ac:dyDescent="0.25">
      <c r="A134" s="46"/>
      <c r="B134" s="46"/>
    </row>
    <row r="135" spans="1:2" x14ac:dyDescent="0.25">
      <c r="A135" s="46"/>
      <c r="B135" s="46"/>
    </row>
    <row r="136" spans="1:2" x14ac:dyDescent="0.25">
      <c r="A136" s="46"/>
      <c r="B136" s="46"/>
    </row>
    <row r="137" spans="1:2" x14ac:dyDescent="0.25">
      <c r="A137" s="46"/>
      <c r="B137" s="46"/>
    </row>
    <row r="138" spans="1:2" x14ac:dyDescent="0.25">
      <c r="A138" s="46"/>
      <c r="B138" s="46"/>
    </row>
    <row r="139" spans="1:2" x14ac:dyDescent="0.25">
      <c r="A139" s="46"/>
      <c r="B139" s="46"/>
    </row>
    <row r="140" spans="1:2" x14ac:dyDescent="0.25">
      <c r="A140" s="46"/>
      <c r="B140" s="46"/>
    </row>
    <row r="141" spans="1:2" x14ac:dyDescent="0.25">
      <c r="A141" s="46"/>
      <c r="B141" s="46"/>
    </row>
    <row r="142" spans="1:2" x14ac:dyDescent="0.25">
      <c r="A142" s="46"/>
      <c r="B142" s="46"/>
    </row>
    <row r="143" spans="1:2" x14ac:dyDescent="0.25">
      <c r="A143" s="46"/>
      <c r="B143" s="46"/>
    </row>
    <row r="144" spans="1:2" x14ac:dyDescent="0.25">
      <c r="A144" s="46"/>
      <c r="B144" s="46"/>
    </row>
    <row r="145" spans="1:2" x14ac:dyDescent="0.25">
      <c r="A145" s="46"/>
      <c r="B145" s="46"/>
    </row>
    <row r="146" spans="1:2" x14ac:dyDescent="0.25">
      <c r="A146" s="46"/>
      <c r="B146" s="46"/>
    </row>
    <row r="147" spans="1:2" x14ac:dyDescent="0.25">
      <c r="A147" s="46"/>
      <c r="B147" s="46"/>
    </row>
    <row r="148" spans="1:2" x14ac:dyDescent="0.25">
      <c r="A148" s="46"/>
      <c r="B148" s="46"/>
    </row>
    <row r="149" spans="1:2" x14ac:dyDescent="0.25">
      <c r="A149" s="46"/>
      <c r="B149" s="46"/>
    </row>
    <row r="150" spans="1:2" x14ac:dyDescent="0.25">
      <c r="A150" s="46"/>
      <c r="B150" s="46"/>
    </row>
    <row r="151" spans="1:2" x14ac:dyDescent="0.25">
      <c r="A151" s="46"/>
      <c r="B151" s="46"/>
    </row>
    <row r="152" spans="1:2" x14ac:dyDescent="0.25">
      <c r="A152" s="46"/>
      <c r="B152" s="46"/>
    </row>
    <row r="153" spans="1:2" x14ac:dyDescent="0.25">
      <c r="A153" s="46"/>
      <c r="B153" s="46"/>
    </row>
    <row r="154" spans="1:2" x14ac:dyDescent="0.25">
      <c r="A154" s="46"/>
      <c r="B154" s="46"/>
    </row>
    <row r="155" spans="1:2" x14ac:dyDescent="0.25">
      <c r="A155" s="46"/>
      <c r="B155" s="46"/>
    </row>
    <row r="156" spans="1:2" x14ac:dyDescent="0.25">
      <c r="A156" s="46"/>
      <c r="B156" s="46"/>
    </row>
    <row r="157" spans="1:2" x14ac:dyDescent="0.25">
      <c r="A157" s="46"/>
      <c r="B157" s="46"/>
    </row>
    <row r="158" spans="1:2" x14ac:dyDescent="0.25">
      <c r="A158" s="46"/>
      <c r="B158" s="46"/>
    </row>
    <row r="159" spans="1:2" x14ac:dyDescent="0.25">
      <c r="A159" s="46"/>
      <c r="B159" s="46"/>
    </row>
    <row r="160" spans="1:2" x14ac:dyDescent="0.25">
      <c r="A160" s="46"/>
      <c r="B160" s="46"/>
    </row>
    <row r="161" spans="1:2" x14ac:dyDescent="0.25">
      <c r="A161" s="46"/>
      <c r="B161" s="46"/>
    </row>
    <row r="162" spans="1:2" x14ac:dyDescent="0.25">
      <c r="A162" s="46"/>
      <c r="B162" s="46"/>
    </row>
    <row r="163" spans="1:2" x14ac:dyDescent="0.25">
      <c r="A163" s="46"/>
      <c r="B163" s="46"/>
    </row>
    <row r="164" spans="1:2" x14ac:dyDescent="0.25">
      <c r="A164" s="46"/>
      <c r="B164" s="46"/>
    </row>
    <row r="165" spans="1:2" x14ac:dyDescent="0.25">
      <c r="A165" s="46"/>
      <c r="B165" s="46"/>
    </row>
    <row r="166" spans="1:2" x14ac:dyDescent="0.25">
      <c r="A166" s="46"/>
      <c r="B166" s="46"/>
    </row>
    <row r="167" spans="1:2" x14ac:dyDescent="0.25">
      <c r="A167" s="46"/>
      <c r="B167" s="46"/>
    </row>
    <row r="168" spans="1:2" x14ac:dyDescent="0.25">
      <c r="A168" s="46"/>
      <c r="B168" s="46"/>
    </row>
    <row r="169" spans="1:2" x14ac:dyDescent="0.25">
      <c r="A169" s="46"/>
      <c r="B169" s="46"/>
    </row>
    <row r="170" spans="1:2" x14ac:dyDescent="0.25">
      <c r="A170" s="46"/>
      <c r="B170" s="46"/>
    </row>
    <row r="171" spans="1:2" x14ac:dyDescent="0.25">
      <c r="A171" s="46"/>
      <c r="B171" s="46"/>
    </row>
    <row r="172" spans="1:2" x14ac:dyDescent="0.25">
      <c r="A172" s="46"/>
      <c r="B172" s="46"/>
    </row>
    <row r="173" spans="1:2" x14ac:dyDescent="0.25">
      <c r="A173" s="46"/>
      <c r="B173" s="46"/>
    </row>
    <row r="174" spans="1:2" x14ac:dyDescent="0.25">
      <c r="A174" s="46"/>
      <c r="B174" s="46"/>
    </row>
    <row r="175" spans="1:2" x14ac:dyDescent="0.25">
      <c r="A175" s="46"/>
      <c r="B175" s="46"/>
    </row>
    <row r="176" spans="1:2" x14ac:dyDescent="0.25">
      <c r="A176" s="46"/>
      <c r="B176" s="46"/>
    </row>
    <row r="177" spans="1:2" x14ac:dyDescent="0.25">
      <c r="A177" s="46"/>
      <c r="B177" s="46"/>
    </row>
    <row r="178" spans="1:2" x14ac:dyDescent="0.25">
      <c r="A178" s="46"/>
      <c r="B178" s="46"/>
    </row>
    <row r="179" spans="1:2" x14ac:dyDescent="0.25">
      <c r="A179" s="46"/>
      <c r="B179" s="46"/>
    </row>
    <row r="180" spans="1:2" x14ac:dyDescent="0.25">
      <c r="A180" s="46"/>
      <c r="B180" s="46"/>
    </row>
    <row r="181" spans="1:2" x14ac:dyDescent="0.25">
      <c r="A181" s="46"/>
      <c r="B181" s="46"/>
    </row>
    <row r="182" spans="1:2" x14ac:dyDescent="0.25">
      <c r="A182" s="46"/>
      <c r="B182" s="46"/>
    </row>
    <row r="183" spans="1:2" x14ac:dyDescent="0.25">
      <c r="A183" s="46"/>
      <c r="B183" s="46"/>
    </row>
    <row r="184" spans="1:2" x14ac:dyDescent="0.25">
      <c r="A184" s="46"/>
      <c r="B184" s="46"/>
    </row>
    <row r="185" spans="1:2" x14ac:dyDescent="0.25">
      <c r="A185" s="46"/>
      <c r="B185" s="46"/>
    </row>
    <row r="186" spans="1:2" x14ac:dyDescent="0.25">
      <c r="A186" s="46"/>
      <c r="B186" s="46"/>
    </row>
    <row r="187" spans="1:2" x14ac:dyDescent="0.25">
      <c r="A187" s="46"/>
      <c r="B187" s="46"/>
    </row>
    <row r="188" spans="1:2" x14ac:dyDescent="0.25">
      <c r="A188" s="46"/>
      <c r="B188" s="46"/>
    </row>
    <row r="189" spans="1:2" x14ac:dyDescent="0.25">
      <c r="A189" s="46"/>
      <c r="B189" s="46"/>
    </row>
    <row r="190" spans="1:2" x14ac:dyDescent="0.25">
      <c r="A190" s="46"/>
      <c r="B190" s="46"/>
    </row>
    <row r="191" spans="1:2" x14ac:dyDescent="0.25">
      <c r="A191" s="46"/>
      <c r="B191" s="46"/>
    </row>
    <row r="192" spans="1:2" x14ac:dyDescent="0.25">
      <c r="A192" s="46"/>
      <c r="B192" s="46"/>
    </row>
    <row r="193" spans="1:2" x14ac:dyDescent="0.25">
      <c r="A193" s="46"/>
      <c r="B193" s="46"/>
    </row>
    <row r="194" spans="1:2" x14ac:dyDescent="0.25">
      <c r="A194" s="46"/>
      <c r="B194" s="46"/>
    </row>
    <row r="195" spans="1:2" x14ac:dyDescent="0.25">
      <c r="A195" s="46"/>
      <c r="B195" s="46"/>
    </row>
    <row r="196" spans="1:2" x14ac:dyDescent="0.25">
      <c r="A196" s="46"/>
      <c r="B196" s="46"/>
    </row>
    <row r="197" spans="1:2" x14ac:dyDescent="0.25">
      <c r="A197" s="46"/>
      <c r="B197" s="46"/>
    </row>
    <row r="198" spans="1:2" x14ac:dyDescent="0.25">
      <c r="A198" s="46"/>
      <c r="B198" s="46"/>
    </row>
    <row r="199" spans="1:2" x14ac:dyDescent="0.25">
      <c r="A199" s="46"/>
      <c r="B199" s="46"/>
    </row>
    <row r="200" spans="1:2" x14ac:dyDescent="0.25">
      <c r="A200" s="46"/>
      <c r="B200" s="46"/>
    </row>
    <row r="201" spans="1:2" x14ac:dyDescent="0.25">
      <c r="A201" s="46"/>
      <c r="B201" s="46"/>
    </row>
    <row r="202" spans="1:2" x14ac:dyDescent="0.25">
      <c r="A202" s="46"/>
      <c r="B202" s="46"/>
    </row>
    <row r="203" spans="1:2" x14ac:dyDescent="0.25">
      <c r="A203" s="46"/>
      <c r="B203" s="46"/>
    </row>
    <row r="204" spans="1:2" x14ac:dyDescent="0.25">
      <c r="A204" s="46"/>
      <c r="B204" s="46"/>
    </row>
    <row r="205" spans="1:2" x14ac:dyDescent="0.25">
      <c r="A205" s="46"/>
      <c r="B205" s="46"/>
    </row>
    <row r="206" spans="1:2" x14ac:dyDescent="0.25">
      <c r="A206" s="46"/>
      <c r="B206" s="46"/>
    </row>
    <row r="207" spans="1:2" x14ac:dyDescent="0.25">
      <c r="A207" s="46"/>
      <c r="B207" s="46"/>
    </row>
    <row r="208" spans="1:2" x14ac:dyDescent="0.25">
      <c r="A208" s="46"/>
      <c r="B208" s="46"/>
    </row>
    <row r="209" spans="1:2" x14ac:dyDescent="0.25">
      <c r="A209" s="46"/>
      <c r="B209" s="46"/>
    </row>
    <row r="210" spans="1:2" x14ac:dyDescent="0.25">
      <c r="A210" s="46"/>
      <c r="B210" s="46"/>
    </row>
    <row r="211" spans="1:2" x14ac:dyDescent="0.25">
      <c r="A211" s="46"/>
      <c r="B211" s="46"/>
    </row>
    <row r="212" spans="1:2" x14ac:dyDescent="0.25">
      <c r="A212" s="46"/>
      <c r="B212" s="46"/>
    </row>
    <row r="213" spans="1:2" x14ac:dyDescent="0.25">
      <c r="A213" s="46"/>
      <c r="B213" s="46"/>
    </row>
    <row r="214" spans="1:2" x14ac:dyDescent="0.25">
      <c r="A214" s="46"/>
      <c r="B214" s="46"/>
    </row>
    <row r="215" spans="1:2" x14ac:dyDescent="0.25">
      <c r="A215" s="46"/>
      <c r="B215" s="46"/>
    </row>
    <row r="216" spans="1:2" x14ac:dyDescent="0.25">
      <c r="A216" s="46"/>
      <c r="B216" s="46"/>
    </row>
    <row r="217" spans="1:2" x14ac:dyDescent="0.25">
      <c r="A217" s="46"/>
      <c r="B217" s="46"/>
    </row>
    <row r="218" spans="1:2" x14ac:dyDescent="0.25">
      <c r="A218" s="46"/>
      <c r="B21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430"/>
  <sheetViews>
    <sheetView topLeftCell="A11393" workbookViewId="0">
      <selection sqref="A1:B11430"/>
    </sheetView>
  </sheetViews>
  <sheetFormatPr defaultColWidth="8.7109375" defaultRowHeight="15" x14ac:dyDescent="0.25"/>
  <cols>
    <col min="1" max="1" width="31.42578125" customWidth="1"/>
  </cols>
  <sheetData>
    <row r="1" spans="1:2" x14ac:dyDescent="0.25">
      <c r="A1" s="64" t="s">
        <v>1158</v>
      </c>
      <c r="B1" s="64" t="s">
        <v>1345</v>
      </c>
    </row>
    <row r="2" spans="1:2" x14ac:dyDescent="0.25">
      <c r="A2" s="65" t="s">
        <v>1346</v>
      </c>
      <c r="B2" s="66">
        <v>289319</v>
      </c>
    </row>
    <row r="3" spans="1:2" x14ac:dyDescent="0.25">
      <c r="A3" s="65" t="s">
        <v>949</v>
      </c>
      <c r="B3" s="66">
        <v>592577</v>
      </c>
    </row>
    <row r="4" spans="1:2" x14ac:dyDescent="0.25">
      <c r="A4" s="65" t="s">
        <v>1347</v>
      </c>
      <c r="B4" s="66">
        <v>591133</v>
      </c>
    </row>
    <row r="5" spans="1:2" x14ac:dyDescent="0.25">
      <c r="A5" s="65" t="s">
        <v>1348</v>
      </c>
      <c r="B5" s="66">
        <v>591989</v>
      </c>
    </row>
    <row r="6" spans="1:2" x14ac:dyDescent="0.25">
      <c r="A6" s="65" t="s">
        <v>12337</v>
      </c>
      <c r="B6" s="66">
        <v>594354</v>
      </c>
    </row>
    <row r="7" spans="1:2" x14ac:dyDescent="0.25">
      <c r="A7" s="65" t="s">
        <v>12338</v>
      </c>
      <c r="B7" s="66">
        <v>594374</v>
      </c>
    </row>
    <row r="8" spans="1:2" x14ac:dyDescent="0.25">
      <c r="A8" s="65" t="s">
        <v>1349</v>
      </c>
      <c r="B8" s="66">
        <v>590572</v>
      </c>
    </row>
    <row r="9" spans="1:2" x14ac:dyDescent="0.25">
      <c r="A9" s="65" t="s">
        <v>1350</v>
      </c>
      <c r="B9" s="66">
        <v>592396</v>
      </c>
    </row>
    <row r="10" spans="1:2" x14ac:dyDescent="0.25">
      <c r="A10" s="65" t="s">
        <v>1351</v>
      </c>
      <c r="B10" s="66">
        <v>587694</v>
      </c>
    </row>
    <row r="11" spans="1:2" x14ac:dyDescent="0.25">
      <c r="A11" s="65" t="s">
        <v>1352</v>
      </c>
      <c r="B11" s="66">
        <v>591148</v>
      </c>
    </row>
    <row r="12" spans="1:2" x14ac:dyDescent="0.25">
      <c r="A12" s="65" t="s">
        <v>1353</v>
      </c>
      <c r="B12" s="66">
        <v>592633</v>
      </c>
    </row>
    <row r="13" spans="1:2" x14ac:dyDescent="0.25">
      <c r="A13" s="65" t="s">
        <v>12339</v>
      </c>
      <c r="B13" s="66">
        <v>594207</v>
      </c>
    </row>
    <row r="14" spans="1:2" x14ac:dyDescent="0.25">
      <c r="A14" s="65" t="s">
        <v>1354</v>
      </c>
      <c r="B14" s="66">
        <v>591914</v>
      </c>
    </row>
    <row r="15" spans="1:2" x14ac:dyDescent="0.25">
      <c r="A15" s="65" t="s">
        <v>1355</v>
      </c>
      <c r="B15" s="66">
        <v>591431</v>
      </c>
    </row>
    <row r="16" spans="1:2" x14ac:dyDescent="0.25">
      <c r="A16" s="65" t="s">
        <v>12340</v>
      </c>
      <c r="B16" s="66">
        <v>2007</v>
      </c>
    </row>
    <row r="17" spans="1:2" x14ac:dyDescent="0.25">
      <c r="A17" s="65" t="s">
        <v>1356</v>
      </c>
      <c r="B17" s="66">
        <v>593391</v>
      </c>
    </row>
    <row r="18" spans="1:2" x14ac:dyDescent="0.25">
      <c r="A18" s="65" t="s">
        <v>1357</v>
      </c>
      <c r="B18" s="65" t="s">
        <v>1358</v>
      </c>
    </row>
    <row r="19" spans="1:2" x14ac:dyDescent="0.25">
      <c r="A19" s="65" t="s">
        <v>1359</v>
      </c>
      <c r="B19" s="66">
        <v>588117</v>
      </c>
    </row>
    <row r="20" spans="1:2" x14ac:dyDescent="0.25">
      <c r="A20" s="65" t="s">
        <v>1360</v>
      </c>
      <c r="B20" s="66">
        <v>593363</v>
      </c>
    </row>
    <row r="21" spans="1:2" x14ac:dyDescent="0.25">
      <c r="A21" s="65" t="s">
        <v>1361</v>
      </c>
      <c r="B21" s="66">
        <v>593459</v>
      </c>
    </row>
    <row r="22" spans="1:2" x14ac:dyDescent="0.25">
      <c r="A22" s="65" t="s">
        <v>1362</v>
      </c>
      <c r="B22" s="66">
        <v>593454</v>
      </c>
    </row>
    <row r="23" spans="1:2" x14ac:dyDescent="0.25">
      <c r="A23" s="65" t="s">
        <v>1363</v>
      </c>
      <c r="B23" s="66">
        <v>590890</v>
      </c>
    </row>
    <row r="24" spans="1:2" x14ac:dyDescent="0.25">
      <c r="A24" s="65" t="s">
        <v>1364</v>
      </c>
      <c r="B24" s="66">
        <v>593739</v>
      </c>
    </row>
    <row r="25" spans="1:2" x14ac:dyDescent="0.25">
      <c r="A25" s="65" t="s">
        <v>12341</v>
      </c>
      <c r="B25" s="66">
        <v>594000</v>
      </c>
    </row>
    <row r="26" spans="1:2" x14ac:dyDescent="0.25">
      <c r="A26" s="65" t="s">
        <v>1365</v>
      </c>
      <c r="B26" s="66">
        <v>592645</v>
      </c>
    </row>
    <row r="27" spans="1:2" x14ac:dyDescent="0.25">
      <c r="A27" s="65" t="s">
        <v>1366</v>
      </c>
      <c r="B27" s="66">
        <v>591318</v>
      </c>
    </row>
    <row r="28" spans="1:2" x14ac:dyDescent="0.25">
      <c r="A28" s="65" t="s">
        <v>1367</v>
      </c>
      <c r="B28" s="66">
        <v>494579</v>
      </c>
    </row>
    <row r="29" spans="1:2" x14ac:dyDescent="0.25">
      <c r="A29" s="65" t="s">
        <v>1368</v>
      </c>
      <c r="B29" s="66">
        <v>591280</v>
      </c>
    </row>
    <row r="30" spans="1:2" x14ac:dyDescent="0.25">
      <c r="A30" s="65" t="s">
        <v>12342</v>
      </c>
      <c r="B30" s="66">
        <v>594333</v>
      </c>
    </row>
    <row r="31" spans="1:2" x14ac:dyDescent="0.25">
      <c r="A31" s="65" t="s">
        <v>1369</v>
      </c>
      <c r="B31" s="66">
        <v>584620</v>
      </c>
    </row>
    <row r="32" spans="1:2" x14ac:dyDescent="0.25">
      <c r="A32" s="65" t="s">
        <v>1370</v>
      </c>
      <c r="B32" s="66">
        <v>593672</v>
      </c>
    </row>
    <row r="33" spans="1:2" x14ac:dyDescent="0.25">
      <c r="A33" s="65" t="s">
        <v>1371</v>
      </c>
      <c r="B33" s="66">
        <v>590915</v>
      </c>
    </row>
    <row r="34" spans="1:2" x14ac:dyDescent="0.25">
      <c r="A34" s="65" t="s">
        <v>1372</v>
      </c>
      <c r="B34" s="66">
        <v>592163</v>
      </c>
    </row>
    <row r="35" spans="1:2" x14ac:dyDescent="0.25">
      <c r="A35" s="65" t="s">
        <v>1373</v>
      </c>
      <c r="B35" s="66">
        <v>593068</v>
      </c>
    </row>
    <row r="36" spans="1:2" x14ac:dyDescent="0.25">
      <c r="A36" s="65" t="s">
        <v>1374</v>
      </c>
      <c r="B36" s="66">
        <v>590681</v>
      </c>
    </row>
    <row r="37" spans="1:2" x14ac:dyDescent="0.25">
      <c r="A37" s="65" t="s">
        <v>1375</v>
      </c>
      <c r="B37" s="66">
        <v>592108</v>
      </c>
    </row>
    <row r="38" spans="1:2" x14ac:dyDescent="0.25">
      <c r="A38" s="65" t="s">
        <v>1376</v>
      </c>
      <c r="B38" s="66">
        <v>590902</v>
      </c>
    </row>
    <row r="39" spans="1:2" x14ac:dyDescent="0.25">
      <c r="A39" s="65" t="s">
        <v>1377</v>
      </c>
      <c r="B39" s="66">
        <v>593737</v>
      </c>
    </row>
    <row r="40" spans="1:2" x14ac:dyDescent="0.25">
      <c r="A40" s="65" t="s">
        <v>1378</v>
      </c>
      <c r="B40" s="66">
        <v>592064</v>
      </c>
    </row>
    <row r="41" spans="1:2" x14ac:dyDescent="0.25">
      <c r="A41" s="65" t="s">
        <v>1379</v>
      </c>
      <c r="B41" s="66">
        <v>589308</v>
      </c>
    </row>
    <row r="42" spans="1:2" x14ac:dyDescent="0.25">
      <c r="A42" s="65" t="s">
        <v>1380</v>
      </c>
      <c r="B42" s="66">
        <v>291333</v>
      </c>
    </row>
    <row r="43" spans="1:2" x14ac:dyDescent="0.25">
      <c r="A43" s="65" t="s">
        <v>1381</v>
      </c>
      <c r="B43" s="66">
        <v>590889</v>
      </c>
    </row>
    <row r="44" spans="1:2" x14ac:dyDescent="0.25">
      <c r="A44" s="65" t="s">
        <v>12343</v>
      </c>
      <c r="B44" s="66">
        <v>594036</v>
      </c>
    </row>
    <row r="45" spans="1:2" x14ac:dyDescent="0.25">
      <c r="A45" s="65" t="s">
        <v>1382</v>
      </c>
      <c r="B45" s="66">
        <v>591484</v>
      </c>
    </row>
    <row r="46" spans="1:2" x14ac:dyDescent="0.25">
      <c r="A46" s="65" t="s">
        <v>1383</v>
      </c>
      <c r="B46" s="66">
        <v>582827</v>
      </c>
    </row>
    <row r="47" spans="1:2" x14ac:dyDescent="0.25">
      <c r="A47" s="65" t="s">
        <v>1384</v>
      </c>
      <c r="B47" s="66">
        <v>591324</v>
      </c>
    </row>
    <row r="48" spans="1:2" x14ac:dyDescent="0.25">
      <c r="A48" s="65" t="s">
        <v>1385</v>
      </c>
      <c r="B48" s="66">
        <v>588276</v>
      </c>
    </row>
    <row r="49" spans="1:2" x14ac:dyDescent="0.25">
      <c r="A49" s="65" t="s">
        <v>1386</v>
      </c>
      <c r="B49" s="66">
        <v>584769</v>
      </c>
    </row>
    <row r="50" spans="1:2" x14ac:dyDescent="0.25">
      <c r="A50" s="65" t="s">
        <v>1387</v>
      </c>
      <c r="B50" s="66">
        <v>374842</v>
      </c>
    </row>
    <row r="51" spans="1:2" x14ac:dyDescent="0.25">
      <c r="A51" s="65" t="s">
        <v>1388</v>
      </c>
      <c r="B51" s="66">
        <v>3024</v>
      </c>
    </row>
    <row r="52" spans="1:2" x14ac:dyDescent="0.25">
      <c r="A52" s="65" t="s">
        <v>1389</v>
      </c>
      <c r="B52" s="66">
        <v>584600</v>
      </c>
    </row>
    <row r="53" spans="1:2" x14ac:dyDescent="0.25">
      <c r="A53" s="65" t="s">
        <v>1390</v>
      </c>
      <c r="B53" s="66">
        <v>489431</v>
      </c>
    </row>
    <row r="54" spans="1:2" x14ac:dyDescent="0.25">
      <c r="A54" s="65" t="s">
        <v>1391</v>
      </c>
      <c r="B54" s="66">
        <v>275376</v>
      </c>
    </row>
    <row r="55" spans="1:2" x14ac:dyDescent="0.25">
      <c r="A55" s="65" t="s">
        <v>1392</v>
      </c>
      <c r="B55" s="66">
        <v>209898</v>
      </c>
    </row>
    <row r="56" spans="1:2" x14ac:dyDescent="0.25">
      <c r="A56" s="65" t="s">
        <v>1393</v>
      </c>
      <c r="B56" s="66">
        <v>593677</v>
      </c>
    </row>
    <row r="57" spans="1:2" x14ac:dyDescent="0.25">
      <c r="A57" s="65" t="s">
        <v>12344</v>
      </c>
      <c r="B57" s="66">
        <v>594515</v>
      </c>
    </row>
    <row r="58" spans="1:2" x14ac:dyDescent="0.25">
      <c r="A58" s="65" t="s">
        <v>12345</v>
      </c>
      <c r="B58" s="66">
        <v>594343</v>
      </c>
    </row>
    <row r="59" spans="1:2" x14ac:dyDescent="0.25">
      <c r="A59" s="65" t="s">
        <v>1394</v>
      </c>
      <c r="B59" s="66">
        <v>593053</v>
      </c>
    </row>
    <row r="60" spans="1:2" x14ac:dyDescent="0.25">
      <c r="A60" s="65" t="s">
        <v>12346</v>
      </c>
      <c r="B60" s="66">
        <v>594066</v>
      </c>
    </row>
    <row r="61" spans="1:2" x14ac:dyDescent="0.25">
      <c r="A61" s="65" t="s">
        <v>1395</v>
      </c>
      <c r="B61" s="66">
        <v>592968</v>
      </c>
    </row>
    <row r="62" spans="1:2" x14ac:dyDescent="0.25">
      <c r="A62" s="65" t="s">
        <v>1396</v>
      </c>
      <c r="B62" s="66">
        <v>209552</v>
      </c>
    </row>
    <row r="63" spans="1:2" x14ac:dyDescent="0.25">
      <c r="A63" s="65" t="s">
        <v>12347</v>
      </c>
      <c r="B63" s="66">
        <v>594407</v>
      </c>
    </row>
    <row r="64" spans="1:2" x14ac:dyDescent="0.25">
      <c r="A64" s="65" t="s">
        <v>12348</v>
      </c>
      <c r="B64" s="66">
        <v>594483</v>
      </c>
    </row>
    <row r="65" spans="1:2" x14ac:dyDescent="0.25">
      <c r="A65" s="65" t="s">
        <v>12349</v>
      </c>
      <c r="B65" s="66">
        <v>586433</v>
      </c>
    </row>
    <row r="66" spans="1:2" x14ac:dyDescent="0.25">
      <c r="A66" s="65" t="s">
        <v>1397</v>
      </c>
      <c r="B66" s="66">
        <v>491924</v>
      </c>
    </row>
    <row r="67" spans="1:2" x14ac:dyDescent="0.25">
      <c r="A67" s="65" t="s">
        <v>1398</v>
      </c>
      <c r="B67" s="66">
        <v>2137</v>
      </c>
    </row>
    <row r="68" spans="1:2" x14ac:dyDescent="0.25">
      <c r="A68" s="65" t="s">
        <v>12350</v>
      </c>
      <c r="B68" s="66">
        <v>594172</v>
      </c>
    </row>
    <row r="69" spans="1:2" x14ac:dyDescent="0.25">
      <c r="A69" s="65" t="s">
        <v>1399</v>
      </c>
      <c r="B69" s="66">
        <v>272991</v>
      </c>
    </row>
    <row r="70" spans="1:2" x14ac:dyDescent="0.25">
      <c r="A70" s="65" t="s">
        <v>1400</v>
      </c>
      <c r="B70" s="66">
        <v>582377</v>
      </c>
    </row>
    <row r="71" spans="1:2" x14ac:dyDescent="0.25">
      <c r="A71" s="65" t="s">
        <v>1401</v>
      </c>
      <c r="B71" s="66">
        <v>2274</v>
      </c>
    </row>
    <row r="72" spans="1:2" x14ac:dyDescent="0.25">
      <c r="A72" s="65" t="s">
        <v>1402</v>
      </c>
      <c r="B72" s="66">
        <v>576002</v>
      </c>
    </row>
    <row r="73" spans="1:2" x14ac:dyDescent="0.25">
      <c r="A73" s="65" t="s">
        <v>1403</v>
      </c>
      <c r="B73" s="66">
        <v>588435</v>
      </c>
    </row>
    <row r="74" spans="1:2" x14ac:dyDescent="0.25">
      <c r="A74" s="65" t="s">
        <v>1404</v>
      </c>
      <c r="B74" s="66">
        <v>582718</v>
      </c>
    </row>
    <row r="75" spans="1:2" x14ac:dyDescent="0.25">
      <c r="A75" s="65" t="s">
        <v>1405</v>
      </c>
      <c r="B75" s="66">
        <v>105033</v>
      </c>
    </row>
    <row r="76" spans="1:2" x14ac:dyDescent="0.25">
      <c r="A76" s="65" t="s">
        <v>950</v>
      </c>
      <c r="B76" s="66">
        <v>514293</v>
      </c>
    </row>
    <row r="77" spans="1:2" x14ac:dyDescent="0.25">
      <c r="A77" s="65" t="s">
        <v>12351</v>
      </c>
      <c r="B77" s="66">
        <v>279400</v>
      </c>
    </row>
    <row r="78" spans="1:2" x14ac:dyDescent="0.25">
      <c r="A78" s="65" t="s">
        <v>1406</v>
      </c>
      <c r="B78" s="66">
        <v>587367</v>
      </c>
    </row>
    <row r="79" spans="1:2" x14ac:dyDescent="0.25">
      <c r="A79" s="65" t="s">
        <v>1407</v>
      </c>
      <c r="B79" s="66">
        <v>591322</v>
      </c>
    </row>
    <row r="80" spans="1:2" x14ac:dyDescent="0.25">
      <c r="A80" s="65" t="s">
        <v>1408</v>
      </c>
      <c r="B80" s="66">
        <v>211578</v>
      </c>
    </row>
    <row r="81" spans="1:2" x14ac:dyDescent="0.25">
      <c r="A81" s="65" t="s">
        <v>1409</v>
      </c>
      <c r="B81" s="66">
        <v>591261</v>
      </c>
    </row>
    <row r="82" spans="1:2" x14ac:dyDescent="0.25">
      <c r="A82" s="65" t="s">
        <v>1410</v>
      </c>
      <c r="B82" s="66">
        <v>278852</v>
      </c>
    </row>
    <row r="83" spans="1:2" x14ac:dyDescent="0.25">
      <c r="A83" s="65" t="s">
        <v>1411</v>
      </c>
      <c r="B83" s="66">
        <v>2507</v>
      </c>
    </row>
    <row r="84" spans="1:2" x14ac:dyDescent="0.25">
      <c r="A84" s="65" t="s">
        <v>12352</v>
      </c>
      <c r="B84" s="66">
        <v>2510</v>
      </c>
    </row>
    <row r="85" spans="1:2" x14ac:dyDescent="0.25">
      <c r="A85" s="65" t="s">
        <v>1412</v>
      </c>
      <c r="B85" s="66">
        <v>273236</v>
      </c>
    </row>
    <row r="86" spans="1:2" x14ac:dyDescent="0.25">
      <c r="A86" s="65" t="s">
        <v>1413</v>
      </c>
      <c r="B86" s="66">
        <v>590305</v>
      </c>
    </row>
    <row r="87" spans="1:2" x14ac:dyDescent="0.25">
      <c r="A87" s="65" t="s">
        <v>1414</v>
      </c>
      <c r="B87" s="66">
        <v>517917</v>
      </c>
    </row>
    <row r="88" spans="1:2" x14ac:dyDescent="0.25">
      <c r="A88" s="65" t="s">
        <v>1415</v>
      </c>
      <c r="B88" s="66">
        <v>578794</v>
      </c>
    </row>
    <row r="89" spans="1:2" x14ac:dyDescent="0.25">
      <c r="A89" s="65" t="s">
        <v>12353</v>
      </c>
      <c r="B89" s="66">
        <v>594447</v>
      </c>
    </row>
    <row r="90" spans="1:2" x14ac:dyDescent="0.25">
      <c r="A90" s="65" t="s">
        <v>1416</v>
      </c>
      <c r="B90" s="66">
        <v>3512</v>
      </c>
    </row>
    <row r="91" spans="1:2" x14ac:dyDescent="0.25">
      <c r="A91" s="65" t="s">
        <v>1417</v>
      </c>
      <c r="B91" s="66">
        <v>589579</v>
      </c>
    </row>
    <row r="92" spans="1:2" x14ac:dyDescent="0.25">
      <c r="A92" s="65" t="s">
        <v>1418</v>
      </c>
      <c r="B92" s="66">
        <v>104073</v>
      </c>
    </row>
    <row r="93" spans="1:2" x14ac:dyDescent="0.25">
      <c r="A93" s="65" t="s">
        <v>12354</v>
      </c>
      <c r="B93" s="66">
        <v>594549</v>
      </c>
    </row>
    <row r="94" spans="1:2" x14ac:dyDescent="0.25">
      <c r="A94" s="65" t="s">
        <v>1419</v>
      </c>
      <c r="B94" s="66">
        <v>2764</v>
      </c>
    </row>
    <row r="95" spans="1:2" x14ac:dyDescent="0.25">
      <c r="A95" s="65" t="s">
        <v>1420</v>
      </c>
      <c r="B95" s="66">
        <v>592510</v>
      </c>
    </row>
    <row r="96" spans="1:2" x14ac:dyDescent="0.25">
      <c r="A96" s="65" t="s">
        <v>1421</v>
      </c>
      <c r="B96" s="66">
        <v>593154</v>
      </c>
    </row>
    <row r="97" spans="1:2" x14ac:dyDescent="0.25">
      <c r="A97" s="65" t="s">
        <v>1422</v>
      </c>
      <c r="B97" s="66">
        <v>593122</v>
      </c>
    </row>
    <row r="98" spans="1:2" x14ac:dyDescent="0.25">
      <c r="A98" s="65" t="s">
        <v>1423</v>
      </c>
      <c r="B98" s="66">
        <v>584539</v>
      </c>
    </row>
    <row r="99" spans="1:2" x14ac:dyDescent="0.25">
      <c r="A99" s="65" t="s">
        <v>1424</v>
      </c>
      <c r="B99" s="66">
        <v>264272</v>
      </c>
    </row>
    <row r="100" spans="1:2" x14ac:dyDescent="0.25">
      <c r="A100" s="65" t="s">
        <v>12355</v>
      </c>
      <c r="B100" s="66">
        <v>594419</v>
      </c>
    </row>
    <row r="101" spans="1:2" x14ac:dyDescent="0.25">
      <c r="A101" s="65" t="s">
        <v>1425</v>
      </c>
      <c r="B101" s="66">
        <v>592126</v>
      </c>
    </row>
    <row r="102" spans="1:2" x14ac:dyDescent="0.25">
      <c r="A102" s="65" t="s">
        <v>1426</v>
      </c>
      <c r="B102" s="66">
        <v>592558</v>
      </c>
    </row>
    <row r="103" spans="1:2" x14ac:dyDescent="0.25">
      <c r="A103" s="65" t="s">
        <v>1427</v>
      </c>
      <c r="B103" s="66">
        <v>591513</v>
      </c>
    </row>
    <row r="104" spans="1:2" x14ac:dyDescent="0.25">
      <c r="A104" s="65" t="s">
        <v>1428</v>
      </c>
      <c r="B104" s="66">
        <v>485117</v>
      </c>
    </row>
    <row r="105" spans="1:2" x14ac:dyDescent="0.25">
      <c r="A105" s="65" t="s">
        <v>1429</v>
      </c>
      <c r="B105" s="66">
        <v>585613</v>
      </c>
    </row>
    <row r="106" spans="1:2" x14ac:dyDescent="0.25">
      <c r="A106" s="65" t="s">
        <v>12356</v>
      </c>
      <c r="B106" s="66">
        <v>594282</v>
      </c>
    </row>
    <row r="107" spans="1:2" x14ac:dyDescent="0.25">
      <c r="A107" s="65" t="s">
        <v>12357</v>
      </c>
      <c r="B107" s="66">
        <v>593825</v>
      </c>
    </row>
    <row r="108" spans="1:2" x14ac:dyDescent="0.25">
      <c r="A108" s="65" t="s">
        <v>1430</v>
      </c>
      <c r="B108" s="66">
        <v>584833</v>
      </c>
    </row>
    <row r="109" spans="1:2" x14ac:dyDescent="0.25">
      <c r="A109" s="65" t="s">
        <v>12358</v>
      </c>
      <c r="B109" s="66">
        <v>594058</v>
      </c>
    </row>
    <row r="110" spans="1:2" x14ac:dyDescent="0.25">
      <c r="A110" s="65" t="s">
        <v>12359</v>
      </c>
      <c r="B110" s="66">
        <v>578052</v>
      </c>
    </row>
    <row r="111" spans="1:2" x14ac:dyDescent="0.25">
      <c r="A111" s="65" t="s">
        <v>12360</v>
      </c>
      <c r="B111" s="66">
        <v>594116</v>
      </c>
    </row>
    <row r="112" spans="1:2" x14ac:dyDescent="0.25">
      <c r="A112" s="65" t="s">
        <v>1431</v>
      </c>
      <c r="B112" s="66">
        <v>592023</v>
      </c>
    </row>
    <row r="113" spans="1:2" x14ac:dyDescent="0.25">
      <c r="A113" s="65" t="s">
        <v>1432</v>
      </c>
      <c r="B113" s="66">
        <v>486628</v>
      </c>
    </row>
    <row r="114" spans="1:2" x14ac:dyDescent="0.25">
      <c r="A114" s="65" t="s">
        <v>1433</v>
      </c>
      <c r="B114" s="66">
        <v>3668</v>
      </c>
    </row>
    <row r="115" spans="1:2" x14ac:dyDescent="0.25">
      <c r="A115" s="65" t="s">
        <v>1434</v>
      </c>
      <c r="B115" s="66">
        <v>493071</v>
      </c>
    </row>
    <row r="116" spans="1:2" x14ac:dyDescent="0.25">
      <c r="A116" s="65" t="s">
        <v>1435</v>
      </c>
      <c r="B116" s="66">
        <v>593034</v>
      </c>
    </row>
    <row r="117" spans="1:2" x14ac:dyDescent="0.25">
      <c r="A117" s="65" t="s">
        <v>1436</v>
      </c>
      <c r="B117" s="66">
        <v>592951</v>
      </c>
    </row>
    <row r="118" spans="1:2" x14ac:dyDescent="0.25">
      <c r="A118" s="65" t="s">
        <v>951</v>
      </c>
      <c r="B118" s="66">
        <v>215027</v>
      </c>
    </row>
    <row r="119" spans="1:2" x14ac:dyDescent="0.25">
      <c r="A119" s="65" t="s">
        <v>1437</v>
      </c>
      <c r="B119" s="66">
        <v>491473</v>
      </c>
    </row>
    <row r="120" spans="1:2" x14ac:dyDescent="0.25">
      <c r="A120" s="65" t="s">
        <v>1438</v>
      </c>
      <c r="B120" s="66">
        <v>277425</v>
      </c>
    </row>
    <row r="121" spans="1:2" x14ac:dyDescent="0.25">
      <c r="A121" s="65" t="s">
        <v>12361</v>
      </c>
      <c r="B121" s="66">
        <v>589810</v>
      </c>
    </row>
    <row r="122" spans="1:2" x14ac:dyDescent="0.25">
      <c r="A122" s="65" t="s">
        <v>952</v>
      </c>
      <c r="B122" s="66">
        <v>592139</v>
      </c>
    </row>
    <row r="123" spans="1:2" x14ac:dyDescent="0.25">
      <c r="A123" s="65" t="s">
        <v>1439</v>
      </c>
      <c r="B123" s="66">
        <v>3102</v>
      </c>
    </row>
    <row r="124" spans="1:2" x14ac:dyDescent="0.25">
      <c r="A124" s="65" t="s">
        <v>1440</v>
      </c>
      <c r="B124" s="66">
        <v>593541</v>
      </c>
    </row>
    <row r="125" spans="1:2" x14ac:dyDescent="0.25">
      <c r="A125" s="65" t="s">
        <v>12362</v>
      </c>
      <c r="B125" s="66">
        <v>594385</v>
      </c>
    </row>
    <row r="126" spans="1:2" x14ac:dyDescent="0.25">
      <c r="A126" s="65" t="s">
        <v>1441</v>
      </c>
      <c r="B126" s="66">
        <v>589025</v>
      </c>
    </row>
    <row r="127" spans="1:2" x14ac:dyDescent="0.25">
      <c r="A127" s="65" t="s">
        <v>1442</v>
      </c>
      <c r="B127" s="66">
        <v>294716</v>
      </c>
    </row>
    <row r="128" spans="1:2" x14ac:dyDescent="0.25">
      <c r="A128" s="65" t="s">
        <v>1443</v>
      </c>
      <c r="B128" s="66">
        <v>592457</v>
      </c>
    </row>
    <row r="129" spans="1:2" x14ac:dyDescent="0.25">
      <c r="A129" s="65" t="s">
        <v>1444</v>
      </c>
      <c r="B129" s="66">
        <v>591408</v>
      </c>
    </row>
    <row r="130" spans="1:2" x14ac:dyDescent="0.25">
      <c r="A130" s="65" t="s">
        <v>1445</v>
      </c>
      <c r="B130" s="66">
        <v>591275</v>
      </c>
    </row>
    <row r="131" spans="1:2" x14ac:dyDescent="0.25">
      <c r="A131" s="65" t="s">
        <v>1446</v>
      </c>
      <c r="B131" s="66">
        <v>592967</v>
      </c>
    </row>
    <row r="132" spans="1:2" x14ac:dyDescent="0.25">
      <c r="A132" s="65" t="s">
        <v>12363</v>
      </c>
      <c r="B132" s="66">
        <v>594500</v>
      </c>
    </row>
    <row r="133" spans="1:2" x14ac:dyDescent="0.25">
      <c r="A133" s="65" t="s">
        <v>1447</v>
      </c>
      <c r="B133" s="66">
        <v>272817</v>
      </c>
    </row>
    <row r="134" spans="1:2" x14ac:dyDescent="0.25">
      <c r="A134" s="65" t="s">
        <v>1448</v>
      </c>
      <c r="B134" s="66">
        <v>490828</v>
      </c>
    </row>
    <row r="135" spans="1:2" x14ac:dyDescent="0.25">
      <c r="A135" s="65" t="s">
        <v>1449</v>
      </c>
      <c r="B135" s="66">
        <v>584774</v>
      </c>
    </row>
    <row r="136" spans="1:2" x14ac:dyDescent="0.25">
      <c r="A136" s="65" t="s">
        <v>1450</v>
      </c>
      <c r="B136" s="66">
        <v>211958</v>
      </c>
    </row>
    <row r="137" spans="1:2" x14ac:dyDescent="0.25">
      <c r="A137" s="65" t="s">
        <v>12364</v>
      </c>
      <c r="B137" s="66">
        <v>483607</v>
      </c>
    </row>
    <row r="138" spans="1:2" x14ac:dyDescent="0.25">
      <c r="A138" s="65" t="s">
        <v>12365</v>
      </c>
      <c r="B138" s="66">
        <v>3314</v>
      </c>
    </row>
    <row r="139" spans="1:2" x14ac:dyDescent="0.25">
      <c r="A139" s="65" t="s">
        <v>1451</v>
      </c>
      <c r="B139" s="66">
        <v>589717</v>
      </c>
    </row>
    <row r="140" spans="1:2" x14ac:dyDescent="0.25">
      <c r="A140" s="65" t="s">
        <v>12366</v>
      </c>
      <c r="B140" s="66">
        <v>594456</v>
      </c>
    </row>
    <row r="141" spans="1:2" x14ac:dyDescent="0.25">
      <c r="A141" s="65" t="s">
        <v>1452</v>
      </c>
      <c r="B141" s="66">
        <v>593208</v>
      </c>
    </row>
    <row r="142" spans="1:2" x14ac:dyDescent="0.25">
      <c r="A142" s="65" t="s">
        <v>1453</v>
      </c>
      <c r="B142" s="66">
        <v>104717</v>
      </c>
    </row>
    <row r="143" spans="1:2" x14ac:dyDescent="0.25">
      <c r="A143" s="65" t="s">
        <v>1454</v>
      </c>
      <c r="B143" s="66">
        <v>492146</v>
      </c>
    </row>
    <row r="144" spans="1:2" x14ac:dyDescent="0.25">
      <c r="A144" s="65" t="s">
        <v>1455</v>
      </c>
      <c r="B144" s="66">
        <v>590903</v>
      </c>
    </row>
    <row r="145" spans="1:2" x14ac:dyDescent="0.25">
      <c r="A145" s="65" t="s">
        <v>1456</v>
      </c>
      <c r="B145" s="66">
        <v>592399</v>
      </c>
    </row>
    <row r="146" spans="1:2" x14ac:dyDescent="0.25">
      <c r="A146" s="65" t="s">
        <v>1457</v>
      </c>
      <c r="B146" s="66">
        <v>593559</v>
      </c>
    </row>
    <row r="147" spans="1:2" x14ac:dyDescent="0.25">
      <c r="A147" s="65" t="s">
        <v>1458</v>
      </c>
      <c r="B147" s="66">
        <v>593139</v>
      </c>
    </row>
    <row r="148" spans="1:2" x14ac:dyDescent="0.25">
      <c r="A148" s="65" t="s">
        <v>12367</v>
      </c>
      <c r="B148" s="66">
        <v>594330</v>
      </c>
    </row>
    <row r="149" spans="1:2" x14ac:dyDescent="0.25">
      <c r="A149" s="65" t="s">
        <v>1459</v>
      </c>
      <c r="B149" s="66">
        <v>592314</v>
      </c>
    </row>
    <row r="150" spans="1:2" x14ac:dyDescent="0.25">
      <c r="A150" s="65" t="s">
        <v>1460</v>
      </c>
      <c r="B150" s="66">
        <v>592002</v>
      </c>
    </row>
    <row r="151" spans="1:2" x14ac:dyDescent="0.25">
      <c r="A151" s="65" t="s">
        <v>12368</v>
      </c>
      <c r="B151" s="66">
        <v>594437</v>
      </c>
    </row>
    <row r="152" spans="1:2" x14ac:dyDescent="0.25">
      <c r="A152" s="65" t="s">
        <v>1461</v>
      </c>
      <c r="B152" s="66">
        <v>591999</v>
      </c>
    </row>
    <row r="153" spans="1:2" x14ac:dyDescent="0.25">
      <c r="A153" s="65" t="s">
        <v>12369</v>
      </c>
      <c r="B153" s="66">
        <v>594360</v>
      </c>
    </row>
    <row r="154" spans="1:2" x14ac:dyDescent="0.25">
      <c r="A154" s="65" t="s">
        <v>1462</v>
      </c>
      <c r="B154" s="66">
        <v>592124</v>
      </c>
    </row>
    <row r="155" spans="1:2" x14ac:dyDescent="0.25">
      <c r="A155" s="65" t="s">
        <v>1463</v>
      </c>
      <c r="B155" s="66">
        <v>592707</v>
      </c>
    </row>
    <row r="156" spans="1:2" x14ac:dyDescent="0.25">
      <c r="A156" s="65" t="s">
        <v>12370</v>
      </c>
      <c r="B156" s="66">
        <v>594290</v>
      </c>
    </row>
    <row r="157" spans="1:2" x14ac:dyDescent="0.25">
      <c r="A157" s="65" t="s">
        <v>1464</v>
      </c>
      <c r="B157" s="66">
        <v>593291</v>
      </c>
    </row>
    <row r="158" spans="1:2" x14ac:dyDescent="0.25">
      <c r="A158" s="65" t="s">
        <v>1465</v>
      </c>
      <c r="B158" s="66">
        <v>105553</v>
      </c>
    </row>
    <row r="159" spans="1:2" x14ac:dyDescent="0.25">
      <c r="A159" s="65" t="s">
        <v>12371</v>
      </c>
      <c r="B159" s="66">
        <v>593998</v>
      </c>
    </row>
    <row r="160" spans="1:2" x14ac:dyDescent="0.25">
      <c r="A160" s="65" t="s">
        <v>12372</v>
      </c>
      <c r="B160" s="66">
        <v>594510</v>
      </c>
    </row>
    <row r="161" spans="1:2" x14ac:dyDescent="0.25">
      <c r="A161" s="65" t="s">
        <v>1466</v>
      </c>
      <c r="B161" s="66">
        <v>283472</v>
      </c>
    </row>
    <row r="162" spans="1:2" x14ac:dyDescent="0.25">
      <c r="A162" s="65" t="s">
        <v>1467</v>
      </c>
      <c r="B162" s="66">
        <v>586344</v>
      </c>
    </row>
    <row r="163" spans="1:2" x14ac:dyDescent="0.25">
      <c r="A163" s="65" t="s">
        <v>1468</v>
      </c>
      <c r="B163" s="66">
        <v>585450</v>
      </c>
    </row>
    <row r="164" spans="1:2" x14ac:dyDescent="0.25">
      <c r="A164" s="65" t="s">
        <v>1469</v>
      </c>
      <c r="B164" s="66">
        <v>591250</v>
      </c>
    </row>
    <row r="165" spans="1:2" x14ac:dyDescent="0.25">
      <c r="A165" s="65" t="s">
        <v>1470</v>
      </c>
      <c r="B165" s="66">
        <v>592417</v>
      </c>
    </row>
    <row r="166" spans="1:2" x14ac:dyDescent="0.25">
      <c r="A166" s="65" t="s">
        <v>1471</v>
      </c>
      <c r="B166" s="66">
        <v>593494</v>
      </c>
    </row>
    <row r="167" spans="1:2" x14ac:dyDescent="0.25">
      <c r="A167" s="65" t="s">
        <v>1472</v>
      </c>
      <c r="B167" s="66">
        <v>593193</v>
      </c>
    </row>
    <row r="168" spans="1:2" x14ac:dyDescent="0.25">
      <c r="A168" s="65" t="s">
        <v>1473</v>
      </c>
      <c r="B168" s="66">
        <v>581600</v>
      </c>
    </row>
    <row r="169" spans="1:2" x14ac:dyDescent="0.25">
      <c r="A169" s="65" t="s">
        <v>12373</v>
      </c>
      <c r="B169" s="66">
        <v>530302</v>
      </c>
    </row>
    <row r="170" spans="1:2" x14ac:dyDescent="0.25">
      <c r="A170" s="65" t="s">
        <v>1474</v>
      </c>
      <c r="B170" s="66">
        <v>224506</v>
      </c>
    </row>
    <row r="171" spans="1:2" x14ac:dyDescent="0.25">
      <c r="A171" s="65" t="s">
        <v>1475</v>
      </c>
      <c r="B171" s="66">
        <v>591900</v>
      </c>
    </row>
    <row r="172" spans="1:2" x14ac:dyDescent="0.25">
      <c r="A172" s="65" t="s">
        <v>1476</v>
      </c>
      <c r="B172" s="66">
        <v>593601</v>
      </c>
    </row>
    <row r="173" spans="1:2" x14ac:dyDescent="0.25">
      <c r="A173" s="65" t="s">
        <v>1477</v>
      </c>
      <c r="B173" s="66">
        <v>593483</v>
      </c>
    </row>
    <row r="174" spans="1:2" x14ac:dyDescent="0.25">
      <c r="A174" s="65" t="s">
        <v>1478</v>
      </c>
      <c r="B174" s="66">
        <v>224509</v>
      </c>
    </row>
    <row r="175" spans="1:2" x14ac:dyDescent="0.25">
      <c r="A175" s="65" t="s">
        <v>1479</v>
      </c>
      <c r="B175" s="66">
        <v>574941</v>
      </c>
    </row>
    <row r="176" spans="1:2" x14ac:dyDescent="0.25">
      <c r="A176" s="65" t="s">
        <v>12374</v>
      </c>
      <c r="B176" s="66">
        <v>491794</v>
      </c>
    </row>
    <row r="177" spans="1:2" x14ac:dyDescent="0.25">
      <c r="A177" s="65" t="s">
        <v>1480</v>
      </c>
      <c r="B177" s="66">
        <v>493537</v>
      </c>
    </row>
    <row r="178" spans="1:2" x14ac:dyDescent="0.25">
      <c r="A178" s="65" t="s">
        <v>1481</v>
      </c>
      <c r="B178" s="66">
        <v>592643</v>
      </c>
    </row>
    <row r="179" spans="1:2" x14ac:dyDescent="0.25">
      <c r="A179" s="65" t="s">
        <v>1482</v>
      </c>
      <c r="B179" s="66">
        <v>592561</v>
      </c>
    </row>
    <row r="180" spans="1:2" x14ac:dyDescent="0.25">
      <c r="A180" s="65" t="s">
        <v>1483</v>
      </c>
      <c r="B180" s="66">
        <v>591223</v>
      </c>
    </row>
    <row r="181" spans="1:2" x14ac:dyDescent="0.25">
      <c r="A181" s="65" t="s">
        <v>1484</v>
      </c>
      <c r="B181" s="66">
        <v>592995</v>
      </c>
    </row>
    <row r="182" spans="1:2" x14ac:dyDescent="0.25">
      <c r="A182" s="65" t="s">
        <v>12375</v>
      </c>
      <c r="B182" s="66">
        <v>594393</v>
      </c>
    </row>
    <row r="183" spans="1:2" x14ac:dyDescent="0.25">
      <c r="A183" s="65" t="s">
        <v>1485</v>
      </c>
      <c r="B183" s="66">
        <v>593057</v>
      </c>
    </row>
    <row r="184" spans="1:2" x14ac:dyDescent="0.25">
      <c r="A184" s="65" t="s">
        <v>1486</v>
      </c>
      <c r="B184" s="66">
        <v>589410</v>
      </c>
    </row>
    <row r="185" spans="1:2" x14ac:dyDescent="0.25">
      <c r="A185" s="65" t="s">
        <v>1487</v>
      </c>
      <c r="B185" s="66">
        <v>592593</v>
      </c>
    </row>
    <row r="186" spans="1:2" x14ac:dyDescent="0.25">
      <c r="A186" s="65" t="s">
        <v>12376</v>
      </c>
      <c r="B186" s="66">
        <v>594344</v>
      </c>
    </row>
    <row r="187" spans="1:2" x14ac:dyDescent="0.25">
      <c r="A187" s="65" t="s">
        <v>1488</v>
      </c>
      <c r="B187" s="66">
        <v>591347</v>
      </c>
    </row>
    <row r="188" spans="1:2" x14ac:dyDescent="0.25">
      <c r="A188" s="65" t="s">
        <v>1489</v>
      </c>
      <c r="B188" s="66">
        <v>592401</v>
      </c>
    </row>
    <row r="189" spans="1:2" x14ac:dyDescent="0.25">
      <c r="A189" s="65" t="s">
        <v>1490</v>
      </c>
      <c r="B189" s="66">
        <v>66500</v>
      </c>
    </row>
    <row r="190" spans="1:2" x14ac:dyDescent="0.25">
      <c r="A190" s="65" t="s">
        <v>1491</v>
      </c>
      <c r="B190" s="66">
        <v>591144</v>
      </c>
    </row>
    <row r="191" spans="1:2" x14ac:dyDescent="0.25">
      <c r="A191" s="65" t="s">
        <v>12377</v>
      </c>
      <c r="B191" s="66">
        <v>491796</v>
      </c>
    </row>
    <row r="192" spans="1:2" x14ac:dyDescent="0.25">
      <c r="A192" s="65" t="s">
        <v>1492</v>
      </c>
      <c r="B192" s="66">
        <v>591308</v>
      </c>
    </row>
    <row r="193" spans="1:2" x14ac:dyDescent="0.25">
      <c r="A193" s="65" t="s">
        <v>1493</v>
      </c>
      <c r="B193" s="66">
        <v>584543</v>
      </c>
    </row>
    <row r="194" spans="1:2" x14ac:dyDescent="0.25">
      <c r="A194" s="65" t="s">
        <v>1494</v>
      </c>
      <c r="B194" s="66">
        <v>593221</v>
      </c>
    </row>
    <row r="195" spans="1:2" x14ac:dyDescent="0.25">
      <c r="A195" s="65" t="s">
        <v>1495</v>
      </c>
      <c r="B195" s="66">
        <v>591907</v>
      </c>
    </row>
    <row r="196" spans="1:2" x14ac:dyDescent="0.25">
      <c r="A196" s="65" t="s">
        <v>1496</v>
      </c>
      <c r="B196" s="66">
        <v>591861</v>
      </c>
    </row>
    <row r="197" spans="1:2" x14ac:dyDescent="0.25">
      <c r="A197" s="65" t="s">
        <v>1497</v>
      </c>
      <c r="B197" s="66">
        <v>593465</v>
      </c>
    </row>
    <row r="198" spans="1:2" x14ac:dyDescent="0.25">
      <c r="A198" s="65" t="s">
        <v>1498</v>
      </c>
      <c r="B198" s="66">
        <v>590718</v>
      </c>
    </row>
    <row r="199" spans="1:2" x14ac:dyDescent="0.25">
      <c r="A199" s="65" t="s">
        <v>1499</v>
      </c>
      <c r="B199" s="66">
        <v>591416</v>
      </c>
    </row>
    <row r="200" spans="1:2" x14ac:dyDescent="0.25">
      <c r="A200" s="65" t="s">
        <v>1500</v>
      </c>
      <c r="B200" s="66">
        <v>593678</v>
      </c>
    </row>
    <row r="201" spans="1:2" x14ac:dyDescent="0.25">
      <c r="A201" s="65" t="s">
        <v>1501</v>
      </c>
      <c r="B201" s="66">
        <v>591086</v>
      </c>
    </row>
    <row r="202" spans="1:2" x14ac:dyDescent="0.25">
      <c r="A202" s="65" t="s">
        <v>1502</v>
      </c>
      <c r="B202" s="66">
        <v>491798</v>
      </c>
    </row>
    <row r="203" spans="1:2" x14ac:dyDescent="0.25">
      <c r="A203" s="65" t="s">
        <v>12378</v>
      </c>
      <c r="B203" s="66">
        <v>594039</v>
      </c>
    </row>
    <row r="204" spans="1:2" x14ac:dyDescent="0.25">
      <c r="A204" s="65" t="s">
        <v>1503</v>
      </c>
      <c r="B204" s="66">
        <v>592187</v>
      </c>
    </row>
    <row r="205" spans="1:2" x14ac:dyDescent="0.25">
      <c r="A205" s="65" t="s">
        <v>12379</v>
      </c>
      <c r="B205" s="66">
        <v>594252</v>
      </c>
    </row>
    <row r="206" spans="1:2" x14ac:dyDescent="0.25">
      <c r="A206" s="65" t="s">
        <v>1504</v>
      </c>
      <c r="B206" s="66">
        <v>589307</v>
      </c>
    </row>
    <row r="207" spans="1:2" x14ac:dyDescent="0.25">
      <c r="A207" s="65" t="s">
        <v>12380</v>
      </c>
      <c r="B207" s="66">
        <v>594248</v>
      </c>
    </row>
    <row r="208" spans="1:2" x14ac:dyDescent="0.25">
      <c r="A208" s="65" t="s">
        <v>1505</v>
      </c>
      <c r="B208" s="66">
        <v>591439</v>
      </c>
    </row>
    <row r="209" spans="1:2" x14ac:dyDescent="0.25">
      <c r="A209" s="65" t="s">
        <v>1506</v>
      </c>
      <c r="B209" s="66">
        <v>491799</v>
      </c>
    </row>
    <row r="210" spans="1:2" x14ac:dyDescent="0.25">
      <c r="A210" s="65" t="s">
        <v>1507</v>
      </c>
      <c r="B210" s="66">
        <v>591913</v>
      </c>
    </row>
    <row r="211" spans="1:2" x14ac:dyDescent="0.25">
      <c r="A211" s="65" t="s">
        <v>1508</v>
      </c>
      <c r="B211" s="66">
        <v>589461</v>
      </c>
    </row>
    <row r="212" spans="1:2" x14ac:dyDescent="0.25">
      <c r="A212" s="65" t="s">
        <v>1509</v>
      </c>
      <c r="B212" s="66">
        <v>492470</v>
      </c>
    </row>
    <row r="213" spans="1:2" x14ac:dyDescent="0.25">
      <c r="A213" s="65" t="s">
        <v>1510</v>
      </c>
      <c r="B213" s="66">
        <v>593005</v>
      </c>
    </row>
    <row r="214" spans="1:2" x14ac:dyDescent="0.25">
      <c r="A214" s="65" t="s">
        <v>1511</v>
      </c>
      <c r="B214" s="66">
        <v>592098</v>
      </c>
    </row>
    <row r="215" spans="1:2" x14ac:dyDescent="0.25">
      <c r="A215" s="65" t="s">
        <v>1512</v>
      </c>
      <c r="B215" s="66">
        <v>592355</v>
      </c>
    </row>
    <row r="216" spans="1:2" x14ac:dyDescent="0.25">
      <c r="A216" s="65" t="s">
        <v>1513</v>
      </c>
      <c r="B216" s="66">
        <v>591988</v>
      </c>
    </row>
    <row r="217" spans="1:2" x14ac:dyDescent="0.25">
      <c r="A217" s="65" t="s">
        <v>12381</v>
      </c>
      <c r="B217" s="66">
        <v>594055</v>
      </c>
    </row>
    <row r="218" spans="1:2" x14ac:dyDescent="0.25">
      <c r="A218" s="65" t="s">
        <v>12382</v>
      </c>
      <c r="B218" s="66">
        <v>594413</v>
      </c>
    </row>
    <row r="219" spans="1:2" x14ac:dyDescent="0.25">
      <c r="A219" s="65" t="s">
        <v>12383</v>
      </c>
      <c r="B219" s="66">
        <v>594535</v>
      </c>
    </row>
    <row r="220" spans="1:2" x14ac:dyDescent="0.25">
      <c r="A220" s="65" t="s">
        <v>1514</v>
      </c>
      <c r="B220" s="66">
        <v>589569</v>
      </c>
    </row>
    <row r="221" spans="1:2" x14ac:dyDescent="0.25">
      <c r="A221" s="65" t="s">
        <v>1515</v>
      </c>
      <c r="B221" s="66">
        <v>593070</v>
      </c>
    </row>
    <row r="222" spans="1:2" x14ac:dyDescent="0.25">
      <c r="A222" s="65" t="s">
        <v>1516</v>
      </c>
      <c r="B222" s="66">
        <v>67944</v>
      </c>
    </row>
    <row r="223" spans="1:2" x14ac:dyDescent="0.25">
      <c r="A223" s="65" t="s">
        <v>1517</v>
      </c>
      <c r="B223" s="66">
        <v>292568</v>
      </c>
    </row>
    <row r="224" spans="1:2" x14ac:dyDescent="0.25">
      <c r="A224" s="65" t="s">
        <v>1518</v>
      </c>
      <c r="B224" s="66">
        <v>592383</v>
      </c>
    </row>
    <row r="225" spans="1:2" x14ac:dyDescent="0.25">
      <c r="A225" s="65" t="s">
        <v>1519</v>
      </c>
      <c r="B225" s="66">
        <v>591393</v>
      </c>
    </row>
    <row r="226" spans="1:2" x14ac:dyDescent="0.25">
      <c r="A226" s="65" t="s">
        <v>1520</v>
      </c>
      <c r="B226" s="66">
        <v>591488</v>
      </c>
    </row>
    <row r="227" spans="1:2" x14ac:dyDescent="0.25">
      <c r="A227" s="65" t="s">
        <v>1521</v>
      </c>
      <c r="B227" s="66">
        <v>591862</v>
      </c>
    </row>
    <row r="228" spans="1:2" x14ac:dyDescent="0.25">
      <c r="A228" s="65" t="s">
        <v>1522</v>
      </c>
      <c r="B228" s="66">
        <v>591990</v>
      </c>
    </row>
    <row r="229" spans="1:2" x14ac:dyDescent="0.25">
      <c r="A229" s="65" t="s">
        <v>1523</v>
      </c>
      <c r="B229" s="66">
        <v>592980</v>
      </c>
    </row>
    <row r="230" spans="1:2" x14ac:dyDescent="0.25">
      <c r="A230" s="65" t="s">
        <v>1524</v>
      </c>
      <c r="B230" s="66">
        <v>491800</v>
      </c>
    </row>
    <row r="231" spans="1:2" x14ac:dyDescent="0.25">
      <c r="A231" s="65" t="s">
        <v>1525</v>
      </c>
      <c r="B231" s="66">
        <v>593335</v>
      </c>
    </row>
    <row r="232" spans="1:2" x14ac:dyDescent="0.25">
      <c r="A232" s="65" t="s">
        <v>1526</v>
      </c>
      <c r="B232" s="66">
        <v>491801</v>
      </c>
    </row>
    <row r="233" spans="1:2" x14ac:dyDescent="0.25">
      <c r="A233" s="65" t="s">
        <v>12384</v>
      </c>
      <c r="B233" s="66">
        <v>594323</v>
      </c>
    </row>
    <row r="234" spans="1:2" x14ac:dyDescent="0.25">
      <c r="A234" s="65" t="s">
        <v>1527</v>
      </c>
      <c r="B234" s="66">
        <v>593503</v>
      </c>
    </row>
    <row r="235" spans="1:2" x14ac:dyDescent="0.25">
      <c r="A235" s="65" t="s">
        <v>1528</v>
      </c>
      <c r="B235" s="66">
        <v>586908</v>
      </c>
    </row>
    <row r="236" spans="1:2" x14ac:dyDescent="0.25">
      <c r="A236" s="65" t="s">
        <v>12385</v>
      </c>
      <c r="B236" s="66">
        <v>593790</v>
      </c>
    </row>
    <row r="237" spans="1:2" x14ac:dyDescent="0.25">
      <c r="A237" s="65" t="s">
        <v>1529</v>
      </c>
      <c r="B237" s="66">
        <v>591996</v>
      </c>
    </row>
    <row r="238" spans="1:2" x14ac:dyDescent="0.25">
      <c r="A238" s="65" t="s">
        <v>1530</v>
      </c>
      <c r="B238" s="66">
        <v>574945</v>
      </c>
    </row>
    <row r="239" spans="1:2" x14ac:dyDescent="0.25">
      <c r="A239" s="65" t="s">
        <v>1531</v>
      </c>
      <c r="B239" s="66">
        <v>593675</v>
      </c>
    </row>
    <row r="240" spans="1:2" x14ac:dyDescent="0.25">
      <c r="A240" s="65" t="s">
        <v>1532</v>
      </c>
      <c r="B240" s="66">
        <v>593528</v>
      </c>
    </row>
    <row r="241" spans="1:2" x14ac:dyDescent="0.25">
      <c r="A241" s="65" t="s">
        <v>1533</v>
      </c>
      <c r="B241" s="66">
        <v>589515</v>
      </c>
    </row>
    <row r="242" spans="1:2" x14ac:dyDescent="0.25">
      <c r="A242" s="65" t="s">
        <v>12386</v>
      </c>
      <c r="B242" s="66">
        <v>594253</v>
      </c>
    </row>
    <row r="243" spans="1:2" x14ac:dyDescent="0.25">
      <c r="A243" s="65" t="s">
        <v>1534</v>
      </c>
      <c r="B243" s="66">
        <v>591401</v>
      </c>
    </row>
    <row r="244" spans="1:2" x14ac:dyDescent="0.25">
      <c r="A244" s="65" t="s">
        <v>1535</v>
      </c>
      <c r="B244" s="66">
        <v>592144</v>
      </c>
    </row>
    <row r="245" spans="1:2" x14ac:dyDescent="0.25">
      <c r="A245" s="65" t="s">
        <v>12387</v>
      </c>
      <c r="B245" s="66">
        <v>591364</v>
      </c>
    </row>
    <row r="246" spans="1:2" x14ac:dyDescent="0.25">
      <c r="A246" s="65" t="s">
        <v>1536</v>
      </c>
      <c r="B246" s="66">
        <v>491033</v>
      </c>
    </row>
    <row r="247" spans="1:2" x14ac:dyDescent="0.25">
      <c r="A247" s="65" t="s">
        <v>1537</v>
      </c>
      <c r="B247" s="66">
        <v>591417</v>
      </c>
    </row>
    <row r="248" spans="1:2" x14ac:dyDescent="0.25">
      <c r="A248" s="65" t="s">
        <v>1538</v>
      </c>
      <c r="B248" s="66">
        <v>224525</v>
      </c>
    </row>
    <row r="249" spans="1:2" x14ac:dyDescent="0.25">
      <c r="A249" s="65" t="s">
        <v>1539</v>
      </c>
      <c r="B249" s="66">
        <v>583101</v>
      </c>
    </row>
    <row r="250" spans="1:2" x14ac:dyDescent="0.25">
      <c r="A250" s="65" t="s">
        <v>1540</v>
      </c>
      <c r="B250" s="66">
        <v>491802</v>
      </c>
    </row>
    <row r="251" spans="1:2" x14ac:dyDescent="0.25">
      <c r="A251" s="65" t="s">
        <v>1541</v>
      </c>
      <c r="B251" s="66">
        <v>586649</v>
      </c>
    </row>
    <row r="252" spans="1:2" x14ac:dyDescent="0.25">
      <c r="A252" s="65" t="s">
        <v>1542</v>
      </c>
      <c r="B252" s="66">
        <v>107020</v>
      </c>
    </row>
    <row r="253" spans="1:2" x14ac:dyDescent="0.25">
      <c r="A253" s="65" t="s">
        <v>1543</v>
      </c>
      <c r="B253" s="66">
        <v>592680</v>
      </c>
    </row>
    <row r="254" spans="1:2" x14ac:dyDescent="0.25">
      <c r="A254" s="65" t="s">
        <v>1544</v>
      </c>
      <c r="B254" s="66">
        <v>592864</v>
      </c>
    </row>
    <row r="255" spans="1:2" x14ac:dyDescent="0.25">
      <c r="A255" s="65" t="s">
        <v>1545</v>
      </c>
      <c r="B255" s="66">
        <v>592156</v>
      </c>
    </row>
    <row r="256" spans="1:2" x14ac:dyDescent="0.25">
      <c r="A256" s="65" t="s">
        <v>1546</v>
      </c>
      <c r="B256" s="66">
        <v>591340</v>
      </c>
    </row>
    <row r="257" spans="1:2" x14ac:dyDescent="0.25">
      <c r="A257" s="65" t="s">
        <v>1547</v>
      </c>
      <c r="B257" s="66">
        <v>271814</v>
      </c>
    </row>
    <row r="258" spans="1:2" x14ac:dyDescent="0.25">
      <c r="A258" s="65" t="s">
        <v>1548</v>
      </c>
      <c r="B258" s="66">
        <v>577774</v>
      </c>
    </row>
    <row r="259" spans="1:2" x14ac:dyDescent="0.25">
      <c r="A259" s="65" t="s">
        <v>1549</v>
      </c>
      <c r="B259" s="66">
        <v>272168</v>
      </c>
    </row>
    <row r="260" spans="1:2" x14ac:dyDescent="0.25">
      <c r="A260" s="65" t="s">
        <v>1550</v>
      </c>
      <c r="B260" s="66">
        <v>589676</v>
      </c>
    </row>
    <row r="261" spans="1:2" x14ac:dyDescent="0.25">
      <c r="A261" s="65" t="s">
        <v>1551</v>
      </c>
      <c r="B261" s="66">
        <v>590483</v>
      </c>
    </row>
    <row r="262" spans="1:2" x14ac:dyDescent="0.25">
      <c r="A262" s="65" t="s">
        <v>1552</v>
      </c>
      <c r="B262" s="66">
        <v>592731</v>
      </c>
    </row>
    <row r="263" spans="1:2" x14ac:dyDescent="0.25">
      <c r="A263" s="65" t="s">
        <v>1553</v>
      </c>
      <c r="B263" s="66">
        <v>593431</v>
      </c>
    </row>
    <row r="264" spans="1:2" x14ac:dyDescent="0.25">
      <c r="A264" s="65" t="s">
        <v>1554</v>
      </c>
      <c r="B264" s="66">
        <v>578454</v>
      </c>
    </row>
    <row r="265" spans="1:2" x14ac:dyDescent="0.25">
      <c r="A265" s="65" t="s">
        <v>1555</v>
      </c>
      <c r="B265" s="66">
        <v>592732</v>
      </c>
    </row>
    <row r="266" spans="1:2" x14ac:dyDescent="0.25">
      <c r="A266" s="65" t="s">
        <v>1556</v>
      </c>
      <c r="B266" s="66">
        <v>587539</v>
      </c>
    </row>
    <row r="267" spans="1:2" x14ac:dyDescent="0.25">
      <c r="A267" s="65" t="s">
        <v>1557</v>
      </c>
      <c r="B267" s="66">
        <v>592596</v>
      </c>
    </row>
    <row r="268" spans="1:2" x14ac:dyDescent="0.25">
      <c r="A268" s="65" t="s">
        <v>1558</v>
      </c>
      <c r="B268" s="66">
        <v>592176</v>
      </c>
    </row>
    <row r="269" spans="1:2" x14ac:dyDescent="0.25">
      <c r="A269" s="65" t="s">
        <v>12388</v>
      </c>
      <c r="B269" s="66">
        <v>594389</v>
      </c>
    </row>
    <row r="270" spans="1:2" x14ac:dyDescent="0.25">
      <c r="A270" s="65" t="s">
        <v>1559</v>
      </c>
      <c r="B270" s="66">
        <v>593511</v>
      </c>
    </row>
    <row r="271" spans="1:2" x14ac:dyDescent="0.25">
      <c r="A271" s="65" t="s">
        <v>1560</v>
      </c>
      <c r="B271" s="66">
        <v>492471</v>
      </c>
    </row>
    <row r="272" spans="1:2" x14ac:dyDescent="0.25">
      <c r="A272" s="65" t="s">
        <v>1561</v>
      </c>
      <c r="B272" s="66">
        <v>592569</v>
      </c>
    </row>
    <row r="273" spans="1:2" x14ac:dyDescent="0.25">
      <c r="A273" s="65" t="s">
        <v>1562</v>
      </c>
      <c r="B273" s="66">
        <v>592554</v>
      </c>
    </row>
    <row r="274" spans="1:2" x14ac:dyDescent="0.25">
      <c r="A274" s="65" t="s">
        <v>1563</v>
      </c>
      <c r="B274" s="66">
        <v>488779</v>
      </c>
    </row>
    <row r="275" spans="1:2" x14ac:dyDescent="0.25">
      <c r="A275" s="65" t="s">
        <v>1564</v>
      </c>
      <c r="B275" s="66">
        <v>593209</v>
      </c>
    </row>
    <row r="276" spans="1:2" x14ac:dyDescent="0.25">
      <c r="A276" s="65" t="s">
        <v>12389</v>
      </c>
      <c r="B276" s="66">
        <v>594512</v>
      </c>
    </row>
    <row r="277" spans="1:2" x14ac:dyDescent="0.25">
      <c r="A277" s="65" t="s">
        <v>1565</v>
      </c>
      <c r="B277" s="66">
        <v>213574</v>
      </c>
    </row>
    <row r="278" spans="1:2" x14ac:dyDescent="0.25">
      <c r="A278" s="65" t="s">
        <v>1566</v>
      </c>
      <c r="B278" s="66">
        <v>43083</v>
      </c>
    </row>
    <row r="279" spans="1:2" x14ac:dyDescent="0.25">
      <c r="A279" s="65" t="s">
        <v>1567</v>
      </c>
      <c r="B279" s="66">
        <v>2212</v>
      </c>
    </row>
    <row r="280" spans="1:2" x14ac:dyDescent="0.25">
      <c r="A280" s="65" t="s">
        <v>1568</v>
      </c>
      <c r="B280" s="66">
        <v>576004</v>
      </c>
    </row>
    <row r="281" spans="1:2" x14ac:dyDescent="0.25">
      <c r="A281" s="65" t="s">
        <v>12390</v>
      </c>
      <c r="B281" s="66">
        <v>593851</v>
      </c>
    </row>
    <row r="282" spans="1:2" x14ac:dyDescent="0.25">
      <c r="A282" s="65" t="s">
        <v>12391</v>
      </c>
      <c r="B282" s="66">
        <v>593592</v>
      </c>
    </row>
    <row r="283" spans="1:2" x14ac:dyDescent="0.25">
      <c r="A283" s="65" t="s">
        <v>12392</v>
      </c>
      <c r="B283" s="66">
        <v>592025</v>
      </c>
    </row>
    <row r="284" spans="1:2" x14ac:dyDescent="0.25">
      <c r="A284" s="65" t="s">
        <v>1569</v>
      </c>
      <c r="B284" s="66">
        <v>592868</v>
      </c>
    </row>
    <row r="285" spans="1:2" x14ac:dyDescent="0.25">
      <c r="A285" s="65" t="s">
        <v>1570</v>
      </c>
      <c r="B285" s="66">
        <v>593235</v>
      </c>
    </row>
    <row r="286" spans="1:2" x14ac:dyDescent="0.25">
      <c r="A286" s="65" t="s">
        <v>1571</v>
      </c>
      <c r="B286" s="66">
        <v>591473</v>
      </c>
    </row>
    <row r="287" spans="1:2" x14ac:dyDescent="0.25">
      <c r="A287" s="65" t="s">
        <v>12393</v>
      </c>
      <c r="B287" s="66">
        <v>594038</v>
      </c>
    </row>
    <row r="288" spans="1:2" x14ac:dyDescent="0.25">
      <c r="A288" s="65" t="s">
        <v>12394</v>
      </c>
      <c r="B288" s="66">
        <v>594056</v>
      </c>
    </row>
    <row r="289" spans="1:2" x14ac:dyDescent="0.25">
      <c r="A289" s="65" t="s">
        <v>1572</v>
      </c>
      <c r="B289" s="66">
        <v>593140</v>
      </c>
    </row>
    <row r="290" spans="1:2" x14ac:dyDescent="0.25">
      <c r="A290" s="65" t="s">
        <v>1573</v>
      </c>
      <c r="B290" s="66">
        <v>274053</v>
      </c>
    </row>
    <row r="291" spans="1:2" x14ac:dyDescent="0.25">
      <c r="A291" s="65" t="s">
        <v>1574</v>
      </c>
      <c r="B291" s="66">
        <v>590182</v>
      </c>
    </row>
    <row r="292" spans="1:2" x14ac:dyDescent="0.25">
      <c r="A292" s="65" t="s">
        <v>1575</v>
      </c>
      <c r="B292" s="66">
        <v>591867</v>
      </c>
    </row>
    <row r="293" spans="1:2" x14ac:dyDescent="0.25">
      <c r="A293" s="65" t="s">
        <v>12395</v>
      </c>
      <c r="B293" s="66">
        <v>593791</v>
      </c>
    </row>
    <row r="294" spans="1:2" x14ac:dyDescent="0.25">
      <c r="A294" s="65" t="s">
        <v>1576</v>
      </c>
      <c r="B294" s="66">
        <v>271720</v>
      </c>
    </row>
    <row r="295" spans="1:2" x14ac:dyDescent="0.25">
      <c r="A295" s="65" t="s">
        <v>1577</v>
      </c>
      <c r="B295" s="66">
        <v>271689</v>
      </c>
    </row>
    <row r="296" spans="1:2" x14ac:dyDescent="0.25">
      <c r="A296" s="65" t="s">
        <v>12396</v>
      </c>
      <c r="B296" s="66">
        <v>592903</v>
      </c>
    </row>
    <row r="297" spans="1:2" x14ac:dyDescent="0.25">
      <c r="A297" s="65" t="s">
        <v>1578</v>
      </c>
      <c r="B297" s="66">
        <v>2513</v>
      </c>
    </row>
    <row r="298" spans="1:2" x14ac:dyDescent="0.25">
      <c r="A298" s="65" t="s">
        <v>1579</v>
      </c>
      <c r="B298" s="66">
        <v>592970</v>
      </c>
    </row>
    <row r="299" spans="1:2" x14ac:dyDescent="0.25">
      <c r="A299" s="65" t="s">
        <v>1580</v>
      </c>
      <c r="B299" s="66">
        <v>591170</v>
      </c>
    </row>
    <row r="300" spans="1:2" x14ac:dyDescent="0.25">
      <c r="A300" s="65" t="s">
        <v>1581</v>
      </c>
      <c r="B300" s="66">
        <v>592106</v>
      </c>
    </row>
    <row r="301" spans="1:2" x14ac:dyDescent="0.25">
      <c r="A301" s="65" t="s">
        <v>1582</v>
      </c>
      <c r="B301" s="66">
        <v>593242</v>
      </c>
    </row>
    <row r="302" spans="1:2" x14ac:dyDescent="0.25">
      <c r="A302" s="65" t="s">
        <v>1583</v>
      </c>
      <c r="B302" s="66">
        <v>584982</v>
      </c>
    </row>
    <row r="303" spans="1:2" x14ac:dyDescent="0.25">
      <c r="A303" s="65" t="s">
        <v>1584</v>
      </c>
      <c r="B303" s="66">
        <v>580576</v>
      </c>
    </row>
    <row r="304" spans="1:2" x14ac:dyDescent="0.25">
      <c r="A304" s="65" t="s">
        <v>1585</v>
      </c>
      <c r="B304" s="66">
        <v>583229</v>
      </c>
    </row>
    <row r="305" spans="1:2" x14ac:dyDescent="0.25">
      <c r="A305" s="65" t="s">
        <v>1586</v>
      </c>
      <c r="B305" s="66">
        <v>591092</v>
      </c>
    </row>
    <row r="306" spans="1:2" x14ac:dyDescent="0.25">
      <c r="A306" s="65" t="s">
        <v>1587</v>
      </c>
      <c r="B306" s="66">
        <v>271990</v>
      </c>
    </row>
    <row r="307" spans="1:2" x14ac:dyDescent="0.25">
      <c r="A307" s="65" t="s">
        <v>1588</v>
      </c>
      <c r="B307" s="66">
        <v>587766</v>
      </c>
    </row>
    <row r="308" spans="1:2" x14ac:dyDescent="0.25">
      <c r="A308" s="65" t="s">
        <v>1589</v>
      </c>
      <c r="B308" s="66">
        <v>593510</v>
      </c>
    </row>
    <row r="309" spans="1:2" x14ac:dyDescent="0.25">
      <c r="A309" s="65" t="s">
        <v>1590</v>
      </c>
      <c r="B309" s="66">
        <v>587252</v>
      </c>
    </row>
    <row r="310" spans="1:2" x14ac:dyDescent="0.25">
      <c r="A310" s="65" t="s">
        <v>1591</v>
      </c>
      <c r="B310" s="66">
        <v>593244</v>
      </c>
    </row>
    <row r="311" spans="1:2" x14ac:dyDescent="0.25">
      <c r="A311" s="65" t="s">
        <v>12397</v>
      </c>
      <c r="B311" s="66">
        <v>594467</v>
      </c>
    </row>
    <row r="312" spans="1:2" x14ac:dyDescent="0.25">
      <c r="A312" s="65" t="s">
        <v>1592</v>
      </c>
      <c r="B312" s="66">
        <v>592005</v>
      </c>
    </row>
    <row r="313" spans="1:2" x14ac:dyDescent="0.25">
      <c r="A313" s="65" t="s">
        <v>1593</v>
      </c>
      <c r="B313" s="66">
        <v>592854</v>
      </c>
    </row>
    <row r="314" spans="1:2" x14ac:dyDescent="0.25">
      <c r="A314" s="65" t="s">
        <v>1594</v>
      </c>
      <c r="B314" s="66">
        <v>288357</v>
      </c>
    </row>
    <row r="315" spans="1:2" x14ac:dyDescent="0.25">
      <c r="A315" s="65" t="s">
        <v>1595</v>
      </c>
      <c r="B315" s="66">
        <v>493561</v>
      </c>
    </row>
    <row r="316" spans="1:2" x14ac:dyDescent="0.25">
      <c r="A316" s="65" t="s">
        <v>1596</v>
      </c>
      <c r="B316" s="66">
        <v>592347</v>
      </c>
    </row>
    <row r="317" spans="1:2" x14ac:dyDescent="0.25">
      <c r="A317" s="65" t="s">
        <v>12398</v>
      </c>
      <c r="B317" s="66">
        <v>594260</v>
      </c>
    </row>
    <row r="318" spans="1:2" x14ac:dyDescent="0.25">
      <c r="A318" s="65" t="s">
        <v>1597</v>
      </c>
      <c r="B318" s="66">
        <v>593069</v>
      </c>
    </row>
    <row r="319" spans="1:2" x14ac:dyDescent="0.25">
      <c r="A319" s="65" t="s">
        <v>1598</v>
      </c>
      <c r="B319" s="66">
        <v>591169</v>
      </c>
    </row>
    <row r="320" spans="1:2" x14ac:dyDescent="0.25">
      <c r="A320" s="65" t="s">
        <v>1599</v>
      </c>
      <c r="B320" s="66">
        <v>593508</v>
      </c>
    </row>
    <row r="321" spans="1:2" x14ac:dyDescent="0.25">
      <c r="A321" s="65" t="s">
        <v>1600</v>
      </c>
      <c r="B321" s="66">
        <v>588578</v>
      </c>
    </row>
    <row r="322" spans="1:2" x14ac:dyDescent="0.25">
      <c r="A322" s="65" t="s">
        <v>1601</v>
      </c>
      <c r="B322" s="66">
        <v>590433</v>
      </c>
    </row>
    <row r="323" spans="1:2" x14ac:dyDescent="0.25">
      <c r="A323" s="65" t="s">
        <v>1602</v>
      </c>
      <c r="B323" s="66">
        <v>592539</v>
      </c>
    </row>
    <row r="324" spans="1:2" x14ac:dyDescent="0.25">
      <c r="A324" s="65" t="s">
        <v>1603</v>
      </c>
      <c r="B324" s="66">
        <v>211129</v>
      </c>
    </row>
    <row r="325" spans="1:2" x14ac:dyDescent="0.25">
      <c r="A325" s="65" t="s">
        <v>1604</v>
      </c>
      <c r="B325" s="66">
        <v>217662</v>
      </c>
    </row>
    <row r="326" spans="1:2" x14ac:dyDescent="0.25">
      <c r="A326" s="65" t="s">
        <v>1605</v>
      </c>
      <c r="B326" s="66">
        <v>574971</v>
      </c>
    </row>
    <row r="327" spans="1:2" x14ac:dyDescent="0.25">
      <c r="A327" s="65" t="s">
        <v>1606</v>
      </c>
      <c r="B327" s="66">
        <v>593197</v>
      </c>
    </row>
    <row r="328" spans="1:2" x14ac:dyDescent="0.25">
      <c r="A328" s="65" t="s">
        <v>1607</v>
      </c>
      <c r="B328" s="66">
        <v>588695</v>
      </c>
    </row>
    <row r="329" spans="1:2" x14ac:dyDescent="0.25">
      <c r="A329" s="65" t="s">
        <v>1608</v>
      </c>
      <c r="B329" s="66">
        <v>491824</v>
      </c>
    </row>
    <row r="330" spans="1:2" x14ac:dyDescent="0.25">
      <c r="A330" s="65" t="s">
        <v>1609</v>
      </c>
      <c r="B330" s="66">
        <v>60886</v>
      </c>
    </row>
    <row r="331" spans="1:2" x14ac:dyDescent="0.25">
      <c r="A331" s="65" t="s">
        <v>1610</v>
      </c>
      <c r="B331" s="66">
        <v>593210</v>
      </c>
    </row>
    <row r="332" spans="1:2" x14ac:dyDescent="0.25">
      <c r="A332" s="65" t="s">
        <v>1611</v>
      </c>
      <c r="B332" s="66">
        <v>578444</v>
      </c>
    </row>
    <row r="333" spans="1:2" x14ac:dyDescent="0.25">
      <c r="A333" s="65" t="s">
        <v>1612</v>
      </c>
      <c r="B333" s="66">
        <v>578445</v>
      </c>
    </row>
    <row r="334" spans="1:2" x14ac:dyDescent="0.25">
      <c r="A334" s="65" t="s">
        <v>1613</v>
      </c>
      <c r="B334" s="66">
        <v>578452</v>
      </c>
    </row>
    <row r="335" spans="1:2" x14ac:dyDescent="0.25">
      <c r="A335" s="65" t="s">
        <v>1614</v>
      </c>
      <c r="B335" s="66">
        <v>590918</v>
      </c>
    </row>
    <row r="336" spans="1:2" x14ac:dyDescent="0.25">
      <c r="A336" s="65" t="s">
        <v>1615</v>
      </c>
      <c r="B336" s="66">
        <v>593740</v>
      </c>
    </row>
    <row r="337" spans="1:2" x14ac:dyDescent="0.25">
      <c r="A337" s="65" t="s">
        <v>1616</v>
      </c>
      <c r="B337" s="66">
        <v>592065</v>
      </c>
    </row>
    <row r="338" spans="1:2" x14ac:dyDescent="0.25">
      <c r="A338" s="65" t="s">
        <v>1617</v>
      </c>
      <c r="B338" s="66">
        <v>211171</v>
      </c>
    </row>
    <row r="339" spans="1:2" x14ac:dyDescent="0.25">
      <c r="A339" s="65" t="s">
        <v>12399</v>
      </c>
      <c r="B339" s="66">
        <v>594438</v>
      </c>
    </row>
    <row r="340" spans="1:2" x14ac:dyDescent="0.25">
      <c r="A340" s="65" t="s">
        <v>1618</v>
      </c>
      <c r="B340" s="66">
        <v>592321</v>
      </c>
    </row>
    <row r="341" spans="1:2" x14ac:dyDescent="0.25">
      <c r="A341" s="65" t="s">
        <v>12400</v>
      </c>
      <c r="B341" s="66">
        <v>594105</v>
      </c>
    </row>
    <row r="342" spans="1:2" x14ac:dyDescent="0.25">
      <c r="A342" s="65" t="s">
        <v>1619</v>
      </c>
      <c r="B342" s="66">
        <v>590911</v>
      </c>
    </row>
    <row r="343" spans="1:2" x14ac:dyDescent="0.25">
      <c r="A343" s="65" t="s">
        <v>12401</v>
      </c>
      <c r="B343" s="66">
        <v>3525</v>
      </c>
    </row>
    <row r="344" spans="1:2" x14ac:dyDescent="0.25">
      <c r="A344" s="65" t="s">
        <v>1620</v>
      </c>
      <c r="B344" s="66">
        <v>494022</v>
      </c>
    </row>
    <row r="345" spans="1:2" x14ac:dyDescent="0.25">
      <c r="A345" s="65" t="s">
        <v>1621</v>
      </c>
      <c r="B345" s="66">
        <v>591915</v>
      </c>
    </row>
    <row r="346" spans="1:2" x14ac:dyDescent="0.25">
      <c r="A346" s="65" t="s">
        <v>1622</v>
      </c>
      <c r="B346" s="66">
        <v>494019</v>
      </c>
    </row>
    <row r="347" spans="1:2" x14ac:dyDescent="0.25">
      <c r="A347" s="65" t="s">
        <v>12402</v>
      </c>
      <c r="B347" s="66">
        <v>594187</v>
      </c>
    </row>
    <row r="348" spans="1:2" x14ac:dyDescent="0.25">
      <c r="A348" s="65" t="s">
        <v>1623</v>
      </c>
      <c r="B348" s="66">
        <v>592400</v>
      </c>
    </row>
    <row r="349" spans="1:2" x14ac:dyDescent="0.25">
      <c r="A349" s="65" t="s">
        <v>1624</v>
      </c>
      <c r="B349" s="66">
        <v>589581</v>
      </c>
    </row>
    <row r="350" spans="1:2" x14ac:dyDescent="0.25">
      <c r="A350" s="65" t="s">
        <v>12403</v>
      </c>
      <c r="B350" s="66">
        <v>594429</v>
      </c>
    </row>
    <row r="351" spans="1:2" x14ac:dyDescent="0.25">
      <c r="A351" s="65" t="s">
        <v>1625</v>
      </c>
      <c r="B351" s="66">
        <v>444830</v>
      </c>
    </row>
    <row r="352" spans="1:2" x14ac:dyDescent="0.25">
      <c r="A352" s="65" t="s">
        <v>12404</v>
      </c>
      <c r="B352" s="66">
        <v>594361</v>
      </c>
    </row>
    <row r="353" spans="1:2" x14ac:dyDescent="0.25">
      <c r="A353" s="65" t="s">
        <v>1626</v>
      </c>
      <c r="B353" s="66">
        <v>273386</v>
      </c>
    </row>
    <row r="354" spans="1:2" x14ac:dyDescent="0.25">
      <c r="A354" s="65" t="s">
        <v>1627</v>
      </c>
      <c r="B354" s="66">
        <v>578446</v>
      </c>
    </row>
    <row r="355" spans="1:2" x14ac:dyDescent="0.25">
      <c r="A355" s="65" t="s">
        <v>1628</v>
      </c>
      <c r="B355" s="66">
        <v>592053</v>
      </c>
    </row>
    <row r="356" spans="1:2" x14ac:dyDescent="0.25">
      <c r="A356" s="65" t="s">
        <v>12405</v>
      </c>
      <c r="B356" s="66">
        <v>594251</v>
      </c>
    </row>
    <row r="357" spans="1:2" x14ac:dyDescent="0.25">
      <c r="A357" s="65" t="s">
        <v>12406</v>
      </c>
      <c r="B357" s="66">
        <v>594224</v>
      </c>
    </row>
    <row r="358" spans="1:2" x14ac:dyDescent="0.25">
      <c r="A358" s="65" t="s">
        <v>1629</v>
      </c>
      <c r="B358" s="66">
        <v>590900</v>
      </c>
    </row>
    <row r="359" spans="1:2" x14ac:dyDescent="0.25">
      <c r="A359" s="65" t="s">
        <v>1630</v>
      </c>
      <c r="B359" s="66">
        <v>575960</v>
      </c>
    </row>
    <row r="360" spans="1:2" x14ac:dyDescent="0.25">
      <c r="A360" s="65" t="s">
        <v>1631</v>
      </c>
      <c r="B360" s="66">
        <v>591874</v>
      </c>
    </row>
    <row r="361" spans="1:2" x14ac:dyDescent="0.25">
      <c r="A361" s="65" t="s">
        <v>1632</v>
      </c>
      <c r="B361" s="66">
        <v>574974</v>
      </c>
    </row>
    <row r="362" spans="1:2" x14ac:dyDescent="0.25">
      <c r="A362" s="65" t="s">
        <v>1633</v>
      </c>
      <c r="B362" s="66">
        <v>592671</v>
      </c>
    </row>
    <row r="363" spans="1:2" x14ac:dyDescent="0.25">
      <c r="A363" s="65" t="s">
        <v>1634</v>
      </c>
      <c r="B363" s="66">
        <v>593490</v>
      </c>
    </row>
    <row r="364" spans="1:2" x14ac:dyDescent="0.25">
      <c r="A364" s="65" t="s">
        <v>1635</v>
      </c>
      <c r="B364" s="66">
        <v>224566</v>
      </c>
    </row>
    <row r="365" spans="1:2" x14ac:dyDescent="0.25">
      <c r="A365" s="65" t="s">
        <v>1636</v>
      </c>
      <c r="B365" s="66">
        <v>593662</v>
      </c>
    </row>
    <row r="366" spans="1:2" x14ac:dyDescent="0.25">
      <c r="A366" s="65" t="s">
        <v>1637</v>
      </c>
      <c r="B366" s="66">
        <v>67965</v>
      </c>
    </row>
    <row r="367" spans="1:2" x14ac:dyDescent="0.25">
      <c r="A367" s="65" t="s">
        <v>1638</v>
      </c>
      <c r="B367" s="66">
        <v>586912</v>
      </c>
    </row>
    <row r="368" spans="1:2" x14ac:dyDescent="0.25">
      <c r="A368" s="65" t="s">
        <v>1639</v>
      </c>
      <c r="B368" s="66">
        <v>592282</v>
      </c>
    </row>
    <row r="369" spans="1:2" x14ac:dyDescent="0.25">
      <c r="A369" s="65" t="s">
        <v>12407</v>
      </c>
      <c r="B369" s="66">
        <v>2006</v>
      </c>
    </row>
    <row r="370" spans="1:2" x14ac:dyDescent="0.25">
      <c r="A370" s="65" t="s">
        <v>1640</v>
      </c>
      <c r="B370" s="66">
        <v>211331</v>
      </c>
    </row>
    <row r="371" spans="1:2" x14ac:dyDescent="0.25">
      <c r="A371" s="65" t="s">
        <v>1641</v>
      </c>
      <c r="B371" s="66">
        <v>589924</v>
      </c>
    </row>
    <row r="372" spans="1:2" x14ac:dyDescent="0.25">
      <c r="A372" s="65" t="s">
        <v>1642</v>
      </c>
      <c r="B372" s="66">
        <v>585696</v>
      </c>
    </row>
    <row r="373" spans="1:2" x14ac:dyDescent="0.25">
      <c r="A373" s="65" t="s">
        <v>1643</v>
      </c>
      <c r="B373" s="66">
        <v>588503</v>
      </c>
    </row>
    <row r="374" spans="1:2" x14ac:dyDescent="0.25">
      <c r="A374" s="65" t="s">
        <v>1644</v>
      </c>
      <c r="B374" s="66">
        <v>585725</v>
      </c>
    </row>
    <row r="375" spans="1:2" x14ac:dyDescent="0.25">
      <c r="A375" s="65" t="s">
        <v>12408</v>
      </c>
      <c r="B375" s="66">
        <v>594313</v>
      </c>
    </row>
    <row r="376" spans="1:2" x14ac:dyDescent="0.25">
      <c r="A376" s="65" t="s">
        <v>1645</v>
      </c>
      <c r="B376" s="66">
        <v>493565</v>
      </c>
    </row>
    <row r="377" spans="1:2" x14ac:dyDescent="0.25">
      <c r="A377" s="65" t="s">
        <v>1646</v>
      </c>
      <c r="B377" s="66">
        <v>586364</v>
      </c>
    </row>
    <row r="378" spans="1:2" x14ac:dyDescent="0.25">
      <c r="A378" s="65" t="s">
        <v>1647</v>
      </c>
      <c r="B378" s="66">
        <v>577752</v>
      </c>
    </row>
    <row r="379" spans="1:2" x14ac:dyDescent="0.25">
      <c r="A379" s="65" t="s">
        <v>1648</v>
      </c>
      <c r="B379" s="66">
        <v>593003</v>
      </c>
    </row>
    <row r="380" spans="1:2" x14ac:dyDescent="0.25">
      <c r="A380" s="65" t="s">
        <v>1649</v>
      </c>
      <c r="B380" s="66">
        <v>585584</v>
      </c>
    </row>
    <row r="381" spans="1:2" x14ac:dyDescent="0.25">
      <c r="A381" s="65" t="s">
        <v>1650</v>
      </c>
      <c r="B381" s="66">
        <v>590776</v>
      </c>
    </row>
    <row r="382" spans="1:2" x14ac:dyDescent="0.25">
      <c r="A382" s="65" t="s">
        <v>12409</v>
      </c>
      <c r="B382" s="66">
        <v>594255</v>
      </c>
    </row>
    <row r="383" spans="1:2" x14ac:dyDescent="0.25">
      <c r="A383" s="65" t="s">
        <v>1651</v>
      </c>
      <c r="B383" s="66">
        <v>591241</v>
      </c>
    </row>
    <row r="384" spans="1:2" x14ac:dyDescent="0.25">
      <c r="A384" s="65" t="s">
        <v>1652</v>
      </c>
      <c r="B384" s="66">
        <v>591863</v>
      </c>
    </row>
    <row r="385" spans="1:2" x14ac:dyDescent="0.25">
      <c r="A385" s="65" t="s">
        <v>1653</v>
      </c>
      <c r="B385" s="66">
        <v>593060</v>
      </c>
    </row>
    <row r="386" spans="1:2" x14ac:dyDescent="0.25">
      <c r="A386" s="65" t="s">
        <v>1654</v>
      </c>
      <c r="B386" s="66">
        <v>591167</v>
      </c>
    </row>
    <row r="387" spans="1:2" x14ac:dyDescent="0.25">
      <c r="A387" s="65" t="s">
        <v>1655</v>
      </c>
      <c r="B387" s="66">
        <v>592570</v>
      </c>
    </row>
    <row r="388" spans="1:2" x14ac:dyDescent="0.25">
      <c r="A388" s="65" t="s">
        <v>1656</v>
      </c>
      <c r="B388" s="66">
        <v>589255</v>
      </c>
    </row>
    <row r="389" spans="1:2" x14ac:dyDescent="0.25">
      <c r="A389" s="65" t="s">
        <v>1657</v>
      </c>
      <c r="B389" s="66">
        <v>591341</v>
      </c>
    </row>
    <row r="390" spans="1:2" x14ac:dyDescent="0.25">
      <c r="A390" s="65" t="s">
        <v>1658</v>
      </c>
      <c r="B390" s="66">
        <v>593718</v>
      </c>
    </row>
    <row r="391" spans="1:2" x14ac:dyDescent="0.25">
      <c r="A391" s="65" t="s">
        <v>1659</v>
      </c>
      <c r="B391" s="66">
        <v>593211</v>
      </c>
    </row>
    <row r="392" spans="1:2" x14ac:dyDescent="0.25">
      <c r="A392" s="65" t="s">
        <v>1660</v>
      </c>
      <c r="B392" s="66">
        <v>592349</v>
      </c>
    </row>
    <row r="393" spans="1:2" x14ac:dyDescent="0.25">
      <c r="A393" s="65" t="s">
        <v>1661</v>
      </c>
      <c r="B393" s="66">
        <v>574977</v>
      </c>
    </row>
    <row r="394" spans="1:2" x14ac:dyDescent="0.25">
      <c r="A394" s="65" t="s">
        <v>1662</v>
      </c>
      <c r="B394" s="66">
        <v>591991</v>
      </c>
    </row>
    <row r="395" spans="1:2" x14ac:dyDescent="0.25">
      <c r="A395" s="65" t="s">
        <v>1663</v>
      </c>
      <c r="B395" s="66">
        <v>593486</v>
      </c>
    </row>
    <row r="396" spans="1:2" x14ac:dyDescent="0.25">
      <c r="A396" s="65" t="s">
        <v>1664</v>
      </c>
      <c r="B396" s="66">
        <v>592107</v>
      </c>
    </row>
    <row r="397" spans="1:2" x14ac:dyDescent="0.25">
      <c r="A397" s="65" t="s">
        <v>1665</v>
      </c>
      <c r="B397" s="66">
        <v>590828</v>
      </c>
    </row>
    <row r="398" spans="1:2" x14ac:dyDescent="0.25">
      <c r="A398" s="65" t="s">
        <v>1666</v>
      </c>
      <c r="B398" s="66">
        <v>590328</v>
      </c>
    </row>
    <row r="399" spans="1:2" x14ac:dyDescent="0.25">
      <c r="A399" s="65" t="s">
        <v>12410</v>
      </c>
      <c r="B399" s="66">
        <v>594072</v>
      </c>
    </row>
    <row r="400" spans="1:2" x14ac:dyDescent="0.25">
      <c r="A400" s="65" t="s">
        <v>1667</v>
      </c>
      <c r="B400" s="66">
        <v>591344</v>
      </c>
    </row>
    <row r="401" spans="1:2" x14ac:dyDescent="0.25">
      <c r="A401" s="65" t="s">
        <v>12411</v>
      </c>
      <c r="B401" s="66">
        <v>594001</v>
      </c>
    </row>
    <row r="402" spans="1:2" x14ac:dyDescent="0.25">
      <c r="A402" s="65" t="s">
        <v>12412</v>
      </c>
      <c r="B402" s="66">
        <v>594457</v>
      </c>
    </row>
    <row r="403" spans="1:2" x14ac:dyDescent="0.25">
      <c r="A403" s="65" t="s">
        <v>1668</v>
      </c>
      <c r="B403" s="66">
        <v>593177</v>
      </c>
    </row>
    <row r="404" spans="1:2" x14ac:dyDescent="0.25">
      <c r="A404" s="65" t="s">
        <v>1669</v>
      </c>
      <c r="B404" s="66">
        <v>592658</v>
      </c>
    </row>
    <row r="405" spans="1:2" x14ac:dyDescent="0.25">
      <c r="A405" s="65" t="s">
        <v>1670</v>
      </c>
      <c r="B405" s="66">
        <v>586911</v>
      </c>
    </row>
    <row r="406" spans="1:2" x14ac:dyDescent="0.25">
      <c r="A406" s="65" t="s">
        <v>1671</v>
      </c>
      <c r="B406" s="66">
        <v>586909</v>
      </c>
    </row>
    <row r="407" spans="1:2" x14ac:dyDescent="0.25">
      <c r="A407" s="65" t="s">
        <v>1672</v>
      </c>
      <c r="B407" s="66">
        <v>591402</v>
      </c>
    </row>
    <row r="408" spans="1:2" x14ac:dyDescent="0.25">
      <c r="A408" s="65" t="s">
        <v>1673</v>
      </c>
      <c r="B408" s="66">
        <v>593760</v>
      </c>
    </row>
    <row r="409" spans="1:2" x14ac:dyDescent="0.25">
      <c r="A409" s="65" t="s">
        <v>1674</v>
      </c>
      <c r="B409" s="66">
        <v>586913</v>
      </c>
    </row>
    <row r="410" spans="1:2" x14ac:dyDescent="0.25">
      <c r="A410" s="65" t="s">
        <v>1675</v>
      </c>
      <c r="B410" s="66">
        <v>593257</v>
      </c>
    </row>
    <row r="411" spans="1:2" x14ac:dyDescent="0.25">
      <c r="A411" s="65" t="s">
        <v>1676</v>
      </c>
      <c r="B411" s="66">
        <v>592595</v>
      </c>
    </row>
    <row r="412" spans="1:2" x14ac:dyDescent="0.25">
      <c r="A412" s="65" t="s">
        <v>1677</v>
      </c>
      <c r="B412" s="66">
        <v>591105</v>
      </c>
    </row>
    <row r="413" spans="1:2" x14ac:dyDescent="0.25">
      <c r="A413" s="65" t="s">
        <v>1678</v>
      </c>
      <c r="B413" s="66">
        <v>593080</v>
      </c>
    </row>
    <row r="414" spans="1:2" x14ac:dyDescent="0.25">
      <c r="A414" s="65" t="s">
        <v>1679</v>
      </c>
      <c r="B414" s="66">
        <v>591237</v>
      </c>
    </row>
    <row r="415" spans="1:2" x14ac:dyDescent="0.25">
      <c r="A415" s="65" t="s">
        <v>1680</v>
      </c>
      <c r="B415" s="66">
        <v>592322</v>
      </c>
    </row>
    <row r="416" spans="1:2" x14ac:dyDescent="0.25">
      <c r="A416" s="65" t="s">
        <v>1681</v>
      </c>
      <c r="B416" s="66">
        <v>593064</v>
      </c>
    </row>
    <row r="417" spans="1:2" x14ac:dyDescent="0.25">
      <c r="A417" s="65" t="s">
        <v>1682</v>
      </c>
      <c r="B417" s="66">
        <v>592370</v>
      </c>
    </row>
    <row r="418" spans="1:2" x14ac:dyDescent="0.25">
      <c r="A418" s="65" t="s">
        <v>1683</v>
      </c>
      <c r="B418" s="66">
        <v>593513</v>
      </c>
    </row>
    <row r="419" spans="1:2" x14ac:dyDescent="0.25">
      <c r="A419" s="65" t="s">
        <v>1684</v>
      </c>
      <c r="B419" s="66">
        <v>593383</v>
      </c>
    </row>
    <row r="420" spans="1:2" x14ac:dyDescent="0.25">
      <c r="A420" s="65" t="s">
        <v>1685</v>
      </c>
      <c r="B420" s="66">
        <v>591908</v>
      </c>
    </row>
    <row r="421" spans="1:2" x14ac:dyDescent="0.25">
      <c r="A421" s="65" t="s">
        <v>1686</v>
      </c>
      <c r="B421" s="66">
        <v>591957</v>
      </c>
    </row>
    <row r="422" spans="1:2" x14ac:dyDescent="0.25">
      <c r="A422" s="65" t="s">
        <v>1687</v>
      </c>
      <c r="B422" s="66">
        <v>586753</v>
      </c>
    </row>
    <row r="423" spans="1:2" x14ac:dyDescent="0.25">
      <c r="A423" s="65" t="s">
        <v>1688</v>
      </c>
      <c r="B423" s="66">
        <v>584834</v>
      </c>
    </row>
    <row r="424" spans="1:2" x14ac:dyDescent="0.25">
      <c r="A424" s="65" t="s">
        <v>1689</v>
      </c>
      <c r="B424" s="66">
        <v>490770</v>
      </c>
    </row>
    <row r="425" spans="1:2" x14ac:dyDescent="0.25">
      <c r="A425" s="65" t="s">
        <v>1690</v>
      </c>
      <c r="B425" s="66">
        <v>574979</v>
      </c>
    </row>
    <row r="426" spans="1:2" x14ac:dyDescent="0.25">
      <c r="A426" s="65" t="s">
        <v>1691</v>
      </c>
      <c r="B426" s="66">
        <v>591319</v>
      </c>
    </row>
    <row r="427" spans="1:2" x14ac:dyDescent="0.25">
      <c r="A427" s="65" t="s">
        <v>1692</v>
      </c>
      <c r="B427" s="66">
        <v>592343</v>
      </c>
    </row>
    <row r="428" spans="1:2" x14ac:dyDescent="0.25">
      <c r="A428" s="65" t="s">
        <v>12413</v>
      </c>
      <c r="B428" s="66">
        <v>593815</v>
      </c>
    </row>
    <row r="429" spans="1:2" x14ac:dyDescent="0.25">
      <c r="A429" s="65" t="s">
        <v>1693</v>
      </c>
      <c r="B429" s="66">
        <v>592342</v>
      </c>
    </row>
    <row r="430" spans="1:2" x14ac:dyDescent="0.25">
      <c r="A430" s="65" t="s">
        <v>1694</v>
      </c>
      <c r="B430" s="66">
        <v>67979</v>
      </c>
    </row>
    <row r="431" spans="1:2" x14ac:dyDescent="0.25">
      <c r="A431" s="65" t="s">
        <v>1695</v>
      </c>
      <c r="B431" s="66">
        <v>493728</v>
      </c>
    </row>
    <row r="432" spans="1:2" x14ac:dyDescent="0.25">
      <c r="A432" s="65" t="s">
        <v>1696</v>
      </c>
      <c r="B432" s="66">
        <v>3694</v>
      </c>
    </row>
    <row r="433" spans="1:2" x14ac:dyDescent="0.25">
      <c r="A433" s="65" t="s">
        <v>1697</v>
      </c>
      <c r="B433" s="66">
        <v>493729</v>
      </c>
    </row>
    <row r="434" spans="1:2" x14ac:dyDescent="0.25">
      <c r="A434" s="65" t="s">
        <v>1698</v>
      </c>
      <c r="B434" s="66">
        <v>492179</v>
      </c>
    </row>
    <row r="435" spans="1:2" x14ac:dyDescent="0.25">
      <c r="A435" s="65" t="s">
        <v>1699</v>
      </c>
      <c r="B435" s="66">
        <v>492959</v>
      </c>
    </row>
    <row r="436" spans="1:2" x14ac:dyDescent="0.25">
      <c r="A436" s="65" t="s">
        <v>1700</v>
      </c>
      <c r="B436" s="66">
        <v>58577</v>
      </c>
    </row>
    <row r="437" spans="1:2" x14ac:dyDescent="0.25">
      <c r="A437" s="65" t="s">
        <v>1701</v>
      </c>
      <c r="B437" s="66">
        <v>575803</v>
      </c>
    </row>
    <row r="438" spans="1:2" x14ac:dyDescent="0.25">
      <c r="A438" s="65" t="s">
        <v>1702</v>
      </c>
      <c r="B438" s="66">
        <v>254177</v>
      </c>
    </row>
    <row r="439" spans="1:2" x14ac:dyDescent="0.25">
      <c r="A439" s="65" t="s">
        <v>12414</v>
      </c>
      <c r="B439" s="66">
        <v>594183</v>
      </c>
    </row>
    <row r="440" spans="1:2" x14ac:dyDescent="0.25">
      <c r="A440" s="65" t="s">
        <v>1703</v>
      </c>
      <c r="B440" s="66">
        <v>104221</v>
      </c>
    </row>
    <row r="441" spans="1:2" x14ac:dyDescent="0.25">
      <c r="A441" s="65" t="s">
        <v>1704</v>
      </c>
      <c r="B441" s="66">
        <v>3702</v>
      </c>
    </row>
    <row r="442" spans="1:2" x14ac:dyDescent="0.25">
      <c r="A442" s="65" t="s">
        <v>1705</v>
      </c>
      <c r="B442" s="66">
        <v>492909</v>
      </c>
    </row>
    <row r="443" spans="1:2" x14ac:dyDescent="0.25">
      <c r="A443" s="65" t="s">
        <v>1706</v>
      </c>
      <c r="B443" s="66">
        <v>577467</v>
      </c>
    </row>
    <row r="444" spans="1:2" x14ac:dyDescent="0.25">
      <c r="A444" s="65" t="s">
        <v>1707</v>
      </c>
      <c r="B444" s="66">
        <v>2278</v>
      </c>
    </row>
    <row r="445" spans="1:2" x14ac:dyDescent="0.25">
      <c r="A445" s="65" t="s">
        <v>1708</v>
      </c>
      <c r="B445" s="66">
        <v>211468</v>
      </c>
    </row>
    <row r="446" spans="1:2" x14ac:dyDescent="0.25">
      <c r="A446" s="65" t="s">
        <v>1709</v>
      </c>
      <c r="B446" s="66">
        <v>2404</v>
      </c>
    </row>
    <row r="447" spans="1:2" x14ac:dyDescent="0.25">
      <c r="A447" s="65" t="s">
        <v>1710</v>
      </c>
      <c r="B447" s="66">
        <v>491010</v>
      </c>
    </row>
    <row r="448" spans="1:2" x14ac:dyDescent="0.25">
      <c r="A448" s="65" t="s">
        <v>1711</v>
      </c>
      <c r="B448" s="66">
        <v>490547</v>
      </c>
    </row>
    <row r="449" spans="1:2" x14ac:dyDescent="0.25">
      <c r="A449" s="65" t="s">
        <v>1712</v>
      </c>
      <c r="B449" s="66">
        <v>2457</v>
      </c>
    </row>
    <row r="450" spans="1:2" x14ac:dyDescent="0.25">
      <c r="A450" s="65" t="s">
        <v>1713</v>
      </c>
      <c r="B450" s="66">
        <v>104491</v>
      </c>
    </row>
    <row r="451" spans="1:2" x14ac:dyDescent="0.25">
      <c r="A451" s="65" t="s">
        <v>12415</v>
      </c>
      <c r="B451" s="66">
        <v>594021</v>
      </c>
    </row>
    <row r="452" spans="1:2" x14ac:dyDescent="0.25">
      <c r="A452" s="65" t="s">
        <v>1714</v>
      </c>
      <c r="B452" s="66">
        <v>2509</v>
      </c>
    </row>
    <row r="453" spans="1:2" x14ac:dyDescent="0.25">
      <c r="A453" s="65" t="s">
        <v>1715</v>
      </c>
      <c r="B453" s="66">
        <v>584762</v>
      </c>
    </row>
    <row r="454" spans="1:2" x14ac:dyDescent="0.25">
      <c r="A454" s="65" t="s">
        <v>1716</v>
      </c>
      <c r="B454" s="66">
        <v>2772</v>
      </c>
    </row>
    <row r="455" spans="1:2" x14ac:dyDescent="0.25">
      <c r="A455" s="65" t="s">
        <v>1717</v>
      </c>
      <c r="B455" s="66">
        <v>445830</v>
      </c>
    </row>
    <row r="456" spans="1:2" x14ac:dyDescent="0.25">
      <c r="A456" s="65" t="s">
        <v>12416</v>
      </c>
      <c r="B456" s="66">
        <v>594321</v>
      </c>
    </row>
    <row r="457" spans="1:2" x14ac:dyDescent="0.25">
      <c r="A457" s="65" t="s">
        <v>1718</v>
      </c>
      <c r="B457" s="66">
        <v>485954</v>
      </c>
    </row>
    <row r="458" spans="1:2" x14ac:dyDescent="0.25">
      <c r="A458" s="65" t="s">
        <v>1719</v>
      </c>
      <c r="B458" s="66">
        <v>210543</v>
      </c>
    </row>
    <row r="459" spans="1:2" x14ac:dyDescent="0.25">
      <c r="A459" s="65" t="s">
        <v>1720</v>
      </c>
      <c r="B459" s="66">
        <v>104618</v>
      </c>
    </row>
    <row r="460" spans="1:2" x14ac:dyDescent="0.25">
      <c r="A460" s="65" t="s">
        <v>1721</v>
      </c>
      <c r="B460" s="66">
        <v>487346</v>
      </c>
    </row>
    <row r="461" spans="1:2" x14ac:dyDescent="0.25">
      <c r="A461" s="65" t="s">
        <v>1722</v>
      </c>
      <c r="B461" s="66">
        <v>485453</v>
      </c>
    </row>
    <row r="462" spans="1:2" x14ac:dyDescent="0.25">
      <c r="A462" s="65" t="s">
        <v>1723</v>
      </c>
      <c r="B462" s="66">
        <v>276053</v>
      </c>
    </row>
    <row r="463" spans="1:2" x14ac:dyDescent="0.25">
      <c r="A463" s="65" t="s">
        <v>1724</v>
      </c>
      <c r="B463" s="66">
        <v>105309</v>
      </c>
    </row>
    <row r="464" spans="1:2" x14ac:dyDescent="0.25">
      <c r="A464" s="65" t="s">
        <v>1725</v>
      </c>
      <c r="B464" s="66">
        <v>276511</v>
      </c>
    </row>
    <row r="465" spans="1:2" x14ac:dyDescent="0.25">
      <c r="A465" s="65" t="s">
        <v>1726</v>
      </c>
      <c r="B465" s="66">
        <v>493032</v>
      </c>
    </row>
    <row r="466" spans="1:2" x14ac:dyDescent="0.25">
      <c r="A466" s="65" t="s">
        <v>1727</v>
      </c>
      <c r="B466" s="66">
        <v>104278</v>
      </c>
    </row>
    <row r="467" spans="1:2" x14ac:dyDescent="0.25">
      <c r="A467" s="65" t="s">
        <v>1728</v>
      </c>
      <c r="B467" s="66">
        <v>105318</v>
      </c>
    </row>
    <row r="468" spans="1:2" x14ac:dyDescent="0.25">
      <c r="A468" s="65" t="s">
        <v>1729</v>
      </c>
      <c r="B468" s="66">
        <v>575367</v>
      </c>
    </row>
    <row r="469" spans="1:2" x14ac:dyDescent="0.25">
      <c r="A469" s="65" t="s">
        <v>1730</v>
      </c>
      <c r="B469" s="66">
        <v>3727</v>
      </c>
    </row>
    <row r="470" spans="1:2" x14ac:dyDescent="0.25">
      <c r="A470" s="65" t="s">
        <v>12417</v>
      </c>
      <c r="B470" s="66">
        <v>594304</v>
      </c>
    </row>
    <row r="471" spans="1:2" x14ac:dyDescent="0.25">
      <c r="A471" s="65" t="s">
        <v>12418</v>
      </c>
      <c r="B471" s="66">
        <v>594449</v>
      </c>
    </row>
    <row r="472" spans="1:2" x14ac:dyDescent="0.25">
      <c r="A472" s="65" t="s">
        <v>1731</v>
      </c>
      <c r="B472" s="66">
        <v>65940</v>
      </c>
    </row>
    <row r="473" spans="1:2" x14ac:dyDescent="0.25">
      <c r="A473" s="65" t="s">
        <v>1732</v>
      </c>
      <c r="B473" s="66">
        <v>577313</v>
      </c>
    </row>
    <row r="474" spans="1:2" x14ac:dyDescent="0.25">
      <c r="A474" s="65" t="s">
        <v>1733</v>
      </c>
      <c r="B474" s="66">
        <v>490406</v>
      </c>
    </row>
    <row r="475" spans="1:2" x14ac:dyDescent="0.25">
      <c r="A475" s="65" t="s">
        <v>1734</v>
      </c>
      <c r="B475" s="66">
        <v>583812</v>
      </c>
    </row>
    <row r="476" spans="1:2" x14ac:dyDescent="0.25">
      <c r="A476" s="65" t="s">
        <v>1735</v>
      </c>
      <c r="B476" s="66">
        <v>210546</v>
      </c>
    </row>
    <row r="477" spans="1:2" x14ac:dyDescent="0.25">
      <c r="A477" s="65" t="s">
        <v>1736</v>
      </c>
      <c r="B477" s="66">
        <v>104727</v>
      </c>
    </row>
    <row r="478" spans="1:2" x14ac:dyDescent="0.25">
      <c r="A478" s="65" t="s">
        <v>1737</v>
      </c>
      <c r="B478" s="66">
        <v>494486</v>
      </c>
    </row>
    <row r="479" spans="1:2" x14ac:dyDescent="0.25">
      <c r="A479" s="65" t="s">
        <v>1738</v>
      </c>
      <c r="B479" s="66">
        <v>326518</v>
      </c>
    </row>
    <row r="480" spans="1:2" x14ac:dyDescent="0.25">
      <c r="A480" s="65" t="s">
        <v>1739</v>
      </c>
      <c r="B480" s="66">
        <v>490434</v>
      </c>
    </row>
    <row r="481" spans="1:2" x14ac:dyDescent="0.25">
      <c r="A481" s="65" t="s">
        <v>1740</v>
      </c>
      <c r="B481" s="66">
        <v>494501</v>
      </c>
    </row>
    <row r="482" spans="1:2" x14ac:dyDescent="0.25">
      <c r="A482" s="65" t="s">
        <v>1741</v>
      </c>
      <c r="B482" s="66">
        <v>268831</v>
      </c>
    </row>
    <row r="483" spans="1:2" x14ac:dyDescent="0.25">
      <c r="A483" s="65" t="s">
        <v>12419</v>
      </c>
      <c r="B483" s="66">
        <v>593958</v>
      </c>
    </row>
    <row r="484" spans="1:2" x14ac:dyDescent="0.25">
      <c r="A484" s="65" t="s">
        <v>1742</v>
      </c>
      <c r="B484" s="66">
        <v>583592</v>
      </c>
    </row>
    <row r="485" spans="1:2" x14ac:dyDescent="0.25">
      <c r="A485" s="65" t="s">
        <v>1743</v>
      </c>
      <c r="B485" s="66">
        <v>490691</v>
      </c>
    </row>
    <row r="486" spans="1:2" x14ac:dyDescent="0.25">
      <c r="A486" s="65" t="s">
        <v>1744</v>
      </c>
      <c r="B486" s="66">
        <v>588761</v>
      </c>
    </row>
    <row r="487" spans="1:2" x14ac:dyDescent="0.25">
      <c r="A487" s="65" t="s">
        <v>1745</v>
      </c>
      <c r="B487" s="66">
        <v>216348</v>
      </c>
    </row>
    <row r="488" spans="1:2" x14ac:dyDescent="0.25">
      <c r="A488" s="65" t="s">
        <v>1746</v>
      </c>
      <c r="B488" s="66">
        <v>105505</v>
      </c>
    </row>
    <row r="489" spans="1:2" x14ac:dyDescent="0.25">
      <c r="A489" s="65" t="s">
        <v>1747</v>
      </c>
      <c r="B489" s="66">
        <v>576529</v>
      </c>
    </row>
    <row r="490" spans="1:2" x14ac:dyDescent="0.25">
      <c r="A490" s="65" t="s">
        <v>12420</v>
      </c>
      <c r="B490" s="66">
        <v>579947</v>
      </c>
    </row>
    <row r="491" spans="1:2" x14ac:dyDescent="0.25">
      <c r="A491" s="65" t="s">
        <v>1748</v>
      </c>
      <c r="B491" s="66">
        <v>3747</v>
      </c>
    </row>
    <row r="492" spans="1:2" x14ac:dyDescent="0.25">
      <c r="A492" s="65" t="s">
        <v>1749</v>
      </c>
      <c r="B492" s="66">
        <v>226301</v>
      </c>
    </row>
    <row r="493" spans="1:2" x14ac:dyDescent="0.25">
      <c r="A493" s="65" t="s">
        <v>1750</v>
      </c>
      <c r="B493" s="66">
        <v>278787</v>
      </c>
    </row>
    <row r="494" spans="1:2" x14ac:dyDescent="0.25">
      <c r="A494" s="65" t="s">
        <v>1751</v>
      </c>
      <c r="B494" s="66">
        <v>61358</v>
      </c>
    </row>
    <row r="495" spans="1:2" x14ac:dyDescent="0.25">
      <c r="A495" s="65" t="s">
        <v>1752</v>
      </c>
      <c r="B495" s="66">
        <v>521956</v>
      </c>
    </row>
    <row r="496" spans="1:2" x14ac:dyDescent="0.25">
      <c r="A496" s="65" t="s">
        <v>1753</v>
      </c>
      <c r="B496" s="66">
        <v>583870</v>
      </c>
    </row>
    <row r="497" spans="1:2" x14ac:dyDescent="0.25">
      <c r="A497" s="65" t="s">
        <v>1754</v>
      </c>
      <c r="B497" s="66">
        <v>42476</v>
      </c>
    </row>
    <row r="498" spans="1:2" x14ac:dyDescent="0.25">
      <c r="A498" s="65" t="s">
        <v>1755</v>
      </c>
      <c r="B498" s="66">
        <v>3126</v>
      </c>
    </row>
    <row r="499" spans="1:2" x14ac:dyDescent="0.25">
      <c r="A499" s="65" t="s">
        <v>1756</v>
      </c>
      <c r="B499" s="66">
        <v>278861</v>
      </c>
    </row>
    <row r="500" spans="1:2" x14ac:dyDescent="0.25">
      <c r="A500" s="65" t="s">
        <v>1757</v>
      </c>
      <c r="B500" s="66">
        <v>575132</v>
      </c>
    </row>
    <row r="501" spans="1:2" x14ac:dyDescent="0.25">
      <c r="A501" s="65" t="s">
        <v>1758</v>
      </c>
      <c r="B501" s="66">
        <v>591958</v>
      </c>
    </row>
    <row r="502" spans="1:2" x14ac:dyDescent="0.25">
      <c r="A502" s="65" t="s">
        <v>1759</v>
      </c>
      <c r="B502" s="66">
        <v>593190</v>
      </c>
    </row>
    <row r="503" spans="1:2" x14ac:dyDescent="0.25">
      <c r="A503" s="65" t="s">
        <v>1760</v>
      </c>
      <c r="B503" s="66">
        <v>590482</v>
      </c>
    </row>
    <row r="504" spans="1:2" x14ac:dyDescent="0.25">
      <c r="A504" s="65" t="s">
        <v>1761</v>
      </c>
      <c r="B504" s="66">
        <v>593245</v>
      </c>
    </row>
    <row r="505" spans="1:2" x14ac:dyDescent="0.25">
      <c r="A505" s="65" t="s">
        <v>1762</v>
      </c>
      <c r="B505" s="66">
        <v>593198</v>
      </c>
    </row>
    <row r="506" spans="1:2" x14ac:dyDescent="0.25">
      <c r="A506" s="65" t="s">
        <v>1763</v>
      </c>
      <c r="B506" s="66">
        <v>593717</v>
      </c>
    </row>
    <row r="507" spans="1:2" x14ac:dyDescent="0.25">
      <c r="A507" s="65" t="s">
        <v>1764</v>
      </c>
      <c r="B507" s="66">
        <v>589485</v>
      </c>
    </row>
    <row r="508" spans="1:2" x14ac:dyDescent="0.25">
      <c r="A508" s="65" t="s">
        <v>1765</v>
      </c>
      <c r="B508" s="66">
        <v>593515</v>
      </c>
    </row>
    <row r="509" spans="1:2" x14ac:dyDescent="0.25">
      <c r="A509" s="65" t="s">
        <v>1766</v>
      </c>
      <c r="B509" s="66">
        <v>583617</v>
      </c>
    </row>
    <row r="510" spans="1:2" x14ac:dyDescent="0.25">
      <c r="A510" s="65" t="s">
        <v>1767</v>
      </c>
      <c r="B510" s="66">
        <v>593189</v>
      </c>
    </row>
    <row r="511" spans="1:2" x14ac:dyDescent="0.25">
      <c r="A511" s="65" t="s">
        <v>1768</v>
      </c>
      <c r="B511" s="66">
        <v>589737</v>
      </c>
    </row>
    <row r="512" spans="1:2" x14ac:dyDescent="0.25">
      <c r="A512" s="65" t="s">
        <v>1769</v>
      </c>
      <c r="B512" s="66">
        <v>576201</v>
      </c>
    </row>
    <row r="513" spans="1:2" x14ac:dyDescent="0.25">
      <c r="A513" s="65" t="s">
        <v>1770</v>
      </c>
      <c r="B513" s="66">
        <v>488976</v>
      </c>
    </row>
    <row r="514" spans="1:2" x14ac:dyDescent="0.25">
      <c r="A514" s="65" t="s">
        <v>1771</v>
      </c>
      <c r="B514" s="66">
        <v>593324</v>
      </c>
    </row>
    <row r="515" spans="1:2" x14ac:dyDescent="0.25">
      <c r="A515" s="65" t="s">
        <v>1772</v>
      </c>
      <c r="B515" s="66">
        <v>591906</v>
      </c>
    </row>
    <row r="516" spans="1:2" x14ac:dyDescent="0.25">
      <c r="A516" s="65" t="s">
        <v>1773</v>
      </c>
      <c r="B516" s="66">
        <v>593031</v>
      </c>
    </row>
    <row r="517" spans="1:2" x14ac:dyDescent="0.25">
      <c r="A517" s="65" t="s">
        <v>1774</v>
      </c>
      <c r="B517" s="66">
        <v>590978</v>
      </c>
    </row>
    <row r="518" spans="1:2" x14ac:dyDescent="0.25">
      <c r="A518" s="65" t="s">
        <v>1775</v>
      </c>
      <c r="B518" s="66">
        <v>592198</v>
      </c>
    </row>
    <row r="519" spans="1:2" x14ac:dyDescent="0.25">
      <c r="A519" s="65" t="s">
        <v>1776</v>
      </c>
      <c r="B519" s="66">
        <v>592581</v>
      </c>
    </row>
    <row r="520" spans="1:2" x14ac:dyDescent="0.25">
      <c r="A520" s="65" t="s">
        <v>1777</v>
      </c>
      <c r="B520" s="66">
        <v>491756</v>
      </c>
    </row>
    <row r="521" spans="1:2" x14ac:dyDescent="0.25">
      <c r="A521" s="65" t="s">
        <v>1778</v>
      </c>
      <c r="B521" s="66">
        <v>490766</v>
      </c>
    </row>
    <row r="522" spans="1:2" x14ac:dyDescent="0.25">
      <c r="A522" s="65" t="s">
        <v>1779</v>
      </c>
      <c r="B522" s="66">
        <v>576508</v>
      </c>
    </row>
    <row r="523" spans="1:2" x14ac:dyDescent="0.25">
      <c r="A523" s="65" t="s">
        <v>1780</v>
      </c>
      <c r="B523" s="66">
        <v>574984</v>
      </c>
    </row>
    <row r="524" spans="1:2" x14ac:dyDescent="0.25">
      <c r="A524" s="65" t="s">
        <v>1781</v>
      </c>
      <c r="B524" s="66">
        <v>580301</v>
      </c>
    </row>
    <row r="525" spans="1:2" x14ac:dyDescent="0.25">
      <c r="A525" s="65" t="s">
        <v>1782</v>
      </c>
      <c r="B525" s="66">
        <v>593246</v>
      </c>
    </row>
    <row r="526" spans="1:2" x14ac:dyDescent="0.25">
      <c r="A526" s="65" t="s">
        <v>1783</v>
      </c>
      <c r="B526" s="66">
        <v>586365</v>
      </c>
    </row>
    <row r="527" spans="1:2" x14ac:dyDescent="0.25">
      <c r="A527" s="65" t="s">
        <v>1784</v>
      </c>
      <c r="B527" s="66">
        <v>592702</v>
      </c>
    </row>
    <row r="528" spans="1:2" x14ac:dyDescent="0.25">
      <c r="A528" s="65" t="s">
        <v>1785</v>
      </c>
      <c r="B528" s="66">
        <v>590196</v>
      </c>
    </row>
    <row r="529" spans="1:2" x14ac:dyDescent="0.25">
      <c r="A529" s="65" t="s">
        <v>1786</v>
      </c>
      <c r="B529" s="66">
        <v>591082</v>
      </c>
    </row>
    <row r="530" spans="1:2" x14ac:dyDescent="0.25">
      <c r="A530" s="65" t="s">
        <v>1787</v>
      </c>
      <c r="B530" s="66">
        <v>494033</v>
      </c>
    </row>
    <row r="531" spans="1:2" x14ac:dyDescent="0.25">
      <c r="A531" s="65" t="s">
        <v>1788</v>
      </c>
      <c r="B531" s="66">
        <v>58507</v>
      </c>
    </row>
    <row r="532" spans="1:2" x14ac:dyDescent="0.25">
      <c r="A532" s="65" t="s">
        <v>1789</v>
      </c>
      <c r="B532" s="66">
        <v>592616</v>
      </c>
    </row>
    <row r="533" spans="1:2" x14ac:dyDescent="0.25">
      <c r="A533" s="65" t="s">
        <v>1790</v>
      </c>
      <c r="B533" s="66">
        <v>490759</v>
      </c>
    </row>
    <row r="534" spans="1:2" x14ac:dyDescent="0.25">
      <c r="A534" s="65" t="s">
        <v>1791</v>
      </c>
      <c r="B534" s="66">
        <v>494719</v>
      </c>
    </row>
    <row r="535" spans="1:2" x14ac:dyDescent="0.25">
      <c r="A535" s="65" t="s">
        <v>1792</v>
      </c>
      <c r="B535" s="66">
        <v>492247</v>
      </c>
    </row>
    <row r="536" spans="1:2" x14ac:dyDescent="0.25">
      <c r="A536" s="65" t="s">
        <v>1793</v>
      </c>
      <c r="B536" s="66">
        <v>278323</v>
      </c>
    </row>
    <row r="537" spans="1:2" x14ac:dyDescent="0.25">
      <c r="A537" s="65" t="s">
        <v>953</v>
      </c>
      <c r="B537" s="66">
        <v>592237</v>
      </c>
    </row>
    <row r="538" spans="1:2" x14ac:dyDescent="0.25">
      <c r="A538" s="65" t="s">
        <v>1794</v>
      </c>
      <c r="B538" s="66">
        <v>285217</v>
      </c>
    </row>
    <row r="539" spans="1:2" x14ac:dyDescent="0.25">
      <c r="A539" s="65" t="s">
        <v>1795</v>
      </c>
      <c r="B539" s="66">
        <v>492251</v>
      </c>
    </row>
    <row r="540" spans="1:2" x14ac:dyDescent="0.25">
      <c r="A540" s="65" t="s">
        <v>1796</v>
      </c>
      <c r="B540" s="66">
        <v>579386</v>
      </c>
    </row>
    <row r="541" spans="1:2" x14ac:dyDescent="0.25">
      <c r="A541" s="65" t="s">
        <v>1797</v>
      </c>
      <c r="B541" s="66">
        <v>586728</v>
      </c>
    </row>
    <row r="542" spans="1:2" x14ac:dyDescent="0.25">
      <c r="A542" s="65" t="s">
        <v>1798</v>
      </c>
      <c r="B542" s="66">
        <v>583697</v>
      </c>
    </row>
    <row r="543" spans="1:2" x14ac:dyDescent="0.25">
      <c r="A543" s="65" t="s">
        <v>1799</v>
      </c>
      <c r="B543" s="66">
        <v>60016</v>
      </c>
    </row>
    <row r="544" spans="1:2" x14ac:dyDescent="0.25">
      <c r="A544" s="65" t="s">
        <v>1800</v>
      </c>
      <c r="B544" s="66">
        <v>576445</v>
      </c>
    </row>
    <row r="545" spans="1:2" x14ac:dyDescent="0.25">
      <c r="A545" s="65" t="s">
        <v>1801</v>
      </c>
      <c r="B545" s="66">
        <v>586405</v>
      </c>
    </row>
    <row r="546" spans="1:2" x14ac:dyDescent="0.25">
      <c r="A546" s="65" t="s">
        <v>1802</v>
      </c>
      <c r="B546" s="66">
        <v>575265</v>
      </c>
    </row>
    <row r="547" spans="1:2" x14ac:dyDescent="0.25">
      <c r="A547" s="65" t="s">
        <v>1803</v>
      </c>
      <c r="B547" s="66">
        <v>58511</v>
      </c>
    </row>
    <row r="548" spans="1:2" x14ac:dyDescent="0.25">
      <c r="A548" s="65" t="s">
        <v>12421</v>
      </c>
      <c r="B548" s="66">
        <v>593782</v>
      </c>
    </row>
    <row r="549" spans="1:2" x14ac:dyDescent="0.25">
      <c r="A549" s="65" t="s">
        <v>1804</v>
      </c>
      <c r="B549" s="66">
        <v>66309</v>
      </c>
    </row>
    <row r="550" spans="1:2" x14ac:dyDescent="0.25">
      <c r="A550" s="65" t="s">
        <v>1805</v>
      </c>
      <c r="B550" s="66">
        <v>591013</v>
      </c>
    </row>
    <row r="551" spans="1:2" x14ac:dyDescent="0.25">
      <c r="A551" s="65" t="s">
        <v>1806</v>
      </c>
      <c r="B551" s="66">
        <v>216146</v>
      </c>
    </row>
    <row r="552" spans="1:2" x14ac:dyDescent="0.25">
      <c r="A552" s="65" t="s">
        <v>1807</v>
      </c>
      <c r="B552" s="66">
        <v>574886</v>
      </c>
    </row>
    <row r="553" spans="1:2" x14ac:dyDescent="0.25">
      <c r="A553" s="65" t="s">
        <v>1808</v>
      </c>
      <c r="B553" s="66">
        <v>58513</v>
      </c>
    </row>
    <row r="554" spans="1:2" x14ac:dyDescent="0.25">
      <c r="A554" s="65" t="s">
        <v>1809</v>
      </c>
      <c r="B554" s="66">
        <v>209559</v>
      </c>
    </row>
    <row r="555" spans="1:2" x14ac:dyDescent="0.25">
      <c r="A555" s="65" t="s">
        <v>1810</v>
      </c>
      <c r="B555" s="66">
        <v>492571</v>
      </c>
    </row>
    <row r="556" spans="1:2" x14ac:dyDescent="0.25">
      <c r="A556" s="65" t="s">
        <v>1811</v>
      </c>
      <c r="B556" s="66">
        <v>494036</v>
      </c>
    </row>
    <row r="557" spans="1:2" x14ac:dyDescent="0.25">
      <c r="A557" s="65" t="s">
        <v>1812</v>
      </c>
      <c r="B557" s="66">
        <v>488568</v>
      </c>
    </row>
    <row r="558" spans="1:2" x14ac:dyDescent="0.25">
      <c r="A558" s="65" t="s">
        <v>1813</v>
      </c>
      <c r="B558" s="66">
        <v>586696</v>
      </c>
    </row>
    <row r="559" spans="1:2" x14ac:dyDescent="0.25">
      <c r="A559" s="65" t="s">
        <v>1814</v>
      </c>
      <c r="B559" s="66">
        <v>106216</v>
      </c>
    </row>
    <row r="560" spans="1:2" x14ac:dyDescent="0.25">
      <c r="A560" s="65" t="s">
        <v>1815</v>
      </c>
      <c r="B560" s="66">
        <v>577714</v>
      </c>
    </row>
    <row r="561" spans="1:2" x14ac:dyDescent="0.25">
      <c r="A561" s="65" t="s">
        <v>1816</v>
      </c>
      <c r="B561" s="66">
        <v>60025</v>
      </c>
    </row>
    <row r="562" spans="1:2" x14ac:dyDescent="0.25">
      <c r="A562" s="65" t="s">
        <v>1817</v>
      </c>
      <c r="B562" s="66">
        <v>58521</v>
      </c>
    </row>
    <row r="563" spans="1:2" x14ac:dyDescent="0.25">
      <c r="A563" s="65" t="s">
        <v>1818</v>
      </c>
      <c r="B563" s="66">
        <v>576270</v>
      </c>
    </row>
    <row r="564" spans="1:2" x14ac:dyDescent="0.25">
      <c r="A564" s="65" t="s">
        <v>1819</v>
      </c>
      <c r="B564" s="66">
        <v>58522</v>
      </c>
    </row>
    <row r="565" spans="1:2" x14ac:dyDescent="0.25">
      <c r="A565" s="65" t="s">
        <v>1820</v>
      </c>
      <c r="B565" s="66">
        <v>492281</v>
      </c>
    </row>
    <row r="566" spans="1:2" x14ac:dyDescent="0.25">
      <c r="A566" s="65" t="s">
        <v>1821</v>
      </c>
      <c r="B566" s="66">
        <v>547067</v>
      </c>
    </row>
    <row r="567" spans="1:2" x14ac:dyDescent="0.25">
      <c r="A567" s="65" t="s">
        <v>1822</v>
      </c>
      <c r="B567" s="66">
        <v>494039</v>
      </c>
    </row>
    <row r="568" spans="1:2" x14ac:dyDescent="0.25">
      <c r="A568" s="65" t="s">
        <v>1823</v>
      </c>
      <c r="B568" s="66">
        <v>496074</v>
      </c>
    </row>
    <row r="569" spans="1:2" x14ac:dyDescent="0.25">
      <c r="A569" s="65" t="s">
        <v>1824</v>
      </c>
      <c r="B569" s="66">
        <v>575398</v>
      </c>
    </row>
    <row r="570" spans="1:2" x14ac:dyDescent="0.25">
      <c r="A570" s="65" t="s">
        <v>1825</v>
      </c>
      <c r="B570" s="66">
        <v>580075</v>
      </c>
    </row>
    <row r="571" spans="1:2" x14ac:dyDescent="0.25">
      <c r="A571" s="65" t="s">
        <v>1826</v>
      </c>
      <c r="B571" s="66">
        <v>60031</v>
      </c>
    </row>
    <row r="572" spans="1:2" x14ac:dyDescent="0.25">
      <c r="A572" s="65" t="s">
        <v>1827</v>
      </c>
      <c r="B572" s="66">
        <v>586387</v>
      </c>
    </row>
    <row r="573" spans="1:2" x14ac:dyDescent="0.25">
      <c r="A573" s="65" t="s">
        <v>1828</v>
      </c>
      <c r="B573" s="66">
        <v>494642</v>
      </c>
    </row>
    <row r="574" spans="1:2" x14ac:dyDescent="0.25">
      <c r="A574" s="65" t="s">
        <v>1829</v>
      </c>
      <c r="B574" s="66">
        <v>487157</v>
      </c>
    </row>
    <row r="575" spans="1:2" x14ac:dyDescent="0.25">
      <c r="A575" s="65" t="s">
        <v>1830</v>
      </c>
      <c r="B575" s="66">
        <v>584366</v>
      </c>
    </row>
    <row r="576" spans="1:2" x14ac:dyDescent="0.25">
      <c r="A576" s="65" t="s">
        <v>1831</v>
      </c>
      <c r="B576" s="66">
        <v>59195</v>
      </c>
    </row>
    <row r="577" spans="1:2" x14ac:dyDescent="0.25">
      <c r="A577" s="65" t="s">
        <v>1832</v>
      </c>
      <c r="B577" s="66">
        <v>64922</v>
      </c>
    </row>
    <row r="578" spans="1:2" x14ac:dyDescent="0.25">
      <c r="A578" s="65" t="s">
        <v>1833</v>
      </c>
      <c r="B578" s="66">
        <v>579793</v>
      </c>
    </row>
    <row r="579" spans="1:2" x14ac:dyDescent="0.25">
      <c r="A579" s="65" t="s">
        <v>1834</v>
      </c>
      <c r="B579" s="66">
        <v>587663</v>
      </c>
    </row>
    <row r="580" spans="1:2" x14ac:dyDescent="0.25">
      <c r="A580" s="65" t="s">
        <v>1835</v>
      </c>
      <c r="B580" s="66">
        <v>490263</v>
      </c>
    </row>
    <row r="581" spans="1:2" x14ac:dyDescent="0.25">
      <c r="A581" s="65" t="s">
        <v>1836</v>
      </c>
      <c r="B581" s="66">
        <v>585945</v>
      </c>
    </row>
    <row r="582" spans="1:2" x14ac:dyDescent="0.25">
      <c r="A582" s="65" t="s">
        <v>1837</v>
      </c>
      <c r="B582" s="66">
        <v>491091</v>
      </c>
    </row>
    <row r="583" spans="1:2" x14ac:dyDescent="0.25">
      <c r="A583" s="65" t="s">
        <v>1838</v>
      </c>
      <c r="B583" s="66">
        <v>578401</v>
      </c>
    </row>
    <row r="584" spans="1:2" x14ac:dyDescent="0.25">
      <c r="A584" s="65" t="s">
        <v>12422</v>
      </c>
      <c r="B584" s="66">
        <v>594008</v>
      </c>
    </row>
    <row r="585" spans="1:2" x14ac:dyDescent="0.25">
      <c r="A585" s="65" t="s">
        <v>1839</v>
      </c>
      <c r="B585" s="66">
        <v>253233</v>
      </c>
    </row>
    <row r="586" spans="1:2" x14ac:dyDescent="0.25">
      <c r="A586" s="65" t="s">
        <v>1840</v>
      </c>
      <c r="B586" s="66">
        <v>43064</v>
      </c>
    </row>
    <row r="587" spans="1:2" x14ac:dyDescent="0.25">
      <c r="A587" s="65" t="s">
        <v>1841</v>
      </c>
      <c r="B587" s="66">
        <v>581906</v>
      </c>
    </row>
    <row r="588" spans="1:2" x14ac:dyDescent="0.25">
      <c r="A588" s="65" t="s">
        <v>1842</v>
      </c>
      <c r="B588" s="66">
        <v>577849</v>
      </c>
    </row>
    <row r="589" spans="1:2" x14ac:dyDescent="0.25">
      <c r="A589" s="65" t="s">
        <v>1843</v>
      </c>
      <c r="B589" s="66">
        <v>589218</v>
      </c>
    </row>
    <row r="590" spans="1:2" x14ac:dyDescent="0.25">
      <c r="A590" s="65" t="s">
        <v>1844</v>
      </c>
      <c r="B590" s="66">
        <v>43238</v>
      </c>
    </row>
    <row r="591" spans="1:2" x14ac:dyDescent="0.25">
      <c r="A591" s="65" t="s">
        <v>1845</v>
      </c>
      <c r="B591" s="66">
        <v>582645</v>
      </c>
    </row>
    <row r="592" spans="1:2" x14ac:dyDescent="0.25">
      <c r="A592" s="65" t="s">
        <v>1846</v>
      </c>
      <c r="B592" s="66">
        <v>576233</v>
      </c>
    </row>
    <row r="593" spans="1:2" x14ac:dyDescent="0.25">
      <c r="A593" s="65" t="s">
        <v>1847</v>
      </c>
      <c r="B593" s="66">
        <v>64928</v>
      </c>
    </row>
    <row r="594" spans="1:2" x14ac:dyDescent="0.25">
      <c r="A594" s="65" t="s">
        <v>1848</v>
      </c>
      <c r="B594" s="66">
        <v>583720</v>
      </c>
    </row>
    <row r="595" spans="1:2" x14ac:dyDescent="0.25">
      <c r="A595" s="65" t="s">
        <v>1849</v>
      </c>
      <c r="B595" s="66">
        <v>60044</v>
      </c>
    </row>
    <row r="596" spans="1:2" x14ac:dyDescent="0.25">
      <c r="A596" s="65" t="s">
        <v>1850</v>
      </c>
      <c r="B596" s="66">
        <v>225529</v>
      </c>
    </row>
    <row r="597" spans="1:2" x14ac:dyDescent="0.25">
      <c r="A597" s="65" t="s">
        <v>12423</v>
      </c>
      <c r="B597" s="66">
        <v>594272</v>
      </c>
    </row>
    <row r="598" spans="1:2" x14ac:dyDescent="0.25">
      <c r="A598" s="65" t="s">
        <v>1851</v>
      </c>
      <c r="B598" s="66">
        <v>359851</v>
      </c>
    </row>
    <row r="599" spans="1:2" x14ac:dyDescent="0.25">
      <c r="A599" s="65" t="s">
        <v>1852</v>
      </c>
      <c r="B599" s="66">
        <v>581398</v>
      </c>
    </row>
    <row r="600" spans="1:2" x14ac:dyDescent="0.25">
      <c r="A600" s="65" t="s">
        <v>1853</v>
      </c>
      <c r="B600" s="66">
        <v>359853</v>
      </c>
    </row>
    <row r="601" spans="1:2" x14ac:dyDescent="0.25">
      <c r="A601" s="65" t="s">
        <v>1854</v>
      </c>
      <c r="B601" s="66">
        <v>577976</v>
      </c>
    </row>
    <row r="602" spans="1:2" x14ac:dyDescent="0.25">
      <c r="A602" s="65" t="s">
        <v>1855</v>
      </c>
      <c r="B602" s="66">
        <v>359856</v>
      </c>
    </row>
    <row r="603" spans="1:2" x14ac:dyDescent="0.25">
      <c r="A603" s="65" t="s">
        <v>1856</v>
      </c>
      <c r="B603" s="66">
        <v>64930</v>
      </c>
    </row>
    <row r="604" spans="1:2" x14ac:dyDescent="0.25">
      <c r="A604" s="65" t="s">
        <v>1857</v>
      </c>
      <c r="B604" s="66">
        <v>104909</v>
      </c>
    </row>
    <row r="605" spans="1:2" x14ac:dyDescent="0.25">
      <c r="A605" s="65" t="s">
        <v>1858</v>
      </c>
      <c r="B605" s="66">
        <v>490881</v>
      </c>
    </row>
    <row r="606" spans="1:2" x14ac:dyDescent="0.25">
      <c r="A606" s="65" t="s">
        <v>1859</v>
      </c>
      <c r="B606" s="66">
        <v>575506</v>
      </c>
    </row>
    <row r="607" spans="1:2" x14ac:dyDescent="0.25">
      <c r="A607" s="65" t="s">
        <v>1860</v>
      </c>
      <c r="B607" s="66">
        <v>359863</v>
      </c>
    </row>
    <row r="608" spans="1:2" x14ac:dyDescent="0.25">
      <c r="A608" s="65" t="s">
        <v>1861</v>
      </c>
      <c r="B608" s="66">
        <v>209608</v>
      </c>
    </row>
    <row r="609" spans="1:2" x14ac:dyDescent="0.25">
      <c r="A609" s="65" t="s">
        <v>1862</v>
      </c>
      <c r="B609" s="66">
        <v>253299</v>
      </c>
    </row>
    <row r="610" spans="1:2" x14ac:dyDescent="0.25">
      <c r="A610" s="65" t="s">
        <v>1863</v>
      </c>
      <c r="B610" s="66">
        <v>209612</v>
      </c>
    </row>
    <row r="611" spans="1:2" x14ac:dyDescent="0.25">
      <c r="A611" s="65" t="s">
        <v>1864</v>
      </c>
      <c r="B611" s="66">
        <v>66324</v>
      </c>
    </row>
    <row r="612" spans="1:2" x14ac:dyDescent="0.25">
      <c r="A612" s="65" t="s">
        <v>1865</v>
      </c>
      <c r="B612" s="66">
        <v>106517</v>
      </c>
    </row>
    <row r="613" spans="1:2" x14ac:dyDescent="0.25">
      <c r="A613" s="65" t="s">
        <v>1866</v>
      </c>
      <c r="B613" s="66">
        <v>590162</v>
      </c>
    </row>
    <row r="614" spans="1:2" x14ac:dyDescent="0.25">
      <c r="A614" s="65" t="s">
        <v>1867</v>
      </c>
      <c r="B614" s="66">
        <v>575012</v>
      </c>
    </row>
    <row r="615" spans="1:2" x14ac:dyDescent="0.25">
      <c r="A615" s="65" t="s">
        <v>1868</v>
      </c>
      <c r="B615" s="66">
        <v>58543</v>
      </c>
    </row>
    <row r="616" spans="1:2" x14ac:dyDescent="0.25">
      <c r="A616" s="65" t="s">
        <v>1869</v>
      </c>
      <c r="B616" s="66">
        <v>225531</v>
      </c>
    </row>
    <row r="617" spans="1:2" x14ac:dyDescent="0.25">
      <c r="A617" s="65" t="s">
        <v>1870</v>
      </c>
      <c r="B617" s="66">
        <v>492305</v>
      </c>
    </row>
    <row r="618" spans="1:2" x14ac:dyDescent="0.25">
      <c r="A618" s="65" t="s">
        <v>1871</v>
      </c>
      <c r="B618" s="66">
        <v>58544</v>
      </c>
    </row>
    <row r="619" spans="1:2" x14ac:dyDescent="0.25">
      <c r="A619" s="65" t="s">
        <v>1872</v>
      </c>
      <c r="B619" s="66">
        <v>58545</v>
      </c>
    </row>
    <row r="620" spans="1:2" x14ac:dyDescent="0.25">
      <c r="A620" s="65" t="s">
        <v>1873</v>
      </c>
      <c r="B620" s="66">
        <v>60076</v>
      </c>
    </row>
    <row r="621" spans="1:2" x14ac:dyDescent="0.25">
      <c r="A621" s="65" t="s">
        <v>1874</v>
      </c>
      <c r="B621" s="66">
        <v>209644</v>
      </c>
    </row>
    <row r="622" spans="1:2" x14ac:dyDescent="0.25">
      <c r="A622" s="65" t="s">
        <v>1875</v>
      </c>
      <c r="B622" s="66">
        <v>491158</v>
      </c>
    </row>
    <row r="623" spans="1:2" x14ac:dyDescent="0.25">
      <c r="A623" s="65" t="s">
        <v>1876</v>
      </c>
      <c r="B623" s="66">
        <v>575624</v>
      </c>
    </row>
    <row r="624" spans="1:2" x14ac:dyDescent="0.25">
      <c r="A624" s="65" t="s">
        <v>1877</v>
      </c>
      <c r="B624" s="66">
        <v>487204</v>
      </c>
    </row>
    <row r="625" spans="1:2" x14ac:dyDescent="0.25">
      <c r="A625" s="65" t="s">
        <v>1878</v>
      </c>
      <c r="B625" s="66">
        <v>586220</v>
      </c>
    </row>
    <row r="626" spans="1:2" x14ac:dyDescent="0.25">
      <c r="A626" s="65" t="s">
        <v>1879</v>
      </c>
      <c r="B626" s="66">
        <v>60082</v>
      </c>
    </row>
    <row r="627" spans="1:2" x14ac:dyDescent="0.25">
      <c r="A627" s="65" t="s">
        <v>1880</v>
      </c>
      <c r="B627" s="66">
        <v>492037</v>
      </c>
    </row>
    <row r="628" spans="1:2" x14ac:dyDescent="0.25">
      <c r="A628" s="65" t="s">
        <v>1881</v>
      </c>
      <c r="B628" s="66">
        <v>104214</v>
      </c>
    </row>
    <row r="629" spans="1:2" x14ac:dyDescent="0.25">
      <c r="A629" s="65" t="s">
        <v>1882</v>
      </c>
      <c r="B629" s="66">
        <v>492071</v>
      </c>
    </row>
    <row r="630" spans="1:2" x14ac:dyDescent="0.25">
      <c r="A630" s="65" t="s">
        <v>1883</v>
      </c>
      <c r="B630" s="66">
        <v>370978</v>
      </c>
    </row>
    <row r="631" spans="1:2" x14ac:dyDescent="0.25">
      <c r="A631" s="65" t="s">
        <v>1884</v>
      </c>
      <c r="B631" s="66">
        <v>576927</v>
      </c>
    </row>
    <row r="632" spans="1:2" x14ac:dyDescent="0.25">
      <c r="A632" s="65" t="s">
        <v>1885</v>
      </c>
      <c r="B632" s="66">
        <v>583383</v>
      </c>
    </row>
    <row r="633" spans="1:2" x14ac:dyDescent="0.25">
      <c r="A633" s="65" t="s">
        <v>1886</v>
      </c>
      <c r="B633" s="66">
        <v>225064</v>
      </c>
    </row>
    <row r="634" spans="1:2" x14ac:dyDescent="0.25">
      <c r="A634" s="65" t="s">
        <v>1887</v>
      </c>
      <c r="B634" s="66">
        <v>581894</v>
      </c>
    </row>
    <row r="635" spans="1:2" x14ac:dyDescent="0.25">
      <c r="A635" s="65" t="s">
        <v>1888</v>
      </c>
      <c r="B635" s="66">
        <v>64937</v>
      </c>
    </row>
    <row r="636" spans="1:2" x14ac:dyDescent="0.25">
      <c r="A636" s="65" t="s">
        <v>1889</v>
      </c>
      <c r="B636" s="66">
        <v>577039</v>
      </c>
    </row>
    <row r="637" spans="1:2" x14ac:dyDescent="0.25">
      <c r="A637" s="65" t="s">
        <v>1890</v>
      </c>
      <c r="B637" s="66">
        <v>582292</v>
      </c>
    </row>
    <row r="638" spans="1:2" x14ac:dyDescent="0.25">
      <c r="A638" s="65" t="s">
        <v>1891</v>
      </c>
      <c r="B638" s="66">
        <v>209674</v>
      </c>
    </row>
    <row r="639" spans="1:2" x14ac:dyDescent="0.25">
      <c r="A639" s="65" t="s">
        <v>1892</v>
      </c>
      <c r="B639" s="66">
        <v>578372</v>
      </c>
    </row>
    <row r="640" spans="1:2" x14ac:dyDescent="0.25">
      <c r="A640" s="65" t="s">
        <v>1893</v>
      </c>
      <c r="B640" s="66">
        <v>60096</v>
      </c>
    </row>
    <row r="641" spans="1:2" x14ac:dyDescent="0.25">
      <c r="A641" s="65" t="s">
        <v>1894</v>
      </c>
      <c r="B641" s="66">
        <v>64942</v>
      </c>
    </row>
    <row r="642" spans="1:2" x14ac:dyDescent="0.25">
      <c r="A642" s="65" t="s">
        <v>1895</v>
      </c>
      <c r="B642" s="66">
        <v>359979</v>
      </c>
    </row>
    <row r="643" spans="1:2" x14ac:dyDescent="0.25">
      <c r="A643" s="65" t="s">
        <v>1896</v>
      </c>
      <c r="B643" s="66">
        <v>492297</v>
      </c>
    </row>
    <row r="644" spans="1:2" x14ac:dyDescent="0.25">
      <c r="A644" s="65" t="s">
        <v>1897</v>
      </c>
      <c r="B644" s="66">
        <v>64943</v>
      </c>
    </row>
    <row r="645" spans="1:2" x14ac:dyDescent="0.25">
      <c r="A645" s="65" t="s">
        <v>1898</v>
      </c>
      <c r="B645" s="66">
        <v>223832</v>
      </c>
    </row>
    <row r="646" spans="1:2" x14ac:dyDescent="0.25">
      <c r="A646" s="65" t="s">
        <v>1899</v>
      </c>
      <c r="B646" s="66">
        <v>579223</v>
      </c>
    </row>
    <row r="647" spans="1:2" x14ac:dyDescent="0.25">
      <c r="A647" s="65" t="s">
        <v>1900</v>
      </c>
      <c r="B647" s="66">
        <v>492438</v>
      </c>
    </row>
    <row r="648" spans="1:2" x14ac:dyDescent="0.25">
      <c r="A648" s="65" t="s">
        <v>1901</v>
      </c>
      <c r="B648" s="66">
        <v>209683</v>
      </c>
    </row>
    <row r="649" spans="1:2" x14ac:dyDescent="0.25">
      <c r="A649" s="65" t="s">
        <v>1902</v>
      </c>
      <c r="B649" s="66">
        <v>580203</v>
      </c>
    </row>
    <row r="650" spans="1:2" x14ac:dyDescent="0.25">
      <c r="A650" s="65" t="s">
        <v>1903</v>
      </c>
      <c r="B650" s="66">
        <v>584613</v>
      </c>
    </row>
    <row r="651" spans="1:2" x14ac:dyDescent="0.25">
      <c r="A651" s="65" t="s">
        <v>1904</v>
      </c>
      <c r="B651" s="66">
        <v>492973</v>
      </c>
    </row>
    <row r="652" spans="1:2" x14ac:dyDescent="0.25">
      <c r="A652" s="65" t="s">
        <v>1905</v>
      </c>
      <c r="B652" s="66">
        <v>575939</v>
      </c>
    </row>
    <row r="653" spans="1:2" x14ac:dyDescent="0.25">
      <c r="A653" s="65" t="s">
        <v>36</v>
      </c>
      <c r="B653" s="66">
        <v>587066</v>
      </c>
    </row>
    <row r="654" spans="1:2" x14ac:dyDescent="0.25">
      <c r="A654" s="65" t="s">
        <v>1906</v>
      </c>
      <c r="B654" s="66">
        <v>225139</v>
      </c>
    </row>
    <row r="655" spans="1:2" x14ac:dyDescent="0.25">
      <c r="A655" s="65" t="s">
        <v>1907</v>
      </c>
      <c r="B655" s="66">
        <v>579762</v>
      </c>
    </row>
    <row r="656" spans="1:2" x14ac:dyDescent="0.25">
      <c r="A656" s="65" t="s">
        <v>1908</v>
      </c>
      <c r="B656" s="66">
        <v>581270</v>
      </c>
    </row>
    <row r="657" spans="1:2" x14ac:dyDescent="0.25">
      <c r="A657" s="65" t="s">
        <v>1909</v>
      </c>
      <c r="B657" s="66">
        <v>575994</v>
      </c>
    </row>
    <row r="658" spans="1:2" x14ac:dyDescent="0.25">
      <c r="A658" s="65" t="s">
        <v>1910</v>
      </c>
      <c r="B658" s="66">
        <v>493471</v>
      </c>
    </row>
    <row r="659" spans="1:2" x14ac:dyDescent="0.25">
      <c r="A659" s="65" t="s">
        <v>1911</v>
      </c>
      <c r="B659" s="66">
        <v>590607</v>
      </c>
    </row>
    <row r="660" spans="1:2" x14ac:dyDescent="0.25">
      <c r="A660" s="65" t="s">
        <v>1912</v>
      </c>
      <c r="B660" s="66">
        <v>253666</v>
      </c>
    </row>
    <row r="661" spans="1:2" x14ac:dyDescent="0.25">
      <c r="A661" s="65" t="s">
        <v>1913</v>
      </c>
      <c r="B661" s="66">
        <v>371014</v>
      </c>
    </row>
    <row r="662" spans="1:2" x14ac:dyDescent="0.25">
      <c r="A662" s="65" t="s">
        <v>1914</v>
      </c>
      <c r="B662" s="66">
        <v>580853</v>
      </c>
    </row>
    <row r="663" spans="1:2" x14ac:dyDescent="0.25">
      <c r="A663" s="65" t="s">
        <v>1915</v>
      </c>
      <c r="B663" s="66">
        <v>60112</v>
      </c>
    </row>
    <row r="664" spans="1:2" x14ac:dyDescent="0.25">
      <c r="A664" s="65" t="s">
        <v>1916</v>
      </c>
      <c r="B664" s="66">
        <v>586275</v>
      </c>
    </row>
    <row r="665" spans="1:2" x14ac:dyDescent="0.25">
      <c r="A665" s="65" t="s">
        <v>12424</v>
      </c>
      <c r="B665" s="66">
        <v>594015</v>
      </c>
    </row>
    <row r="666" spans="1:2" x14ac:dyDescent="0.25">
      <c r="A666" s="65" t="s">
        <v>1917</v>
      </c>
      <c r="B666" s="66">
        <v>60114</v>
      </c>
    </row>
    <row r="667" spans="1:2" x14ac:dyDescent="0.25">
      <c r="A667" s="65" t="s">
        <v>1918</v>
      </c>
      <c r="B667" s="66">
        <v>43125</v>
      </c>
    </row>
    <row r="668" spans="1:2" x14ac:dyDescent="0.25">
      <c r="A668" s="65" t="s">
        <v>1919</v>
      </c>
      <c r="B668" s="66">
        <v>443745</v>
      </c>
    </row>
    <row r="669" spans="1:2" x14ac:dyDescent="0.25">
      <c r="A669" s="65" t="s">
        <v>1920</v>
      </c>
      <c r="B669" s="66">
        <v>580679</v>
      </c>
    </row>
    <row r="670" spans="1:2" x14ac:dyDescent="0.25">
      <c r="A670" s="65" t="s">
        <v>1921</v>
      </c>
      <c r="B670" s="66">
        <v>544245</v>
      </c>
    </row>
    <row r="671" spans="1:2" x14ac:dyDescent="0.25">
      <c r="A671" s="65" t="s">
        <v>1922</v>
      </c>
      <c r="B671" s="66">
        <v>60116</v>
      </c>
    </row>
    <row r="672" spans="1:2" x14ac:dyDescent="0.25">
      <c r="A672" s="65" t="s">
        <v>1923</v>
      </c>
      <c r="B672" s="66">
        <v>493247</v>
      </c>
    </row>
    <row r="673" spans="1:2" x14ac:dyDescent="0.25">
      <c r="A673" s="65" t="s">
        <v>1924</v>
      </c>
      <c r="B673" s="66">
        <v>488614</v>
      </c>
    </row>
    <row r="674" spans="1:2" x14ac:dyDescent="0.25">
      <c r="A674" s="65" t="s">
        <v>1925</v>
      </c>
      <c r="B674" s="66">
        <v>371026</v>
      </c>
    </row>
    <row r="675" spans="1:2" x14ac:dyDescent="0.25">
      <c r="A675" s="65" t="s">
        <v>1926</v>
      </c>
      <c r="B675" s="66">
        <v>579587</v>
      </c>
    </row>
    <row r="676" spans="1:2" x14ac:dyDescent="0.25">
      <c r="A676" s="65" t="s">
        <v>1927</v>
      </c>
      <c r="B676" s="66">
        <v>580993</v>
      </c>
    </row>
    <row r="677" spans="1:2" x14ac:dyDescent="0.25">
      <c r="A677" s="65" t="s">
        <v>1928</v>
      </c>
      <c r="B677" s="66">
        <v>491320</v>
      </c>
    </row>
    <row r="678" spans="1:2" x14ac:dyDescent="0.25">
      <c r="A678" s="65" t="s">
        <v>1929</v>
      </c>
      <c r="B678" s="66">
        <v>60121</v>
      </c>
    </row>
    <row r="679" spans="1:2" x14ac:dyDescent="0.25">
      <c r="A679" s="65" t="s">
        <v>1930</v>
      </c>
      <c r="B679" s="66">
        <v>583437</v>
      </c>
    </row>
    <row r="680" spans="1:2" x14ac:dyDescent="0.25">
      <c r="A680" s="65" t="s">
        <v>1931</v>
      </c>
      <c r="B680" s="66">
        <v>253727</v>
      </c>
    </row>
    <row r="681" spans="1:2" x14ac:dyDescent="0.25">
      <c r="A681" s="65" t="s">
        <v>1932</v>
      </c>
      <c r="B681" s="66">
        <v>579218</v>
      </c>
    </row>
    <row r="682" spans="1:2" x14ac:dyDescent="0.25">
      <c r="A682" s="65" t="s">
        <v>1933</v>
      </c>
      <c r="B682" s="66">
        <v>360046</v>
      </c>
    </row>
    <row r="683" spans="1:2" x14ac:dyDescent="0.25">
      <c r="A683" s="65" t="s">
        <v>1934</v>
      </c>
      <c r="B683" s="66">
        <v>104924</v>
      </c>
    </row>
    <row r="684" spans="1:2" x14ac:dyDescent="0.25">
      <c r="A684" s="65" t="s">
        <v>1935</v>
      </c>
      <c r="B684" s="66">
        <v>488590</v>
      </c>
    </row>
    <row r="685" spans="1:2" x14ac:dyDescent="0.25">
      <c r="A685" s="65" t="s">
        <v>1936</v>
      </c>
      <c r="B685" s="66">
        <v>225543</v>
      </c>
    </row>
    <row r="686" spans="1:2" x14ac:dyDescent="0.25">
      <c r="A686" s="65" t="s">
        <v>1937</v>
      </c>
      <c r="B686" s="66">
        <v>209764</v>
      </c>
    </row>
    <row r="687" spans="1:2" x14ac:dyDescent="0.25">
      <c r="A687" s="65" t="s">
        <v>1938</v>
      </c>
      <c r="B687" s="66">
        <v>104927</v>
      </c>
    </row>
    <row r="688" spans="1:2" x14ac:dyDescent="0.25">
      <c r="A688" s="65" t="s">
        <v>1939</v>
      </c>
      <c r="B688" s="66">
        <v>588711</v>
      </c>
    </row>
    <row r="689" spans="1:2" x14ac:dyDescent="0.25">
      <c r="A689" s="65" t="s">
        <v>1940</v>
      </c>
      <c r="B689" s="66">
        <v>486966</v>
      </c>
    </row>
    <row r="690" spans="1:2" x14ac:dyDescent="0.25">
      <c r="A690" s="65" t="s">
        <v>1941</v>
      </c>
      <c r="B690" s="66">
        <v>493160</v>
      </c>
    </row>
    <row r="691" spans="1:2" x14ac:dyDescent="0.25">
      <c r="A691" s="65" t="s">
        <v>1942</v>
      </c>
      <c r="B691" s="66">
        <v>488586</v>
      </c>
    </row>
    <row r="692" spans="1:2" x14ac:dyDescent="0.25">
      <c r="A692" s="65" t="s">
        <v>1943</v>
      </c>
      <c r="B692" s="66">
        <v>497463</v>
      </c>
    </row>
    <row r="693" spans="1:2" x14ac:dyDescent="0.25">
      <c r="A693" s="65" t="s">
        <v>1944</v>
      </c>
      <c r="B693" s="66">
        <v>104383</v>
      </c>
    </row>
    <row r="694" spans="1:2" x14ac:dyDescent="0.25">
      <c r="A694" s="65" t="s">
        <v>1945</v>
      </c>
      <c r="B694" s="66">
        <v>66368</v>
      </c>
    </row>
    <row r="695" spans="1:2" x14ac:dyDescent="0.25">
      <c r="A695" s="65" t="s">
        <v>1946</v>
      </c>
      <c r="B695" s="66">
        <v>576354</v>
      </c>
    </row>
    <row r="696" spans="1:2" x14ac:dyDescent="0.25">
      <c r="A696" s="65" t="s">
        <v>1947</v>
      </c>
      <c r="B696" s="66">
        <v>360137</v>
      </c>
    </row>
    <row r="697" spans="1:2" x14ac:dyDescent="0.25">
      <c r="A697" s="65" t="s">
        <v>1948</v>
      </c>
      <c r="B697" s="66">
        <v>580437</v>
      </c>
    </row>
    <row r="698" spans="1:2" x14ac:dyDescent="0.25">
      <c r="A698" s="65" t="s">
        <v>1949</v>
      </c>
      <c r="B698" s="66">
        <v>491170</v>
      </c>
    </row>
    <row r="699" spans="1:2" x14ac:dyDescent="0.25">
      <c r="A699" s="65" t="s">
        <v>1950</v>
      </c>
      <c r="B699" s="66">
        <v>593653</v>
      </c>
    </row>
    <row r="700" spans="1:2" x14ac:dyDescent="0.25">
      <c r="A700" s="65" t="s">
        <v>1951</v>
      </c>
      <c r="B700" s="66">
        <v>582438</v>
      </c>
    </row>
    <row r="701" spans="1:2" x14ac:dyDescent="0.25">
      <c r="A701" s="65" t="s">
        <v>1952</v>
      </c>
      <c r="B701" s="66">
        <v>60150</v>
      </c>
    </row>
    <row r="702" spans="1:2" x14ac:dyDescent="0.25">
      <c r="A702" s="65" t="s">
        <v>1953</v>
      </c>
      <c r="B702" s="66">
        <v>64961</v>
      </c>
    </row>
    <row r="703" spans="1:2" x14ac:dyDescent="0.25">
      <c r="A703" s="65" t="s">
        <v>1954</v>
      </c>
      <c r="B703" s="66">
        <v>64962</v>
      </c>
    </row>
    <row r="704" spans="1:2" x14ac:dyDescent="0.25">
      <c r="A704" s="65" t="s">
        <v>1955</v>
      </c>
      <c r="B704" s="66">
        <v>58589</v>
      </c>
    </row>
    <row r="705" spans="1:2" x14ac:dyDescent="0.25">
      <c r="A705" s="65" t="s">
        <v>1956</v>
      </c>
      <c r="B705" s="66">
        <v>360152</v>
      </c>
    </row>
    <row r="706" spans="1:2" x14ac:dyDescent="0.25">
      <c r="A706" s="65" t="s">
        <v>1957</v>
      </c>
      <c r="B706" s="66">
        <v>253964</v>
      </c>
    </row>
    <row r="707" spans="1:2" x14ac:dyDescent="0.25">
      <c r="A707" s="65" t="s">
        <v>1958</v>
      </c>
      <c r="B707" s="66">
        <v>496109</v>
      </c>
    </row>
    <row r="708" spans="1:2" x14ac:dyDescent="0.25">
      <c r="A708" s="65" t="s">
        <v>1959</v>
      </c>
      <c r="B708" s="66">
        <v>66374</v>
      </c>
    </row>
    <row r="709" spans="1:2" x14ac:dyDescent="0.25">
      <c r="A709" s="65" t="s">
        <v>1960</v>
      </c>
      <c r="B709" s="66">
        <v>60160</v>
      </c>
    </row>
    <row r="710" spans="1:2" x14ac:dyDescent="0.25">
      <c r="A710" s="65" t="s">
        <v>1961</v>
      </c>
      <c r="B710" s="66">
        <v>575762</v>
      </c>
    </row>
    <row r="711" spans="1:2" x14ac:dyDescent="0.25">
      <c r="A711" s="65" t="s">
        <v>1962</v>
      </c>
      <c r="B711" s="66">
        <v>253999</v>
      </c>
    </row>
    <row r="712" spans="1:2" x14ac:dyDescent="0.25">
      <c r="A712" s="65" t="s">
        <v>1963</v>
      </c>
      <c r="B712" s="66">
        <v>493128</v>
      </c>
    </row>
    <row r="713" spans="1:2" x14ac:dyDescent="0.25">
      <c r="A713" s="65" t="s">
        <v>1964</v>
      </c>
      <c r="B713" s="66">
        <v>64965</v>
      </c>
    </row>
    <row r="714" spans="1:2" x14ac:dyDescent="0.25">
      <c r="A714" s="65" t="s">
        <v>1965</v>
      </c>
      <c r="B714" s="66">
        <v>209858</v>
      </c>
    </row>
    <row r="715" spans="1:2" x14ac:dyDescent="0.25">
      <c r="A715" s="65" t="s">
        <v>1966</v>
      </c>
      <c r="B715" s="66">
        <v>60161</v>
      </c>
    </row>
    <row r="716" spans="1:2" x14ac:dyDescent="0.25">
      <c r="A716" s="65" t="s">
        <v>1967</v>
      </c>
      <c r="B716" s="66">
        <v>60164</v>
      </c>
    </row>
    <row r="717" spans="1:2" x14ac:dyDescent="0.25">
      <c r="A717" s="65" t="s">
        <v>1968</v>
      </c>
      <c r="B717" s="66">
        <v>591610</v>
      </c>
    </row>
    <row r="718" spans="1:2" x14ac:dyDescent="0.25">
      <c r="A718" s="65" t="s">
        <v>1969</v>
      </c>
      <c r="B718" s="66">
        <v>491261</v>
      </c>
    </row>
    <row r="719" spans="1:2" x14ac:dyDescent="0.25">
      <c r="A719" s="65" t="s">
        <v>1970</v>
      </c>
      <c r="B719" s="66">
        <v>579980</v>
      </c>
    </row>
    <row r="720" spans="1:2" x14ac:dyDescent="0.25">
      <c r="A720" s="65" t="s">
        <v>1971</v>
      </c>
      <c r="B720" s="66">
        <v>488679</v>
      </c>
    </row>
    <row r="721" spans="1:2" x14ac:dyDescent="0.25">
      <c r="A721" s="65" t="s">
        <v>1972</v>
      </c>
      <c r="B721" s="66">
        <v>60169</v>
      </c>
    </row>
    <row r="722" spans="1:2" x14ac:dyDescent="0.25">
      <c r="A722" s="65" t="s">
        <v>1973</v>
      </c>
      <c r="B722" s="66">
        <v>371108</v>
      </c>
    </row>
    <row r="723" spans="1:2" x14ac:dyDescent="0.25">
      <c r="A723" s="65" t="s">
        <v>1974</v>
      </c>
      <c r="B723" s="66">
        <v>60171</v>
      </c>
    </row>
    <row r="724" spans="1:2" x14ac:dyDescent="0.25">
      <c r="A724" s="65" t="s">
        <v>1975</v>
      </c>
      <c r="B724" s="66">
        <v>209885</v>
      </c>
    </row>
    <row r="725" spans="1:2" x14ac:dyDescent="0.25">
      <c r="A725" s="65" t="s">
        <v>1976</v>
      </c>
      <c r="B725" s="66">
        <v>582335</v>
      </c>
    </row>
    <row r="726" spans="1:2" x14ac:dyDescent="0.25">
      <c r="A726" s="65" t="s">
        <v>1977</v>
      </c>
      <c r="B726" s="66">
        <v>580542</v>
      </c>
    </row>
    <row r="727" spans="1:2" x14ac:dyDescent="0.25">
      <c r="A727" s="65" t="s">
        <v>1978</v>
      </c>
      <c r="B727" s="66">
        <v>487042</v>
      </c>
    </row>
    <row r="728" spans="1:2" x14ac:dyDescent="0.25">
      <c r="A728" s="65" t="s">
        <v>1979</v>
      </c>
      <c r="B728" s="66">
        <v>223835</v>
      </c>
    </row>
    <row r="729" spans="1:2" x14ac:dyDescent="0.25">
      <c r="A729" s="65" t="s">
        <v>1980</v>
      </c>
      <c r="B729" s="66">
        <v>587607</v>
      </c>
    </row>
    <row r="730" spans="1:2" x14ac:dyDescent="0.25">
      <c r="A730" s="65" t="s">
        <v>1981</v>
      </c>
      <c r="B730" s="66">
        <v>579481</v>
      </c>
    </row>
    <row r="731" spans="1:2" x14ac:dyDescent="0.25">
      <c r="A731" s="65" t="s">
        <v>1982</v>
      </c>
      <c r="B731" s="66">
        <v>491152</v>
      </c>
    </row>
    <row r="732" spans="1:2" x14ac:dyDescent="0.25">
      <c r="A732" s="65" t="s">
        <v>1983</v>
      </c>
      <c r="B732" s="66">
        <v>492296</v>
      </c>
    </row>
    <row r="733" spans="1:2" x14ac:dyDescent="0.25">
      <c r="A733" s="65" t="s">
        <v>1984</v>
      </c>
      <c r="B733" s="66">
        <v>66384</v>
      </c>
    </row>
    <row r="734" spans="1:2" x14ac:dyDescent="0.25">
      <c r="A734" s="65" t="s">
        <v>1985</v>
      </c>
      <c r="B734" s="66">
        <v>60179</v>
      </c>
    </row>
    <row r="735" spans="1:2" x14ac:dyDescent="0.25">
      <c r="A735" s="65" t="s">
        <v>1986</v>
      </c>
      <c r="B735" s="66">
        <v>104943</v>
      </c>
    </row>
    <row r="736" spans="1:2" x14ac:dyDescent="0.25">
      <c r="A736" s="65" t="s">
        <v>1987</v>
      </c>
      <c r="B736" s="66">
        <v>585740</v>
      </c>
    </row>
    <row r="737" spans="1:2" x14ac:dyDescent="0.25">
      <c r="A737" s="65" t="s">
        <v>1988</v>
      </c>
      <c r="B737" s="66">
        <v>579622</v>
      </c>
    </row>
    <row r="738" spans="1:2" x14ac:dyDescent="0.25">
      <c r="A738" s="65" t="s">
        <v>1989</v>
      </c>
      <c r="B738" s="66">
        <v>371127</v>
      </c>
    </row>
    <row r="739" spans="1:2" x14ac:dyDescent="0.25">
      <c r="A739" s="65" t="s">
        <v>1990</v>
      </c>
      <c r="B739" s="66">
        <v>371128</v>
      </c>
    </row>
    <row r="740" spans="1:2" x14ac:dyDescent="0.25">
      <c r="A740" s="65" t="s">
        <v>1991</v>
      </c>
      <c r="B740" s="66">
        <v>64968</v>
      </c>
    </row>
    <row r="741" spans="1:2" x14ac:dyDescent="0.25">
      <c r="A741" s="65" t="s">
        <v>1992</v>
      </c>
      <c r="B741" s="66">
        <v>586505</v>
      </c>
    </row>
    <row r="742" spans="1:2" x14ac:dyDescent="0.25">
      <c r="A742" s="65" t="s">
        <v>1993</v>
      </c>
      <c r="B742" s="66">
        <v>60185</v>
      </c>
    </row>
    <row r="743" spans="1:2" x14ac:dyDescent="0.25">
      <c r="A743" s="65" t="s">
        <v>1994</v>
      </c>
      <c r="B743" s="66">
        <v>209923</v>
      </c>
    </row>
    <row r="744" spans="1:2" x14ac:dyDescent="0.25">
      <c r="A744" s="65" t="s">
        <v>1995</v>
      </c>
      <c r="B744" s="66">
        <v>104216</v>
      </c>
    </row>
    <row r="745" spans="1:2" x14ac:dyDescent="0.25">
      <c r="A745" s="65" t="s">
        <v>1995</v>
      </c>
      <c r="B745" s="66">
        <v>254131</v>
      </c>
    </row>
    <row r="746" spans="1:2" x14ac:dyDescent="0.25">
      <c r="A746" s="65" t="s">
        <v>1996</v>
      </c>
      <c r="B746" s="66">
        <v>584728</v>
      </c>
    </row>
    <row r="747" spans="1:2" x14ac:dyDescent="0.25">
      <c r="A747" s="65" t="s">
        <v>1997</v>
      </c>
      <c r="B747" s="66">
        <v>58608</v>
      </c>
    </row>
    <row r="748" spans="1:2" x14ac:dyDescent="0.25">
      <c r="A748" s="65" t="s">
        <v>1998</v>
      </c>
      <c r="B748" s="66">
        <v>497478</v>
      </c>
    </row>
    <row r="749" spans="1:2" x14ac:dyDescent="0.25">
      <c r="A749" s="65" t="s">
        <v>1999</v>
      </c>
      <c r="B749" s="66">
        <v>579045</v>
      </c>
    </row>
    <row r="750" spans="1:2" x14ac:dyDescent="0.25">
      <c r="A750" s="65" t="s">
        <v>2000</v>
      </c>
      <c r="B750" s="66">
        <v>209928</v>
      </c>
    </row>
    <row r="751" spans="1:2" x14ac:dyDescent="0.25">
      <c r="A751" s="65" t="s">
        <v>2001</v>
      </c>
      <c r="B751" s="66">
        <v>58609</v>
      </c>
    </row>
    <row r="752" spans="1:2" x14ac:dyDescent="0.25">
      <c r="A752" s="65" t="s">
        <v>2002</v>
      </c>
      <c r="B752" s="66">
        <v>58610</v>
      </c>
    </row>
    <row r="753" spans="1:2" x14ac:dyDescent="0.25">
      <c r="A753" s="65" t="s">
        <v>2003</v>
      </c>
      <c r="B753" s="66">
        <v>60192</v>
      </c>
    </row>
    <row r="754" spans="1:2" x14ac:dyDescent="0.25">
      <c r="A754" s="65" t="s">
        <v>2004</v>
      </c>
      <c r="B754" s="66">
        <v>209943</v>
      </c>
    </row>
    <row r="755" spans="1:2" x14ac:dyDescent="0.25">
      <c r="A755" s="65" t="s">
        <v>2005</v>
      </c>
      <c r="B755" s="66">
        <v>586874</v>
      </c>
    </row>
    <row r="756" spans="1:2" x14ac:dyDescent="0.25">
      <c r="A756" s="65" t="s">
        <v>2006</v>
      </c>
      <c r="B756" s="66">
        <v>577881</v>
      </c>
    </row>
    <row r="757" spans="1:2" x14ac:dyDescent="0.25">
      <c r="A757" s="65" t="s">
        <v>2007</v>
      </c>
      <c r="B757" s="66">
        <v>60194</v>
      </c>
    </row>
    <row r="758" spans="1:2" x14ac:dyDescent="0.25">
      <c r="A758" s="65" t="s">
        <v>2008</v>
      </c>
      <c r="B758" s="66">
        <v>371143</v>
      </c>
    </row>
    <row r="759" spans="1:2" x14ac:dyDescent="0.25">
      <c r="A759" s="65" t="s">
        <v>2009</v>
      </c>
      <c r="B759" s="66">
        <v>60195</v>
      </c>
    </row>
    <row r="760" spans="1:2" x14ac:dyDescent="0.25">
      <c r="A760" s="65" t="s">
        <v>2010</v>
      </c>
      <c r="B760" s="66">
        <v>209944</v>
      </c>
    </row>
    <row r="761" spans="1:2" x14ac:dyDescent="0.25">
      <c r="A761" s="65" t="s">
        <v>2011</v>
      </c>
      <c r="B761" s="66">
        <v>582054</v>
      </c>
    </row>
    <row r="762" spans="1:2" x14ac:dyDescent="0.25">
      <c r="A762" s="65" t="s">
        <v>2012</v>
      </c>
      <c r="B762" s="66">
        <v>583127</v>
      </c>
    </row>
    <row r="763" spans="1:2" x14ac:dyDescent="0.25">
      <c r="A763" s="65" t="s">
        <v>2013</v>
      </c>
      <c r="B763" s="66">
        <v>591607</v>
      </c>
    </row>
    <row r="764" spans="1:2" x14ac:dyDescent="0.25">
      <c r="A764" s="65" t="s">
        <v>2014</v>
      </c>
      <c r="B764" s="66">
        <v>581845</v>
      </c>
    </row>
    <row r="765" spans="1:2" x14ac:dyDescent="0.25">
      <c r="A765" s="65" t="s">
        <v>2015</v>
      </c>
      <c r="B765" s="66">
        <v>60206</v>
      </c>
    </row>
    <row r="766" spans="1:2" x14ac:dyDescent="0.25">
      <c r="A766" s="65" t="s">
        <v>2016</v>
      </c>
      <c r="B766" s="66">
        <v>490972</v>
      </c>
    </row>
    <row r="767" spans="1:2" x14ac:dyDescent="0.25">
      <c r="A767" s="65" t="s">
        <v>2017</v>
      </c>
      <c r="B767" s="66">
        <v>493152</v>
      </c>
    </row>
    <row r="768" spans="1:2" x14ac:dyDescent="0.25">
      <c r="A768" s="65" t="s">
        <v>2018</v>
      </c>
      <c r="B768" s="66">
        <v>575609</v>
      </c>
    </row>
    <row r="769" spans="1:2" x14ac:dyDescent="0.25">
      <c r="A769" s="65" t="s">
        <v>2019</v>
      </c>
      <c r="B769" s="66">
        <v>66405</v>
      </c>
    </row>
    <row r="770" spans="1:2" x14ac:dyDescent="0.25">
      <c r="A770" s="65" t="s">
        <v>2020</v>
      </c>
      <c r="B770" s="66">
        <v>584530</v>
      </c>
    </row>
    <row r="771" spans="1:2" x14ac:dyDescent="0.25">
      <c r="A771" s="65" t="s">
        <v>2021</v>
      </c>
      <c r="B771" s="66">
        <v>582995</v>
      </c>
    </row>
    <row r="772" spans="1:2" x14ac:dyDescent="0.25">
      <c r="A772" s="65" t="s">
        <v>2022</v>
      </c>
      <c r="B772" s="66">
        <v>577112</v>
      </c>
    </row>
    <row r="773" spans="1:2" x14ac:dyDescent="0.25">
      <c r="A773" s="65" t="s">
        <v>2023</v>
      </c>
      <c r="B773" s="66">
        <v>210001</v>
      </c>
    </row>
    <row r="774" spans="1:2" x14ac:dyDescent="0.25">
      <c r="A774" s="65" t="s">
        <v>2024</v>
      </c>
      <c r="B774" s="66">
        <v>487364</v>
      </c>
    </row>
    <row r="775" spans="1:2" x14ac:dyDescent="0.25">
      <c r="A775" s="65" t="s">
        <v>2025</v>
      </c>
      <c r="B775" s="66">
        <v>588114</v>
      </c>
    </row>
    <row r="776" spans="1:2" x14ac:dyDescent="0.25">
      <c r="A776" s="65" t="s">
        <v>12425</v>
      </c>
      <c r="B776" s="66">
        <v>594408</v>
      </c>
    </row>
    <row r="777" spans="1:2" x14ac:dyDescent="0.25">
      <c r="A777" s="65" t="s">
        <v>2026</v>
      </c>
      <c r="B777" s="66">
        <v>60215</v>
      </c>
    </row>
    <row r="778" spans="1:2" x14ac:dyDescent="0.25">
      <c r="A778" s="65" t="s">
        <v>2027</v>
      </c>
      <c r="B778" s="66">
        <v>578821</v>
      </c>
    </row>
    <row r="779" spans="1:2" x14ac:dyDescent="0.25">
      <c r="A779" s="65" t="s">
        <v>2028</v>
      </c>
      <c r="B779" s="66">
        <v>578908</v>
      </c>
    </row>
    <row r="780" spans="1:2" x14ac:dyDescent="0.25">
      <c r="A780" s="65" t="s">
        <v>2029</v>
      </c>
      <c r="B780" s="66">
        <v>60216</v>
      </c>
    </row>
    <row r="781" spans="1:2" x14ac:dyDescent="0.25">
      <c r="A781" s="65" t="s">
        <v>2030</v>
      </c>
      <c r="B781" s="66">
        <v>492975</v>
      </c>
    </row>
    <row r="782" spans="1:2" x14ac:dyDescent="0.25">
      <c r="A782" s="65" t="s">
        <v>2031</v>
      </c>
      <c r="B782" s="66">
        <v>586891</v>
      </c>
    </row>
    <row r="783" spans="1:2" x14ac:dyDescent="0.25">
      <c r="A783" s="65" t="s">
        <v>2032</v>
      </c>
      <c r="B783" s="66">
        <v>587176</v>
      </c>
    </row>
    <row r="784" spans="1:2" x14ac:dyDescent="0.25">
      <c r="A784" s="65" t="s">
        <v>2033</v>
      </c>
      <c r="B784" s="66">
        <v>587053</v>
      </c>
    </row>
    <row r="785" spans="1:2" x14ac:dyDescent="0.25">
      <c r="A785" s="65" t="s">
        <v>2034</v>
      </c>
      <c r="B785" s="66">
        <v>492589</v>
      </c>
    </row>
    <row r="786" spans="1:2" x14ac:dyDescent="0.25">
      <c r="A786" s="65" t="s">
        <v>2035</v>
      </c>
      <c r="B786" s="66">
        <v>58629</v>
      </c>
    </row>
    <row r="787" spans="1:2" x14ac:dyDescent="0.25">
      <c r="A787" s="65" t="s">
        <v>2036</v>
      </c>
      <c r="B787" s="66">
        <v>494076</v>
      </c>
    </row>
    <row r="788" spans="1:2" x14ac:dyDescent="0.25">
      <c r="A788" s="65" t="s">
        <v>2037</v>
      </c>
      <c r="B788" s="66">
        <v>586471</v>
      </c>
    </row>
    <row r="789" spans="1:2" x14ac:dyDescent="0.25">
      <c r="A789" s="65" t="s">
        <v>2038</v>
      </c>
      <c r="B789" s="66">
        <v>575621</v>
      </c>
    </row>
    <row r="790" spans="1:2" x14ac:dyDescent="0.25">
      <c r="A790" s="65" t="s">
        <v>2039</v>
      </c>
      <c r="B790" s="66">
        <v>60218</v>
      </c>
    </row>
    <row r="791" spans="1:2" x14ac:dyDescent="0.25">
      <c r="A791" s="65" t="s">
        <v>2040</v>
      </c>
      <c r="B791" s="66">
        <v>64988</v>
      </c>
    </row>
    <row r="792" spans="1:2" x14ac:dyDescent="0.25">
      <c r="A792" s="65" t="s">
        <v>2041</v>
      </c>
      <c r="B792" s="66">
        <v>490896</v>
      </c>
    </row>
    <row r="793" spans="1:2" x14ac:dyDescent="0.25">
      <c r="A793" s="65" t="s">
        <v>2042</v>
      </c>
      <c r="B793" s="66">
        <v>578024</v>
      </c>
    </row>
    <row r="794" spans="1:2" x14ac:dyDescent="0.25">
      <c r="A794" s="65" t="s">
        <v>2043</v>
      </c>
      <c r="B794" s="66">
        <v>494077</v>
      </c>
    </row>
    <row r="795" spans="1:2" x14ac:dyDescent="0.25">
      <c r="A795" s="65" t="s">
        <v>2044</v>
      </c>
      <c r="B795" s="66">
        <v>490511</v>
      </c>
    </row>
    <row r="796" spans="1:2" x14ac:dyDescent="0.25">
      <c r="A796" s="65" t="s">
        <v>2045</v>
      </c>
      <c r="B796" s="66">
        <v>58634</v>
      </c>
    </row>
    <row r="797" spans="1:2" x14ac:dyDescent="0.25">
      <c r="A797" s="65" t="s">
        <v>2046</v>
      </c>
      <c r="B797" s="66">
        <v>585667</v>
      </c>
    </row>
    <row r="798" spans="1:2" x14ac:dyDescent="0.25">
      <c r="A798" s="65" t="s">
        <v>12426</v>
      </c>
      <c r="B798" s="66">
        <v>594526</v>
      </c>
    </row>
    <row r="799" spans="1:2" x14ac:dyDescent="0.25">
      <c r="A799" s="65" t="s">
        <v>2047</v>
      </c>
      <c r="B799" s="66">
        <v>579726</v>
      </c>
    </row>
    <row r="800" spans="1:2" x14ac:dyDescent="0.25">
      <c r="A800" s="65" t="s">
        <v>2048</v>
      </c>
      <c r="B800" s="66">
        <v>493052</v>
      </c>
    </row>
    <row r="801" spans="1:2" x14ac:dyDescent="0.25">
      <c r="A801" s="65" t="s">
        <v>2049</v>
      </c>
      <c r="B801" s="66">
        <v>254432</v>
      </c>
    </row>
    <row r="802" spans="1:2" x14ac:dyDescent="0.25">
      <c r="A802" s="65" t="s">
        <v>2050</v>
      </c>
      <c r="B802" s="66">
        <v>360367</v>
      </c>
    </row>
    <row r="803" spans="1:2" x14ac:dyDescent="0.25">
      <c r="A803" s="65" t="s">
        <v>2051</v>
      </c>
      <c r="B803" s="66">
        <v>60234</v>
      </c>
    </row>
    <row r="804" spans="1:2" x14ac:dyDescent="0.25">
      <c r="A804" s="65" t="s">
        <v>2052</v>
      </c>
      <c r="B804" s="66">
        <v>576109</v>
      </c>
    </row>
    <row r="805" spans="1:2" x14ac:dyDescent="0.25">
      <c r="A805" s="65" t="s">
        <v>2053</v>
      </c>
      <c r="B805" s="66">
        <v>64991</v>
      </c>
    </row>
    <row r="806" spans="1:2" x14ac:dyDescent="0.25">
      <c r="A806" s="65" t="s">
        <v>2054</v>
      </c>
      <c r="B806" s="66">
        <v>587034</v>
      </c>
    </row>
    <row r="807" spans="1:2" x14ac:dyDescent="0.25">
      <c r="A807" s="65" t="s">
        <v>2055</v>
      </c>
      <c r="B807" s="66">
        <v>587570</v>
      </c>
    </row>
    <row r="808" spans="1:2" x14ac:dyDescent="0.25">
      <c r="A808" s="65" t="s">
        <v>2056</v>
      </c>
      <c r="B808" s="66">
        <v>543449</v>
      </c>
    </row>
    <row r="809" spans="1:2" x14ac:dyDescent="0.25">
      <c r="A809" s="65" t="s">
        <v>2057</v>
      </c>
      <c r="B809" s="66">
        <v>586849</v>
      </c>
    </row>
    <row r="810" spans="1:2" x14ac:dyDescent="0.25">
      <c r="A810" s="65" t="s">
        <v>2058</v>
      </c>
      <c r="B810" s="66">
        <v>493234</v>
      </c>
    </row>
    <row r="811" spans="1:2" x14ac:dyDescent="0.25">
      <c r="A811" s="65" t="s">
        <v>2059</v>
      </c>
      <c r="B811" s="66">
        <v>577890</v>
      </c>
    </row>
    <row r="812" spans="1:2" x14ac:dyDescent="0.25">
      <c r="A812" s="65" t="s">
        <v>2060</v>
      </c>
      <c r="B812" s="66">
        <v>360390</v>
      </c>
    </row>
    <row r="813" spans="1:2" x14ac:dyDescent="0.25">
      <c r="A813" s="65" t="s">
        <v>2061</v>
      </c>
      <c r="B813" s="66">
        <v>360419</v>
      </c>
    </row>
    <row r="814" spans="1:2" x14ac:dyDescent="0.25">
      <c r="A814" s="65" t="s">
        <v>2062</v>
      </c>
      <c r="B814" s="66">
        <v>587184</v>
      </c>
    </row>
    <row r="815" spans="1:2" x14ac:dyDescent="0.25">
      <c r="A815" s="65" t="s">
        <v>2063</v>
      </c>
      <c r="B815" s="66">
        <v>581317</v>
      </c>
    </row>
    <row r="816" spans="1:2" x14ac:dyDescent="0.25">
      <c r="A816" s="65" t="s">
        <v>2064</v>
      </c>
      <c r="B816" s="66">
        <v>586238</v>
      </c>
    </row>
    <row r="817" spans="1:2" x14ac:dyDescent="0.25">
      <c r="A817" s="65" t="s">
        <v>2065</v>
      </c>
      <c r="B817" s="66">
        <v>58641</v>
      </c>
    </row>
    <row r="818" spans="1:2" x14ac:dyDescent="0.25">
      <c r="A818" s="65" t="s">
        <v>2066</v>
      </c>
      <c r="B818" s="66">
        <v>582001</v>
      </c>
    </row>
    <row r="819" spans="1:2" x14ac:dyDescent="0.25">
      <c r="A819" s="65" t="s">
        <v>2067</v>
      </c>
      <c r="B819" s="66">
        <v>58642</v>
      </c>
    </row>
    <row r="820" spans="1:2" x14ac:dyDescent="0.25">
      <c r="A820" s="65" t="s">
        <v>2068</v>
      </c>
      <c r="B820" s="66">
        <v>496137</v>
      </c>
    </row>
    <row r="821" spans="1:2" x14ac:dyDescent="0.25">
      <c r="A821" s="65" t="s">
        <v>2069</v>
      </c>
      <c r="B821" s="66">
        <v>579462</v>
      </c>
    </row>
    <row r="822" spans="1:2" x14ac:dyDescent="0.25">
      <c r="A822" s="65" t="s">
        <v>2070</v>
      </c>
      <c r="B822" s="66">
        <v>587302</v>
      </c>
    </row>
    <row r="823" spans="1:2" x14ac:dyDescent="0.25">
      <c r="A823" s="65" t="s">
        <v>2071</v>
      </c>
      <c r="B823" s="66">
        <v>585603</v>
      </c>
    </row>
    <row r="824" spans="1:2" x14ac:dyDescent="0.25">
      <c r="A824" s="65" t="s">
        <v>2072</v>
      </c>
      <c r="B824" s="66">
        <v>60256</v>
      </c>
    </row>
    <row r="825" spans="1:2" x14ac:dyDescent="0.25">
      <c r="A825" s="65" t="s">
        <v>2073</v>
      </c>
      <c r="B825" s="66">
        <v>575324</v>
      </c>
    </row>
    <row r="826" spans="1:2" x14ac:dyDescent="0.25">
      <c r="A826" s="65" t="s">
        <v>2074</v>
      </c>
      <c r="B826" s="66">
        <v>591432</v>
      </c>
    </row>
    <row r="827" spans="1:2" x14ac:dyDescent="0.25">
      <c r="A827" s="65" t="s">
        <v>2075</v>
      </c>
      <c r="B827" s="66">
        <v>60267</v>
      </c>
    </row>
    <row r="828" spans="1:2" x14ac:dyDescent="0.25">
      <c r="A828" s="65" t="s">
        <v>12427</v>
      </c>
      <c r="B828" s="66">
        <v>594057</v>
      </c>
    </row>
    <row r="829" spans="1:2" x14ac:dyDescent="0.25">
      <c r="A829" s="65" t="s">
        <v>2076</v>
      </c>
      <c r="B829" s="66">
        <v>584758</v>
      </c>
    </row>
    <row r="830" spans="1:2" x14ac:dyDescent="0.25">
      <c r="A830" s="65" t="s">
        <v>2077</v>
      </c>
      <c r="B830" s="66">
        <v>577860</v>
      </c>
    </row>
    <row r="831" spans="1:2" x14ac:dyDescent="0.25">
      <c r="A831" s="65" t="s">
        <v>2078</v>
      </c>
      <c r="B831" s="66">
        <v>210081</v>
      </c>
    </row>
    <row r="832" spans="1:2" x14ac:dyDescent="0.25">
      <c r="A832" s="65" t="s">
        <v>2079</v>
      </c>
      <c r="B832" s="66">
        <v>226397</v>
      </c>
    </row>
    <row r="833" spans="1:2" x14ac:dyDescent="0.25">
      <c r="A833" s="65" t="s">
        <v>2080</v>
      </c>
      <c r="B833" s="66">
        <v>210084</v>
      </c>
    </row>
    <row r="834" spans="1:2" x14ac:dyDescent="0.25">
      <c r="A834" s="65" t="s">
        <v>2081</v>
      </c>
      <c r="B834" s="66">
        <v>584103</v>
      </c>
    </row>
    <row r="835" spans="1:2" x14ac:dyDescent="0.25">
      <c r="A835" s="65" t="s">
        <v>2082</v>
      </c>
      <c r="B835" s="66">
        <v>576064</v>
      </c>
    </row>
    <row r="836" spans="1:2" x14ac:dyDescent="0.25">
      <c r="A836" s="65" t="s">
        <v>2083</v>
      </c>
      <c r="B836" s="66">
        <v>106520</v>
      </c>
    </row>
    <row r="837" spans="1:2" x14ac:dyDescent="0.25">
      <c r="A837" s="65" t="s">
        <v>2084</v>
      </c>
      <c r="B837" s="66">
        <v>43970</v>
      </c>
    </row>
    <row r="838" spans="1:2" x14ac:dyDescent="0.25">
      <c r="A838" s="65" t="s">
        <v>2085</v>
      </c>
      <c r="B838" s="66">
        <v>371214</v>
      </c>
    </row>
    <row r="839" spans="1:2" x14ac:dyDescent="0.25">
      <c r="A839" s="65" t="s">
        <v>2086</v>
      </c>
      <c r="B839" s="66">
        <v>578864</v>
      </c>
    </row>
    <row r="840" spans="1:2" x14ac:dyDescent="0.25">
      <c r="A840" s="65" t="s">
        <v>2087</v>
      </c>
      <c r="B840" s="66">
        <v>584589</v>
      </c>
    </row>
    <row r="841" spans="1:2" x14ac:dyDescent="0.25">
      <c r="A841" s="65" t="s">
        <v>2088</v>
      </c>
      <c r="B841" s="66">
        <v>588558</v>
      </c>
    </row>
    <row r="842" spans="1:2" x14ac:dyDescent="0.25">
      <c r="A842" s="65" t="s">
        <v>2089</v>
      </c>
      <c r="B842" s="66">
        <v>497465</v>
      </c>
    </row>
    <row r="843" spans="1:2" x14ac:dyDescent="0.25">
      <c r="A843" s="65" t="s">
        <v>2090</v>
      </c>
      <c r="B843" s="66">
        <v>575277</v>
      </c>
    </row>
    <row r="844" spans="1:2" x14ac:dyDescent="0.25">
      <c r="A844" s="65" t="s">
        <v>2091</v>
      </c>
      <c r="B844" s="66">
        <v>590359</v>
      </c>
    </row>
    <row r="845" spans="1:2" x14ac:dyDescent="0.25">
      <c r="A845" s="65" t="s">
        <v>2092</v>
      </c>
      <c r="B845" s="66">
        <v>444032</v>
      </c>
    </row>
    <row r="846" spans="1:2" x14ac:dyDescent="0.25">
      <c r="A846" s="65" t="s">
        <v>2093</v>
      </c>
      <c r="B846" s="66">
        <v>587468</v>
      </c>
    </row>
    <row r="847" spans="1:2" x14ac:dyDescent="0.25">
      <c r="A847" s="65" t="s">
        <v>2094</v>
      </c>
      <c r="B847" s="66">
        <v>583134</v>
      </c>
    </row>
    <row r="848" spans="1:2" x14ac:dyDescent="0.25">
      <c r="A848" s="65" t="s">
        <v>2095</v>
      </c>
      <c r="B848" s="66">
        <v>584927</v>
      </c>
    </row>
    <row r="849" spans="1:2" x14ac:dyDescent="0.25">
      <c r="A849" s="65" t="s">
        <v>2096</v>
      </c>
      <c r="B849" s="66">
        <v>483649</v>
      </c>
    </row>
    <row r="850" spans="1:2" x14ac:dyDescent="0.25">
      <c r="A850" s="65" t="s">
        <v>2097</v>
      </c>
      <c r="B850" s="66">
        <v>106074</v>
      </c>
    </row>
    <row r="851" spans="1:2" x14ac:dyDescent="0.25">
      <c r="A851" s="65" t="s">
        <v>2098</v>
      </c>
      <c r="B851" s="66">
        <v>224863</v>
      </c>
    </row>
    <row r="852" spans="1:2" x14ac:dyDescent="0.25">
      <c r="A852" s="65" t="s">
        <v>2099</v>
      </c>
      <c r="B852" s="66">
        <v>286946</v>
      </c>
    </row>
    <row r="853" spans="1:2" x14ac:dyDescent="0.25">
      <c r="A853" s="65" t="s">
        <v>2100</v>
      </c>
      <c r="B853" s="66">
        <v>107266</v>
      </c>
    </row>
    <row r="854" spans="1:2" x14ac:dyDescent="0.25">
      <c r="A854" s="65" t="s">
        <v>2101</v>
      </c>
      <c r="B854" s="66">
        <v>579326</v>
      </c>
    </row>
    <row r="855" spans="1:2" x14ac:dyDescent="0.25">
      <c r="A855" s="65" t="s">
        <v>2102</v>
      </c>
      <c r="B855" s="66">
        <v>58653</v>
      </c>
    </row>
    <row r="856" spans="1:2" x14ac:dyDescent="0.25">
      <c r="A856" s="65" t="s">
        <v>2103</v>
      </c>
      <c r="B856" s="66">
        <v>106075</v>
      </c>
    </row>
    <row r="857" spans="1:2" x14ac:dyDescent="0.25">
      <c r="A857" s="65" t="s">
        <v>2104</v>
      </c>
      <c r="B857" s="66">
        <v>58654</v>
      </c>
    </row>
    <row r="858" spans="1:2" x14ac:dyDescent="0.25">
      <c r="A858" s="65" t="s">
        <v>2105</v>
      </c>
      <c r="B858" s="66">
        <v>106076</v>
      </c>
    </row>
    <row r="859" spans="1:2" x14ac:dyDescent="0.25">
      <c r="A859" s="65" t="s">
        <v>2106</v>
      </c>
      <c r="B859" s="66">
        <v>491402</v>
      </c>
    </row>
    <row r="860" spans="1:2" x14ac:dyDescent="0.25">
      <c r="A860" s="65" t="s">
        <v>2107</v>
      </c>
      <c r="B860" s="66">
        <v>491024</v>
      </c>
    </row>
    <row r="861" spans="1:2" x14ac:dyDescent="0.25">
      <c r="A861" s="65" t="s">
        <v>2108</v>
      </c>
      <c r="B861" s="66">
        <v>58657</v>
      </c>
    </row>
    <row r="862" spans="1:2" x14ac:dyDescent="0.25">
      <c r="A862" s="65" t="s">
        <v>2108</v>
      </c>
      <c r="B862" s="66">
        <v>66438</v>
      </c>
    </row>
    <row r="863" spans="1:2" x14ac:dyDescent="0.25">
      <c r="A863" s="65" t="s">
        <v>2109</v>
      </c>
      <c r="B863" s="66">
        <v>60290</v>
      </c>
    </row>
    <row r="864" spans="1:2" x14ac:dyDescent="0.25">
      <c r="A864" s="65" t="s">
        <v>2110</v>
      </c>
      <c r="B864" s="66">
        <v>585975</v>
      </c>
    </row>
    <row r="865" spans="1:2" x14ac:dyDescent="0.25">
      <c r="A865" s="65" t="s">
        <v>2111</v>
      </c>
      <c r="B865" s="66">
        <v>210174</v>
      </c>
    </row>
    <row r="866" spans="1:2" x14ac:dyDescent="0.25">
      <c r="A866" s="65" t="s">
        <v>2112</v>
      </c>
      <c r="B866" s="66">
        <v>578100</v>
      </c>
    </row>
    <row r="867" spans="1:2" x14ac:dyDescent="0.25">
      <c r="A867" s="65" t="s">
        <v>2113</v>
      </c>
      <c r="B867" s="66">
        <v>43475</v>
      </c>
    </row>
    <row r="868" spans="1:2" x14ac:dyDescent="0.25">
      <c r="A868" s="65" t="s">
        <v>2114</v>
      </c>
      <c r="B868" s="66">
        <v>580416</v>
      </c>
    </row>
    <row r="869" spans="1:2" x14ac:dyDescent="0.25">
      <c r="A869" s="65" t="s">
        <v>2115</v>
      </c>
      <c r="B869" s="66">
        <v>488643</v>
      </c>
    </row>
    <row r="870" spans="1:2" x14ac:dyDescent="0.25">
      <c r="A870" s="65" t="s">
        <v>2116</v>
      </c>
      <c r="B870" s="66">
        <v>586378</v>
      </c>
    </row>
    <row r="871" spans="1:2" x14ac:dyDescent="0.25">
      <c r="A871" s="65" t="s">
        <v>2117</v>
      </c>
      <c r="B871" s="66">
        <v>225577</v>
      </c>
    </row>
    <row r="872" spans="1:2" x14ac:dyDescent="0.25">
      <c r="A872" s="65" t="s">
        <v>2118</v>
      </c>
      <c r="B872" s="66">
        <v>493048</v>
      </c>
    </row>
    <row r="873" spans="1:2" x14ac:dyDescent="0.25">
      <c r="A873" s="65" t="s">
        <v>2119</v>
      </c>
      <c r="B873" s="66">
        <v>579593</v>
      </c>
    </row>
    <row r="874" spans="1:2" x14ac:dyDescent="0.25">
      <c r="A874" s="65" t="s">
        <v>2120</v>
      </c>
      <c r="B874" s="66">
        <v>492792</v>
      </c>
    </row>
    <row r="875" spans="1:2" x14ac:dyDescent="0.25">
      <c r="A875" s="65" t="s">
        <v>2121</v>
      </c>
      <c r="B875" s="66">
        <v>588701</v>
      </c>
    </row>
    <row r="876" spans="1:2" x14ac:dyDescent="0.25">
      <c r="A876" s="65" t="s">
        <v>2122</v>
      </c>
      <c r="B876" s="66">
        <v>575081</v>
      </c>
    </row>
    <row r="877" spans="1:2" x14ac:dyDescent="0.25">
      <c r="A877" s="65" t="s">
        <v>2123</v>
      </c>
      <c r="B877" s="66">
        <v>225580</v>
      </c>
    </row>
    <row r="878" spans="1:2" x14ac:dyDescent="0.25">
      <c r="A878" s="65" t="s">
        <v>2124</v>
      </c>
      <c r="B878" s="66">
        <v>210184</v>
      </c>
    </row>
    <row r="879" spans="1:2" x14ac:dyDescent="0.25">
      <c r="A879" s="65" t="s">
        <v>2125</v>
      </c>
      <c r="B879" s="66">
        <v>578855</v>
      </c>
    </row>
    <row r="880" spans="1:2" x14ac:dyDescent="0.25">
      <c r="A880" s="65" t="s">
        <v>2126</v>
      </c>
      <c r="B880" s="66">
        <v>580390</v>
      </c>
    </row>
    <row r="881" spans="1:2" x14ac:dyDescent="0.25">
      <c r="A881" s="65" t="s">
        <v>2127</v>
      </c>
      <c r="B881" s="66">
        <v>491465</v>
      </c>
    </row>
    <row r="882" spans="1:2" x14ac:dyDescent="0.25">
      <c r="A882" s="65" t="s">
        <v>2128</v>
      </c>
      <c r="B882" s="66">
        <v>580563</v>
      </c>
    </row>
    <row r="883" spans="1:2" x14ac:dyDescent="0.25">
      <c r="A883" s="65" t="s">
        <v>2129</v>
      </c>
      <c r="B883" s="66">
        <v>210190</v>
      </c>
    </row>
    <row r="884" spans="1:2" x14ac:dyDescent="0.25">
      <c r="A884" s="65" t="s">
        <v>2130</v>
      </c>
      <c r="B884" s="66">
        <v>287853</v>
      </c>
    </row>
    <row r="885" spans="1:2" x14ac:dyDescent="0.25">
      <c r="A885" s="65" t="s">
        <v>2131</v>
      </c>
      <c r="B885" s="66">
        <v>580881</v>
      </c>
    </row>
    <row r="886" spans="1:2" x14ac:dyDescent="0.25">
      <c r="A886" s="65" t="s">
        <v>2132</v>
      </c>
      <c r="B886" s="66">
        <v>586653</v>
      </c>
    </row>
    <row r="887" spans="1:2" x14ac:dyDescent="0.25">
      <c r="A887" s="65" t="s">
        <v>2133</v>
      </c>
      <c r="B887" s="66">
        <v>497425</v>
      </c>
    </row>
    <row r="888" spans="1:2" x14ac:dyDescent="0.25">
      <c r="A888" s="65" t="s">
        <v>2134</v>
      </c>
      <c r="B888" s="66">
        <v>60299</v>
      </c>
    </row>
    <row r="889" spans="1:2" x14ac:dyDescent="0.25">
      <c r="A889" s="65" t="s">
        <v>2135</v>
      </c>
      <c r="B889" s="66">
        <v>491971</v>
      </c>
    </row>
    <row r="890" spans="1:2" x14ac:dyDescent="0.25">
      <c r="A890" s="65" t="s">
        <v>2136</v>
      </c>
      <c r="B890" s="66">
        <v>582099</v>
      </c>
    </row>
    <row r="891" spans="1:2" x14ac:dyDescent="0.25">
      <c r="A891" s="65" t="s">
        <v>2137</v>
      </c>
      <c r="B891" s="66">
        <v>544375</v>
      </c>
    </row>
    <row r="892" spans="1:2" x14ac:dyDescent="0.25">
      <c r="A892" s="65" t="s">
        <v>2138</v>
      </c>
      <c r="B892" s="66">
        <v>210212</v>
      </c>
    </row>
    <row r="893" spans="1:2" x14ac:dyDescent="0.25">
      <c r="A893" s="65" t="s">
        <v>2139</v>
      </c>
      <c r="B893" s="66">
        <v>582145</v>
      </c>
    </row>
    <row r="894" spans="1:2" x14ac:dyDescent="0.25">
      <c r="A894" s="65" t="s">
        <v>2140</v>
      </c>
      <c r="B894" s="66">
        <v>58666</v>
      </c>
    </row>
    <row r="895" spans="1:2" x14ac:dyDescent="0.25">
      <c r="A895" s="65" t="s">
        <v>2141</v>
      </c>
      <c r="B895" s="66">
        <v>60306</v>
      </c>
    </row>
    <row r="896" spans="1:2" x14ac:dyDescent="0.25">
      <c r="A896" s="65" t="s">
        <v>2142</v>
      </c>
      <c r="B896" s="66">
        <v>210231</v>
      </c>
    </row>
    <row r="897" spans="1:2" x14ac:dyDescent="0.25">
      <c r="A897" s="65" t="s">
        <v>2143</v>
      </c>
      <c r="B897" s="66">
        <v>210246</v>
      </c>
    </row>
    <row r="898" spans="1:2" x14ac:dyDescent="0.25">
      <c r="A898" s="65" t="s">
        <v>2144</v>
      </c>
      <c r="B898" s="66">
        <v>579625</v>
      </c>
    </row>
    <row r="899" spans="1:2" x14ac:dyDescent="0.25">
      <c r="A899" s="65" t="s">
        <v>2145</v>
      </c>
      <c r="B899" s="66">
        <v>360581</v>
      </c>
    </row>
    <row r="900" spans="1:2" x14ac:dyDescent="0.25">
      <c r="A900" s="65" t="s">
        <v>2146</v>
      </c>
      <c r="B900" s="66">
        <v>497497</v>
      </c>
    </row>
    <row r="901" spans="1:2" x14ac:dyDescent="0.25">
      <c r="A901" s="65" t="s">
        <v>2147</v>
      </c>
      <c r="B901" s="66">
        <v>577453</v>
      </c>
    </row>
    <row r="902" spans="1:2" x14ac:dyDescent="0.25">
      <c r="A902" s="65" t="s">
        <v>2148</v>
      </c>
      <c r="B902" s="66">
        <v>589197</v>
      </c>
    </row>
    <row r="903" spans="1:2" x14ac:dyDescent="0.25">
      <c r="A903" s="65" t="s">
        <v>2149</v>
      </c>
      <c r="B903" s="66">
        <v>491131</v>
      </c>
    </row>
    <row r="904" spans="1:2" x14ac:dyDescent="0.25">
      <c r="A904" s="65" t="s">
        <v>2150</v>
      </c>
      <c r="B904" s="66">
        <v>491585</v>
      </c>
    </row>
    <row r="905" spans="1:2" x14ac:dyDescent="0.25">
      <c r="A905" s="65" t="s">
        <v>2151</v>
      </c>
      <c r="B905" s="66">
        <v>106228</v>
      </c>
    </row>
    <row r="906" spans="1:2" x14ac:dyDescent="0.25">
      <c r="A906" s="65" t="s">
        <v>2152</v>
      </c>
      <c r="B906" s="66">
        <v>60311</v>
      </c>
    </row>
    <row r="907" spans="1:2" x14ac:dyDescent="0.25">
      <c r="A907" s="65" t="s">
        <v>2153</v>
      </c>
      <c r="B907" s="66">
        <v>360587</v>
      </c>
    </row>
    <row r="908" spans="1:2" x14ac:dyDescent="0.25">
      <c r="A908" s="65" t="s">
        <v>2154</v>
      </c>
      <c r="B908" s="66">
        <v>344697</v>
      </c>
    </row>
    <row r="909" spans="1:2" x14ac:dyDescent="0.25">
      <c r="A909" s="65" t="s">
        <v>2155</v>
      </c>
      <c r="B909" s="66">
        <v>483570</v>
      </c>
    </row>
    <row r="910" spans="1:2" x14ac:dyDescent="0.25">
      <c r="A910" s="65" t="s">
        <v>2156</v>
      </c>
      <c r="B910" s="66">
        <v>490611</v>
      </c>
    </row>
    <row r="911" spans="1:2" x14ac:dyDescent="0.25">
      <c r="A911" s="65" t="s">
        <v>2157</v>
      </c>
      <c r="B911" s="66">
        <v>583570</v>
      </c>
    </row>
    <row r="912" spans="1:2" x14ac:dyDescent="0.25">
      <c r="A912" s="65" t="s">
        <v>2158</v>
      </c>
      <c r="B912" s="66">
        <v>487080</v>
      </c>
    </row>
    <row r="913" spans="1:2" x14ac:dyDescent="0.25">
      <c r="A913" s="65" t="s">
        <v>2159</v>
      </c>
      <c r="B913" s="66">
        <v>66453</v>
      </c>
    </row>
    <row r="914" spans="1:2" x14ac:dyDescent="0.25">
      <c r="A914" s="65" t="s">
        <v>2160</v>
      </c>
      <c r="B914" s="66">
        <v>487044</v>
      </c>
    </row>
    <row r="915" spans="1:2" x14ac:dyDescent="0.25">
      <c r="A915" s="65" t="s">
        <v>2161</v>
      </c>
      <c r="B915" s="66">
        <v>593325</v>
      </c>
    </row>
    <row r="916" spans="1:2" x14ac:dyDescent="0.25">
      <c r="A916" s="65" t="s">
        <v>2162</v>
      </c>
      <c r="B916" s="66">
        <v>492662</v>
      </c>
    </row>
    <row r="917" spans="1:2" x14ac:dyDescent="0.25">
      <c r="A917" s="65" t="s">
        <v>2163</v>
      </c>
      <c r="B917" s="66">
        <v>487262</v>
      </c>
    </row>
    <row r="918" spans="1:2" x14ac:dyDescent="0.25">
      <c r="A918" s="65" t="s">
        <v>2164</v>
      </c>
      <c r="B918" s="66">
        <v>60318</v>
      </c>
    </row>
    <row r="919" spans="1:2" x14ac:dyDescent="0.25">
      <c r="A919" s="65" t="s">
        <v>2165</v>
      </c>
      <c r="B919" s="66">
        <v>493076</v>
      </c>
    </row>
    <row r="920" spans="1:2" x14ac:dyDescent="0.25">
      <c r="A920" s="65" t="s">
        <v>2166</v>
      </c>
      <c r="B920" s="66">
        <v>494087</v>
      </c>
    </row>
    <row r="921" spans="1:2" x14ac:dyDescent="0.25">
      <c r="A921" s="65" t="s">
        <v>2167</v>
      </c>
      <c r="B921" s="66">
        <v>210269</v>
      </c>
    </row>
    <row r="922" spans="1:2" x14ac:dyDescent="0.25">
      <c r="A922" s="65" t="s">
        <v>2168</v>
      </c>
      <c r="B922" s="66">
        <v>65025</v>
      </c>
    </row>
    <row r="923" spans="1:2" x14ac:dyDescent="0.25">
      <c r="A923" s="65" t="s">
        <v>2169</v>
      </c>
      <c r="B923" s="66">
        <v>585854</v>
      </c>
    </row>
    <row r="924" spans="1:2" x14ac:dyDescent="0.25">
      <c r="A924" s="65" t="s">
        <v>2170</v>
      </c>
      <c r="B924" s="66">
        <v>576649</v>
      </c>
    </row>
    <row r="925" spans="1:2" x14ac:dyDescent="0.25">
      <c r="A925" s="65" t="s">
        <v>12428</v>
      </c>
      <c r="B925" s="66">
        <v>594316</v>
      </c>
    </row>
    <row r="926" spans="1:2" x14ac:dyDescent="0.25">
      <c r="A926" s="65" t="s">
        <v>2171</v>
      </c>
      <c r="B926" s="66">
        <v>2123</v>
      </c>
    </row>
    <row r="927" spans="1:2" x14ac:dyDescent="0.25">
      <c r="A927" s="65" t="s">
        <v>2172</v>
      </c>
      <c r="B927" s="66">
        <v>584782</v>
      </c>
    </row>
    <row r="928" spans="1:2" x14ac:dyDescent="0.25">
      <c r="A928" s="65" t="s">
        <v>2173</v>
      </c>
      <c r="B928" s="66">
        <v>210282</v>
      </c>
    </row>
    <row r="929" spans="1:2" x14ac:dyDescent="0.25">
      <c r="A929" s="65" t="s">
        <v>2174</v>
      </c>
      <c r="B929" s="66">
        <v>254852</v>
      </c>
    </row>
    <row r="930" spans="1:2" x14ac:dyDescent="0.25">
      <c r="A930" s="65" t="s">
        <v>2175</v>
      </c>
      <c r="B930" s="66">
        <v>589256</v>
      </c>
    </row>
    <row r="931" spans="1:2" x14ac:dyDescent="0.25">
      <c r="A931" s="65" t="s">
        <v>2176</v>
      </c>
      <c r="B931" s="66">
        <v>374811</v>
      </c>
    </row>
    <row r="932" spans="1:2" x14ac:dyDescent="0.25">
      <c r="A932" s="65" t="s">
        <v>2177</v>
      </c>
      <c r="B932" s="66">
        <v>581475</v>
      </c>
    </row>
    <row r="933" spans="1:2" x14ac:dyDescent="0.25">
      <c r="A933" s="65" t="s">
        <v>2178</v>
      </c>
      <c r="B933" s="66">
        <v>60328</v>
      </c>
    </row>
    <row r="934" spans="1:2" x14ac:dyDescent="0.25">
      <c r="A934" s="65" t="s">
        <v>2179</v>
      </c>
      <c r="B934" s="66">
        <v>583550</v>
      </c>
    </row>
    <row r="935" spans="1:2" x14ac:dyDescent="0.25">
      <c r="A935" s="65" t="s">
        <v>2180</v>
      </c>
      <c r="B935" s="66">
        <v>591263</v>
      </c>
    </row>
    <row r="936" spans="1:2" x14ac:dyDescent="0.25">
      <c r="A936" s="65" t="s">
        <v>2181</v>
      </c>
      <c r="B936" s="66">
        <v>58673</v>
      </c>
    </row>
    <row r="937" spans="1:2" x14ac:dyDescent="0.25">
      <c r="A937" s="65" t="s">
        <v>37</v>
      </c>
      <c r="B937" s="66">
        <v>590398</v>
      </c>
    </row>
    <row r="938" spans="1:2" x14ac:dyDescent="0.25">
      <c r="A938" s="65" t="s">
        <v>2182</v>
      </c>
      <c r="B938" s="66">
        <v>64708</v>
      </c>
    </row>
    <row r="939" spans="1:2" x14ac:dyDescent="0.25">
      <c r="A939" s="65" t="s">
        <v>2183</v>
      </c>
      <c r="B939" s="66">
        <v>60329</v>
      </c>
    </row>
    <row r="940" spans="1:2" x14ac:dyDescent="0.25">
      <c r="A940" s="65" t="s">
        <v>2184</v>
      </c>
      <c r="B940" s="66">
        <v>581555</v>
      </c>
    </row>
    <row r="941" spans="1:2" x14ac:dyDescent="0.25">
      <c r="A941" s="65" t="s">
        <v>2185</v>
      </c>
      <c r="B941" s="66">
        <v>104972</v>
      </c>
    </row>
    <row r="942" spans="1:2" x14ac:dyDescent="0.25">
      <c r="A942" s="65" t="s">
        <v>2186</v>
      </c>
      <c r="B942" s="66">
        <v>575130</v>
      </c>
    </row>
    <row r="943" spans="1:2" x14ac:dyDescent="0.25">
      <c r="A943" s="65" t="s">
        <v>2187</v>
      </c>
      <c r="B943" s="66">
        <v>580418</v>
      </c>
    </row>
    <row r="944" spans="1:2" x14ac:dyDescent="0.25">
      <c r="A944" s="65" t="s">
        <v>12429</v>
      </c>
      <c r="B944" s="66">
        <v>593936</v>
      </c>
    </row>
    <row r="945" spans="1:2" x14ac:dyDescent="0.25">
      <c r="A945" s="65" t="s">
        <v>2188</v>
      </c>
      <c r="B945" s="66">
        <v>578021</v>
      </c>
    </row>
    <row r="946" spans="1:2" x14ac:dyDescent="0.25">
      <c r="A946" s="65" t="s">
        <v>2189</v>
      </c>
      <c r="B946" s="66">
        <v>60335</v>
      </c>
    </row>
    <row r="947" spans="1:2" x14ac:dyDescent="0.25">
      <c r="A947" s="65" t="s">
        <v>2190</v>
      </c>
      <c r="B947" s="66">
        <v>210292</v>
      </c>
    </row>
    <row r="948" spans="1:2" x14ac:dyDescent="0.25">
      <c r="A948" s="65" t="s">
        <v>2191</v>
      </c>
      <c r="B948" s="66">
        <v>583513</v>
      </c>
    </row>
    <row r="949" spans="1:2" x14ac:dyDescent="0.25">
      <c r="A949" s="65" t="s">
        <v>2192</v>
      </c>
      <c r="B949" s="66">
        <v>487251</v>
      </c>
    </row>
    <row r="950" spans="1:2" x14ac:dyDescent="0.25">
      <c r="A950" s="65" t="s">
        <v>2193</v>
      </c>
      <c r="B950" s="66">
        <v>585607</v>
      </c>
    </row>
    <row r="951" spans="1:2" x14ac:dyDescent="0.25">
      <c r="A951" s="65" t="s">
        <v>2194</v>
      </c>
      <c r="B951" s="66">
        <v>579916</v>
      </c>
    </row>
    <row r="952" spans="1:2" x14ac:dyDescent="0.25">
      <c r="A952" s="65" t="s">
        <v>2195</v>
      </c>
      <c r="B952" s="66">
        <v>106412</v>
      </c>
    </row>
    <row r="953" spans="1:2" x14ac:dyDescent="0.25">
      <c r="A953" s="65" t="s">
        <v>2196</v>
      </c>
      <c r="B953" s="66">
        <v>587993</v>
      </c>
    </row>
    <row r="954" spans="1:2" x14ac:dyDescent="0.25">
      <c r="A954" s="65" t="s">
        <v>2197</v>
      </c>
      <c r="B954" s="66">
        <v>582214</v>
      </c>
    </row>
    <row r="955" spans="1:2" x14ac:dyDescent="0.25">
      <c r="A955" s="65" t="s">
        <v>2198</v>
      </c>
      <c r="B955" s="66">
        <v>492536</v>
      </c>
    </row>
    <row r="956" spans="1:2" x14ac:dyDescent="0.25">
      <c r="A956" s="65" t="s">
        <v>2199</v>
      </c>
      <c r="B956" s="66">
        <v>210295</v>
      </c>
    </row>
    <row r="957" spans="1:2" x14ac:dyDescent="0.25">
      <c r="A957" s="65" t="s">
        <v>2200</v>
      </c>
      <c r="B957" s="66">
        <v>66468</v>
      </c>
    </row>
    <row r="958" spans="1:2" x14ac:dyDescent="0.25">
      <c r="A958" s="65" t="s">
        <v>2201</v>
      </c>
      <c r="B958" s="66">
        <v>58680</v>
      </c>
    </row>
    <row r="959" spans="1:2" x14ac:dyDescent="0.25">
      <c r="A959" s="65" t="s">
        <v>2202</v>
      </c>
      <c r="B959" s="66">
        <v>491281</v>
      </c>
    </row>
    <row r="960" spans="1:2" x14ac:dyDescent="0.25">
      <c r="A960" s="65" t="s">
        <v>2203</v>
      </c>
      <c r="B960" s="66">
        <v>593651</v>
      </c>
    </row>
    <row r="961" spans="1:2" x14ac:dyDescent="0.25">
      <c r="A961" s="65" t="s">
        <v>2204</v>
      </c>
      <c r="B961" s="66">
        <v>488677</v>
      </c>
    </row>
    <row r="962" spans="1:2" x14ac:dyDescent="0.25">
      <c r="A962" s="65" t="s">
        <v>2205</v>
      </c>
      <c r="B962" s="66">
        <v>490807</v>
      </c>
    </row>
    <row r="963" spans="1:2" x14ac:dyDescent="0.25">
      <c r="A963" s="65" t="s">
        <v>2206</v>
      </c>
      <c r="B963" s="66">
        <v>106347</v>
      </c>
    </row>
    <row r="964" spans="1:2" x14ac:dyDescent="0.25">
      <c r="A964" s="65" t="s">
        <v>2207</v>
      </c>
      <c r="B964" s="66">
        <v>483573</v>
      </c>
    </row>
    <row r="965" spans="1:2" x14ac:dyDescent="0.25">
      <c r="A965" s="65" t="s">
        <v>2208</v>
      </c>
      <c r="B965" s="66">
        <v>579924</v>
      </c>
    </row>
    <row r="966" spans="1:2" x14ac:dyDescent="0.25">
      <c r="A966" s="65" t="s">
        <v>2209</v>
      </c>
      <c r="B966" s="66">
        <v>210301</v>
      </c>
    </row>
    <row r="967" spans="1:2" x14ac:dyDescent="0.25">
      <c r="A967" s="65" t="s">
        <v>2210</v>
      </c>
      <c r="B967" s="66">
        <v>583990</v>
      </c>
    </row>
    <row r="968" spans="1:2" x14ac:dyDescent="0.25">
      <c r="A968" s="65" t="s">
        <v>2211</v>
      </c>
      <c r="B968" s="66">
        <v>254948</v>
      </c>
    </row>
    <row r="969" spans="1:2" x14ac:dyDescent="0.25">
      <c r="A969" s="65" t="s">
        <v>2212</v>
      </c>
      <c r="B969" s="66">
        <v>577977</v>
      </c>
    </row>
    <row r="970" spans="1:2" x14ac:dyDescent="0.25">
      <c r="A970" s="65" t="s">
        <v>2213</v>
      </c>
      <c r="B970" s="66">
        <v>105671</v>
      </c>
    </row>
    <row r="971" spans="1:2" x14ac:dyDescent="0.25">
      <c r="A971" s="65" t="s">
        <v>2214</v>
      </c>
      <c r="B971" s="66">
        <v>592674</v>
      </c>
    </row>
    <row r="972" spans="1:2" x14ac:dyDescent="0.25">
      <c r="A972" s="65" t="s">
        <v>2215</v>
      </c>
      <c r="B972" s="66">
        <v>493480</v>
      </c>
    </row>
    <row r="973" spans="1:2" x14ac:dyDescent="0.25">
      <c r="A973" s="65" t="s">
        <v>2216</v>
      </c>
      <c r="B973" s="66">
        <v>66472</v>
      </c>
    </row>
    <row r="974" spans="1:2" x14ac:dyDescent="0.25">
      <c r="A974" s="65" t="s">
        <v>2217</v>
      </c>
      <c r="B974" s="66">
        <v>579738</v>
      </c>
    </row>
    <row r="975" spans="1:2" x14ac:dyDescent="0.25">
      <c r="A975" s="65" t="s">
        <v>2218</v>
      </c>
      <c r="B975" s="66">
        <v>60358</v>
      </c>
    </row>
    <row r="976" spans="1:2" x14ac:dyDescent="0.25">
      <c r="A976" s="65" t="s">
        <v>2219</v>
      </c>
      <c r="B976" s="66">
        <v>593572</v>
      </c>
    </row>
    <row r="977" spans="1:2" x14ac:dyDescent="0.25">
      <c r="A977" s="65" t="s">
        <v>2220</v>
      </c>
      <c r="B977" s="66">
        <v>210312</v>
      </c>
    </row>
    <row r="978" spans="1:2" x14ac:dyDescent="0.25">
      <c r="A978" s="65" t="s">
        <v>2221</v>
      </c>
      <c r="B978" s="66">
        <v>586761</v>
      </c>
    </row>
    <row r="979" spans="1:2" x14ac:dyDescent="0.25">
      <c r="A979" s="65" t="s">
        <v>2222</v>
      </c>
      <c r="B979" s="66">
        <v>582124</v>
      </c>
    </row>
    <row r="980" spans="1:2" x14ac:dyDescent="0.25">
      <c r="A980" s="65" t="s">
        <v>2223</v>
      </c>
      <c r="B980" s="66">
        <v>576134</v>
      </c>
    </row>
    <row r="981" spans="1:2" x14ac:dyDescent="0.25">
      <c r="A981" s="65" t="s">
        <v>2224</v>
      </c>
      <c r="B981" s="66">
        <v>360732</v>
      </c>
    </row>
    <row r="982" spans="1:2" x14ac:dyDescent="0.25">
      <c r="A982" s="65" t="s">
        <v>2225</v>
      </c>
      <c r="B982" s="66">
        <v>582530</v>
      </c>
    </row>
    <row r="983" spans="1:2" x14ac:dyDescent="0.25">
      <c r="A983" s="65" t="s">
        <v>2226</v>
      </c>
      <c r="B983" s="66">
        <v>491550</v>
      </c>
    </row>
    <row r="984" spans="1:2" x14ac:dyDescent="0.25">
      <c r="A984" s="65" t="s">
        <v>2227</v>
      </c>
      <c r="B984" s="66">
        <v>576446</v>
      </c>
    </row>
    <row r="985" spans="1:2" x14ac:dyDescent="0.25">
      <c r="A985" s="65" t="s">
        <v>2228</v>
      </c>
      <c r="B985" s="66">
        <v>60368</v>
      </c>
    </row>
    <row r="986" spans="1:2" x14ac:dyDescent="0.25">
      <c r="A986" s="65" t="s">
        <v>2229</v>
      </c>
      <c r="B986" s="66">
        <v>582865</v>
      </c>
    </row>
    <row r="987" spans="1:2" x14ac:dyDescent="0.25">
      <c r="A987" s="65" t="s">
        <v>2230</v>
      </c>
      <c r="B987" s="66">
        <v>360746</v>
      </c>
    </row>
    <row r="988" spans="1:2" x14ac:dyDescent="0.25">
      <c r="A988" s="65" t="s">
        <v>2231</v>
      </c>
      <c r="B988" s="66">
        <v>575711</v>
      </c>
    </row>
    <row r="989" spans="1:2" x14ac:dyDescent="0.25">
      <c r="A989" s="65" t="s">
        <v>2232</v>
      </c>
      <c r="B989" s="66">
        <v>60375</v>
      </c>
    </row>
    <row r="990" spans="1:2" x14ac:dyDescent="0.25">
      <c r="A990" s="65" t="s">
        <v>2233</v>
      </c>
      <c r="B990" s="66">
        <v>60376</v>
      </c>
    </row>
    <row r="991" spans="1:2" x14ac:dyDescent="0.25">
      <c r="A991" s="65" t="s">
        <v>2234</v>
      </c>
      <c r="B991" s="66">
        <v>104812</v>
      </c>
    </row>
    <row r="992" spans="1:2" x14ac:dyDescent="0.25">
      <c r="A992" s="65" t="s">
        <v>2235</v>
      </c>
      <c r="B992" s="66">
        <v>105672</v>
      </c>
    </row>
    <row r="993" spans="1:2" x14ac:dyDescent="0.25">
      <c r="A993" s="65" t="s">
        <v>2236</v>
      </c>
      <c r="B993" s="66">
        <v>584438</v>
      </c>
    </row>
    <row r="994" spans="1:2" x14ac:dyDescent="0.25">
      <c r="A994" s="65" t="s">
        <v>2237</v>
      </c>
      <c r="B994" s="66">
        <v>578053</v>
      </c>
    </row>
    <row r="995" spans="1:2" x14ac:dyDescent="0.25">
      <c r="A995" s="65" t="s">
        <v>2238</v>
      </c>
      <c r="B995" s="66">
        <v>210333</v>
      </c>
    </row>
    <row r="996" spans="1:2" x14ac:dyDescent="0.25">
      <c r="A996" s="65" t="s">
        <v>2238</v>
      </c>
      <c r="B996" s="66">
        <v>60378</v>
      </c>
    </row>
    <row r="997" spans="1:2" x14ac:dyDescent="0.25">
      <c r="A997" s="65" t="s">
        <v>2239</v>
      </c>
      <c r="B997" s="66">
        <v>491505</v>
      </c>
    </row>
    <row r="998" spans="1:2" x14ac:dyDescent="0.25">
      <c r="A998" s="65" t="s">
        <v>2240</v>
      </c>
      <c r="B998" s="66">
        <v>210327</v>
      </c>
    </row>
    <row r="999" spans="1:2" x14ac:dyDescent="0.25">
      <c r="A999" s="65" t="s">
        <v>2241</v>
      </c>
      <c r="B999" s="66">
        <v>589302</v>
      </c>
    </row>
    <row r="1000" spans="1:2" x14ac:dyDescent="0.25">
      <c r="A1000" s="65" t="s">
        <v>2242</v>
      </c>
      <c r="B1000" s="66">
        <v>60382</v>
      </c>
    </row>
    <row r="1001" spans="1:2" x14ac:dyDescent="0.25">
      <c r="A1001" s="65" t="s">
        <v>2243</v>
      </c>
      <c r="B1001" s="66">
        <v>583013</v>
      </c>
    </row>
    <row r="1002" spans="1:2" x14ac:dyDescent="0.25">
      <c r="A1002" s="65" t="s">
        <v>2244</v>
      </c>
      <c r="B1002" s="66">
        <v>491227</v>
      </c>
    </row>
    <row r="1003" spans="1:2" x14ac:dyDescent="0.25">
      <c r="A1003" s="65" t="s">
        <v>2245</v>
      </c>
      <c r="B1003" s="66">
        <v>491340</v>
      </c>
    </row>
    <row r="1004" spans="1:2" x14ac:dyDescent="0.25">
      <c r="A1004" s="65" t="s">
        <v>2246</v>
      </c>
      <c r="B1004" s="66">
        <v>60388</v>
      </c>
    </row>
    <row r="1005" spans="1:2" x14ac:dyDescent="0.25">
      <c r="A1005" s="65" t="s">
        <v>2247</v>
      </c>
      <c r="B1005" s="66">
        <v>575684</v>
      </c>
    </row>
    <row r="1006" spans="1:2" x14ac:dyDescent="0.25">
      <c r="A1006" s="65" t="s">
        <v>2248</v>
      </c>
      <c r="B1006" s="66">
        <v>65053</v>
      </c>
    </row>
    <row r="1007" spans="1:2" x14ac:dyDescent="0.25">
      <c r="A1007" s="65" t="s">
        <v>2249</v>
      </c>
      <c r="B1007" s="66">
        <v>487301</v>
      </c>
    </row>
    <row r="1008" spans="1:2" x14ac:dyDescent="0.25">
      <c r="A1008" s="65" t="s">
        <v>2250</v>
      </c>
      <c r="B1008" s="66">
        <v>583299</v>
      </c>
    </row>
    <row r="1009" spans="1:2" x14ac:dyDescent="0.25">
      <c r="A1009" s="65" t="s">
        <v>2251</v>
      </c>
      <c r="B1009" s="66">
        <v>576498</v>
      </c>
    </row>
    <row r="1010" spans="1:2" x14ac:dyDescent="0.25">
      <c r="A1010" s="65" t="s">
        <v>2252</v>
      </c>
      <c r="B1010" s="66">
        <v>588140</v>
      </c>
    </row>
    <row r="1011" spans="1:2" x14ac:dyDescent="0.25">
      <c r="A1011" s="65" t="s">
        <v>2253</v>
      </c>
      <c r="B1011" s="66">
        <v>575747</v>
      </c>
    </row>
    <row r="1012" spans="1:2" x14ac:dyDescent="0.25">
      <c r="A1012" s="65" t="s">
        <v>2254</v>
      </c>
      <c r="B1012" s="66">
        <v>210352</v>
      </c>
    </row>
    <row r="1013" spans="1:2" x14ac:dyDescent="0.25">
      <c r="A1013" s="65" t="s">
        <v>2255</v>
      </c>
      <c r="B1013" s="66">
        <v>225599</v>
      </c>
    </row>
    <row r="1014" spans="1:2" x14ac:dyDescent="0.25">
      <c r="A1014" s="65" t="s">
        <v>2256</v>
      </c>
      <c r="B1014" s="66">
        <v>210351</v>
      </c>
    </row>
    <row r="1015" spans="1:2" x14ac:dyDescent="0.25">
      <c r="A1015" s="65" t="s">
        <v>2257</v>
      </c>
      <c r="B1015" s="66">
        <v>584730</v>
      </c>
    </row>
    <row r="1016" spans="1:2" x14ac:dyDescent="0.25">
      <c r="A1016" s="65" t="s">
        <v>2258</v>
      </c>
      <c r="B1016" s="66">
        <v>578473</v>
      </c>
    </row>
    <row r="1017" spans="1:2" x14ac:dyDescent="0.25">
      <c r="A1017" s="65" t="s">
        <v>2259</v>
      </c>
      <c r="B1017" s="66">
        <v>255065</v>
      </c>
    </row>
    <row r="1018" spans="1:2" x14ac:dyDescent="0.25">
      <c r="A1018" s="65" t="s">
        <v>2260</v>
      </c>
      <c r="B1018" s="66">
        <v>580124</v>
      </c>
    </row>
    <row r="1019" spans="1:2" x14ac:dyDescent="0.25">
      <c r="A1019" s="65" t="s">
        <v>2261</v>
      </c>
      <c r="B1019" s="66">
        <v>488663</v>
      </c>
    </row>
    <row r="1020" spans="1:2" x14ac:dyDescent="0.25">
      <c r="A1020" s="65" t="s">
        <v>2262</v>
      </c>
      <c r="B1020" s="66">
        <v>544110</v>
      </c>
    </row>
    <row r="1021" spans="1:2" x14ac:dyDescent="0.25">
      <c r="A1021" s="65" t="s">
        <v>2263</v>
      </c>
      <c r="B1021" s="66">
        <v>584955</v>
      </c>
    </row>
    <row r="1022" spans="1:2" x14ac:dyDescent="0.25">
      <c r="A1022" s="65" t="s">
        <v>2264</v>
      </c>
      <c r="B1022" s="66">
        <v>60405</v>
      </c>
    </row>
    <row r="1023" spans="1:2" x14ac:dyDescent="0.25">
      <c r="A1023" s="65" t="s">
        <v>2265</v>
      </c>
      <c r="B1023" s="66">
        <v>66481</v>
      </c>
    </row>
    <row r="1024" spans="1:2" x14ac:dyDescent="0.25">
      <c r="A1024" s="65" t="s">
        <v>2266</v>
      </c>
      <c r="B1024" s="66">
        <v>360800</v>
      </c>
    </row>
    <row r="1025" spans="1:2" x14ac:dyDescent="0.25">
      <c r="A1025" s="65" t="s">
        <v>2267</v>
      </c>
      <c r="B1025" s="66">
        <v>494649</v>
      </c>
    </row>
    <row r="1026" spans="1:2" x14ac:dyDescent="0.25">
      <c r="A1026" s="65" t="s">
        <v>2268</v>
      </c>
      <c r="B1026" s="66">
        <v>589016</v>
      </c>
    </row>
    <row r="1027" spans="1:2" x14ac:dyDescent="0.25">
      <c r="A1027" s="65" t="s">
        <v>2269</v>
      </c>
      <c r="B1027" s="66">
        <v>491046</v>
      </c>
    </row>
    <row r="1028" spans="1:2" x14ac:dyDescent="0.25">
      <c r="A1028" s="65" t="s">
        <v>2270</v>
      </c>
      <c r="B1028" s="66">
        <v>492017</v>
      </c>
    </row>
    <row r="1029" spans="1:2" x14ac:dyDescent="0.25">
      <c r="A1029" s="65" t="s">
        <v>2271</v>
      </c>
      <c r="B1029" s="66">
        <v>584854</v>
      </c>
    </row>
    <row r="1030" spans="1:2" x14ac:dyDescent="0.25">
      <c r="A1030" s="65" t="s">
        <v>2272</v>
      </c>
      <c r="B1030" s="66">
        <v>486928</v>
      </c>
    </row>
    <row r="1031" spans="1:2" x14ac:dyDescent="0.25">
      <c r="A1031" s="65" t="s">
        <v>2273</v>
      </c>
      <c r="B1031" s="66">
        <v>494643</v>
      </c>
    </row>
    <row r="1032" spans="1:2" x14ac:dyDescent="0.25">
      <c r="A1032" s="65" t="s">
        <v>2274</v>
      </c>
      <c r="B1032" s="66">
        <v>593546</v>
      </c>
    </row>
    <row r="1033" spans="1:2" x14ac:dyDescent="0.25">
      <c r="A1033" s="65" t="s">
        <v>2275</v>
      </c>
      <c r="B1033" s="66">
        <v>104978</v>
      </c>
    </row>
    <row r="1034" spans="1:2" x14ac:dyDescent="0.25">
      <c r="A1034" s="65" t="s">
        <v>2276</v>
      </c>
      <c r="B1034" s="66">
        <v>494094</v>
      </c>
    </row>
    <row r="1035" spans="1:2" x14ac:dyDescent="0.25">
      <c r="A1035" s="65" t="s">
        <v>2277</v>
      </c>
      <c r="B1035" s="66">
        <v>575000</v>
      </c>
    </row>
    <row r="1036" spans="1:2" x14ac:dyDescent="0.25">
      <c r="A1036" s="65" t="s">
        <v>2278</v>
      </c>
      <c r="B1036" s="66">
        <v>279629</v>
      </c>
    </row>
    <row r="1037" spans="1:2" x14ac:dyDescent="0.25">
      <c r="A1037" s="65" t="s">
        <v>2279</v>
      </c>
      <c r="B1037" s="66">
        <v>360843</v>
      </c>
    </row>
    <row r="1038" spans="1:2" x14ac:dyDescent="0.25">
      <c r="A1038" s="65" t="s">
        <v>2280</v>
      </c>
      <c r="B1038" s="66">
        <v>58695</v>
      </c>
    </row>
    <row r="1039" spans="1:2" x14ac:dyDescent="0.25">
      <c r="A1039" s="65" t="s">
        <v>2281</v>
      </c>
      <c r="B1039" s="66">
        <v>497404</v>
      </c>
    </row>
    <row r="1040" spans="1:2" x14ac:dyDescent="0.25">
      <c r="A1040" s="65" t="s">
        <v>2282</v>
      </c>
      <c r="B1040" s="66">
        <v>493237</v>
      </c>
    </row>
    <row r="1041" spans="1:2" x14ac:dyDescent="0.25">
      <c r="A1041" s="65" t="s">
        <v>2283</v>
      </c>
      <c r="B1041" s="66">
        <v>578907</v>
      </c>
    </row>
    <row r="1042" spans="1:2" x14ac:dyDescent="0.25">
      <c r="A1042" s="65" t="s">
        <v>2284</v>
      </c>
      <c r="B1042" s="66">
        <v>583815</v>
      </c>
    </row>
    <row r="1043" spans="1:2" x14ac:dyDescent="0.25">
      <c r="A1043" s="65" t="s">
        <v>12430</v>
      </c>
      <c r="B1043" s="66">
        <v>594229</v>
      </c>
    </row>
    <row r="1044" spans="1:2" x14ac:dyDescent="0.25">
      <c r="A1044" s="65" t="s">
        <v>2285</v>
      </c>
      <c r="B1044" s="66">
        <v>583735</v>
      </c>
    </row>
    <row r="1045" spans="1:2" x14ac:dyDescent="0.25">
      <c r="A1045" s="65" t="s">
        <v>2286</v>
      </c>
      <c r="B1045" s="66">
        <v>371337</v>
      </c>
    </row>
    <row r="1046" spans="1:2" x14ac:dyDescent="0.25">
      <c r="A1046" s="65" t="s">
        <v>2287</v>
      </c>
      <c r="B1046" s="66">
        <v>576441</v>
      </c>
    </row>
    <row r="1047" spans="1:2" x14ac:dyDescent="0.25">
      <c r="A1047" s="65" t="s">
        <v>2288</v>
      </c>
      <c r="B1047" s="66">
        <v>581601</v>
      </c>
    </row>
    <row r="1048" spans="1:2" x14ac:dyDescent="0.25">
      <c r="A1048" s="65" t="s">
        <v>2289</v>
      </c>
      <c r="B1048" s="66">
        <v>65067</v>
      </c>
    </row>
    <row r="1049" spans="1:2" x14ac:dyDescent="0.25">
      <c r="A1049" s="65" t="s">
        <v>2290</v>
      </c>
      <c r="B1049" s="66">
        <v>583771</v>
      </c>
    </row>
    <row r="1050" spans="1:2" x14ac:dyDescent="0.25">
      <c r="A1050" s="65" t="s">
        <v>2291</v>
      </c>
      <c r="B1050" s="66">
        <v>360867</v>
      </c>
    </row>
    <row r="1051" spans="1:2" x14ac:dyDescent="0.25">
      <c r="A1051" s="65" t="s">
        <v>2292</v>
      </c>
      <c r="B1051" s="66">
        <v>255170</v>
      </c>
    </row>
    <row r="1052" spans="1:2" x14ac:dyDescent="0.25">
      <c r="A1052" s="65" t="s">
        <v>2293</v>
      </c>
      <c r="B1052" s="66">
        <v>588036</v>
      </c>
    </row>
    <row r="1053" spans="1:2" x14ac:dyDescent="0.25">
      <c r="A1053" s="65" t="s">
        <v>2294</v>
      </c>
      <c r="B1053" s="66">
        <v>493406</v>
      </c>
    </row>
    <row r="1054" spans="1:2" x14ac:dyDescent="0.25">
      <c r="A1054" s="65" t="s">
        <v>2295</v>
      </c>
      <c r="B1054" s="66">
        <v>65069</v>
      </c>
    </row>
    <row r="1055" spans="1:2" x14ac:dyDescent="0.25">
      <c r="A1055" s="65" t="s">
        <v>2296</v>
      </c>
      <c r="B1055" s="66">
        <v>210381</v>
      </c>
    </row>
    <row r="1056" spans="1:2" x14ac:dyDescent="0.25">
      <c r="A1056" s="65" t="s">
        <v>2297</v>
      </c>
      <c r="B1056" s="66">
        <v>210382</v>
      </c>
    </row>
    <row r="1057" spans="1:2" x14ac:dyDescent="0.25">
      <c r="A1057" s="65" t="s">
        <v>38</v>
      </c>
      <c r="B1057" s="66">
        <v>210388</v>
      </c>
    </row>
    <row r="1058" spans="1:2" x14ac:dyDescent="0.25">
      <c r="A1058" s="65" t="s">
        <v>2298</v>
      </c>
      <c r="B1058" s="66">
        <v>492730</v>
      </c>
    </row>
    <row r="1059" spans="1:2" x14ac:dyDescent="0.25">
      <c r="A1059" s="65" t="s">
        <v>2299</v>
      </c>
      <c r="B1059" s="66">
        <v>65072</v>
      </c>
    </row>
    <row r="1060" spans="1:2" x14ac:dyDescent="0.25">
      <c r="A1060" s="65" t="s">
        <v>2300</v>
      </c>
      <c r="B1060" s="66">
        <v>591482</v>
      </c>
    </row>
    <row r="1061" spans="1:2" x14ac:dyDescent="0.25">
      <c r="A1061" s="65" t="s">
        <v>2301</v>
      </c>
      <c r="B1061" s="66">
        <v>589253</v>
      </c>
    </row>
    <row r="1062" spans="1:2" x14ac:dyDescent="0.25">
      <c r="A1062" s="65" t="s">
        <v>2302</v>
      </c>
      <c r="B1062" s="66">
        <v>60432</v>
      </c>
    </row>
    <row r="1063" spans="1:2" x14ac:dyDescent="0.25">
      <c r="A1063" s="65" t="s">
        <v>2303</v>
      </c>
      <c r="B1063" s="66">
        <v>589729</v>
      </c>
    </row>
    <row r="1064" spans="1:2" x14ac:dyDescent="0.25">
      <c r="A1064" s="65" t="s">
        <v>2304</v>
      </c>
      <c r="B1064" s="66">
        <v>210396</v>
      </c>
    </row>
    <row r="1065" spans="1:2" x14ac:dyDescent="0.25">
      <c r="A1065" s="65" t="s">
        <v>2305</v>
      </c>
      <c r="B1065" s="66">
        <v>584684</v>
      </c>
    </row>
    <row r="1066" spans="1:2" x14ac:dyDescent="0.25">
      <c r="A1066" s="65" t="s">
        <v>2306</v>
      </c>
      <c r="B1066" s="66">
        <v>588035</v>
      </c>
    </row>
    <row r="1067" spans="1:2" x14ac:dyDescent="0.25">
      <c r="A1067" s="65" t="s">
        <v>2307</v>
      </c>
      <c r="B1067" s="66">
        <v>368630</v>
      </c>
    </row>
    <row r="1068" spans="1:2" x14ac:dyDescent="0.25">
      <c r="A1068" s="65" t="s">
        <v>2308</v>
      </c>
      <c r="B1068" s="66">
        <v>576815</v>
      </c>
    </row>
    <row r="1069" spans="1:2" x14ac:dyDescent="0.25">
      <c r="A1069" s="65" t="s">
        <v>2309</v>
      </c>
      <c r="B1069" s="66">
        <v>360908</v>
      </c>
    </row>
    <row r="1070" spans="1:2" x14ac:dyDescent="0.25">
      <c r="A1070" s="65" t="s">
        <v>2310</v>
      </c>
      <c r="B1070" s="66">
        <v>583288</v>
      </c>
    </row>
    <row r="1071" spans="1:2" x14ac:dyDescent="0.25">
      <c r="A1071" s="65" t="s">
        <v>2311</v>
      </c>
      <c r="B1071" s="66">
        <v>584398</v>
      </c>
    </row>
    <row r="1072" spans="1:2" x14ac:dyDescent="0.25">
      <c r="A1072" s="65" t="s">
        <v>2312</v>
      </c>
      <c r="B1072" s="66">
        <v>586203</v>
      </c>
    </row>
    <row r="1073" spans="1:2" x14ac:dyDescent="0.25">
      <c r="A1073" s="65" t="s">
        <v>2313</v>
      </c>
      <c r="B1073" s="66">
        <v>60453</v>
      </c>
    </row>
    <row r="1074" spans="1:2" x14ac:dyDescent="0.25">
      <c r="A1074" s="65" t="s">
        <v>2314</v>
      </c>
      <c r="B1074" s="66">
        <v>210407</v>
      </c>
    </row>
    <row r="1075" spans="1:2" x14ac:dyDescent="0.25">
      <c r="A1075" s="65" t="s">
        <v>2315</v>
      </c>
      <c r="B1075" s="66">
        <v>587017</v>
      </c>
    </row>
    <row r="1076" spans="1:2" x14ac:dyDescent="0.25">
      <c r="A1076" s="65" t="s">
        <v>2316</v>
      </c>
      <c r="B1076" s="66">
        <v>577275</v>
      </c>
    </row>
    <row r="1077" spans="1:2" x14ac:dyDescent="0.25">
      <c r="A1077" s="65" t="s">
        <v>2317</v>
      </c>
      <c r="B1077" s="66">
        <v>580540</v>
      </c>
    </row>
    <row r="1078" spans="1:2" x14ac:dyDescent="0.25">
      <c r="A1078" s="65" t="s">
        <v>2318</v>
      </c>
      <c r="B1078" s="66">
        <v>210414</v>
      </c>
    </row>
    <row r="1079" spans="1:2" x14ac:dyDescent="0.25">
      <c r="A1079" s="65" t="s">
        <v>2319</v>
      </c>
      <c r="B1079" s="66">
        <v>578214</v>
      </c>
    </row>
    <row r="1080" spans="1:2" x14ac:dyDescent="0.25">
      <c r="A1080" s="65" t="s">
        <v>2320</v>
      </c>
      <c r="B1080" s="66">
        <v>65078</v>
      </c>
    </row>
    <row r="1081" spans="1:2" x14ac:dyDescent="0.25">
      <c r="A1081" s="65" t="s">
        <v>2321</v>
      </c>
      <c r="B1081" s="66">
        <v>360932</v>
      </c>
    </row>
    <row r="1082" spans="1:2" x14ac:dyDescent="0.25">
      <c r="A1082" s="65" t="s">
        <v>2322</v>
      </c>
      <c r="B1082" s="66">
        <v>60458</v>
      </c>
    </row>
    <row r="1083" spans="1:2" x14ac:dyDescent="0.25">
      <c r="A1083" s="65" t="s">
        <v>2323</v>
      </c>
      <c r="B1083" s="66">
        <v>60466</v>
      </c>
    </row>
    <row r="1084" spans="1:2" x14ac:dyDescent="0.25">
      <c r="A1084" s="65" t="s">
        <v>2324</v>
      </c>
      <c r="B1084" s="66">
        <v>494691</v>
      </c>
    </row>
    <row r="1085" spans="1:2" x14ac:dyDescent="0.25">
      <c r="A1085" s="65" t="s">
        <v>2325</v>
      </c>
      <c r="B1085" s="66">
        <v>225603</v>
      </c>
    </row>
    <row r="1086" spans="1:2" x14ac:dyDescent="0.25">
      <c r="A1086" s="65" t="s">
        <v>2326</v>
      </c>
      <c r="B1086" s="66">
        <v>60471</v>
      </c>
    </row>
    <row r="1087" spans="1:2" x14ac:dyDescent="0.25">
      <c r="A1087" s="65" t="s">
        <v>2327</v>
      </c>
      <c r="B1087" s="66">
        <v>587700</v>
      </c>
    </row>
    <row r="1088" spans="1:2" x14ac:dyDescent="0.25">
      <c r="A1088" s="65" t="s">
        <v>2328</v>
      </c>
      <c r="B1088" s="66">
        <v>587240</v>
      </c>
    </row>
    <row r="1089" spans="1:2" x14ac:dyDescent="0.25">
      <c r="A1089" s="65" t="s">
        <v>2329</v>
      </c>
      <c r="B1089" s="66">
        <v>106237</v>
      </c>
    </row>
    <row r="1090" spans="1:2" x14ac:dyDescent="0.25">
      <c r="A1090" s="65" t="s">
        <v>2330</v>
      </c>
      <c r="B1090" s="66">
        <v>65080</v>
      </c>
    </row>
    <row r="1091" spans="1:2" x14ac:dyDescent="0.25">
      <c r="A1091" s="65" t="s">
        <v>2331</v>
      </c>
      <c r="B1091" s="66">
        <v>60470</v>
      </c>
    </row>
    <row r="1092" spans="1:2" x14ac:dyDescent="0.25">
      <c r="A1092" s="65" t="s">
        <v>2332</v>
      </c>
      <c r="B1092" s="66">
        <v>576116</v>
      </c>
    </row>
    <row r="1093" spans="1:2" x14ac:dyDescent="0.25">
      <c r="A1093" s="65" t="s">
        <v>2333</v>
      </c>
      <c r="B1093" s="66">
        <v>492934</v>
      </c>
    </row>
    <row r="1094" spans="1:2" x14ac:dyDescent="0.25">
      <c r="A1094" s="65" t="s">
        <v>2334</v>
      </c>
      <c r="B1094" s="66">
        <v>587661</v>
      </c>
    </row>
    <row r="1095" spans="1:2" x14ac:dyDescent="0.25">
      <c r="A1095" s="65" t="s">
        <v>2335</v>
      </c>
      <c r="B1095" s="66">
        <v>582374</v>
      </c>
    </row>
    <row r="1096" spans="1:2" x14ac:dyDescent="0.25">
      <c r="A1096" s="65" t="s">
        <v>2336</v>
      </c>
      <c r="B1096" s="66">
        <v>586461</v>
      </c>
    </row>
    <row r="1097" spans="1:2" x14ac:dyDescent="0.25">
      <c r="A1097" s="65" t="s">
        <v>2337</v>
      </c>
      <c r="B1097" s="66">
        <v>225604</v>
      </c>
    </row>
    <row r="1098" spans="1:2" x14ac:dyDescent="0.25">
      <c r="A1098" s="65" t="s">
        <v>2338</v>
      </c>
      <c r="B1098" s="66">
        <v>585986</v>
      </c>
    </row>
    <row r="1099" spans="1:2" x14ac:dyDescent="0.25">
      <c r="A1099" s="65" t="s">
        <v>2339</v>
      </c>
      <c r="B1099" s="66">
        <v>579484</v>
      </c>
    </row>
    <row r="1100" spans="1:2" x14ac:dyDescent="0.25">
      <c r="A1100" s="65" t="s">
        <v>2340</v>
      </c>
      <c r="B1100" s="66">
        <v>488637</v>
      </c>
    </row>
    <row r="1101" spans="1:2" x14ac:dyDescent="0.25">
      <c r="A1101" s="65" t="s">
        <v>2341</v>
      </c>
      <c r="B1101" s="66">
        <v>66508</v>
      </c>
    </row>
    <row r="1102" spans="1:2" x14ac:dyDescent="0.25">
      <c r="A1102" s="65" t="s">
        <v>2342</v>
      </c>
      <c r="B1102" s="66">
        <v>582094</v>
      </c>
    </row>
    <row r="1103" spans="1:2" x14ac:dyDescent="0.25">
      <c r="A1103" s="65" t="s">
        <v>2343</v>
      </c>
      <c r="B1103" s="66">
        <v>586730</v>
      </c>
    </row>
    <row r="1104" spans="1:2" x14ac:dyDescent="0.25">
      <c r="A1104" s="65" t="s">
        <v>2344</v>
      </c>
      <c r="B1104" s="66">
        <v>65082</v>
      </c>
    </row>
    <row r="1105" spans="1:2" x14ac:dyDescent="0.25">
      <c r="A1105" s="65" t="s">
        <v>2345</v>
      </c>
      <c r="B1105" s="66">
        <v>218241</v>
      </c>
    </row>
    <row r="1106" spans="1:2" x14ac:dyDescent="0.25">
      <c r="A1106" s="65" t="s">
        <v>2346</v>
      </c>
      <c r="B1106" s="66">
        <v>579427</v>
      </c>
    </row>
    <row r="1107" spans="1:2" x14ac:dyDescent="0.25">
      <c r="A1107" s="65" t="s">
        <v>2347</v>
      </c>
      <c r="B1107" s="66">
        <v>581494</v>
      </c>
    </row>
    <row r="1108" spans="1:2" x14ac:dyDescent="0.25">
      <c r="A1108" s="65" t="s">
        <v>2348</v>
      </c>
      <c r="B1108" s="66">
        <v>575622</v>
      </c>
    </row>
    <row r="1109" spans="1:2" x14ac:dyDescent="0.25">
      <c r="A1109" s="65" t="s">
        <v>2349</v>
      </c>
      <c r="B1109" s="66">
        <v>65086</v>
      </c>
    </row>
    <row r="1110" spans="1:2" x14ac:dyDescent="0.25">
      <c r="A1110" s="65" t="s">
        <v>2350</v>
      </c>
      <c r="B1110" s="66">
        <v>578779</v>
      </c>
    </row>
    <row r="1111" spans="1:2" x14ac:dyDescent="0.25">
      <c r="A1111" s="65" t="s">
        <v>2351</v>
      </c>
      <c r="B1111" s="66">
        <v>65088</v>
      </c>
    </row>
    <row r="1112" spans="1:2" x14ac:dyDescent="0.25">
      <c r="A1112" s="65" t="s">
        <v>39</v>
      </c>
      <c r="B1112" s="66">
        <v>590437</v>
      </c>
    </row>
    <row r="1113" spans="1:2" x14ac:dyDescent="0.25">
      <c r="A1113" s="65" t="s">
        <v>40</v>
      </c>
      <c r="B1113" s="66">
        <v>589988</v>
      </c>
    </row>
    <row r="1114" spans="1:2" x14ac:dyDescent="0.25">
      <c r="A1114" s="65" t="s">
        <v>2352</v>
      </c>
      <c r="B1114" s="66">
        <v>218018</v>
      </c>
    </row>
    <row r="1115" spans="1:2" x14ac:dyDescent="0.25">
      <c r="A1115" s="65" t="s">
        <v>2353</v>
      </c>
      <c r="B1115" s="66">
        <v>60486</v>
      </c>
    </row>
    <row r="1116" spans="1:2" x14ac:dyDescent="0.25">
      <c r="A1116" s="65" t="s">
        <v>2354</v>
      </c>
      <c r="B1116" s="66">
        <v>255337</v>
      </c>
    </row>
    <row r="1117" spans="1:2" x14ac:dyDescent="0.25">
      <c r="A1117" s="65" t="s">
        <v>2355</v>
      </c>
      <c r="B1117" s="66">
        <v>225610</v>
      </c>
    </row>
    <row r="1118" spans="1:2" x14ac:dyDescent="0.25">
      <c r="A1118" s="65" t="s">
        <v>2356</v>
      </c>
      <c r="B1118" s="66">
        <v>106238</v>
      </c>
    </row>
    <row r="1119" spans="1:2" x14ac:dyDescent="0.25">
      <c r="A1119" s="65" t="s">
        <v>2357</v>
      </c>
      <c r="B1119" s="66">
        <v>491353</v>
      </c>
    </row>
    <row r="1120" spans="1:2" x14ac:dyDescent="0.25">
      <c r="A1120" s="65" t="s">
        <v>2358</v>
      </c>
      <c r="B1120" s="66">
        <v>577449</v>
      </c>
    </row>
    <row r="1121" spans="1:2" x14ac:dyDescent="0.25">
      <c r="A1121" s="65" t="s">
        <v>2359</v>
      </c>
      <c r="B1121" s="66">
        <v>585851</v>
      </c>
    </row>
    <row r="1122" spans="1:2" x14ac:dyDescent="0.25">
      <c r="A1122" s="65" t="s">
        <v>2360</v>
      </c>
      <c r="B1122" s="66">
        <v>582483</v>
      </c>
    </row>
    <row r="1123" spans="1:2" x14ac:dyDescent="0.25">
      <c r="A1123" s="65" t="s">
        <v>2361</v>
      </c>
      <c r="B1123" s="66">
        <v>577869</v>
      </c>
    </row>
    <row r="1124" spans="1:2" x14ac:dyDescent="0.25">
      <c r="A1124" s="65" t="s">
        <v>2362</v>
      </c>
      <c r="B1124" s="66">
        <v>577375</v>
      </c>
    </row>
    <row r="1125" spans="1:2" x14ac:dyDescent="0.25">
      <c r="A1125" s="65" t="s">
        <v>2363</v>
      </c>
      <c r="B1125" s="66">
        <v>587458</v>
      </c>
    </row>
    <row r="1126" spans="1:2" x14ac:dyDescent="0.25">
      <c r="A1126" s="65" t="s">
        <v>2364</v>
      </c>
      <c r="B1126" s="66">
        <v>210448</v>
      </c>
    </row>
    <row r="1127" spans="1:2" x14ac:dyDescent="0.25">
      <c r="A1127" s="65" t="s">
        <v>2365</v>
      </c>
      <c r="B1127" s="66">
        <v>60496</v>
      </c>
    </row>
    <row r="1128" spans="1:2" x14ac:dyDescent="0.25">
      <c r="A1128" s="65" t="s">
        <v>2366</v>
      </c>
      <c r="B1128" s="66">
        <v>210451</v>
      </c>
    </row>
    <row r="1129" spans="1:2" x14ac:dyDescent="0.25">
      <c r="A1129" s="65" t="s">
        <v>2367</v>
      </c>
      <c r="B1129" s="66">
        <v>580312</v>
      </c>
    </row>
    <row r="1130" spans="1:2" x14ac:dyDescent="0.25">
      <c r="A1130" s="65" t="s">
        <v>2368</v>
      </c>
      <c r="B1130" s="66">
        <v>225614</v>
      </c>
    </row>
    <row r="1131" spans="1:2" x14ac:dyDescent="0.25">
      <c r="A1131" s="65" t="s">
        <v>2369</v>
      </c>
      <c r="B1131" s="66">
        <v>492459</v>
      </c>
    </row>
    <row r="1132" spans="1:2" x14ac:dyDescent="0.25">
      <c r="A1132" s="65" t="s">
        <v>2370</v>
      </c>
      <c r="B1132" s="66">
        <v>581118</v>
      </c>
    </row>
    <row r="1133" spans="1:2" x14ac:dyDescent="0.25">
      <c r="A1133" s="65" t="s">
        <v>2371</v>
      </c>
      <c r="B1133" s="66">
        <v>580469</v>
      </c>
    </row>
    <row r="1134" spans="1:2" x14ac:dyDescent="0.25">
      <c r="A1134" s="65" t="s">
        <v>2372</v>
      </c>
      <c r="B1134" s="66">
        <v>587078</v>
      </c>
    </row>
    <row r="1135" spans="1:2" x14ac:dyDescent="0.25">
      <c r="A1135" s="65" t="s">
        <v>2373</v>
      </c>
      <c r="B1135" s="66">
        <v>492615</v>
      </c>
    </row>
    <row r="1136" spans="1:2" x14ac:dyDescent="0.25">
      <c r="A1136" s="65" t="s">
        <v>2374</v>
      </c>
      <c r="B1136" s="66">
        <v>585461</v>
      </c>
    </row>
    <row r="1137" spans="1:2" x14ac:dyDescent="0.25">
      <c r="A1137" s="65" t="s">
        <v>2375</v>
      </c>
      <c r="B1137" s="66">
        <v>575672</v>
      </c>
    </row>
    <row r="1138" spans="1:2" x14ac:dyDescent="0.25">
      <c r="A1138" s="65" t="s">
        <v>2376</v>
      </c>
      <c r="B1138" s="66">
        <v>210458</v>
      </c>
    </row>
    <row r="1139" spans="1:2" x14ac:dyDescent="0.25">
      <c r="A1139" s="65" t="s">
        <v>2377</v>
      </c>
      <c r="B1139" s="66">
        <v>65093</v>
      </c>
    </row>
    <row r="1140" spans="1:2" x14ac:dyDescent="0.25">
      <c r="A1140" s="65" t="s">
        <v>2378</v>
      </c>
      <c r="B1140" s="66">
        <v>60502</v>
      </c>
    </row>
    <row r="1141" spans="1:2" x14ac:dyDescent="0.25">
      <c r="A1141" s="65" t="s">
        <v>2379</v>
      </c>
      <c r="B1141" s="66">
        <v>493157</v>
      </c>
    </row>
    <row r="1142" spans="1:2" x14ac:dyDescent="0.25">
      <c r="A1142" s="65" t="s">
        <v>2380</v>
      </c>
      <c r="B1142" s="66">
        <v>577472</v>
      </c>
    </row>
    <row r="1143" spans="1:2" x14ac:dyDescent="0.25">
      <c r="A1143" s="65" t="s">
        <v>2381</v>
      </c>
      <c r="B1143" s="66">
        <v>65094</v>
      </c>
    </row>
    <row r="1144" spans="1:2" x14ac:dyDescent="0.25">
      <c r="A1144" s="65" t="s">
        <v>2382</v>
      </c>
      <c r="B1144" s="66">
        <v>210463</v>
      </c>
    </row>
    <row r="1145" spans="1:2" x14ac:dyDescent="0.25">
      <c r="A1145" s="65" t="s">
        <v>2383</v>
      </c>
      <c r="B1145" s="66">
        <v>592140</v>
      </c>
    </row>
    <row r="1146" spans="1:2" x14ac:dyDescent="0.25">
      <c r="A1146" s="65" t="s">
        <v>2384</v>
      </c>
      <c r="B1146" s="66">
        <v>64714</v>
      </c>
    </row>
    <row r="1147" spans="1:2" x14ac:dyDescent="0.25">
      <c r="A1147" s="65" t="s">
        <v>2385</v>
      </c>
      <c r="B1147" s="66">
        <v>580922</v>
      </c>
    </row>
    <row r="1148" spans="1:2" x14ac:dyDescent="0.25">
      <c r="A1148" s="65" t="s">
        <v>2386</v>
      </c>
      <c r="B1148" s="66">
        <v>371379</v>
      </c>
    </row>
    <row r="1149" spans="1:2" x14ac:dyDescent="0.25">
      <c r="A1149" s="65" t="s">
        <v>2387</v>
      </c>
      <c r="B1149" s="66">
        <v>66521</v>
      </c>
    </row>
    <row r="1150" spans="1:2" x14ac:dyDescent="0.25">
      <c r="A1150" s="65" t="s">
        <v>2388</v>
      </c>
      <c r="B1150" s="66">
        <v>585901</v>
      </c>
    </row>
    <row r="1151" spans="1:2" x14ac:dyDescent="0.25">
      <c r="A1151" s="65" t="s">
        <v>2389</v>
      </c>
      <c r="B1151" s="66">
        <v>210479</v>
      </c>
    </row>
    <row r="1152" spans="1:2" x14ac:dyDescent="0.25">
      <c r="A1152" s="65" t="s">
        <v>2390</v>
      </c>
      <c r="B1152" s="66">
        <v>588129</v>
      </c>
    </row>
    <row r="1153" spans="1:2" x14ac:dyDescent="0.25">
      <c r="A1153" s="65" t="s">
        <v>2391</v>
      </c>
      <c r="B1153" s="66">
        <v>58717</v>
      </c>
    </row>
    <row r="1154" spans="1:2" x14ac:dyDescent="0.25">
      <c r="A1154" s="65" t="s">
        <v>2392</v>
      </c>
      <c r="B1154" s="66">
        <v>65100</v>
      </c>
    </row>
    <row r="1155" spans="1:2" x14ac:dyDescent="0.25">
      <c r="A1155" s="65" t="s">
        <v>2393</v>
      </c>
      <c r="B1155" s="66">
        <v>574808</v>
      </c>
    </row>
    <row r="1156" spans="1:2" x14ac:dyDescent="0.25">
      <c r="A1156" s="65" t="s">
        <v>2394</v>
      </c>
      <c r="B1156" s="66">
        <v>492586</v>
      </c>
    </row>
    <row r="1157" spans="1:2" x14ac:dyDescent="0.25">
      <c r="A1157" s="65" t="s">
        <v>2395</v>
      </c>
      <c r="B1157" s="66">
        <v>581338</v>
      </c>
    </row>
    <row r="1158" spans="1:2" x14ac:dyDescent="0.25">
      <c r="A1158" s="65" t="s">
        <v>2396</v>
      </c>
      <c r="B1158" s="66">
        <v>293443</v>
      </c>
    </row>
    <row r="1159" spans="1:2" x14ac:dyDescent="0.25">
      <c r="A1159" s="65" t="s">
        <v>2397</v>
      </c>
      <c r="B1159" s="66">
        <v>585870</v>
      </c>
    </row>
    <row r="1160" spans="1:2" x14ac:dyDescent="0.25">
      <c r="A1160" s="65" t="s">
        <v>2398</v>
      </c>
      <c r="B1160" s="66">
        <v>490495</v>
      </c>
    </row>
    <row r="1161" spans="1:2" x14ac:dyDescent="0.25">
      <c r="A1161" s="65" t="s">
        <v>2399</v>
      </c>
      <c r="B1161" s="66">
        <v>496219</v>
      </c>
    </row>
    <row r="1162" spans="1:2" x14ac:dyDescent="0.25">
      <c r="A1162" s="65" t="s">
        <v>2400</v>
      </c>
      <c r="B1162" s="66">
        <v>42451</v>
      </c>
    </row>
    <row r="1163" spans="1:2" x14ac:dyDescent="0.25">
      <c r="A1163" s="65" t="s">
        <v>2401</v>
      </c>
      <c r="B1163" s="66">
        <v>483671</v>
      </c>
    </row>
    <row r="1164" spans="1:2" x14ac:dyDescent="0.25">
      <c r="A1164" s="65" t="s">
        <v>2402</v>
      </c>
      <c r="B1164" s="66">
        <v>60538</v>
      </c>
    </row>
    <row r="1165" spans="1:2" x14ac:dyDescent="0.25">
      <c r="A1165" s="65" t="s">
        <v>2403</v>
      </c>
      <c r="B1165" s="66">
        <v>60539</v>
      </c>
    </row>
    <row r="1166" spans="1:2" x14ac:dyDescent="0.25">
      <c r="A1166" s="65" t="s">
        <v>2404</v>
      </c>
      <c r="B1166" s="66">
        <v>580689</v>
      </c>
    </row>
    <row r="1167" spans="1:2" x14ac:dyDescent="0.25">
      <c r="A1167" s="65" t="s">
        <v>2405</v>
      </c>
      <c r="B1167" s="66">
        <v>60542</v>
      </c>
    </row>
    <row r="1168" spans="1:2" x14ac:dyDescent="0.25">
      <c r="A1168" s="65" t="s">
        <v>2406</v>
      </c>
      <c r="B1168" s="66">
        <v>578012</v>
      </c>
    </row>
    <row r="1169" spans="1:2" x14ac:dyDescent="0.25">
      <c r="A1169" s="65" t="s">
        <v>2407</v>
      </c>
      <c r="B1169" s="66">
        <v>579537</v>
      </c>
    </row>
    <row r="1170" spans="1:2" x14ac:dyDescent="0.25">
      <c r="A1170" s="65" t="s">
        <v>2408</v>
      </c>
      <c r="B1170" s="66">
        <v>493359</v>
      </c>
    </row>
    <row r="1171" spans="1:2" x14ac:dyDescent="0.25">
      <c r="A1171" s="65" t="s">
        <v>2409</v>
      </c>
      <c r="B1171" s="66">
        <v>586209</v>
      </c>
    </row>
    <row r="1172" spans="1:2" x14ac:dyDescent="0.25">
      <c r="A1172" s="65" t="s">
        <v>2410</v>
      </c>
      <c r="B1172" s="66">
        <v>66526</v>
      </c>
    </row>
    <row r="1173" spans="1:2" x14ac:dyDescent="0.25">
      <c r="A1173" s="65" t="s">
        <v>2411</v>
      </c>
      <c r="B1173" s="66">
        <v>575515</v>
      </c>
    </row>
    <row r="1174" spans="1:2" x14ac:dyDescent="0.25">
      <c r="A1174" s="65" t="s">
        <v>2412</v>
      </c>
      <c r="B1174" s="66">
        <v>444310</v>
      </c>
    </row>
    <row r="1175" spans="1:2" x14ac:dyDescent="0.25">
      <c r="A1175" s="65" t="s">
        <v>41</v>
      </c>
      <c r="B1175" s="66">
        <v>591000</v>
      </c>
    </row>
    <row r="1176" spans="1:2" x14ac:dyDescent="0.25">
      <c r="A1176" s="65" t="s">
        <v>2413</v>
      </c>
      <c r="B1176" s="66">
        <v>255513</v>
      </c>
    </row>
    <row r="1177" spans="1:2" x14ac:dyDescent="0.25">
      <c r="A1177" s="65" t="s">
        <v>2414</v>
      </c>
      <c r="B1177" s="66">
        <v>580562</v>
      </c>
    </row>
    <row r="1178" spans="1:2" x14ac:dyDescent="0.25">
      <c r="A1178" s="65" t="s">
        <v>2415</v>
      </c>
      <c r="B1178" s="66">
        <v>575520</v>
      </c>
    </row>
    <row r="1179" spans="1:2" x14ac:dyDescent="0.25">
      <c r="A1179" s="65" t="s">
        <v>2416</v>
      </c>
      <c r="B1179" s="66">
        <v>210511</v>
      </c>
    </row>
    <row r="1180" spans="1:2" x14ac:dyDescent="0.25">
      <c r="A1180" s="65" t="s">
        <v>2417</v>
      </c>
      <c r="B1180" s="66">
        <v>589173</v>
      </c>
    </row>
    <row r="1181" spans="1:2" x14ac:dyDescent="0.25">
      <c r="A1181" s="65" t="s">
        <v>2418</v>
      </c>
      <c r="B1181" s="66">
        <v>43319</v>
      </c>
    </row>
    <row r="1182" spans="1:2" x14ac:dyDescent="0.25">
      <c r="A1182" s="65" t="s">
        <v>2419</v>
      </c>
      <c r="B1182" s="66">
        <v>491558</v>
      </c>
    </row>
    <row r="1183" spans="1:2" x14ac:dyDescent="0.25">
      <c r="A1183" s="65" t="s">
        <v>2420</v>
      </c>
      <c r="B1183" s="66">
        <v>65105</v>
      </c>
    </row>
    <row r="1184" spans="1:2" x14ac:dyDescent="0.25">
      <c r="A1184" s="65" t="s">
        <v>2421</v>
      </c>
      <c r="B1184" s="66">
        <v>577350</v>
      </c>
    </row>
    <row r="1185" spans="1:2" x14ac:dyDescent="0.25">
      <c r="A1185" s="65" t="s">
        <v>2422</v>
      </c>
      <c r="B1185" s="66">
        <v>60552</v>
      </c>
    </row>
    <row r="1186" spans="1:2" x14ac:dyDescent="0.25">
      <c r="A1186" s="65" t="s">
        <v>2423</v>
      </c>
      <c r="B1186" s="66">
        <v>491657</v>
      </c>
    </row>
    <row r="1187" spans="1:2" x14ac:dyDescent="0.25">
      <c r="A1187" s="65" t="s">
        <v>2424</v>
      </c>
      <c r="B1187" s="66">
        <v>491951</v>
      </c>
    </row>
    <row r="1188" spans="1:2" x14ac:dyDescent="0.25">
      <c r="A1188" s="65" t="s">
        <v>2425</v>
      </c>
      <c r="B1188" s="66">
        <v>582830</v>
      </c>
    </row>
    <row r="1189" spans="1:2" x14ac:dyDescent="0.25">
      <c r="A1189" s="65" t="s">
        <v>2426</v>
      </c>
      <c r="B1189" s="66">
        <v>591269</v>
      </c>
    </row>
    <row r="1190" spans="1:2" x14ac:dyDescent="0.25">
      <c r="A1190" s="65" t="s">
        <v>2427</v>
      </c>
      <c r="B1190" s="66">
        <v>582070</v>
      </c>
    </row>
    <row r="1191" spans="1:2" x14ac:dyDescent="0.25">
      <c r="A1191" s="65" t="s">
        <v>2428</v>
      </c>
      <c r="B1191" s="66">
        <v>490789</v>
      </c>
    </row>
    <row r="1192" spans="1:2" x14ac:dyDescent="0.25">
      <c r="A1192" s="65" t="s">
        <v>2429</v>
      </c>
      <c r="B1192" s="66">
        <v>580920</v>
      </c>
    </row>
    <row r="1193" spans="1:2" x14ac:dyDescent="0.25">
      <c r="A1193" s="65" t="s">
        <v>2430</v>
      </c>
      <c r="B1193" s="66">
        <v>582614</v>
      </c>
    </row>
    <row r="1194" spans="1:2" x14ac:dyDescent="0.25">
      <c r="A1194" s="65" t="s">
        <v>2431</v>
      </c>
      <c r="B1194" s="66">
        <v>488893</v>
      </c>
    </row>
    <row r="1195" spans="1:2" x14ac:dyDescent="0.25">
      <c r="A1195" s="65" t="s">
        <v>2432</v>
      </c>
      <c r="B1195" s="66">
        <v>544211</v>
      </c>
    </row>
    <row r="1196" spans="1:2" x14ac:dyDescent="0.25">
      <c r="A1196" s="65" t="s">
        <v>2433</v>
      </c>
      <c r="B1196" s="66">
        <v>105752</v>
      </c>
    </row>
    <row r="1197" spans="1:2" x14ac:dyDescent="0.25">
      <c r="A1197" s="65" t="s">
        <v>2434</v>
      </c>
      <c r="B1197" s="66">
        <v>577554</v>
      </c>
    </row>
    <row r="1198" spans="1:2" x14ac:dyDescent="0.25">
      <c r="A1198" s="65" t="s">
        <v>2435</v>
      </c>
      <c r="B1198" s="66">
        <v>104861</v>
      </c>
    </row>
    <row r="1199" spans="1:2" x14ac:dyDescent="0.25">
      <c r="A1199" s="65" t="s">
        <v>2436</v>
      </c>
      <c r="B1199" s="66">
        <v>496231</v>
      </c>
    </row>
    <row r="1200" spans="1:2" x14ac:dyDescent="0.25">
      <c r="A1200" s="65" t="s">
        <v>2437</v>
      </c>
      <c r="B1200" s="66">
        <v>106078</v>
      </c>
    </row>
    <row r="1201" spans="1:2" x14ac:dyDescent="0.25">
      <c r="A1201" s="65" t="s">
        <v>2438</v>
      </c>
      <c r="B1201" s="66">
        <v>65110</v>
      </c>
    </row>
    <row r="1202" spans="1:2" x14ac:dyDescent="0.25">
      <c r="A1202" s="65" t="s">
        <v>2439</v>
      </c>
      <c r="B1202" s="66">
        <v>584958</v>
      </c>
    </row>
    <row r="1203" spans="1:2" x14ac:dyDescent="0.25">
      <c r="A1203" s="65" t="s">
        <v>2440</v>
      </c>
      <c r="B1203" s="66">
        <v>107276</v>
      </c>
    </row>
    <row r="1204" spans="1:2" x14ac:dyDescent="0.25">
      <c r="A1204" s="65" t="s">
        <v>2441</v>
      </c>
      <c r="B1204" s="66">
        <v>494107</v>
      </c>
    </row>
    <row r="1205" spans="1:2" x14ac:dyDescent="0.25">
      <c r="A1205" s="65" t="s">
        <v>2442</v>
      </c>
      <c r="B1205" s="66">
        <v>490504</v>
      </c>
    </row>
    <row r="1206" spans="1:2" x14ac:dyDescent="0.25">
      <c r="A1206" s="65" t="s">
        <v>2443</v>
      </c>
      <c r="B1206" s="66">
        <v>576421</v>
      </c>
    </row>
    <row r="1207" spans="1:2" x14ac:dyDescent="0.25">
      <c r="A1207" s="65" t="s">
        <v>2444</v>
      </c>
      <c r="B1207" s="66">
        <v>581981</v>
      </c>
    </row>
    <row r="1208" spans="1:2" x14ac:dyDescent="0.25">
      <c r="A1208" s="65" t="s">
        <v>2445</v>
      </c>
      <c r="B1208" s="66">
        <v>586462</v>
      </c>
    </row>
    <row r="1209" spans="1:2" x14ac:dyDescent="0.25">
      <c r="A1209" s="65" t="s">
        <v>2446</v>
      </c>
      <c r="B1209" s="66">
        <v>584295</v>
      </c>
    </row>
    <row r="1210" spans="1:2" x14ac:dyDescent="0.25">
      <c r="A1210" s="65" t="s">
        <v>2447</v>
      </c>
      <c r="B1210" s="66">
        <v>225621</v>
      </c>
    </row>
    <row r="1211" spans="1:2" x14ac:dyDescent="0.25">
      <c r="A1211" s="65" t="s">
        <v>2448</v>
      </c>
      <c r="B1211" s="66">
        <v>582254</v>
      </c>
    </row>
    <row r="1212" spans="1:2" x14ac:dyDescent="0.25">
      <c r="A1212" s="65" t="s">
        <v>2449</v>
      </c>
      <c r="B1212" s="66">
        <v>575938</v>
      </c>
    </row>
    <row r="1213" spans="1:2" x14ac:dyDescent="0.25">
      <c r="A1213" s="65" t="s">
        <v>2450</v>
      </c>
      <c r="B1213" s="66">
        <v>60572</v>
      </c>
    </row>
    <row r="1214" spans="1:2" x14ac:dyDescent="0.25">
      <c r="A1214" s="65" t="s">
        <v>2451</v>
      </c>
      <c r="B1214" s="66">
        <v>592238</v>
      </c>
    </row>
    <row r="1215" spans="1:2" x14ac:dyDescent="0.25">
      <c r="A1215" s="65" t="s">
        <v>2452</v>
      </c>
      <c r="B1215" s="66">
        <v>491631</v>
      </c>
    </row>
    <row r="1216" spans="1:2" x14ac:dyDescent="0.25">
      <c r="A1216" s="65" t="s">
        <v>2453</v>
      </c>
      <c r="B1216" s="66">
        <v>577108</v>
      </c>
    </row>
    <row r="1217" spans="1:2" x14ac:dyDescent="0.25">
      <c r="A1217" s="65" t="s">
        <v>2454</v>
      </c>
      <c r="B1217" s="66">
        <v>578765</v>
      </c>
    </row>
    <row r="1218" spans="1:2" x14ac:dyDescent="0.25">
      <c r="A1218" s="65" t="s">
        <v>2455</v>
      </c>
      <c r="B1218" s="66">
        <v>493189</v>
      </c>
    </row>
    <row r="1219" spans="1:2" x14ac:dyDescent="0.25">
      <c r="A1219" s="65" t="s">
        <v>2456</v>
      </c>
      <c r="B1219" s="66">
        <v>580612</v>
      </c>
    </row>
    <row r="1220" spans="1:2" x14ac:dyDescent="0.25">
      <c r="A1220" s="65" t="s">
        <v>2457</v>
      </c>
      <c r="B1220" s="66">
        <v>361161</v>
      </c>
    </row>
    <row r="1221" spans="1:2" x14ac:dyDescent="0.25">
      <c r="A1221" s="65" t="s">
        <v>2458</v>
      </c>
      <c r="B1221" s="66">
        <v>58728</v>
      </c>
    </row>
    <row r="1222" spans="1:2" x14ac:dyDescent="0.25">
      <c r="A1222" s="65" t="s">
        <v>2459</v>
      </c>
      <c r="B1222" s="66">
        <v>106580</v>
      </c>
    </row>
    <row r="1223" spans="1:2" x14ac:dyDescent="0.25">
      <c r="A1223" s="65" t="s">
        <v>2460</v>
      </c>
      <c r="B1223" s="66">
        <v>43447</v>
      </c>
    </row>
    <row r="1224" spans="1:2" x14ac:dyDescent="0.25">
      <c r="A1224" s="65" t="s">
        <v>2461</v>
      </c>
      <c r="B1224" s="66">
        <v>219735</v>
      </c>
    </row>
    <row r="1225" spans="1:2" x14ac:dyDescent="0.25">
      <c r="A1225" s="65" t="s">
        <v>2462</v>
      </c>
      <c r="B1225" s="66">
        <v>490900</v>
      </c>
    </row>
    <row r="1226" spans="1:2" x14ac:dyDescent="0.25">
      <c r="A1226" s="65" t="s">
        <v>2463</v>
      </c>
      <c r="B1226" s="66">
        <v>65111</v>
      </c>
    </row>
    <row r="1227" spans="1:2" x14ac:dyDescent="0.25">
      <c r="A1227" s="65" t="s">
        <v>2464</v>
      </c>
      <c r="B1227" s="66">
        <v>219736</v>
      </c>
    </row>
    <row r="1228" spans="1:2" x14ac:dyDescent="0.25">
      <c r="A1228" s="65" t="s">
        <v>2465</v>
      </c>
      <c r="B1228" s="66">
        <v>585990</v>
      </c>
    </row>
    <row r="1229" spans="1:2" x14ac:dyDescent="0.25">
      <c r="A1229" s="65" t="s">
        <v>2466</v>
      </c>
      <c r="B1229" s="66">
        <v>361174</v>
      </c>
    </row>
    <row r="1230" spans="1:2" x14ac:dyDescent="0.25">
      <c r="A1230" s="65" t="s">
        <v>2467</v>
      </c>
      <c r="B1230" s="66">
        <v>577980</v>
      </c>
    </row>
    <row r="1231" spans="1:2" x14ac:dyDescent="0.25">
      <c r="A1231" s="65" t="s">
        <v>12431</v>
      </c>
      <c r="B1231" s="66">
        <v>594026</v>
      </c>
    </row>
    <row r="1232" spans="1:2" x14ac:dyDescent="0.25">
      <c r="A1232" s="65" t="s">
        <v>2468</v>
      </c>
      <c r="B1232" s="66">
        <v>577443</v>
      </c>
    </row>
    <row r="1233" spans="1:2" x14ac:dyDescent="0.25">
      <c r="A1233" s="65" t="s">
        <v>2469</v>
      </c>
      <c r="B1233" s="66">
        <v>60585</v>
      </c>
    </row>
    <row r="1234" spans="1:2" x14ac:dyDescent="0.25">
      <c r="A1234" s="65" t="s">
        <v>2470</v>
      </c>
      <c r="B1234" s="66">
        <v>58732</v>
      </c>
    </row>
    <row r="1235" spans="1:2" x14ac:dyDescent="0.25">
      <c r="A1235" s="65" t="s">
        <v>2471</v>
      </c>
      <c r="B1235" s="66">
        <v>587239</v>
      </c>
    </row>
    <row r="1236" spans="1:2" x14ac:dyDescent="0.25">
      <c r="A1236" s="65" t="s">
        <v>2472</v>
      </c>
      <c r="B1236" s="66">
        <v>66537</v>
      </c>
    </row>
    <row r="1237" spans="1:2" x14ac:dyDescent="0.25">
      <c r="A1237" s="65" t="s">
        <v>2473</v>
      </c>
      <c r="B1237" s="66">
        <v>581491</v>
      </c>
    </row>
    <row r="1238" spans="1:2" x14ac:dyDescent="0.25">
      <c r="A1238" s="65" t="s">
        <v>2474</v>
      </c>
      <c r="B1238" s="66">
        <v>210563</v>
      </c>
    </row>
    <row r="1239" spans="1:2" x14ac:dyDescent="0.25">
      <c r="A1239" s="65" t="s">
        <v>2475</v>
      </c>
      <c r="B1239" s="66">
        <v>578796</v>
      </c>
    </row>
    <row r="1240" spans="1:2" x14ac:dyDescent="0.25">
      <c r="A1240" s="65" t="s">
        <v>2476</v>
      </c>
      <c r="B1240" s="66">
        <v>579862</v>
      </c>
    </row>
    <row r="1241" spans="1:2" x14ac:dyDescent="0.25">
      <c r="A1241" s="65" t="s">
        <v>2477</v>
      </c>
      <c r="B1241" s="66">
        <v>491453</v>
      </c>
    </row>
    <row r="1242" spans="1:2" x14ac:dyDescent="0.25">
      <c r="A1242" s="65" t="s">
        <v>2478</v>
      </c>
      <c r="B1242" s="66">
        <v>583777</v>
      </c>
    </row>
    <row r="1243" spans="1:2" x14ac:dyDescent="0.25">
      <c r="A1243" s="65" t="s">
        <v>2479</v>
      </c>
      <c r="B1243" s="66">
        <v>66539</v>
      </c>
    </row>
    <row r="1244" spans="1:2" x14ac:dyDescent="0.25">
      <c r="A1244" s="65" t="s">
        <v>2480</v>
      </c>
      <c r="B1244" s="66">
        <v>60596</v>
      </c>
    </row>
    <row r="1245" spans="1:2" x14ac:dyDescent="0.25">
      <c r="A1245" s="65" t="s">
        <v>2481</v>
      </c>
      <c r="B1245" s="66">
        <v>581602</v>
      </c>
    </row>
    <row r="1246" spans="1:2" x14ac:dyDescent="0.25">
      <c r="A1246" s="65" t="s">
        <v>2482</v>
      </c>
      <c r="B1246" s="66">
        <v>491171</v>
      </c>
    </row>
    <row r="1247" spans="1:2" x14ac:dyDescent="0.25">
      <c r="A1247" s="65" t="s">
        <v>2483</v>
      </c>
      <c r="B1247" s="66">
        <v>361215</v>
      </c>
    </row>
    <row r="1248" spans="1:2" x14ac:dyDescent="0.25">
      <c r="A1248" s="65" t="s">
        <v>2484</v>
      </c>
      <c r="B1248" s="66">
        <v>576480</v>
      </c>
    </row>
    <row r="1249" spans="1:2" x14ac:dyDescent="0.25">
      <c r="A1249" s="65" t="s">
        <v>2485</v>
      </c>
      <c r="B1249" s="66">
        <v>64719</v>
      </c>
    </row>
    <row r="1250" spans="1:2" x14ac:dyDescent="0.25">
      <c r="A1250" s="65" t="s">
        <v>2486</v>
      </c>
      <c r="B1250" s="66">
        <v>576688</v>
      </c>
    </row>
    <row r="1251" spans="1:2" x14ac:dyDescent="0.25">
      <c r="A1251" s="65" t="s">
        <v>2487</v>
      </c>
      <c r="B1251" s="66">
        <v>105722</v>
      </c>
    </row>
    <row r="1252" spans="1:2" x14ac:dyDescent="0.25">
      <c r="A1252" s="65" t="s">
        <v>2488</v>
      </c>
      <c r="B1252" s="66">
        <v>361222</v>
      </c>
    </row>
    <row r="1253" spans="1:2" x14ac:dyDescent="0.25">
      <c r="A1253" s="65" t="s">
        <v>2489</v>
      </c>
      <c r="B1253" s="66">
        <v>104997</v>
      </c>
    </row>
    <row r="1254" spans="1:2" x14ac:dyDescent="0.25">
      <c r="A1254" s="65" t="s">
        <v>2490</v>
      </c>
      <c r="B1254" s="66">
        <v>210567</v>
      </c>
    </row>
    <row r="1255" spans="1:2" x14ac:dyDescent="0.25">
      <c r="A1255" s="65" t="s">
        <v>2491</v>
      </c>
      <c r="B1255" s="66">
        <v>579720</v>
      </c>
    </row>
    <row r="1256" spans="1:2" x14ac:dyDescent="0.25">
      <c r="A1256" s="65" t="s">
        <v>2492</v>
      </c>
      <c r="B1256" s="66">
        <v>66554</v>
      </c>
    </row>
    <row r="1257" spans="1:2" x14ac:dyDescent="0.25">
      <c r="A1257" s="65" t="s">
        <v>2493</v>
      </c>
      <c r="B1257" s="66">
        <v>58736</v>
      </c>
    </row>
    <row r="1258" spans="1:2" x14ac:dyDescent="0.25">
      <c r="A1258" s="65" t="s">
        <v>2494</v>
      </c>
      <c r="B1258" s="66">
        <v>491526</v>
      </c>
    </row>
    <row r="1259" spans="1:2" x14ac:dyDescent="0.25">
      <c r="A1259" s="65" t="s">
        <v>2495</v>
      </c>
      <c r="B1259" s="66">
        <v>66555</v>
      </c>
    </row>
    <row r="1260" spans="1:2" x14ac:dyDescent="0.25">
      <c r="A1260" s="65" t="s">
        <v>2496</v>
      </c>
      <c r="B1260" s="66">
        <v>491629</v>
      </c>
    </row>
    <row r="1261" spans="1:2" x14ac:dyDescent="0.25">
      <c r="A1261" s="65" t="s">
        <v>2497</v>
      </c>
      <c r="B1261" s="66">
        <v>60604</v>
      </c>
    </row>
    <row r="1262" spans="1:2" x14ac:dyDescent="0.25">
      <c r="A1262" s="65" t="s">
        <v>2498</v>
      </c>
      <c r="B1262" s="66">
        <v>579445</v>
      </c>
    </row>
    <row r="1263" spans="1:2" x14ac:dyDescent="0.25">
      <c r="A1263" s="65" t="s">
        <v>2499</v>
      </c>
      <c r="B1263" s="66">
        <v>580311</v>
      </c>
    </row>
    <row r="1264" spans="1:2" x14ac:dyDescent="0.25">
      <c r="A1264" s="65" t="s">
        <v>2500</v>
      </c>
      <c r="B1264" s="66">
        <v>65117</v>
      </c>
    </row>
    <row r="1265" spans="1:2" x14ac:dyDescent="0.25">
      <c r="A1265" s="65" t="s">
        <v>2501</v>
      </c>
      <c r="B1265" s="66">
        <v>588133</v>
      </c>
    </row>
    <row r="1266" spans="1:2" x14ac:dyDescent="0.25">
      <c r="A1266" s="65" t="s">
        <v>2502</v>
      </c>
      <c r="B1266" s="66">
        <v>60607</v>
      </c>
    </row>
    <row r="1267" spans="1:2" x14ac:dyDescent="0.25">
      <c r="A1267" s="65" t="s">
        <v>2503</v>
      </c>
      <c r="B1267" s="66">
        <v>577690</v>
      </c>
    </row>
    <row r="1268" spans="1:2" x14ac:dyDescent="0.25">
      <c r="A1268" s="65" t="s">
        <v>2504</v>
      </c>
      <c r="B1268" s="66">
        <v>60609</v>
      </c>
    </row>
    <row r="1269" spans="1:2" x14ac:dyDescent="0.25">
      <c r="A1269" s="65" t="s">
        <v>2505</v>
      </c>
      <c r="B1269" s="66">
        <v>491903</v>
      </c>
    </row>
    <row r="1270" spans="1:2" x14ac:dyDescent="0.25">
      <c r="A1270" s="65" t="s">
        <v>2506</v>
      </c>
      <c r="B1270" s="66">
        <v>582703</v>
      </c>
    </row>
    <row r="1271" spans="1:2" x14ac:dyDescent="0.25">
      <c r="A1271" s="65" t="s">
        <v>2507</v>
      </c>
      <c r="B1271" s="66">
        <v>210574</v>
      </c>
    </row>
    <row r="1272" spans="1:2" x14ac:dyDescent="0.25">
      <c r="A1272" s="65" t="s">
        <v>2508</v>
      </c>
      <c r="B1272" s="66">
        <v>488759</v>
      </c>
    </row>
    <row r="1273" spans="1:2" x14ac:dyDescent="0.25">
      <c r="A1273" s="65" t="s">
        <v>2509</v>
      </c>
      <c r="B1273" s="66">
        <v>582273</v>
      </c>
    </row>
    <row r="1274" spans="1:2" x14ac:dyDescent="0.25">
      <c r="A1274" s="65" t="s">
        <v>2510</v>
      </c>
      <c r="B1274" s="66">
        <v>210576</v>
      </c>
    </row>
    <row r="1275" spans="1:2" x14ac:dyDescent="0.25">
      <c r="A1275" s="65" t="s">
        <v>2511</v>
      </c>
      <c r="B1275" s="66">
        <v>493191</v>
      </c>
    </row>
    <row r="1276" spans="1:2" x14ac:dyDescent="0.25">
      <c r="A1276" s="65" t="s">
        <v>2512</v>
      </c>
      <c r="B1276" s="66">
        <v>494627</v>
      </c>
    </row>
    <row r="1277" spans="1:2" x14ac:dyDescent="0.25">
      <c r="A1277" s="65" t="s">
        <v>42</v>
      </c>
      <c r="B1277" s="66">
        <v>591851</v>
      </c>
    </row>
    <row r="1278" spans="1:2" x14ac:dyDescent="0.25">
      <c r="A1278" s="65" t="s">
        <v>2513</v>
      </c>
      <c r="B1278" s="66">
        <v>104999</v>
      </c>
    </row>
    <row r="1279" spans="1:2" x14ac:dyDescent="0.25">
      <c r="A1279" s="65" t="s">
        <v>2514</v>
      </c>
      <c r="B1279" s="66">
        <v>582695</v>
      </c>
    </row>
    <row r="1280" spans="1:2" x14ac:dyDescent="0.25">
      <c r="A1280" s="65" t="s">
        <v>2515</v>
      </c>
      <c r="B1280" s="66">
        <v>578789</v>
      </c>
    </row>
    <row r="1281" spans="1:2" x14ac:dyDescent="0.25">
      <c r="A1281" s="65" t="s">
        <v>2516</v>
      </c>
      <c r="B1281" s="66">
        <v>581163</v>
      </c>
    </row>
    <row r="1282" spans="1:2" x14ac:dyDescent="0.25">
      <c r="A1282" s="65" t="s">
        <v>2517</v>
      </c>
      <c r="B1282" s="66">
        <v>579323</v>
      </c>
    </row>
    <row r="1283" spans="1:2" x14ac:dyDescent="0.25">
      <c r="A1283" s="65" t="s">
        <v>2517</v>
      </c>
      <c r="B1283" s="66">
        <v>580461</v>
      </c>
    </row>
    <row r="1284" spans="1:2" x14ac:dyDescent="0.25">
      <c r="A1284" s="65" t="s">
        <v>2518</v>
      </c>
      <c r="B1284" s="66">
        <v>578115</v>
      </c>
    </row>
    <row r="1285" spans="1:2" x14ac:dyDescent="0.25">
      <c r="A1285" s="65" t="s">
        <v>2519</v>
      </c>
      <c r="B1285" s="66">
        <v>556557</v>
      </c>
    </row>
    <row r="1286" spans="1:2" x14ac:dyDescent="0.25">
      <c r="A1286" s="65" t="s">
        <v>2520</v>
      </c>
      <c r="B1286" s="66">
        <v>66559</v>
      </c>
    </row>
    <row r="1287" spans="1:2" x14ac:dyDescent="0.25">
      <c r="A1287" s="65" t="s">
        <v>2521</v>
      </c>
      <c r="B1287" s="66">
        <v>66561</v>
      </c>
    </row>
    <row r="1288" spans="1:2" x14ac:dyDescent="0.25">
      <c r="A1288" s="65" t="s">
        <v>2522</v>
      </c>
      <c r="B1288" s="66">
        <v>579658</v>
      </c>
    </row>
    <row r="1289" spans="1:2" x14ac:dyDescent="0.25">
      <c r="A1289" s="65" t="s">
        <v>2523</v>
      </c>
      <c r="B1289" s="66">
        <v>497424</v>
      </c>
    </row>
    <row r="1290" spans="1:2" x14ac:dyDescent="0.25">
      <c r="A1290" s="65" t="s">
        <v>2524</v>
      </c>
      <c r="B1290" s="66">
        <v>579483</v>
      </c>
    </row>
    <row r="1291" spans="1:2" x14ac:dyDescent="0.25">
      <c r="A1291" s="65" t="s">
        <v>2525</v>
      </c>
      <c r="B1291" s="66">
        <v>581208</v>
      </c>
    </row>
    <row r="1292" spans="1:2" x14ac:dyDescent="0.25">
      <c r="A1292" s="65" t="s">
        <v>2526</v>
      </c>
      <c r="B1292" s="66">
        <v>581401</v>
      </c>
    </row>
    <row r="1293" spans="1:2" x14ac:dyDescent="0.25">
      <c r="A1293" s="65" t="s">
        <v>2527</v>
      </c>
      <c r="B1293" s="66">
        <v>105774</v>
      </c>
    </row>
    <row r="1294" spans="1:2" x14ac:dyDescent="0.25">
      <c r="A1294" s="65" t="s">
        <v>2528</v>
      </c>
      <c r="B1294" s="66">
        <v>588626</v>
      </c>
    </row>
    <row r="1295" spans="1:2" x14ac:dyDescent="0.25">
      <c r="A1295" s="65" t="s">
        <v>2529</v>
      </c>
      <c r="B1295" s="66">
        <v>487169</v>
      </c>
    </row>
    <row r="1296" spans="1:2" x14ac:dyDescent="0.25">
      <c r="A1296" s="65" t="s">
        <v>2530</v>
      </c>
      <c r="B1296" s="66">
        <v>581539</v>
      </c>
    </row>
    <row r="1297" spans="1:2" x14ac:dyDescent="0.25">
      <c r="A1297" s="65" t="s">
        <v>2531</v>
      </c>
      <c r="B1297" s="66">
        <v>255909</v>
      </c>
    </row>
    <row r="1298" spans="1:2" x14ac:dyDescent="0.25">
      <c r="A1298" s="65" t="s">
        <v>2532</v>
      </c>
      <c r="B1298" s="66">
        <v>488742</v>
      </c>
    </row>
    <row r="1299" spans="1:2" x14ac:dyDescent="0.25">
      <c r="A1299" s="65" t="s">
        <v>2533</v>
      </c>
      <c r="B1299" s="66">
        <v>104229</v>
      </c>
    </row>
    <row r="1300" spans="1:2" x14ac:dyDescent="0.25">
      <c r="A1300" s="65" t="s">
        <v>2534</v>
      </c>
      <c r="B1300" s="66">
        <v>103914</v>
      </c>
    </row>
    <row r="1301" spans="1:2" x14ac:dyDescent="0.25">
      <c r="A1301" s="65" t="s">
        <v>2535</v>
      </c>
      <c r="B1301" s="66">
        <v>488724</v>
      </c>
    </row>
    <row r="1302" spans="1:2" x14ac:dyDescent="0.25">
      <c r="A1302" s="65" t="s">
        <v>2536</v>
      </c>
      <c r="B1302" s="66">
        <v>210605</v>
      </c>
    </row>
    <row r="1303" spans="1:2" x14ac:dyDescent="0.25">
      <c r="A1303" s="65" t="s">
        <v>2537</v>
      </c>
      <c r="B1303" s="66">
        <v>576478</v>
      </c>
    </row>
    <row r="1304" spans="1:2" x14ac:dyDescent="0.25">
      <c r="A1304" s="65" t="s">
        <v>2538</v>
      </c>
      <c r="B1304" s="66">
        <v>65123</v>
      </c>
    </row>
    <row r="1305" spans="1:2" x14ac:dyDescent="0.25">
      <c r="A1305" s="65" t="s">
        <v>2539</v>
      </c>
      <c r="B1305" s="66">
        <v>587172</v>
      </c>
    </row>
    <row r="1306" spans="1:2" x14ac:dyDescent="0.25">
      <c r="A1306" s="65" t="s">
        <v>2540</v>
      </c>
      <c r="B1306" s="66">
        <v>496257</v>
      </c>
    </row>
    <row r="1307" spans="1:2" x14ac:dyDescent="0.25">
      <c r="A1307" s="65" t="s">
        <v>2541</v>
      </c>
      <c r="B1307" s="66">
        <v>42461</v>
      </c>
    </row>
    <row r="1308" spans="1:2" x14ac:dyDescent="0.25">
      <c r="A1308" s="65" t="s">
        <v>2542</v>
      </c>
      <c r="B1308" s="66">
        <v>104232</v>
      </c>
    </row>
    <row r="1309" spans="1:2" x14ac:dyDescent="0.25">
      <c r="A1309" s="65" t="s">
        <v>2543</v>
      </c>
      <c r="B1309" s="66">
        <v>60637</v>
      </c>
    </row>
    <row r="1310" spans="1:2" x14ac:dyDescent="0.25">
      <c r="A1310" s="65" t="s">
        <v>2544</v>
      </c>
      <c r="B1310" s="66">
        <v>583607</v>
      </c>
    </row>
    <row r="1311" spans="1:2" x14ac:dyDescent="0.25">
      <c r="A1311" s="65" t="s">
        <v>2545</v>
      </c>
      <c r="B1311" s="66">
        <v>210618</v>
      </c>
    </row>
    <row r="1312" spans="1:2" x14ac:dyDescent="0.25">
      <c r="A1312" s="65" t="s">
        <v>2546</v>
      </c>
      <c r="B1312" s="66">
        <v>60641</v>
      </c>
    </row>
    <row r="1313" spans="1:2" x14ac:dyDescent="0.25">
      <c r="A1313" s="65" t="s">
        <v>2547</v>
      </c>
      <c r="B1313" s="66">
        <v>496262</v>
      </c>
    </row>
    <row r="1314" spans="1:2" x14ac:dyDescent="0.25">
      <c r="A1314" s="65" t="s">
        <v>2548</v>
      </c>
      <c r="B1314" s="66">
        <v>585815</v>
      </c>
    </row>
    <row r="1315" spans="1:2" x14ac:dyDescent="0.25">
      <c r="A1315" s="65" t="s">
        <v>2549</v>
      </c>
      <c r="B1315" s="66">
        <v>577838</v>
      </c>
    </row>
    <row r="1316" spans="1:2" x14ac:dyDescent="0.25">
      <c r="A1316" s="65" t="s">
        <v>2550</v>
      </c>
      <c r="B1316" s="66">
        <v>58756</v>
      </c>
    </row>
    <row r="1317" spans="1:2" x14ac:dyDescent="0.25">
      <c r="A1317" s="65" t="s">
        <v>2551</v>
      </c>
      <c r="B1317" s="66">
        <v>210639</v>
      </c>
    </row>
    <row r="1318" spans="1:2" x14ac:dyDescent="0.25">
      <c r="A1318" s="65" t="s">
        <v>2552</v>
      </c>
      <c r="B1318" s="66">
        <v>492841</v>
      </c>
    </row>
    <row r="1319" spans="1:2" x14ac:dyDescent="0.25">
      <c r="A1319" s="65" t="s">
        <v>2553</v>
      </c>
      <c r="B1319" s="66">
        <v>585852</v>
      </c>
    </row>
    <row r="1320" spans="1:2" x14ac:dyDescent="0.25">
      <c r="A1320" s="65" t="s">
        <v>2554</v>
      </c>
      <c r="B1320" s="66">
        <v>574826</v>
      </c>
    </row>
    <row r="1321" spans="1:2" x14ac:dyDescent="0.25">
      <c r="A1321" s="65" t="s">
        <v>2555</v>
      </c>
      <c r="B1321" s="66">
        <v>581054</v>
      </c>
    </row>
    <row r="1322" spans="1:2" x14ac:dyDescent="0.25">
      <c r="A1322" s="65" t="s">
        <v>2556</v>
      </c>
      <c r="B1322" s="66">
        <v>584287</v>
      </c>
    </row>
    <row r="1323" spans="1:2" x14ac:dyDescent="0.25">
      <c r="A1323" s="65" t="s">
        <v>2557</v>
      </c>
      <c r="B1323" s="66">
        <v>494652</v>
      </c>
    </row>
    <row r="1324" spans="1:2" x14ac:dyDescent="0.25">
      <c r="A1324" s="65" t="s">
        <v>2558</v>
      </c>
      <c r="B1324" s="66">
        <v>210734</v>
      </c>
    </row>
    <row r="1325" spans="1:2" x14ac:dyDescent="0.25">
      <c r="A1325" s="65" t="s">
        <v>12432</v>
      </c>
      <c r="B1325" s="66">
        <v>2208</v>
      </c>
    </row>
    <row r="1326" spans="1:2" x14ac:dyDescent="0.25">
      <c r="A1326" s="65" t="s">
        <v>2559</v>
      </c>
      <c r="B1326" s="66">
        <v>65134</v>
      </c>
    </row>
    <row r="1327" spans="1:2" x14ac:dyDescent="0.25">
      <c r="A1327" s="65" t="s">
        <v>2560</v>
      </c>
      <c r="B1327" s="66">
        <v>578096</v>
      </c>
    </row>
    <row r="1328" spans="1:2" x14ac:dyDescent="0.25">
      <c r="A1328" s="65" t="s">
        <v>2561</v>
      </c>
      <c r="B1328" s="66">
        <v>497470</v>
      </c>
    </row>
    <row r="1329" spans="1:2" x14ac:dyDescent="0.25">
      <c r="A1329" s="65" t="s">
        <v>2562</v>
      </c>
      <c r="B1329" s="66">
        <v>544600</v>
      </c>
    </row>
    <row r="1330" spans="1:2" x14ac:dyDescent="0.25">
      <c r="A1330" s="65" t="s">
        <v>2563</v>
      </c>
      <c r="B1330" s="66">
        <v>484792</v>
      </c>
    </row>
    <row r="1331" spans="1:2" x14ac:dyDescent="0.25">
      <c r="A1331" s="65" t="s">
        <v>2564</v>
      </c>
      <c r="B1331" s="66">
        <v>210740</v>
      </c>
    </row>
    <row r="1332" spans="1:2" x14ac:dyDescent="0.25">
      <c r="A1332" s="65" t="s">
        <v>2565</v>
      </c>
      <c r="B1332" s="66">
        <v>584310</v>
      </c>
    </row>
    <row r="1333" spans="1:2" x14ac:dyDescent="0.25">
      <c r="A1333" s="65" t="s">
        <v>2566</v>
      </c>
      <c r="B1333" s="66">
        <v>60679</v>
      </c>
    </row>
    <row r="1334" spans="1:2" x14ac:dyDescent="0.25">
      <c r="A1334" s="65" t="s">
        <v>2567</v>
      </c>
      <c r="B1334" s="66">
        <v>210773</v>
      </c>
    </row>
    <row r="1335" spans="1:2" x14ac:dyDescent="0.25">
      <c r="A1335" s="65" t="s">
        <v>2568</v>
      </c>
      <c r="B1335" s="66">
        <v>583911</v>
      </c>
    </row>
    <row r="1336" spans="1:2" x14ac:dyDescent="0.25">
      <c r="A1336" s="65" t="s">
        <v>2569</v>
      </c>
      <c r="B1336" s="66">
        <v>43078</v>
      </c>
    </row>
    <row r="1337" spans="1:2" x14ac:dyDescent="0.25">
      <c r="A1337" s="65" t="s">
        <v>2570</v>
      </c>
      <c r="B1337" s="66">
        <v>66593</v>
      </c>
    </row>
    <row r="1338" spans="1:2" x14ac:dyDescent="0.25">
      <c r="A1338" s="65" t="s">
        <v>2571</v>
      </c>
      <c r="B1338" s="66">
        <v>496274</v>
      </c>
    </row>
    <row r="1339" spans="1:2" x14ac:dyDescent="0.25">
      <c r="A1339" s="65" t="s">
        <v>2572</v>
      </c>
      <c r="B1339" s="66">
        <v>105758</v>
      </c>
    </row>
    <row r="1340" spans="1:2" x14ac:dyDescent="0.25">
      <c r="A1340" s="65" t="s">
        <v>2573</v>
      </c>
      <c r="B1340" s="66">
        <v>494127</v>
      </c>
    </row>
    <row r="1341" spans="1:2" x14ac:dyDescent="0.25">
      <c r="A1341" s="65" t="s">
        <v>2574</v>
      </c>
      <c r="B1341" s="66">
        <v>494128</v>
      </c>
    </row>
    <row r="1342" spans="1:2" x14ac:dyDescent="0.25">
      <c r="A1342" s="65" t="s">
        <v>2575</v>
      </c>
      <c r="B1342" s="66">
        <v>60684</v>
      </c>
    </row>
    <row r="1343" spans="1:2" x14ac:dyDescent="0.25">
      <c r="A1343" s="65" t="s">
        <v>2576</v>
      </c>
      <c r="B1343" s="66">
        <v>58780</v>
      </c>
    </row>
    <row r="1344" spans="1:2" x14ac:dyDescent="0.25">
      <c r="A1344" s="65" t="s">
        <v>2577</v>
      </c>
      <c r="B1344" s="66">
        <v>581623</v>
      </c>
    </row>
    <row r="1345" spans="1:2" x14ac:dyDescent="0.25">
      <c r="A1345" s="65" t="s">
        <v>2578</v>
      </c>
      <c r="B1345" s="66">
        <v>371547</v>
      </c>
    </row>
    <row r="1346" spans="1:2" x14ac:dyDescent="0.25">
      <c r="A1346" s="65" t="s">
        <v>12433</v>
      </c>
      <c r="B1346" s="66">
        <v>594461</v>
      </c>
    </row>
    <row r="1347" spans="1:2" x14ac:dyDescent="0.25">
      <c r="A1347" s="65" t="s">
        <v>2579</v>
      </c>
      <c r="B1347" s="66">
        <v>210810</v>
      </c>
    </row>
    <row r="1348" spans="1:2" x14ac:dyDescent="0.25">
      <c r="A1348" s="65" t="s">
        <v>2580</v>
      </c>
      <c r="B1348" s="66">
        <v>575909</v>
      </c>
    </row>
    <row r="1349" spans="1:2" x14ac:dyDescent="0.25">
      <c r="A1349" s="65" t="s">
        <v>2581</v>
      </c>
      <c r="B1349" s="66">
        <v>575710</v>
      </c>
    </row>
    <row r="1350" spans="1:2" x14ac:dyDescent="0.25">
      <c r="A1350" s="65" t="s">
        <v>2582</v>
      </c>
      <c r="B1350" s="66">
        <v>578278</v>
      </c>
    </row>
    <row r="1351" spans="1:2" x14ac:dyDescent="0.25">
      <c r="A1351" s="65" t="s">
        <v>2583</v>
      </c>
      <c r="B1351" s="66">
        <v>585890</v>
      </c>
    </row>
    <row r="1352" spans="1:2" x14ac:dyDescent="0.25">
      <c r="A1352" s="65" t="s">
        <v>2584</v>
      </c>
      <c r="B1352" s="66">
        <v>575019</v>
      </c>
    </row>
    <row r="1353" spans="1:2" x14ac:dyDescent="0.25">
      <c r="A1353" s="65" t="s">
        <v>2585</v>
      </c>
      <c r="B1353" s="66">
        <v>576733</v>
      </c>
    </row>
    <row r="1354" spans="1:2" x14ac:dyDescent="0.25">
      <c r="A1354" s="65" t="s">
        <v>2586</v>
      </c>
      <c r="B1354" s="66">
        <v>361498</v>
      </c>
    </row>
    <row r="1355" spans="1:2" x14ac:dyDescent="0.25">
      <c r="A1355" s="65" t="s">
        <v>2587</v>
      </c>
      <c r="B1355" s="66">
        <v>60696</v>
      </c>
    </row>
    <row r="1356" spans="1:2" x14ac:dyDescent="0.25">
      <c r="A1356" s="65" t="s">
        <v>2588</v>
      </c>
      <c r="B1356" s="66">
        <v>490603</v>
      </c>
    </row>
    <row r="1357" spans="1:2" x14ac:dyDescent="0.25">
      <c r="A1357" s="65" t="s">
        <v>2589</v>
      </c>
      <c r="B1357" s="66">
        <v>581432</v>
      </c>
    </row>
    <row r="1358" spans="1:2" x14ac:dyDescent="0.25">
      <c r="A1358" s="65" t="s">
        <v>954</v>
      </c>
      <c r="B1358" s="66">
        <v>592433</v>
      </c>
    </row>
    <row r="1359" spans="1:2" x14ac:dyDescent="0.25">
      <c r="A1359" s="65" t="s">
        <v>2590</v>
      </c>
      <c r="B1359" s="66">
        <v>588233</v>
      </c>
    </row>
    <row r="1360" spans="1:2" x14ac:dyDescent="0.25">
      <c r="A1360" s="65" t="s">
        <v>2591</v>
      </c>
      <c r="B1360" s="66">
        <v>579833</v>
      </c>
    </row>
    <row r="1361" spans="1:2" x14ac:dyDescent="0.25">
      <c r="A1361" s="65" t="s">
        <v>2592</v>
      </c>
      <c r="B1361" s="66">
        <v>225644</v>
      </c>
    </row>
    <row r="1362" spans="1:2" x14ac:dyDescent="0.25">
      <c r="A1362" s="65" t="s">
        <v>2593</v>
      </c>
      <c r="B1362" s="66">
        <v>225082</v>
      </c>
    </row>
    <row r="1363" spans="1:2" x14ac:dyDescent="0.25">
      <c r="A1363" s="65" t="s">
        <v>2594</v>
      </c>
      <c r="B1363" s="66">
        <v>575729</v>
      </c>
    </row>
    <row r="1364" spans="1:2" x14ac:dyDescent="0.25">
      <c r="A1364" s="65" t="s">
        <v>2595</v>
      </c>
      <c r="B1364" s="66">
        <v>210866</v>
      </c>
    </row>
    <row r="1365" spans="1:2" x14ac:dyDescent="0.25">
      <c r="A1365" s="65" t="s">
        <v>2596</v>
      </c>
      <c r="B1365" s="66">
        <v>369660</v>
      </c>
    </row>
    <row r="1366" spans="1:2" x14ac:dyDescent="0.25">
      <c r="A1366" s="65" t="s">
        <v>2597</v>
      </c>
      <c r="B1366" s="66">
        <v>583323</v>
      </c>
    </row>
    <row r="1367" spans="1:2" x14ac:dyDescent="0.25">
      <c r="A1367" s="65" t="s">
        <v>2598</v>
      </c>
      <c r="B1367" s="66">
        <v>361507</v>
      </c>
    </row>
    <row r="1368" spans="1:2" x14ac:dyDescent="0.25">
      <c r="A1368" s="65" t="s">
        <v>2599</v>
      </c>
      <c r="B1368" s="66">
        <v>581942</v>
      </c>
    </row>
    <row r="1369" spans="1:2" x14ac:dyDescent="0.25">
      <c r="A1369" s="65" t="s">
        <v>2600</v>
      </c>
      <c r="B1369" s="66">
        <v>488795</v>
      </c>
    </row>
    <row r="1370" spans="1:2" x14ac:dyDescent="0.25">
      <c r="A1370" s="65" t="s">
        <v>2601</v>
      </c>
      <c r="B1370" s="66">
        <v>483669</v>
      </c>
    </row>
    <row r="1371" spans="1:2" x14ac:dyDescent="0.25">
      <c r="A1371" s="65" t="s">
        <v>2602</v>
      </c>
      <c r="B1371" s="66">
        <v>210858</v>
      </c>
    </row>
    <row r="1372" spans="1:2" x14ac:dyDescent="0.25">
      <c r="A1372" s="65" t="s">
        <v>2603</v>
      </c>
      <c r="B1372" s="66">
        <v>586369</v>
      </c>
    </row>
    <row r="1373" spans="1:2" x14ac:dyDescent="0.25">
      <c r="A1373" s="65" t="s">
        <v>2604</v>
      </c>
      <c r="B1373" s="66">
        <v>210860</v>
      </c>
    </row>
    <row r="1374" spans="1:2" x14ac:dyDescent="0.25">
      <c r="A1374" s="65" t="s">
        <v>2605</v>
      </c>
      <c r="B1374" s="66">
        <v>490458</v>
      </c>
    </row>
    <row r="1375" spans="1:2" x14ac:dyDescent="0.25">
      <c r="A1375" s="65" t="s">
        <v>2606</v>
      </c>
      <c r="B1375" s="66">
        <v>581879</v>
      </c>
    </row>
    <row r="1376" spans="1:2" x14ac:dyDescent="0.25">
      <c r="A1376" s="65" t="s">
        <v>2607</v>
      </c>
      <c r="B1376" s="66">
        <v>589047</v>
      </c>
    </row>
    <row r="1377" spans="1:2" x14ac:dyDescent="0.25">
      <c r="A1377" s="65" t="s">
        <v>2608</v>
      </c>
      <c r="B1377" s="66">
        <v>105676</v>
      </c>
    </row>
    <row r="1378" spans="1:2" x14ac:dyDescent="0.25">
      <c r="A1378" s="65" t="s">
        <v>2609</v>
      </c>
      <c r="B1378" s="66">
        <v>585573</v>
      </c>
    </row>
    <row r="1379" spans="1:2" x14ac:dyDescent="0.25">
      <c r="A1379" s="65" t="s">
        <v>2610</v>
      </c>
      <c r="B1379" s="66">
        <v>58788</v>
      </c>
    </row>
    <row r="1380" spans="1:2" x14ac:dyDescent="0.25">
      <c r="A1380" s="65" t="s">
        <v>2611</v>
      </c>
      <c r="B1380" s="66">
        <v>582536</v>
      </c>
    </row>
    <row r="1381" spans="1:2" x14ac:dyDescent="0.25">
      <c r="A1381" s="65" t="s">
        <v>2612</v>
      </c>
      <c r="B1381" s="66">
        <v>491627</v>
      </c>
    </row>
    <row r="1382" spans="1:2" x14ac:dyDescent="0.25">
      <c r="A1382" s="65" t="s">
        <v>2613</v>
      </c>
      <c r="B1382" s="66">
        <v>490799</v>
      </c>
    </row>
    <row r="1383" spans="1:2" x14ac:dyDescent="0.25">
      <c r="A1383" s="65" t="s">
        <v>2614</v>
      </c>
      <c r="B1383" s="66">
        <v>60713</v>
      </c>
    </row>
    <row r="1384" spans="1:2" x14ac:dyDescent="0.25">
      <c r="A1384" s="65" t="s">
        <v>2615</v>
      </c>
      <c r="B1384" s="66">
        <v>295714</v>
      </c>
    </row>
    <row r="1385" spans="1:2" x14ac:dyDescent="0.25">
      <c r="A1385" s="65" t="s">
        <v>2616</v>
      </c>
      <c r="B1385" s="66">
        <v>371577</v>
      </c>
    </row>
    <row r="1386" spans="1:2" x14ac:dyDescent="0.25">
      <c r="A1386" s="65" t="s">
        <v>2617</v>
      </c>
      <c r="B1386" s="66">
        <v>492284</v>
      </c>
    </row>
    <row r="1387" spans="1:2" x14ac:dyDescent="0.25">
      <c r="A1387" s="65" t="s">
        <v>2618</v>
      </c>
      <c r="B1387" s="66">
        <v>490663</v>
      </c>
    </row>
    <row r="1388" spans="1:2" x14ac:dyDescent="0.25">
      <c r="A1388" s="65" t="s">
        <v>2619</v>
      </c>
      <c r="B1388" s="66">
        <v>575264</v>
      </c>
    </row>
    <row r="1389" spans="1:2" x14ac:dyDescent="0.25">
      <c r="A1389" s="65" t="s">
        <v>2620</v>
      </c>
      <c r="B1389" s="66">
        <v>60719</v>
      </c>
    </row>
    <row r="1390" spans="1:2" x14ac:dyDescent="0.25">
      <c r="A1390" s="65" t="s">
        <v>2621</v>
      </c>
      <c r="B1390" s="66">
        <v>490612</v>
      </c>
    </row>
    <row r="1391" spans="1:2" x14ac:dyDescent="0.25">
      <c r="A1391" s="65" t="s">
        <v>2622</v>
      </c>
      <c r="B1391" s="66">
        <v>494135</v>
      </c>
    </row>
    <row r="1392" spans="1:2" x14ac:dyDescent="0.25">
      <c r="A1392" s="65" t="s">
        <v>2623</v>
      </c>
      <c r="B1392" s="66">
        <v>582824</v>
      </c>
    </row>
    <row r="1393" spans="1:2" x14ac:dyDescent="0.25">
      <c r="A1393" s="65" t="s">
        <v>2624</v>
      </c>
      <c r="B1393" s="66">
        <v>43080</v>
      </c>
    </row>
    <row r="1394" spans="1:2" x14ac:dyDescent="0.25">
      <c r="A1394" s="65" t="s">
        <v>2625</v>
      </c>
      <c r="B1394" s="66">
        <v>210881</v>
      </c>
    </row>
    <row r="1395" spans="1:2" x14ac:dyDescent="0.25">
      <c r="A1395" s="65" t="s">
        <v>2626</v>
      </c>
      <c r="B1395" s="66">
        <v>210883</v>
      </c>
    </row>
    <row r="1396" spans="1:2" x14ac:dyDescent="0.25">
      <c r="A1396" s="65" t="s">
        <v>2627</v>
      </c>
      <c r="B1396" s="66">
        <v>219809</v>
      </c>
    </row>
    <row r="1397" spans="1:2" x14ac:dyDescent="0.25">
      <c r="A1397" s="65" t="s">
        <v>2628</v>
      </c>
      <c r="B1397" s="66">
        <v>584297</v>
      </c>
    </row>
    <row r="1398" spans="1:2" x14ac:dyDescent="0.25">
      <c r="A1398" s="65" t="s">
        <v>2629</v>
      </c>
      <c r="B1398" s="66">
        <v>585601</v>
      </c>
    </row>
    <row r="1399" spans="1:2" x14ac:dyDescent="0.25">
      <c r="A1399" s="65" t="s">
        <v>2630</v>
      </c>
      <c r="B1399" s="66">
        <v>576376</v>
      </c>
    </row>
    <row r="1400" spans="1:2" x14ac:dyDescent="0.25">
      <c r="A1400" s="65" t="s">
        <v>2631</v>
      </c>
      <c r="B1400" s="66">
        <v>106246</v>
      </c>
    </row>
    <row r="1401" spans="1:2" x14ac:dyDescent="0.25">
      <c r="A1401" s="65" t="s">
        <v>2632</v>
      </c>
      <c r="B1401" s="66">
        <v>490973</v>
      </c>
    </row>
    <row r="1402" spans="1:2" x14ac:dyDescent="0.25">
      <c r="A1402" s="65" t="s">
        <v>2633</v>
      </c>
      <c r="B1402" s="66">
        <v>60725</v>
      </c>
    </row>
    <row r="1403" spans="1:2" x14ac:dyDescent="0.25">
      <c r="A1403" s="65" t="s">
        <v>2634</v>
      </c>
      <c r="B1403" s="66">
        <v>575716</v>
      </c>
    </row>
    <row r="1404" spans="1:2" x14ac:dyDescent="0.25">
      <c r="A1404" s="65" t="s">
        <v>2635</v>
      </c>
      <c r="B1404" s="66">
        <v>587179</v>
      </c>
    </row>
    <row r="1405" spans="1:2" x14ac:dyDescent="0.25">
      <c r="A1405" s="65" t="s">
        <v>2636</v>
      </c>
      <c r="B1405" s="66">
        <v>587379</v>
      </c>
    </row>
    <row r="1406" spans="1:2" x14ac:dyDescent="0.25">
      <c r="A1406" s="65" t="s">
        <v>2637</v>
      </c>
      <c r="B1406" s="66">
        <v>488852</v>
      </c>
    </row>
    <row r="1407" spans="1:2" x14ac:dyDescent="0.25">
      <c r="A1407" s="65" t="s">
        <v>2638</v>
      </c>
      <c r="B1407" s="66">
        <v>60732</v>
      </c>
    </row>
    <row r="1408" spans="1:2" x14ac:dyDescent="0.25">
      <c r="A1408" s="65" t="s">
        <v>2639</v>
      </c>
      <c r="B1408" s="66">
        <v>584227</v>
      </c>
    </row>
    <row r="1409" spans="1:2" x14ac:dyDescent="0.25">
      <c r="A1409" s="65" t="s">
        <v>2640</v>
      </c>
      <c r="B1409" s="66">
        <v>592503</v>
      </c>
    </row>
    <row r="1410" spans="1:2" x14ac:dyDescent="0.25">
      <c r="A1410" s="65" t="s">
        <v>2641</v>
      </c>
      <c r="B1410" s="66">
        <v>210905</v>
      </c>
    </row>
    <row r="1411" spans="1:2" x14ac:dyDescent="0.25">
      <c r="A1411" s="65" t="s">
        <v>2642</v>
      </c>
      <c r="B1411" s="66">
        <v>580688</v>
      </c>
    </row>
    <row r="1412" spans="1:2" x14ac:dyDescent="0.25">
      <c r="A1412" s="65" t="s">
        <v>2643</v>
      </c>
      <c r="B1412" s="66">
        <v>487291</v>
      </c>
    </row>
    <row r="1413" spans="1:2" x14ac:dyDescent="0.25">
      <c r="A1413" s="65" t="s">
        <v>2644</v>
      </c>
      <c r="B1413" s="66">
        <v>583222</v>
      </c>
    </row>
    <row r="1414" spans="1:2" x14ac:dyDescent="0.25">
      <c r="A1414" s="65" t="s">
        <v>2645</v>
      </c>
      <c r="B1414" s="66">
        <v>589949</v>
      </c>
    </row>
    <row r="1415" spans="1:2" x14ac:dyDescent="0.25">
      <c r="A1415" s="65" t="s">
        <v>2646</v>
      </c>
      <c r="B1415" s="66">
        <v>60740</v>
      </c>
    </row>
    <row r="1416" spans="1:2" x14ac:dyDescent="0.25">
      <c r="A1416" s="65" t="s">
        <v>2647</v>
      </c>
      <c r="B1416" s="66">
        <v>361591</v>
      </c>
    </row>
    <row r="1417" spans="1:2" x14ac:dyDescent="0.25">
      <c r="A1417" s="65" t="s">
        <v>2648</v>
      </c>
      <c r="B1417" s="66">
        <v>581439</v>
      </c>
    </row>
    <row r="1418" spans="1:2" x14ac:dyDescent="0.25">
      <c r="A1418" s="65" t="s">
        <v>2649</v>
      </c>
      <c r="B1418" s="66">
        <v>581189</v>
      </c>
    </row>
    <row r="1419" spans="1:2" x14ac:dyDescent="0.25">
      <c r="A1419" s="65" t="s">
        <v>2650</v>
      </c>
      <c r="B1419" s="66">
        <v>587218</v>
      </c>
    </row>
    <row r="1420" spans="1:2" x14ac:dyDescent="0.25">
      <c r="A1420" s="65" t="s">
        <v>2651</v>
      </c>
      <c r="B1420" s="66">
        <v>581813</v>
      </c>
    </row>
    <row r="1421" spans="1:2" x14ac:dyDescent="0.25">
      <c r="A1421" s="65" t="s">
        <v>2652</v>
      </c>
      <c r="B1421" s="66">
        <v>60749</v>
      </c>
    </row>
    <row r="1422" spans="1:2" x14ac:dyDescent="0.25">
      <c r="A1422" s="65" t="s">
        <v>2653</v>
      </c>
      <c r="B1422" s="66">
        <v>579280</v>
      </c>
    </row>
    <row r="1423" spans="1:2" x14ac:dyDescent="0.25">
      <c r="A1423" s="65" t="s">
        <v>2654</v>
      </c>
      <c r="B1423" s="66">
        <v>65156</v>
      </c>
    </row>
    <row r="1424" spans="1:2" x14ac:dyDescent="0.25">
      <c r="A1424" s="65" t="s">
        <v>2655</v>
      </c>
      <c r="B1424" s="66">
        <v>64724</v>
      </c>
    </row>
    <row r="1425" spans="1:2" x14ac:dyDescent="0.25">
      <c r="A1425" s="65" t="s">
        <v>2656</v>
      </c>
      <c r="B1425" s="66">
        <v>58798</v>
      </c>
    </row>
    <row r="1426" spans="1:2" x14ac:dyDescent="0.25">
      <c r="A1426" s="65" t="s">
        <v>12434</v>
      </c>
      <c r="B1426" s="66">
        <v>594060</v>
      </c>
    </row>
    <row r="1427" spans="1:2" x14ac:dyDescent="0.25">
      <c r="A1427" s="65" t="s">
        <v>2657</v>
      </c>
      <c r="B1427" s="66">
        <v>210933</v>
      </c>
    </row>
    <row r="1428" spans="1:2" x14ac:dyDescent="0.25">
      <c r="A1428" s="65" t="s">
        <v>2658</v>
      </c>
      <c r="B1428" s="66">
        <v>491119</v>
      </c>
    </row>
    <row r="1429" spans="1:2" x14ac:dyDescent="0.25">
      <c r="A1429" s="65" t="s">
        <v>2659</v>
      </c>
      <c r="B1429" s="66">
        <v>65159</v>
      </c>
    </row>
    <row r="1430" spans="1:2" x14ac:dyDescent="0.25">
      <c r="A1430" s="65" t="s">
        <v>2660</v>
      </c>
      <c r="B1430" s="66">
        <v>587284</v>
      </c>
    </row>
    <row r="1431" spans="1:2" x14ac:dyDescent="0.25">
      <c r="A1431" s="65" t="s">
        <v>2661</v>
      </c>
      <c r="B1431" s="66">
        <v>577847</v>
      </c>
    </row>
    <row r="1432" spans="1:2" x14ac:dyDescent="0.25">
      <c r="A1432" s="65" t="s">
        <v>2662</v>
      </c>
      <c r="B1432" s="66">
        <v>371614</v>
      </c>
    </row>
    <row r="1433" spans="1:2" x14ac:dyDescent="0.25">
      <c r="A1433" s="65" t="s">
        <v>2663</v>
      </c>
      <c r="B1433" s="66">
        <v>58802</v>
      </c>
    </row>
    <row r="1434" spans="1:2" x14ac:dyDescent="0.25">
      <c r="A1434" s="65" t="s">
        <v>2664</v>
      </c>
      <c r="B1434" s="66">
        <v>210940</v>
      </c>
    </row>
    <row r="1435" spans="1:2" x14ac:dyDescent="0.25">
      <c r="A1435" s="65" t="s">
        <v>2665</v>
      </c>
      <c r="B1435" s="66">
        <v>210943</v>
      </c>
    </row>
    <row r="1436" spans="1:2" x14ac:dyDescent="0.25">
      <c r="A1436" s="65" t="s">
        <v>2666</v>
      </c>
      <c r="B1436" s="66">
        <v>575754</v>
      </c>
    </row>
    <row r="1437" spans="1:2" x14ac:dyDescent="0.25">
      <c r="A1437" s="65" t="s">
        <v>2667</v>
      </c>
      <c r="B1437" s="66">
        <v>557888</v>
      </c>
    </row>
    <row r="1438" spans="1:2" x14ac:dyDescent="0.25">
      <c r="A1438" s="65" t="s">
        <v>2668</v>
      </c>
      <c r="B1438" s="66">
        <v>581266</v>
      </c>
    </row>
    <row r="1439" spans="1:2" x14ac:dyDescent="0.25">
      <c r="A1439" s="65" t="s">
        <v>2669</v>
      </c>
      <c r="B1439" s="66">
        <v>66615</v>
      </c>
    </row>
    <row r="1440" spans="1:2" x14ac:dyDescent="0.25">
      <c r="A1440" s="65" t="s">
        <v>2670</v>
      </c>
      <c r="B1440" s="66">
        <v>58805</v>
      </c>
    </row>
    <row r="1441" spans="1:2" x14ac:dyDescent="0.25">
      <c r="A1441" s="65" t="s">
        <v>2671</v>
      </c>
      <c r="B1441" s="66">
        <v>586284</v>
      </c>
    </row>
    <row r="1442" spans="1:2" x14ac:dyDescent="0.25">
      <c r="A1442" s="65" t="s">
        <v>2672</v>
      </c>
      <c r="B1442" s="66">
        <v>575535</v>
      </c>
    </row>
    <row r="1443" spans="1:2" x14ac:dyDescent="0.25">
      <c r="A1443" s="65" t="s">
        <v>2673</v>
      </c>
      <c r="B1443" s="66">
        <v>582208</v>
      </c>
    </row>
    <row r="1444" spans="1:2" x14ac:dyDescent="0.25">
      <c r="A1444" s="65" t="s">
        <v>2674</v>
      </c>
      <c r="B1444" s="66">
        <v>64726</v>
      </c>
    </row>
    <row r="1445" spans="1:2" x14ac:dyDescent="0.25">
      <c r="A1445" s="65" t="s">
        <v>2675</v>
      </c>
      <c r="B1445" s="66">
        <v>361633</v>
      </c>
    </row>
    <row r="1446" spans="1:2" x14ac:dyDescent="0.25">
      <c r="A1446" s="65" t="s">
        <v>2676</v>
      </c>
      <c r="B1446" s="66">
        <v>361637</v>
      </c>
    </row>
    <row r="1447" spans="1:2" x14ac:dyDescent="0.25">
      <c r="A1447" s="65" t="s">
        <v>2677</v>
      </c>
      <c r="B1447" s="66">
        <v>58806</v>
      </c>
    </row>
    <row r="1448" spans="1:2" x14ac:dyDescent="0.25">
      <c r="A1448" s="65" t="s">
        <v>2678</v>
      </c>
      <c r="B1448" s="66">
        <v>583142</v>
      </c>
    </row>
    <row r="1449" spans="1:2" x14ac:dyDescent="0.25">
      <c r="A1449" s="65" t="s">
        <v>2679</v>
      </c>
      <c r="B1449" s="66">
        <v>577385</v>
      </c>
    </row>
    <row r="1450" spans="1:2" x14ac:dyDescent="0.25">
      <c r="A1450" s="65" t="s">
        <v>2680</v>
      </c>
      <c r="B1450" s="66">
        <v>490706</v>
      </c>
    </row>
    <row r="1451" spans="1:2" x14ac:dyDescent="0.25">
      <c r="A1451" s="65" t="s">
        <v>2681</v>
      </c>
      <c r="B1451" s="66">
        <v>575942</v>
      </c>
    </row>
    <row r="1452" spans="1:2" x14ac:dyDescent="0.25">
      <c r="A1452" s="65" t="s">
        <v>2682</v>
      </c>
      <c r="B1452" s="66">
        <v>60762</v>
      </c>
    </row>
    <row r="1453" spans="1:2" x14ac:dyDescent="0.25">
      <c r="A1453" s="65" t="s">
        <v>2683</v>
      </c>
      <c r="B1453" s="66">
        <v>493075</v>
      </c>
    </row>
    <row r="1454" spans="1:2" x14ac:dyDescent="0.25">
      <c r="A1454" s="65" t="s">
        <v>2684</v>
      </c>
      <c r="B1454" s="66">
        <v>579037</v>
      </c>
    </row>
    <row r="1455" spans="1:2" x14ac:dyDescent="0.25">
      <c r="A1455" s="65" t="s">
        <v>2685</v>
      </c>
      <c r="B1455" s="66">
        <v>581874</v>
      </c>
    </row>
    <row r="1456" spans="1:2" x14ac:dyDescent="0.25">
      <c r="A1456" s="65" t="s">
        <v>12435</v>
      </c>
      <c r="B1456" s="66">
        <v>593984</v>
      </c>
    </row>
    <row r="1457" spans="1:2" x14ac:dyDescent="0.25">
      <c r="A1457" s="65" t="s">
        <v>2686</v>
      </c>
      <c r="B1457" s="66">
        <v>497422</v>
      </c>
    </row>
    <row r="1458" spans="1:2" x14ac:dyDescent="0.25">
      <c r="A1458" s="65" t="s">
        <v>2687</v>
      </c>
      <c r="B1458" s="66">
        <v>576026</v>
      </c>
    </row>
    <row r="1459" spans="1:2" x14ac:dyDescent="0.25">
      <c r="A1459" s="65" t="s">
        <v>2688</v>
      </c>
      <c r="B1459" s="66">
        <v>43084</v>
      </c>
    </row>
    <row r="1460" spans="1:2" x14ac:dyDescent="0.25">
      <c r="A1460" s="65" t="s">
        <v>2689</v>
      </c>
      <c r="B1460" s="66">
        <v>579046</v>
      </c>
    </row>
    <row r="1461" spans="1:2" x14ac:dyDescent="0.25">
      <c r="A1461" s="65" t="s">
        <v>2690</v>
      </c>
      <c r="B1461" s="66">
        <v>361663</v>
      </c>
    </row>
    <row r="1462" spans="1:2" x14ac:dyDescent="0.25">
      <c r="A1462" s="65" t="s">
        <v>2691</v>
      </c>
      <c r="B1462" s="66">
        <v>371622</v>
      </c>
    </row>
    <row r="1463" spans="1:2" x14ac:dyDescent="0.25">
      <c r="A1463" s="65" t="s">
        <v>2692</v>
      </c>
      <c r="B1463" s="66">
        <v>210964</v>
      </c>
    </row>
    <row r="1464" spans="1:2" x14ac:dyDescent="0.25">
      <c r="A1464" s="65" t="s">
        <v>2693</v>
      </c>
      <c r="B1464" s="66">
        <v>491083</v>
      </c>
    </row>
    <row r="1465" spans="1:2" x14ac:dyDescent="0.25">
      <c r="A1465" s="65" t="s">
        <v>2694</v>
      </c>
      <c r="B1465" s="66">
        <v>65166</v>
      </c>
    </row>
    <row r="1466" spans="1:2" x14ac:dyDescent="0.25">
      <c r="A1466" s="65" t="s">
        <v>2695</v>
      </c>
      <c r="B1466" s="66">
        <v>60764</v>
      </c>
    </row>
    <row r="1467" spans="1:2" x14ac:dyDescent="0.25">
      <c r="A1467" s="65" t="s">
        <v>2696</v>
      </c>
      <c r="B1467" s="66">
        <v>575479</v>
      </c>
    </row>
    <row r="1468" spans="1:2" x14ac:dyDescent="0.25">
      <c r="A1468" s="65" t="s">
        <v>2697</v>
      </c>
      <c r="B1468" s="66">
        <v>582018</v>
      </c>
    </row>
    <row r="1469" spans="1:2" x14ac:dyDescent="0.25">
      <c r="A1469" s="65" t="s">
        <v>2698</v>
      </c>
      <c r="B1469" s="66">
        <v>584410</v>
      </c>
    </row>
    <row r="1470" spans="1:2" x14ac:dyDescent="0.25">
      <c r="A1470" s="65" t="s">
        <v>2699</v>
      </c>
      <c r="B1470" s="66">
        <v>494138</v>
      </c>
    </row>
    <row r="1471" spans="1:2" x14ac:dyDescent="0.25">
      <c r="A1471" s="65" t="s">
        <v>2700</v>
      </c>
      <c r="B1471" s="66">
        <v>60766</v>
      </c>
    </row>
    <row r="1472" spans="1:2" x14ac:dyDescent="0.25">
      <c r="A1472" s="65" t="s">
        <v>2701</v>
      </c>
      <c r="B1472" s="66">
        <v>588466</v>
      </c>
    </row>
    <row r="1473" spans="1:2" x14ac:dyDescent="0.25">
      <c r="A1473" s="65" t="s">
        <v>955</v>
      </c>
      <c r="B1473" s="66">
        <v>592431</v>
      </c>
    </row>
    <row r="1474" spans="1:2" x14ac:dyDescent="0.25">
      <c r="A1474" s="65" t="s">
        <v>2702</v>
      </c>
      <c r="B1474" s="66">
        <v>58816</v>
      </c>
    </row>
    <row r="1475" spans="1:2" x14ac:dyDescent="0.25">
      <c r="A1475" s="65" t="s">
        <v>2703</v>
      </c>
      <c r="B1475" s="66">
        <v>65168</v>
      </c>
    </row>
    <row r="1476" spans="1:2" x14ac:dyDescent="0.25">
      <c r="A1476" s="65" t="s">
        <v>2704</v>
      </c>
      <c r="B1476" s="66">
        <v>210970</v>
      </c>
    </row>
    <row r="1477" spans="1:2" x14ac:dyDescent="0.25">
      <c r="A1477" s="65" t="s">
        <v>2705</v>
      </c>
      <c r="B1477" s="66">
        <v>582517</v>
      </c>
    </row>
    <row r="1478" spans="1:2" x14ac:dyDescent="0.25">
      <c r="A1478" s="65" t="s">
        <v>43</v>
      </c>
      <c r="B1478" s="66">
        <v>210971</v>
      </c>
    </row>
    <row r="1479" spans="1:2" x14ac:dyDescent="0.25">
      <c r="A1479" s="65" t="s">
        <v>2706</v>
      </c>
      <c r="B1479" s="66">
        <v>580711</v>
      </c>
    </row>
    <row r="1480" spans="1:2" x14ac:dyDescent="0.25">
      <c r="A1480" s="65" t="s">
        <v>2707</v>
      </c>
      <c r="B1480" s="66">
        <v>583642</v>
      </c>
    </row>
    <row r="1481" spans="1:2" x14ac:dyDescent="0.25">
      <c r="A1481" s="65" t="s">
        <v>2708</v>
      </c>
      <c r="B1481" s="66">
        <v>65169</v>
      </c>
    </row>
    <row r="1482" spans="1:2" x14ac:dyDescent="0.25">
      <c r="A1482" s="65" t="s">
        <v>2709</v>
      </c>
      <c r="B1482" s="66">
        <v>60770</v>
      </c>
    </row>
    <row r="1483" spans="1:2" x14ac:dyDescent="0.25">
      <c r="A1483" s="65" t="s">
        <v>2710</v>
      </c>
      <c r="B1483" s="66">
        <v>592738</v>
      </c>
    </row>
    <row r="1484" spans="1:2" x14ac:dyDescent="0.25">
      <c r="A1484" s="65" t="s">
        <v>2711</v>
      </c>
      <c r="B1484" s="66">
        <v>575226</v>
      </c>
    </row>
    <row r="1485" spans="1:2" x14ac:dyDescent="0.25">
      <c r="A1485" s="65" t="s">
        <v>2712</v>
      </c>
      <c r="B1485" s="66">
        <v>583108</v>
      </c>
    </row>
    <row r="1486" spans="1:2" x14ac:dyDescent="0.25">
      <c r="A1486" s="65" t="s">
        <v>2713</v>
      </c>
      <c r="B1486" s="66">
        <v>298137</v>
      </c>
    </row>
    <row r="1487" spans="1:2" x14ac:dyDescent="0.25">
      <c r="A1487" s="65" t="s">
        <v>2714</v>
      </c>
      <c r="B1487" s="66">
        <v>60772</v>
      </c>
    </row>
    <row r="1488" spans="1:2" x14ac:dyDescent="0.25">
      <c r="A1488" s="65" t="s">
        <v>2715</v>
      </c>
      <c r="B1488" s="66">
        <v>582548</v>
      </c>
    </row>
    <row r="1489" spans="1:2" x14ac:dyDescent="0.25">
      <c r="A1489" s="65" t="s">
        <v>2716</v>
      </c>
      <c r="B1489" s="66">
        <v>497441</v>
      </c>
    </row>
    <row r="1490" spans="1:2" x14ac:dyDescent="0.25">
      <c r="A1490" s="65" t="s">
        <v>2717</v>
      </c>
      <c r="B1490" s="66">
        <v>582737</v>
      </c>
    </row>
    <row r="1491" spans="1:2" x14ac:dyDescent="0.25">
      <c r="A1491" s="65" t="s">
        <v>2718</v>
      </c>
      <c r="B1491" s="66">
        <v>575667</v>
      </c>
    </row>
    <row r="1492" spans="1:2" x14ac:dyDescent="0.25">
      <c r="A1492" s="65" t="s">
        <v>2719</v>
      </c>
      <c r="B1492" s="66">
        <v>575709</v>
      </c>
    </row>
    <row r="1493" spans="1:2" x14ac:dyDescent="0.25">
      <c r="A1493" s="65" t="s">
        <v>2720</v>
      </c>
      <c r="B1493" s="66">
        <v>494141</v>
      </c>
    </row>
    <row r="1494" spans="1:2" x14ac:dyDescent="0.25">
      <c r="A1494" s="65" t="s">
        <v>956</v>
      </c>
      <c r="B1494" s="66">
        <v>580252</v>
      </c>
    </row>
    <row r="1495" spans="1:2" x14ac:dyDescent="0.25">
      <c r="A1495" s="65" t="s">
        <v>2721</v>
      </c>
      <c r="B1495" s="66">
        <v>60773</v>
      </c>
    </row>
    <row r="1496" spans="1:2" x14ac:dyDescent="0.25">
      <c r="A1496" s="65" t="s">
        <v>2722</v>
      </c>
      <c r="B1496" s="66">
        <v>210985</v>
      </c>
    </row>
    <row r="1497" spans="1:2" x14ac:dyDescent="0.25">
      <c r="A1497" s="65" t="s">
        <v>2723</v>
      </c>
      <c r="B1497" s="66">
        <v>587477</v>
      </c>
    </row>
    <row r="1498" spans="1:2" x14ac:dyDescent="0.25">
      <c r="A1498" s="65" t="s">
        <v>2724</v>
      </c>
      <c r="B1498" s="66">
        <v>491901</v>
      </c>
    </row>
    <row r="1499" spans="1:2" x14ac:dyDescent="0.25">
      <c r="A1499" s="65" t="s">
        <v>2725</v>
      </c>
      <c r="B1499" s="66">
        <v>60778</v>
      </c>
    </row>
    <row r="1500" spans="1:2" x14ac:dyDescent="0.25">
      <c r="A1500" s="65" t="s">
        <v>2726</v>
      </c>
      <c r="B1500" s="66">
        <v>225676</v>
      </c>
    </row>
    <row r="1501" spans="1:2" x14ac:dyDescent="0.25">
      <c r="A1501" s="65" t="s">
        <v>2727</v>
      </c>
      <c r="B1501" s="66">
        <v>576476</v>
      </c>
    </row>
    <row r="1502" spans="1:2" x14ac:dyDescent="0.25">
      <c r="A1502" s="65" t="s">
        <v>2728</v>
      </c>
      <c r="B1502" s="66">
        <v>585830</v>
      </c>
    </row>
    <row r="1503" spans="1:2" x14ac:dyDescent="0.25">
      <c r="A1503" s="65" t="s">
        <v>2729</v>
      </c>
      <c r="B1503" s="66">
        <v>210991</v>
      </c>
    </row>
    <row r="1504" spans="1:2" x14ac:dyDescent="0.25">
      <c r="A1504" s="65" t="s">
        <v>2730</v>
      </c>
      <c r="B1504" s="66">
        <v>60779</v>
      </c>
    </row>
    <row r="1505" spans="1:2" x14ac:dyDescent="0.25">
      <c r="A1505" s="65" t="s">
        <v>2731</v>
      </c>
      <c r="B1505" s="66">
        <v>44028</v>
      </c>
    </row>
    <row r="1506" spans="1:2" x14ac:dyDescent="0.25">
      <c r="A1506" s="65" t="s">
        <v>2732</v>
      </c>
      <c r="B1506" s="66">
        <v>490618</v>
      </c>
    </row>
    <row r="1507" spans="1:2" x14ac:dyDescent="0.25">
      <c r="A1507" s="65" t="s">
        <v>2733</v>
      </c>
      <c r="B1507" s="66">
        <v>583874</v>
      </c>
    </row>
    <row r="1508" spans="1:2" x14ac:dyDescent="0.25">
      <c r="A1508" s="65" t="s">
        <v>2734</v>
      </c>
      <c r="B1508" s="66">
        <v>576612</v>
      </c>
    </row>
    <row r="1509" spans="1:2" x14ac:dyDescent="0.25">
      <c r="A1509" s="65" t="s">
        <v>2735</v>
      </c>
      <c r="B1509" s="66">
        <v>576736</v>
      </c>
    </row>
    <row r="1510" spans="1:2" x14ac:dyDescent="0.25">
      <c r="A1510" s="65" t="s">
        <v>2736</v>
      </c>
      <c r="B1510" s="66">
        <v>579542</v>
      </c>
    </row>
    <row r="1511" spans="1:2" x14ac:dyDescent="0.25">
      <c r="A1511" s="65" t="s">
        <v>2737</v>
      </c>
      <c r="B1511" s="66">
        <v>583571</v>
      </c>
    </row>
    <row r="1512" spans="1:2" x14ac:dyDescent="0.25">
      <c r="A1512" s="65" t="s">
        <v>2738</v>
      </c>
      <c r="B1512" s="66">
        <v>210998</v>
      </c>
    </row>
    <row r="1513" spans="1:2" x14ac:dyDescent="0.25">
      <c r="A1513" s="65" t="s">
        <v>2739</v>
      </c>
      <c r="B1513" s="66">
        <v>58830</v>
      </c>
    </row>
    <row r="1514" spans="1:2" x14ac:dyDescent="0.25">
      <c r="A1514" s="65" t="s">
        <v>2740</v>
      </c>
      <c r="B1514" s="66">
        <v>580585</v>
      </c>
    </row>
    <row r="1515" spans="1:2" x14ac:dyDescent="0.25">
      <c r="A1515" s="65" t="s">
        <v>2741</v>
      </c>
      <c r="B1515" s="66">
        <v>575213</v>
      </c>
    </row>
    <row r="1516" spans="1:2" x14ac:dyDescent="0.25">
      <c r="A1516" s="65" t="s">
        <v>2742</v>
      </c>
      <c r="B1516" s="66">
        <v>491544</v>
      </c>
    </row>
    <row r="1517" spans="1:2" x14ac:dyDescent="0.25">
      <c r="A1517" s="65" t="s">
        <v>2743</v>
      </c>
      <c r="B1517" s="66">
        <v>60781</v>
      </c>
    </row>
    <row r="1518" spans="1:2" x14ac:dyDescent="0.25">
      <c r="A1518" s="65" t="s">
        <v>2744</v>
      </c>
      <c r="B1518" s="66">
        <v>280583</v>
      </c>
    </row>
    <row r="1519" spans="1:2" x14ac:dyDescent="0.25">
      <c r="A1519" s="65" t="s">
        <v>2745</v>
      </c>
      <c r="B1519" s="66">
        <v>577470</v>
      </c>
    </row>
    <row r="1520" spans="1:2" x14ac:dyDescent="0.25">
      <c r="A1520" s="65" t="s">
        <v>2746</v>
      </c>
      <c r="B1520" s="66">
        <v>575254</v>
      </c>
    </row>
    <row r="1521" spans="1:2" x14ac:dyDescent="0.25">
      <c r="A1521" s="65" t="s">
        <v>2747</v>
      </c>
      <c r="B1521" s="66">
        <v>579344</v>
      </c>
    </row>
    <row r="1522" spans="1:2" x14ac:dyDescent="0.25">
      <c r="A1522" s="65" t="s">
        <v>2748</v>
      </c>
      <c r="B1522" s="66">
        <v>361743</v>
      </c>
    </row>
    <row r="1523" spans="1:2" x14ac:dyDescent="0.25">
      <c r="A1523" s="65" t="s">
        <v>2749</v>
      </c>
      <c r="B1523" s="66">
        <v>490794</v>
      </c>
    </row>
    <row r="1524" spans="1:2" x14ac:dyDescent="0.25">
      <c r="A1524" s="65" t="s">
        <v>2750</v>
      </c>
      <c r="B1524" s="66">
        <v>490980</v>
      </c>
    </row>
    <row r="1525" spans="1:2" x14ac:dyDescent="0.25">
      <c r="A1525" s="65" t="s">
        <v>2751</v>
      </c>
      <c r="B1525" s="66">
        <v>211011</v>
      </c>
    </row>
    <row r="1526" spans="1:2" x14ac:dyDescent="0.25">
      <c r="A1526" s="65" t="s">
        <v>2752</v>
      </c>
      <c r="B1526" s="66">
        <v>588099</v>
      </c>
    </row>
    <row r="1527" spans="1:2" x14ac:dyDescent="0.25">
      <c r="A1527" s="65" t="s">
        <v>2753</v>
      </c>
      <c r="B1527" s="66">
        <v>60801</v>
      </c>
    </row>
    <row r="1528" spans="1:2" x14ac:dyDescent="0.25">
      <c r="A1528" s="65" t="s">
        <v>2754</v>
      </c>
      <c r="B1528" s="66">
        <v>577955</v>
      </c>
    </row>
    <row r="1529" spans="1:2" x14ac:dyDescent="0.25">
      <c r="A1529" s="65" t="s">
        <v>2755</v>
      </c>
      <c r="B1529" s="66">
        <v>580567</v>
      </c>
    </row>
    <row r="1530" spans="1:2" x14ac:dyDescent="0.25">
      <c r="A1530" s="65" t="s">
        <v>2756</v>
      </c>
      <c r="B1530" s="66">
        <v>576442</v>
      </c>
    </row>
    <row r="1531" spans="1:2" x14ac:dyDescent="0.25">
      <c r="A1531" s="65" t="s">
        <v>2757</v>
      </c>
      <c r="B1531" s="66">
        <v>66636</v>
      </c>
    </row>
    <row r="1532" spans="1:2" x14ac:dyDescent="0.25">
      <c r="A1532" s="65" t="s">
        <v>2758</v>
      </c>
      <c r="B1532" s="66">
        <v>577664</v>
      </c>
    </row>
    <row r="1533" spans="1:2" x14ac:dyDescent="0.25">
      <c r="A1533" s="65" t="s">
        <v>2759</v>
      </c>
      <c r="B1533" s="66">
        <v>492622</v>
      </c>
    </row>
    <row r="1534" spans="1:2" x14ac:dyDescent="0.25">
      <c r="A1534" s="65" t="s">
        <v>2760</v>
      </c>
      <c r="B1534" s="66">
        <v>361794</v>
      </c>
    </row>
    <row r="1535" spans="1:2" x14ac:dyDescent="0.25">
      <c r="A1535" s="65" t="s">
        <v>2761</v>
      </c>
      <c r="B1535" s="66">
        <v>361801</v>
      </c>
    </row>
    <row r="1536" spans="1:2" x14ac:dyDescent="0.25">
      <c r="A1536" s="65" t="s">
        <v>2762</v>
      </c>
      <c r="B1536" s="66">
        <v>578063</v>
      </c>
    </row>
    <row r="1537" spans="1:2" x14ac:dyDescent="0.25">
      <c r="A1537" s="65" t="s">
        <v>2763</v>
      </c>
      <c r="B1537" s="66">
        <v>580806</v>
      </c>
    </row>
    <row r="1538" spans="1:2" x14ac:dyDescent="0.25">
      <c r="A1538" s="65" t="s">
        <v>2764</v>
      </c>
      <c r="B1538" s="66">
        <v>104445</v>
      </c>
    </row>
    <row r="1539" spans="1:2" x14ac:dyDescent="0.25">
      <c r="A1539" s="65" t="s">
        <v>2765</v>
      </c>
      <c r="B1539" s="66">
        <v>582807</v>
      </c>
    </row>
    <row r="1540" spans="1:2" x14ac:dyDescent="0.25">
      <c r="A1540" s="65" t="s">
        <v>2766</v>
      </c>
      <c r="B1540" s="66">
        <v>60817</v>
      </c>
    </row>
    <row r="1541" spans="1:2" x14ac:dyDescent="0.25">
      <c r="A1541" s="65" t="s">
        <v>2767</v>
      </c>
      <c r="B1541" s="66">
        <v>60205</v>
      </c>
    </row>
    <row r="1542" spans="1:2" x14ac:dyDescent="0.25">
      <c r="A1542" s="65" t="s">
        <v>2768</v>
      </c>
      <c r="B1542" s="66">
        <v>584283</v>
      </c>
    </row>
    <row r="1543" spans="1:2" x14ac:dyDescent="0.25">
      <c r="A1543" s="65" t="s">
        <v>2769</v>
      </c>
      <c r="B1543" s="66">
        <v>67347</v>
      </c>
    </row>
    <row r="1544" spans="1:2" x14ac:dyDescent="0.25">
      <c r="A1544" s="65" t="s">
        <v>2770</v>
      </c>
      <c r="B1544" s="66">
        <v>45364</v>
      </c>
    </row>
    <row r="1545" spans="1:2" x14ac:dyDescent="0.25">
      <c r="A1545" s="65" t="s">
        <v>2771</v>
      </c>
      <c r="B1545" s="66">
        <v>63879</v>
      </c>
    </row>
    <row r="1546" spans="1:2" x14ac:dyDescent="0.25">
      <c r="A1546" s="65" t="s">
        <v>2772</v>
      </c>
      <c r="B1546" s="66">
        <v>491536</v>
      </c>
    </row>
    <row r="1547" spans="1:2" x14ac:dyDescent="0.25">
      <c r="A1547" s="65" t="s">
        <v>2773</v>
      </c>
      <c r="B1547" s="66">
        <v>577366</v>
      </c>
    </row>
    <row r="1548" spans="1:2" x14ac:dyDescent="0.25">
      <c r="A1548" s="65" t="s">
        <v>2774</v>
      </c>
      <c r="B1548" s="66">
        <v>582979</v>
      </c>
    </row>
    <row r="1549" spans="1:2" x14ac:dyDescent="0.25">
      <c r="A1549" s="65" t="s">
        <v>2775</v>
      </c>
      <c r="B1549" s="66">
        <v>581939</v>
      </c>
    </row>
    <row r="1550" spans="1:2" x14ac:dyDescent="0.25">
      <c r="A1550" s="65" t="s">
        <v>2776</v>
      </c>
      <c r="B1550" s="66">
        <v>66640</v>
      </c>
    </row>
    <row r="1551" spans="1:2" x14ac:dyDescent="0.25">
      <c r="A1551" s="65" t="s">
        <v>2777</v>
      </c>
      <c r="B1551" s="66">
        <v>211063</v>
      </c>
    </row>
    <row r="1552" spans="1:2" x14ac:dyDescent="0.25">
      <c r="A1552" s="65" t="s">
        <v>2778</v>
      </c>
      <c r="B1552" s="66">
        <v>578611</v>
      </c>
    </row>
    <row r="1553" spans="1:2" x14ac:dyDescent="0.25">
      <c r="A1553" s="65" t="s">
        <v>2779</v>
      </c>
      <c r="B1553" s="66">
        <v>65189</v>
      </c>
    </row>
    <row r="1554" spans="1:2" x14ac:dyDescent="0.25">
      <c r="A1554" s="65" t="s">
        <v>2780</v>
      </c>
      <c r="B1554" s="66">
        <v>579621</v>
      </c>
    </row>
    <row r="1555" spans="1:2" x14ac:dyDescent="0.25">
      <c r="A1555" s="65" t="s">
        <v>2781</v>
      </c>
      <c r="B1555" s="66">
        <v>588165</v>
      </c>
    </row>
    <row r="1556" spans="1:2" x14ac:dyDescent="0.25">
      <c r="A1556" s="65" t="s">
        <v>2782</v>
      </c>
      <c r="B1556" s="66">
        <v>211078</v>
      </c>
    </row>
    <row r="1557" spans="1:2" x14ac:dyDescent="0.25">
      <c r="A1557" s="65" t="s">
        <v>2783</v>
      </c>
      <c r="B1557" s="66">
        <v>211081</v>
      </c>
    </row>
    <row r="1558" spans="1:2" x14ac:dyDescent="0.25">
      <c r="A1558" s="65" t="s">
        <v>2784</v>
      </c>
      <c r="B1558" s="66">
        <v>577204</v>
      </c>
    </row>
    <row r="1559" spans="1:2" x14ac:dyDescent="0.25">
      <c r="A1559" s="65" t="s">
        <v>2785</v>
      </c>
      <c r="B1559" s="66">
        <v>105897</v>
      </c>
    </row>
    <row r="1560" spans="1:2" x14ac:dyDescent="0.25">
      <c r="A1560" s="65" t="s">
        <v>2786</v>
      </c>
      <c r="B1560" s="66">
        <v>491725</v>
      </c>
    </row>
    <row r="1561" spans="1:2" x14ac:dyDescent="0.25">
      <c r="A1561" s="65" t="s">
        <v>2787</v>
      </c>
      <c r="B1561" s="66">
        <v>576122</v>
      </c>
    </row>
    <row r="1562" spans="1:2" x14ac:dyDescent="0.25">
      <c r="A1562" s="65" t="s">
        <v>2788</v>
      </c>
      <c r="B1562" s="66">
        <v>60825</v>
      </c>
    </row>
    <row r="1563" spans="1:2" x14ac:dyDescent="0.25">
      <c r="A1563" s="65" t="s">
        <v>2789</v>
      </c>
      <c r="B1563" s="66">
        <v>585694</v>
      </c>
    </row>
    <row r="1564" spans="1:2" x14ac:dyDescent="0.25">
      <c r="A1564" s="65" t="s">
        <v>2790</v>
      </c>
      <c r="B1564" s="66">
        <v>60827</v>
      </c>
    </row>
    <row r="1565" spans="1:2" x14ac:dyDescent="0.25">
      <c r="A1565" s="65" t="s">
        <v>2791</v>
      </c>
      <c r="B1565" s="66">
        <v>579760</v>
      </c>
    </row>
    <row r="1566" spans="1:2" x14ac:dyDescent="0.25">
      <c r="A1566" s="65" t="s">
        <v>2792</v>
      </c>
      <c r="B1566" s="66">
        <v>578239</v>
      </c>
    </row>
    <row r="1567" spans="1:2" x14ac:dyDescent="0.25">
      <c r="A1567" s="65" t="s">
        <v>44</v>
      </c>
      <c r="B1567" s="66">
        <v>585632</v>
      </c>
    </row>
    <row r="1568" spans="1:2" x14ac:dyDescent="0.25">
      <c r="A1568" s="65" t="s">
        <v>2793</v>
      </c>
      <c r="B1568" s="66">
        <v>361841</v>
      </c>
    </row>
    <row r="1569" spans="1:2" x14ac:dyDescent="0.25">
      <c r="A1569" s="65" t="s">
        <v>2794</v>
      </c>
      <c r="B1569" s="66">
        <v>497420</v>
      </c>
    </row>
    <row r="1570" spans="1:2" x14ac:dyDescent="0.25">
      <c r="A1570" s="65" t="s">
        <v>2795</v>
      </c>
      <c r="B1570" s="66">
        <v>58845</v>
      </c>
    </row>
    <row r="1571" spans="1:2" x14ac:dyDescent="0.25">
      <c r="A1571" s="65" t="s">
        <v>2796</v>
      </c>
      <c r="B1571" s="66">
        <v>581686</v>
      </c>
    </row>
    <row r="1572" spans="1:2" x14ac:dyDescent="0.25">
      <c r="A1572" s="65" t="s">
        <v>2797</v>
      </c>
      <c r="B1572" s="66">
        <v>490787</v>
      </c>
    </row>
    <row r="1573" spans="1:2" x14ac:dyDescent="0.25">
      <c r="A1573" s="65" t="s">
        <v>2798</v>
      </c>
      <c r="B1573" s="66">
        <v>106249</v>
      </c>
    </row>
    <row r="1574" spans="1:2" x14ac:dyDescent="0.25">
      <c r="A1574" s="65" t="s">
        <v>2799</v>
      </c>
      <c r="B1574" s="66">
        <v>211094</v>
      </c>
    </row>
    <row r="1575" spans="1:2" x14ac:dyDescent="0.25">
      <c r="A1575" s="65" t="s">
        <v>2800</v>
      </c>
      <c r="B1575" s="66">
        <v>490336</v>
      </c>
    </row>
    <row r="1576" spans="1:2" x14ac:dyDescent="0.25">
      <c r="A1576" s="65" t="s">
        <v>2801</v>
      </c>
      <c r="B1576" s="66">
        <v>582691</v>
      </c>
    </row>
    <row r="1577" spans="1:2" x14ac:dyDescent="0.25">
      <c r="A1577" s="65" t="s">
        <v>2802</v>
      </c>
      <c r="B1577" s="66">
        <v>60838</v>
      </c>
    </row>
    <row r="1578" spans="1:2" x14ac:dyDescent="0.25">
      <c r="A1578" s="65" t="s">
        <v>2803</v>
      </c>
      <c r="B1578" s="66">
        <v>58846</v>
      </c>
    </row>
    <row r="1579" spans="1:2" x14ac:dyDescent="0.25">
      <c r="A1579" s="65" t="s">
        <v>2804</v>
      </c>
      <c r="B1579" s="66">
        <v>583521</v>
      </c>
    </row>
    <row r="1580" spans="1:2" x14ac:dyDescent="0.25">
      <c r="A1580" s="65" t="s">
        <v>2805</v>
      </c>
      <c r="B1580" s="66">
        <v>211097</v>
      </c>
    </row>
    <row r="1581" spans="1:2" x14ac:dyDescent="0.25">
      <c r="A1581" s="65" t="s">
        <v>2806</v>
      </c>
      <c r="B1581" s="66">
        <v>65200</v>
      </c>
    </row>
    <row r="1582" spans="1:2" x14ac:dyDescent="0.25">
      <c r="A1582" s="65" t="s">
        <v>2807</v>
      </c>
      <c r="B1582" s="66">
        <v>66649</v>
      </c>
    </row>
    <row r="1583" spans="1:2" x14ac:dyDescent="0.25">
      <c r="A1583" s="65" t="s">
        <v>2808</v>
      </c>
      <c r="B1583" s="66">
        <v>583126</v>
      </c>
    </row>
    <row r="1584" spans="1:2" x14ac:dyDescent="0.25">
      <c r="A1584" s="65" t="s">
        <v>2809</v>
      </c>
      <c r="B1584" s="66">
        <v>579752</v>
      </c>
    </row>
    <row r="1585" spans="1:2" x14ac:dyDescent="0.25">
      <c r="A1585" s="65" t="s">
        <v>2810</v>
      </c>
      <c r="B1585" s="66">
        <v>487100</v>
      </c>
    </row>
    <row r="1586" spans="1:2" x14ac:dyDescent="0.25">
      <c r="A1586" s="65" t="s">
        <v>957</v>
      </c>
      <c r="B1586" s="66">
        <v>592094</v>
      </c>
    </row>
    <row r="1587" spans="1:2" x14ac:dyDescent="0.25">
      <c r="A1587" s="65" t="s">
        <v>2811</v>
      </c>
      <c r="B1587" s="66">
        <v>60843</v>
      </c>
    </row>
    <row r="1588" spans="1:2" x14ac:dyDescent="0.25">
      <c r="A1588" s="65" t="s">
        <v>2812</v>
      </c>
      <c r="B1588" s="66">
        <v>60844</v>
      </c>
    </row>
    <row r="1589" spans="1:2" x14ac:dyDescent="0.25">
      <c r="A1589" s="65" t="s">
        <v>2813</v>
      </c>
      <c r="B1589" s="66">
        <v>361879</v>
      </c>
    </row>
    <row r="1590" spans="1:2" x14ac:dyDescent="0.25">
      <c r="A1590" s="65" t="s">
        <v>2814</v>
      </c>
      <c r="B1590" s="66">
        <v>582125</v>
      </c>
    </row>
    <row r="1591" spans="1:2" x14ac:dyDescent="0.25">
      <c r="A1591" s="65" t="s">
        <v>2815</v>
      </c>
      <c r="B1591" s="66">
        <v>581862</v>
      </c>
    </row>
    <row r="1592" spans="1:2" x14ac:dyDescent="0.25">
      <c r="A1592" s="65" t="s">
        <v>2816</v>
      </c>
      <c r="B1592" s="66">
        <v>587994</v>
      </c>
    </row>
    <row r="1593" spans="1:2" x14ac:dyDescent="0.25">
      <c r="A1593" s="65" t="s">
        <v>2817</v>
      </c>
      <c r="B1593" s="66">
        <v>491744</v>
      </c>
    </row>
    <row r="1594" spans="1:2" x14ac:dyDescent="0.25">
      <c r="A1594" s="65" t="s">
        <v>2818</v>
      </c>
      <c r="B1594" s="66">
        <v>585828</v>
      </c>
    </row>
    <row r="1595" spans="1:2" x14ac:dyDescent="0.25">
      <c r="A1595" s="65" t="s">
        <v>2819</v>
      </c>
      <c r="B1595" s="66">
        <v>491982</v>
      </c>
    </row>
    <row r="1596" spans="1:2" x14ac:dyDescent="0.25">
      <c r="A1596" s="65" t="s">
        <v>12436</v>
      </c>
      <c r="B1596" s="66">
        <v>589897</v>
      </c>
    </row>
    <row r="1597" spans="1:2" x14ac:dyDescent="0.25">
      <c r="A1597" s="65" t="s">
        <v>2820</v>
      </c>
      <c r="B1597" s="66">
        <v>493188</v>
      </c>
    </row>
    <row r="1598" spans="1:2" x14ac:dyDescent="0.25">
      <c r="A1598" s="65" t="s">
        <v>2821</v>
      </c>
      <c r="B1598" s="66">
        <v>583597</v>
      </c>
    </row>
    <row r="1599" spans="1:2" x14ac:dyDescent="0.25">
      <c r="A1599" s="65" t="s">
        <v>2822</v>
      </c>
      <c r="B1599" s="66">
        <v>211110</v>
      </c>
    </row>
    <row r="1600" spans="1:2" x14ac:dyDescent="0.25">
      <c r="A1600" s="65" t="s">
        <v>2823</v>
      </c>
      <c r="B1600" s="66">
        <v>58851</v>
      </c>
    </row>
    <row r="1601" spans="1:2" x14ac:dyDescent="0.25">
      <c r="A1601" s="65" t="s">
        <v>2824</v>
      </c>
      <c r="B1601" s="66">
        <v>492381</v>
      </c>
    </row>
    <row r="1602" spans="1:2" x14ac:dyDescent="0.25">
      <c r="A1602" s="65" t="s">
        <v>2825</v>
      </c>
      <c r="B1602" s="66">
        <v>60849</v>
      </c>
    </row>
    <row r="1603" spans="1:2" x14ac:dyDescent="0.25">
      <c r="A1603" s="65" t="s">
        <v>2826</v>
      </c>
      <c r="B1603" s="66">
        <v>65205</v>
      </c>
    </row>
    <row r="1604" spans="1:2" x14ac:dyDescent="0.25">
      <c r="A1604" s="65" t="s">
        <v>2827</v>
      </c>
      <c r="B1604" s="66">
        <v>60850</v>
      </c>
    </row>
    <row r="1605" spans="1:2" x14ac:dyDescent="0.25">
      <c r="A1605" s="65" t="s">
        <v>2828</v>
      </c>
      <c r="B1605" s="66">
        <v>106593</v>
      </c>
    </row>
    <row r="1606" spans="1:2" x14ac:dyDescent="0.25">
      <c r="A1606" s="65" t="s">
        <v>2829</v>
      </c>
      <c r="B1606" s="66">
        <v>491251</v>
      </c>
    </row>
    <row r="1607" spans="1:2" x14ac:dyDescent="0.25">
      <c r="A1607" s="65" t="s">
        <v>2830</v>
      </c>
      <c r="B1607" s="66">
        <v>66654</v>
      </c>
    </row>
    <row r="1608" spans="1:2" x14ac:dyDescent="0.25">
      <c r="A1608" s="65" t="s">
        <v>12437</v>
      </c>
      <c r="B1608" s="66">
        <v>374749</v>
      </c>
    </row>
    <row r="1609" spans="1:2" x14ac:dyDescent="0.25">
      <c r="A1609" s="65" t="s">
        <v>2831</v>
      </c>
      <c r="B1609" s="66">
        <v>211112</v>
      </c>
    </row>
    <row r="1610" spans="1:2" x14ac:dyDescent="0.25">
      <c r="A1610" s="65" t="s">
        <v>2832</v>
      </c>
      <c r="B1610" s="66">
        <v>60852</v>
      </c>
    </row>
    <row r="1611" spans="1:2" x14ac:dyDescent="0.25">
      <c r="A1611" s="65" t="s">
        <v>2833</v>
      </c>
      <c r="B1611" s="66">
        <v>211113</v>
      </c>
    </row>
    <row r="1612" spans="1:2" x14ac:dyDescent="0.25">
      <c r="A1612" s="65" t="s">
        <v>2834</v>
      </c>
      <c r="B1612" s="66">
        <v>211114</v>
      </c>
    </row>
    <row r="1613" spans="1:2" x14ac:dyDescent="0.25">
      <c r="A1613" s="65" t="s">
        <v>2835</v>
      </c>
      <c r="B1613" s="66">
        <v>65207</v>
      </c>
    </row>
    <row r="1614" spans="1:2" x14ac:dyDescent="0.25">
      <c r="A1614" s="65" t="s">
        <v>2836</v>
      </c>
      <c r="B1614" s="66">
        <v>361920</v>
      </c>
    </row>
    <row r="1615" spans="1:2" x14ac:dyDescent="0.25">
      <c r="A1615" s="65" t="s">
        <v>2837</v>
      </c>
      <c r="B1615" s="66">
        <v>361923</v>
      </c>
    </row>
    <row r="1616" spans="1:2" x14ac:dyDescent="0.25">
      <c r="A1616" s="65" t="s">
        <v>2838</v>
      </c>
      <c r="B1616" s="66">
        <v>106454</v>
      </c>
    </row>
    <row r="1617" spans="1:2" x14ac:dyDescent="0.25">
      <c r="A1617" s="65" t="s">
        <v>2839</v>
      </c>
      <c r="B1617" s="66">
        <v>487363</v>
      </c>
    </row>
    <row r="1618" spans="1:2" x14ac:dyDescent="0.25">
      <c r="A1618" s="65" t="s">
        <v>2840</v>
      </c>
      <c r="B1618" s="66">
        <v>592564</v>
      </c>
    </row>
    <row r="1619" spans="1:2" x14ac:dyDescent="0.25">
      <c r="A1619" s="65" t="s">
        <v>2841</v>
      </c>
      <c r="B1619" s="66">
        <v>494636</v>
      </c>
    </row>
    <row r="1620" spans="1:2" x14ac:dyDescent="0.25">
      <c r="A1620" s="65" t="s">
        <v>2842</v>
      </c>
      <c r="B1620" s="66">
        <v>60861</v>
      </c>
    </row>
    <row r="1621" spans="1:2" x14ac:dyDescent="0.25">
      <c r="A1621" s="65" t="s">
        <v>2843</v>
      </c>
      <c r="B1621" s="66">
        <v>211124</v>
      </c>
    </row>
    <row r="1622" spans="1:2" x14ac:dyDescent="0.25">
      <c r="A1622" s="65" t="s">
        <v>2844</v>
      </c>
      <c r="B1622" s="66">
        <v>491912</v>
      </c>
    </row>
    <row r="1623" spans="1:2" x14ac:dyDescent="0.25">
      <c r="A1623" s="65" t="s">
        <v>2845</v>
      </c>
      <c r="B1623" s="66">
        <v>587154</v>
      </c>
    </row>
    <row r="1624" spans="1:2" x14ac:dyDescent="0.25">
      <c r="A1624" s="65" t="s">
        <v>2846</v>
      </c>
      <c r="B1624" s="66">
        <v>578797</v>
      </c>
    </row>
    <row r="1625" spans="1:2" x14ac:dyDescent="0.25">
      <c r="A1625" s="65" t="s">
        <v>2847</v>
      </c>
      <c r="B1625" s="66">
        <v>60863</v>
      </c>
    </row>
    <row r="1626" spans="1:2" x14ac:dyDescent="0.25">
      <c r="A1626" s="65" t="s">
        <v>2848</v>
      </c>
      <c r="B1626" s="66">
        <v>60864</v>
      </c>
    </row>
    <row r="1627" spans="1:2" x14ac:dyDescent="0.25">
      <c r="A1627" s="65" t="s">
        <v>2849</v>
      </c>
      <c r="B1627" s="66">
        <v>582924</v>
      </c>
    </row>
    <row r="1628" spans="1:2" x14ac:dyDescent="0.25">
      <c r="A1628" s="65" t="s">
        <v>2850</v>
      </c>
      <c r="B1628" s="66">
        <v>60867</v>
      </c>
    </row>
    <row r="1629" spans="1:2" x14ac:dyDescent="0.25">
      <c r="A1629" s="65" t="s">
        <v>2851</v>
      </c>
      <c r="B1629" s="66">
        <v>491914</v>
      </c>
    </row>
    <row r="1630" spans="1:2" x14ac:dyDescent="0.25">
      <c r="A1630" s="65" t="s">
        <v>2852</v>
      </c>
      <c r="B1630" s="66">
        <v>491138</v>
      </c>
    </row>
    <row r="1631" spans="1:2" x14ac:dyDescent="0.25">
      <c r="A1631" s="65" t="s">
        <v>2853</v>
      </c>
      <c r="B1631" s="66">
        <v>577606</v>
      </c>
    </row>
    <row r="1632" spans="1:2" x14ac:dyDescent="0.25">
      <c r="A1632" s="65" t="s">
        <v>2854</v>
      </c>
      <c r="B1632" s="66">
        <v>65211</v>
      </c>
    </row>
    <row r="1633" spans="1:2" x14ac:dyDescent="0.25">
      <c r="A1633" s="65" t="s">
        <v>2855</v>
      </c>
      <c r="B1633" s="66">
        <v>581180</v>
      </c>
    </row>
    <row r="1634" spans="1:2" x14ac:dyDescent="0.25">
      <c r="A1634" s="65" t="s">
        <v>2856</v>
      </c>
      <c r="B1634" s="66">
        <v>361947</v>
      </c>
    </row>
    <row r="1635" spans="1:2" x14ac:dyDescent="0.25">
      <c r="A1635" s="65" t="s">
        <v>2857</v>
      </c>
      <c r="B1635" s="66">
        <v>65214</v>
      </c>
    </row>
    <row r="1636" spans="1:2" x14ac:dyDescent="0.25">
      <c r="A1636" s="65" t="s">
        <v>2858</v>
      </c>
      <c r="B1636" s="66">
        <v>580249</v>
      </c>
    </row>
    <row r="1637" spans="1:2" x14ac:dyDescent="0.25">
      <c r="A1637" s="65" t="s">
        <v>2859</v>
      </c>
      <c r="B1637" s="66">
        <v>65216</v>
      </c>
    </row>
    <row r="1638" spans="1:2" x14ac:dyDescent="0.25">
      <c r="A1638" s="65" t="s">
        <v>2860</v>
      </c>
      <c r="B1638" s="66">
        <v>580233</v>
      </c>
    </row>
    <row r="1639" spans="1:2" x14ac:dyDescent="0.25">
      <c r="A1639" s="65" t="s">
        <v>2861</v>
      </c>
      <c r="B1639" s="66">
        <v>65217</v>
      </c>
    </row>
    <row r="1640" spans="1:2" x14ac:dyDescent="0.25">
      <c r="A1640" s="65" t="s">
        <v>2862</v>
      </c>
      <c r="B1640" s="66">
        <v>578769</v>
      </c>
    </row>
    <row r="1641" spans="1:2" x14ac:dyDescent="0.25">
      <c r="A1641" s="65" t="s">
        <v>2863</v>
      </c>
      <c r="B1641" s="66">
        <v>493240</v>
      </c>
    </row>
    <row r="1642" spans="1:2" x14ac:dyDescent="0.25">
      <c r="A1642" s="65" t="s">
        <v>2864</v>
      </c>
      <c r="B1642" s="66">
        <v>218873</v>
      </c>
    </row>
    <row r="1643" spans="1:2" x14ac:dyDescent="0.25">
      <c r="A1643" s="65" t="s">
        <v>2865</v>
      </c>
      <c r="B1643" s="66">
        <v>486982</v>
      </c>
    </row>
    <row r="1644" spans="1:2" x14ac:dyDescent="0.25">
      <c r="A1644" s="65" t="s">
        <v>2866</v>
      </c>
      <c r="B1644" s="66">
        <v>490995</v>
      </c>
    </row>
    <row r="1645" spans="1:2" x14ac:dyDescent="0.25">
      <c r="A1645" s="65" t="s">
        <v>2867</v>
      </c>
      <c r="B1645" s="66">
        <v>490962</v>
      </c>
    </row>
    <row r="1646" spans="1:2" x14ac:dyDescent="0.25">
      <c r="A1646" s="65" t="s">
        <v>2868</v>
      </c>
      <c r="B1646" s="66">
        <v>588267</v>
      </c>
    </row>
    <row r="1647" spans="1:2" x14ac:dyDescent="0.25">
      <c r="A1647" s="65" t="s">
        <v>2869</v>
      </c>
      <c r="B1647" s="66">
        <v>211140</v>
      </c>
    </row>
    <row r="1648" spans="1:2" x14ac:dyDescent="0.25">
      <c r="A1648" s="65" t="s">
        <v>2870</v>
      </c>
      <c r="B1648" s="66">
        <v>64731</v>
      </c>
    </row>
    <row r="1649" spans="1:2" x14ac:dyDescent="0.25">
      <c r="A1649" s="65" t="s">
        <v>2871</v>
      </c>
      <c r="B1649" s="66">
        <v>577966</v>
      </c>
    </row>
    <row r="1650" spans="1:2" x14ac:dyDescent="0.25">
      <c r="A1650" s="65" t="s">
        <v>2872</v>
      </c>
      <c r="B1650" s="66">
        <v>492063</v>
      </c>
    </row>
    <row r="1651" spans="1:2" x14ac:dyDescent="0.25">
      <c r="A1651" s="65" t="s">
        <v>12438</v>
      </c>
      <c r="B1651" s="66">
        <v>589912</v>
      </c>
    </row>
    <row r="1652" spans="1:2" x14ac:dyDescent="0.25">
      <c r="A1652" s="65" t="s">
        <v>2873</v>
      </c>
      <c r="B1652" s="66">
        <v>491271</v>
      </c>
    </row>
    <row r="1653" spans="1:2" x14ac:dyDescent="0.25">
      <c r="A1653" s="65" t="s">
        <v>2874</v>
      </c>
      <c r="B1653" s="66">
        <v>60890</v>
      </c>
    </row>
    <row r="1654" spans="1:2" x14ac:dyDescent="0.25">
      <c r="A1654" s="65" t="s">
        <v>2875</v>
      </c>
      <c r="B1654" s="66">
        <v>211162</v>
      </c>
    </row>
    <row r="1655" spans="1:2" x14ac:dyDescent="0.25">
      <c r="A1655" s="65" t="s">
        <v>2876</v>
      </c>
      <c r="B1655" s="66">
        <v>490598</v>
      </c>
    </row>
    <row r="1656" spans="1:2" x14ac:dyDescent="0.25">
      <c r="A1656" s="65" t="s">
        <v>2877</v>
      </c>
      <c r="B1656" s="66">
        <v>585720</v>
      </c>
    </row>
    <row r="1657" spans="1:2" x14ac:dyDescent="0.25">
      <c r="A1657" s="65" t="s">
        <v>2878</v>
      </c>
      <c r="B1657" s="66">
        <v>374939</v>
      </c>
    </row>
    <row r="1658" spans="1:2" x14ac:dyDescent="0.25">
      <c r="A1658" s="65" t="s">
        <v>2879</v>
      </c>
      <c r="B1658" s="66">
        <v>285322</v>
      </c>
    </row>
    <row r="1659" spans="1:2" x14ac:dyDescent="0.25">
      <c r="A1659" s="65" t="s">
        <v>2880</v>
      </c>
      <c r="B1659" s="66">
        <v>58858</v>
      </c>
    </row>
    <row r="1660" spans="1:2" x14ac:dyDescent="0.25">
      <c r="A1660" s="65" t="s">
        <v>2881</v>
      </c>
      <c r="B1660" s="66">
        <v>583291</v>
      </c>
    </row>
    <row r="1661" spans="1:2" x14ac:dyDescent="0.25">
      <c r="A1661" s="65" t="s">
        <v>2882</v>
      </c>
      <c r="B1661" s="66">
        <v>492616</v>
      </c>
    </row>
    <row r="1662" spans="1:2" x14ac:dyDescent="0.25">
      <c r="A1662" s="65" t="s">
        <v>2883</v>
      </c>
      <c r="B1662" s="66">
        <v>65221</v>
      </c>
    </row>
    <row r="1663" spans="1:2" x14ac:dyDescent="0.25">
      <c r="A1663" s="65" t="s">
        <v>2884</v>
      </c>
      <c r="B1663" s="66">
        <v>591477</v>
      </c>
    </row>
    <row r="1664" spans="1:2" x14ac:dyDescent="0.25">
      <c r="A1664" s="65" t="s">
        <v>2885</v>
      </c>
      <c r="B1664" s="66">
        <v>580596</v>
      </c>
    </row>
    <row r="1665" spans="1:2" x14ac:dyDescent="0.25">
      <c r="A1665" s="65" t="s">
        <v>2886</v>
      </c>
      <c r="B1665" s="66">
        <v>105911</v>
      </c>
    </row>
    <row r="1666" spans="1:2" x14ac:dyDescent="0.25">
      <c r="A1666" s="65" t="s">
        <v>2887</v>
      </c>
      <c r="B1666" s="66">
        <v>497419</v>
      </c>
    </row>
    <row r="1667" spans="1:2" x14ac:dyDescent="0.25">
      <c r="A1667" s="65" t="s">
        <v>2888</v>
      </c>
      <c r="B1667" s="66">
        <v>581903</v>
      </c>
    </row>
    <row r="1668" spans="1:2" x14ac:dyDescent="0.25">
      <c r="A1668" s="65" t="s">
        <v>2889</v>
      </c>
      <c r="B1668" s="66">
        <v>211168</v>
      </c>
    </row>
    <row r="1669" spans="1:2" x14ac:dyDescent="0.25">
      <c r="A1669" s="65" t="s">
        <v>2890</v>
      </c>
      <c r="B1669" s="66">
        <v>592110</v>
      </c>
    </row>
    <row r="1670" spans="1:2" x14ac:dyDescent="0.25">
      <c r="A1670" s="65" t="s">
        <v>2891</v>
      </c>
      <c r="B1670" s="66">
        <v>362017</v>
      </c>
    </row>
    <row r="1671" spans="1:2" x14ac:dyDescent="0.25">
      <c r="A1671" s="65" t="s">
        <v>2892</v>
      </c>
      <c r="B1671" s="66">
        <v>492923</v>
      </c>
    </row>
    <row r="1672" spans="1:2" x14ac:dyDescent="0.25">
      <c r="A1672" s="65" t="s">
        <v>2893</v>
      </c>
      <c r="B1672" s="66">
        <v>488985</v>
      </c>
    </row>
    <row r="1673" spans="1:2" x14ac:dyDescent="0.25">
      <c r="A1673" s="65" t="s">
        <v>2894</v>
      </c>
      <c r="B1673" s="66">
        <v>104246</v>
      </c>
    </row>
    <row r="1674" spans="1:2" x14ac:dyDescent="0.25">
      <c r="A1674" s="65" t="s">
        <v>2895</v>
      </c>
      <c r="B1674" s="66">
        <v>105776</v>
      </c>
    </row>
    <row r="1675" spans="1:2" x14ac:dyDescent="0.25">
      <c r="A1675" s="65" t="s">
        <v>2896</v>
      </c>
      <c r="B1675" s="66">
        <v>577402</v>
      </c>
    </row>
    <row r="1676" spans="1:2" x14ac:dyDescent="0.25">
      <c r="A1676" s="65" t="s">
        <v>2897</v>
      </c>
      <c r="B1676" s="66">
        <v>60907</v>
      </c>
    </row>
    <row r="1677" spans="1:2" x14ac:dyDescent="0.25">
      <c r="A1677" s="65" t="s">
        <v>2898</v>
      </c>
      <c r="B1677" s="66">
        <v>587713</v>
      </c>
    </row>
    <row r="1678" spans="1:2" x14ac:dyDescent="0.25">
      <c r="A1678" s="65" t="s">
        <v>2899</v>
      </c>
      <c r="B1678" s="66">
        <v>579771</v>
      </c>
    </row>
    <row r="1679" spans="1:2" x14ac:dyDescent="0.25">
      <c r="A1679" s="65" t="s">
        <v>2900</v>
      </c>
      <c r="B1679" s="66">
        <v>578780</v>
      </c>
    </row>
    <row r="1680" spans="1:2" x14ac:dyDescent="0.25">
      <c r="A1680" s="65" t="s">
        <v>2901</v>
      </c>
      <c r="B1680" s="66">
        <v>494628</v>
      </c>
    </row>
    <row r="1681" spans="1:2" x14ac:dyDescent="0.25">
      <c r="A1681" s="65" t="s">
        <v>2902</v>
      </c>
      <c r="B1681" s="66">
        <v>58862</v>
      </c>
    </row>
    <row r="1682" spans="1:2" x14ac:dyDescent="0.25">
      <c r="A1682" s="65" t="s">
        <v>2903</v>
      </c>
      <c r="B1682" s="66">
        <v>577837</v>
      </c>
    </row>
    <row r="1683" spans="1:2" x14ac:dyDescent="0.25">
      <c r="A1683" s="65" t="s">
        <v>2904</v>
      </c>
      <c r="B1683" s="66">
        <v>574920</v>
      </c>
    </row>
    <row r="1684" spans="1:2" x14ac:dyDescent="0.25">
      <c r="A1684" s="65" t="s">
        <v>2905</v>
      </c>
      <c r="B1684" s="66">
        <v>60908</v>
      </c>
    </row>
    <row r="1685" spans="1:2" x14ac:dyDescent="0.25">
      <c r="A1685" s="65" t="s">
        <v>2906</v>
      </c>
      <c r="B1685" s="66">
        <v>583081</v>
      </c>
    </row>
    <row r="1686" spans="1:2" x14ac:dyDescent="0.25">
      <c r="A1686" s="65" t="s">
        <v>2907</v>
      </c>
      <c r="B1686" s="66">
        <v>494154</v>
      </c>
    </row>
    <row r="1687" spans="1:2" x14ac:dyDescent="0.25">
      <c r="A1687" s="65" t="s">
        <v>2908</v>
      </c>
      <c r="B1687" s="66">
        <v>492998</v>
      </c>
    </row>
    <row r="1688" spans="1:2" x14ac:dyDescent="0.25">
      <c r="A1688" s="65" t="s">
        <v>2909</v>
      </c>
      <c r="B1688" s="66">
        <v>60911</v>
      </c>
    </row>
    <row r="1689" spans="1:2" x14ac:dyDescent="0.25">
      <c r="A1689" s="65" t="s">
        <v>2910</v>
      </c>
      <c r="B1689" s="66">
        <v>362053</v>
      </c>
    </row>
    <row r="1690" spans="1:2" x14ac:dyDescent="0.25">
      <c r="A1690" s="65" t="s">
        <v>2911</v>
      </c>
      <c r="B1690" s="66">
        <v>60912</v>
      </c>
    </row>
    <row r="1691" spans="1:2" x14ac:dyDescent="0.25">
      <c r="A1691" s="65" t="s">
        <v>2912</v>
      </c>
      <c r="B1691" s="66">
        <v>60913</v>
      </c>
    </row>
    <row r="1692" spans="1:2" x14ac:dyDescent="0.25">
      <c r="A1692" s="65" t="s">
        <v>2913</v>
      </c>
      <c r="B1692" s="66">
        <v>575174</v>
      </c>
    </row>
    <row r="1693" spans="1:2" x14ac:dyDescent="0.25">
      <c r="A1693" s="65" t="s">
        <v>2914</v>
      </c>
      <c r="B1693" s="66">
        <v>106414</v>
      </c>
    </row>
    <row r="1694" spans="1:2" x14ac:dyDescent="0.25">
      <c r="A1694" s="65" t="s">
        <v>2915</v>
      </c>
      <c r="B1694" s="66">
        <v>588235</v>
      </c>
    </row>
    <row r="1695" spans="1:2" x14ac:dyDescent="0.25">
      <c r="A1695" s="65" t="s">
        <v>2916</v>
      </c>
      <c r="B1695" s="66">
        <v>494155</v>
      </c>
    </row>
    <row r="1696" spans="1:2" x14ac:dyDescent="0.25">
      <c r="A1696" s="65" t="s">
        <v>2917</v>
      </c>
      <c r="B1696" s="66">
        <v>592309</v>
      </c>
    </row>
    <row r="1697" spans="1:2" x14ac:dyDescent="0.25">
      <c r="A1697" s="65" t="s">
        <v>2918</v>
      </c>
      <c r="B1697" s="66">
        <v>225208</v>
      </c>
    </row>
    <row r="1698" spans="1:2" x14ac:dyDescent="0.25">
      <c r="A1698" s="65" t="s">
        <v>2919</v>
      </c>
      <c r="B1698" s="66">
        <v>576919</v>
      </c>
    </row>
    <row r="1699" spans="1:2" x14ac:dyDescent="0.25">
      <c r="A1699" s="65" t="s">
        <v>2920</v>
      </c>
      <c r="B1699" s="66">
        <v>490371</v>
      </c>
    </row>
    <row r="1700" spans="1:2" x14ac:dyDescent="0.25">
      <c r="A1700" s="65" t="s">
        <v>2921</v>
      </c>
      <c r="B1700" s="66">
        <v>60922</v>
      </c>
    </row>
    <row r="1701" spans="1:2" x14ac:dyDescent="0.25">
      <c r="A1701" s="65" t="s">
        <v>2922</v>
      </c>
      <c r="B1701" s="66">
        <v>211194</v>
      </c>
    </row>
    <row r="1702" spans="1:2" x14ac:dyDescent="0.25">
      <c r="A1702" s="65" t="s">
        <v>2923</v>
      </c>
      <c r="B1702" s="66">
        <v>491421</v>
      </c>
    </row>
    <row r="1703" spans="1:2" x14ac:dyDescent="0.25">
      <c r="A1703" s="65" t="s">
        <v>2924</v>
      </c>
      <c r="B1703" s="66">
        <v>577380</v>
      </c>
    </row>
    <row r="1704" spans="1:2" x14ac:dyDescent="0.25">
      <c r="A1704" s="65" t="s">
        <v>2925</v>
      </c>
      <c r="B1704" s="66">
        <v>60925</v>
      </c>
    </row>
    <row r="1705" spans="1:2" x14ac:dyDescent="0.25">
      <c r="A1705" s="65" t="s">
        <v>45</v>
      </c>
      <c r="B1705" s="66">
        <v>584223</v>
      </c>
    </row>
    <row r="1706" spans="1:2" x14ac:dyDescent="0.25">
      <c r="A1706" s="65" t="s">
        <v>2926</v>
      </c>
      <c r="B1706" s="66">
        <v>576485</v>
      </c>
    </row>
    <row r="1707" spans="1:2" x14ac:dyDescent="0.25">
      <c r="A1707" s="65" t="s">
        <v>2927</v>
      </c>
      <c r="B1707" s="66">
        <v>2327</v>
      </c>
    </row>
    <row r="1708" spans="1:2" x14ac:dyDescent="0.25">
      <c r="A1708" s="65" t="s">
        <v>2928</v>
      </c>
      <c r="B1708" s="66">
        <v>65226</v>
      </c>
    </row>
    <row r="1709" spans="1:2" x14ac:dyDescent="0.25">
      <c r="A1709" s="65" t="s">
        <v>2929</v>
      </c>
      <c r="B1709" s="66">
        <v>58869</v>
      </c>
    </row>
    <row r="1710" spans="1:2" x14ac:dyDescent="0.25">
      <c r="A1710" s="65" t="s">
        <v>2930</v>
      </c>
      <c r="B1710" s="66">
        <v>497467</v>
      </c>
    </row>
    <row r="1711" spans="1:2" x14ac:dyDescent="0.25">
      <c r="A1711" s="65" t="s">
        <v>2931</v>
      </c>
      <c r="B1711" s="66">
        <v>490806</v>
      </c>
    </row>
    <row r="1712" spans="1:2" x14ac:dyDescent="0.25">
      <c r="A1712" s="65" t="s">
        <v>2932</v>
      </c>
      <c r="B1712" s="66">
        <v>581661</v>
      </c>
    </row>
    <row r="1713" spans="1:2" x14ac:dyDescent="0.25">
      <c r="A1713" s="65" t="s">
        <v>2933</v>
      </c>
      <c r="B1713" s="66">
        <v>60931</v>
      </c>
    </row>
    <row r="1714" spans="1:2" x14ac:dyDescent="0.25">
      <c r="A1714" s="65" t="s">
        <v>2934</v>
      </c>
      <c r="B1714" s="66">
        <v>577268</v>
      </c>
    </row>
    <row r="1715" spans="1:2" x14ac:dyDescent="0.25">
      <c r="A1715" s="65" t="s">
        <v>2935</v>
      </c>
      <c r="B1715" s="66">
        <v>577858</v>
      </c>
    </row>
    <row r="1716" spans="1:2" x14ac:dyDescent="0.25">
      <c r="A1716" s="65" t="s">
        <v>2936</v>
      </c>
      <c r="B1716" s="66">
        <v>580229</v>
      </c>
    </row>
    <row r="1717" spans="1:2" x14ac:dyDescent="0.25">
      <c r="A1717" s="65" t="s">
        <v>2937</v>
      </c>
      <c r="B1717" s="66">
        <v>581247</v>
      </c>
    </row>
    <row r="1718" spans="1:2" x14ac:dyDescent="0.25">
      <c r="A1718" s="65" t="s">
        <v>2938</v>
      </c>
      <c r="B1718" s="66">
        <v>546952</v>
      </c>
    </row>
    <row r="1719" spans="1:2" x14ac:dyDescent="0.25">
      <c r="A1719" s="65" t="s">
        <v>2939</v>
      </c>
      <c r="B1719" s="66">
        <v>65229</v>
      </c>
    </row>
    <row r="1720" spans="1:2" x14ac:dyDescent="0.25">
      <c r="A1720" s="65" t="s">
        <v>2940</v>
      </c>
      <c r="B1720" s="66">
        <v>582074</v>
      </c>
    </row>
    <row r="1721" spans="1:2" x14ac:dyDescent="0.25">
      <c r="A1721" s="65" t="s">
        <v>2941</v>
      </c>
      <c r="B1721" s="66">
        <v>66691</v>
      </c>
    </row>
    <row r="1722" spans="1:2" x14ac:dyDescent="0.25">
      <c r="A1722" s="65" t="s">
        <v>46</v>
      </c>
      <c r="B1722" s="66">
        <v>591217</v>
      </c>
    </row>
    <row r="1723" spans="1:2" x14ac:dyDescent="0.25">
      <c r="A1723" s="65" t="s">
        <v>2942</v>
      </c>
      <c r="B1723" s="66">
        <v>66694</v>
      </c>
    </row>
    <row r="1724" spans="1:2" x14ac:dyDescent="0.25">
      <c r="A1724" s="65" t="s">
        <v>2943</v>
      </c>
      <c r="B1724" s="66">
        <v>371799</v>
      </c>
    </row>
    <row r="1725" spans="1:2" x14ac:dyDescent="0.25">
      <c r="A1725" s="65" t="s">
        <v>2944</v>
      </c>
      <c r="B1725" s="66">
        <v>578309</v>
      </c>
    </row>
    <row r="1726" spans="1:2" x14ac:dyDescent="0.25">
      <c r="A1726" s="65" t="s">
        <v>2945</v>
      </c>
      <c r="B1726" s="66">
        <v>576274</v>
      </c>
    </row>
    <row r="1727" spans="1:2" x14ac:dyDescent="0.25">
      <c r="A1727" s="65" t="s">
        <v>2946</v>
      </c>
      <c r="B1727" s="66">
        <v>582304</v>
      </c>
    </row>
    <row r="1728" spans="1:2" x14ac:dyDescent="0.25">
      <c r="A1728" s="65" t="s">
        <v>2947</v>
      </c>
      <c r="B1728" s="66">
        <v>492541</v>
      </c>
    </row>
    <row r="1729" spans="1:2" x14ac:dyDescent="0.25">
      <c r="A1729" s="65" t="s">
        <v>2948</v>
      </c>
      <c r="B1729" s="66">
        <v>579996</v>
      </c>
    </row>
    <row r="1730" spans="1:2" x14ac:dyDescent="0.25">
      <c r="A1730" s="65" t="s">
        <v>2949</v>
      </c>
      <c r="B1730" s="66">
        <v>581381</v>
      </c>
    </row>
    <row r="1731" spans="1:2" x14ac:dyDescent="0.25">
      <c r="A1731" s="65" t="s">
        <v>2950</v>
      </c>
      <c r="B1731" s="66">
        <v>58872</v>
      </c>
    </row>
    <row r="1732" spans="1:2" x14ac:dyDescent="0.25">
      <c r="A1732" s="65" t="s">
        <v>2951</v>
      </c>
      <c r="B1732" s="66">
        <v>103917</v>
      </c>
    </row>
    <row r="1733" spans="1:2" x14ac:dyDescent="0.25">
      <c r="A1733" s="65" t="s">
        <v>2952</v>
      </c>
      <c r="B1733" s="66">
        <v>576313</v>
      </c>
    </row>
    <row r="1734" spans="1:2" x14ac:dyDescent="0.25">
      <c r="A1734" s="65" t="s">
        <v>2953</v>
      </c>
      <c r="B1734" s="66">
        <v>225715</v>
      </c>
    </row>
    <row r="1735" spans="1:2" x14ac:dyDescent="0.25">
      <c r="A1735" s="65" t="s">
        <v>2954</v>
      </c>
      <c r="B1735" s="66">
        <v>487257</v>
      </c>
    </row>
    <row r="1736" spans="1:2" x14ac:dyDescent="0.25">
      <c r="A1736" s="65" t="s">
        <v>2955</v>
      </c>
      <c r="B1736" s="66">
        <v>582966</v>
      </c>
    </row>
    <row r="1737" spans="1:2" x14ac:dyDescent="0.25">
      <c r="A1737" s="65" t="s">
        <v>2956</v>
      </c>
      <c r="B1737" s="66">
        <v>211220</v>
      </c>
    </row>
    <row r="1738" spans="1:2" x14ac:dyDescent="0.25">
      <c r="A1738" s="65" t="s">
        <v>2957</v>
      </c>
      <c r="B1738" s="66">
        <v>60947</v>
      </c>
    </row>
    <row r="1739" spans="1:2" x14ac:dyDescent="0.25">
      <c r="A1739" s="65" t="s">
        <v>2958</v>
      </c>
      <c r="B1739" s="66">
        <v>589447</v>
      </c>
    </row>
    <row r="1740" spans="1:2" x14ac:dyDescent="0.25">
      <c r="A1740" s="65" t="s">
        <v>2959</v>
      </c>
      <c r="B1740" s="66">
        <v>586195</v>
      </c>
    </row>
    <row r="1741" spans="1:2" x14ac:dyDescent="0.25">
      <c r="A1741" s="65" t="s">
        <v>2960</v>
      </c>
      <c r="B1741" s="66">
        <v>60955</v>
      </c>
    </row>
    <row r="1742" spans="1:2" x14ac:dyDescent="0.25">
      <c r="A1742" s="65" t="s">
        <v>2961</v>
      </c>
      <c r="B1742" s="66">
        <v>60956</v>
      </c>
    </row>
    <row r="1743" spans="1:2" x14ac:dyDescent="0.25">
      <c r="A1743" s="65" t="s">
        <v>47</v>
      </c>
      <c r="B1743" s="66">
        <v>589786</v>
      </c>
    </row>
    <row r="1744" spans="1:2" x14ac:dyDescent="0.25">
      <c r="A1744" s="65" t="s">
        <v>2962</v>
      </c>
      <c r="B1744" s="66">
        <v>494158</v>
      </c>
    </row>
    <row r="1745" spans="1:2" x14ac:dyDescent="0.25">
      <c r="A1745" s="65" t="s">
        <v>2963</v>
      </c>
      <c r="B1745" s="66">
        <v>106350</v>
      </c>
    </row>
    <row r="1746" spans="1:2" x14ac:dyDescent="0.25">
      <c r="A1746" s="65" t="s">
        <v>2964</v>
      </c>
      <c r="B1746" s="66">
        <v>578648</v>
      </c>
    </row>
    <row r="1747" spans="1:2" x14ac:dyDescent="0.25">
      <c r="A1747" s="65" t="s">
        <v>2965</v>
      </c>
      <c r="B1747" s="66">
        <v>225720</v>
      </c>
    </row>
    <row r="1748" spans="1:2" x14ac:dyDescent="0.25">
      <c r="A1748" s="65" t="s">
        <v>2966</v>
      </c>
      <c r="B1748" s="66">
        <v>581649</v>
      </c>
    </row>
    <row r="1749" spans="1:2" x14ac:dyDescent="0.25">
      <c r="A1749" s="65" t="s">
        <v>2967</v>
      </c>
      <c r="B1749" s="66">
        <v>549239</v>
      </c>
    </row>
    <row r="1750" spans="1:2" x14ac:dyDescent="0.25">
      <c r="A1750" s="65" t="s">
        <v>2968</v>
      </c>
      <c r="B1750" s="66">
        <v>211236</v>
      </c>
    </row>
    <row r="1751" spans="1:2" x14ac:dyDescent="0.25">
      <c r="A1751" s="65" t="s">
        <v>2969</v>
      </c>
      <c r="B1751" s="66">
        <v>576605</v>
      </c>
    </row>
    <row r="1752" spans="1:2" x14ac:dyDescent="0.25">
      <c r="A1752" s="65" t="s">
        <v>2970</v>
      </c>
      <c r="B1752" s="66">
        <v>493284</v>
      </c>
    </row>
    <row r="1753" spans="1:2" x14ac:dyDescent="0.25">
      <c r="A1753" s="65" t="s">
        <v>2971</v>
      </c>
      <c r="B1753" s="66">
        <v>225723</v>
      </c>
    </row>
    <row r="1754" spans="1:2" x14ac:dyDescent="0.25">
      <c r="A1754" s="65" t="s">
        <v>2972</v>
      </c>
      <c r="B1754" s="66">
        <v>494581</v>
      </c>
    </row>
    <row r="1755" spans="1:2" x14ac:dyDescent="0.25">
      <c r="A1755" s="65" t="s">
        <v>2973</v>
      </c>
      <c r="B1755" s="66">
        <v>575063</v>
      </c>
    </row>
    <row r="1756" spans="1:2" x14ac:dyDescent="0.25">
      <c r="A1756" s="65" t="s">
        <v>2974</v>
      </c>
      <c r="B1756" s="66">
        <v>44046</v>
      </c>
    </row>
    <row r="1757" spans="1:2" x14ac:dyDescent="0.25">
      <c r="A1757" s="65" t="s">
        <v>2975</v>
      </c>
      <c r="B1757" s="66">
        <v>580985</v>
      </c>
    </row>
    <row r="1758" spans="1:2" x14ac:dyDescent="0.25">
      <c r="A1758" s="65" t="s">
        <v>2976</v>
      </c>
      <c r="B1758" s="66">
        <v>548498</v>
      </c>
    </row>
    <row r="1759" spans="1:2" x14ac:dyDescent="0.25">
      <c r="A1759" s="65" t="s">
        <v>2977</v>
      </c>
      <c r="B1759" s="66">
        <v>574847</v>
      </c>
    </row>
    <row r="1760" spans="1:2" x14ac:dyDescent="0.25">
      <c r="A1760" s="65" t="s">
        <v>2978</v>
      </c>
      <c r="B1760" s="66">
        <v>586763</v>
      </c>
    </row>
    <row r="1761" spans="1:2" x14ac:dyDescent="0.25">
      <c r="A1761" s="65" t="s">
        <v>2979</v>
      </c>
      <c r="B1761" s="66">
        <v>362158</v>
      </c>
    </row>
    <row r="1762" spans="1:2" x14ac:dyDescent="0.25">
      <c r="A1762" s="65" t="s">
        <v>2980</v>
      </c>
      <c r="B1762" s="66">
        <v>489087</v>
      </c>
    </row>
    <row r="1763" spans="1:2" x14ac:dyDescent="0.25">
      <c r="A1763" s="65" t="s">
        <v>2981</v>
      </c>
      <c r="B1763" s="66">
        <v>548920</v>
      </c>
    </row>
    <row r="1764" spans="1:2" x14ac:dyDescent="0.25">
      <c r="A1764" s="65" t="s">
        <v>2982</v>
      </c>
      <c r="B1764" s="66">
        <v>494161</v>
      </c>
    </row>
    <row r="1765" spans="1:2" x14ac:dyDescent="0.25">
      <c r="A1765" s="65" t="s">
        <v>2983</v>
      </c>
      <c r="B1765" s="66">
        <v>211257</v>
      </c>
    </row>
    <row r="1766" spans="1:2" x14ac:dyDescent="0.25">
      <c r="A1766" s="65" t="s">
        <v>2984</v>
      </c>
      <c r="B1766" s="66">
        <v>284089</v>
      </c>
    </row>
    <row r="1767" spans="1:2" x14ac:dyDescent="0.25">
      <c r="A1767" s="65" t="s">
        <v>2985</v>
      </c>
      <c r="B1767" s="66">
        <v>64010</v>
      </c>
    </row>
    <row r="1768" spans="1:2" x14ac:dyDescent="0.25">
      <c r="A1768" s="65" t="s">
        <v>2986</v>
      </c>
      <c r="B1768" s="66">
        <v>217513</v>
      </c>
    </row>
    <row r="1769" spans="1:2" x14ac:dyDescent="0.25">
      <c r="A1769" s="65" t="s">
        <v>2987</v>
      </c>
      <c r="B1769" s="66">
        <v>362169</v>
      </c>
    </row>
    <row r="1770" spans="1:2" x14ac:dyDescent="0.25">
      <c r="A1770" s="65" t="s">
        <v>2988</v>
      </c>
      <c r="B1770" s="66">
        <v>60965</v>
      </c>
    </row>
    <row r="1771" spans="1:2" x14ac:dyDescent="0.25">
      <c r="A1771" s="65" t="s">
        <v>2989</v>
      </c>
      <c r="B1771" s="66">
        <v>211260</v>
      </c>
    </row>
    <row r="1772" spans="1:2" x14ac:dyDescent="0.25">
      <c r="A1772" s="65" t="s">
        <v>2990</v>
      </c>
      <c r="B1772" s="66">
        <v>580966</v>
      </c>
    </row>
    <row r="1773" spans="1:2" x14ac:dyDescent="0.25">
      <c r="A1773" s="65" t="s">
        <v>2991</v>
      </c>
      <c r="B1773" s="66">
        <v>492026</v>
      </c>
    </row>
    <row r="1774" spans="1:2" x14ac:dyDescent="0.25">
      <c r="A1774" s="65" t="s">
        <v>2992</v>
      </c>
      <c r="B1774" s="66">
        <v>490678</v>
      </c>
    </row>
    <row r="1775" spans="1:2" x14ac:dyDescent="0.25">
      <c r="A1775" s="65" t="s">
        <v>2993</v>
      </c>
      <c r="B1775" s="66">
        <v>2335</v>
      </c>
    </row>
    <row r="1776" spans="1:2" x14ac:dyDescent="0.25">
      <c r="A1776" s="65" t="s">
        <v>2994</v>
      </c>
      <c r="B1776" s="66">
        <v>60970</v>
      </c>
    </row>
    <row r="1777" spans="1:2" x14ac:dyDescent="0.25">
      <c r="A1777" s="65" t="s">
        <v>2995</v>
      </c>
      <c r="B1777" s="66">
        <v>587638</v>
      </c>
    </row>
    <row r="1778" spans="1:2" x14ac:dyDescent="0.25">
      <c r="A1778" s="65" t="s">
        <v>2996</v>
      </c>
      <c r="B1778" s="66">
        <v>362184</v>
      </c>
    </row>
    <row r="1779" spans="1:2" x14ac:dyDescent="0.25">
      <c r="A1779" s="65" t="s">
        <v>2997</v>
      </c>
      <c r="B1779" s="66">
        <v>211265</v>
      </c>
    </row>
    <row r="1780" spans="1:2" x14ac:dyDescent="0.25">
      <c r="A1780" s="65" t="s">
        <v>2998</v>
      </c>
      <c r="B1780" s="66">
        <v>490289</v>
      </c>
    </row>
    <row r="1781" spans="1:2" x14ac:dyDescent="0.25">
      <c r="A1781" s="65" t="s">
        <v>2999</v>
      </c>
      <c r="B1781" s="66">
        <v>58883</v>
      </c>
    </row>
    <row r="1782" spans="1:2" x14ac:dyDescent="0.25">
      <c r="A1782" s="65" t="s">
        <v>3000</v>
      </c>
      <c r="B1782" s="66">
        <v>583852</v>
      </c>
    </row>
    <row r="1783" spans="1:2" x14ac:dyDescent="0.25">
      <c r="A1783" s="65" t="s">
        <v>3001</v>
      </c>
      <c r="B1783" s="66">
        <v>217520</v>
      </c>
    </row>
    <row r="1784" spans="1:2" x14ac:dyDescent="0.25">
      <c r="A1784" s="65" t="s">
        <v>3002</v>
      </c>
      <c r="B1784" s="66">
        <v>576166</v>
      </c>
    </row>
    <row r="1785" spans="1:2" x14ac:dyDescent="0.25">
      <c r="A1785" s="65" t="s">
        <v>3003</v>
      </c>
      <c r="B1785" s="66">
        <v>581872</v>
      </c>
    </row>
    <row r="1786" spans="1:2" x14ac:dyDescent="0.25">
      <c r="A1786" s="65" t="s">
        <v>3003</v>
      </c>
      <c r="B1786" s="66">
        <v>585722</v>
      </c>
    </row>
    <row r="1787" spans="1:2" x14ac:dyDescent="0.25">
      <c r="A1787" s="65" t="s">
        <v>3004</v>
      </c>
      <c r="B1787" s="66">
        <v>490526</v>
      </c>
    </row>
    <row r="1788" spans="1:2" x14ac:dyDescent="0.25">
      <c r="A1788" s="65" t="s">
        <v>3005</v>
      </c>
      <c r="B1788" s="66">
        <v>487027</v>
      </c>
    </row>
    <row r="1789" spans="1:2" x14ac:dyDescent="0.25">
      <c r="A1789" s="65" t="s">
        <v>3006</v>
      </c>
      <c r="B1789" s="66">
        <v>580410</v>
      </c>
    </row>
    <row r="1790" spans="1:2" x14ac:dyDescent="0.25">
      <c r="A1790" s="65" t="s">
        <v>3007</v>
      </c>
      <c r="B1790" s="66">
        <v>580894</v>
      </c>
    </row>
    <row r="1791" spans="1:2" x14ac:dyDescent="0.25">
      <c r="A1791" s="65" t="s">
        <v>3008</v>
      </c>
      <c r="B1791" s="66">
        <v>497517</v>
      </c>
    </row>
    <row r="1792" spans="1:2" x14ac:dyDescent="0.25">
      <c r="A1792" s="65" t="s">
        <v>3009</v>
      </c>
      <c r="B1792" s="66">
        <v>223350</v>
      </c>
    </row>
    <row r="1793" spans="1:2" x14ac:dyDescent="0.25">
      <c r="A1793" s="65" t="s">
        <v>3010</v>
      </c>
      <c r="B1793" s="66">
        <v>577875</v>
      </c>
    </row>
    <row r="1794" spans="1:2" x14ac:dyDescent="0.25">
      <c r="A1794" s="65" t="s">
        <v>3011</v>
      </c>
      <c r="B1794" s="66">
        <v>105041</v>
      </c>
    </row>
    <row r="1795" spans="1:2" x14ac:dyDescent="0.25">
      <c r="A1795" s="65" t="s">
        <v>3012</v>
      </c>
      <c r="B1795" s="66">
        <v>217524</v>
      </c>
    </row>
    <row r="1796" spans="1:2" x14ac:dyDescent="0.25">
      <c r="A1796" s="65" t="s">
        <v>12439</v>
      </c>
      <c r="B1796" s="66">
        <v>594098</v>
      </c>
    </row>
    <row r="1797" spans="1:2" x14ac:dyDescent="0.25">
      <c r="A1797" s="65" t="s">
        <v>3013</v>
      </c>
      <c r="B1797" s="66">
        <v>60989</v>
      </c>
    </row>
    <row r="1798" spans="1:2" x14ac:dyDescent="0.25">
      <c r="A1798" s="65" t="s">
        <v>3014</v>
      </c>
      <c r="B1798" s="66">
        <v>577109</v>
      </c>
    </row>
    <row r="1799" spans="1:2" x14ac:dyDescent="0.25">
      <c r="A1799" s="65" t="s">
        <v>3015</v>
      </c>
      <c r="B1799" s="66">
        <v>217525</v>
      </c>
    </row>
    <row r="1800" spans="1:2" x14ac:dyDescent="0.25">
      <c r="A1800" s="65" t="s">
        <v>3016</v>
      </c>
      <c r="B1800" s="66">
        <v>583914</v>
      </c>
    </row>
    <row r="1801" spans="1:2" x14ac:dyDescent="0.25">
      <c r="A1801" s="65" t="s">
        <v>3017</v>
      </c>
      <c r="B1801" s="66">
        <v>576010</v>
      </c>
    </row>
    <row r="1802" spans="1:2" x14ac:dyDescent="0.25">
      <c r="A1802" s="65" t="s">
        <v>3018</v>
      </c>
      <c r="B1802" s="66">
        <v>65244</v>
      </c>
    </row>
    <row r="1803" spans="1:2" x14ac:dyDescent="0.25">
      <c r="A1803" s="65" t="s">
        <v>3019</v>
      </c>
      <c r="B1803" s="66">
        <v>275969</v>
      </c>
    </row>
    <row r="1804" spans="1:2" x14ac:dyDescent="0.25">
      <c r="A1804" s="65" t="s">
        <v>3020</v>
      </c>
      <c r="B1804" s="66">
        <v>578734</v>
      </c>
    </row>
    <row r="1805" spans="1:2" x14ac:dyDescent="0.25">
      <c r="A1805" s="65" t="s">
        <v>3021</v>
      </c>
      <c r="B1805" s="66">
        <v>60996</v>
      </c>
    </row>
    <row r="1806" spans="1:2" x14ac:dyDescent="0.25">
      <c r="A1806" s="65" t="s">
        <v>3022</v>
      </c>
      <c r="B1806" s="66">
        <v>586075</v>
      </c>
    </row>
    <row r="1807" spans="1:2" x14ac:dyDescent="0.25">
      <c r="A1807" s="65" t="s">
        <v>3023</v>
      </c>
      <c r="B1807" s="66">
        <v>60997</v>
      </c>
    </row>
    <row r="1808" spans="1:2" x14ac:dyDescent="0.25">
      <c r="A1808" s="65" t="s">
        <v>3024</v>
      </c>
      <c r="B1808" s="66">
        <v>493467</v>
      </c>
    </row>
    <row r="1809" spans="1:2" x14ac:dyDescent="0.25">
      <c r="A1809" s="65" t="s">
        <v>3025</v>
      </c>
      <c r="B1809" s="66">
        <v>587664</v>
      </c>
    </row>
    <row r="1810" spans="1:2" x14ac:dyDescent="0.25">
      <c r="A1810" s="65" t="s">
        <v>3026</v>
      </c>
      <c r="B1810" s="66">
        <v>60999</v>
      </c>
    </row>
    <row r="1811" spans="1:2" x14ac:dyDescent="0.25">
      <c r="A1811" s="65" t="s">
        <v>3027</v>
      </c>
      <c r="B1811" s="66">
        <v>583190</v>
      </c>
    </row>
    <row r="1812" spans="1:2" x14ac:dyDescent="0.25">
      <c r="A1812" s="65" t="s">
        <v>3028</v>
      </c>
      <c r="B1812" s="66">
        <v>61001</v>
      </c>
    </row>
    <row r="1813" spans="1:2" x14ac:dyDescent="0.25">
      <c r="A1813" s="65" t="s">
        <v>3029</v>
      </c>
      <c r="B1813" s="66">
        <v>65248</v>
      </c>
    </row>
    <row r="1814" spans="1:2" x14ac:dyDescent="0.25">
      <c r="A1814" s="65" t="s">
        <v>3030</v>
      </c>
      <c r="B1814" s="66">
        <v>362262</v>
      </c>
    </row>
    <row r="1815" spans="1:2" x14ac:dyDescent="0.25">
      <c r="A1815" s="65" t="s">
        <v>3031</v>
      </c>
      <c r="B1815" s="66">
        <v>61005</v>
      </c>
    </row>
    <row r="1816" spans="1:2" x14ac:dyDescent="0.25">
      <c r="A1816" s="65" t="s">
        <v>3032</v>
      </c>
      <c r="B1816" s="66">
        <v>591248</v>
      </c>
    </row>
    <row r="1817" spans="1:2" x14ac:dyDescent="0.25">
      <c r="A1817" s="65" t="s">
        <v>3033</v>
      </c>
      <c r="B1817" s="66">
        <v>592767</v>
      </c>
    </row>
    <row r="1818" spans="1:2" x14ac:dyDescent="0.25">
      <c r="A1818" s="65" t="s">
        <v>3034</v>
      </c>
      <c r="B1818" s="66">
        <v>66718</v>
      </c>
    </row>
    <row r="1819" spans="1:2" x14ac:dyDescent="0.25">
      <c r="A1819" s="65" t="s">
        <v>3035</v>
      </c>
      <c r="B1819" s="66">
        <v>58897</v>
      </c>
    </row>
    <row r="1820" spans="1:2" x14ac:dyDescent="0.25">
      <c r="A1820" s="65" t="s">
        <v>3036</v>
      </c>
      <c r="B1820" s="66">
        <v>371843</v>
      </c>
    </row>
    <row r="1821" spans="1:2" x14ac:dyDescent="0.25">
      <c r="A1821" s="65" t="s">
        <v>3037</v>
      </c>
      <c r="B1821" s="66">
        <v>494170</v>
      </c>
    </row>
    <row r="1822" spans="1:2" x14ac:dyDescent="0.25">
      <c r="A1822" s="65" t="s">
        <v>3038</v>
      </c>
      <c r="B1822" s="66">
        <v>65251</v>
      </c>
    </row>
    <row r="1823" spans="1:2" x14ac:dyDescent="0.25">
      <c r="A1823" s="65" t="s">
        <v>3038</v>
      </c>
      <c r="B1823" s="66">
        <v>491807</v>
      </c>
    </row>
    <row r="1824" spans="1:2" x14ac:dyDescent="0.25">
      <c r="A1824" s="65" t="s">
        <v>3039</v>
      </c>
      <c r="B1824" s="66">
        <v>580529</v>
      </c>
    </row>
    <row r="1825" spans="1:2" x14ac:dyDescent="0.25">
      <c r="A1825" s="65" t="s">
        <v>3040</v>
      </c>
      <c r="B1825" s="66">
        <v>66723</v>
      </c>
    </row>
    <row r="1826" spans="1:2" x14ac:dyDescent="0.25">
      <c r="A1826" s="65" t="s">
        <v>3041</v>
      </c>
      <c r="B1826" s="66">
        <v>362303</v>
      </c>
    </row>
    <row r="1827" spans="1:2" x14ac:dyDescent="0.25">
      <c r="A1827" s="65" t="s">
        <v>3042</v>
      </c>
      <c r="B1827" s="66">
        <v>257740</v>
      </c>
    </row>
    <row r="1828" spans="1:2" x14ac:dyDescent="0.25">
      <c r="A1828" s="65" t="s">
        <v>3043</v>
      </c>
      <c r="B1828" s="66">
        <v>217536</v>
      </c>
    </row>
    <row r="1829" spans="1:2" x14ac:dyDescent="0.25">
      <c r="A1829" s="65" t="s">
        <v>3044</v>
      </c>
      <c r="B1829" s="66">
        <v>104459</v>
      </c>
    </row>
    <row r="1830" spans="1:2" x14ac:dyDescent="0.25">
      <c r="A1830" s="65" t="s">
        <v>3045</v>
      </c>
      <c r="B1830" s="66">
        <v>494702</v>
      </c>
    </row>
    <row r="1831" spans="1:2" x14ac:dyDescent="0.25">
      <c r="A1831" s="65" t="s">
        <v>3046</v>
      </c>
      <c r="B1831" s="66">
        <v>578819</v>
      </c>
    </row>
    <row r="1832" spans="1:2" x14ac:dyDescent="0.25">
      <c r="A1832" s="65" t="s">
        <v>3047</v>
      </c>
      <c r="B1832" s="66">
        <v>362316</v>
      </c>
    </row>
    <row r="1833" spans="1:2" x14ac:dyDescent="0.25">
      <c r="A1833" s="65" t="s">
        <v>3048</v>
      </c>
      <c r="B1833" s="66">
        <v>494646</v>
      </c>
    </row>
    <row r="1834" spans="1:2" x14ac:dyDescent="0.25">
      <c r="A1834" s="65" t="s">
        <v>3048</v>
      </c>
      <c r="B1834" s="66">
        <v>580889</v>
      </c>
    </row>
    <row r="1835" spans="1:2" x14ac:dyDescent="0.25">
      <c r="A1835" s="65" t="s">
        <v>3049</v>
      </c>
      <c r="B1835" s="66">
        <v>582837</v>
      </c>
    </row>
    <row r="1836" spans="1:2" x14ac:dyDescent="0.25">
      <c r="A1836" s="65" t="s">
        <v>3050</v>
      </c>
      <c r="B1836" s="66">
        <v>104460</v>
      </c>
    </row>
    <row r="1837" spans="1:2" x14ac:dyDescent="0.25">
      <c r="A1837" s="65" t="s">
        <v>3051</v>
      </c>
      <c r="B1837" s="66">
        <v>574884</v>
      </c>
    </row>
    <row r="1838" spans="1:2" x14ac:dyDescent="0.25">
      <c r="A1838" s="65" t="s">
        <v>3052</v>
      </c>
      <c r="B1838" s="66">
        <v>66727</v>
      </c>
    </row>
    <row r="1839" spans="1:2" x14ac:dyDescent="0.25">
      <c r="A1839" s="65" t="s">
        <v>3053</v>
      </c>
      <c r="B1839" s="66">
        <v>257759</v>
      </c>
    </row>
    <row r="1840" spans="1:2" x14ac:dyDescent="0.25">
      <c r="A1840" s="65" t="s">
        <v>3054</v>
      </c>
      <c r="B1840" s="66">
        <v>583197</v>
      </c>
    </row>
    <row r="1841" spans="1:2" x14ac:dyDescent="0.25">
      <c r="A1841" s="65" t="s">
        <v>3055</v>
      </c>
      <c r="B1841" s="66">
        <v>587745</v>
      </c>
    </row>
    <row r="1842" spans="1:2" x14ac:dyDescent="0.25">
      <c r="A1842" s="65" t="s">
        <v>3056</v>
      </c>
      <c r="B1842" s="66">
        <v>579983</v>
      </c>
    </row>
    <row r="1843" spans="1:2" x14ac:dyDescent="0.25">
      <c r="A1843" s="65" t="s">
        <v>3057</v>
      </c>
      <c r="B1843" s="66">
        <v>579110</v>
      </c>
    </row>
    <row r="1844" spans="1:2" x14ac:dyDescent="0.25">
      <c r="A1844" s="65" t="s">
        <v>3058</v>
      </c>
      <c r="B1844" s="66">
        <v>374940</v>
      </c>
    </row>
    <row r="1845" spans="1:2" x14ac:dyDescent="0.25">
      <c r="A1845" s="65" t="s">
        <v>3059</v>
      </c>
      <c r="B1845" s="66">
        <v>61037</v>
      </c>
    </row>
    <row r="1846" spans="1:2" x14ac:dyDescent="0.25">
      <c r="A1846" s="65" t="s">
        <v>3059</v>
      </c>
      <c r="B1846" s="66">
        <v>65254</v>
      </c>
    </row>
    <row r="1847" spans="1:2" x14ac:dyDescent="0.25">
      <c r="A1847" s="65" t="s">
        <v>3060</v>
      </c>
      <c r="B1847" s="66">
        <v>584786</v>
      </c>
    </row>
    <row r="1848" spans="1:2" x14ac:dyDescent="0.25">
      <c r="A1848" s="65" t="s">
        <v>3061</v>
      </c>
      <c r="B1848" s="66">
        <v>579044</v>
      </c>
    </row>
    <row r="1849" spans="1:2" x14ac:dyDescent="0.25">
      <c r="A1849" s="65" t="s">
        <v>3062</v>
      </c>
      <c r="B1849" s="66">
        <v>61039</v>
      </c>
    </row>
    <row r="1850" spans="1:2" x14ac:dyDescent="0.25">
      <c r="A1850" s="65" t="s">
        <v>3063</v>
      </c>
      <c r="B1850" s="66">
        <v>287502</v>
      </c>
    </row>
    <row r="1851" spans="1:2" x14ac:dyDescent="0.25">
      <c r="A1851" s="65" t="s">
        <v>3064</v>
      </c>
      <c r="B1851" s="66">
        <v>65259</v>
      </c>
    </row>
    <row r="1852" spans="1:2" x14ac:dyDescent="0.25">
      <c r="A1852" s="65" t="s">
        <v>3065</v>
      </c>
      <c r="B1852" s="66">
        <v>588323</v>
      </c>
    </row>
    <row r="1853" spans="1:2" x14ac:dyDescent="0.25">
      <c r="A1853" s="65" t="s">
        <v>3066</v>
      </c>
      <c r="B1853" s="66">
        <v>65260</v>
      </c>
    </row>
    <row r="1854" spans="1:2" x14ac:dyDescent="0.25">
      <c r="A1854" s="65" t="s">
        <v>12440</v>
      </c>
      <c r="B1854" s="66">
        <v>594189</v>
      </c>
    </row>
    <row r="1855" spans="1:2" x14ac:dyDescent="0.25">
      <c r="A1855" s="65" t="s">
        <v>3067</v>
      </c>
      <c r="B1855" s="66">
        <v>581630</v>
      </c>
    </row>
    <row r="1856" spans="1:2" x14ac:dyDescent="0.25">
      <c r="A1856" s="65" t="s">
        <v>3068</v>
      </c>
      <c r="B1856" s="66">
        <v>576579</v>
      </c>
    </row>
    <row r="1857" spans="1:2" x14ac:dyDescent="0.25">
      <c r="A1857" s="65" t="s">
        <v>3069</v>
      </c>
      <c r="B1857" s="66">
        <v>577126</v>
      </c>
    </row>
    <row r="1858" spans="1:2" x14ac:dyDescent="0.25">
      <c r="A1858" s="65" t="s">
        <v>3070</v>
      </c>
      <c r="B1858" s="66">
        <v>487232</v>
      </c>
    </row>
    <row r="1859" spans="1:2" x14ac:dyDescent="0.25">
      <c r="A1859" s="65" t="s">
        <v>3071</v>
      </c>
      <c r="B1859" s="66">
        <v>582842</v>
      </c>
    </row>
    <row r="1860" spans="1:2" x14ac:dyDescent="0.25">
      <c r="A1860" s="65" t="s">
        <v>3072</v>
      </c>
      <c r="B1860" s="66">
        <v>577819</v>
      </c>
    </row>
    <row r="1861" spans="1:2" x14ac:dyDescent="0.25">
      <c r="A1861" s="65" t="s">
        <v>3073</v>
      </c>
      <c r="B1861" s="66">
        <v>582023</v>
      </c>
    </row>
    <row r="1862" spans="1:2" x14ac:dyDescent="0.25">
      <c r="A1862" s="65" t="s">
        <v>3074</v>
      </c>
      <c r="B1862" s="66">
        <v>579213</v>
      </c>
    </row>
    <row r="1863" spans="1:2" x14ac:dyDescent="0.25">
      <c r="A1863" s="65" t="s">
        <v>3075</v>
      </c>
      <c r="B1863" s="66">
        <v>65262</v>
      </c>
    </row>
    <row r="1864" spans="1:2" x14ac:dyDescent="0.25">
      <c r="A1864" s="65" t="s">
        <v>3076</v>
      </c>
      <c r="B1864" s="66">
        <v>223869</v>
      </c>
    </row>
    <row r="1865" spans="1:2" x14ac:dyDescent="0.25">
      <c r="A1865" s="65" t="s">
        <v>3077</v>
      </c>
      <c r="B1865" s="66">
        <v>492173</v>
      </c>
    </row>
    <row r="1866" spans="1:2" x14ac:dyDescent="0.25">
      <c r="A1866" s="65" t="s">
        <v>3078</v>
      </c>
      <c r="B1866" s="66">
        <v>576608</v>
      </c>
    </row>
    <row r="1867" spans="1:2" x14ac:dyDescent="0.25">
      <c r="A1867" s="65" t="s">
        <v>3079</v>
      </c>
      <c r="B1867" s="66">
        <v>65263</v>
      </c>
    </row>
    <row r="1868" spans="1:2" x14ac:dyDescent="0.25">
      <c r="A1868" s="65" t="s">
        <v>3080</v>
      </c>
      <c r="B1868" s="66">
        <v>576479</v>
      </c>
    </row>
    <row r="1869" spans="1:2" x14ac:dyDescent="0.25">
      <c r="A1869" s="65" t="s">
        <v>3081</v>
      </c>
      <c r="B1869" s="66">
        <v>584943</v>
      </c>
    </row>
    <row r="1870" spans="1:2" x14ac:dyDescent="0.25">
      <c r="A1870" s="65" t="s">
        <v>3082</v>
      </c>
      <c r="B1870" s="66">
        <v>578022</v>
      </c>
    </row>
    <row r="1871" spans="1:2" x14ac:dyDescent="0.25">
      <c r="A1871" s="65" t="s">
        <v>3083</v>
      </c>
      <c r="B1871" s="66">
        <v>65264</v>
      </c>
    </row>
    <row r="1872" spans="1:2" x14ac:dyDescent="0.25">
      <c r="A1872" s="65" t="s">
        <v>958</v>
      </c>
      <c r="B1872" s="66">
        <v>592366</v>
      </c>
    </row>
    <row r="1873" spans="1:2" x14ac:dyDescent="0.25">
      <c r="A1873" s="65" t="s">
        <v>3084</v>
      </c>
      <c r="B1873" s="66">
        <v>574881</v>
      </c>
    </row>
    <row r="1874" spans="1:2" x14ac:dyDescent="0.25">
      <c r="A1874" s="65" t="s">
        <v>3085</v>
      </c>
      <c r="B1874" s="66">
        <v>61055</v>
      </c>
    </row>
    <row r="1875" spans="1:2" x14ac:dyDescent="0.25">
      <c r="A1875" s="65" t="s">
        <v>3086</v>
      </c>
      <c r="B1875" s="66">
        <v>65265</v>
      </c>
    </row>
    <row r="1876" spans="1:2" x14ac:dyDescent="0.25">
      <c r="A1876" s="65" t="s">
        <v>3087</v>
      </c>
      <c r="B1876" s="66">
        <v>58908</v>
      </c>
    </row>
    <row r="1877" spans="1:2" x14ac:dyDescent="0.25">
      <c r="A1877" s="65" t="s">
        <v>3088</v>
      </c>
      <c r="B1877" s="66">
        <v>492269</v>
      </c>
    </row>
    <row r="1878" spans="1:2" x14ac:dyDescent="0.25">
      <c r="A1878" s="65" t="s">
        <v>3089</v>
      </c>
      <c r="B1878" s="66">
        <v>61056</v>
      </c>
    </row>
    <row r="1879" spans="1:2" x14ac:dyDescent="0.25">
      <c r="A1879" s="65" t="s">
        <v>3090</v>
      </c>
      <c r="B1879" s="66">
        <v>61059</v>
      </c>
    </row>
    <row r="1880" spans="1:2" x14ac:dyDescent="0.25">
      <c r="A1880" s="65" t="s">
        <v>3091</v>
      </c>
      <c r="B1880" s="66">
        <v>581753</v>
      </c>
    </row>
    <row r="1881" spans="1:2" x14ac:dyDescent="0.25">
      <c r="A1881" s="65" t="s">
        <v>3092</v>
      </c>
      <c r="B1881" s="66">
        <v>583080</v>
      </c>
    </row>
    <row r="1882" spans="1:2" x14ac:dyDescent="0.25">
      <c r="A1882" s="65" t="s">
        <v>3093</v>
      </c>
      <c r="B1882" s="66">
        <v>106415</v>
      </c>
    </row>
    <row r="1883" spans="1:2" x14ac:dyDescent="0.25">
      <c r="A1883" s="65" t="s">
        <v>3094</v>
      </c>
      <c r="B1883" s="66">
        <v>362406</v>
      </c>
    </row>
    <row r="1884" spans="1:2" x14ac:dyDescent="0.25">
      <c r="A1884" s="65" t="s">
        <v>3095</v>
      </c>
      <c r="B1884" s="66">
        <v>61074</v>
      </c>
    </row>
    <row r="1885" spans="1:2" x14ac:dyDescent="0.25">
      <c r="A1885" s="65" t="s">
        <v>3096</v>
      </c>
      <c r="B1885" s="66">
        <v>491355</v>
      </c>
    </row>
    <row r="1886" spans="1:2" x14ac:dyDescent="0.25">
      <c r="A1886" s="65" t="s">
        <v>3097</v>
      </c>
      <c r="B1886" s="66">
        <v>273654</v>
      </c>
    </row>
    <row r="1887" spans="1:2" x14ac:dyDescent="0.25">
      <c r="A1887" s="65" t="s">
        <v>3098</v>
      </c>
      <c r="B1887" s="66">
        <v>211436</v>
      </c>
    </row>
    <row r="1888" spans="1:2" x14ac:dyDescent="0.25">
      <c r="A1888" s="65" t="s">
        <v>3099</v>
      </c>
      <c r="B1888" s="66">
        <v>581809</v>
      </c>
    </row>
    <row r="1889" spans="1:2" x14ac:dyDescent="0.25">
      <c r="A1889" s="65" t="s">
        <v>3100</v>
      </c>
      <c r="B1889" s="66">
        <v>211439</v>
      </c>
    </row>
    <row r="1890" spans="1:2" x14ac:dyDescent="0.25">
      <c r="A1890" s="65" t="s">
        <v>3101</v>
      </c>
      <c r="B1890" s="66">
        <v>61075</v>
      </c>
    </row>
    <row r="1891" spans="1:2" x14ac:dyDescent="0.25">
      <c r="A1891" s="65" t="s">
        <v>3102</v>
      </c>
      <c r="B1891" s="66">
        <v>584996</v>
      </c>
    </row>
    <row r="1892" spans="1:2" x14ac:dyDescent="0.25">
      <c r="A1892" s="65" t="s">
        <v>3103</v>
      </c>
      <c r="B1892" s="66">
        <v>58922</v>
      </c>
    </row>
    <row r="1893" spans="1:2" x14ac:dyDescent="0.25">
      <c r="A1893" s="65" t="s">
        <v>3104</v>
      </c>
      <c r="B1893" s="66">
        <v>224877</v>
      </c>
    </row>
    <row r="1894" spans="1:2" x14ac:dyDescent="0.25">
      <c r="A1894" s="65" t="s">
        <v>3105</v>
      </c>
      <c r="B1894" s="66">
        <v>2369</v>
      </c>
    </row>
    <row r="1895" spans="1:2" x14ac:dyDescent="0.25">
      <c r="A1895" s="65" t="s">
        <v>3106</v>
      </c>
      <c r="B1895" s="66">
        <v>65271</v>
      </c>
    </row>
    <row r="1896" spans="1:2" x14ac:dyDescent="0.25">
      <c r="A1896" s="65" t="s">
        <v>3107</v>
      </c>
      <c r="B1896" s="66">
        <v>581223</v>
      </c>
    </row>
    <row r="1897" spans="1:2" x14ac:dyDescent="0.25">
      <c r="A1897" s="65" t="s">
        <v>3108</v>
      </c>
      <c r="B1897" s="66">
        <v>64740</v>
      </c>
    </row>
    <row r="1898" spans="1:2" x14ac:dyDescent="0.25">
      <c r="A1898" s="65" t="s">
        <v>3109</v>
      </c>
      <c r="B1898" s="66">
        <v>488919</v>
      </c>
    </row>
    <row r="1899" spans="1:2" x14ac:dyDescent="0.25">
      <c r="A1899" s="65" t="s">
        <v>3110</v>
      </c>
      <c r="B1899" s="66">
        <v>587350</v>
      </c>
    </row>
    <row r="1900" spans="1:2" x14ac:dyDescent="0.25">
      <c r="A1900" s="65" t="s">
        <v>3111</v>
      </c>
      <c r="B1900" s="66">
        <v>493385</v>
      </c>
    </row>
    <row r="1901" spans="1:2" x14ac:dyDescent="0.25">
      <c r="A1901" s="65" t="s">
        <v>3112</v>
      </c>
      <c r="B1901" s="66">
        <v>58923</v>
      </c>
    </row>
    <row r="1902" spans="1:2" x14ac:dyDescent="0.25">
      <c r="A1902" s="65" t="s">
        <v>3113</v>
      </c>
      <c r="B1902" s="66">
        <v>584799</v>
      </c>
    </row>
    <row r="1903" spans="1:2" x14ac:dyDescent="0.25">
      <c r="A1903" s="65" t="s">
        <v>3114</v>
      </c>
      <c r="B1903" s="66">
        <v>61125</v>
      </c>
    </row>
    <row r="1904" spans="1:2" x14ac:dyDescent="0.25">
      <c r="A1904" s="65" t="s">
        <v>3115</v>
      </c>
      <c r="B1904" s="66">
        <v>587143</v>
      </c>
    </row>
    <row r="1905" spans="1:2" x14ac:dyDescent="0.25">
      <c r="A1905" s="65" t="s">
        <v>3116</v>
      </c>
      <c r="B1905" s="66">
        <v>362517</v>
      </c>
    </row>
    <row r="1906" spans="1:2" x14ac:dyDescent="0.25">
      <c r="A1906" s="65" t="s">
        <v>48</v>
      </c>
      <c r="B1906" s="66">
        <v>258124</v>
      </c>
    </row>
    <row r="1907" spans="1:2" x14ac:dyDescent="0.25">
      <c r="A1907" s="65" t="s">
        <v>3117</v>
      </c>
      <c r="B1907" s="66">
        <v>493324</v>
      </c>
    </row>
    <row r="1908" spans="1:2" x14ac:dyDescent="0.25">
      <c r="A1908" s="65" t="s">
        <v>3118</v>
      </c>
      <c r="B1908" s="66">
        <v>491583</v>
      </c>
    </row>
    <row r="1909" spans="1:2" x14ac:dyDescent="0.25">
      <c r="A1909" s="65" t="s">
        <v>3119</v>
      </c>
      <c r="B1909" s="66">
        <v>106458</v>
      </c>
    </row>
    <row r="1910" spans="1:2" x14ac:dyDescent="0.25">
      <c r="A1910" s="65" t="s">
        <v>3120</v>
      </c>
      <c r="B1910" s="66">
        <v>575700</v>
      </c>
    </row>
    <row r="1911" spans="1:2" x14ac:dyDescent="0.25">
      <c r="A1911" s="65" t="s">
        <v>3121</v>
      </c>
      <c r="B1911" s="66">
        <v>487276</v>
      </c>
    </row>
    <row r="1912" spans="1:2" x14ac:dyDescent="0.25">
      <c r="A1912" s="65" t="s">
        <v>3122</v>
      </c>
      <c r="B1912" s="66">
        <v>362537</v>
      </c>
    </row>
    <row r="1913" spans="1:2" x14ac:dyDescent="0.25">
      <c r="A1913" s="65" t="s">
        <v>3123</v>
      </c>
      <c r="B1913" s="66">
        <v>106351</v>
      </c>
    </row>
    <row r="1914" spans="1:2" x14ac:dyDescent="0.25">
      <c r="A1914" s="65" t="s">
        <v>3124</v>
      </c>
      <c r="B1914" s="66">
        <v>577853</v>
      </c>
    </row>
    <row r="1915" spans="1:2" x14ac:dyDescent="0.25">
      <c r="A1915" s="65" t="s">
        <v>3125</v>
      </c>
      <c r="B1915" s="66">
        <v>61136</v>
      </c>
    </row>
    <row r="1916" spans="1:2" x14ac:dyDescent="0.25">
      <c r="A1916" s="65" t="s">
        <v>3126</v>
      </c>
      <c r="B1916" s="66">
        <v>61137</v>
      </c>
    </row>
    <row r="1917" spans="1:2" x14ac:dyDescent="0.25">
      <c r="A1917" s="65" t="s">
        <v>3127</v>
      </c>
      <c r="B1917" s="66">
        <v>61141</v>
      </c>
    </row>
    <row r="1918" spans="1:2" x14ac:dyDescent="0.25">
      <c r="A1918" s="65" t="s">
        <v>3128</v>
      </c>
      <c r="B1918" s="66">
        <v>61144</v>
      </c>
    </row>
    <row r="1919" spans="1:2" x14ac:dyDescent="0.25">
      <c r="A1919" s="65" t="s">
        <v>3129</v>
      </c>
      <c r="B1919" s="66">
        <v>492524</v>
      </c>
    </row>
    <row r="1920" spans="1:2" x14ac:dyDescent="0.25">
      <c r="A1920" s="65" t="s">
        <v>3130</v>
      </c>
      <c r="B1920" s="66">
        <v>258169</v>
      </c>
    </row>
    <row r="1921" spans="1:2" x14ac:dyDescent="0.25">
      <c r="A1921" s="65" t="s">
        <v>3131</v>
      </c>
      <c r="B1921" s="66">
        <v>580807</v>
      </c>
    </row>
    <row r="1922" spans="1:2" x14ac:dyDescent="0.25">
      <c r="A1922" s="65" t="s">
        <v>3132</v>
      </c>
      <c r="B1922" s="66">
        <v>587760</v>
      </c>
    </row>
    <row r="1923" spans="1:2" x14ac:dyDescent="0.25">
      <c r="A1923" s="65" t="s">
        <v>3133</v>
      </c>
      <c r="B1923" s="66">
        <v>258176</v>
      </c>
    </row>
    <row r="1924" spans="1:2" x14ac:dyDescent="0.25">
      <c r="A1924" s="65" t="s">
        <v>3134</v>
      </c>
      <c r="B1924" s="66">
        <v>61153</v>
      </c>
    </row>
    <row r="1925" spans="1:2" x14ac:dyDescent="0.25">
      <c r="A1925" s="65" t="s">
        <v>3135</v>
      </c>
      <c r="B1925" s="66">
        <v>575608</v>
      </c>
    </row>
    <row r="1926" spans="1:2" x14ac:dyDescent="0.25">
      <c r="A1926" s="65" t="s">
        <v>3136</v>
      </c>
      <c r="B1926" s="66">
        <v>491166</v>
      </c>
    </row>
    <row r="1927" spans="1:2" x14ac:dyDescent="0.25">
      <c r="A1927" s="65" t="s">
        <v>3137</v>
      </c>
      <c r="B1927" s="66">
        <v>492635</v>
      </c>
    </row>
    <row r="1928" spans="1:2" x14ac:dyDescent="0.25">
      <c r="A1928" s="65" t="s">
        <v>3138</v>
      </c>
      <c r="B1928" s="66">
        <v>581664</v>
      </c>
    </row>
    <row r="1929" spans="1:2" x14ac:dyDescent="0.25">
      <c r="A1929" s="65" t="s">
        <v>3139</v>
      </c>
      <c r="B1929" s="66">
        <v>61160</v>
      </c>
    </row>
    <row r="1930" spans="1:2" x14ac:dyDescent="0.25">
      <c r="A1930" s="65" t="s">
        <v>3140</v>
      </c>
      <c r="B1930" s="66">
        <v>494178</v>
      </c>
    </row>
    <row r="1931" spans="1:2" x14ac:dyDescent="0.25">
      <c r="A1931" s="65" t="s">
        <v>3141</v>
      </c>
      <c r="B1931" s="66">
        <v>61166</v>
      </c>
    </row>
    <row r="1932" spans="1:2" x14ac:dyDescent="0.25">
      <c r="A1932" s="65" t="s">
        <v>3142</v>
      </c>
      <c r="B1932" s="66">
        <v>493113</v>
      </c>
    </row>
    <row r="1933" spans="1:2" x14ac:dyDescent="0.25">
      <c r="A1933" s="65" t="s">
        <v>3143</v>
      </c>
      <c r="B1933" s="66">
        <v>66766</v>
      </c>
    </row>
    <row r="1934" spans="1:2" x14ac:dyDescent="0.25">
      <c r="A1934" s="65" t="s">
        <v>3144</v>
      </c>
      <c r="B1934" s="66">
        <v>490441</v>
      </c>
    </row>
    <row r="1935" spans="1:2" x14ac:dyDescent="0.25">
      <c r="A1935" s="65" t="s">
        <v>3145</v>
      </c>
      <c r="B1935" s="66">
        <v>577571</v>
      </c>
    </row>
    <row r="1936" spans="1:2" x14ac:dyDescent="0.25">
      <c r="A1936" s="65" t="s">
        <v>3146</v>
      </c>
      <c r="B1936" s="66">
        <v>493419</v>
      </c>
    </row>
    <row r="1937" spans="1:2" x14ac:dyDescent="0.25">
      <c r="A1937" s="65" t="s">
        <v>3147</v>
      </c>
      <c r="B1937" s="66">
        <v>61178</v>
      </c>
    </row>
    <row r="1938" spans="1:2" x14ac:dyDescent="0.25">
      <c r="A1938" s="65" t="s">
        <v>3148</v>
      </c>
      <c r="B1938" s="66">
        <v>494624</v>
      </c>
    </row>
    <row r="1939" spans="1:2" x14ac:dyDescent="0.25">
      <c r="A1939" s="65" t="s">
        <v>3149</v>
      </c>
      <c r="B1939" s="66">
        <v>61180</v>
      </c>
    </row>
    <row r="1940" spans="1:2" x14ac:dyDescent="0.25">
      <c r="A1940" s="65" t="s">
        <v>3150</v>
      </c>
      <c r="B1940" s="66">
        <v>585545</v>
      </c>
    </row>
    <row r="1941" spans="1:2" x14ac:dyDescent="0.25">
      <c r="A1941" s="65" t="s">
        <v>3151</v>
      </c>
      <c r="B1941" s="66">
        <v>588901</v>
      </c>
    </row>
    <row r="1942" spans="1:2" x14ac:dyDescent="0.25">
      <c r="A1942" s="65" t="s">
        <v>3152</v>
      </c>
      <c r="B1942" s="66">
        <v>61182</v>
      </c>
    </row>
    <row r="1943" spans="1:2" x14ac:dyDescent="0.25">
      <c r="A1943" s="65" t="s">
        <v>3153</v>
      </c>
      <c r="B1943" s="66">
        <v>106524</v>
      </c>
    </row>
    <row r="1944" spans="1:2" x14ac:dyDescent="0.25">
      <c r="A1944" s="65" t="s">
        <v>3154</v>
      </c>
      <c r="B1944" s="66">
        <v>211556</v>
      </c>
    </row>
    <row r="1945" spans="1:2" x14ac:dyDescent="0.25">
      <c r="A1945" s="65" t="s">
        <v>3155</v>
      </c>
      <c r="B1945" s="66">
        <v>581195</v>
      </c>
    </row>
    <row r="1946" spans="1:2" x14ac:dyDescent="0.25">
      <c r="A1946" s="65" t="s">
        <v>3156</v>
      </c>
      <c r="B1946" s="66">
        <v>211557</v>
      </c>
    </row>
    <row r="1947" spans="1:2" x14ac:dyDescent="0.25">
      <c r="A1947" s="65" t="s">
        <v>3157</v>
      </c>
      <c r="B1947" s="66">
        <v>58930</v>
      </c>
    </row>
    <row r="1948" spans="1:2" x14ac:dyDescent="0.25">
      <c r="A1948" s="65" t="s">
        <v>3158</v>
      </c>
      <c r="B1948" s="66">
        <v>494635</v>
      </c>
    </row>
    <row r="1949" spans="1:2" x14ac:dyDescent="0.25">
      <c r="A1949" s="65" t="s">
        <v>3159</v>
      </c>
      <c r="B1949" s="66">
        <v>584527</v>
      </c>
    </row>
    <row r="1950" spans="1:2" x14ac:dyDescent="0.25">
      <c r="A1950" s="65" t="s">
        <v>3160</v>
      </c>
      <c r="B1950" s="66">
        <v>362632</v>
      </c>
    </row>
    <row r="1951" spans="1:2" x14ac:dyDescent="0.25">
      <c r="A1951" s="65" t="s">
        <v>3161</v>
      </c>
      <c r="B1951" s="66">
        <v>59034</v>
      </c>
    </row>
    <row r="1952" spans="1:2" x14ac:dyDescent="0.25">
      <c r="A1952" s="65" t="s">
        <v>3162</v>
      </c>
      <c r="B1952" s="66">
        <v>579836</v>
      </c>
    </row>
    <row r="1953" spans="1:2" x14ac:dyDescent="0.25">
      <c r="A1953" s="65" t="s">
        <v>3163</v>
      </c>
      <c r="B1953" s="66">
        <v>65295</v>
      </c>
    </row>
    <row r="1954" spans="1:2" x14ac:dyDescent="0.25">
      <c r="A1954" s="65" t="s">
        <v>3164</v>
      </c>
      <c r="B1954" s="66">
        <v>577258</v>
      </c>
    </row>
    <row r="1955" spans="1:2" x14ac:dyDescent="0.25">
      <c r="A1955" s="65" t="s">
        <v>3165</v>
      </c>
      <c r="B1955" s="66">
        <v>362665</v>
      </c>
    </row>
    <row r="1956" spans="1:2" x14ac:dyDescent="0.25">
      <c r="A1956" s="65" t="s">
        <v>3166</v>
      </c>
      <c r="B1956" s="66">
        <v>61215</v>
      </c>
    </row>
    <row r="1957" spans="1:2" x14ac:dyDescent="0.25">
      <c r="A1957" s="65" t="s">
        <v>3167</v>
      </c>
      <c r="B1957" s="66">
        <v>581847</v>
      </c>
    </row>
    <row r="1958" spans="1:2" x14ac:dyDescent="0.25">
      <c r="A1958" s="65" t="s">
        <v>3168</v>
      </c>
      <c r="B1958" s="66">
        <v>492965</v>
      </c>
    </row>
    <row r="1959" spans="1:2" x14ac:dyDescent="0.25">
      <c r="A1959" s="65" t="s">
        <v>3169</v>
      </c>
      <c r="B1959" s="66">
        <v>578799</v>
      </c>
    </row>
    <row r="1960" spans="1:2" x14ac:dyDescent="0.25">
      <c r="A1960" s="65" t="s">
        <v>3170</v>
      </c>
      <c r="B1960" s="66">
        <v>61219</v>
      </c>
    </row>
    <row r="1961" spans="1:2" x14ac:dyDescent="0.25">
      <c r="A1961" s="65" t="s">
        <v>3171</v>
      </c>
      <c r="B1961" s="66">
        <v>592162</v>
      </c>
    </row>
    <row r="1962" spans="1:2" x14ac:dyDescent="0.25">
      <c r="A1962" s="65" t="s">
        <v>3172</v>
      </c>
      <c r="B1962" s="66">
        <v>66776</v>
      </c>
    </row>
    <row r="1963" spans="1:2" x14ac:dyDescent="0.25">
      <c r="A1963" s="65" t="s">
        <v>3173</v>
      </c>
      <c r="B1963" s="66">
        <v>61223</v>
      </c>
    </row>
    <row r="1964" spans="1:2" x14ac:dyDescent="0.25">
      <c r="A1964" s="65" t="s">
        <v>3174</v>
      </c>
      <c r="B1964" s="66">
        <v>584705</v>
      </c>
    </row>
    <row r="1965" spans="1:2" x14ac:dyDescent="0.25">
      <c r="A1965" s="65" t="s">
        <v>3175</v>
      </c>
      <c r="B1965" s="66">
        <v>61228</v>
      </c>
    </row>
    <row r="1966" spans="1:2" x14ac:dyDescent="0.25">
      <c r="A1966" s="65" t="s">
        <v>3176</v>
      </c>
      <c r="B1966" s="66">
        <v>224965</v>
      </c>
    </row>
    <row r="1967" spans="1:2" x14ac:dyDescent="0.25">
      <c r="A1967" s="65" t="s">
        <v>3177</v>
      </c>
      <c r="B1967" s="66">
        <v>293486</v>
      </c>
    </row>
    <row r="1968" spans="1:2" x14ac:dyDescent="0.25">
      <c r="A1968" s="65" t="s">
        <v>49</v>
      </c>
      <c r="B1968" s="66">
        <v>591665</v>
      </c>
    </row>
    <row r="1969" spans="1:2" x14ac:dyDescent="0.25">
      <c r="A1969" s="65" t="s">
        <v>3178</v>
      </c>
      <c r="B1969" s="66">
        <v>290060</v>
      </c>
    </row>
    <row r="1970" spans="1:2" x14ac:dyDescent="0.25">
      <c r="A1970" s="65" t="s">
        <v>3179</v>
      </c>
      <c r="B1970" s="66">
        <v>220632</v>
      </c>
    </row>
    <row r="1971" spans="1:2" x14ac:dyDescent="0.25">
      <c r="A1971" s="65" t="s">
        <v>3180</v>
      </c>
      <c r="B1971" s="66">
        <v>64745</v>
      </c>
    </row>
    <row r="1972" spans="1:2" x14ac:dyDescent="0.25">
      <c r="A1972" s="65" t="s">
        <v>3181</v>
      </c>
      <c r="B1972" s="66">
        <v>578835</v>
      </c>
    </row>
    <row r="1973" spans="1:2" x14ac:dyDescent="0.25">
      <c r="A1973" s="65" t="s">
        <v>3182</v>
      </c>
      <c r="B1973" s="66">
        <v>58933</v>
      </c>
    </row>
    <row r="1974" spans="1:2" x14ac:dyDescent="0.25">
      <c r="A1974" s="65" t="s">
        <v>3183</v>
      </c>
      <c r="B1974" s="66">
        <v>211588</v>
      </c>
    </row>
    <row r="1975" spans="1:2" x14ac:dyDescent="0.25">
      <c r="A1975" s="65" t="s">
        <v>3184</v>
      </c>
      <c r="B1975" s="66">
        <v>575251</v>
      </c>
    </row>
    <row r="1976" spans="1:2" x14ac:dyDescent="0.25">
      <c r="A1976" s="65" t="s">
        <v>3185</v>
      </c>
      <c r="B1976" s="66">
        <v>581400</v>
      </c>
    </row>
    <row r="1977" spans="1:2" x14ac:dyDescent="0.25">
      <c r="A1977" s="65" t="s">
        <v>3186</v>
      </c>
      <c r="B1977" s="66">
        <v>491552</v>
      </c>
    </row>
    <row r="1978" spans="1:2" x14ac:dyDescent="0.25">
      <c r="A1978" s="65" t="s">
        <v>3187</v>
      </c>
      <c r="B1978" s="66">
        <v>580436</v>
      </c>
    </row>
    <row r="1979" spans="1:2" x14ac:dyDescent="0.25">
      <c r="A1979" s="65" t="s">
        <v>3188</v>
      </c>
      <c r="B1979" s="66">
        <v>258384</v>
      </c>
    </row>
    <row r="1980" spans="1:2" x14ac:dyDescent="0.25">
      <c r="A1980" s="65" t="s">
        <v>3189</v>
      </c>
      <c r="B1980" s="66">
        <v>490919</v>
      </c>
    </row>
    <row r="1981" spans="1:2" x14ac:dyDescent="0.25">
      <c r="A1981" s="65" t="s">
        <v>3190</v>
      </c>
      <c r="B1981" s="66">
        <v>211598</v>
      </c>
    </row>
    <row r="1982" spans="1:2" x14ac:dyDescent="0.25">
      <c r="A1982" s="65" t="s">
        <v>3191</v>
      </c>
      <c r="B1982" s="66">
        <v>488940</v>
      </c>
    </row>
    <row r="1983" spans="1:2" x14ac:dyDescent="0.25">
      <c r="A1983" s="65" t="s">
        <v>3192</v>
      </c>
      <c r="B1983" s="66">
        <v>581537</v>
      </c>
    </row>
    <row r="1984" spans="1:2" x14ac:dyDescent="0.25">
      <c r="A1984" s="65" t="s">
        <v>3193</v>
      </c>
      <c r="B1984" s="66">
        <v>492295</v>
      </c>
    </row>
    <row r="1985" spans="1:2" x14ac:dyDescent="0.25">
      <c r="A1985" s="65" t="s">
        <v>3194</v>
      </c>
      <c r="B1985" s="66">
        <v>211594</v>
      </c>
    </row>
    <row r="1986" spans="1:2" x14ac:dyDescent="0.25">
      <c r="A1986" s="65" t="s">
        <v>3195</v>
      </c>
      <c r="B1986" s="66">
        <v>211595</v>
      </c>
    </row>
    <row r="1987" spans="1:2" x14ac:dyDescent="0.25">
      <c r="A1987" s="65" t="s">
        <v>3196</v>
      </c>
      <c r="B1987" s="66">
        <v>61230</v>
      </c>
    </row>
    <row r="1988" spans="1:2" x14ac:dyDescent="0.25">
      <c r="A1988" s="65" t="s">
        <v>3197</v>
      </c>
      <c r="B1988" s="66">
        <v>575432</v>
      </c>
    </row>
    <row r="1989" spans="1:2" x14ac:dyDescent="0.25">
      <c r="A1989" s="65" t="s">
        <v>3198</v>
      </c>
      <c r="B1989" s="66">
        <v>225759</v>
      </c>
    </row>
    <row r="1990" spans="1:2" x14ac:dyDescent="0.25">
      <c r="A1990" s="65" t="s">
        <v>3199</v>
      </c>
      <c r="B1990" s="66">
        <v>586177</v>
      </c>
    </row>
    <row r="1991" spans="1:2" x14ac:dyDescent="0.25">
      <c r="A1991" s="65" t="s">
        <v>3200</v>
      </c>
      <c r="B1991" s="66">
        <v>65303</v>
      </c>
    </row>
    <row r="1992" spans="1:2" x14ac:dyDescent="0.25">
      <c r="A1992" s="65" t="s">
        <v>3201</v>
      </c>
      <c r="B1992" s="66">
        <v>487112</v>
      </c>
    </row>
    <row r="1993" spans="1:2" x14ac:dyDescent="0.25">
      <c r="A1993" s="65" t="s">
        <v>3202</v>
      </c>
      <c r="B1993" s="66">
        <v>587804</v>
      </c>
    </row>
    <row r="1994" spans="1:2" x14ac:dyDescent="0.25">
      <c r="A1994" s="65" t="s">
        <v>3203</v>
      </c>
      <c r="B1994" s="66">
        <v>494185</v>
      </c>
    </row>
    <row r="1995" spans="1:2" x14ac:dyDescent="0.25">
      <c r="A1995" s="65" t="s">
        <v>3204</v>
      </c>
      <c r="B1995" s="66">
        <v>43166</v>
      </c>
    </row>
    <row r="1996" spans="1:2" x14ac:dyDescent="0.25">
      <c r="A1996" s="65" t="s">
        <v>3205</v>
      </c>
      <c r="B1996" s="66">
        <v>66786</v>
      </c>
    </row>
    <row r="1997" spans="1:2" x14ac:dyDescent="0.25">
      <c r="A1997" s="65" t="s">
        <v>12441</v>
      </c>
      <c r="B1997" s="66">
        <v>594387</v>
      </c>
    </row>
    <row r="1998" spans="1:2" x14ac:dyDescent="0.25">
      <c r="A1998" s="65" t="s">
        <v>3206</v>
      </c>
      <c r="B1998" s="66">
        <v>272894</v>
      </c>
    </row>
    <row r="1999" spans="1:2" x14ac:dyDescent="0.25">
      <c r="A1999" s="65" t="s">
        <v>3207</v>
      </c>
      <c r="B1999" s="66">
        <v>66788</v>
      </c>
    </row>
    <row r="2000" spans="1:2" x14ac:dyDescent="0.25">
      <c r="A2000" s="65" t="s">
        <v>3208</v>
      </c>
      <c r="B2000" s="66">
        <v>61254</v>
      </c>
    </row>
    <row r="2001" spans="1:2" x14ac:dyDescent="0.25">
      <c r="A2001" s="65" t="s">
        <v>3209</v>
      </c>
      <c r="B2001" s="66">
        <v>65306</v>
      </c>
    </row>
    <row r="2002" spans="1:2" x14ac:dyDescent="0.25">
      <c r="A2002" s="65" t="s">
        <v>3210</v>
      </c>
      <c r="B2002" s="66">
        <v>576650</v>
      </c>
    </row>
    <row r="2003" spans="1:2" x14ac:dyDescent="0.25">
      <c r="A2003" s="65" t="s">
        <v>3211</v>
      </c>
      <c r="B2003" s="66">
        <v>58943</v>
      </c>
    </row>
    <row r="2004" spans="1:2" x14ac:dyDescent="0.25">
      <c r="A2004" s="65" t="s">
        <v>3212</v>
      </c>
      <c r="B2004" s="66">
        <v>583337</v>
      </c>
    </row>
    <row r="2005" spans="1:2" x14ac:dyDescent="0.25">
      <c r="A2005" s="65" t="s">
        <v>3213</v>
      </c>
      <c r="B2005" s="66">
        <v>578643</v>
      </c>
    </row>
    <row r="2006" spans="1:2" x14ac:dyDescent="0.25">
      <c r="A2006" s="65" t="s">
        <v>3214</v>
      </c>
      <c r="B2006" s="66">
        <v>58944</v>
      </c>
    </row>
    <row r="2007" spans="1:2" x14ac:dyDescent="0.25">
      <c r="A2007" s="65" t="s">
        <v>3215</v>
      </c>
      <c r="B2007" s="66">
        <v>58945</v>
      </c>
    </row>
    <row r="2008" spans="1:2" x14ac:dyDescent="0.25">
      <c r="A2008" s="65" t="s">
        <v>3216</v>
      </c>
      <c r="B2008" s="66">
        <v>491651</v>
      </c>
    </row>
    <row r="2009" spans="1:2" x14ac:dyDescent="0.25">
      <c r="A2009" s="65" t="s">
        <v>3217</v>
      </c>
      <c r="B2009" s="66">
        <v>362792</v>
      </c>
    </row>
    <row r="2010" spans="1:2" x14ac:dyDescent="0.25">
      <c r="A2010" s="65" t="s">
        <v>3218</v>
      </c>
      <c r="B2010" s="66">
        <v>104798</v>
      </c>
    </row>
    <row r="2011" spans="1:2" x14ac:dyDescent="0.25">
      <c r="A2011" s="65" t="s">
        <v>3219</v>
      </c>
      <c r="B2011" s="66">
        <v>581698</v>
      </c>
    </row>
    <row r="2012" spans="1:2" x14ac:dyDescent="0.25">
      <c r="A2012" s="65" t="s">
        <v>3220</v>
      </c>
      <c r="B2012" s="66">
        <v>585991</v>
      </c>
    </row>
    <row r="2013" spans="1:2" x14ac:dyDescent="0.25">
      <c r="A2013" s="65" t="s">
        <v>3221</v>
      </c>
      <c r="B2013" s="66">
        <v>589535</v>
      </c>
    </row>
    <row r="2014" spans="1:2" x14ac:dyDescent="0.25">
      <c r="A2014" s="65" t="s">
        <v>3222</v>
      </c>
      <c r="B2014" s="66">
        <v>491149</v>
      </c>
    </row>
    <row r="2015" spans="1:2" x14ac:dyDescent="0.25">
      <c r="A2015" s="65" t="s">
        <v>3223</v>
      </c>
      <c r="B2015" s="66">
        <v>445167</v>
      </c>
    </row>
    <row r="2016" spans="1:2" x14ac:dyDescent="0.25">
      <c r="A2016" s="65" t="s">
        <v>3224</v>
      </c>
      <c r="B2016" s="66">
        <v>587510</v>
      </c>
    </row>
    <row r="2017" spans="1:2" x14ac:dyDescent="0.25">
      <c r="A2017" s="65" t="s">
        <v>3225</v>
      </c>
      <c r="B2017" s="66">
        <v>362800</v>
      </c>
    </row>
    <row r="2018" spans="1:2" x14ac:dyDescent="0.25">
      <c r="A2018" s="65" t="s">
        <v>3226</v>
      </c>
      <c r="B2018" s="66">
        <v>65308</v>
      </c>
    </row>
    <row r="2019" spans="1:2" x14ac:dyDescent="0.25">
      <c r="A2019" s="65" t="s">
        <v>3227</v>
      </c>
      <c r="B2019" s="66">
        <v>105066</v>
      </c>
    </row>
    <row r="2020" spans="1:2" x14ac:dyDescent="0.25">
      <c r="A2020" s="65" t="s">
        <v>3228</v>
      </c>
      <c r="B2020" s="66">
        <v>225764</v>
      </c>
    </row>
    <row r="2021" spans="1:2" x14ac:dyDescent="0.25">
      <c r="A2021" s="65" t="s">
        <v>3229</v>
      </c>
      <c r="B2021" s="66">
        <v>211639</v>
      </c>
    </row>
    <row r="2022" spans="1:2" x14ac:dyDescent="0.25">
      <c r="A2022" s="65" t="s">
        <v>3230</v>
      </c>
      <c r="B2022" s="66">
        <v>61274</v>
      </c>
    </row>
    <row r="2023" spans="1:2" x14ac:dyDescent="0.25">
      <c r="A2023" s="65" t="s">
        <v>3231</v>
      </c>
      <c r="B2023" s="66">
        <v>584993</v>
      </c>
    </row>
    <row r="2024" spans="1:2" x14ac:dyDescent="0.25">
      <c r="A2024" s="65" t="s">
        <v>3232</v>
      </c>
      <c r="B2024" s="66">
        <v>211642</v>
      </c>
    </row>
    <row r="2025" spans="1:2" x14ac:dyDescent="0.25">
      <c r="A2025" s="65" t="s">
        <v>3232</v>
      </c>
      <c r="B2025" s="66">
        <v>371994</v>
      </c>
    </row>
    <row r="2026" spans="1:2" x14ac:dyDescent="0.25">
      <c r="A2026" s="65" t="s">
        <v>3233</v>
      </c>
      <c r="B2026" s="66">
        <v>577709</v>
      </c>
    </row>
    <row r="2027" spans="1:2" x14ac:dyDescent="0.25">
      <c r="A2027" s="65" t="s">
        <v>3234</v>
      </c>
      <c r="B2027" s="66">
        <v>362815</v>
      </c>
    </row>
    <row r="2028" spans="1:2" x14ac:dyDescent="0.25">
      <c r="A2028" s="65" t="s">
        <v>3235</v>
      </c>
      <c r="B2028" s="66">
        <v>576381</v>
      </c>
    </row>
    <row r="2029" spans="1:2" x14ac:dyDescent="0.25">
      <c r="A2029" s="65" t="s">
        <v>3236</v>
      </c>
      <c r="B2029" s="66">
        <v>61284</v>
      </c>
    </row>
    <row r="2030" spans="1:2" x14ac:dyDescent="0.25">
      <c r="A2030" s="65" t="s">
        <v>3237</v>
      </c>
      <c r="B2030" s="66">
        <v>61285</v>
      </c>
    </row>
    <row r="2031" spans="1:2" x14ac:dyDescent="0.25">
      <c r="A2031" s="65" t="s">
        <v>3238</v>
      </c>
      <c r="B2031" s="66">
        <v>581706</v>
      </c>
    </row>
    <row r="2032" spans="1:2" x14ac:dyDescent="0.25">
      <c r="A2032" s="65" t="s">
        <v>3239</v>
      </c>
      <c r="B2032" s="66">
        <v>541602</v>
      </c>
    </row>
    <row r="2033" spans="1:2" x14ac:dyDescent="0.25">
      <c r="A2033" s="65" t="s">
        <v>3240</v>
      </c>
      <c r="B2033" s="66">
        <v>224881</v>
      </c>
    </row>
    <row r="2034" spans="1:2" x14ac:dyDescent="0.25">
      <c r="A2034" s="65" t="s">
        <v>3241</v>
      </c>
      <c r="B2034" s="66">
        <v>579644</v>
      </c>
    </row>
    <row r="2035" spans="1:2" x14ac:dyDescent="0.25">
      <c r="A2035" s="65" t="s">
        <v>3242</v>
      </c>
      <c r="B2035" s="66">
        <v>581818</v>
      </c>
    </row>
    <row r="2036" spans="1:2" x14ac:dyDescent="0.25">
      <c r="A2036" s="65" t="s">
        <v>3243</v>
      </c>
      <c r="B2036" s="66">
        <v>575449</v>
      </c>
    </row>
    <row r="2037" spans="1:2" x14ac:dyDescent="0.25">
      <c r="A2037" s="65" t="s">
        <v>3244</v>
      </c>
      <c r="B2037" s="66">
        <v>583298</v>
      </c>
    </row>
    <row r="2038" spans="1:2" x14ac:dyDescent="0.25">
      <c r="A2038" s="65" t="s">
        <v>3245</v>
      </c>
      <c r="B2038" s="66">
        <v>211649</v>
      </c>
    </row>
    <row r="2039" spans="1:2" x14ac:dyDescent="0.25">
      <c r="A2039" s="65" t="s">
        <v>3246</v>
      </c>
      <c r="B2039" s="66">
        <v>275978</v>
      </c>
    </row>
    <row r="2040" spans="1:2" x14ac:dyDescent="0.25">
      <c r="A2040" s="65" t="s">
        <v>3247</v>
      </c>
      <c r="B2040" s="66">
        <v>589357</v>
      </c>
    </row>
    <row r="2041" spans="1:2" x14ac:dyDescent="0.25">
      <c r="A2041" s="65" t="s">
        <v>3248</v>
      </c>
      <c r="B2041" s="66">
        <v>211651</v>
      </c>
    </row>
    <row r="2042" spans="1:2" x14ac:dyDescent="0.25">
      <c r="A2042" s="65" t="s">
        <v>3249</v>
      </c>
      <c r="B2042" s="66">
        <v>579620</v>
      </c>
    </row>
    <row r="2043" spans="1:2" x14ac:dyDescent="0.25">
      <c r="A2043" s="65" t="s">
        <v>3250</v>
      </c>
      <c r="B2043" s="66">
        <v>65313</v>
      </c>
    </row>
    <row r="2044" spans="1:2" x14ac:dyDescent="0.25">
      <c r="A2044" s="65" t="s">
        <v>3251</v>
      </c>
      <c r="B2044" s="66">
        <v>575323</v>
      </c>
    </row>
    <row r="2045" spans="1:2" x14ac:dyDescent="0.25">
      <c r="A2045" s="65" t="s">
        <v>3252</v>
      </c>
      <c r="B2045" s="66">
        <v>64748</v>
      </c>
    </row>
    <row r="2046" spans="1:2" x14ac:dyDescent="0.25">
      <c r="A2046" s="65" t="s">
        <v>3253</v>
      </c>
      <c r="B2046" s="66">
        <v>492783</v>
      </c>
    </row>
    <row r="2047" spans="1:2" x14ac:dyDescent="0.25">
      <c r="A2047" s="65" t="s">
        <v>3254</v>
      </c>
      <c r="B2047" s="66">
        <v>492397</v>
      </c>
    </row>
    <row r="2048" spans="1:2" x14ac:dyDescent="0.25">
      <c r="A2048" s="65" t="s">
        <v>3255</v>
      </c>
      <c r="B2048" s="66">
        <v>586187</v>
      </c>
    </row>
    <row r="2049" spans="1:2" x14ac:dyDescent="0.25">
      <c r="A2049" s="65" t="s">
        <v>3256</v>
      </c>
      <c r="B2049" s="66">
        <v>362849</v>
      </c>
    </row>
    <row r="2050" spans="1:2" x14ac:dyDescent="0.25">
      <c r="A2050" s="65" t="s">
        <v>3257</v>
      </c>
      <c r="B2050" s="66">
        <v>492969</v>
      </c>
    </row>
    <row r="2051" spans="1:2" x14ac:dyDescent="0.25">
      <c r="A2051" s="65" t="s">
        <v>3258</v>
      </c>
      <c r="B2051" s="66">
        <v>575438</v>
      </c>
    </row>
    <row r="2052" spans="1:2" x14ac:dyDescent="0.25">
      <c r="A2052" s="65" t="s">
        <v>3259</v>
      </c>
      <c r="B2052" s="66">
        <v>576619</v>
      </c>
    </row>
    <row r="2053" spans="1:2" x14ac:dyDescent="0.25">
      <c r="A2053" s="65" t="s">
        <v>3260</v>
      </c>
      <c r="B2053" s="66">
        <v>61301</v>
      </c>
    </row>
    <row r="2054" spans="1:2" x14ac:dyDescent="0.25">
      <c r="A2054" s="65" t="s">
        <v>3261</v>
      </c>
      <c r="B2054" s="66">
        <v>575326</v>
      </c>
    </row>
    <row r="2055" spans="1:2" x14ac:dyDescent="0.25">
      <c r="A2055" s="65" t="s">
        <v>3262</v>
      </c>
      <c r="B2055" s="66">
        <v>588095</v>
      </c>
    </row>
    <row r="2056" spans="1:2" x14ac:dyDescent="0.25">
      <c r="A2056" s="65" t="s">
        <v>3263</v>
      </c>
      <c r="B2056" s="66">
        <v>581993</v>
      </c>
    </row>
    <row r="2057" spans="1:2" x14ac:dyDescent="0.25">
      <c r="A2057" s="65" t="s">
        <v>3264</v>
      </c>
      <c r="B2057" s="66">
        <v>42523</v>
      </c>
    </row>
    <row r="2058" spans="1:2" x14ac:dyDescent="0.25">
      <c r="A2058" s="65" t="s">
        <v>3265</v>
      </c>
      <c r="B2058" s="66">
        <v>61306</v>
      </c>
    </row>
    <row r="2059" spans="1:2" x14ac:dyDescent="0.25">
      <c r="A2059" s="65" t="s">
        <v>3266</v>
      </c>
      <c r="B2059" s="66">
        <v>586403</v>
      </c>
    </row>
    <row r="2060" spans="1:2" x14ac:dyDescent="0.25">
      <c r="A2060" s="65" t="s">
        <v>3267</v>
      </c>
      <c r="B2060" s="66">
        <v>2415</v>
      </c>
    </row>
    <row r="2061" spans="1:2" x14ac:dyDescent="0.25">
      <c r="A2061" s="65" t="s">
        <v>3268</v>
      </c>
      <c r="B2061" s="66">
        <v>496444</v>
      </c>
    </row>
    <row r="2062" spans="1:2" x14ac:dyDescent="0.25">
      <c r="A2062" s="65" t="s">
        <v>3269</v>
      </c>
      <c r="B2062" s="66">
        <v>211669</v>
      </c>
    </row>
    <row r="2063" spans="1:2" x14ac:dyDescent="0.25">
      <c r="A2063" s="65" t="s">
        <v>3270</v>
      </c>
      <c r="B2063" s="66">
        <v>579162</v>
      </c>
    </row>
    <row r="2064" spans="1:2" x14ac:dyDescent="0.25">
      <c r="A2064" s="65" t="s">
        <v>3271</v>
      </c>
      <c r="B2064" s="66">
        <v>494608</v>
      </c>
    </row>
    <row r="2065" spans="1:2" x14ac:dyDescent="0.25">
      <c r="A2065" s="65" t="s">
        <v>3272</v>
      </c>
      <c r="B2065" s="66">
        <v>587975</v>
      </c>
    </row>
    <row r="2066" spans="1:2" x14ac:dyDescent="0.25">
      <c r="A2066" s="65" t="s">
        <v>3273</v>
      </c>
      <c r="B2066" s="66">
        <v>105580</v>
      </c>
    </row>
    <row r="2067" spans="1:2" x14ac:dyDescent="0.25">
      <c r="A2067" s="65" t="s">
        <v>3274</v>
      </c>
      <c r="B2067" s="66">
        <v>217578</v>
      </c>
    </row>
    <row r="2068" spans="1:2" x14ac:dyDescent="0.25">
      <c r="A2068" s="65" t="s">
        <v>3275</v>
      </c>
      <c r="B2068" s="66">
        <v>65317</v>
      </c>
    </row>
    <row r="2069" spans="1:2" x14ac:dyDescent="0.25">
      <c r="A2069" s="65" t="s">
        <v>3276</v>
      </c>
      <c r="B2069" s="66">
        <v>575973</v>
      </c>
    </row>
    <row r="2070" spans="1:2" x14ac:dyDescent="0.25">
      <c r="A2070" s="65" t="s">
        <v>3277</v>
      </c>
      <c r="B2070" s="66">
        <v>491125</v>
      </c>
    </row>
    <row r="2071" spans="1:2" x14ac:dyDescent="0.25">
      <c r="A2071" s="65" t="s">
        <v>3278</v>
      </c>
      <c r="B2071" s="66">
        <v>579985</v>
      </c>
    </row>
    <row r="2072" spans="1:2" x14ac:dyDescent="0.25">
      <c r="A2072" s="65" t="s">
        <v>3279</v>
      </c>
      <c r="B2072" s="66">
        <v>493190</v>
      </c>
    </row>
    <row r="2073" spans="1:2" x14ac:dyDescent="0.25">
      <c r="A2073" s="65" t="s">
        <v>3280</v>
      </c>
      <c r="B2073" s="66">
        <v>592093</v>
      </c>
    </row>
    <row r="2074" spans="1:2" x14ac:dyDescent="0.25">
      <c r="A2074" s="65" t="s">
        <v>3281</v>
      </c>
      <c r="B2074" s="66">
        <v>211685</v>
      </c>
    </row>
    <row r="2075" spans="1:2" x14ac:dyDescent="0.25">
      <c r="A2075" s="65" t="s">
        <v>3282</v>
      </c>
      <c r="B2075" s="66">
        <v>65322</v>
      </c>
    </row>
    <row r="2076" spans="1:2" x14ac:dyDescent="0.25">
      <c r="A2076" s="65" t="s">
        <v>3283</v>
      </c>
      <c r="B2076" s="66">
        <v>580315</v>
      </c>
    </row>
    <row r="2077" spans="1:2" x14ac:dyDescent="0.25">
      <c r="A2077" s="65" t="s">
        <v>3284</v>
      </c>
      <c r="B2077" s="66">
        <v>61320</v>
      </c>
    </row>
    <row r="2078" spans="1:2" x14ac:dyDescent="0.25">
      <c r="A2078" s="65" t="s">
        <v>3285</v>
      </c>
      <c r="B2078" s="66">
        <v>587581</v>
      </c>
    </row>
    <row r="2079" spans="1:2" x14ac:dyDescent="0.25">
      <c r="A2079" s="65" t="s">
        <v>3286</v>
      </c>
      <c r="B2079" s="66">
        <v>43090</v>
      </c>
    </row>
    <row r="2080" spans="1:2" x14ac:dyDescent="0.25">
      <c r="A2080" s="65" t="s">
        <v>3287</v>
      </c>
      <c r="B2080" s="66">
        <v>586343</v>
      </c>
    </row>
    <row r="2081" spans="1:2" x14ac:dyDescent="0.25">
      <c r="A2081" s="65" t="s">
        <v>3288</v>
      </c>
      <c r="B2081" s="66">
        <v>224969</v>
      </c>
    </row>
    <row r="2082" spans="1:2" x14ac:dyDescent="0.25">
      <c r="A2082" s="65" t="s">
        <v>3289</v>
      </c>
      <c r="B2082" s="66">
        <v>211708</v>
      </c>
    </row>
    <row r="2083" spans="1:2" x14ac:dyDescent="0.25">
      <c r="A2083" s="65" t="s">
        <v>3290</v>
      </c>
      <c r="B2083" s="66">
        <v>217581</v>
      </c>
    </row>
    <row r="2084" spans="1:2" x14ac:dyDescent="0.25">
      <c r="A2084" s="65" t="s">
        <v>3291</v>
      </c>
      <c r="B2084" s="66">
        <v>492575</v>
      </c>
    </row>
    <row r="2085" spans="1:2" x14ac:dyDescent="0.25">
      <c r="A2085" s="65" t="s">
        <v>3292</v>
      </c>
      <c r="B2085" s="66">
        <v>217582</v>
      </c>
    </row>
    <row r="2086" spans="1:2" x14ac:dyDescent="0.25">
      <c r="A2086" s="65" t="s">
        <v>3293</v>
      </c>
      <c r="B2086" s="66">
        <v>588614</v>
      </c>
    </row>
    <row r="2087" spans="1:2" x14ac:dyDescent="0.25">
      <c r="A2087" s="65" t="s">
        <v>3294</v>
      </c>
      <c r="B2087" s="66">
        <v>578374</v>
      </c>
    </row>
    <row r="2088" spans="1:2" x14ac:dyDescent="0.25">
      <c r="A2088" s="65" t="s">
        <v>3295</v>
      </c>
      <c r="B2088" s="66">
        <v>211695</v>
      </c>
    </row>
    <row r="2089" spans="1:2" x14ac:dyDescent="0.25">
      <c r="A2089" s="65" t="s">
        <v>3296</v>
      </c>
      <c r="B2089" s="66">
        <v>490958</v>
      </c>
    </row>
    <row r="2090" spans="1:2" x14ac:dyDescent="0.25">
      <c r="A2090" s="65" t="s">
        <v>3297</v>
      </c>
      <c r="B2090" s="66">
        <v>217583</v>
      </c>
    </row>
    <row r="2091" spans="1:2" x14ac:dyDescent="0.25">
      <c r="A2091" s="65" t="s">
        <v>3298</v>
      </c>
      <c r="B2091" s="66">
        <v>590544</v>
      </c>
    </row>
    <row r="2092" spans="1:2" x14ac:dyDescent="0.25">
      <c r="A2092" s="65" t="s">
        <v>3299</v>
      </c>
      <c r="B2092" s="66">
        <v>575508</v>
      </c>
    </row>
    <row r="2093" spans="1:2" x14ac:dyDescent="0.25">
      <c r="A2093" s="65" t="s">
        <v>3300</v>
      </c>
      <c r="B2093" s="66">
        <v>576716</v>
      </c>
    </row>
    <row r="2094" spans="1:2" x14ac:dyDescent="0.25">
      <c r="A2094" s="65" t="s">
        <v>3301</v>
      </c>
      <c r="B2094" s="66">
        <v>575613</v>
      </c>
    </row>
    <row r="2095" spans="1:2" x14ac:dyDescent="0.25">
      <c r="A2095" s="65" t="s">
        <v>3302</v>
      </c>
      <c r="B2095" s="66">
        <v>580082</v>
      </c>
    </row>
    <row r="2096" spans="1:2" x14ac:dyDescent="0.25">
      <c r="A2096" s="65" t="s">
        <v>3303</v>
      </c>
      <c r="B2096" s="66">
        <v>61331</v>
      </c>
    </row>
    <row r="2097" spans="1:2" x14ac:dyDescent="0.25">
      <c r="A2097" s="65" t="s">
        <v>3304</v>
      </c>
      <c r="B2097" s="66">
        <v>61332</v>
      </c>
    </row>
    <row r="2098" spans="1:2" x14ac:dyDescent="0.25">
      <c r="A2098" s="65" t="s">
        <v>3305</v>
      </c>
      <c r="B2098" s="66">
        <v>66812</v>
      </c>
    </row>
    <row r="2099" spans="1:2" x14ac:dyDescent="0.25">
      <c r="A2099" s="65" t="s">
        <v>3306</v>
      </c>
      <c r="B2099" s="66">
        <v>587566</v>
      </c>
    </row>
    <row r="2100" spans="1:2" x14ac:dyDescent="0.25">
      <c r="A2100" s="65" t="s">
        <v>3307</v>
      </c>
      <c r="B2100" s="66">
        <v>217584</v>
      </c>
    </row>
    <row r="2101" spans="1:2" x14ac:dyDescent="0.25">
      <c r="A2101" s="65" t="s">
        <v>3308</v>
      </c>
      <c r="B2101" s="66">
        <v>211724</v>
      </c>
    </row>
    <row r="2102" spans="1:2" x14ac:dyDescent="0.25">
      <c r="A2102" s="65" t="s">
        <v>3309</v>
      </c>
      <c r="B2102" s="66">
        <v>582319</v>
      </c>
    </row>
    <row r="2103" spans="1:2" x14ac:dyDescent="0.25">
      <c r="A2103" s="65" t="s">
        <v>3310</v>
      </c>
      <c r="B2103" s="66">
        <v>582069</v>
      </c>
    </row>
    <row r="2104" spans="1:2" x14ac:dyDescent="0.25">
      <c r="A2104" s="65" t="s">
        <v>3311</v>
      </c>
      <c r="B2104" s="66">
        <v>217586</v>
      </c>
    </row>
    <row r="2105" spans="1:2" x14ac:dyDescent="0.25">
      <c r="A2105" s="65" t="s">
        <v>3312</v>
      </c>
      <c r="B2105" s="66">
        <v>491689</v>
      </c>
    </row>
    <row r="2106" spans="1:2" x14ac:dyDescent="0.25">
      <c r="A2106" s="65" t="s">
        <v>3313</v>
      </c>
      <c r="B2106" s="66">
        <v>258706</v>
      </c>
    </row>
    <row r="2107" spans="1:2" x14ac:dyDescent="0.25">
      <c r="A2107" s="65" t="s">
        <v>3314</v>
      </c>
      <c r="B2107" s="66">
        <v>494688</v>
      </c>
    </row>
    <row r="2108" spans="1:2" x14ac:dyDescent="0.25">
      <c r="A2108" s="65" t="s">
        <v>3315</v>
      </c>
      <c r="B2108" s="66">
        <v>61344</v>
      </c>
    </row>
    <row r="2109" spans="1:2" x14ac:dyDescent="0.25">
      <c r="A2109" s="65" t="s">
        <v>3316</v>
      </c>
      <c r="B2109" s="66">
        <v>217588</v>
      </c>
    </row>
    <row r="2110" spans="1:2" x14ac:dyDescent="0.25">
      <c r="A2110" s="65" t="s">
        <v>3317</v>
      </c>
      <c r="B2110" s="66">
        <v>581624</v>
      </c>
    </row>
    <row r="2111" spans="1:2" x14ac:dyDescent="0.25">
      <c r="A2111" s="65" t="s">
        <v>3318</v>
      </c>
      <c r="B2111" s="66">
        <v>58960</v>
      </c>
    </row>
    <row r="2112" spans="1:2" x14ac:dyDescent="0.25">
      <c r="A2112" s="65" t="s">
        <v>3319</v>
      </c>
      <c r="B2112" s="66">
        <v>65329</v>
      </c>
    </row>
    <row r="2113" spans="1:2" x14ac:dyDescent="0.25">
      <c r="A2113" s="65" t="s">
        <v>3320</v>
      </c>
      <c r="B2113" s="66">
        <v>211731</v>
      </c>
    </row>
    <row r="2114" spans="1:2" x14ac:dyDescent="0.25">
      <c r="A2114" s="65" t="s">
        <v>3321</v>
      </c>
      <c r="B2114" s="66">
        <v>577319</v>
      </c>
    </row>
    <row r="2115" spans="1:2" x14ac:dyDescent="0.25">
      <c r="A2115" s="65" t="s">
        <v>3322</v>
      </c>
      <c r="B2115" s="66">
        <v>576496</v>
      </c>
    </row>
    <row r="2116" spans="1:2" x14ac:dyDescent="0.25">
      <c r="A2116" s="65" t="s">
        <v>3323</v>
      </c>
      <c r="B2116" s="66">
        <v>492064</v>
      </c>
    </row>
    <row r="2117" spans="1:2" x14ac:dyDescent="0.25">
      <c r="A2117" s="65" t="s">
        <v>3324</v>
      </c>
      <c r="B2117" s="66">
        <v>576494</v>
      </c>
    </row>
    <row r="2118" spans="1:2" x14ac:dyDescent="0.25">
      <c r="A2118" s="65" t="s">
        <v>3325</v>
      </c>
      <c r="B2118" s="66">
        <v>211732</v>
      </c>
    </row>
    <row r="2119" spans="1:2" x14ac:dyDescent="0.25">
      <c r="A2119" s="65" t="s">
        <v>3325</v>
      </c>
      <c r="B2119" s="66">
        <v>61354</v>
      </c>
    </row>
    <row r="2120" spans="1:2" x14ac:dyDescent="0.25">
      <c r="A2120" s="65" t="s">
        <v>3326</v>
      </c>
      <c r="B2120" s="66">
        <v>65334</v>
      </c>
    </row>
    <row r="2121" spans="1:2" x14ac:dyDescent="0.25">
      <c r="A2121" s="65" t="s">
        <v>3327</v>
      </c>
      <c r="B2121" s="66">
        <v>219928</v>
      </c>
    </row>
    <row r="2122" spans="1:2" x14ac:dyDescent="0.25">
      <c r="A2122" s="65" t="s">
        <v>3328</v>
      </c>
      <c r="B2122" s="66">
        <v>65335</v>
      </c>
    </row>
    <row r="2123" spans="1:2" x14ac:dyDescent="0.25">
      <c r="A2123" s="65" t="s">
        <v>3329</v>
      </c>
      <c r="B2123" s="66">
        <v>58966</v>
      </c>
    </row>
    <row r="2124" spans="1:2" x14ac:dyDescent="0.25">
      <c r="A2124" s="65" t="s">
        <v>3330</v>
      </c>
      <c r="B2124" s="66">
        <v>585453</v>
      </c>
    </row>
    <row r="2125" spans="1:2" x14ac:dyDescent="0.25">
      <c r="A2125" s="65" t="s">
        <v>3331</v>
      </c>
      <c r="B2125" s="66">
        <v>579707</v>
      </c>
    </row>
    <row r="2126" spans="1:2" x14ac:dyDescent="0.25">
      <c r="A2126" s="65" t="s">
        <v>3332</v>
      </c>
      <c r="B2126" s="66">
        <v>225788</v>
      </c>
    </row>
    <row r="2127" spans="1:2" x14ac:dyDescent="0.25">
      <c r="A2127" s="65" t="s">
        <v>3333</v>
      </c>
      <c r="B2127" s="66">
        <v>372021</v>
      </c>
    </row>
    <row r="2128" spans="1:2" x14ac:dyDescent="0.25">
      <c r="A2128" s="65" t="s">
        <v>3334</v>
      </c>
      <c r="B2128" s="66">
        <v>372022</v>
      </c>
    </row>
    <row r="2129" spans="1:2" x14ac:dyDescent="0.25">
      <c r="A2129" s="65" t="s">
        <v>3335</v>
      </c>
      <c r="B2129" s="66">
        <v>576572</v>
      </c>
    </row>
    <row r="2130" spans="1:2" x14ac:dyDescent="0.25">
      <c r="A2130" s="65" t="s">
        <v>3336</v>
      </c>
      <c r="B2130" s="66">
        <v>588867</v>
      </c>
    </row>
    <row r="2131" spans="1:2" x14ac:dyDescent="0.25">
      <c r="A2131" s="65" t="s">
        <v>3337</v>
      </c>
      <c r="B2131" s="66">
        <v>582037</v>
      </c>
    </row>
    <row r="2132" spans="1:2" x14ac:dyDescent="0.25">
      <c r="A2132" s="65" t="s">
        <v>3338</v>
      </c>
      <c r="B2132" s="66">
        <v>217594</v>
      </c>
    </row>
    <row r="2133" spans="1:2" x14ac:dyDescent="0.25">
      <c r="A2133" s="65" t="s">
        <v>3339</v>
      </c>
      <c r="B2133" s="66">
        <v>587051</v>
      </c>
    </row>
    <row r="2134" spans="1:2" x14ac:dyDescent="0.25">
      <c r="A2134" s="65" t="s">
        <v>3340</v>
      </c>
      <c r="B2134" s="66">
        <v>211764</v>
      </c>
    </row>
    <row r="2135" spans="1:2" x14ac:dyDescent="0.25">
      <c r="A2135" s="65" t="s">
        <v>3341</v>
      </c>
      <c r="B2135" s="66">
        <v>58968</v>
      </c>
    </row>
    <row r="2136" spans="1:2" x14ac:dyDescent="0.25">
      <c r="A2136" s="65" t="s">
        <v>3342</v>
      </c>
      <c r="B2136" s="66">
        <v>584768</v>
      </c>
    </row>
    <row r="2137" spans="1:2" x14ac:dyDescent="0.25">
      <c r="A2137" s="65" t="s">
        <v>3343</v>
      </c>
      <c r="B2137" s="66">
        <v>586992</v>
      </c>
    </row>
    <row r="2138" spans="1:2" x14ac:dyDescent="0.25">
      <c r="A2138" s="65" t="s">
        <v>3344</v>
      </c>
      <c r="B2138" s="66">
        <v>217595</v>
      </c>
    </row>
    <row r="2139" spans="1:2" x14ac:dyDescent="0.25">
      <c r="A2139" s="65" t="s">
        <v>3345</v>
      </c>
      <c r="B2139" s="66">
        <v>492067</v>
      </c>
    </row>
    <row r="2140" spans="1:2" x14ac:dyDescent="0.25">
      <c r="A2140" s="65" t="s">
        <v>3346</v>
      </c>
      <c r="B2140" s="66">
        <v>372029</v>
      </c>
    </row>
    <row r="2141" spans="1:2" x14ac:dyDescent="0.25">
      <c r="A2141" s="65" t="s">
        <v>3347</v>
      </c>
      <c r="B2141" s="66">
        <v>491501</v>
      </c>
    </row>
    <row r="2142" spans="1:2" x14ac:dyDescent="0.25">
      <c r="A2142" s="65" t="s">
        <v>3348</v>
      </c>
      <c r="B2142" s="66">
        <v>61375</v>
      </c>
    </row>
    <row r="2143" spans="1:2" x14ac:dyDescent="0.25">
      <c r="A2143" s="65" t="s">
        <v>3349</v>
      </c>
      <c r="B2143" s="66">
        <v>490974</v>
      </c>
    </row>
    <row r="2144" spans="1:2" x14ac:dyDescent="0.25">
      <c r="A2144" s="65" t="s">
        <v>3350</v>
      </c>
      <c r="B2144" s="66">
        <v>581407</v>
      </c>
    </row>
    <row r="2145" spans="1:2" x14ac:dyDescent="0.25">
      <c r="A2145" s="65" t="s">
        <v>3351</v>
      </c>
      <c r="B2145" s="66">
        <v>43092</v>
      </c>
    </row>
    <row r="2146" spans="1:2" x14ac:dyDescent="0.25">
      <c r="A2146" s="65" t="s">
        <v>3352</v>
      </c>
      <c r="B2146" s="66">
        <v>590389</v>
      </c>
    </row>
    <row r="2147" spans="1:2" x14ac:dyDescent="0.25">
      <c r="A2147" s="65" t="s">
        <v>3353</v>
      </c>
      <c r="B2147" s="66">
        <v>490802</v>
      </c>
    </row>
    <row r="2148" spans="1:2" x14ac:dyDescent="0.25">
      <c r="A2148" s="65" t="s">
        <v>3354</v>
      </c>
      <c r="B2148" s="66">
        <v>576735</v>
      </c>
    </row>
    <row r="2149" spans="1:2" x14ac:dyDescent="0.25">
      <c r="A2149" s="65" t="s">
        <v>3355</v>
      </c>
      <c r="B2149" s="66">
        <v>491428</v>
      </c>
    </row>
    <row r="2150" spans="1:2" x14ac:dyDescent="0.25">
      <c r="A2150" s="65" t="s">
        <v>3356</v>
      </c>
      <c r="B2150" s="66">
        <v>104477</v>
      </c>
    </row>
    <row r="2151" spans="1:2" x14ac:dyDescent="0.25">
      <c r="A2151" s="65" t="s">
        <v>3357</v>
      </c>
      <c r="B2151" s="66">
        <v>490884</v>
      </c>
    </row>
    <row r="2152" spans="1:2" x14ac:dyDescent="0.25">
      <c r="A2152" s="65" t="s">
        <v>50</v>
      </c>
      <c r="B2152" s="66">
        <v>490670</v>
      </c>
    </row>
    <row r="2153" spans="1:2" x14ac:dyDescent="0.25">
      <c r="A2153" s="65" t="s">
        <v>3358</v>
      </c>
      <c r="B2153" s="66">
        <v>584054</v>
      </c>
    </row>
    <row r="2154" spans="1:2" x14ac:dyDescent="0.25">
      <c r="A2154" s="65" t="s">
        <v>3359</v>
      </c>
      <c r="B2154" s="66">
        <v>491659</v>
      </c>
    </row>
    <row r="2155" spans="1:2" x14ac:dyDescent="0.25">
      <c r="A2155" s="65" t="s">
        <v>3360</v>
      </c>
      <c r="B2155" s="66">
        <v>322078</v>
      </c>
    </row>
    <row r="2156" spans="1:2" x14ac:dyDescent="0.25">
      <c r="A2156" s="65" t="s">
        <v>3361</v>
      </c>
      <c r="B2156" s="66">
        <v>217597</v>
      </c>
    </row>
    <row r="2157" spans="1:2" x14ac:dyDescent="0.25">
      <c r="A2157" s="65" t="s">
        <v>3362</v>
      </c>
      <c r="B2157" s="66">
        <v>489038</v>
      </c>
    </row>
    <row r="2158" spans="1:2" x14ac:dyDescent="0.25">
      <c r="A2158" s="65" t="s">
        <v>3363</v>
      </c>
      <c r="B2158" s="66">
        <v>58972</v>
      </c>
    </row>
    <row r="2159" spans="1:2" x14ac:dyDescent="0.25">
      <c r="A2159" s="65" t="s">
        <v>3364</v>
      </c>
      <c r="B2159" s="66">
        <v>588519</v>
      </c>
    </row>
    <row r="2160" spans="1:2" x14ac:dyDescent="0.25">
      <c r="A2160" s="65" t="s">
        <v>3365</v>
      </c>
      <c r="B2160" s="66">
        <v>211795</v>
      </c>
    </row>
    <row r="2161" spans="1:2" x14ac:dyDescent="0.25">
      <c r="A2161" s="65" t="s">
        <v>3366</v>
      </c>
      <c r="B2161" s="66">
        <v>219937</v>
      </c>
    </row>
    <row r="2162" spans="1:2" x14ac:dyDescent="0.25">
      <c r="A2162" s="65" t="s">
        <v>3367</v>
      </c>
      <c r="B2162" s="66">
        <v>363081</v>
      </c>
    </row>
    <row r="2163" spans="1:2" x14ac:dyDescent="0.25">
      <c r="A2163" s="65" t="s">
        <v>3368</v>
      </c>
      <c r="B2163" s="66">
        <v>583987</v>
      </c>
    </row>
    <row r="2164" spans="1:2" x14ac:dyDescent="0.25">
      <c r="A2164" s="65" t="s">
        <v>3369</v>
      </c>
      <c r="B2164" s="66">
        <v>581391</v>
      </c>
    </row>
    <row r="2165" spans="1:2" x14ac:dyDescent="0.25">
      <c r="A2165" s="65" t="s">
        <v>3370</v>
      </c>
      <c r="B2165" s="66">
        <v>579135</v>
      </c>
    </row>
    <row r="2166" spans="1:2" x14ac:dyDescent="0.25">
      <c r="A2166" s="65" t="s">
        <v>3371</v>
      </c>
      <c r="B2166" s="66">
        <v>65343</v>
      </c>
    </row>
    <row r="2167" spans="1:2" x14ac:dyDescent="0.25">
      <c r="A2167" s="65" t="s">
        <v>3372</v>
      </c>
      <c r="B2167" s="66">
        <v>58974</v>
      </c>
    </row>
    <row r="2168" spans="1:2" x14ac:dyDescent="0.25">
      <c r="A2168" s="65" t="s">
        <v>3373</v>
      </c>
      <c r="B2168" s="66">
        <v>578651</v>
      </c>
    </row>
    <row r="2169" spans="1:2" x14ac:dyDescent="0.25">
      <c r="A2169" s="65" t="s">
        <v>3374</v>
      </c>
      <c r="B2169" s="66">
        <v>104480</v>
      </c>
    </row>
    <row r="2170" spans="1:2" x14ac:dyDescent="0.25">
      <c r="A2170" s="65" t="s">
        <v>3375</v>
      </c>
      <c r="B2170" s="66">
        <v>576189</v>
      </c>
    </row>
    <row r="2171" spans="1:2" x14ac:dyDescent="0.25">
      <c r="A2171" s="65" t="s">
        <v>3376</v>
      </c>
      <c r="B2171" s="66">
        <v>65345</v>
      </c>
    </row>
    <row r="2172" spans="1:2" x14ac:dyDescent="0.25">
      <c r="A2172" s="65" t="s">
        <v>3377</v>
      </c>
      <c r="B2172" s="66">
        <v>211812</v>
      </c>
    </row>
    <row r="2173" spans="1:2" x14ac:dyDescent="0.25">
      <c r="A2173" s="65" t="s">
        <v>3378</v>
      </c>
      <c r="B2173" s="66">
        <v>211817</v>
      </c>
    </row>
    <row r="2174" spans="1:2" x14ac:dyDescent="0.25">
      <c r="A2174" s="65" t="s">
        <v>3379</v>
      </c>
      <c r="B2174" s="66">
        <v>225243</v>
      </c>
    </row>
    <row r="2175" spans="1:2" x14ac:dyDescent="0.25">
      <c r="A2175" s="65" t="s">
        <v>3380</v>
      </c>
      <c r="B2175" s="66">
        <v>583838</v>
      </c>
    </row>
    <row r="2176" spans="1:2" x14ac:dyDescent="0.25">
      <c r="A2176" s="65" t="s">
        <v>3381</v>
      </c>
      <c r="B2176" s="66">
        <v>579359</v>
      </c>
    </row>
    <row r="2177" spans="1:2" x14ac:dyDescent="0.25">
      <c r="A2177" s="65" t="s">
        <v>3382</v>
      </c>
      <c r="B2177" s="66">
        <v>581774</v>
      </c>
    </row>
    <row r="2178" spans="1:2" x14ac:dyDescent="0.25">
      <c r="A2178" s="65" t="s">
        <v>3383</v>
      </c>
      <c r="B2178" s="66">
        <v>575261</v>
      </c>
    </row>
    <row r="2179" spans="1:2" x14ac:dyDescent="0.25">
      <c r="A2179" s="65" t="s">
        <v>3384</v>
      </c>
      <c r="B2179" s="66">
        <v>583312</v>
      </c>
    </row>
    <row r="2180" spans="1:2" x14ac:dyDescent="0.25">
      <c r="A2180" s="65" t="s">
        <v>3385</v>
      </c>
      <c r="B2180" s="66">
        <v>61409</v>
      </c>
    </row>
    <row r="2181" spans="1:2" x14ac:dyDescent="0.25">
      <c r="A2181" s="65" t="s">
        <v>3386</v>
      </c>
      <c r="B2181" s="66">
        <v>577257</v>
      </c>
    </row>
    <row r="2182" spans="1:2" x14ac:dyDescent="0.25">
      <c r="A2182" s="65" t="s">
        <v>3387</v>
      </c>
      <c r="B2182" s="66">
        <v>61413</v>
      </c>
    </row>
    <row r="2183" spans="1:2" x14ac:dyDescent="0.25">
      <c r="A2183" s="65" t="s">
        <v>3388</v>
      </c>
      <c r="B2183" s="66">
        <v>577091</v>
      </c>
    </row>
    <row r="2184" spans="1:2" x14ac:dyDescent="0.25">
      <c r="A2184" s="65" t="s">
        <v>3389</v>
      </c>
      <c r="B2184" s="66">
        <v>490771</v>
      </c>
    </row>
    <row r="2185" spans="1:2" x14ac:dyDescent="0.25">
      <c r="A2185" s="65" t="s">
        <v>3390</v>
      </c>
      <c r="B2185" s="66">
        <v>258937</v>
      </c>
    </row>
    <row r="2186" spans="1:2" x14ac:dyDescent="0.25">
      <c r="A2186" s="65" t="s">
        <v>3391</v>
      </c>
      <c r="B2186" s="66">
        <v>583579</v>
      </c>
    </row>
    <row r="2187" spans="1:2" x14ac:dyDescent="0.25">
      <c r="A2187" s="65" t="s">
        <v>3392</v>
      </c>
      <c r="B2187" s="66">
        <v>493238</v>
      </c>
    </row>
    <row r="2188" spans="1:2" x14ac:dyDescent="0.25">
      <c r="A2188" s="65" t="s">
        <v>3393</v>
      </c>
      <c r="B2188" s="66">
        <v>578264</v>
      </c>
    </row>
    <row r="2189" spans="1:2" x14ac:dyDescent="0.25">
      <c r="A2189" s="65" t="s">
        <v>3394</v>
      </c>
      <c r="B2189" s="66">
        <v>211833</v>
      </c>
    </row>
    <row r="2190" spans="1:2" x14ac:dyDescent="0.25">
      <c r="A2190" s="65" t="s">
        <v>3395</v>
      </c>
      <c r="B2190" s="66">
        <v>590605</v>
      </c>
    </row>
    <row r="2191" spans="1:2" x14ac:dyDescent="0.25">
      <c r="A2191" s="65" t="s">
        <v>3396</v>
      </c>
      <c r="B2191" s="66">
        <v>579769</v>
      </c>
    </row>
    <row r="2192" spans="1:2" x14ac:dyDescent="0.25">
      <c r="A2192" s="65" t="s">
        <v>3397</v>
      </c>
      <c r="B2192" s="66">
        <v>584344</v>
      </c>
    </row>
    <row r="2193" spans="1:2" x14ac:dyDescent="0.25">
      <c r="A2193" s="65" t="s">
        <v>3398</v>
      </c>
      <c r="B2193" s="66">
        <v>363155</v>
      </c>
    </row>
    <row r="2194" spans="1:2" x14ac:dyDescent="0.25">
      <c r="A2194" s="65" t="s">
        <v>3399</v>
      </c>
      <c r="B2194" s="66">
        <v>105781</v>
      </c>
    </row>
    <row r="2195" spans="1:2" x14ac:dyDescent="0.25">
      <c r="A2195" s="65" t="s">
        <v>3400</v>
      </c>
      <c r="B2195" s="66">
        <v>105583</v>
      </c>
    </row>
    <row r="2196" spans="1:2" x14ac:dyDescent="0.25">
      <c r="A2196" s="65" t="s">
        <v>3401</v>
      </c>
      <c r="B2196" s="66">
        <v>491542</v>
      </c>
    </row>
    <row r="2197" spans="1:2" x14ac:dyDescent="0.25">
      <c r="A2197" s="65" t="s">
        <v>3402</v>
      </c>
      <c r="B2197" s="66">
        <v>575638</v>
      </c>
    </row>
    <row r="2198" spans="1:2" x14ac:dyDescent="0.25">
      <c r="A2198" s="65" t="s">
        <v>3403</v>
      </c>
      <c r="B2198" s="66">
        <v>582177</v>
      </c>
    </row>
    <row r="2199" spans="1:2" x14ac:dyDescent="0.25">
      <c r="A2199" s="65" t="s">
        <v>3404</v>
      </c>
      <c r="B2199" s="66">
        <v>588608</v>
      </c>
    </row>
    <row r="2200" spans="1:2" x14ac:dyDescent="0.25">
      <c r="A2200" s="65" t="s">
        <v>3405</v>
      </c>
      <c r="B2200" s="66">
        <v>589437</v>
      </c>
    </row>
    <row r="2201" spans="1:2" x14ac:dyDescent="0.25">
      <c r="A2201" s="65" t="s">
        <v>3406</v>
      </c>
      <c r="B2201" s="66">
        <v>491998</v>
      </c>
    </row>
    <row r="2202" spans="1:2" x14ac:dyDescent="0.25">
      <c r="A2202" s="65" t="s">
        <v>3407</v>
      </c>
      <c r="B2202" s="66">
        <v>588001</v>
      </c>
    </row>
    <row r="2203" spans="1:2" x14ac:dyDescent="0.25">
      <c r="A2203" s="65" t="s">
        <v>3408</v>
      </c>
      <c r="B2203" s="66">
        <v>591422</v>
      </c>
    </row>
    <row r="2204" spans="1:2" x14ac:dyDescent="0.25">
      <c r="A2204" s="65" t="s">
        <v>3409</v>
      </c>
      <c r="B2204" s="66">
        <v>483571</v>
      </c>
    </row>
    <row r="2205" spans="1:2" x14ac:dyDescent="0.25">
      <c r="A2205" s="65" t="s">
        <v>3410</v>
      </c>
      <c r="B2205" s="66">
        <v>585006</v>
      </c>
    </row>
    <row r="2206" spans="1:2" x14ac:dyDescent="0.25">
      <c r="A2206" s="65" t="s">
        <v>3411</v>
      </c>
      <c r="B2206" s="66">
        <v>581764</v>
      </c>
    </row>
    <row r="2207" spans="1:2" x14ac:dyDescent="0.25">
      <c r="A2207" s="65" t="s">
        <v>3412</v>
      </c>
      <c r="B2207" s="66">
        <v>217607</v>
      </c>
    </row>
    <row r="2208" spans="1:2" x14ac:dyDescent="0.25">
      <c r="A2208" s="65" t="s">
        <v>3413</v>
      </c>
      <c r="B2208" s="66">
        <v>105725</v>
      </c>
    </row>
    <row r="2209" spans="1:2" x14ac:dyDescent="0.25">
      <c r="A2209" s="65" t="s">
        <v>3414</v>
      </c>
      <c r="B2209" s="66">
        <v>491911</v>
      </c>
    </row>
    <row r="2210" spans="1:2" x14ac:dyDescent="0.25">
      <c r="A2210" s="65" t="s">
        <v>3415</v>
      </c>
      <c r="B2210" s="66">
        <v>259020</v>
      </c>
    </row>
    <row r="2211" spans="1:2" x14ac:dyDescent="0.25">
      <c r="A2211" s="65" t="s">
        <v>3416</v>
      </c>
      <c r="B2211" s="66">
        <v>576113</v>
      </c>
    </row>
    <row r="2212" spans="1:2" x14ac:dyDescent="0.25">
      <c r="A2212" s="65" t="s">
        <v>3417</v>
      </c>
      <c r="B2212" s="66">
        <v>105726</v>
      </c>
    </row>
    <row r="2213" spans="1:2" x14ac:dyDescent="0.25">
      <c r="A2213" s="65" t="s">
        <v>3418</v>
      </c>
      <c r="B2213" s="66">
        <v>586160</v>
      </c>
    </row>
    <row r="2214" spans="1:2" x14ac:dyDescent="0.25">
      <c r="A2214" s="65" t="s">
        <v>3419</v>
      </c>
      <c r="B2214" s="66">
        <v>585548</v>
      </c>
    </row>
    <row r="2215" spans="1:2" x14ac:dyDescent="0.25">
      <c r="A2215" s="65" t="s">
        <v>3420</v>
      </c>
      <c r="B2215" s="66">
        <v>577493</v>
      </c>
    </row>
    <row r="2216" spans="1:2" x14ac:dyDescent="0.25">
      <c r="A2216" s="65" t="s">
        <v>3421</v>
      </c>
      <c r="B2216" s="66">
        <v>578404</v>
      </c>
    </row>
    <row r="2217" spans="1:2" x14ac:dyDescent="0.25">
      <c r="A2217" s="65" t="s">
        <v>3422</v>
      </c>
      <c r="B2217" s="66">
        <v>285366</v>
      </c>
    </row>
    <row r="2218" spans="1:2" x14ac:dyDescent="0.25">
      <c r="A2218" s="65" t="s">
        <v>3423</v>
      </c>
      <c r="B2218" s="66">
        <v>592602</v>
      </c>
    </row>
    <row r="2219" spans="1:2" x14ac:dyDescent="0.25">
      <c r="A2219" s="65" t="s">
        <v>3424</v>
      </c>
      <c r="B2219" s="66">
        <v>490829</v>
      </c>
    </row>
    <row r="2220" spans="1:2" x14ac:dyDescent="0.25">
      <c r="A2220" s="65" t="s">
        <v>3425</v>
      </c>
      <c r="B2220" s="66">
        <v>217611</v>
      </c>
    </row>
    <row r="2221" spans="1:2" x14ac:dyDescent="0.25">
      <c r="A2221" s="65" t="s">
        <v>3426</v>
      </c>
      <c r="B2221" s="66">
        <v>58988</v>
      </c>
    </row>
    <row r="2222" spans="1:2" x14ac:dyDescent="0.25">
      <c r="A2222" s="65" t="s">
        <v>3427</v>
      </c>
      <c r="B2222" s="66">
        <v>588541</v>
      </c>
    </row>
    <row r="2223" spans="1:2" x14ac:dyDescent="0.25">
      <c r="A2223" s="65" t="s">
        <v>3428</v>
      </c>
      <c r="B2223" s="66">
        <v>585473</v>
      </c>
    </row>
    <row r="2224" spans="1:2" x14ac:dyDescent="0.25">
      <c r="A2224" s="65" t="s">
        <v>3429</v>
      </c>
      <c r="B2224" s="66">
        <v>583545</v>
      </c>
    </row>
    <row r="2225" spans="1:2" x14ac:dyDescent="0.25">
      <c r="A2225" s="65" t="s">
        <v>3430</v>
      </c>
      <c r="B2225" s="66">
        <v>492972</v>
      </c>
    </row>
    <row r="2226" spans="1:2" x14ac:dyDescent="0.25">
      <c r="A2226" s="65" t="s">
        <v>3431</v>
      </c>
      <c r="B2226" s="66">
        <v>582539</v>
      </c>
    </row>
    <row r="2227" spans="1:2" x14ac:dyDescent="0.25">
      <c r="A2227" s="65" t="s">
        <v>3432</v>
      </c>
      <c r="B2227" s="66">
        <v>61449</v>
      </c>
    </row>
    <row r="2228" spans="1:2" x14ac:dyDescent="0.25">
      <c r="A2228" s="65" t="s">
        <v>3433</v>
      </c>
      <c r="B2228" s="66">
        <v>363219</v>
      </c>
    </row>
    <row r="2229" spans="1:2" x14ac:dyDescent="0.25">
      <c r="A2229" s="65" t="s">
        <v>3434</v>
      </c>
      <c r="B2229" s="66">
        <v>217612</v>
      </c>
    </row>
    <row r="2230" spans="1:2" x14ac:dyDescent="0.25">
      <c r="A2230" s="65" t="s">
        <v>3435</v>
      </c>
      <c r="B2230" s="66">
        <v>217613</v>
      </c>
    </row>
    <row r="2231" spans="1:2" x14ac:dyDescent="0.25">
      <c r="A2231" s="65" t="s">
        <v>3436</v>
      </c>
      <c r="B2231" s="66">
        <v>363223</v>
      </c>
    </row>
    <row r="2232" spans="1:2" x14ac:dyDescent="0.25">
      <c r="A2232" s="65" t="s">
        <v>3437</v>
      </c>
      <c r="B2232" s="66">
        <v>104255</v>
      </c>
    </row>
    <row r="2233" spans="1:2" x14ac:dyDescent="0.25">
      <c r="A2233" s="65" t="s">
        <v>3438</v>
      </c>
      <c r="B2233" s="66">
        <v>211876</v>
      </c>
    </row>
    <row r="2234" spans="1:2" x14ac:dyDescent="0.25">
      <c r="A2234" s="65" t="s">
        <v>3439</v>
      </c>
      <c r="B2234" s="66">
        <v>488908</v>
      </c>
    </row>
    <row r="2235" spans="1:2" x14ac:dyDescent="0.25">
      <c r="A2235" s="65" t="s">
        <v>3440</v>
      </c>
      <c r="B2235" s="66">
        <v>259116</v>
      </c>
    </row>
    <row r="2236" spans="1:2" x14ac:dyDescent="0.25">
      <c r="A2236" s="65" t="s">
        <v>3441</v>
      </c>
      <c r="B2236" s="66">
        <v>544847</v>
      </c>
    </row>
    <row r="2237" spans="1:2" x14ac:dyDescent="0.25">
      <c r="A2237" s="65" t="s">
        <v>3442</v>
      </c>
      <c r="B2237" s="66">
        <v>211901</v>
      </c>
    </row>
    <row r="2238" spans="1:2" x14ac:dyDescent="0.25">
      <c r="A2238" s="65" t="s">
        <v>3443</v>
      </c>
      <c r="B2238" s="66">
        <v>217615</v>
      </c>
    </row>
    <row r="2239" spans="1:2" x14ac:dyDescent="0.25">
      <c r="A2239" s="65" t="s">
        <v>3444</v>
      </c>
      <c r="B2239" s="66">
        <v>544182</v>
      </c>
    </row>
    <row r="2240" spans="1:2" x14ac:dyDescent="0.25">
      <c r="A2240" s="65" t="s">
        <v>3444</v>
      </c>
      <c r="B2240" s="66">
        <v>65360</v>
      </c>
    </row>
    <row r="2241" spans="1:2" x14ac:dyDescent="0.25">
      <c r="A2241" s="65" t="s">
        <v>3445</v>
      </c>
      <c r="B2241" s="66">
        <v>259130</v>
      </c>
    </row>
    <row r="2242" spans="1:2" x14ac:dyDescent="0.25">
      <c r="A2242" s="65" t="s">
        <v>3446</v>
      </c>
      <c r="B2242" s="66">
        <v>493011</v>
      </c>
    </row>
    <row r="2243" spans="1:2" x14ac:dyDescent="0.25">
      <c r="A2243" s="65" t="s">
        <v>3447</v>
      </c>
      <c r="B2243" s="66">
        <v>491124</v>
      </c>
    </row>
    <row r="2244" spans="1:2" x14ac:dyDescent="0.25">
      <c r="A2244" s="65" t="s">
        <v>3448</v>
      </c>
      <c r="B2244" s="66">
        <v>65361</v>
      </c>
    </row>
    <row r="2245" spans="1:2" x14ac:dyDescent="0.25">
      <c r="A2245" s="65" t="s">
        <v>3449</v>
      </c>
      <c r="B2245" s="66">
        <v>61458</v>
      </c>
    </row>
    <row r="2246" spans="1:2" x14ac:dyDescent="0.25">
      <c r="A2246" s="65" t="s">
        <v>3450</v>
      </c>
      <c r="B2246" s="66">
        <v>65362</v>
      </c>
    </row>
    <row r="2247" spans="1:2" x14ac:dyDescent="0.25">
      <c r="A2247" s="65" t="s">
        <v>3451</v>
      </c>
      <c r="B2247" s="66">
        <v>576169</v>
      </c>
    </row>
    <row r="2248" spans="1:2" x14ac:dyDescent="0.25">
      <c r="A2248" s="65" t="s">
        <v>3452</v>
      </c>
      <c r="B2248" s="66">
        <v>363243</v>
      </c>
    </row>
    <row r="2249" spans="1:2" x14ac:dyDescent="0.25">
      <c r="A2249" s="65" t="s">
        <v>3453</v>
      </c>
      <c r="B2249" s="66">
        <v>61463</v>
      </c>
    </row>
    <row r="2250" spans="1:2" x14ac:dyDescent="0.25">
      <c r="A2250" s="65" t="s">
        <v>3454</v>
      </c>
      <c r="B2250" s="66">
        <v>586093</v>
      </c>
    </row>
    <row r="2251" spans="1:2" x14ac:dyDescent="0.25">
      <c r="A2251" s="65" t="s">
        <v>3455</v>
      </c>
      <c r="B2251" s="66">
        <v>579200</v>
      </c>
    </row>
    <row r="2252" spans="1:2" x14ac:dyDescent="0.25">
      <c r="A2252" s="65" t="s">
        <v>3456</v>
      </c>
      <c r="B2252" s="66">
        <v>211919</v>
      </c>
    </row>
    <row r="2253" spans="1:2" x14ac:dyDescent="0.25">
      <c r="A2253" s="65" t="s">
        <v>3457</v>
      </c>
      <c r="B2253" s="66">
        <v>584395</v>
      </c>
    </row>
    <row r="2254" spans="1:2" x14ac:dyDescent="0.25">
      <c r="A2254" s="65" t="s">
        <v>3458</v>
      </c>
      <c r="B2254" s="66">
        <v>491079</v>
      </c>
    </row>
    <row r="2255" spans="1:2" x14ac:dyDescent="0.25">
      <c r="A2255" s="65" t="s">
        <v>3459</v>
      </c>
      <c r="B2255" s="66">
        <v>61472</v>
      </c>
    </row>
    <row r="2256" spans="1:2" x14ac:dyDescent="0.25">
      <c r="A2256" s="65" t="s">
        <v>3460</v>
      </c>
      <c r="B2256" s="66">
        <v>66862</v>
      </c>
    </row>
    <row r="2257" spans="1:2" x14ac:dyDescent="0.25">
      <c r="A2257" s="65" t="s">
        <v>3461</v>
      </c>
      <c r="B2257" s="66">
        <v>583192</v>
      </c>
    </row>
    <row r="2258" spans="1:2" x14ac:dyDescent="0.25">
      <c r="A2258" s="65" t="s">
        <v>3462</v>
      </c>
      <c r="B2258" s="66">
        <v>494207</v>
      </c>
    </row>
    <row r="2259" spans="1:2" x14ac:dyDescent="0.25">
      <c r="A2259" s="65" t="s">
        <v>3463</v>
      </c>
      <c r="B2259" s="66">
        <v>577452</v>
      </c>
    </row>
    <row r="2260" spans="1:2" x14ac:dyDescent="0.25">
      <c r="A2260" s="65" t="s">
        <v>51</v>
      </c>
      <c r="B2260" s="66">
        <v>581612</v>
      </c>
    </row>
    <row r="2261" spans="1:2" x14ac:dyDescent="0.25">
      <c r="A2261" s="65" t="s">
        <v>3464</v>
      </c>
      <c r="B2261" s="66">
        <v>61485</v>
      </c>
    </row>
    <row r="2262" spans="1:2" x14ac:dyDescent="0.25">
      <c r="A2262" s="65" t="s">
        <v>3465</v>
      </c>
      <c r="B2262" s="66">
        <v>587372</v>
      </c>
    </row>
    <row r="2263" spans="1:2" x14ac:dyDescent="0.25">
      <c r="A2263" s="65" t="s">
        <v>3466</v>
      </c>
      <c r="B2263" s="66">
        <v>497435</v>
      </c>
    </row>
    <row r="2264" spans="1:2" x14ac:dyDescent="0.25">
      <c r="A2264" s="65" t="s">
        <v>3467</v>
      </c>
      <c r="B2264" s="66">
        <v>583756</v>
      </c>
    </row>
    <row r="2265" spans="1:2" x14ac:dyDescent="0.25">
      <c r="A2265" s="65" t="s">
        <v>3468</v>
      </c>
      <c r="B2265" s="66">
        <v>211940</v>
      </c>
    </row>
    <row r="2266" spans="1:2" x14ac:dyDescent="0.25">
      <c r="A2266" s="65" t="s">
        <v>3469</v>
      </c>
      <c r="B2266" s="66">
        <v>104257</v>
      </c>
    </row>
    <row r="2267" spans="1:2" x14ac:dyDescent="0.25">
      <c r="A2267" s="65" t="s">
        <v>3470</v>
      </c>
      <c r="B2267" s="66">
        <v>259241</v>
      </c>
    </row>
    <row r="2268" spans="1:2" x14ac:dyDescent="0.25">
      <c r="A2268" s="65" t="s">
        <v>3471</v>
      </c>
      <c r="B2268" s="66">
        <v>211945</v>
      </c>
    </row>
    <row r="2269" spans="1:2" x14ac:dyDescent="0.25">
      <c r="A2269" s="65" t="s">
        <v>3472</v>
      </c>
      <c r="B2269" s="66">
        <v>490296</v>
      </c>
    </row>
    <row r="2270" spans="1:2" x14ac:dyDescent="0.25">
      <c r="A2270" s="65" t="s">
        <v>3473</v>
      </c>
      <c r="B2270" s="66">
        <v>65376</v>
      </c>
    </row>
    <row r="2271" spans="1:2" x14ac:dyDescent="0.25">
      <c r="A2271" s="65" t="s">
        <v>3474</v>
      </c>
      <c r="B2271" s="66">
        <v>577894</v>
      </c>
    </row>
    <row r="2272" spans="1:2" x14ac:dyDescent="0.25">
      <c r="A2272" s="65" t="s">
        <v>3475</v>
      </c>
      <c r="B2272" s="66">
        <v>583989</v>
      </c>
    </row>
    <row r="2273" spans="1:2" x14ac:dyDescent="0.25">
      <c r="A2273" s="65" t="s">
        <v>3476</v>
      </c>
      <c r="B2273" s="66">
        <v>578778</v>
      </c>
    </row>
    <row r="2274" spans="1:2" x14ac:dyDescent="0.25">
      <c r="A2274" s="65" t="s">
        <v>3477</v>
      </c>
      <c r="B2274" s="66">
        <v>223882</v>
      </c>
    </row>
    <row r="2275" spans="1:2" x14ac:dyDescent="0.25">
      <c r="A2275" s="65" t="s">
        <v>3478</v>
      </c>
      <c r="B2275" s="66">
        <v>579643</v>
      </c>
    </row>
    <row r="2276" spans="1:2" x14ac:dyDescent="0.25">
      <c r="A2276" s="65" t="s">
        <v>3479</v>
      </c>
      <c r="B2276" s="66">
        <v>372101</v>
      </c>
    </row>
    <row r="2277" spans="1:2" x14ac:dyDescent="0.25">
      <c r="A2277" s="65" t="s">
        <v>12442</v>
      </c>
      <c r="B2277" s="66">
        <v>591203</v>
      </c>
    </row>
    <row r="2278" spans="1:2" x14ac:dyDescent="0.25">
      <c r="A2278" s="65" t="s">
        <v>3480</v>
      </c>
      <c r="B2278" s="66">
        <v>217621</v>
      </c>
    </row>
    <row r="2279" spans="1:2" x14ac:dyDescent="0.25">
      <c r="A2279" s="65" t="s">
        <v>3481</v>
      </c>
      <c r="B2279" s="66">
        <v>66884</v>
      </c>
    </row>
    <row r="2280" spans="1:2" x14ac:dyDescent="0.25">
      <c r="A2280" s="65" t="s">
        <v>3482</v>
      </c>
      <c r="B2280" s="66">
        <v>579214</v>
      </c>
    </row>
    <row r="2281" spans="1:2" x14ac:dyDescent="0.25">
      <c r="A2281" s="65" t="s">
        <v>3483</v>
      </c>
      <c r="B2281" s="66">
        <v>105783</v>
      </c>
    </row>
    <row r="2282" spans="1:2" x14ac:dyDescent="0.25">
      <c r="A2282" s="65" t="s">
        <v>3484</v>
      </c>
      <c r="B2282" s="66">
        <v>492424</v>
      </c>
    </row>
    <row r="2283" spans="1:2" x14ac:dyDescent="0.25">
      <c r="A2283" s="65" t="s">
        <v>3485</v>
      </c>
      <c r="B2283" s="66">
        <v>491065</v>
      </c>
    </row>
    <row r="2284" spans="1:2" x14ac:dyDescent="0.25">
      <c r="A2284" s="65" t="s">
        <v>3486</v>
      </c>
      <c r="B2284" s="66">
        <v>492491</v>
      </c>
    </row>
    <row r="2285" spans="1:2" x14ac:dyDescent="0.25">
      <c r="A2285" s="65" t="s">
        <v>3487</v>
      </c>
      <c r="B2285" s="66">
        <v>59016</v>
      </c>
    </row>
    <row r="2286" spans="1:2" x14ac:dyDescent="0.25">
      <c r="A2286" s="65" t="s">
        <v>3488</v>
      </c>
      <c r="B2286" s="66">
        <v>217626</v>
      </c>
    </row>
    <row r="2287" spans="1:2" x14ac:dyDescent="0.25">
      <c r="A2287" s="65" t="s">
        <v>3489</v>
      </c>
      <c r="B2287" s="66">
        <v>212014</v>
      </c>
    </row>
    <row r="2288" spans="1:2" x14ac:dyDescent="0.25">
      <c r="A2288" s="65" t="s">
        <v>3490</v>
      </c>
      <c r="B2288" s="66">
        <v>225087</v>
      </c>
    </row>
    <row r="2289" spans="1:2" x14ac:dyDescent="0.25">
      <c r="A2289" s="65" t="s">
        <v>3491</v>
      </c>
      <c r="B2289" s="66">
        <v>488921</v>
      </c>
    </row>
    <row r="2290" spans="1:2" x14ac:dyDescent="0.25">
      <c r="A2290" s="65" t="s">
        <v>3492</v>
      </c>
      <c r="B2290" s="66">
        <v>219963</v>
      </c>
    </row>
    <row r="2291" spans="1:2" x14ac:dyDescent="0.25">
      <c r="A2291" s="65" t="s">
        <v>3493</v>
      </c>
      <c r="B2291" s="66">
        <v>212011</v>
      </c>
    </row>
    <row r="2292" spans="1:2" x14ac:dyDescent="0.25">
      <c r="A2292" s="65" t="s">
        <v>3494</v>
      </c>
      <c r="B2292" s="66">
        <v>61510</v>
      </c>
    </row>
    <row r="2293" spans="1:2" x14ac:dyDescent="0.25">
      <c r="A2293" s="65" t="s">
        <v>3495</v>
      </c>
      <c r="B2293" s="66">
        <v>580938</v>
      </c>
    </row>
    <row r="2294" spans="1:2" x14ac:dyDescent="0.25">
      <c r="A2294" s="65" t="s">
        <v>3496</v>
      </c>
      <c r="B2294" s="66">
        <v>578615</v>
      </c>
    </row>
    <row r="2295" spans="1:2" x14ac:dyDescent="0.25">
      <c r="A2295" s="65" t="s">
        <v>3497</v>
      </c>
      <c r="B2295" s="66">
        <v>577450</v>
      </c>
    </row>
    <row r="2296" spans="1:2" x14ac:dyDescent="0.25">
      <c r="A2296" s="65" t="s">
        <v>3498</v>
      </c>
      <c r="B2296" s="66">
        <v>59017</v>
      </c>
    </row>
    <row r="2297" spans="1:2" x14ac:dyDescent="0.25">
      <c r="A2297" s="65" t="s">
        <v>3499</v>
      </c>
      <c r="B2297" s="66">
        <v>372141</v>
      </c>
    </row>
    <row r="2298" spans="1:2" x14ac:dyDescent="0.25">
      <c r="A2298" s="65" t="s">
        <v>3500</v>
      </c>
      <c r="B2298" s="66">
        <v>581126</v>
      </c>
    </row>
    <row r="2299" spans="1:2" x14ac:dyDescent="0.25">
      <c r="A2299" s="65" t="s">
        <v>3501</v>
      </c>
      <c r="B2299" s="66">
        <v>290624</v>
      </c>
    </row>
    <row r="2300" spans="1:2" x14ac:dyDescent="0.25">
      <c r="A2300" s="65" t="s">
        <v>3502</v>
      </c>
      <c r="B2300" s="66">
        <v>105094</v>
      </c>
    </row>
    <row r="2301" spans="1:2" x14ac:dyDescent="0.25">
      <c r="A2301" s="65" t="s">
        <v>3503</v>
      </c>
      <c r="B2301" s="66">
        <v>61512</v>
      </c>
    </row>
    <row r="2302" spans="1:2" x14ac:dyDescent="0.25">
      <c r="A2302" s="65" t="s">
        <v>3504</v>
      </c>
      <c r="B2302" s="66">
        <v>212026</v>
      </c>
    </row>
    <row r="2303" spans="1:2" x14ac:dyDescent="0.25">
      <c r="A2303" s="65" t="s">
        <v>3505</v>
      </c>
      <c r="B2303" s="66">
        <v>579450</v>
      </c>
    </row>
    <row r="2304" spans="1:2" x14ac:dyDescent="0.25">
      <c r="A2304" s="65" t="s">
        <v>3506</v>
      </c>
      <c r="B2304" s="66">
        <v>575519</v>
      </c>
    </row>
    <row r="2305" spans="1:2" x14ac:dyDescent="0.25">
      <c r="A2305" s="65" t="s">
        <v>3507</v>
      </c>
      <c r="B2305" s="66">
        <v>59020</v>
      </c>
    </row>
    <row r="2306" spans="1:2" x14ac:dyDescent="0.25">
      <c r="A2306" s="65" t="s">
        <v>3508</v>
      </c>
      <c r="B2306" s="66">
        <v>65394</v>
      </c>
    </row>
    <row r="2307" spans="1:2" x14ac:dyDescent="0.25">
      <c r="A2307" s="65" t="s">
        <v>3509</v>
      </c>
      <c r="B2307" s="66">
        <v>212036</v>
      </c>
    </row>
    <row r="2308" spans="1:2" x14ac:dyDescent="0.25">
      <c r="A2308" s="65" t="s">
        <v>3510</v>
      </c>
      <c r="B2308" s="66">
        <v>212038</v>
      </c>
    </row>
    <row r="2309" spans="1:2" x14ac:dyDescent="0.25">
      <c r="A2309" s="65" t="s">
        <v>52</v>
      </c>
      <c r="B2309" s="66">
        <v>212040</v>
      </c>
    </row>
    <row r="2310" spans="1:2" x14ac:dyDescent="0.25">
      <c r="A2310" s="65" t="s">
        <v>3511</v>
      </c>
      <c r="B2310" s="66">
        <v>61516</v>
      </c>
    </row>
    <row r="2311" spans="1:2" x14ac:dyDescent="0.25">
      <c r="A2311" s="65" t="s">
        <v>3512</v>
      </c>
      <c r="B2311" s="66">
        <v>212041</v>
      </c>
    </row>
    <row r="2312" spans="1:2" x14ac:dyDescent="0.25">
      <c r="A2312" s="65" t="s">
        <v>3513</v>
      </c>
      <c r="B2312" s="66">
        <v>586947</v>
      </c>
    </row>
    <row r="2313" spans="1:2" x14ac:dyDescent="0.25">
      <c r="A2313" s="65" t="s">
        <v>3514</v>
      </c>
      <c r="B2313" s="66">
        <v>65396</v>
      </c>
    </row>
    <row r="2314" spans="1:2" x14ac:dyDescent="0.25">
      <c r="A2314" s="65" t="s">
        <v>12443</v>
      </c>
      <c r="B2314" s="66">
        <v>485001</v>
      </c>
    </row>
    <row r="2315" spans="1:2" x14ac:dyDescent="0.25">
      <c r="A2315" s="65" t="s">
        <v>3515</v>
      </c>
      <c r="B2315" s="66">
        <v>576685</v>
      </c>
    </row>
    <row r="2316" spans="1:2" x14ac:dyDescent="0.25">
      <c r="A2316" s="65" t="s">
        <v>3515</v>
      </c>
      <c r="B2316" s="66">
        <v>578646</v>
      </c>
    </row>
    <row r="2317" spans="1:2" x14ac:dyDescent="0.25">
      <c r="A2317" s="65" t="s">
        <v>3516</v>
      </c>
      <c r="B2317" s="66">
        <v>64761</v>
      </c>
    </row>
    <row r="2318" spans="1:2" x14ac:dyDescent="0.25">
      <c r="A2318" s="65" t="s">
        <v>3517</v>
      </c>
      <c r="B2318" s="66">
        <v>490373</v>
      </c>
    </row>
    <row r="2319" spans="1:2" x14ac:dyDescent="0.25">
      <c r="A2319" s="65" t="s">
        <v>3518</v>
      </c>
      <c r="B2319" s="66">
        <v>487118</v>
      </c>
    </row>
    <row r="2320" spans="1:2" x14ac:dyDescent="0.25">
      <c r="A2320" s="65" t="s">
        <v>3519</v>
      </c>
      <c r="B2320" s="66">
        <v>363430</v>
      </c>
    </row>
    <row r="2321" spans="1:2" x14ac:dyDescent="0.25">
      <c r="A2321" s="65" t="s">
        <v>3520</v>
      </c>
      <c r="B2321" s="66">
        <v>579651</v>
      </c>
    </row>
    <row r="2322" spans="1:2" x14ac:dyDescent="0.25">
      <c r="A2322" s="65" t="s">
        <v>3521</v>
      </c>
      <c r="B2322" s="66">
        <v>544411</v>
      </c>
    </row>
    <row r="2323" spans="1:2" x14ac:dyDescent="0.25">
      <c r="A2323" s="65" t="s">
        <v>3522</v>
      </c>
      <c r="B2323" s="66">
        <v>574807</v>
      </c>
    </row>
    <row r="2324" spans="1:2" x14ac:dyDescent="0.25">
      <c r="A2324" s="65" t="s">
        <v>3523</v>
      </c>
      <c r="B2324" s="66">
        <v>577411</v>
      </c>
    </row>
    <row r="2325" spans="1:2" x14ac:dyDescent="0.25">
      <c r="A2325" s="65" t="s">
        <v>3524</v>
      </c>
      <c r="B2325" s="66">
        <v>584459</v>
      </c>
    </row>
    <row r="2326" spans="1:2" x14ac:dyDescent="0.25">
      <c r="A2326" s="65" t="s">
        <v>3525</v>
      </c>
      <c r="B2326" s="66">
        <v>105924</v>
      </c>
    </row>
    <row r="2327" spans="1:2" x14ac:dyDescent="0.25">
      <c r="A2327" s="65" t="s">
        <v>3526</v>
      </c>
      <c r="B2327" s="66">
        <v>592308</v>
      </c>
    </row>
    <row r="2328" spans="1:2" x14ac:dyDescent="0.25">
      <c r="A2328" s="65" t="s">
        <v>3527</v>
      </c>
      <c r="B2328" s="66">
        <v>587660</v>
      </c>
    </row>
    <row r="2329" spans="1:2" x14ac:dyDescent="0.25">
      <c r="A2329" s="65" t="s">
        <v>3528</v>
      </c>
      <c r="B2329" s="66">
        <v>64763</v>
      </c>
    </row>
    <row r="2330" spans="1:2" x14ac:dyDescent="0.25">
      <c r="A2330" s="65" t="s">
        <v>3529</v>
      </c>
      <c r="B2330" s="66">
        <v>587301</v>
      </c>
    </row>
    <row r="2331" spans="1:2" x14ac:dyDescent="0.25">
      <c r="A2331" s="65" t="s">
        <v>3530</v>
      </c>
      <c r="B2331" s="66">
        <v>223883</v>
      </c>
    </row>
    <row r="2332" spans="1:2" x14ac:dyDescent="0.25">
      <c r="A2332" s="65" t="s">
        <v>3531</v>
      </c>
      <c r="B2332" s="66">
        <v>490372</v>
      </c>
    </row>
    <row r="2333" spans="1:2" x14ac:dyDescent="0.25">
      <c r="A2333" s="65" t="s">
        <v>3532</v>
      </c>
      <c r="B2333" s="66">
        <v>587651</v>
      </c>
    </row>
    <row r="2334" spans="1:2" x14ac:dyDescent="0.25">
      <c r="A2334" s="65" t="s">
        <v>3533</v>
      </c>
      <c r="B2334" s="66">
        <v>61537</v>
      </c>
    </row>
    <row r="2335" spans="1:2" x14ac:dyDescent="0.25">
      <c r="A2335" s="65" t="s">
        <v>3534</v>
      </c>
      <c r="B2335" s="66">
        <v>546776</v>
      </c>
    </row>
    <row r="2336" spans="1:2" x14ac:dyDescent="0.25">
      <c r="A2336" s="65" t="s">
        <v>3535</v>
      </c>
      <c r="B2336" s="66">
        <v>61542</v>
      </c>
    </row>
    <row r="2337" spans="1:2" x14ac:dyDescent="0.25">
      <c r="A2337" s="65" t="s">
        <v>3536</v>
      </c>
      <c r="B2337" s="66">
        <v>578644</v>
      </c>
    </row>
    <row r="2338" spans="1:2" x14ac:dyDescent="0.25">
      <c r="A2338" s="65" t="s">
        <v>3537</v>
      </c>
      <c r="B2338" s="66">
        <v>59024</v>
      </c>
    </row>
    <row r="2339" spans="1:2" x14ac:dyDescent="0.25">
      <c r="A2339" s="65" t="s">
        <v>3538</v>
      </c>
      <c r="B2339" s="66">
        <v>64747</v>
      </c>
    </row>
    <row r="2340" spans="1:2" x14ac:dyDescent="0.25">
      <c r="A2340" s="65" t="s">
        <v>3539</v>
      </c>
      <c r="B2340" s="66">
        <v>487306</v>
      </c>
    </row>
    <row r="2341" spans="1:2" x14ac:dyDescent="0.25">
      <c r="A2341" s="65" t="s">
        <v>3540</v>
      </c>
      <c r="B2341" s="66">
        <v>581001</v>
      </c>
    </row>
    <row r="2342" spans="1:2" x14ac:dyDescent="0.25">
      <c r="A2342" s="65" t="s">
        <v>3541</v>
      </c>
      <c r="B2342" s="66">
        <v>584473</v>
      </c>
    </row>
    <row r="2343" spans="1:2" x14ac:dyDescent="0.25">
      <c r="A2343" s="65" t="s">
        <v>3542</v>
      </c>
      <c r="B2343" s="66">
        <v>576524</v>
      </c>
    </row>
    <row r="2344" spans="1:2" x14ac:dyDescent="0.25">
      <c r="A2344" s="65" t="s">
        <v>3543</v>
      </c>
      <c r="B2344" s="66">
        <v>584343</v>
      </c>
    </row>
    <row r="2345" spans="1:2" x14ac:dyDescent="0.25">
      <c r="A2345" s="65" t="s">
        <v>3544</v>
      </c>
      <c r="B2345" s="66">
        <v>104503</v>
      </c>
    </row>
    <row r="2346" spans="1:2" x14ac:dyDescent="0.25">
      <c r="A2346" s="65" t="s">
        <v>3545</v>
      </c>
      <c r="B2346" s="66">
        <v>580895</v>
      </c>
    </row>
    <row r="2347" spans="1:2" x14ac:dyDescent="0.25">
      <c r="A2347" s="65" t="s">
        <v>3546</v>
      </c>
      <c r="B2347" s="66">
        <v>575522</v>
      </c>
    </row>
    <row r="2348" spans="1:2" x14ac:dyDescent="0.25">
      <c r="A2348" s="65" t="s">
        <v>3547</v>
      </c>
      <c r="B2348" s="66">
        <v>363481</v>
      </c>
    </row>
    <row r="2349" spans="1:2" x14ac:dyDescent="0.25">
      <c r="A2349" s="65" t="s">
        <v>3548</v>
      </c>
      <c r="B2349" s="66">
        <v>65405</v>
      </c>
    </row>
    <row r="2350" spans="1:2" x14ac:dyDescent="0.25">
      <c r="A2350" s="65" t="s">
        <v>3549</v>
      </c>
      <c r="B2350" s="66">
        <v>212333</v>
      </c>
    </row>
    <row r="2351" spans="1:2" x14ac:dyDescent="0.25">
      <c r="A2351" s="65" t="s">
        <v>3550</v>
      </c>
      <c r="B2351" s="66">
        <v>372178</v>
      </c>
    </row>
    <row r="2352" spans="1:2" x14ac:dyDescent="0.25">
      <c r="A2352" s="65" t="s">
        <v>3551</v>
      </c>
      <c r="B2352" s="66">
        <v>363496</v>
      </c>
    </row>
    <row r="2353" spans="1:2" x14ac:dyDescent="0.25">
      <c r="A2353" s="65" t="s">
        <v>3552</v>
      </c>
      <c r="B2353" s="66">
        <v>493245</v>
      </c>
    </row>
    <row r="2354" spans="1:2" x14ac:dyDescent="0.25">
      <c r="A2354" s="65" t="s">
        <v>3553</v>
      </c>
      <c r="B2354" s="66">
        <v>579232</v>
      </c>
    </row>
    <row r="2355" spans="1:2" x14ac:dyDescent="0.25">
      <c r="A2355" s="65" t="s">
        <v>3554</v>
      </c>
      <c r="B2355" s="66">
        <v>212072</v>
      </c>
    </row>
    <row r="2356" spans="1:2" x14ac:dyDescent="0.25">
      <c r="A2356" s="65" t="s">
        <v>3555</v>
      </c>
      <c r="B2356" s="66">
        <v>581331</v>
      </c>
    </row>
    <row r="2357" spans="1:2" x14ac:dyDescent="0.25">
      <c r="A2357" s="65" t="s">
        <v>3556</v>
      </c>
      <c r="B2357" s="66">
        <v>587583</v>
      </c>
    </row>
    <row r="2358" spans="1:2" x14ac:dyDescent="0.25">
      <c r="A2358" s="65" t="s">
        <v>3557</v>
      </c>
      <c r="B2358" s="66">
        <v>61555</v>
      </c>
    </row>
    <row r="2359" spans="1:2" x14ac:dyDescent="0.25">
      <c r="A2359" s="65" t="s">
        <v>3558</v>
      </c>
      <c r="B2359" s="66">
        <v>372181</v>
      </c>
    </row>
    <row r="2360" spans="1:2" x14ac:dyDescent="0.25">
      <c r="A2360" s="65" t="s">
        <v>3559</v>
      </c>
      <c r="B2360" s="66">
        <v>578044</v>
      </c>
    </row>
    <row r="2361" spans="1:2" x14ac:dyDescent="0.25">
      <c r="A2361" s="65" t="s">
        <v>3560</v>
      </c>
      <c r="B2361" s="66">
        <v>581819</v>
      </c>
    </row>
    <row r="2362" spans="1:2" x14ac:dyDescent="0.25">
      <c r="A2362" s="65" t="s">
        <v>3561</v>
      </c>
      <c r="B2362" s="66">
        <v>578650</v>
      </c>
    </row>
    <row r="2363" spans="1:2" x14ac:dyDescent="0.25">
      <c r="A2363" s="65" t="s">
        <v>3562</v>
      </c>
      <c r="B2363" s="66">
        <v>2521</v>
      </c>
    </row>
    <row r="2364" spans="1:2" x14ac:dyDescent="0.25">
      <c r="A2364" s="65" t="s">
        <v>3563</v>
      </c>
      <c r="B2364" s="66">
        <v>2522</v>
      </c>
    </row>
    <row r="2365" spans="1:2" x14ac:dyDescent="0.25">
      <c r="A2365" s="65" t="s">
        <v>3564</v>
      </c>
      <c r="B2365" s="66">
        <v>574769</v>
      </c>
    </row>
    <row r="2366" spans="1:2" x14ac:dyDescent="0.25">
      <c r="A2366" s="65" t="s">
        <v>3565</v>
      </c>
      <c r="B2366" s="66">
        <v>581339</v>
      </c>
    </row>
    <row r="2367" spans="1:2" x14ac:dyDescent="0.25">
      <c r="A2367" s="65" t="s">
        <v>3566</v>
      </c>
      <c r="B2367" s="66">
        <v>589728</v>
      </c>
    </row>
    <row r="2368" spans="1:2" x14ac:dyDescent="0.25">
      <c r="A2368" s="65" t="s">
        <v>3567</v>
      </c>
      <c r="B2368" s="66">
        <v>363528</v>
      </c>
    </row>
    <row r="2369" spans="1:2" x14ac:dyDescent="0.25">
      <c r="A2369" s="65" t="s">
        <v>3568</v>
      </c>
      <c r="B2369" s="66">
        <v>590663</v>
      </c>
    </row>
    <row r="2370" spans="1:2" x14ac:dyDescent="0.25">
      <c r="A2370" s="65" t="s">
        <v>3569</v>
      </c>
      <c r="B2370" s="66">
        <v>59029</v>
      </c>
    </row>
    <row r="2371" spans="1:2" x14ac:dyDescent="0.25">
      <c r="A2371" s="65" t="s">
        <v>3570</v>
      </c>
      <c r="B2371" s="66">
        <v>579201</v>
      </c>
    </row>
    <row r="2372" spans="1:2" x14ac:dyDescent="0.25">
      <c r="A2372" s="65" t="s">
        <v>3571</v>
      </c>
      <c r="B2372" s="66">
        <v>212088</v>
      </c>
    </row>
    <row r="2373" spans="1:2" x14ac:dyDescent="0.25">
      <c r="A2373" s="65" t="s">
        <v>3572</v>
      </c>
      <c r="B2373" s="66">
        <v>486956</v>
      </c>
    </row>
    <row r="2374" spans="1:2" x14ac:dyDescent="0.25">
      <c r="A2374" s="65" t="s">
        <v>3573</v>
      </c>
      <c r="B2374" s="66">
        <v>363536</v>
      </c>
    </row>
    <row r="2375" spans="1:2" x14ac:dyDescent="0.25">
      <c r="A2375" s="65" t="s">
        <v>3574</v>
      </c>
      <c r="B2375" s="66">
        <v>225825</v>
      </c>
    </row>
    <row r="2376" spans="1:2" x14ac:dyDescent="0.25">
      <c r="A2376" s="65" t="s">
        <v>3575</v>
      </c>
      <c r="B2376" s="66">
        <v>66911</v>
      </c>
    </row>
    <row r="2377" spans="1:2" x14ac:dyDescent="0.25">
      <c r="A2377" s="65" t="s">
        <v>3576</v>
      </c>
      <c r="B2377" s="66">
        <v>580338</v>
      </c>
    </row>
    <row r="2378" spans="1:2" x14ac:dyDescent="0.25">
      <c r="A2378" s="65" t="s">
        <v>3577</v>
      </c>
      <c r="B2378" s="66">
        <v>217667</v>
      </c>
    </row>
    <row r="2379" spans="1:2" x14ac:dyDescent="0.25">
      <c r="A2379" s="65" t="s">
        <v>3578</v>
      </c>
      <c r="B2379" s="66">
        <v>579825</v>
      </c>
    </row>
    <row r="2380" spans="1:2" x14ac:dyDescent="0.25">
      <c r="A2380" s="65" t="s">
        <v>3579</v>
      </c>
      <c r="B2380" s="66">
        <v>61577</v>
      </c>
    </row>
    <row r="2381" spans="1:2" x14ac:dyDescent="0.25">
      <c r="A2381" s="65" t="s">
        <v>3580</v>
      </c>
      <c r="B2381" s="66">
        <v>577360</v>
      </c>
    </row>
    <row r="2382" spans="1:2" x14ac:dyDescent="0.25">
      <c r="A2382" s="65" t="s">
        <v>3581</v>
      </c>
      <c r="B2382" s="66">
        <v>106257</v>
      </c>
    </row>
    <row r="2383" spans="1:2" x14ac:dyDescent="0.25">
      <c r="A2383" s="65" t="s">
        <v>3582</v>
      </c>
      <c r="B2383" s="66">
        <v>578371</v>
      </c>
    </row>
    <row r="2384" spans="1:2" x14ac:dyDescent="0.25">
      <c r="A2384" s="65" t="s">
        <v>3583</v>
      </c>
      <c r="B2384" s="66">
        <v>579984</v>
      </c>
    </row>
    <row r="2385" spans="1:2" x14ac:dyDescent="0.25">
      <c r="A2385" s="65" t="s">
        <v>3584</v>
      </c>
      <c r="B2385" s="66">
        <v>212107</v>
      </c>
    </row>
    <row r="2386" spans="1:2" x14ac:dyDescent="0.25">
      <c r="A2386" s="65" t="s">
        <v>3585</v>
      </c>
      <c r="B2386" s="66">
        <v>363559</v>
      </c>
    </row>
    <row r="2387" spans="1:2" x14ac:dyDescent="0.25">
      <c r="A2387" s="65" t="s">
        <v>3586</v>
      </c>
      <c r="B2387" s="66">
        <v>65412</v>
      </c>
    </row>
    <row r="2388" spans="1:2" x14ac:dyDescent="0.25">
      <c r="A2388" s="65" t="s">
        <v>3587</v>
      </c>
      <c r="B2388" s="66">
        <v>217673</v>
      </c>
    </row>
    <row r="2389" spans="1:2" x14ac:dyDescent="0.25">
      <c r="A2389" s="65" t="s">
        <v>3588</v>
      </c>
      <c r="B2389" s="66">
        <v>575198</v>
      </c>
    </row>
    <row r="2390" spans="1:2" x14ac:dyDescent="0.25">
      <c r="A2390" s="65" t="s">
        <v>3589</v>
      </c>
      <c r="B2390" s="66">
        <v>591146</v>
      </c>
    </row>
    <row r="2391" spans="1:2" x14ac:dyDescent="0.25">
      <c r="A2391" s="65" t="s">
        <v>3590</v>
      </c>
      <c r="B2391" s="66">
        <v>66918</v>
      </c>
    </row>
    <row r="2392" spans="1:2" x14ac:dyDescent="0.25">
      <c r="A2392" s="65" t="s">
        <v>3591</v>
      </c>
      <c r="B2392" s="66">
        <v>61592</v>
      </c>
    </row>
    <row r="2393" spans="1:2" x14ac:dyDescent="0.25">
      <c r="A2393" s="65" t="s">
        <v>3592</v>
      </c>
      <c r="B2393" s="66">
        <v>575256</v>
      </c>
    </row>
    <row r="2394" spans="1:2" x14ac:dyDescent="0.25">
      <c r="A2394" s="65" t="s">
        <v>3593</v>
      </c>
      <c r="B2394" s="66">
        <v>588806</v>
      </c>
    </row>
    <row r="2395" spans="1:2" x14ac:dyDescent="0.25">
      <c r="A2395" s="65" t="s">
        <v>3594</v>
      </c>
      <c r="B2395" s="66">
        <v>575058</v>
      </c>
    </row>
    <row r="2396" spans="1:2" x14ac:dyDescent="0.25">
      <c r="A2396" s="65" t="s">
        <v>3595</v>
      </c>
      <c r="B2396" s="66">
        <v>372400</v>
      </c>
    </row>
    <row r="2397" spans="1:2" x14ac:dyDescent="0.25">
      <c r="A2397" s="65" t="s">
        <v>3596</v>
      </c>
      <c r="B2397" s="66">
        <v>576103</v>
      </c>
    </row>
    <row r="2398" spans="1:2" x14ac:dyDescent="0.25">
      <c r="A2398" s="65" t="s">
        <v>3597</v>
      </c>
      <c r="B2398" s="66">
        <v>217677</v>
      </c>
    </row>
    <row r="2399" spans="1:2" x14ac:dyDescent="0.25">
      <c r="A2399" s="65" t="s">
        <v>3598</v>
      </c>
      <c r="B2399" s="66">
        <v>584311</v>
      </c>
    </row>
    <row r="2400" spans="1:2" x14ac:dyDescent="0.25">
      <c r="A2400" s="65" t="s">
        <v>3599</v>
      </c>
      <c r="B2400" s="66">
        <v>61597</v>
      </c>
    </row>
    <row r="2401" spans="1:2" x14ac:dyDescent="0.25">
      <c r="A2401" s="65" t="s">
        <v>3600</v>
      </c>
      <c r="B2401" s="66">
        <v>492046</v>
      </c>
    </row>
    <row r="2402" spans="1:2" x14ac:dyDescent="0.25">
      <c r="A2402" s="65" t="s">
        <v>3601</v>
      </c>
      <c r="B2402" s="66">
        <v>492519</v>
      </c>
    </row>
    <row r="2403" spans="1:2" x14ac:dyDescent="0.25">
      <c r="A2403" s="65" t="s">
        <v>3602</v>
      </c>
      <c r="B2403" s="66">
        <v>219976</v>
      </c>
    </row>
    <row r="2404" spans="1:2" x14ac:dyDescent="0.25">
      <c r="A2404" s="65" t="s">
        <v>3603</v>
      </c>
      <c r="B2404" s="66">
        <v>59032</v>
      </c>
    </row>
    <row r="2405" spans="1:2" x14ac:dyDescent="0.25">
      <c r="A2405" s="65" t="s">
        <v>3604</v>
      </c>
      <c r="B2405" s="66">
        <v>225089</v>
      </c>
    </row>
    <row r="2406" spans="1:2" x14ac:dyDescent="0.25">
      <c r="A2406" s="65" t="s">
        <v>3605</v>
      </c>
      <c r="B2406" s="66">
        <v>212111</v>
      </c>
    </row>
    <row r="2407" spans="1:2" x14ac:dyDescent="0.25">
      <c r="A2407" s="65" t="s">
        <v>3606</v>
      </c>
      <c r="B2407" s="66">
        <v>65424</v>
      </c>
    </row>
    <row r="2408" spans="1:2" x14ac:dyDescent="0.25">
      <c r="A2408" s="65" t="s">
        <v>3607</v>
      </c>
      <c r="B2408" s="66">
        <v>61601</v>
      </c>
    </row>
    <row r="2409" spans="1:2" x14ac:dyDescent="0.25">
      <c r="A2409" s="65" t="s">
        <v>3608</v>
      </c>
      <c r="B2409" s="66">
        <v>575628</v>
      </c>
    </row>
    <row r="2410" spans="1:2" x14ac:dyDescent="0.25">
      <c r="A2410" s="65" t="s">
        <v>3609</v>
      </c>
      <c r="B2410" s="66">
        <v>579764</v>
      </c>
    </row>
    <row r="2411" spans="1:2" x14ac:dyDescent="0.25">
      <c r="A2411" s="65" t="s">
        <v>3610</v>
      </c>
      <c r="B2411" s="66">
        <v>581295</v>
      </c>
    </row>
    <row r="2412" spans="1:2" x14ac:dyDescent="0.25">
      <c r="A2412" s="65" t="s">
        <v>3611</v>
      </c>
      <c r="B2412" s="66">
        <v>61606</v>
      </c>
    </row>
    <row r="2413" spans="1:2" x14ac:dyDescent="0.25">
      <c r="A2413" s="65" t="s">
        <v>3612</v>
      </c>
      <c r="B2413" s="66">
        <v>589170</v>
      </c>
    </row>
    <row r="2414" spans="1:2" x14ac:dyDescent="0.25">
      <c r="A2414" s="65" t="s">
        <v>3613</v>
      </c>
      <c r="B2414" s="66">
        <v>61613</v>
      </c>
    </row>
    <row r="2415" spans="1:2" x14ac:dyDescent="0.25">
      <c r="A2415" s="65" t="s">
        <v>3614</v>
      </c>
      <c r="B2415" s="66">
        <v>584431</v>
      </c>
    </row>
    <row r="2416" spans="1:2" x14ac:dyDescent="0.25">
      <c r="A2416" s="65" t="s">
        <v>3615</v>
      </c>
      <c r="B2416" s="66">
        <v>212125</v>
      </c>
    </row>
    <row r="2417" spans="1:2" x14ac:dyDescent="0.25">
      <c r="A2417" s="65" t="s">
        <v>3616</v>
      </c>
      <c r="B2417" s="66">
        <v>577262</v>
      </c>
    </row>
    <row r="2418" spans="1:2" x14ac:dyDescent="0.25">
      <c r="A2418" s="65" t="s">
        <v>3617</v>
      </c>
      <c r="B2418" s="66">
        <v>575975</v>
      </c>
    </row>
    <row r="2419" spans="1:2" x14ac:dyDescent="0.25">
      <c r="A2419" s="65" t="s">
        <v>3618</v>
      </c>
      <c r="B2419" s="66">
        <v>61616</v>
      </c>
    </row>
    <row r="2420" spans="1:2" x14ac:dyDescent="0.25">
      <c r="A2420" s="65" t="s">
        <v>3619</v>
      </c>
      <c r="B2420" s="66">
        <v>212129</v>
      </c>
    </row>
    <row r="2421" spans="1:2" x14ac:dyDescent="0.25">
      <c r="A2421" s="65" t="s">
        <v>3620</v>
      </c>
      <c r="B2421" s="66">
        <v>583991</v>
      </c>
    </row>
    <row r="2422" spans="1:2" x14ac:dyDescent="0.25">
      <c r="A2422" s="65" t="s">
        <v>3621</v>
      </c>
      <c r="B2422" s="66">
        <v>212133</v>
      </c>
    </row>
    <row r="2423" spans="1:2" x14ac:dyDescent="0.25">
      <c r="A2423" s="65" t="s">
        <v>3622</v>
      </c>
      <c r="B2423" s="66">
        <v>106356</v>
      </c>
    </row>
    <row r="2424" spans="1:2" x14ac:dyDescent="0.25">
      <c r="A2424" s="65" t="s">
        <v>3623</v>
      </c>
      <c r="B2424" s="66">
        <v>575014</v>
      </c>
    </row>
    <row r="2425" spans="1:2" x14ac:dyDescent="0.25">
      <c r="A2425" s="65" t="s">
        <v>3624</v>
      </c>
      <c r="B2425" s="66">
        <v>61625</v>
      </c>
    </row>
    <row r="2426" spans="1:2" x14ac:dyDescent="0.25">
      <c r="A2426" s="65" t="s">
        <v>3625</v>
      </c>
      <c r="B2426" s="66">
        <v>259729</v>
      </c>
    </row>
    <row r="2427" spans="1:2" x14ac:dyDescent="0.25">
      <c r="A2427" s="65" t="s">
        <v>3626</v>
      </c>
      <c r="B2427" s="66">
        <v>43376</v>
      </c>
    </row>
    <row r="2428" spans="1:2" x14ac:dyDescent="0.25">
      <c r="A2428" s="65" t="s">
        <v>3627</v>
      </c>
      <c r="B2428" s="66">
        <v>61627</v>
      </c>
    </row>
    <row r="2429" spans="1:2" x14ac:dyDescent="0.25">
      <c r="A2429" s="65" t="s">
        <v>3628</v>
      </c>
      <c r="B2429" s="66">
        <v>579589</v>
      </c>
    </row>
    <row r="2430" spans="1:2" x14ac:dyDescent="0.25">
      <c r="A2430" s="65" t="s">
        <v>3629</v>
      </c>
      <c r="B2430" s="66">
        <v>104507</v>
      </c>
    </row>
    <row r="2431" spans="1:2" x14ac:dyDescent="0.25">
      <c r="A2431" s="65" t="s">
        <v>3630</v>
      </c>
      <c r="B2431" s="66">
        <v>576690</v>
      </c>
    </row>
    <row r="2432" spans="1:2" x14ac:dyDescent="0.25">
      <c r="A2432" s="65" t="s">
        <v>3631</v>
      </c>
      <c r="B2432" s="66">
        <v>583069</v>
      </c>
    </row>
    <row r="2433" spans="1:2" x14ac:dyDescent="0.25">
      <c r="A2433" s="65" t="s">
        <v>3632</v>
      </c>
      <c r="B2433" s="66">
        <v>576821</v>
      </c>
    </row>
    <row r="2434" spans="1:2" x14ac:dyDescent="0.25">
      <c r="A2434" s="65" t="s">
        <v>3633</v>
      </c>
      <c r="B2434" s="66">
        <v>445573</v>
      </c>
    </row>
    <row r="2435" spans="1:2" x14ac:dyDescent="0.25">
      <c r="A2435" s="65" t="s">
        <v>3634</v>
      </c>
      <c r="B2435" s="66">
        <v>583012</v>
      </c>
    </row>
    <row r="2436" spans="1:2" x14ac:dyDescent="0.25">
      <c r="A2436" s="65" t="s">
        <v>3635</v>
      </c>
      <c r="B2436" s="66">
        <v>492928</v>
      </c>
    </row>
    <row r="2437" spans="1:2" x14ac:dyDescent="0.25">
      <c r="A2437" s="65" t="s">
        <v>3636</v>
      </c>
      <c r="B2437" s="66">
        <v>491745</v>
      </c>
    </row>
    <row r="2438" spans="1:2" x14ac:dyDescent="0.25">
      <c r="A2438" s="65" t="s">
        <v>3637</v>
      </c>
      <c r="B2438" s="66">
        <v>217681</v>
      </c>
    </row>
    <row r="2439" spans="1:2" x14ac:dyDescent="0.25">
      <c r="A2439" s="65" t="s">
        <v>3638</v>
      </c>
      <c r="B2439" s="66">
        <v>59039</v>
      </c>
    </row>
    <row r="2440" spans="1:2" x14ac:dyDescent="0.25">
      <c r="A2440" s="65" t="s">
        <v>3639</v>
      </c>
      <c r="B2440" s="66">
        <v>497469</v>
      </c>
    </row>
    <row r="2441" spans="1:2" x14ac:dyDescent="0.25">
      <c r="A2441" s="65" t="s">
        <v>3640</v>
      </c>
      <c r="B2441" s="66">
        <v>59044</v>
      </c>
    </row>
    <row r="2442" spans="1:2" x14ac:dyDescent="0.25">
      <c r="A2442" s="65" t="s">
        <v>3641</v>
      </c>
      <c r="B2442" s="66">
        <v>582658</v>
      </c>
    </row>
    <row r="2443" spans="1:2" x14ac:dyDescent="0.25">
      <c r="A2443" s="65" t="s">
        <v>3642</v>
      </c>
      <c r="B2443" s="66">
        <v>579503</v>
      </c>
    </row>
    <row r="2444" spans="1:2" x14ac:dyDescent="0.25">
      <c r="A2444" s="65" t="s">
        <v>3643</v>
      </c>
      <c r="B2444" s="66">
        <v>64767</v>
      </c>
    </row>
    <row r="2445" spans="1:2" x14ac:dyDescent="0.25">
      <c r="A2445" s="65" t="s">
        <v>3644</v>
      </c>
      <c r="B2445" s="66">
        <v>589680</v>
      </c>
    </row>
    <row r="2446" spans="1:2" x14ac:dyDescent="0.25">
      <c r="A2446" s="65" t="s">
        <v>3645</v>
      </c>
      <c r="B2446" s="66">
        <v>588156</v>
      </c>
    </row>
    <row r="2447" spans="1:2" x14ac:dyDescent="0.25">
      <c r="A2447" s="65" t="s">
        <v>3646</v>
      </c>
      <c r="B2447" s="66">
        <v>581540</v>
      </c>
    </row>
    <row r="2448" spans="1:2" x14ac:dyDescent="0.25">
      <c r="A2448" s="65" t="s">
        <v>3647</v>
      </c>
      <c r="B2448" s="66">
        <v>582731</v>
      </c>
    </row>
    <row r="2449" spans="1:2" x14ac:dyDescent="0.25">
      <c r="A2449" s="65" t="s">
        <v>3648</v>
      </c>
      <c r="B2449" s="66">
        <v>259793</v>
      </c>
    </row>
    <row r="2450" spans="1:2" x14ac:dyDescent="0.25">
      <c r="A2450" s="65" t="s">
        <v>3649</v>
      </c>
      <c r="B2450" s="66">
        <v>576175</v>
      </c>
    </row>
    <row r="2451" spans="1:2" x14ac:dyDescent="0.25">
      <c r="A2451" s="65" t="s">
        <v>3650</v>
      </c>
      <c r="B2451" s="66">
        <v>492945</v>
      </c>
    </row>
    <row r="2452" spans="1:2" x14ac:dyDescent="0.25">
      <c r="A2452" s="65" t="s">
        <v>3651</v>
      </c>
      <c r="B2452" s="66">
        <v>61640</v>
      </c>
    </row>
    <row r="2453" spans="1:2" x14ac:dyDescent="0.25">
      <c r="A2453" s="65" t="s">
        <v>3652</v>
      </c>
      <c r="B2453" s="66">
        <v>493233</v>
      </c>
    </row>
    <row r="2454" spans="1:2" x14ac:dyDescent="0.25">
      <c r="A2454" s="65" t="s">
        <v>3653</v>
      </c>
      <c r="B2454" s="66">
        <v>547573</v>
      </c>
    </row>
    <row r="2455" spans="1:2" x14ac:dyDescent="0.25">
      <c r="A2455" s="65" t="s">
        <v>3654</v>
      </c>
      <c r="B2455" s="66">
        <v>363678</v>
      </c>
    </row>
    <row r="2456" spans="1:2" x14ac:dyDescent="0.25">
      <c r="A2456" s="65" t="s">
        <v>3655</v>
      </c>
      <c r="B2456" s="66">
        <v>497406</v>
      </c>
    </row>
    <row r="2457" spans="1:2" x14ac:dyDescent="0.25">
      <c r="A2457" s="65" t="s">
        <v>3656</v>
      </c>
      <c r="B2457" s="66">
        <v>491906</v>
      </c>
    </row>
    <row r="2458" spans="1:2" x14ac:dyDescent="0.25">
      <c r="A2458" s="65" t="s">
        <v>3657</v>
      </c>
      <c r="B2458" s="66">
        <v>575059</v>
      </c>
    </row>
    <row r="2459" spans="1:2" x14ac:dyDescent="0.25">
      <c r="A2459" s="65" t="s">
        <v>3658</v>
      </c>
      <c r="B2459" s="66">
        <v>65430</v>
      </c>
    </row>
    <row r="2460" spans="1:2" x14ac:dyDescent="0.25">
      <c r="A2460" s="65" t="s">
        <v>3659</v>
      </c>
      <c r="B2460" s="66">
        <v>59047</v>
      </c>
    </row>
    <row r="2461" spans="1:2" x14ac:dyDescent="0.25">
      <c r="A2461" s="65" t="s">
        <v>3660</v>
      </c>
      <c r="B2461" s="66">
        <v>61650</v>
      </c>
    </row>
    <row r="2462" spans="1:2" x14ac:dyDescent="0.25">
      <c r="A2462" s="65" t="s">
        <v>3661</v>
      </c>
      <c r="B2462" s="66">
        <v>588495</v>
      </c>
    </row>
    <row r="2463" spans="1:2" x14ac:dyDescent="0.25">
      <c r="A2463" s="65" t="s">
        <v>53</v>
      </c>
      <c r="B2463" s="66">
        <v>586219</v>
      </c>
    </row>
    <row r="2464" spans="1:2" x14ac:dyDescent="0.25">
      <c r="A2464" s="65" t="s">
        <v>3662</v>
      </c>
      <c r="B2464" s="66">
        <v>579263</v>
      </c>
    </row>
    <row r="2465" spans="1:2" x14ac:dyDescent="0.25">
      <c r="A2465" s="65" t="s">
        <v>3663</v>
      </c>
      <c r="B2465" s="66">
        <v>579017</v>
      </c>
    </row>
    <row r="2466" spans="1:2" x14ac:dyDescent="0.25">
      <c r="A2466" s="65" t="s">
        <v>3664</v>
      </c>
      <c r="B2466" s="66">
        <v>576288</v>
      </c>
    </row>
    <row r="2467" spans="1:2" x14ac:dyDescent="0.25">
      <c r="A2467" s="65" t="s">
        <v>3665</v>
      </c>
      <c r="B2467" s="66">
        <v>59051</v>
      </c>
    </row>
    <row r="2468" spans="1:2" x14ac:dyDescent="0.25">
      <c r="A2468" s="65" t="s">
        <v>3666</v>
      </c>
      <c r="B2468" s="66">
        <v>372243</v>
      </c>
    </row>
    <row r="2469" spans="1:2" x14ac:dyDescent="0.25">
      <c r="A2469" s="65" t="s">
        <v>3667</v>
      </c>
      <c r="B2469" s="66">
        <v>372246</v>
      </c>
    </row>
    <row r="2470" spans="1:2" x14ac:dyDescent="0.25">
      <c r="A2470" s="65" t="s">
        <v>3668</v>
      </c>
      <c r="B2470" s="66">
        <v>586168</v>
      </c>
    </row>
    <row r="2471" spans="1:2" x14ac:dyDescent="0.25">
      <c r="A2471" s="65" t="s">
        <v>3669</v>
      </c>
      <c r="B2471" s="66">
        <v>105117</v>
      </c>
    </row>
    <row r="2472" spans="1:2" x14ac:dyDescent="0.25">
      <c r="A2472" s="65" t="s">
        <v>3670</v>
      </c>
      <c r="B2472" s="66">
        <v>497440</v>
      </c>
    </row>
    <row r="2473" spans="1:2" x14ac:dyDescent="0.25">
      <c r="A2473" s="65" t="s">
        <v>3671</v>
      </c>
      <c r="B2473" s="66">
        <v>65434</v>
      </c>
    </row>
    <row r="2474" spans="1:2" x14ac:dyDescent="0.25">
      <c r="A2474" s="65" t="s">
        <v>3672</v>
      </c>
      <c r="B2474" s="66">
        <v>577199</v>
      </c>
    </row>
    <row r="2475" spans="1:2" x14ac:dyDescent="0.25">
      <c r="A2475" s="65" t="s">
        <v>3673</v>
      </c>
      <c r="B2475" s="66">
        <v>587965</v>
      </c>
    </row>
    <row r="2476" spans="1:2" x14ac:dyDescent="0.25">
      <c r="A2476" s="65" t="s">
        <v>3674</v>
      </c>
      <c r="B2476" s="66">
        <v>583622</v>
      </c>
    </row>
    <row r="2477" spans="1:2" x14ac:dyDescent="0.25">
      <c r="A2477" s="65" t="s">
        <v>3675</v>
      </c>
      <c r="B2477" s="66">
        <v>587088</v>
      </c>
    </row>
    <row r="2478" spans="1:2" x14ac:dyDescent="0.25">
      <c r="A2478" s="65" t="s">
        <v>3676</v>
      </c>
      <c r="B2478" s="66">
        <v>576282</v>
      </c>
    </row>
    <row r="2479" spans="1:2" x14ac:dyDescent="0.25">
      <c r="A2479" s="65" t="s">
        <v>3677</v>
      </c>
      <c r="B2479" s="66">
        <v>61664</v>
      </c>
    </row>
    <row r="2480" spans="1:2" x14ac:dyDescent="0.25">
      <c r="A2480" s="65" t="s">
        <v>3678</v>
      </c>
      <c r="B2480" s="66">
        <v>59057</v>
      </c>
    </row>
    <row r="2481" spans="1:2" x14ac:dyDescent="0.25">
      <c r="A2481" s="65" t="s">
        <v>3679</v>
      </c>
      <c r="B2481" s="66">
        <v>587356</v>
      </c>
    </row>
    <row r="2482" spans="1:2" x14ac:dyDescent="0.25">
      <c r="A2482" s="65" t="s">
        <v>3680</v>
      </c>
      <c r="B2482" s="66">
        <v>583594</v>
      </c>
    </row>
    <row r="2483" spans="1:2" x14ac:dyDescent="0.25">
      <c r="A2483" s="65" t="s">
        <v>3681</v>
      </c>
      <c r="B2483" s="66">
        <v>576420</v>
      </c>
    </row>
    <row r="2484" spans="1:2" x14ac:dyDescent="0.25">
      <c r="A2484" s="65" t="s">
        <v>3682</v>
      </c>
      <c r="B2484" s="66">
        <v>579081</v>
      </c>
    </row>
    <row r="2485" spans="1:2" x14ac:dyDescent="0.25">
      <c r="A2485" s="65" t="s">
        <v>3683</v>
      </c>
      <c r="B2485" s="66">
        <v>61673</v>
      </c>
    </row>
    <row r="2486" spans="1:2" x14ac:dyDescent="0.25">
      <c r="A2486" s="65" t="s">
        <v>3684</v>
      </c>
      <c r="B2486" s="66">
        <v>494664</v>
      </c>
    </row>
    <row r="2487" spans="1:2" x14ac:dyDescent="0.25">
      <c r="A2487" s="65" t="s">
        <v>3685</v>
      </c>
      <c r="B2487" s="66">
        <v>584605</v>
      </c>
    </row>
    <row r="2488" spans="1:2" x14ac:dyDescent="0.25">
      <c r="A2488" s="65" t="s">
        <v>3686</v>
      </c>
      <c r="B2488" s="66">
        <v>581272</v>
      </c>
    </row>
    <row r="2489" spans="1:2" x14ac:dyDescent="0.25">
      <c r="A2489" s="65" t="s">
        <v>3687</v>
      </c>
      <c r="B2489" s="66">
        <v>578495</v>
      </c>
    </row>
    <row r="2490" spans="1:2" x14ac:dyDescent="0.25">
      <c r="A2490" s="65" t="s">
        <v>3688</v>
      </c>
      <c r="B2490" s="66">
        <v>491423</v>
      </c>
    </row>
    <row r="2491" spans="1:2" x14ac:dyDescent="0.25">
      <c r="A2491" s="65" t="s">
        <v>3689</v>
      </c>
      <c r="B2491" s="66">
        <v>65438</v>
      </c>
    </row>
    <row r="2492" spans="1:2" x14ac:dyDescent="0.25">
      <c r="A2492" s="65" t="s">
        <v>3690</v>
      </c>
      <c r="B2492" s="66">
        <v>581681</v>
      </c>
    </row>
    <row r="2493" spans="1:2" x14ac:dyDescent="0.25">
      <c r="A2493" s="65" t="s">
        <v>3691</v>
      </c>
      <c r="B2493" s="66">
        <v>65439</v>
      </c>
    </row>
    <row r="2494" spans="1:2" x14ac:dyDescent="0.25">
      <c r="A2494" s="65" t="s">
        <v>3692</v>
      </c>
      <c r="B2494" s="66">
        <v>445628</v>
      </c>
    </row>
    <row r="2495" spans="1:2" x14ac:dyDescent="0.25">
      <c r="A2495" s="65" t="s">
        <v>3693</v>
      </c>
      <c r="B2495" s="66">
        <v>585786</v>
      </c>
    </row>
    <row r="2496" spans="1:2" x14ac:dyDescent="0.25">
      <c r="A2496" s="65" t="s">
        <v>3694</v>
      </c>
      <c r="B2496" s="66">
        <v>212207</v>
      </c>
    </row>
    <row r="2497" spans="1:2" x14ac:dyDescent="0.25">
      <c r="A2497" s="65" t="s">
        <v>3695</v>
      </c>
      <c r="B2497" s="66">
        <v>212214</v>
      </c>
    </row>
    <row r="2498" spans="1:2" x14ac:dyDescent="0.25">
      <c r="A2498" s="65" t="s">
        <v>3696</v>
      </c>
      <c r="B2498" s="66">
        <v>294810</v>
      </c>
    </row>
    <row r="2499" spans="1:2" x14ac:dyDescent="0.25">
      <c r="A2499" s="65" t="s">
        <v>3697</v>
      </c>
      <c r="B2499" s="66">
        <v>575537</v>
      </c>
    </row>
    <row r="2500" spans="1:2" x14ac:dyDescent="0.25">
      <c r="A2500" s="65" t="s">
        <v>3698</v>
      </c>
      <c r="B2500" s="66">
        <v>576890</v>
      </c>
    </row>
    <row r="2501" spans="1:2" x14ac:dyDescent="0.25">
      <c r="A2501" s="65" t="s">
        <v>3699</v>
      </c>
      <c r="B2501" s="66">
        <v>583798</v>
      </c>
    </row>
    <row r="2502" spans="1:2" x14ac:dyDescent="0.25">
      <c r="A2502" s="65" t="s">
        <v>3700</v>
      </c>
      <c r="B2502" s="66">
        <v>576260</v>
      </c>
    </row>
    <row r="2503" spans="1:2" x14ac:dyDescent="0.25">
      <c r="A2503" s="65" t="s">
        <v>3701</v>
      </c>
      <c r="B2503" s="66">
        <v>492617</v>
      </c>
    </row>
    <row r="2504" spans="1:2" x14ac:dyDescent="0.25">
      <c r="A2504" s="65" t="s">
        <v>3702</v>
      </c>
      <c r="B2504" s="66">
        <v>493122</v>
      </c>
    </row>
    <row r="2505" spans="1:2" x14ac:dyDescent="0.25">
      <c r="A2505" s="65" t="s">
        <v>3703</v>
      </c>
      <c r="B2505" s="66">
        <v>65443</v>
      </c>
    </row>
    <row r="2506" spans="1:2" x14ac:dyDescent="0.25">
      <c r="A2506" s="65" t="s">
        <v>3704</v>
      </c>
      <c r="B2506" s="66">
        <v>582949</v>
      </c>
    </row>
    <row r="2507" spans="1:2" x14ac:dyDescent="0.25">
      <c r="A2507" s="65" t="s">
        <v>3705</v>
      </c>
      <c r="B2507" s="66">
        <v>576640</v>
      </c>
    </row>
    <row r="2508" spans="1:2" x14ac:dyDescent="0.25">
      <c r="A2508" s="65" t="s">
        <v>3706</v>
      </c>
      <c r="B2508" s="66">
        <v>492523</v>
      </c>
    </row>
    <row r="2509" spans="1:2" x14ac:dyDescent="0.25">
      <c r="A2509" s="65" t="s">
        <v>3707</v>
      </c>
      <c r="B2509" s="66">
        <v>65444</v>
      </c>
    </row>
    <row r="2510" spans="1:2" x14ac:dyDescent="0.25">
      <c r="A2510" s="65" t="s">
        <v>3708</v>
      </c>
      <c r="B2510" s="66">
        <v>490382</v>
      </c>
    </row>
    <row r="2511" spans="1:2" x14ac:dyDescent="0.25">
      <c r="A2511" s="65" t="s">
        <v>3709</v>
      </c>
      <c r="B2511" s="66">
        <v>45372</v>
      </c>
    </row>
    <row r="2512" spans="1:2" x14ac:dyDescent="0.25">
      <c r="A2512" s="65" t="s">
        <v>3710</v>
      </c>
      <c r="B2512" s="66">
        <v>593259</v>
      </c>
    </row>
    <row r="2513" spans="1:2" x14ac:dyDescent="0.25">
      <c r="A2513" s="65" t="s">
        <v>3711</v>
      </c>
      <c r="B2513" s="66">
        <v>105928</v>
      </c>
    </row>
    <row r="2514" spans="1:2" x14ac:dyDescent="0.25">
      <c r="A2514" s="65" t="s">
        <v>3712</v>
      </c>
      <c r="B2514" s="66">
        <v>592957</v>
      </c>
    </row>
    <row r="2515" spans="1:2" x14ac:dyDescent="0.25">
      <c r="A2515" s="65" t="s">
        <v>3713</v>
      </c>
      <c r="B2515" s="66">
        <v>593749</v>
      </c>
    </row>
    <row r="2516" spans="1:2" x14ac:dyDescent="0.25">
      <c r="A2516" s="65" t="s">
        <v>3714</v>
      </c>
      <c r="B2516" s="66">
        <v>579838</v>
      </c>
    </row>
    <row r="2517" spans="1:2" x14ac:dyDescent="0.25">
      <c r="A2517" s="65" t="s">
        <v>3715</v>
      </c>
      <c r="B2517" s="66">
        <v>61704</v>
      </c>
    </row>
    <row r="2518" spans="1:2" x14ac:dyDescent="0.25">
      <c r="A2518" s="65" t="s">
        <v>3716</v>
      </c>
      <c r="B2518" s="66">
        <v>363791</v>
      </c>
    </row>
    <row r="2519" spans="1:2" x14ac:dyDescent="0.25">
      <c r="A2519" s="65" t="s">
        <v>3717</v>
      </c>
      <c r="B2519" s="66">
        <v>580850</v>
      </c>
    </row>
    <row r="2520" spans="1:2" x14ac:dyDescent="0.25">
      <c r="A2520" s="65" t="s">
        <v>3718</v>
      </c>
      <c r="B2520" s="66">
        <v>445668</v>
      </c>
    </row>
    <row r="2521" spans="1:2" x14ac:dyDescent="0.25">
      <c r="A2521" s="65" t="s">
        <v>3719</v>
      </c>
      <c r="B2521" s="66">
        <v>589996</v>
      </c>
    </row>
    <row r="2522" spans="1:2" x14ac:dyDescent="0.25">
      <c r="A2522" s="65" t="s">
        <v>3720</v>
      </c>
      <c r="B2522" s="66">
        <v>43337</v>
      </c>
    </row>
    <row r="2523" spans="1:2" x14ac:dyDescent="0.25">
      <c r="A2523" s="65" t="s">
        <v>3721</v>
      </c>
      <c r="B2523" s="66">
        <v>588148</v>
      </c>
    </row>
    <row r="2524" spans="1:2" x14ac:dyDescent="0.25">
      <c r="A2524" s="65" t="s">
        <v>3722</v>
      </c>
      <c r="B2524" s="66">
        <v>590578</v>
      </c>
    </row>
    <row r="2525" spans="1:2" x14ac:dyDescent="0.25">
      <c r="A2525" s="65" t="s">
        <v>3723</v>
      </c>
      <c r="B2525" s="66">
        <v>497476</v>
      </c>
    </row>
    <row r="2526" spans="1:2" x14ac:dyDescent="0.25">
      <c r="A2526" s="65" t="s">
        <v>3724</v>
      </c>
      <c r="B2526" s="66">
        <v>225866</v>
      </c>
    </row>
    <row r="2527" spans="1:2" x14ac:dyDescent="0.25">
      <c r="A2527" s="65" t="s">
        <v>3725</v>
      </c>
      <c r="B2527" s="66">
        <v>104516</v>
      </c>
    </row>
    <row r="2528" spans="1:2" x14ac:dyDescent="0.25">
      <c r="A2528" s="65" t="s">
        <v>3726</v>
      </c>
      <c r="B2528" s="66">
        <v>65447</v>
      </c>
    </row>
    <row r="2529" spans="1:2" x14ac:dyDescent="0.25">
      <c r="A2529" s="65" t="s">
        <v>3727</v>
      </c>
      <c r="B2529" s="66">
        <v>575970</v>
      </c>
    </row>
    <row r="2530" spans="1:2" x14ac:dyDescent="0.25">
      <c r="A2530" s="65" t="s">
        <v>3728</v>
      </c>
      <c r="B2530" s="66">
        <v>582599</v>
      </c>
    </row>
    <row r="2531" spans="1:2" x14ac:dyDescent="0.25">
      <c r="A2531" s="65" t="s">
        <v>3729</v>
      </c>
      <c r="B2531" s="66">
        <v>61706</v>
      </c>
    </row>
    <row r="2532" spans="1:2" x14ac:dyDescent="0.25">
      <c r="A2532" s="65" t="s">
        <v>3730</v>
      </c>
      <c r="B2532" s="66">
        <v>66940</v>
      </c>
    </row>
    <row r="2533" spans="1:2" x14ac:dyDescent="0.25">
      <c r="A2533" s="65" t="s">
        <v>3731</v>
      </c>
      <c r="B2533" s="66">
        <v>591183</v>
      </c>
    </row>
    <row r="2534" spans="1:2" x14ac:dyDescent="0.25">
      <c r="A2534" s="65" t="s">
        <v>3732</v>
      </c>
      <c r="B2534" s="66">
        <v>374820</v>
      </c>
    </row>
    <row r="2535" spans="1:2" x14ac:dyDescent="0.25">
      <c r="A2535" s="65" t="s">
        <v>3733</v>
      </c>
      <c r="B2535" s="66">
        <v>43253</v>
      </c>
    </row>
    <row r="2536" spans="1:2" x14ac:dyDescent="0.25">
      <c r="A2536" s="65" t="s">
        <v>3734</v>
      </c>
      <c r="B2536" s="66">
        <v>106713</v>
      </c>
    </row>
    <row r="2537" spans="1:2" x14ac:dyDescent="0.25">
      <c r="A2537" s="65" t="s">
        <v>3735</v>
      </c>
      <c r="B2537" s="66">
        <v>576740</v>
      </c>
    </row>
    <row r="2538" spans="1:2" x14ac:dyDescent="0.25">
      <c r="A2538" s="65" t="s">
        <v>3736</v>
      </c>
      <c r="B2538" s="66">
        <v>585723</v>
      </c>
    </row>
    <row r="2539" spans="1:2" x14ac:dyDescent="0.25">
      <c r="A2539" s="65" t="s">
        <v>3737</v>
      </c>
      <c r="B2539" s="66">
        <v>493282</v>
      </c>
    </row>
    <row r="2540" spans="1:2" x14ac:dyDescent="0.25">
      <c r="A2540" s="65" t="s">
        <v>3738</v>
      </c>
      <c r="B2540" s="66">
        <v>487079</v>
      </c>
    </row>
    <row r="2541" spans="1:2" x14ac:dyDescent="0.25">
      <c r="A2541" s="65" t="s">
        <v>3739</v>
      </c>
      <c r="B2541" s="66">
        <v>106608</v>
      </c>
    </row>
    <row r="2542" spans="1:2" x14ac:dyDescent="0.25">
      <c r="A2542" s="65" t="s">
        <v>3740</v>
      </c>
      <c r="B2542" s="66">
        <v>494305</v>
      </c>
    </row>
    <row r="2543" spans="1:2" x14ac:dyDescent="0.25">
      <c r="A2543" s="65" t="s">
        <v>3741</v>
      </c>
      <c r="B2543" s="66">
        <v>66947</v>
      </c>
    </row>
    <row r="2544" spans="1:2" x14ac:dyDescent="0.25">
      <c r="A2544" s="65" t="s">
        <v>3742</v>
      </c>
      <c r="B2544" s="66">
        <v>374005</v>
      </c>
    </row>
    <row r="2545" spans="1:2" x14ac:dyDescent="0.25">
      <c r="A2545" s="65" t="s">
        <v>3743</v>
      </c>
      <c r="B2545" s="66">
        <v>59063</v>
      </c>
    </row>
    <row r="2546" spans="1:2" x14ac:dyDescent="0.25">
      <c r="A2546" s="65" t="s">
        <v>3744</v>
      </c>
      <c r="B2546" s="66">
        <v>580083</v>
      </c>
    </row>
    <row r="2547" spans="1:2" x14ac:dyDescent="0.25">
      <c r="A2547" s="65" t="s">
        <v>3745</v>
      </c>
      <c r="B2547" s="66">
        <v>363825</v>
      </c>
    </row>
    <row r="2548" spans="1:2" x14ac:dyDescent="0.25">
      <c r="A2548" s="65" t="s">
        <v>3746</v>
      </c>
      <c r="B2548" s="66">
        <v>576493</v>
      </c>
    </row>
    <row r="2549" spans="1:2" x14ac:dyDescent="0.25">
      <c r="A2549" s="65" t="s">
        <v>3747</v>
      </c>
      <c r="B2549" s="66">
        <v>575175</v>
      </c>
    </row>
    <row r="2550" spans="1:2" x14ac:dyDescent="0.25">
      <c r="A2550" s="65" t="s">
        <v>3748</v>
      </c>
      <c r="B2550" s="66">
        <v>491872</v>
      </c>
    </row>
    <row r="2551" spans="1:2" x14ac:dyDescent="0.25">
      <c r="A2551" s="65" t="s">
        <v>3749</v>
      </c>
      <c r="B2551" s="66">
        <v>581920</v>
      </c>
    </row>
    <row r="2552" spans="1:2" x14ac:dyDescent="0.25">
      <c r="A2552" s="65" t="s">
        <v>3750</v>
      </c>
      <c r="B2552" s="66">
        <v>105122</v>
      </c>
    </row>
    <row r="2553" spans="1:2" x14ac:dyDescent="0.25">
      <c r="A2553" s="65" t="s">
        <v>3751</v>
      </c>
      <c r="B2553" s="66">
        <v>61721</v>
      </c>
    </row>
    <row r="2554" spans="1:2" x14ac:dyDescent="0.25">
      <c r="A2554" s="65" t="s">
        <v>3752</v>
      </c>
      <c r="B2554" s="66">
        <v>491481</v>
      </c>
    </row>
    <row r="2555" spans="1:2" x14ac:dyDescent="0.25">
      <c r="A2555" s="65" t="s">
        <v>3753</v>
      </c>
      <c r="B2555" s="66">
        <v>578935</v>
      </c>
    </row>
    <row r="2556" spans="1:2" x14ac:dyDescent="0.25">
      <c r="A2556" s="65" t="s">
        <v>3754</v>
      </c>
      <c r="B2556" s="66">
        <v>66949</v>
      </c>
    </row>
    <row r="2557" spans="1:2" x14ac:dyDescent="0.25">
      <c r="A2557" s="65" t="s">
        <v>3755</v>
      </c>
      <c r="B2557" s="66">
        <v>577197</v>
      </c>
    </row>
    <row r="2558" spans="1:2" x14ac:dyDescent="0.25">
      <c r="A2558" s="65" t="s">
        <v>3756</v>
      </c>
      <c r="B2558" s="66">
        <v>496578</v>
      </c>
    </row>
    <row r="2559" spans="1:2" x14ac:dyDescent="0.25">
      <c r="A2559" s="65" t="s">
        <v>3757</v>
      </c>
      <c r="B2559" s="66">
        <v>586083</v>
      </c>
    </row>
    <row r="2560" spans="1:2" x14ac:dyDescent="0.25">
      <c r="A2560" s="65" t="s">
        <v>3758</v>
      </c>
      <c r="B2560" s="66">
        <v>577210</v>
      </c>
    </row>
    <row r="2561" spans="1:2" x14ac:dyDescent="0.25">
      <c r="A2561" s="65" t="s">
        <v>3759</v>
      </c>
      <c r="B2561" s="66">
        <v>586673</v>
      </c>
    </row>
    <row r="2562" spans="1:2" x14ac:dyDescent="0.25">
      <c r="A2562" s="65" t="s">
        <v>3760</v>
      </c>
      <c r="B2562" s="66">
        <v>588209</v>
      </c>
    </row>
    <row r="2563" spans="1:2" x14ac:dyDescent="0.25">
      <c r="A2563" s="65" t="s">
        <v>3761</v>
      </c>
      <c r="B2563" s="66">
        <v>575279</v>
      </c>
    </row>
    <row r="2564" spans="1:2" x14ac:dyDescent="0.25">
      <c r="A2564" s="65" t="s">
        <v>3762</v>
      </c>
      <c r="B2564" s="66">
        <v>590736</v>
      </c>
    </row>
    <row r="2565" spans="1:2" x14ac:dyDescent="0.25">
      <c r="A2565" s="65" t="s">
        <v>3763</v>
      </c>
      <c r="B2565" s="66">
        <v>61738</v>
      </c>
    </row>
    <row r="2566" spans="1:2" x14ac:dyDescent="0.25">
      <c r="A2566" s="65" t="s">
        <v>3764</v>
      </c>
      <c r="B2566" s="66">
        <v>582221</v>
      </c>
    </row>
    <row r="2567" spans="1:2" x14ac:dyDescent="0.25">
      <c r="A2567" s="65" t="s">
        <v>3765</v>
      </c>
      <c r="B2567" s="66">
        <v>64770</v>
      </c>
    </row>
    <row r="2568" spans="1:2" x14ac:dyDescent="0.25">
      <c r="A2568" s="65" t="s">
        <v>3766</v>
      </c>
      <c r="B2568" s="66">
        <v>212316</v>
      </c>
    </row>
    <row r="2569" spans="1:2" x14ac:dyDescent="0.25">
      <c r="A2569" s="65" t="s">
        <v>3767</v>
      </c>
      <c r="B2569" s="66">
        <v>490574</v>
      </c>
    </row>
    <row r="2570" spans="1:2" x14ac:dyDescent="0.25">
      <c r="A2570" s="65" t="s">
        <v>3768</v>
      </c>
      <c r="B2570" s="66">
        <v>225095</v>
      </c>
    </row>
    <row r="2571" spans="1:2" x14ac:dyDescent="0.25">
      <c r="A2571" s="65" t="s">
        <v>3769</v>
      </c>
      <c r="B2571" s="66">
        <v>212324</v>
      </c>
    </row>
    <row r="2572" spans="1:2" x14ac:dyDescent="0.25">
      <c r="A2572" s="65" t="s">
        <v>3770</v>
      </c>
      <c r="B2572" s="66">
        <v>576484</v>
      </c>
    </row>
    <row r="2573" spans="1:2" x14ac:dyDescent="0.25">
      <c r="A2573" s="65" t="s">
        <v>3771</v>
      </c>
      <c r="B2573" s="66">
        <v>576036</v>
      </c>
    </row>
    <row r="2574" spans="1:2" x14ac:dyDescent="0.25">
      <c r="A2574" s="65" t="s">
        <v>3772</v>
      </c>
      <c r="B2574" s="66">
        <v>588602</v>
      </c>
    </row>
    <row r="2575" spans="1:2" x14ac:dyDescent="0.25">
      <c r="A2575" s="65" t="s">
        <v>3773</v>
      </c>
      <c r="B2575" s="66">
        <v>59072</v>
      </c>
    </row>
    <row r="2576" spans="1:2" x14ac:dyDescent="0.25">
      <c r="A2576" s="65" t="s">
        <v>3774</v>
      </c>
      <c r="B2576" s="66">
        <v>65452</v>
      </c>
    </row>
    <row r="2577" spans="1:2" x14ac:dyDescent="0.25">
      <c r="A2577" s="65" t="s">
        <v>3775</v>
      </c>
      <c r="B2577" s="66">
        <v>576822</v>
      </c>
    </row>
    <row r="2578" spans="1:2" x14ac:dyDescent="0.25">
      <c r="A2578" s="65" t="s">
        <v>3776</v>
      </c>
      <c r="B2578" s="66">
        <v>575995</v>
      </c>
    </row>
    <row r="2579" spans="1:2" x14ac:dyDescent="0.25">
      <c r="A2579" s="65" t="s">
        <v>3777</v>
      </c>
      <c r="B2579" s="66">
        <v>223886</v>
      </c>
    </row>
    <row r="2580" spans="1:2" x14ac:dyDescent="0.25">
      <c r="A2580" s="65" t="s">
        <v>3778</v>
      </c>
      <c r="B2580" s="66">
        <v>576856</v>
      </c>
    </row>
    <row r="2581" spans="1:2" x14ac:dyDescent="0.25">
      <c r="A2581" s="65" t="s">
        <v>3779</v>
      </c>
      <c r="B2581" s="66">
        <v>586362</v>
      </c>
    </row>
    <row r="2582" spans="1:2" x14ac:dyDescent="0.25">
      <c r="A2582" s="65" t="s">
        <v>3780</v>
      </c>
      <c r="B2582" s="66">
        <v>584755</v>
      </c>
    </row>
    <row r="2583" spans="1:2" x14ac:dyDescent="0.25">
      <c r="A2583" s="65" t="s">
        <v>3781</v>
      </c>
      <c r="B2583" s="66">
        <v>579486</v>
      </c>
    </row>
    <row r="2584" spans="1:2" x14ac:dyDescent="0.25">
      <c r="A2584" s="65" t="s">
        <v>3782</v>
      </c>
      <c r="B2584" s="66">
        <v>492123</v>
      </c>
    </row>
    <row r="2585" spans="1:2" x14ac:dyDescent="0.25">
      <c r="A2585" s="65" t="s">
        <v>3783</v>
      </c>
      <c r="B2585" s="66">
        <v>578624</v>
      </c>
    </row>
    <row r="2586" spans="1:2" x14ac:dyDescent="0.25">
      <c r="A2586" s="65" t="s">
        <v>3784</v>
      </c>
      <c r="B2586" s="66">
        <v>575128</v>
      </c>
    </row>
    <row r="2587" spans="1:2" x14ac:dyDescent="0.25">
      <c r="A2587" s="65" t="s">
        <v>3785</v>
      </c>
      <c r="B2587" s="66">
        <v>61749</v>
      </c>
    </row>
    <row r="2588" spans="1:2" x14ac:dyDescent="0.25">
      <c r="A2588" s="65" t="s">
        <v>3786</v>
      </c>
      <c r="B2588" s="66">
        <v>497466</v>
      </c>
    </row>
    <row r="2589" spans="1:2" x14ac:dyDescent="0.25">
      <c r="A2589" s="65" t="s">
        <v>3787</v>
      </c>
      <c r="B2589" s="66">
        <v>61752</v>
      </c>
    </row>
    <row r="2590" spans="1:2" x14ac:dyDescent="0.25">
      <c r="A2590" s="65" t="s">
        <v>3788</v>
      </c>
      <c r="B2590" s="66">
        <v>580115</v>
      </c>
    </row>
    <row r="2591" spans="1:2" x14ac:dyDescent="0.25">
      <c r="A2591" s="65" t="s">
        <v>3789</v>
      </c>
      <c r="B2591" s="66">
        <v>544119</v>
      </c>
    </row>
    <row r="2592" spans="1:2" x14ac:dyDescent="0.25">
      <c r="A2592" s="65" t="s">
        <v>3790</v>
      </c>
      <c r="B2592" s="66">
        <v>491676</v>
      </c>
    </row>
    <row r="2593" spans="1:2" x14ac:dyDescent="0.25">
      <c r="A2593" s="65" t="s">
        <v>3791</v>
      </c>
      <c r="B2593" s="66">
        <v>580327</v>
      </c>
    </row>
    <row r="2594" spans="1:2" x14ac:dyDescent="0.25">
      <c r="A2594" s="65" t="s">
        <v>3792</v>
      </c>
      <c r="B2594" s="66">
        <v>486965</v>
      </c>
    </row>
    <row r="2595" spans="1:2" x14ac:dyDescent="0.25">
      <c r="A2595" s="65" t="s">
        <v>3793</v>
      </c>
      <c r="B2595" s="66">
        <v>586872</v>
      </c>
    </row>
    <row r="2596" spans="1:2" x14ac:dyDescent="0.25">
      <c r="A2596" s="65" t="s">
        <v>3794</v>
      </c>
      <c r="B2596" s="66">
        <v>61757</v>
      </c>
    </row>
    <row r="2597" spans="1:2" x14ac:dyDescent="0.25">
      <c r="A2597" s="65" t="s">
        <v>3795</v>
      </c>
      <c r="B2597" s="66">
        <v>66962</v>
      </c>
    </row>
    <row r="2598" spans="1:2" x14ac:dyDescent="0.25">
      <c r="A2598" s="65" t="s">
        <v>3796</v>
      </c>
      <c r="B2598" s="66">
        <v>493430</v>
      </c>
    </row>
    <row r="2599" spans="1:2" x14ac:dyDescent="0.25">
      <c r="A2599" s="65" t="s">
        <v>3797</v>
      </c>
      <c r="B2599" s="66">
        <v>580492</v>
      </c>
    </row>
    <row r="2600" spans="1:2" x14ac:dyDescent="0.25">
      <c r="A2600" s="65" t="s">
        <v>3798</v>
      </c>
      <c r="B2600" s="66">
        <v>59083</v>
      </c>
    </row>
    <row r="2601" spans="1:2" x14ac:dyDescent="0.25">
      <c r="A2601" s="65" t="s">
        <v>3799</v>
      </c>
      <c r="B2601" s="66">
        <v>59087</v>
      </c>
    </row>
    <row r="2602" spans="1:2" x14ac:dyDescent="0.25">
      <c r="A2602" s="65" t="s">
        <v>3800</v>
      </c>
      <c r="B2602" s="66">
        <v>212336</v>
      </c>
    </row>
    <row r="2603" spans="1:2" x14ac:dyDescent="0.25">
      <c r="A2603" s="65" t="s">
        <v>3801</v>
      </c>
      <c r="B2603" s="66">
        <v>588983</v>
      </c>
    </row>
    <row r="2604" spans="1:2" x14ac:dyDescent="0.25">
      <c r="A2604" s="65" t="s">
        <v>3802</v>
      </c>
      <c r="B2604" s="66">
        <v>486958</v>
      </c>
    </row>
    <row r="2605" spans="1:2" x14ac:dyDescent="0.25">
      <c r="A2605" s="65" t="s">
        <v>3803</v>
      </c>
      <c r="B2605" s="66">
        <v>587264</v>
      </c>
    </row>
    <row r="2606" spans="1:2" x14ac:dyDescent="0.25">
      <c r="A2606" s="65" t="s">
        <v>3804</v>
      </c>
      <c r="B2606" s="66">
        <v>212345</v>
      </c>
    </row>
    <row r="2607" spans="1:2" x14ac:dyDescent="0.25">
      <c r="A2607" s="65" t="s">
        <v>3805</v>
      </c>
      <c r="B2607" s="66">
        <v>105930</v>
      </c>
    </row>
    <row r="2608" spans="1:2" x14ac:dyDescent="0.25">
      <c r="A2608" s="65" t="s">
        <v>3806</v>
      </c>
      <c r="B2608" s="66">
        <v>488909</v>
      </c>
    </row>
    <row r="2609" spans="1:2" x14ac:dyDescent="0.25">
      <c r="A2609" s="65" t="s">
        <v>3807</v>
      </c>
      <c r="B2609" s="66">
        <v>260194</v>
      </c>
    </row>
    <row r="2610" spans="1:2" x14ac:dyDescent="0.25">
      <c r="A2610" s="65" t="s">
        <v>3808</v>
      </c>
      <c r="B2610" s="66">
        <v>212351</v>
      </c>
    </row>
    <row r="2611" spans="1:2" x14ac:dyDescent="0.25">
      <c r="A2611" s="65" t="s">
        <v>3809</v>
      </c>
      <c r="B2611" s="66">
        <v>544362</v>
      </c>
    </row>
    <row r="2612" spans="1:2" x14ac:dyDescent="0.25">
      <c r="A2612" s="65" t="s">
        <v>3810</v>
      </c>
      <c r="B2612" s="66">
        <v>44912</v>
      </c>
    </row>
    <row r="2613" spans="1:2" x14ac:dyDescent="0.25">
      <c r="A2613" s="65" t="s">
        <v>3811</v>
      </c>
      <c r="B2613" s="66">
        <v>65457</v>
      </c>
    </row>
    <row r="2614" spans="1:2" x14ac:dyDescent="0.25">
      <c r="A2614" s="65" t="s">
        <v>3812</v>
      </c>
      <c r="B2614" s="66">
        <v>212353</v>
      </c>
    </row>
    <row r="2615" spans="1:2" x14ac:dyDescent="0.25">
      <c r="A2615" s="65" t="s">
        <v>3813</v>
      </c>
      <c r="B2615" s="66">
        <v>579878</v>
      </c>
    </row>
    <row r="2616" spans="1:2" x14ac:dyDescent="0.25">
      <c r="A2616" s="65" t="s">
        <v>12444</v>
      </c>
      <c r="B2616" s="66">
        <v>594184</v>
      </c>
    </row>
    <row r="2617" spans="1:2" x14ac:dyDescent="0.25">
      <c r="A2617" s="65" t="s">
        <v>3814</v>
      </c>
      <c r="B2617" s="66">
        <v>492612</v>
      </c>
    </row>
    <row r="2618" spans="1:2" x14ac:dyDescent="0.25">
      <c r="A2618" s="65" t="s">
        <v>3815</v>
      </c>
      <c r="B2618" s="66">
        <v>583903</v>
      </c>
    </row>
    <row r="2619" spans="1:2" x14ac:dyDescent="0.25">
      <c r="A2619" s="65" t="s">
        <v>3816</v>
      </c>
      <c r="B2619" s="66">
        <v>547054</v>
      </c>
    </row>
    <row r="2620" spans="1:2" x14ac:dyDescent="0.25">
      <c r="A2620" s="65" t="s">
        <v>3817</v>
      </c>
      <c r="B2620" s="66">
        <v>497427</v>
      </c>
    </row>
    <row r="2621" spans="1:2" x14ac:dyDescent="0.25">
      <c r="A2621" s="65" t="s">
        <v>3818</v>
      </c>
      <c r="B2621" s="66">
        <v>579022</v>
      </c>
    </row>
    <row r="2622" spans="1:2" x14ac:dyDescent="0.25">
      <c r="A2622" s="65" t="s">
        <v>3819</v>
      </c>
      <c r="B2622" s="66">
        <v>212371</v>
      </c>
    </row>
    <row r="2623" spans="1:2" x14ac:dyDescent="0.25">
      <c r="A2623" s="65" t="s">
        <v>3820</v>
      </c>
      <c r="B2623" s="66">
        <v>488995</v>
      </c>
    </row>
    <row r="2624" spans="1:2" x14ac:dyDescent="0.25">
      <c r="A2624" s="65" t="s">
        <v>3821</v>
      </c>
      <c r="B2624" s="66">
        <v>363965</v>
      </c>
    </row>
    <row r="2625" spans="1:2" x14ac:dyDescent="0.25">
      <c r="A2625" s="65" t="s">
        <v>3822</v>
      </c>
      <c r="B2625" s="66">
        <v>586528</v>
      </c>
    </row>
    <row r="2626" spans="1:2" x14ac:dyDescent="0.25">
      <c r="A2626" s="65" t="s">
        <v>3823</v>
      </c>
      <c r="B2626" s="66">
        <v>104519</v>
      </c>
    </row>
    <row r="2627" spans="1:2" x14ac:dyDescent="0.25">
      <c r="A2627" s="65" t="s">
        <v>3824</v>
      </c>
      <c r="B2627" s="66">
        <v>496056</v>
      </c>
    </row>
    <row r="2628" spans="1:2" x14ac:dyDescent="0.25">
      <c r="A2628" s="65" t="s">
        <v>3825</v>
      </c>
      <c r="B2628" s="66">
        <v>581436</v>
      </c>
    </row>
    <row r="2629" spans="1:2" x14ac:dyDescent="0.25">
      <c r="A2629" s="65" t="s">
        <v>3826</v>
      </c>
      <c r="B2629" s="66">
        <v>105679</v>
      </c>
    </row>
    <row r="2630" spans="1:2" x14ac:dyDescent="0.25">
      <c r="A2630" s="65" t="s">
        <v>3827</v>
      </c>
      <c r="B2630" s="66">
        <v>372311</v>
      </c>
    </row>
    <row r="2631" spans="1:2" x14ac:dyDescent="0.25">
      <c r="A2631" s="65" t="s">
        <v>3828</v>
      </c>
      <c r="B2631" s="66">
        <v>578827</v>
      </c>
    </row>
    <row r="2632" spans="1:2" x14ac:dyDescent="0.25">
      <c r="A2632" s="65" t="s">
        <v>3829</v>
      </c>
      <c r="B2632" s="66">
        <v>577710</v>
      </c>
    </row>
    <row r="2633" spans="1:2" x14ac:dyDescent="0.25">
      <c r="A2633" s="65" t="s">
        <v>3830</v>
      </c>
      <c r="B2633" s="66">
        <v>293527</v>
      </c>
    </row>
    <row r="2634" spans="1:2" x14ac:dyDescent="0.25">
      <c r="A2634" s="65" t="s">
        <v>3831</v>
      </c>
      <c r="B2634" s="66">
        <v>492876</v>
      </c>
    </row>
    <row r="2635" spans="1:2" x14ac:dyDescent="0.25">
      <c r="A2635" s="65" t="s">
        <v>3832</v>
      </c>
      <c r="B2635" s="66">
        <v>581170</v>
      </c>
    </row>
    <row r="2636" spans="1:2" x14ac:dyDescent="0.25">
      <c r="A2636" s="65" t="s">
        <v>3833</v>
      </c>
      <c r="B2636" s="66">
        <v>212386</v>
      </c>
    </row>
    <row r="2637" spans="1:2" x14ac:dyDescent="0.25">
      <c r="A2637" s="65" t="s">
        <v>3834</v>
      </c>
      <c r="B2637" s="66">
        <v>491427</v>
      </c>
    </row>
    <row r="2638" spans="1:2" x14ac:dyDescent="0.25">
      <c r="A2638" s="65" t="s">
        <v>3835</v>
      </c>
      <c r="B2638" s="66">
        <v>588271</v>
      </c>
    </row>
    <row r="2639" spans="1:2" x14ac:dyDescent="0.25">
      <c r="A2639" s="65" t="s">
        <v>3836</v>
      </c>
      <c r="B2639" s="66">
        <v>105931</v>
      </c>
    </row>
    <row r="2640" spans="1:2" x14ac:dyDescent="0.25">
      <c r="A2640" s="65" t="s">
        <v>3837</v>
      </c>
      <c r="B2640" s="66">
        <v>61805</v>
      </c>
    </row>
    <row r="2641" spans="1:2" x14ac:dyDescent="0.25">
      <c r="A2641" s="65" t="s">
        <v>3838</v>
      </c>
      <c r="B2641" s="66">
        <v>587389</v>
      </c>
    </row>
    <row r="2642" spans="1:2" x14ac:dyDescent="0.25">
      <c r="A2642" s="65" t="s">
        <v>3839</v>
      </c>
      <c r="B2642" s="66">
        <v>588134</v>
      </c>
    </row>
    <row r="2643" spans="1:2" x14ac:dyDescent="0.25">
      <c r="A2643" s="65" t="s">
        <v>3840</v>
      </c>
      <c r="B2643" s="66">
        <v>582113</v>
      </c>
    </row>
    <row r="2644" spans="1:2" x14ac:dyDescent="0.25">
      <c r="A2644" s="65" t="s">
        <v>3841</v>
      </c>
      <c r="B2644" s="66">
        <v>212441</v>
      </c>
    </row>
    <row r="2645" spans="1:2" x14ac:dyDescent="0.25">
      <c r="A2645" s="65" t="s">
        <v>3842</v>
      </c>
      <c r="B2645" s="66">
        <v>61814</v>
      </c>
    </row>
    <row r="2646" spans="1:2" x14ac:dyDescent="0.25">
      <c r="A2646" s="65" t="s">
        <v>3843</v>
      </c>
      <c r="B2646" s="66">
        <v>586188</v>
      </c>
    </row>
    <row r="2647" spans="1:2" x14ac:dyDescent="0.25">
      <c r="A2647" s="65" t="s">
        <v>3844</v>
      </c>
      <c r="B2647" s="66">
        <v>212446</v>
      </c>
    </row>
    <row r="2648" spans="1:2" x14ac:dyDescent="0.25">
      <c r="A2648" s="65" t="s">
        <v>3845</v>
      </c>
      <c r="B2648" s="66">
        <v>64772</v>
      </c>
    </row>
    <row r="2649" spans="1:2" x14ac:dyDescent="0.25">
      <c r="A2649" s="65" t="s">
        <v>3846</v>
      </c>
      <c r="B2649" s="66">
        <v>104526</v>
      </c>
    </row>
    <row r="2650" spans="1:2" x14ac:dyDescent="0.25">
      <c r="A2650" s="65" t="s">
        <v>3847</v>
      </c>
      <c r="B2650" s="66">
        <v>104050</v>
      </c>
    </row>
    <row r="2651" spans="1:2" x14ac:dyDescent="0.25">
      <c r="A2651" s="65" t="s">
        <v>3848</v>
      </c>
      <c r="B2651" s="66">
        <v>587536</v>
      </c>
    </row>
    <row r="2652" spans="1:2" x14ac:dyDescent="0.25">
      <c r="A2652" s="65" t="s">
        <v>3849</v>
      </c>
      <c r="B2652" s="66">
        <v>585665</v>
      </c>
    </row>
    <row r="2653" spans="1:2" x14ac:dyDescent="0.25">
      <c r="A2653" s="65" t="s">
        <v>3850</v>
      </c>
      <c r="B2653" s="66">
        <v>212449</v>
      </c>
    </row>
    <row r="2654" spans="1:2" x14ac:dyDescent="0.25">
      <c r="A2654" s="65" t="s">
        <v>3851</v>
      </c>
      <c r="B2654" s="66">
        <v>491950</v>
      </c>
    </row>
    <row r="2655" spans="1:2" x14ac:dyDescent="0.25">
      <c r="A2655" s="65" t="s">
        <v>3852</v>
      </c>
      <c r="B2655" s="66">
        <v>66975</v>
      </c>
    </row>
    <row r="2656" spans="1:2" x14ac:dyDescent="0.25">
      <c r="A2656" s="65" t="s">
        <v>3853</v>
      </c>
      <c r="B2656" s="66">
        <v>66977</v>
      </c>
    </row>
    <row r="2657" spans="1:2" x14ac:dyDescent="0.25">
      <c r="A2657" s="65" t="s">
        <v>3854</v>
      </c>
      <c r="B2657" s="66">
        <v>61821</v>
      </c>
    </row>
    <row r="2658" spans="1:2" x14ac:dyDescent="0.25">
      <c r="A2658" s="65" t="s">
        <v>3855</v>
      </c>
      <c r="B2658" s="66">
        <v>581637</v>
      </c>
    </row>
    <row r="2659" spans="1:2" x14ac:dyDescent="0.25">
      <c r="A2659" s="65" t="s">
        <v>3856</v>
      </c>
      <c r="B2659" s="66">
        <v>588557</v>
      </c>
    </row>
    <row r="2660" spans="1:2" x14ac:dyDescent="0.25">
      <c r="A2660" s="65" t="s">
        <v>3857</v>
      </c>
      <c r="B2660" s="66">
        <v>575328</v>
      </c>
    </row>
    <row r="2661" spans="1:2" x14ac:dyDescent="0.25">
      <c r="A2661" s="65" t="s">
        <v>3858</v>
      </c>
      <c r="B2661" s="66">
        <v>575991</v>
      </c>
    </row>
    <row r="2662" spans="1:2" x14ac:dyDescent="0.25">
      <c r="A2662" s="65" t="s">
        <v>3859</v>
      </c>
      <c r="B2662" s="66">
        <v>490915</v>
      </c>
    </row>
    <row r="2663" spans="1:2" x14ac:dyDescent="0.25">
      <c r="A2663" s="65" t="s">
        <v>3860</v>
      </c>
      <c r="B2663" s="66">
        <v>492518</v>
      </c>
    </row>
    <row r="2664" spans="1:2" x14ac:dyDescent="0.25">
      <c r="A2664" s="65" t="s">
        <v>54</v>
      </c>
      <c r="B2664" s="66">
        <v>591326</v>
      </c>
    </row>
    <row r="2665" spans="1:2" x14ac:dyDescent="0.25">
      <c r="A2665" s="65" t="s">
        <v>3861</v>
      </c>
      <c r="B2665" s="66">
        <v>491107</v>
      </c>
    </row>
    <row r="2666" spans="1:2" x14ac:dyDescent="0.25">
      <c r="A2666" s="65" t="s">
        <v>3862</v>
      </c>
      <c r="B2666" s="66">
        <v>578158</v>
      </c>
    </row>
    <row r="2667" spans="1:2" x14ac:dyDescent="0.25">
      <c r="A2667" s="65" t="s">
        <v>3863</v>
      </c>
      <c r="B2667" s="66">
        <v>494626</v>
      </c>
    </row>
    <row r="2668" spans="1:2" x14ac:dyDescent="0.25">
      <c r="A2668" s="65" t="s">
        <v>3864</v>
      </c>
      <c r="B2668" s="66">
        <v>544184</v>
      </c>
    </row>
    <row r="2669" spans="1:2" x14ac:dyDescent="0.25">
      <c r="A2669" s="65" t="s">
        <v>3865</v>
      </c>
      <c r="B2669" s="66">
        <v>61827</v>
      </c>
    </row>
    <row r="2670" spans="1:2" x14ac:dyDescent="0.25">
      <c r="A2670" s="65" t="s">
        <v>55</v>
      </c>
      <c r="B2670" s="66">
        <v>579432</v>
      </c>
    </row>
    <row r="2671" spans="1:2" x14ac:dyDescent="0.25">
      <c r="A2671" s="65" t="s">
        <v>3866</v>
      </c>
      <c r="B2671" s="66">
        <v>581294</v>
      </c>
    </row>
    <row r="2672" spans="1:2" x14ac:dyDescent="0.25">
      <c r="A2672" s="65" t="s">
        <v>3867</v>
      </c>
      <c r="B2672" s="66">
        <v>494629</v>
      </c>
    </row>
    <row r="2673" spans="1:2" x14ac:dyDescent="0.25">
      <c r="A2673" s="65" t="s">
        <v>3868</v>
      </c>
      <c r="B2673" s="66">
        <v>584478</v>
      </c>
    </row>
    <row r="2674" spans="1:2" x14ac:dyDescent="0.25">
      <c r="A2674" s="65" t="s">
        <v>3869</v>
      </c>
      <c r="B2674" s="66">
        <v>212523</v>
      </c>
    </row>
    <row r="2675" spans="1:2" x14ac:dyDescent="0.25">
      <c r="A2675" s="65" t="s">
        <v>3870</v>
      </c>
      <c r="B2675" s="66">
        <v>588083</v>
      </c>
    </row>
    <row r="2676" spans="1:2" x14ac:dyDescent="0.25">
      <c r="A2676" s="65" t="s">
        <v>3871</v>
      </c>
      <c r="B2676" s="66">
        <v>583141</v>
      </c>
    </row>
    <row r="2677" spans="1:2" x14ac:dyDescent="0.25">
      <c r="A2677" s="65" t="s">
        <v>3872</v>
      </c>
      <c r="B2677" s="66">
        <v>491006</v>
      </c>
    </row>
    <row r="2678" spans="1:2" x14ac:dyDescent="0.25">
      <c r="A2678" s="65" t="s">
        <v>3873</v>
      </c>
      <c r="B2678" s="66">
        <v>364097</v>
      </c>
    </row>
    <row r="2679" spans="1:2" x14ac:dyDescent="0.25">
      <c r="A2679" s="65" t="s">
        <v>3874</v>
      </c>
      <c r="B2679" s="66">
        <v>65474</v>
      </c>
    </row>
    <row r="2680" spans="1:2" x14ac:dyDescent="0.25">
      <c r="A2680" s="65" t="s">
        <v>3875</v>
      </c>
      <c r="B2680" s="66">
        <v>589469</v>
      </c>
    </row>
    <row r="2681" spans="1:2" x14ac:dyDescent="0.25">
      <c r="A2681" s="65" t="s">
        <v>3876</v>
      </c>
      <c r="B2681" s="66">
        <v>260613</v>
      </c>
    </row>
    <row r="2682" spans="1:2" x14ac:dyDescent="0.25">
      <c r="A2682" s="65" t="s">
        <v>3877</v>
      </c>
      <c r="B2682" s="66">
        <v>589997</v>
      </c>
    </row>
    <row r="2683" spans="1:2" x14ac:dyDescent="0.25">
      <c r="A2683" s="65" t="s">
        <v>3878</v>
      </c>
      <c r="B2683" s="66">
        <v>579192</v>
      </c>
    </row>
    <row r="2684" spans="1:2" x14ac:dyDescent="0.25">
      <c r="A2684" s="65" t="s">
        <v>3879</v>
      </c>
      <c r="B2684" s="66">
        <v>260619</v>
      </c>
    </row>
    <row r="2685" spans="1:2" x14ac:dyDescent="0.25">
      <c r="A2685" s="65" t="s">
        <v>3880</v>
      </c>
      <c r="B2685" s="66">
        <v>494295</v>
      </c>
    </row>
    <row r="2686" spans="1:2" x14ac:dyDescent="0.25">
      <c r="A2686" s="65" t="s">
        <v>3881</v>
      </c>
      <c r="B2686" s="66">
        <v>586601</v>
      </c>
    </row>
    <row r="2687" spans="1:2" x14ac:dyDescent="0.25">
      <c r="A2687" s="65" t="s">
        <v>3882</v>
      </c>
      <c r="B2687" s="66">
        <v>576444</v>
      </c>
    </row>
    <row r="2688" spans="1:2" x14ac:dyDescent="0.25">
      <c r="A2688" s="65" t="s">
        <v>3883</v>
      </c>
      <c r="B2688" s="66">
        <v>587466</v>
      </c>
    </row>
    <row r="2689" spans="1:2" x14ac:dyDescent="0.25">
      <c r="A2689" s="65" t="s">
        <v>3884</v>
      </c>
      <c r="B2689" s="66">
        <v>61859</v>
      </c>
    </row>
    <row r="2690" spans="1:2" x14ac:dyDescent="0.25">
      <c r="A2690" s="65" t="s">
        <v>3885</v>
      </c>
      <c r="B2690" s="66">
        <v>212540</v>
      </c>
    </row>
    <row r="2691" spans="1:2" x14ac:dyDescent="0.25">
      <c r="A2691" s="65" t="s">
        <v>3886</v>
      </c>
      <c r="B2691" s="66">
        <v>578783</v>
      </c>
    </row>
    <row r="2692" spans="1:2" x14ac:dyDescent="0.25">
      <c r="A2692" s="65" t="s">
        <v>3887</v>
      </c>
      <c r="B2692" s="66">
        <v>580438</v>
      </c>
    </row>
    <row r="2693" spans="1:2" x14ac:dyDescent="0.25">
      <c r="A2693" s="65" t="s">
        <v>3888</v>
      </c>
      <c r="B2693" s="66">
        <v>487099</v>
      </c>
    </row>
    <row r="2694" spans="1:2" x14ac:dyDescent="0.25">
      <c r="A2694" s="65" t="s">
        <v>3889</v>
      </c>
      <c r="B2694" s="66">
        <v>225281</v>
      </c>
    </row>
    <row r="2695" spans="1:2" x14ac:dyDescent="0.25">
      <c r="A2695" s="65" t="s">
        <v>3890</v>
      </c>
      <c r="B2695" s="66">
        <v>574875</v>
      </c>
    </row>
    <row r="2696" spans="1:2" x14ac:dyDescent="0.25">
      <c r="A2696" s="65" t="s">
        <v>3891</v>
      </c>
      <c r="B2696" s="66">
        <v>106469</v>
      </c>
    </row>
    <row r="2697" spans="1:2" x14ac:dyDescent="0.25">
      <c r="A2697" s="65" t="s">
        <v>3892</v>
      </c>
      <c r="B2697" s="66">
        <v>344714</v>
      </c>
    </row>
    <row r="2698" spans="1:2" x14ac:dyDescent="0.25">
      <c r="A2698" s="65" t="s">
        <v>3893</v>
      </c>
      <c r="B2698" s="66">
        <v>61861</v>
      </c>
    </row>
    <row r="2699" spans="1:2" x14ac:dyDescent="0.25">
      <c r="A2699" s="65" t="s">
        <v>3894</v>
      </c>
      <c r="B2699" s="66">
        <v>61862</v>
      </c>
    </row>
    <row r="2700" spans="1:2" x14ac:dyDescent="0.25">
      <c r="A2700" s="65" t="s">
        <v>3895</v>
      </c>
      <c r="B2700" s="66">
        <v>577352</v>
      </c>
    </row>
    <row r="2701" spans="1:2" x14ac:dyDescent="0.25">
      <c r="A2701" s="65" t="s">
        <v>3896</v>
      </c>
      <c r="B2701" s="66">
        <v>212546</v>
      </c>
    </row>
    <row r="2702" spans="1:2" x14ac:dyDescent="0.25">
      <c r="A2702" s="65" t="s">
        <v>3897</v>
      </c>
      <c r="B2702" s="66">
        <v>589934</v>
      </c>
    </row>
    <row r="2703" spans="1:2" x14ac:dyDescent="0.25">
      <c r="A2703" s="65" t="s">
        <v>3898</v>
      </c>
      <c r="B2703" s="66">
        <v>585165</v>
      </c>
    </row>
    <row r="2704" spans="1:2" x14ac:dyDescent="0.25">
      <c r="A2704" s="65" t="s">
        <v>3899</v>
      </c>
      <c r="B2704" s="66">
        <v>494298</v>
      </c>
    </row>
    <row r="2705" spans="1:2" x14ac:dyDescent="0.25">
      <c r="A2705" s="65" t="s">
        <v>3900</v>
      </c>
      <c r="B2705" s="66">
        <v>61869</v>
      </c>
    </row>
    <row r="2706" spans="1:2" x14ac:dyDescent="0.25">
      <c r="A2706" s="65" t="s">
        <v>3901</v>
      </c>
      <c r="B2706" s="66">
        <v>212555</v>
      </c>
    </row>
    <row r="2707" spans="1:2" x14ac:dyDescent="0.25">
      <c r="A2707" s="65" t="s">
        <v>3902</v>
      </c>
      <c r="B2707" s="66">
        <v>581435</v>
      </c>
    </row>
    <row r="2708" spans="1:2" x14ac:dyDescent="0.25">
      <c r="A2708" s="65" t="s">
        <v>3903</v>
      </c>
      <c r="B2708" s="66">
        <v>582175</v>
      </c>
    </row>
    <row r="2709" spans="1:2" x14ac:dyDescent="0.25">
      <c r="A2709" s="65" t="s">
        <v>12445</v>
      </c>
      <c r="B2709" s="66">
        <v>491447</v>
      </c>
    </row>
    <row r="2710" spans="1:2" x14ac:dyDescent="0.25">
      <c r="A2710" s="65" t="s">
        <v>3904</v>
      </c>
      <c r="B2710" s="66">
        <v>212573</v>
      </c>
    </row>
    <row r="2711" spans="1:2" x14ac:dyDescent="0.25">
      <c r="A2711" s="65" t="s">
        <v>3905</v>
      </c>
      <c r="B2711" s="66">
        <v>576713</v>
      </c>
    </row>
    <row r="2712" spans="1:2" x14ac:dyDescent="0.25">
      <c r="A2712" s="65" t="s">
        <v>56</v>
      </c>
      <c r="B2712" s="66">
        <v>591975</v>
      </c>
    </row>
    <row r="2713" spans="1:2" x14ac:dyDescent="0.25">
      <c r="A2713" s="65" t="s">
        <v>3906</v>
      </c>
      <c r="B2713" s="66">
        <v>66990</v>
      </c>
    </row>
    <row r="2714" spans="1:2" x14ac:dyDescent="0.25">
      <c r="A2714" s="65" t="s">
        <v>3907</v>
      </c>
      <c r="B2714" s="66">
        <v>487129</v>
      </c>
    </row>
    <row r="2715" spans="1:2" x14ac:dyDescent="0.25">
      <c r="A2715" s="65" t="s">
        <v>3908</v>
      </c>
      <c r="B2715" s="66">
        <v>577510</v>
      </c>
    </row>
    <row r="2716" spans="1:2" x14ac:dyDescent="0.25">
      <c r="A2716" s="65" t="s">
        <v>3909</v>
      </c>
      <c r="B2716" s="66">
        <v>61876</v>
      </c>
    </row>
    <row r="2717" spans="1:2" x14ac:dyDescent="0.25">
      <c r="A2717" s="65" t="s">
        <v>3910</v>
      </c>
      <c r="B2717" s="66">
        <v>66991</v>
      </c>
    </row>
    <row r="2718" spans="1:2" x14ac:dyDescent="0.25">
      <c r="A2718" s="65" t="s">
        <v>3911</v>
      </c>
      <c r="B2718" s="66">
        <v>61881</v>
      </c>
    </row>
    <row r="2719" spans="1:2" x14ac:dyDescent="0.25">
      <c r="A2719" s="65" t="s">
        <v>3912</v>
      </c>
      <c r="B2719" s="66">
        <v>581279</v>
      </c>
    </row>
    <row r="2720" spans="1:2" x14ac:dyDescent="0.25">
      <c r="A2720" s="65" t="s">
        <v>3913</v>
      </c>
      <c r="B2720" s="66">
        <v>43101</v>
      </c>
    </row>
    <row r="2721" spans="1:2" x14ac:dyDescent="0.25">
      <c r="A2721" s="65" t="s">
        <v>3914</v>
      </c>
      <c r="B2721" s="66">
        <v>576112</v>
      </c>
    </row>
    <row r="2722" spans="1:2" x14ac:dyDescent="0.25">
      <c r="A2722" s="65" t="s">
        <v>3915</v>
      </c>
      <c r="B2722" s="66">
        <v>61882</v>
      </c>
    </row>
    <row r="2723" spans="1:2" x14ac:dyDescent="0.25">
      <c r="A2723" s="65" t="s">
        <v>3916</v>
      </c>
      <c r="B2723" s="66">
        <v>492520</v>
      </c>
    </row>
    <row r="2724" spans="1:2" x14ac:dyDescent="0.25">
      <c r="A2724" s="65" t="s">
        <v>3917</v>
      </c>
      <c r="B2724" s="66">
        <v>490917</v>
      </c>
    </row>
    <row r="2725" spans="1:2" x14ac:dyDescent="0.25">
      <c r="A2725" s="65" t="s">
        <v>3918</v>
      </c>
      <c r="B2725" s="66">
        <v>584462</v>
      </c>
    </row>
    <row r="2726" spans="1:2" x14ac:dyDescent="0.25">
      <c r="A2726" s="65" t="s">
        <v>3919</v>
      </c>
      <c r="B2726" s="66">
        <v>487321</v>
      </c>
    </row>
    <row r="2727" spans="1:2" x14ac:dyDescent="0.25">
      <c r="A2727" s="65" t="s">
        <v>3920</v>
      </c>
      <c r="B2727" s="66">
        <v>61883</v>
      </c>
    </row>
    <row r="2728" spans="1:2" x14ac:dyDescent="0.25">
      <c r="A2728" s="65" t="s">
        <v>3921</v>
      </c>
      <c r="B2728" s="66">
        <v>585813</v>
      </c>
    </row>
    <row r="2729" spans="1:2" x14ac:dyDescent="0.25">
      <c r="A2729" s="65" t="s">
        <v>3922</v>
      </c>
      <c r="B2729" s="66">
        <v>260733</v>
      </c>
    </row>
    <row r="2730" spans="1:2" x14ac:dyDescent="0.25">
      <c r="A2730" s="65" t="s">
        <v>3923</v>
      </c>
      <c r="B2730" s="66">
        <v>581953</v>
      </c>
    </row>
    <row r="2731" spans="1:2" x14ac:dyDescent="0.25">
      <c r="A2731" s="65" t="s">
        <v>3924</v>
      </c>
      <c r="B2731" s="66">
        <v>61885</v>
      </c>
    </row>
    <row r="2732" spans="1:2" x14ac:dyDescent="0.25">
      <c r="A2732" s="65" t="s">
        <v>3925</v>
      </c>
      <c r="B2732" s="66">
        <v>593658</v>
      </c>
    </row>
    <row r="2733" spans="1:2" x14ac:dyDescent="0.25">
      <c r="A2733" s="65" t="s">
        <v>3926</v>
      </c>
      <c r="B2733" s="66">
        <v>585619</v>
      </c>
    </row>
    <row r="2734" spans="1:2" x14ac:dyDescent="0.25">
      <c r="A2734" s="65" t="s">
        <v>3927</v>
      </c>
      <c r="B2734" s="66">
        <v>61888</v>
      </c>
    </row>
    <row r="2735" spans="1:2" x14ac:dyDescent="0.25">
      <c r="A2735" s="65" t="s">
        <v>3928</v>
      </c>
      <c r="B2735" s="66">
        <v>212581</v>
      </c>
    </row>
    <row r="2736" spans="1:2" x14ac:dyDescent="0.25">
      <c r="A2736" s="65" t="s">
        <v>3929</v>
      </c>
      <c r="B2736" s="66">
        <v>590644</v>
      </c>
    </row>
    <row r="2737" spans="1:2" x14ac:dyDescent="0.25">
      <c r="A2737" s="65" t="s">
        <v>3930</v>
      </c>
      <c r="B2737" s="66">
        <v>374746</v>
      </c>
    </row>
    <row r="2738" spans="1:2" x14ac:dyDescent="0.25">
      <c r="A2738" s="65" t="s">
        <v>3931</v>
      </c>
      <c r="B2738" s="66">
        <v>65483</v>
      </c>
    </row>
    <row r="2739" spans="1:2" x14ac:dyDescent="0.25">
      <c r="A2739" s="65" t="s">
        <v>3932</v>
      </c>
      <c r="B2739" s="66">
        <v>105683</v>
      </c>
    </row>
    <row r="2740" spans="1:2" x14ac:dyDescent="0.25">
      <c r="A2740" s="65" t="s">
        <v>3933</v>
      </c>
      <c r="B2740" s="66">
        <v>212585</v>
      </c>
    </row>
    <row r="2741" spans="1:2" x14ac:dyDescent="0.25">
      <c r="A2741" s="65" t="s">
        <v>3934</v>
      </c>
      <c r="B2741" s="66">
        <v>584645</v>
      </c>
    </row>
    <row r="2742" spans="1:2" x14ac:dyDescent="0.25">
      <c r="A2742" s="65" t="s">
        <v>3935</v>
      </c>
      <c r="B2742" s="66">
        <v>497520</v>
      </c>
    </row>
    <row r="2743" spans="1:2" x14ac:dyDescent="0.25">
      <c r="A2743" s="65" t="s">
        <v>3936</v>
      </c>
      <c r="B2743" s="66">
        <v>490825</v>
      </c>
    </row>
    <row r="2744" spans="1:2" x14ac:dyDescent="0.25">
      <c r="A2744" s="65" t="s">
        <v>3937</v>
      </c>
      <c r="B2744" s="66">
        <v>584738</v>
      </c>
    </row>
    <row r="2745" spans="1:2" x14ac:dyDescent="0.25">
      <c r="A2745" s="65" t="s">
        <v>3938</v>
      </c>
      <c r="B2745" s="66">
        <v>59112</v>
      </c>
    </row>
    <row r="2746" spans="1:2" x14ac:dyDescent="0.25">
      <c r="A2746" s="65" t="s">
        <v>3939</v>
      </c>
      <c r="B2746" s="66">
        <v>61898</v>
      </c>
    </row>
    <row r="2747" spans="1:2" x14ac:dyDescent="0.25">
      <c r="A2747" s="65" t="s">
        <v>3940</v>
      </c>
      <c r="B2747" s="66">
        <v>65486</v>
      </c>
    </row>
    <row r="2748" spans="1:2" x14ac:dyDescent="0.25">
      <c r="A2748" s="65" t="s">
        <v>3941</v>
      </c>
      <c r="B2748" s="66">
        <v>374870</v>
      </c>
    </row>
    <row r="2749" spans="1:2" x14ac:dyDescent="0.25">
      <c r="A2749" s="65" t="s">
        <v>3942</v>
      </c>
      <c r="B2749" s="66">
        <v>491878</v>
      </c>
    </row>
    <row r="2750" spans="1:2" x14ac:dyDescent="0.25">
      <c r="A2750" s="65" t="s">
        <v>3943</v>
      </c>
      <c r="B2750" s="66">
        <v>492014</v>
      </c>
    </row>
    <row r="2751" spans="1:2" x14ac:dyDescent="0.25">
      <c r="A2751" s="65" t="s">
        <v>3944</v>
      </c>
      <c r="B2751" s="66">
        <v>497504</v>
      </c>
    </row>
    <row r="2752" spans="1:2" x14ac:dyDescent="0.25">
      <c r="A2752" s="65" t="s">
        <v>3945</v>
      </c>
      <c r="B2752" s="66">
        <v>590269</v>
      </c>
    </row>
    <row r="2753" spans="1:2" x14ac:dyDescent="0.25">
      <c r="A2753" s="65" t="s">
        <v>3946</v>
      </c>
      <c r="B2753" s="66">
        <v>575304</v>
      </c>
    </row>
    <row r="2754" spans="1:2" x14ac:dyDescent="0.25">
      <c r="A2754" s="65" t="s">
        <v>3947</v>
      </c>
      <c r="B2754" s="66">
        <v>212598</v>
      </c>
    </row>
    <row r="2755" spans="1:2" x14ac:dyDescent="0.25">
      <c r="A2755" s="65" t="s">
        <v>3948</v>
      </c>
      <c r="B2755" s="66">
        <v>67004</v>
      </c>
    </row>
    <row r="2756" spans="1:2" x14ac:dyDescent="0.25">
      <c r="A2756" s="65" t="s">
        <v>3949</v>
      </c>
      <c r="B2756" s="66">
        <v>492603</v>
      </c>
    </row>
    <row r="2757" spans="1:2" x14ac:dyDescent="0.25">
      <c r="A2757" s="65" t="s">
        <v>3950</v>
      </c>
      <c r="B2757" s="66">
        <v>61909</v>
      </c>
    </row>
    <row r="2758" spans="1:2" x14ac:dyDescent="0.25">
      <c r="A2758" s="65" t="s">
        <v>3951</v>
      </c>
      <c r="B2758" s="66">
        <v>364210</v>
      </c>
    </row>
    <row r="2759" spans="1:2" x14ac:dyDescent="0.25">
      <c r="A2759" s="65" t="s">
        <v>3952</v>
      </c>
      <c r="B2759" s="66">
        <v>61913</v>
      </c>
    </row>
    <row r="2760" spans="1:2" x14ac:dyDescent="0.25">
      <c r="A2760" s="65" t="s">
        <v>3953</v>
      </c>
      <c r="B2760" s="66">
        <v>576256</v>
      </c>
    </row>
    <row r="2761" spans="1:2" x14ac:dyDescent="0.25">
      <c r="A2761" s="65" t="s">
        <v>3954</v>
      </c>
      <c r="B2761" s="66">
        <v>372443</v>
      </c>
    </row>
    <row r="2762" spans="1:2" x14ac:dyDescent="0.25">
      <c r="A2762" s="65" t="s">
        <v>3955</v>
      </c>
      <c r="B2762" s="66">
        <v>579447</v>
      </c>
    </row>
    <row r="2763" spans="1:2" x14ac:dyDescent="0.25">
      <c r="A2763" s="65" t="s">
        <v>3956</v>
      </c>
      <c r="B2763" s="66">
        <v>61916</v>
      </c>
    </row>
    <row r="2764" spans="1:2" x14ac:dyDescent="0.25">
      <c r="A2764" s="65" t="s">
        <v>3957</v>
      </c>
      <c r="B2764" s="66">
        <v>105932</v>
      </c>
    </row>
    <row r="2765" spans="1:2" x14ac:dyDescent="0.25">
      <c r="A2765" s="65" t="s">
        <v>3958</v>
      </c>
      <c r="B2765" s="66">
        <v>587022</v>
      </c>
    </row>
    <row r="2766" spans="1:2" x14ac:dyDescent="0.25">
      <c r="A2766" s="65" t="s">
        <v>12446</v>
      </c>
      <c r="B2766" s="66">
        <v>594109</v>
      </c>
    </row>
    <row r="2767" spans="1:2" x14ac:dyDescent="0.25">
      <c r="A2767" s="65" t="s">
        <v>3959</v>
      </c>
      <c r="B2767" s="66">
        <v>583474</v>
      </c>
    </row>
    <row r="2768" spans="1:2" x14ac:dyDescent="0.25">
      <c r="A2768" s="65" t="s">
        <v>3960</v>
      </c>
      <c r="B2768" s="66">
        <v>492580</v>
      </c>
    </row>
    <row r="2769" spans="1:2" x14ac:dyDescent="0.25">
      <c r="A2769" s="65" t="s">
        <v>3961</v>
      </c>
      <c r="B2769" s="66">
        <v>576710</v>
      </c>
    </row>
    <row r="2770" spans="1:2" x14ac:dyDescent="0.25">
      <c r="A2770" s="65" t="s">
        <v>3962</v>
      </c>
      <c r="B2770" s="66">
        <v>579505</v>
      </c>
    </row>
    <row r="2771" spans="1:2" x14ac:dyDescent="0.25">
      <c r="A2771" s="65" t="s">
        <v>3963</v>
      </c>
      <c r="B2771" s="66">
        <v>67008</v>
      </c>
    </row>
    <row r="2772" spans="1:2" x14ac:dyDescent="0.25">
      <c r="A2772" s="65" t="s">
        <v>3964</v>
      </c>
      <c r="B2772" s="66">
        <v>65494</v>
      </c>
    </row>
    <row r="2773" spans="1:2" x14ac:dyDescent="0.25">
      <c r="A2773" s="65" t="s">
        <v>3965</v>
      </c>
      <c r="B2773" s="66">
        <v>65495</v>
      </c>
    </row>
    <row r="2774" spans="1:2" x14ac:dyDescent="0.25">
      <c r="A2774" s="65" t="s">
        <v>3966</v>
      </c>
      <c r="B2774" s="66">
        <v>61939</v>
      </c>
    </row>
    <row r="2775" spans="1:2" x14ac:dyDescent="0.25">
      <c r="A2775" s="65" t="s">
        <v>3967</v>
      </c>
      <c r="B2775" s="66">
        <v>106633</v>
      </c>
    </row>
    <row r="2776" spans="1:2" x14ac:dyDescent="0.25">
      <c r="A2776" s="65" t="s">
        <v>3968</v>
      </c>
      <c r="B2776" s="66">
        <v>579538</v>
      </c>
    </row>
    <row r="2777" spans="1:2" x14ac:dyDescent="0.25">
      <c r="A2777" s="65" t="s">
        <v>3969</v>
      </c>
      <c r="B2777" s="66">
        <v>364296</v>
      </c>
    </row>
    <row r="2778" spans="1:2" x14ac:dyDescent="0.25">
      <c r="A2778" s="65" t="s">
        <v>3970</v>
      </c>
      <c r="B2778" s="66">
        <v>590128</v>
      </c>
    </row>
    <row r="2779" spans="1:2" x14ac:dyDescent="0.25">
      <c r="A2779" s="65" t="s">
        <v>3971</v>
      </c>
      <c r="B2779" s="66">
        <v>492058</v>
      </c>
    </row>
    <row r="2780" spans="1:2" x14ac:dyDescent="0.25">
      <c r="A2780" s="65" t="s">
        <v>3972</v>
      </c>
      <c r="B2780" s="66">
        <v>105934</v>
      </c>
    </row>
    <row r="2781" spans="1:2" x14ac:dyDescent="0.25">
      <c r="A2781" s="65" t="s">
        <v>3973</v>
      </c>
      <c r="B2781" s="66">
        <v>490977</v>
      </c>
    </row>
    <row r="2782" spans="1:2" x14ac:dyDescent="0.25">
      <c r="A2782" s="65" t="s">
        <v>3974</v>
      </c>
      <c r="B2782" s="66">
        <v>577821</v>
      </c>
    </row>
    <row r="2783" spans="1:2" x14ac:dyDescent="0.25">
      <c r="A2783" s="65" t="s">
        <v>3975</v>
      </c>
      <c r="B2783" s="66">
        <v>59130</v>
      </c>
    </row>
    <row r="2784" spans="1:2" x14ac:dyDescent="0.25">
      <c r="A2784" s="65" t="s">
        <v>3976</v>
      </c>
      <c r="B2784" s="66">
        <v>61958</v>
      </c>
    </row>
    <row r="2785" spans="1:2" x14ac:dyDescent="0.25">
      <c r="A2785" s="65" t="s">
        <v>3977</v>
      </c>
      <c r="B2785" s="66">
        <v>587157</v>
      </c>
    </row>
    <row r="2786" spans="1:2" x14ac:dyDescent="0.25">
      <c r="A2786" s="65" t="s">
        <v>3978</v>
      </c>
      <c r="B2786" s="66">
        <v>61960</v>
      </c>
    </row>
    <row r="2787" spans="1:2" x14ac:dyDescent="0.25">
      <c r="A2787" s="65" t="s">
        <v>57</v>
      </c>
      <c r="B2787" s="66">
        <v>67012</v>
      </c>
    </row>
    <row r="2788" spans="1:2" x14ac:dyDescent="0.25">
      <c r="A2788" s="65" t="s">
        <v>3979</v>
      </c>
      <c r="B2788" s="66">
        <v>580031</v>
      </c>
    </row>
    <row r="2789" spans="1:2" x14ac:dyDescent="0.25">
      <c r="A2789" s="65" t="s">
        <v>3980</v>
      </c>
      <c r="B2789" s="66">
        <v>61965</v>
      </c>
    </row>
    <row r="2790" spans="1:2" x14ac:dyDescent="0.25">
      <c r="A2790" s="65" t="s">
        <v>3981</v>
      </c>
      <c r="B2790" s="66">
        <v>581146</v>
      </c>
    </row>
    <row r="2791" spans="1:2" x14ac:dyDescent="0.25">
      <c r="A2791" s="65" t="s">
        <v>3982</v>
      </c>
      <c r="B2791" s="66">
        <v>364329</v>
      </c>
    </row>
    <row r="2792" spans="1:2" x14ac:dyDescent="0.25">
      <c r="A2792" s="65" t="s">
        <v>3983</v>
      </c>
      <c r="B2792" s="66">
        <v>580763</v>
      </c>
    </row>
    <row r="2793" spans="1:2" x14ac:dyDescent="0.25">
      <c r="A2793" s="65" t="s">
        <v>3984</v>
      </c>
      <c r="B2793" s="66">
        <v>583494</v>
      </c>
    </row>
    <row r="2794" spans="1:2" x14ac:dyDescent="0.25">
      <c r="A2794" s="65" t="s">
        <v>3985</v>
      </c>
      <c r="B2794" s="66">
        <v>59133</v>
      </c>
    </row>
    <row r="2795" spans="1:2" x14ac:dyDescent="0.25">
      <c r="A2795" s="65" t="s">
        <v>3986</v>
      </c>
      <c r="B2795" s="66">
        <v>491529</v>
      </c>
    </row>
    <row r="2796" spans="1:2" x14ac:dyDescent="0.25">
      <c r="A2796" s="65" t="s">
        <v>3987</v>
      </c>
      <c r="B2796" s="66">
        <v>212656</v>
      </c>
    </row>
    <row r="2797" spans="1:2" x14ac:dyDescent="0.25">
      <c r="A2797" s="65" t="s">
        <v>3988</v>
      </c>
      <c r="B2797" s="66">
        <v>364341</v>
      </c>
    </row>
    <row r="2798" spans="1:2" x14ac:dyDescent="0.25">
      <c r="A2798" s="65" t="s">
        <v>3989</v>
      </c>
      <c r="B2798" s="66">
        <v>212660</v>
      </c>
    </row>
    <row r="2799" spans="1:2" x14ac:dyDescent="0.25">
      <c r="A2799" s="65" t="s">
        <v>3990</v>
      </c>
      <c r="B2799" s="66">
        <v>59135</v>
      </c>
    </row>
    <row r="2800" spans="1:2" x14ac:dyDescent="0.25">
      <c r="A2800" s="65" t="s">
        <v>3991</v>
      </c>
      <c r="B2800" s="66">
        <v>586779</v>
      </c>
    </row>
    <row r="2801" spans="1:2" x14ac:dyDescent="0.25">
      <c r="A2801" s="65" t="s">
        <v>3992</v>
      </c>
      <c r="B2801" s="66">
        <v>364347</v>
      </c>
    </row>
    <row r="2802" spans="1:2" x14ac:dyDescent="0.25">
      <c r="A2802" s="65" t="s">
        <v>3993</v>
      </c>
      <c r="B2802" s="66">
        <v>492917</v>
      </c>
    </row>
    <row r="2803" spans="1:2" x14ac:dyDescent="0.25">
      <c r="A2803" s="65" t="s">
        <v>3994</v>
      </c>
      <c r="B2803" s="66">
        <v>492175</v>
      </c>
    </row>
    <row r="2804" spans="1:2" x14ac:dyDescent="0.25">
      <c r="A2804" s="65" t="s">
        <v>3995</v>
      </c>
      <c r="B2804" s="66">
        <v>59140</v>
      </c>
    </row>
    <row r="2805" spans="1:2" x14ac:dyDescent="0.25">
      <c r="A2805" s="65" t="s">
        <v>3996</v>
      </c>
      <c r="B2805" s="66">
        <v>579641</v>
      </c>
    </row>
    <row r="2806" spans="1:2" x14ac:dyDescent="0.25">
      <c r="A2806" s="65" t="s">
        <v>3997</v>
      </c>
      <c r="B2806" s="66">
        <v>487034</v>
      </c>
    </row>
    <row r="2807" spans="1:2" x14ac:dyDescent="0.25">
      <c r="A2807" s="65" t="s">
        <v>3998</v>
      </c>
      <c r="B2807" s="66">
        <v>579122</v>
      </c>
    </row>
    <row r="2808" spans="1:2" x14ac:dyDescent="0.25">
      <c r="A2808" s="65" t="s">
        <v>3999</v>
      </c>
      <c r="B2808" s="66">
        <v>364357</v>
      </c>
    </row>
    <row r="2809" spans="1:2" x14ac:dyDescent="0.25">
      <c r="A2809" s="65" t="s">
        <v>4000</v>
      </c>
      <c r="B2809" s="66">
        <v>576465</v>
      </c>
    </row>
    <row r="2810" spans="1:2" x14ac:dyDescent="0.25">
      <c r="A2810" s="65" t="s">
        <v>4001</v>
      </c>
      <c r="B2810" s="66">
        <v>577394</v>
      </c>
    </row>
    <row r="2811" spans="1:2" x14ac:dyDescent="0.25">
      <c r="A2811" s="65" t="s">
        <v>4002</v>
      </c>
      <c r="B2811" s="66">
        <v>586422</v>
      </c>
    </row>
    <row r="2812" spans="1:2" x14ac:dyDescent="0.25">
      <c r="A2812" s="65" t="s">
        <v>4003</v>
      </c>
      <c r="B2812" s="66">
        <v>61983</v>
      </c>
    </row>
    <row r="2813" spans="1:2" x14ac:dyDescent="0.25">
      <c r="A2813" s="65" t="s">
        <v>4004</v>
      </c>
      <c r="B2813" s="66">
        <v>372495</v>
      </c>
    </row>
    <row r="2814" spans="1:2" x14ac:dyDescent="0.25">
      <c r="A2814" s="65" t="s">
        <v>4005</v>
      </c>
      <c r="B2814" s="66">
        <v>44931</v>
      </c>
    </row>
    <row r="2815" spans="1:2" x14ac:dyDescent="0.25">
      <c r="A2815" s="65" t="s">
        <v>4006</v>
      </c>
      <c r="B2815" s="66">
        <v>580994</v>
      </c>
    </row>
    <row r="2816" spans="1:2" x14ac:dyDescent="0.25">
      <c r="A2816" s="65" t="s">
        <v>4007</v>
      </c>
      <c r="B2816" s="66">
        <v>104063</v>
      </c>
    </row>
    <row r="2817" spans="1:2" x14ac:dyDescent="0.25">
      <c r="A2817" s="65" t="s">
        <v>4008</v>
      </c>
      <c r="B2817" s="66">
        <v>67024</v>
      </c>
    </row>
    <row r="2818" spans="1:2" x14ac:dyDescent="0.25">
      <c r="A2818" s="65" t="s">
        <v>4009</v>
      </c>
      <c r="B2818" s="66">
        <v>372499</v>
      </c>
    </row>
    <row r="2819" spans="1:2" x14ac:dyDescent="0.25">
      <c r="A2819" s="65" t="s">
        <v>4010</v>
      </c>
      <c r="B2819" s="66">
        <v>106085</v>
      </c>
    </row>
    <row r="2820" spans="1:2" x14ac:dyDescent="0.25">
      <c r="A2820" s="65" t="s">
        <v>4011</v>
      </c>
      <c r="B2820" s="66">
        <v>582459</v>
      </c>
    </row>
    <row r="2821" spans="1:2" x14ac:dyDescent="0.25">
      <c r="A2821" s="65" t="s">
        <v>4012</v>
      </c>
      <c r="B2821" s="66">
        <v>212690</v>
      </c>
    </row>
    <row r="2822" spans="1:2" x14ac:dyDescent="0.25">
      <c r="A2822" s="65" t="s">
        <v>4013</v>
      </c>
      <c r="B2822" s="66">
        <v>588228</v>
      </c>
    </row>
    <row r="2823" spans="1:2" x14ac:dyDescent="0.25">
      <c r="A2823" s="65" t="s">
        <v>4014</v>
      </c>
      <c r="B2823" s="66">
        <v>224886</v>
      </c>
    </row>
    <row r="2824" spans="1:2" x14ac:dyDescent="0.25">
      <c r="A2824" s="65" t="s">
        <v>4015</v>
      </c>
      <c r="B2824" s="66">
        <v>223888</v>
      </c>
    </row>
    <row r="2825" spans="1:2" x14ac:dyDescent="0.25">
      <c r="A2825" s="65" t="s">
        <v>4016</v>
      </c>
      <c r="B2825" s="66">
        <v>587617</v>
      </c>
    </row>
    <row r="2826" spans="1:2" x14ac:dyDescent="0.25">
      <c r="A2826" s="65" t="s">
        <v>4017</v>
      </c>
      <c r="B2826" s="66">
        <v>43427</v>
      </c>
    </row>
    <row r="2827" spans="1:2" x14ac:dyDescent="0.25">
      <c r="A2827" s="65" t="s">
        <v>4018</v>
      </c>
      <c r="B2827" s="66">
        <v>212695</v>
      </c>
    </row>
    <row r="2828" spans="1:2" x14ac:dyDescent="0.25">
      <c r="A2828" s="65" t="s">
        <v>4019</v>
      </c>
      <c r="B2828" s="66">
        <v>44935</v>
      </c>
    </row>
    <row r="2829" spans="1:2" x14ac:dyDescent="0.25">
      <c r="A2829" s="65" t="s">
        <v>4020</v>
      </c>
      <c r="B2829" s="66">
        <v>62005</v>
      </c>
    </row>
    <row r="2830" spans="1:2" x14ac:dyDescent="0.25">
      <c r="A2830" s="65" t="s">
        <v>4021</v>
      </c>
      <c r="B2830" s="66">
        <v>62011</v>
      </c>
    </row>
    <row r="2831" spans="1:2" x14ac:dyDescent="0.25">
      <c r="A2831" s="65" t="s">
        <v>4022</v>
      </c>
      <c r="B2831" s="66">
        <v>490788</v>
      </c>
    </row>
    <row r="2832" spans="1:2" x14ac:dyDescent="0.25">
      <c r="A2832" s="65" t="s">
        <v>4023</v>
      </c>
      <c r="B2832" s="66">
        <v>261078</v>
      </c>
    </row>
    <row r="2833" spans="1:2" x14ac:dyDescent="0.25">
      <c r="A2833" s="65" t="s">
        <v>4024</v>
      </c>
      <c r="B2833" s="66">
        <v>583371</v>
      </c>
    </row>
    <row r="2834" spans="1:2" x14ac:dyDescent="0.25">
      <c r="A2834" s="65" t="s">
        <v>4025</v>
      </c>
      <c r="B2834" s="66">
        <v>261075</v>
      </c>
    </row>
    <row r="2835" spans="1:2" x14ac:dyDescent="0.25">
      <c r="A2835" s="65" t="s">
        <v>4026</v>
      </c>
      <c r="B2835" s="66">
        <v>62009</v>
      </c>
    </row>
    <row r="2836" spans="1:2" x14ac:dyDescent="0.25">
      <c r="A2836" s="65" t="s">
        <v>4027</v>
      </c>
      <c r="B2836" s="66">
        <v>585618</v>
      </c>
    </row>
    <row r="2837" spans="1:2" x14ac:dyDescent="0.25">
      <c r="A2837" s="65" t="s">
        <v>4028</v>
      </c>
      <c r="B2837" s="66">
        <v>372510</v>
      </c>
    </row>
    <row r="2838" spans="1:2" x14ac:dyDescent="0.25">
      <c r="A2838" s="65" t="s">
        <v>4029</v>
      </c>
      <c r="B2838" s="66">
        <v>492502</v>
      </c>
    </row>
    <row r="2839" spans="1:2" x14ac:dyDescent="0.25">
      <c r="A2839" s="65" t="s">
        <v>4030</v>
      </c>
      <c r="B2839" s="66">
        <v>581341</v>
      </c>
    </row>
    <row r="2840" spans="1:2" x14ac:dyDescent="0.25">
      <c r="A2840" s="65" t="s">
        <v>4031</v>
      </c>
      <c r="B2840" s="66">
        <v>577981</v>
      </c>
    </row>
    <row r="2841" spans="1:2" x14ac:dyDescent="0.25">
      <c r="A2841" s="65" t="s">
        <v>4032</v>
      </c>
      <c r="B2841" s="66">
        <v>582886</v>
      </c>
    </row>
    <row r="2842" spans="1:2" x14ac:dyDescent="0.25">
      <c r="A2842" s="65" t="s">
        <v>4033</v>
      </c>
      <c r="B2842" s="66">
        <v>576027</v>
      </c>
    </row>
    <row r="2843" spans="1:2" x14ac:dyDescent="0.25">
      <c r="A2843" s="65" t="s">
        <v>4034</v>
      </c>
      <c r="B2843" s="66">
        <v>212712</v>
      </c>
    </row>
    <row r="2844" spans="1:2" x14ac:dyDescent="0.25">
      <c r="A2844" s="65" t="s">
        <v>4035</v>
      </c>
      <c r="B2844" s="66">
        <v>575737</v>
      </c>
    </row>
    <row r="2845" spans="1:2" x14ac:dyDescent="0.25">
      <c r="A2845" s="65" t="s">
        <v>4036</v>
      </c>
      <c r="B2845" s="66">
        <v>492636</v>
      </c>
    </row>
    <row r="2846" spans="1:2" x14ac:dyDescent="0.25">
      <c r="A2846" s="65" t="s">
        <v>4037</v>
      </c>
      <c r="B2846" s="66">
        <v>578097</v>
      </c>
    </row>
    <row r="2847" spans="1:2" x14ac:dyDescent="0.25">
      <c r="A2847" s="65" t="s">
        <v>4038</v>
      </c>
      <c r="B2847" s="66">
        <v>220042</v>
      </c>
    </row>
    <row r="2848" spans="1:2" x14ac:dyDescent="0.25">
      <c r="A2848" s="65" t="s">
        <v>4038</v>
      </c>
      <c r="B2848" s="66">
        <v>544378</v>
      </c>
    </row>
    <row r="2849" spans="1:2" x14ac:dyDescent="0.25">
      <c r="A2849" s="65" t="s">
        <v>4039</v>
      </c>
      <c r="B2849" s="66">
        <v>261112</v>
      </c>
    </row>
    <row r="2850" spans="1:2" x14ac:dyDescent="0.25">
      <c r="A2850" s="65" t="s">
        <v>4040</v>
      </c>
      <c r="B2850" s="66">
        <v>574828</v>
      </c>
    </row>
    <row r="2851" spans="1:2" x14ac:dyDescent="0.25">
      <c r="A2851" s="65" t="s">
        <v>4041</v>
      </c>
      <c r="B2851" s="66">
        <v>212724</v>
      </c>
    </row>
    <row r="2852" spans="1:2" x14ac:dyDescent="0.25">
      <c r="A2852" s="65" t="s">
        <v>4042</v>
      </c>
      <c r="B2852" s="66">
        <v>212721</v>
      </c>
    </row>
    <row r="2853" spans="1:2" x14ac:dyDescent="0.25">
      <c r="A2853" s="65" t="s">
        <v>4043</v>
      </c>
      <c r="B2853" s="66">
        <v>284191</v>
      </c>
    </row>
    <row r="2854" spans="1:2" x14ac:dyDescent="0.25">
      <c r="A2854" s="65" t="s">
        <v>4044</v>
      </c>
      <c r="B2854" s="66">
        <v>104542</v>
      </c>
    </row>
    <row r="2855" spans="1:2" x14ac:dyDescent="0.25">
      <c r="A2855" s="65" t="s">
        <v>4045</v>
      </c>
      <c r="B2855" s="66">
        <v>578786</v>
      </c>
    </row>
    <row r="2856" spans="1:2" x14ac:dyDescent="0.25">
      <c r="A2856" s="65" t="s">
        <v>4046</v>
      </c>
      <c r="B2856" s="66">
        <v>364441</v>
      </c>
    </row>
    <row r="2857" spans="1:2" x14ac:dyDescent="0.25">
      <c r="A2857" s="65" t="s">
        <v>4047</v>
      </c>
      <c r="B2857" s="66">
        <v>62021</v>
      </c>
    </row>
    <row r="2858" spans="1:2" x14ac:dyDescent="0.25">
      <c r="A2858" s="65" t="s">
        <v>4048</v>
      </c>
      <c r="B2858" s="66">
        <v>583650</v>
      </c>
    </row>
    <row r="2859" spans="1:2" x14ac:dyDescent="0.25">
      <c r="A2859" s="65" t="s">
        <v>4049</v>
      </c>
      <c r="B2859" s="66">
        <v>588187</v>
      </c>
    </row>
    <row r="2860" spans="1:2" x14ac:dyDescent="0.25">
      <c r="A2860" s="65" t="s">
        <v>4050</v>
      </c>
      <c r="B2860" s="66">
        <v>223893</v>
      </c>
    </row>
    <row r="2861" spans="1:2" x14ac:dyDescent="0.25">
      <c r="A2861" s="65" t="s">
        <v>4051</v>
      </c>
      <c r="B2861" s="66">
        <v>491246</v>
      </c>
    </row>
    <row r="2862" spans="1:2" x14ac:dyDescent="0.25">
      <c r="A2862" s="65" t="s">
        <v>4052</v>
      </c>
      <c r="B2862" s="66">
        <v>575415</v>
      </c>
    </row>
    <row r="2863" spans="1:2" x14ac:dyDescent="0.25">
      <c r="A2863" s="65" t="s">
        <v>4053</v>
      </c>
      <c r="B2863" s="66">
        <v>62022</v>
      </c>
    </row>
    <row r="2864" spans="1:2" x14ac:dyDescent="0.25">
      <c r="A2864" s="65" t="s">
        <v>4054</v>
      </c>
      <c r="B2864" s="66">
        <v>62026</v>
      </c>
    </row>
    <row r="2865" spans="1:2" x14ac:dyDescent="0.25">
      <c r="A2865" s="65" t="s">
        <v>4055</v>
      </c>
      <c r="B2865" s="66">
        <v>576970</v>
      </c>
    </row>
    <row r="2866" spans="1:2" x14ac:dyDescent="0.25">
      <c r="A2866" s="65" t="s">
        <v>4056</v>
      </c>
      <c r="B2866" s="66">
        <v>575866</v>
      </c>
    </row>
    <row r="2867" spans="1:2" x14ac:dyDescent="0.25">
      <c r="A2867" s="65" t="s">
        <v>4057</v>
      </c>
      <c r="B2867" s="66">
        <v>580175</v>
      </c>
    </row>
    <row r="2868" spans="1:2" x14ac:dyDescent="0.25">
      <c r="A2868" s="65" t="s">
        <v>4058</v>
      </c>
      <c r="B2868" s="66">
        <v>582183</v>
      </c>
    </row>
    <row r="2869" spans="1:2" x14ac:dyDescent="0.25">
      <c r="A2869" s="65" t="s">
        <v>4059</v>
      </c>
      <c r="B2869" s="66">
        <v>213623</v>
      </c>
    </row>
    <row r="2870" spans="1:2" x14ac:dyDescent="0.25">
      <c r="A2870" s="65" t="s">
        <v>4060</v>
      </c>
      <c r="B2870" s="66">
        <v>62034</v>
      </c>
    </row>
    <row r="2871" spans="1:2" x14ac:dyDescent="0.25">
      <c r="A2871" s="65" t="s">
        <v>4061</v>
      </c>
      <c r="B2871" s="66">
        <v>584779</v>
      </c>
    </row>
    <row r="2872" spans="1:2" x14ac:dyDescent="0.25">
      <c r="A2872" s="65" t="s">
        <v>4062</v>
      </c>
      <c r="B2872" s="66">
        <v>576176</v>
      </c>
    </row>
    <row r="2873" spans="1:2" x14ac:dyDescent="0.25">
      <c r="A2873" s="65" t="s">
        <v>4063</v>
      </c>
      <c r="B2873" s="66">
        <v>578161</v>
      </c>
    </row>
    <row r="2874" spans="1:2" x14ac:dyDescent="0.25">
      <c r="A2874" s="65" t="s">
        <v>4064</v>
      </c>
      <c r="B2874" s="66">
        <v>589609</v>
      </c>
    </row>
    <row r="2875" spans="1:2" x14ac:dyDescent="0.25">
      <c r="A2875" s="65" t="s">
        <v>4065</v>
      </c>
      <c r="B2875" s="66">
        <v>491001</v>
      </c>
    </row>
    <row r="2876" spans="1:2" x14ac:dyDescent="0.25">
      <c r="A2876" s="65" t="s">
        <v>4066</v>
      </c>
      <c r="B2876" s="66">
        <v>65512</v>
      </c>
    </row>
    <row r="2877" spans="1:2" x14ac:dyDescent="0.25">
      <c r="A2877" s="65" t="s">
        <v>4067</v>
      </c>
      <c r="B2877" s="66">
        <v>575666</v>
      </c>
    </row>
    <row r="2878" spans="1:2" x14ac:dyDescent="0.25">
      <c r="A2878" s="65" t="s">
        <v>4068</v>
      </c>
      <c r="B2878" s="66">
        <v>575445</v>
      </c>
    </row>
    <row r="2879" spans="1:2" x14ac:dyDescent="0.25">
      <c r="A2879" s="65" t="s">
        <v>4069</v>
      </c>
      <c r="B2879" s="66">
        <v>261167</v>
      </c>
    </row>
    <row r="2880" spans="1:2" x14ac:dyDescent="0.25">
      <c r="A2880" s="65" t="s">
        <v>4070</v>
      </c>
      <c r="B2880" s="66">
        <v>491071</v>
      </c>
    </row>
    <row r="2881" spans="1:2" x14ac:dyDescent="0.25">
      <c r="A2881" s="65" t="s">
        <v>4071</v>
      </c>
      <c r="B2881" s="66">
        <v>364490</v>
      </c>
    </row>
    <row r="2882" spans="1:2" x14ac:dyDescent="0.25">
      <c r="A2882" s="65" t="s">
        <v>4072</v>
      </c>
      <c r="B2882" s="66">
        <v>261173</v>
      </c>
    </row>
    <row r="2883" spans="1:2" x14ac:dyDescent="0.25">
      <c r="A2883" s="65" t="s">
        <v>4073</v>
      </c>
      <c r="B2883" s="66">
        <v>489227</v>
      </c>
    </row>
    <row r="2884" spans="1:2" x14ac:dyDescent="0.25">
      <c r="A2884" s="65" t="s">
        <v>4074</v>
      </c>
      <c r="B2884" s="66">
        <v>67037</v>
      </c>
    </row>
    <row r="2885" spans="1:2" x14ac:dyDescent="0.25">
      <c r="A2885" s="65" t="s">
        <v>4075</v>
      </c>
      <c r="B2885" s="66">
        <v>588802</v>
      </c>
    </row>
    <row r="2886" spans="1:2" x14ac:dyDescent="0.25">
      <c r="A2886" s="65" t="s">
        <v>4076</v>
      </c>
      <c r="B2886" s="66">
        <v>225911</v>
      </c>
    </row>
    <row r="2887" spans="1:2" x14ac:dyDescent="0.25">
      <c r="A2887" s="65" t="s">
        <v>4077</v>
      </c>
      <c r="B2887" s="66">
        <v>586672</v>
      </c>
    </row>
    <row r="2888" spans="1:2" x14ac:dyDescent="0.25">
      <c r="A2888" s="65" t="s">
        <v>4078</v>
      </c>
      <c r="B2888" s="66">
        <v>65516</v>
      </c>
    </row>
    <row r="2889" spans="1:2" x14ac:dyDescent="0.25">
      <c r="A2889" s="65" t="s">
        <v>4079</v>
      </c>
      <c r="B2889" s="66">
        <v>491198</v>
      </c>
    </row>
    <row r="2890" spans="1:2" x14ac:dyDescent="0.25">
      <c r="A2890" s="65" t="s">
        <v>4080</v>
      </c>
      <c r="B2890" s="66">
        <v>220045</v>
      </c>
    </row>
    <row r="2891" spans="1:2" x14ac:dyDescent="0.25">
      <c r="A2891" s="65" t="s">
        <v>4081</v>
      </c>
      <c r="B2891" s="66">
        <v>42596</v>
      </c>
    </row>
    <row r="2892" spans="1:2" x14ac:dyDescent="0.25">
      <c r="A2892" s="65" t="s">
        <v>4082</v>
      </c>
      <c r="B2892" s="66">
        <v>585729</v>
      </c>
    </row>
    <row r="2893" spans="1:2" x14ac:dyDescent="0.25">
      <c r="A2893" s="65" t="s">
        <v>4083</v>
      </c>
      <c r="B2893" s="66">
        <v>67039</v>
      </c>
    </row>
    <row r="2894" spans="1:2" x14ac:dyDescent="0.25">
      <c r="A2894" s="65" t="s">
        <v>4084</v>
      </c>
      <c r="B2894" s="66">
        <v>589536</v>
      </c>
    </row>
    <row r="2895" spans="1:2" x14ac:dyDescent="0.25">
      <c r="A2895" s="65" t="s">
        <v>4085</v>
      </c>
      <c r="B2895" s="66">
        <v>62049</v>
      </c>
    </row>
    <row r="2896" spans="1:2" x14ac:dyDescent="0.25">
      <c r="A2896" s="65" t="s">
        <v>4086</v>
      </c>
      <c r="B2896" s="66">
        <v>576192</v>
      </c>
    </row>
    <row r="2897" spans="1:2" x14ac:dyDescent="0.25">
      <c r="A2897" s="65" t="s">
        <v>4087</v>
      </c>
      <c r="B2897" s="66">
        <v>581587</v>
      </c>
    </row>
    <row r="2898" spans="1:2" x14ac:dyDescent="0.25">
      <c r="A2898" s="65" t="s">
        <v>4088</v>
      </c>
      <c r="B2898" s="66">
        <v>104265</v>
      </c>
    </row>
    <row r="2899" spans="1:2" x14ac:dyDescent="0.25">
      <c r="A2899" s="65" t="s">
        <v>4089</v>
      </c>
      <c r="B2899" s="66">
        <v>581252</v>
      </c>
    </row>
    <row r="2900" spans="1:2" x14ac:dyDescent="0.25">
      <c r="A2900" s="65" t="s">
        <v>12447</v>
      </c>
      <c r="B2900" s="66">
        <v>594061</v>
      </c>
    </row>
    <row r="2901" spans="1:2" x14ac:dyDescent="0.25">
      <c r="A2901" s="65" t="s">
        <v>4090</v>
      </c>
      <c r="B2901" s="66">
        <v>493194</v>
      </c>
    </row>
    <row r="2902" spans="1:2" x14ac:dyDescent="0.25">
      <c r="A2902" s="65" t="s">
        <v>4091</v>
      </c>
      <c r="B2902" s="66">
        <v>212815</v>
      </c>
    </row>
    <row r="2903" spans="1:2" x14ac:dyDescent="0.25">
      <c r="A2903" s="65" t="s">
        <v>4092</v>
      </c>
      <c r="B2903" s="66">
        <v>62073</v>
      </c>
    </row>
    <row r="2904" spans="1:2" x14ac:dyDescent="0.25">
      <c r="A2904" s="65" t="s">
        <v>4093</v>
      </c>
      <c r="B2904" s="66">
        <v>575632</v>
      </c>
    </row>
    <row r="2905" spans="1:2" x14ac:dyDescent="0.25">
      <c r="A2905" s="65" t="s">
        <v>4094</v>
      </c>
      <c r="B2905" s="66">
        <v>212827</v>
      </c>
    </row>
    <row r="2906" spans="1:2" x14ac:dyDescent="0.25">
      <c r="A2906" s="65" t="s">
        <v>4095</v>
      </c>
      <c r="B2906" s="66">
        <v>59163</v>
      </c>
    </row>
    <row r="2907" spans="1:2" x14ac:dyDescent="0.25">
      <c r="A2907" s="65" t="s">
        <v>4096</v>
      </c>
      <c r="B2907" s="66">
        <v>579158</v>
      </c>
    </row>
    <row r="2908" spans="1:2" x14ac:dyDescent="0.25">
      <c r="A2908" s="65" t="s">
        <v>4097</v>
      </c>
      <c r="B2908" s="66">
        <v>212851</v>
      </c>
    </row>
    <row r="2909" spans="1:2" x14ac:dyDescent="0.25">
      <c r="A2909" s="65" t="s">
        <v>4098</v>
      </c>
      <c r="B2909" s="66">
        <v>62081</v>
      </c>
    </row>
    <row r="2910" spans="1:2" x14ac:dyDescent="0.25">
      <c r="A2910" s="65" t="s">
        <v>4099</v>
      </c>
      <c r="B2910" s="66">
        <v>490269</v>
      </c>
    </row>
    <row r="2911" spans="1:2" x14ac:dyDescent="0.25">
      <c r="A2911" s="65" t="s">
        <v>4100</v>
      </c>
      <c r="B2911" s="66">
        <v>487081</v>
      </c>
    </row>
    <row r="2912" spans="1:2" x14ac:dyDescent="0.25">
      <c r="A2912" s="65" t="s">
        <v>4101</v>
      </c>
      <c r="B2912" s="66">
        <v>261336</v>
      </c>
    </row>
    <row r="2913" spans="1:2" x14ac:dyDescent="0.25">
      <c r="A2913" s="65" t="s">
        <v>4102</v>
      </c>
      <c r="B2913" s="66">
        <v>364571</v>
      </c>
    </row>
    <row r="2914" spans="1:2" x14ac:dyDescent="0.25">
      <c r="A2914" s="65" t="s">
        <v>4103</v>
      </c>
      <c r="B2914" s="66">
        <v>59165</v>
      </c>
    </row>
    <row r="2915" spans="1:2" x14ac:dyDescent="0.25">
      <c r="A2915" s="65" t="s">
        <v>4104</v>
      </c>
      <c r="B2915" s="66">
        <v>581703</v>
      </c>
    </row>
    <row r="2916" spans="1:2" x14ac:dyDescent="0.25">
      <c r="A2916" s="65" t="s">
        <v>4105</v>
      </c>
      <c r="B2916" s="66">
        <v>261341</v>
      </c>
    </row>
    <row r="2917" spans="1:2" x14ac:dyDescent="0.25">
      <c r="A2917" s="65" t="s">
        <v>4106</v>
      </c>
      <c r="B2917" s="66">
        <v>65518</v>
      </c>
    </row>
    <row r="2918" spans="1:2" x14ac:dyDescent="0.25">
      <c r="A2918" s="65" t="s">
        <v>4107</v>
      </c>
      <c r="B2918" s="66">
        <v>574946</v>
      </c>
    </row>
    <row r="2919" spans="1:2" x14ac:dyDescent="0.25">
      <c r="A2919" s="65" t="s">
        <v>4108</v>
      </c>
      <c r="B2919" s="66">
        <v>59166</v>
      </c>
    </row>
    <row r="2920" spans="1:2" x14ac:dyDescent="0.25">
      <c r="A2920" s="65" t="s">
        <v>4109</v>
      </c>
      <c r="B2920" s="66">
        <v>593296</v>
      </c>
    </row>
    <row r="2921" spans="1:2" x14ac:dyDescent="0.25">
      <c r="A2921" s="65" t="s">
        <v>4110</v>
      </c>
      <c r="B2921" s="66">
        <v>67046</v>
      </c>
    </row>
    <row r="2922" spans="1:2" x14ac:dyDescent="0.25">
      <c r="A2922" s="65" t="s">
        <v>959</v>
      </c>
      <c r="B2922" s="66">
        <v>592485</v>
      </c>
    </row>
    <row r="2923" spans="1:2" x14ac:dyDescent="0.25">
      <c r="A2923" s="65" t="s">
        <v>4111</v>
      </c>
      <c r="B2923" s="66">
        <v>587087</v>
      </c>
    </row>
    <row r="2924" spans="1:2" x14ac:dyDescent="0.25">
      <c r="A2924" s="65" t="s">
        <v>4112</v>
      </c>
      <c r="B2924" s="66">
        <v>492124</v>
      </c>
    </row>
    <row r="2925" spans="1:2" x14ac:dyDescent="0.25">
      <c r="A2925" s="65" t="s">
        <v>4113</v>
      </c>
      <c r="B2925" s="66">
        <v>583643</v>
      </c>
    </row>
    <row r="2926" spans="1:2" x14ac:dyDescent="0.25">
      <c r="A2926" s="65" t="s">
        <v>4114</v>
      </c>
      <c r="B2926" s="66">
        <v>491074</v>
      </c>
    </row>
    <row r="2927" spans="1:2" x14ac:dyDescent="0.25">
      <c r="A2927" s="65" t="s">
        <v>4115</v>
      </c>
      <c r="B2927" s="66">
        <v>491169</v>
      </c>
    </row>
    <row r="2928" spans="1:2" x14ac:dyDescent="0.25">
      <c r="A2928" s="65" t="s">
        <v>4116</v>
      </c>
      <c r="B2928" s="66">
        <v>217898</v>
      </c>
    </row>
    <row r="2929" spans="1:2" x14ac:dyDescent="0.25">
      <c r="A2929" s="65" t="s">
        <v>4117</v>
      </c>
      <c r="B2929" s="66">
        <v>261364</v>
      </c>
    </row>
    <row r="2930" spans="1:2" x14ac:dyDescent="0.25">
      <c r="A2930" s="65" t="s">
        <v>4118</v>
      </c>
      <c r="B2930" s="66">
        <v>492810</v>
      </c>
    </row>
    <row r="2931" spans="1:2" x14ac:dyDescent="0.25">
      <c r="A2931" s="65" t="s">
        <v>4119</v>
      </c>
      <c r="B2931" s="66">
        <v>62100</v>
      </c>
    </row>
    <row r="2932" spans="1:2" x14ac:dyDescent="0.25">
      <c r="A2932" s="65" t="s">
        <v>4120</v>
      </c>
      <c r="B2932" s="66">
        <v>591599</v>
      </c>
    </row>
    <row r="2933" spans="1:2" x14ac:dyDescent="0.25">
      <c r="A2933" s="65" t="s">
        <v>4121</v>
      </c>
      <c r="B2933" s="66">
        <v>212871</v>
      </c>
    </row>
    <row r="2934" spans="1:2" x14ac:dyDescent="0.25">
      <c r="A2934" s="65" t="s">
        <v>4122</v>
      </c>
      <c r="B2934" s="66">
        <v>65524</v>
      </c>
    </row>
    <row r="2935" spans="1:2" x14ac:dyDescent="0.25">
      <c r="A2935" s="65" t="s">
        <v>4123</v>
      </c>
      <c r="B2935" s="66">
        <v>490874</v>
      </c>
    </row>
    <row r="2936" spans="1:2" x14ac:dyDescent="0.25">
      <c r="A2936" s="65" t="s">
        <v>4124</v>
      </c>
      <c r="B2936" s="66">
        <v>580564</v>
      </c>
    </row>
    <row r="2937" spans="1:2" x14ac:dyDescent="0.25">
      <c r="A2937" s="65" t="s">
        <v>4125</v>
      </c>
      <c r="B2937" s="66">
        <v>586258</v>
      </c>
    </row>
    <row r="2938" spans="1:2" x14ac:dyDescent="0.25">
      <c r="A2938" s="65" t="s">
        <v>4126</v>
      </c>
      <c r="B2938" s="66">
        <v>584133</v>
      </c>
    </row>
    <row r="2939" spans="1:2" x14ac:dyDescent="0.25">
      <c r="A2939" s="65" t="s">
        <v>4127</v>
      </c>
      <c r="B2939" s="66">
        <v>59176</v>
      </c>
    </row>
    <row r="2940" spans="1:2" x14ac:dyDescent="0.25">
      <c r="A2940" s="65" t="s">
        <v>4128</v>
      </c>
      <c r="B2940" s="66">
        <v>212876</v>
      </c>
    </row>
    <row r="2941" spans="1:2" x14ac:dyDescent="0.25">
      <c r="A2941" s="65" t="s">
        <v>4129</v>
      </c>
      <c r="B2941" s="66">
        <v>67065</v>
      </c>
    </row>
    <row r="2942" spans="1:2" x14ac:dyDescent="0.25">
      <c r="A2942" s="65" t="s">
        <v>4130</v>
      </c>
      <c r="B2942" s="66">
        <v>574746</v>
      </c>
    </row>
    <row r="2943" spans="1:2" x14ac:dyDescent="0.25">
      <c r="A2943" s="65" t="s">
        <v>4131</v>
      </c>
      <c r="B2943" s="66">
        <v>59177</v>
      </c>
    </row>
    <row r="2944" spans="1:2" x14ac:dyDescent="0.25">
      <c r="A2944" s="65" t="s">
        <v>4132</v>
      </c>
      <c r="B2944" s="66">
        <v>62117</v>
      </c>
    </row>
    <row r="2945" spans="1:2" x14ac:dyDescent="0.25">
      <c r="A2945" s="65" t="s">
        <v>4133</v>
      </c>
      <c r="B2945" s="66">
        <v>585794</v>
      </c>
    </row>
    <row r="2946" spans="1:2" x14ac:dyDescent="0.25">
      <c r="A2946" s="65" t="s">
        <v>4134</v>
      </c>
      <c r="B2946" s="66">
        <v>62120</v>
      </c>
    </row>
    <row r="2947" spans="1:2" x14ac:dyDescent="0.25">
      <c r="A2947" s="65" t="s">
        <v>4135</v>
      </c>
      <c r="B2947" s="66">
        <v>578795</v>
      </c>
    </row>
    <row r="2948" spans="1:2" x14ac:dyDescent="0.25">
      <c r="A2948" s="65" t="s">
        <v>4136</v>
      </c>
      <c r="B2948" s="66">
        <v>581944</v>
      </c>
    </row>
    <row r="2949" spans="1:2" x14ac:dyDescent="0.25">
      <c r="A2949" s="65" t="s">
        <v>4137</v>
      </c>
      <c r="B2949" s="66">
        <v>575516</v>
      </c>
    </row>
    <row r="2950" spans="1:2" x14ac:dyDescent="0.25">
      <c r="A2950" s="65" t="s">
        <v>4138</v>
      </c>
      <c r="B2950" s="66">
        <v>575906</v>
      </c>
    </row>
    <row r="2951" spans="1:2" x14ac:dyDescent="0.25">
      <c r="A2951" s="65" t="s">
        <v>4139</v>
      </c>
      <c r="B2951" s="66">
        <v>64779</v>
      </c>
    </row>
    <row r="2952" spans="1:2" x14ac:dyDescent="0.25">
      <c r="A2952" s="65" t="s">
        <v>4140</v>
      </c>
      <c r="B2952" s="66">
        <v>490585</v>
      </c>
    </row>
    <row r="2953" spans="1:2" x14ac:dyDescent="0.25">
      <c r="A2953" s="65" t="s">
        <v>4141</v>
      </c>
      <c r="B2953" s="66">
        <v>212895</v>
      </c>
    </row>
    <row r="2954" spans="1:2" x14ac:dyDescent="0.25">
      <c r="A2954" s="65" t="s">
        <v>4142</v>
      </c>
      <c r="B2954" s="66">
        <v>212894</v>
      </c>
    </row>
    <row r="2955" spans="1:2" x14ac:dyDescent="0.25">
      <c r="A2955" s="65" t="s">
        <v>4143</v>
      </c>
      <c r="B2955" s="66">
        <v>586982</v>
      </c>
    </row>
    <row r="2956" spans="1:2" x14ac:dyDescent="0.25">
      <c r="A2956" s="65" t="s">
        <v>4144</v>
      </c>
      <c r="B2956" s="66">
        <v>218677</v>
      </c>
    </row>
    <row r="2957" spans="1:2" x14ac:dyDescent="0.25">
      <c r="A2957" s="65" t="s">
        <v>4145</v>
      </c>
      <c r="B2957" s="66">
        <v>283168</v>
      </c>
    </row>
    <row r="2958" spans="1:2" x14ac:dyDescent="0.25">
      <c r="A2958" s="65" t="s">
        <v>4146</v>
      </c>
      <c r="B2958" s="66">
        <v>492553</v>
      </c>
    </row>
    <row r="2959" spans="1:2" x14ac:dyDescent="0.25">
      <c r="A2959" s="65" t="s">
        <v>4147</v>
      </c>
      <c r="B2959" s="66">
        <v>581284</v>
      </c>
    </row>
    <row r="2960" spans="1:2" x14ac:dyDescent="0.25">
      <c r="A2960" s="65" t="s">
        <v>4148</v>
      </c>
      <c r="B2960" s="66">
        <v>491976</v>
      </c>
    </row>
    <row r="2961" spans="1:2" x14ac:dyDescent="0.25">
      <c r="A2961" s="65" t="s">
        <v>4149</v>
      </c>
      <c r="B2961" s="66">
        <v>212903</v>
      </c>
    </row>
    <row r="2962" spans="1:2" x14ac:dyDescent="0.25">
      <c r="A2962" s="65" t="s">
        <v>4150</v>
      </c>
      <c r="B2962" s="66">
        <v>592435</v>
      </c>
    </row>
    <row r="2963" spans="1:2" x14ac:dyDescent="0.25">
      <c r="A2963" s="65" t="s">
        <v>4151</v>
      </c>
      <c r="B2963" s="66">
        <v>593596</v>
      </c>
    </row>
    <row r="2964" spans="1:2" x14ac:dyDescent="0.25">
      <c r="A2964" s="65" t="s">
        <v>4152</v>
      </c>
      <c r="B2964" s="66">
        <v>261503</v>
      </c>
    </row>
    <row r="2965" spans="1:2" x14ac:dyDescent="0.25">
      <c r="A2965" s="65" t="s">
        <v>12448</v>
      </c>
      <c r="B2965" s="66">
        <v>594089</v>
      </c>
    </row>
    <row r="2966" spans="1:2" x14ac:dyDescent="0.25">
      <c r="A2966" s="65" t="s">
        <v>4153</v>
      </c>
      <c r="B2966" s="66">
        <v>62140</v>
      </c>
    </row>
    <row r="2967" spans="1:2" x14ac:dyDescent="0.25">
      <c r="A2967" s="65" t="s">
        <v>4154</v>
      </c>
      <c r="B2967" s="66">
        <v>583135</v>
      </c>
    </row>
    <row r="2968" spans="1:2" x14ac:dyDescent="0.25">
      <c r="A2968" s="65" t="s">
        <v>4155</v>
      </c>
      <c r="B2968" s="66">
        <v>64785</v>
      </c>
    </row>
    <row r="2969" spans="1:2" x14ac:dyDescent="0.25">
      <c r="A2969" s="65" t="s">
        <v>4156</v>
      </c>
      <c r="B2969" s="66">
        <v>372585</v>
      </c>
    </row>
    <row r="2970" spans="1:2" x14ac:dyDescent="0.25">
      <c r="A2970" s="65" t="s">
        <v>4157</v>
      </c>
      <c r="B2970" s="66">
        <v>580508</v>
      </c>
    </row>
    <row r="2971" spans="1:2" x14ac:dyDescent="0.25">
      <c r="A2971" s="65" t="s">
        <v>4158</v>
      </c>
      <c r="B2971" s="66">
        <v>583221</v>
      </c>
    </row>
    <row r="2972" spans="1:2" x14ac:dyDescent="0.25">
      <c r="A2972" s="65" t="s">
        <v>4159</v>
      </c>
      <c r="B2972" s="66">
        <v>582101</v>
      </c>
    </row>
    <row r="2973" spans="1:2" x14ac:dyDescent="0.25">
      <c r="A2973" s="65" t="s">
        <v>4160</v>
      </c>
      <c r="B2973" s="66">
        <v>489101</v>
      </c>
    </row>
    <row r="2974" spans="1:2" x14ac:dyDescent="0.25">
      <c r="A2974" s="65" t="s">
        <v>4161</v>
      </c>
      <c r="B2974" s="66">
        <v>67077</v>
      </c>
    </row>
    <row r="2975" spans="1:2" x14ac:dyDescent="0.25">
      <c r="A2975" s="65" t="s">
        <v>4162</v>
      </c>
      <c r="B2975" s="66">
        <v>493153</v>
      </c>
    </row>
    <row r="2976" spans="1:2" x14ac:dyDescent="0.25">
      <c r="A2976" s="65" t="s">
        <v>4163</v>
      </c>
      <c r="B2976" s="66">
        <v>62142</v>
      </c>
    </row>
    <row r="2977" spans="1:2" x14ac:dyDescent="0.25">
      <c r="A2977" s="65" t="s">
        <v>4164</v>
      </c>
      <c r="B2977" s="66">
        <v>62144</v>
      </c>
    </row>
    <row r="2978" spans="1:2" x14ac:dyDescent="0.25">
      <c r="A2978" s="65" t="s">
        <v>4165</v>
      </c>
      <c r="B2978" s="66">
        <v>584092</v>
      </c>
    </row>
    <row r="2979" spans="1:2" x14ac:dyDescent="0.25">
      <c r="A2979" s="65" t="s">
        <v>4166</v>
      </c>
      <c r="B2979" s="66">
        <v>494311</v>
      </c>
    </row>
    <row r="2980" spans="1:2" x14ac:dyDescent="0.25">
      <c r="A2980" s="65" t="s">
        <v>4167</v>
      </c>
      <c r="B2980" s="66">
        <v>261569</v>
      </c>
    </row>
    <row r="2981" spans="1:2" x14ac:dyDescent="0.25">
      <c r="A2981" s="65" t="s">
        <v>4168</v>
      </c>
      <c r="B2981" s="66">
        <v>493231</v>
      </c>
    </row>
    <row r="2982" spans="1:2" x14ac:dyDescent="0.25">
      <c r="A2982" s="65" t="s">
        <v>4169</v>
      </c>
      <c r="B2982" s="66">
        <v>492907</v>
      </c>
    </row>
    <row r="2983" spans="1:2" x14ac:dyDescent="0.25">
      <c r="A2983" s="65" t="s">
        <v>4170</v>
      </c>
      <c r="B2983" s="66">
        <v>575730</v>
      </c>
    </row>
    <row r="2984" spans="1:2" x14ac:dyDescent="0.25">
      <c r="A2984" s="65" t="s">
        <v>4171</v>
      </c>
      <c r="B2984" s="66">
        <v>578154</v>
      </c>
    </row>
    <row r="2985" spans="1:2" x14ac:dyDescent="0.25">
      <c r="A2985" s="65" t="s">
        <v>4172</v>
      </c>
      <c r="B2985" s="66">
        <v>65550</v>
      </c>
    </row>
    <row r="2986" spans="1:2" x14ac:dyDescent="0.25">
      <c r="A2986" s="65" t="s">
        <v>4173</v>
      </c>
      <c r="B2986" s="66">
        <v>364756</v>
      </c>
    </row>
    <row r="2987" spans="1:2" x14ac:dyDescent="0.25">
      <c r="A2987" s="65" t="s">
        <v>4174</v>
      </c>
      <c r="B2987" s="66">
        <v>65553</v>
      </c>
    </row>
    <row r="2988" spans="1:2" x14ac:dyDescent="0.25">
      <c r="A2988" s="65" t="s">
        <v>4175</v>
      </c>
      <c r="B2988" s="66">
        <v>212948</v>
      </c>
    </row>
    <row r="2989" spans="1:2" x14ac:dyDescent="0.25">
      <c r="A2989" s="65" t="s">
        <v>12449</v>
      </c>
      <c r="B2989" s="66">
        <v>594070</v>
      </c>
    </row>
    <row r="2990" spans="1:2" x14ac:dyDescent="0.25">
      <c r="A2990" s="65" t="s">
        <v>4176</v>
      </c>
      <c r="B2990" s="66">
        <v>583865</v>
      </c>
    </row>
    <row r="2991" spans="1:2" x14ac:dyDescent="0.25">
      <c r="A2991" s="65" t="s">
        <v>4177</v>
      </c>
      <c r="B2991" s="66">
        <v>106420</v>
      </c>
    </row>
    <row r="2992" spans="1:2" x14ac:dyDescent="0.25">
      <c r="A2992" s="65" t="s">
        <v>4178</v>
      </c>
      <c r="B2992" s="66">
        <v>586747</v>
      </c>
    </row>
    <row r="2993" spans="1:2" x14ac:dyDescent="0.25">
      <c r="A2993" s="65" t="s">
        <v>4179</v>
      </c>
      <c r="B2993" s="66">
        <v>62158</v>
      </c>
    </row>
    <row r="2994" spans="1:2" x14ac:dyDescent="0.25">
      <c r="A2994" s="65" t="s">
        <v>4180</v>
      </c>
      <c r="B2994" s="66">
        <v>64786</v>
      </c>
    </row>
    <row r="2995" spans="1:2" x14ac:dyDescent="0.25">
      <c r="A2995" s="65" t="s">
        <v>4181</v>
      </c>
      <c r="B2995" s="66">
        <v>67084</v>
      </c>
    </row>
    <row r="2996" spans="1:2" x14ac:dyDescent="0.25">
      <c r="A2996" s="65" t="s">
        <v>4182</v>
      </c>
      <c r="B2996" s="66">
        <v>576798</v>
      </c>
    </row>
    <row r="2997" spans="1:2" x14ac:dyDescent="0.25">
      <c r="A2997" s="65" t="s">
        <v>4183</v>
      </c>
      <c r="B2997" s="66">
        <v>104823</v>
      </c>
    </row>
    <row r="2998" spans="1:2" x14ac:dyDescent="0.25">
      <c r="A2998" s="65" t="s">
        <v>4184</v>
      </c>
      <c r="B2998" s="66">
        <v>103926</v>
      </c>
    </row>
    <row r="2999" spans="1:2" x14ac:dyDescent="0.25">
      <c r="A2999" s="65" t="s">
        <v>4185</v>
      </c>
      <c r="B2999" s="66">
        <v>580072</v>
      </c>
    </row>
    <row r="3000" spans="1:2" x14ac:dyDescent="0.25">
      <c r="A3000" s="65" t="s">
        <v>4186</v>
      </c>
      <c r="B3000" s="66">
        <v>59190</v>
      </c>
    </row>
    <row r="3001" spans="1:2" x14ac:dyDescent="0.25">
      <c r="A3001" s="65" t="s">
        <v>4187</v>
      </c>
      <c r="B3001" s="66">
        <v>583168</v>
      </c>
    </row>
    <row r="3002" spans="1:2" x14ac:dyDescent="0.25">
      <c r="A3002" s="65" t="s">
        <v>4188</v>
      </c>
      <c r="B3002" s="66">
        <v>106637</v>
      </c>
    </row>
    <row r="3003" spans="1:2" x14ac:dyDescent="0.25">
      <c r="A3003" s="65" t="s">
        <v>4189</v>
      </c>
      <c r="B3003" s="66">
        <v>65564</v>
      </c>
    </row>
    <row r="3004" spans="1:2" x14ac:dyDescent="0.25">
      <c r="A3004" s="65" t="s">
        <v>4190</v>
      </c>
      <c r="B3004" s="66">
        <v>592871</v>
      </c>
    </row>
    <row r="3005" spans="1:2" x14ac:dyDescent="0.25">
      <c r="A3005" s="65" t="s">
        <v>4191</v>
      </c>
      <c r="B3005" s="66">
        <v>548283</v>
      </c>
    </row>
    <row r="3006" spans="1:2" x14ac:dyDescent="0.25">
      <c r="A3006" s="65" t="s">
        <v>4192</v>
      </c>
      <c r="B3006" s="66">
        <v>223896</v>
      </c>
    </row>
    <row r="3007" spans="1:2" x14ac:dyDescent="0.25">
      <c r="A3007" s="65" t="s">
        <v>4193</v>
      </c>
      <c r="B3007" s="66">
        <v>62167</v>
      </c>
    </row>
    <row r="3008" spans="1:2" x14ac:dyDescent="0.25">
      <c r="A3008" s="65" t="s">
        <v>4194</v>
      </c>
      <c r="B3008" s="66">
        <v>489165</v>
      </c>
    </row>
    <row r="3009" spans="1:2" x14ac:dyDescent="0.25">
      <c r="A3009" s="65" t="s">
        <v>4195</v>
      </c>
      <c r="B3009" s="66">
        <v>364808</v>
      </c>
    </row>
    <row r="3010" spans="1:2" x14ac:dyDescent="0.25">
      <c r="A3010" s="65" t="s">
        <v>4196</v>
      </c>
      <c r="B3010" s="66">
        <v>494313</v>
      </c>
    </row>
    <row r="3011" spans="1:2" x14ac:dyDescent="0.25">
      <c r="A3011" s="65" t="s">
        <v>4197</v>
      </c>
      <c r="B3011" s="66">
        <v>490376</v>
      </c>
    </row>
    <row r="3012" spans="1:2" x14ac:dyDescent="0.25">
      <c r="A3012" s="65" t="s">
        <v>4198</v>
      </c>
      <c r="B3012" s="66">
        <v>106718</v>
      </c>
    </row>
    <row r="3013" spans="1:2" x14ac:dyDescent="0.25">
      <c r="A3013" s="65" t="s">
        <v>4199</v>
      </c>
      <c r="B3013" s="66">
        <v>65566</v>
      </c>
    </row>
    <row r="3014" spans="1:2" x14ac:dyDescent="0.25">
      <c r="A3014" s="65" t="s">
        <v>4200</v>
      </c>
      <c r="B3014" s="66">
        <v>584708</v>
      </c>
    </row>
    <row r="3015" spans="1:2" x14ac:dyDescent="0.25">
      <c r="A3015" s="65" t="s">
        <v>4201</v>
      </c>
      <c r="B3015" s="66">
        <v>491751</v>
      </c>
    </row>
    <row r="3016" spans="1:2" x14ac:dyDescent="0.25">
      <c r="A3016" s="65" t="s">
        <v>4202</v>
      </c>
      <c r="B3016" s="66">
        <v>59198</v>
      </c>
    </row>
    <row r="3017" spans="1:2" x14ac:dyDescent="0.25">
      <c r="A3017" s="65" t="s">
        <v>4203</v>
      </c>
      <c r="B3017" s="66">
        <v>59199</v>
      </c>
    </row>
    <row r="3018" spans="1:2" x14ac:dyDescent="0.25">
      <c r="A3018" s="65" t="s">
        <v>4204</v>
      </c>
      <c r="B3018" s="66">
        <v>581648</v>
      </c>
    </row>
    <row r="3019" spans="1:2" x14ac:dyDescent="0.25">
      <c r="A3019" s="65" t="s">
        <v>4205</v>
      </c>
      <c r="B3019" s="66">
        <v>492068</v>
      </c>
    </row>
    <row r="3020" spans="1:2" x14ac:dyDescent="0.25">
      <c r="A3020" s="65" t="s">
        <v>4206</v>
      </c>
      <c r="B3020" s="66">
        <v>585899</v>
      </c>
    </row>
    <row r="3021" spans="1:2" x14ac:dyDescent="0.25">
      <c r="A3021" s="65" t="s">
        <v>4207</v>
      </c>
      <c r="B3021" s="66">
        <v>579480</v>
      </c>
    </row>
    <row r="3022" spans="1:2" x14ac:dyDescent="0.25">
      <c r="A3022" s="65" t="s">
        <v>4208</v>
      </c>
      <c r="B3022" s="66">
        <v>494319</v>
      </c>
    </row>
    <row r="3023" spans="1:2" x14ac:dyDescent="0.25">
      <c r="A3023" s="65" t="s">
        <v>12450</v>
      </c>
      <c r="B3023" s="66">
        <v>594028</v>
      </c>
    </row>
    <row r="3024" spans="1:2" x14ac:dyDescent="0.25">
      <c r="A3024" s="65" t="s">
        <v>4209</v>
      </c>
      <c r="B3024" s="66">
        <v>105164</v>
      </c>
    </row>
    <row r="3025" spans="1:2" x14ac:dyDescent="0.25">
      <c r="A3025" s="65" t="s">
        <v>4210</v>
      </c>
      <c r="B3025" s="66">
        <v>67092</v>
      </c>
    </row>
    <row r="3026" spans="1:2" x14ac:dyDescent="0.25">
      <c r="A3026" s="65" t="s">
        <v>4211</v>
      </c>
      <c r="B3026" s="66">
        <v>584346</v>
      </c>
    </row>
    <row r="3027" spans="1:2" x14ac:dyDescent="0.25">
      <c r="A3027" s="65" t="s">
        <v>4212</v>
      </c>
      <c r="B3027" s="66">
        <v>59203</v>
      </c>
    </row>
    <row r="3028" spans="1:2" x14ac:dyDescent="0.25">
      <c r="A3028" s="65" t="s">
        <v>4213</v>
      </c>
      <c r="B3028" s="66">
        <v>576178</v>
      </c>
    </row>
    <row r="3029" spans="1:2" x14ac:dyDescent="0.25">
      <c r="A3029" s="65" t="s">
        <v>4214</v>
      </c>
      <c r="B3029" s="66">
        <v>67095</v>
      </c>
    </row>
    <row r="3030" spans="1:2" x14ac:dyDescent="0.25">
      <c r="A3030" s="65" t="s">
        <v>4215</v>
      </c>
      <c r="B3030" s="66">
        <v>62194</v>
      </c>
    </row>
    <row r="3031" spans="1:2" x14ac:dyDescent="0.25">
      <c r="A3031" s="65" t="s">
        <v>4216</v>
      </c>
      <c r="B3031" s="66">
        <v>585574</v>
      </c>
    </row>
    <row r="3032" spans="1:2" x14ac:dyDescent="0.25">
      <c r="A3032" s="65" t="s">
        <v>4217</v>
      </c>
      <c r="B3032" s="66">
        <v>105946</v>
      </c>
    </row>
    <row r="3033" spans="1:2" x14ac:dyDescent="0.25">
      <c r="A3033" s="65" t="s">
        <v>4218</v>
      </c>
      <c r="B3033" s="66">
        <v>487121</v>
      </c>
    </row>
    <row r="3034" spans="1:2" x14ac:dyDescent="0.25">
      <c r="A3034" s="65" t="s">
        <v>4219</v>
      </c>
      <c r="B3034" s="66">
        <v>490334</v>
      </c>
    </row>
    <row r="3035" spans="1:2" x14ac:dyDescent="0.25">
      <c r="A3035" s="65" t="s">
        <v>4220</v>
      </c>
      <c r="B3035" s="66">
        <v>575447</v>
      </c>
    </row>
    <row r="3036" spans="1:2" x14ac:dyDescent="0.25">
      <c r="A3036" s="65" t="s">
        <v>4221</v>
      </c>
      <c r="B3036" s="66">
        <v>577885</v>
      </c>
    </row>
    <row r="3037" spans="1:2" x14ac:dyDescent="0.25">
      <c r="A3037" s="65" t="s">
        <v>4222</v>
      </c>
      <c r="B3037" s="66">
        <v>59204</v>
      </c>
    </row>
    <row r="3038" spans="1:2" x14ac:dyDescent="0.25">
      <c r="A3038" s="65" t="s">
        <v>4223</v>
      </c>
      <c r="B3038" s="66">
        <v>62215</v>
      </c>
    </row>
    <row r="3039" spans="1:2" x14ac:dyDescent="0.25">
      <c r="A3039" s="65" t="s">
        <v>4224</v>
      </c>
      <c r="B3039" s="66">
        <v>585661</v>
      </c>
    </row>
    <row r="3040" spans="1:2" x14ac:dyDescent="0.25">
      <c r="A3040" s="65" t="s">
        <v>4225</v>
      </c>
      <c r="B3040" s="66">
        <v>224243</v>
      </c>
    </row>
    <row r="3041" spans="1:2" x14ac:dyDescent="0.25">
      <c r="A3041" s="65" t="s">
        <v>4226</v>
      </c>
      <c r="B3041" s="66">
        <v>489192</v>
      </c>
    </row>
    <row r="3042" spans="1:2" x14ac:dyDescent="0.25">
      <c r="A3042" s="65" t="s">
        <v>12451</v>
      </c>
      <c r="B3042" s="66">
        <v>593962</v>
      </c>
    </row>
    <row r="3043" spans="1:2" x14ac:dyDescent="0.25">
      <c r="A3043" s="65" t="s">
        <v>4227</v>
      </c>
      <c r="B3043" s="66">
        <v>492054</v>
      </c>
    </row>
    <row r="3044" spans="1:2" x14ac:dyDescent="0.25">
      <c r="A3044" s="65" t="s">
        <v>4228</v>
      </c>
      <c r="B3044" s="66">
        <v>590971</v>
      </c>
    </row>
    <row r="3045" spans="1:2" x14ac:dyDescent="0.25">
      <c r="A3045" s="65" t="s">
        <v>4229</v>
      </c>
      <c r="B3045" s="66">
        <v>43429</v>
      </c>
    </row>
    <row r="3046" spans="1:2" x14ac:dyDescent="0.25">
      <c r="A3046" s="65" t="s">
        <v>4230</v>
      </c>
      <c r="B3046" s="66">
        <v>497423</v>
      </c>
    </row>
    <row r="3047" spans="1:2" x14ac:dyDescent="0.25">
      <c r="A3047" s="65" t="s">
        <v>4231</v>
      </c>
      <c r="B3047" s="66">
        <v>493132</v>
      </c>
    </row>
    <row r="3048" spans="1:2" x14ac:dyDescent="0.25">
      <c r="A3048" s="65" t="s">
        <v>4232</v>
      </c>
      <c r="B3048" s="66">
        <v>589416</v>
      </c>
    </row>
    <row r="3049" spans="1:2" x14ac:dyDescent="0.25">
      <c r="A3049" s="65" t="s">
        <v>4233</v>
      </c>
      <c r="B3049" s="66">
        <v>62218</v>
      </c>
    </row>
    <row r="3050" spans="1:2" x14ac:dyDescent="0.25">
      <c r="A3050" s="65" t="s">
        <v>4234</v>
      </c>
      <c r="B3050" s="66">
        <v>582687</v>
      </c>
    </row>
    <row r="3051" spans="1:2" x14ac:dyDescent="0.25">
      <c r="A3051" s="65" t="s">
        <v>4235</v>
      </c>
      <c r="B3051" s="66">
        <v>587446</v>
      </c>
    </row>
    <row r="3052" spans="1:2" x14ac:dyDescent="0.25">
      <c r="A3052" s="65" t="s">
        <v>4236</v>
      </c>
      <c r="B3052" s="66">
        <v>62223</v>
      </c>
    </row>
    <row r="3053" spans="1:2" x14ac:dyDescent="0.25">
      <c r="A3053" s="65" t="s">
        <v>4237</v>
      </c>
      <c r="B3053" s="66">
        <v>577349</v>
      </c>
    </row>
    <row r="3054" spans="1:2" x14ac:dyDescent="0.25">
      <c r="A3054" s="65" t="s">
        <v>4238</v>
      </c>
      <c r="B3054" s="66">
        <v>489121</v>
      </c>
    </row>
    <row r="3055" spans="1:2" x14ac:dyDescent="0.25">
      <c r="A3055" s="65" t="s">
        <v>4239</v>
      </c>
      <c r="B3055" s="66">
        <v>587963</v>
      </c>
    </row>
    <row r="3056" spans="1:2" x14ac:dyDescent="0.25">
      <c r="A3056" s="65" t="s">
        <v>4240</v>
      </c>
      <c r="B3056" s="66">
        <v>493009</v>
      </c>
    </row>
    <row r="3057" spans="1:2" x14ac:dyDescent="0.25">
      <c r="A3057" s="65" t="s">
        <v>4241</v>
      </c>
      <c r="B3057" s="66">
        <v>213079</v>
      </c>
    </row>
    <row r="3058" spans="1:2" x14ac:dyDescent="0.25">
      <c r="A3058" s="65" t="s">
        <v>4242</v>
      </c>
      <c r="B3058" s="66">
        <v>492399</v>
      </c>
    </row>
    <row r="3059" spans="1:2" x14ac:dyDescent="0.25">
      <c r="A3059" s="65" t="s">
        <v>4243</v>
      </c>
      <c r="B3059" s="66">
        <v>491443</v>
      </c>
    </row>
    <row r="3060" spans="1:2" x14ac:dyDescent="0.25">
      <c r="A3060" s="65" t="s">
        <v>4244</v>
      </c>
      <c r="B3060" s="66">
        <v>65579</v>
      </c>
    </row>
    <row r="3061" spans="1:2" x14ac:dyDescent="0.25">
      <c r="A3061" s="65" t="s">
        <v>4245</v>
      </c>
      <c r="B3061" s="66">
        <v>62237</v>
      </c>
    </row>
    <row r="3062" spans="1:2" x14ac:dyDescent="0.25">
      <c r="A3062" s="65" t="s">
        <v>4246</v>
      </c>
      <c r="B3062" s="66">
        <v>62240</v>
      </c>
    </row>
    <row r="3063" spans="1:2" x14ac:dyDescent="0.25">
      <c r="A3063" s="65" t="s">
        <v>4247</v>
      </c>
      <c r="B3063" s="66">
        <v>261899</v>
      </c>
    </row>
    <row r="3064" spans="1:2" x14ac:dyDescent="0.25">
      <c r="A3064" s="65" t="s">
        <v>4248</v>
      </c>
      <c r="B3064" s="66">
        <v>575440</v>
      </c>
    </row>
    <row r="3065" spans="1:2" x14ac:dyDescent="0.25">
      <c r="A3065" s="65" t="s">
        <v>4249</v>
      </c>
      <c r="B3065" s="66">
        <v>587249</v>
      </c>
    </row>
    <row r="3066" spans="1:2" x14ac:dyDescent="0.25">
      <c r="A3066" s="65" t="s">
        <v>4250</v>
      </c>
      <c r="B3066" s="66">
        <v>581088</v>
      </c>
    </row>
    <row r="3067" spans="1:2" x14ac:dyDescent="0.25">
      <c r="A3067" s="65" t="s">
        <v>4251</v>
      </c>
      <c r="B3067" s="66">
        <v>261918</v>
      </c>
    </row>
    <row r="3068" spans="1:2" x14ac:dyDescent="0.25">
      <c r="A3068" s="65" t="s">
        <v>4252</v>
      </c>
      <c r="B3068" s="66">
        <v>579497</v>
      </c>
    </row>
    <row r="3069" spans="1:2" x14ac:dyDescent="0.25">
      <c r="A3069" s="65" t="s">
        <v>4253</v>
      </c>
      <c r="B3069" s="66">
        <v>582504</v>
      </c>
    </row>
    <row r="3070" spans="1:2" x14ac:dyDescent="0.25">
      <c r="A3070" s="65" t="s">
        <v>12452</v>
      </c>
      <c r="B3070" s="66">
        <v>594414</v>
      </c>
    </row>
    <row r="3071" spans="1:2" x14ac:dyDescent="0.25">
      <c r="A3071" s="65" t="s">
        <v>4254</v>
      </c>
      <c r="B3071" s="66">
        <v>62249</v>
      </c>
    </row>
    <row r="3072" spans="1:2" x14ac:dyDescent="0.25">
      <c r="A3072" s="65" t="s">
        <v>4255</v>
      </c>
      <c r="B3072" s="66">
        <v>585856</v>
      </c>
    </row>
    <row r="3073" spans="1:2" x14ac:dyDescent="0.25">
      <c r="A3073" s="65" t="s">
        <v>4256</v>
      </c>
      <c r="B3073" s="66">
        <v>59212</v>
      </c>
    </row>
    <row r="3074" spans="1:2" x14ac:dyDescent="0.25">
      <c r="A3074" s="65" t="s">
        <v>4257</v>
      </c>
      <c r="B3074" s="66">
        <v>225304</v>
      </c>
    </row>
    <row r="3075" spans="1:2" x14ac:dyDescent="0.25">
      <c r="A3075" s="65" t="s">
        <v>4258</v>
      </c>
      <c r="B3075" s="66">
        <v>483650</v>
      </c>
    </row>
    <row r="3076" spans="1:2" x14ac:dyDescent="0.25">
      <c r="A3076" s="65" t="s">
        <v>4259</v>
      </c>
      <c r="B3076" s="66">
        <v>550378</v>
      </c>
    </row>
    <row r="3077" spans="1:2" x14ac:dyDescent="0.25">
      <c r="A3077" s="65" t="s">
        <v>4260</v>
      </c>
      <c r="B3077" s="66">
        <v>584906</v>
      </c>
    </row>
    <row r="3078" spans="1:2" x14ac:dyDescent="0.25">
      <c r="A3078" s="65" t="s">
        <v>4261</v>
      </c>
      <c r="B3078" s="66">
        <v>105791</v>
      </c>
    </row>
    <row r="3079" spans="1:2" x14ac:dyDescent="0.25">
      <c r="A3079" s="65" t="s">
        <v>4262</v>
      </c>
      <c r="B3079" s="66">
        <v>62263</v>
      </c>
    </row>
    <row r="3080" spans="1:2" x14ac:dyDescent="0.25">
      <c r="A3080" s="65" t="s">
        <v>4263</v>
      </c>
      <c r="B3080" s="66">
        <v>588565</v>
      </c>
    </row>
    <row r="3081" spans="1:2" x14ac:dyDescent="0.25">
      <c r="A3081" s="65" t="s">
        <v>4264</v>
      </c>
      <c r="B3081" s="66">
        <v>581548</v>
      </c>
    </row>
    <row r="3082" spans="1:2" x14ac:dyDescent="0.25">
      <c r="A3082" s="65" t="s">
        <v>4265</v>
      </c>
      <c r="B3082" s="66">
        <v>261993</v>
      </c>
    </row>
    <row r="3083" spans="1:2" x14ac:dyDescent="0.25">
      <c r="A3083" s="65" t="s">
        <v>4266</v>
      </c>
      <c r="B3083" s="66">
        <v>65587</v>
      </c>
    </row>
    <row r="3084" spans="1:2" x14ac:dyDescent="0.25">
      <c r="A3084" s="65" t="s">
        <v>4267</v>
      </c>
      <c r="B3084" s="66">
        <v>592574</v>
      </c>
    </row>
    <row r="3085" spans="1:2" x14ac:dyDescent="0.25">
      <c r="A3085" s="65" t="s">
        <v>4268</v>
      </c>
      <c r="B3085" s="66">
        <v>213150</v>
      </c>
    </row>
    <row r="3086" spans="1:2" x14ac:dyDescent="0.25">
      <c r="A3086" s="65" t="s">
        <v>4269</v>
      </c>
      <c r="B3086" s="66">
        <v>374883</v>
      </c>
    </row>
    <row r="3087" spans="1:2" x14ac:dyDescent="0.25">
      <c r="A3087" s="65" t="s">
        <v>4270</v>
      </c>
      <c r="B3087" s="66">
        <v>225316</v>
      </c>
    </row>
    <row r="3088" spans="1:2" x14ac:dyDescent="0.25">
      <c r="A3088" s="65" t="s">
        <v>4271</v>
      </c>
      <c r="B3088" s="66">
        <v>493493</v>
      </c>
    </row>
    <row r="3089" spans="1:2" x14ac:dyDescent="0.25">
      <c r="A3089" s="65" t="s">
        <v>4272</v>
      </c>
      <c r="B3089" s="66">
        <v>588330</v>
      </c>
    </row>
    <row r="3090" spans="1:2" x14ac:dyDescent="0.25">
      <c r="A3090" s="65" t="s">
        <v>4273</v>
      </c>
      <c r="B3090" s="66">
        <v>365075</v>
      </c>
    </row>
    <row r="3091" spans="1:2" x14ac:dyDescent="0.25">
      <c r="A3091" s="65" t="s">
        <v>4274</v>
      </c>
      <c r="B3091" s="66">
        <v>224245</v>
      </c>
    </row>
    <row r="3092" spans="1:2" x14ac:dyDescent="0.25">
      <c r="A3092" s="65" t="s">
        <v>4275</v>
      </c>
      <c r="B3092" s="66">
        <v>576170</v>
      </c>
    </row>
    <row r="3093" spans="1:2" x14ac:dyDescent="0.25">
      <c r="A3093" s="65" t="s">
        <v>4276</v>
      </c>
      <c r="B3093" s="66">
        <v>107351</v>
      </c>
    </row>
    <row r="3094" spans="1:2" x14ac:dyDescent="0.25">
      <c r="A3094" s="65" t="s">
        <v>4277</v>
      </c>
      <c r="B3094" s="66">
        <v>372702</v>
      </c>
    </row>
    <row r="3095" spans="1:2" x14ac:dyDescent="0.25">
      <c r="A3095" s="65" t="s">
        <v>4278</v>
      </c>
      <c r="B3095" s="66">
        <v>579715</v>
      </c>
    </row>
    <row r="3096" spans="1:2" x14ac:dyDescent="0.25">
      <c r="A3096" s="65" t="s">
        <v>12453</v>
      </c>
      <c r="B3096" s="66">
        <v>581040</v>
      </c>
    </row>
    <row r="3097" spans="1:2" x14ac:dyDescent="0.25">
      <c r="A3097" s="65" t="s">
        <v>4279</v>
      </c>
      <c r="B3097" s="66">
        <v>492853</v>
      </c>
    </row>
    <row r="3098" spans="1:2" x14ac:dyDescent="0.25">
      <c r="A3098" s="65" t="s">
        <v>4280</v>
      </c>
      <c r="B3098" s="66">
        <v>494717</v>
      </c>
    </row>
    <row r="3099" spans="1:2" x14ac:dyDescent="0.25">
      <c r="A3099" s="65" t="s">
        <v>4281</v>
      </c>
      <c r="B3099" s="66">
        <v>581573</v>
      </c>
    </row>
    <row r="3100" spans="1:2" x14ac:dyDescent="0.25">
      <c r="A3100" s="65" t="s">
        <v>4282</v>
      </c>
      <c r="B3100" s="66">
        <v>365140</v>
      </c>
    </row>
    <row r="3101" spans="1:2" x14ac:dyDescent="0.25">
      <c r="A3101" s="65" t="s">
        <v>4283</v>
      </c>
      <c r="B3101" s="66">
        <v>67158</v>
      </c>
    </row>
    <row r="3102" spans="1:2" x14ac:dyDescent="0.25">
      <c r="A3102" s="65" t="s">
        <v>4284</v>
      </c>
      <c r="B3102" s="66">
        <v>576156</v>
      </c>
    </row>
    <row r="3103" spans="1:2" x14ac:dyDescent="0.25">
      <c r="A3103" s="65" t="s">
        <v>4285</v>
      </c>
      <c r="B3103" s="66">
        <v>580239</v>
      </c>
    </row>
    <row r="3104" spans="1:2" x14ac:dyDescent="0.25">
      <c r="A3104" s="65" t="s">
        <v>4286</v>
      </c>
      <c r="B3104" s="66">
        <v>65597</v>
      </c>
    </row>
    <row r="3105" spans="1:2" x14ac:dyDescent="0.25">
      <c r="A3105" s="65" t="s">
        <v>4287</v>
      </c>
      <c r="B3105" s="66">
        <v>65598</v>
      </c>
    </row>
    <row r="3106" spans="1:2" x14ac:dyDescent="0.25">
      <c r="A3106" s="65" t="s">
        <v>4288</v>
      </c>
      <c r="B3106" s="66">
        <v>489259</v>
      </c>
    </row>
    <row r="3107" spans="1:2" x14ac:dyDescent="0.25">
      <c r="A3107" s="65" t="s">
        <v>4289</v>
      </c>
      <c r="B3107" s="66">
        <v>582215</v>
      </c>
    </row>
    <row r="3108" spans="1:2" x14ac:dyDescent="0.25">
      <c r="A3108" s="65" t="s">
        <v>4290</v>
      </c>
      <c r="B3108" s="66">
        <v>585540</v>
      </c>
    </row>
    <row r="3109" spans="1:2" x14ac:dyDescent="0.25">
      <c r="A3109" s="65" t="s">
        <v>4291</v>
      </c>
      <c r="B3109" s="66">
        <v>581763</v>
      </c>
    </row>
    <row r="3110" spans="1:2" x14ac:dyDescent="0.25">
      <c r="A3110" s="65" t="s">
        <v>4292</v>
      </c>
      <c r="B3110" s="66">
        <v>213201</v>
      </c>
    </row>
    <row r="3111" spans="1:2" x14ac:dyDescent="0.25">
      <c r="A3111" s="65" t="s">
        <v>4293</v>
      </c>
      <c r="B3111" s="66">
        <v>580458</v>
      </c>
    </row>
    <row r="3112" spans="1:2" x14ac:dyDescent="0.25">
      <c r="A3112" s="65" t="s">
        <v>4294</v>
      </c>
      <c r="B3112" s="66">
        <v>497446</v>
      </c>
    </row>
    <row r="3113" spans="1:2" x14ac:dyDescent="0.25">
      <c r="A3113" s="65" t="s">
        <v>4295</v>
      </c>
      <c r="B3113" s="66">
        <v>578213</v>
      </c>
    </row>
    <row r="3114" spans="1:2" x14ac:dyDescent="0.25">
      <c r="A3114" s="65" t="s">
        <v>4296</v>
      </c>
      <c r="B3114" s="66">
        <v>64789</v>
      </c>
    </row>
    <row r="3115" spans="1:2" x14ac:dyDescent="0.25">
      <c r="A3115" s="65" t="s">
        <v>4297</v>
      </c>
      <c r="B3115" s="66">
        <v>365173</v>
      </c>
    </row>
    <row r="3116" spans="1:2" x14ac:dyDescent="0.25">
      <c r="A3116" s="65" t="s">
        <v>4298</v>
      </c>
      <c r="B3116" s="66">
        <v>67161</v>
      </c>
    </row>
    <row r="3117" spans="1:2" x14ac:dyDescent="0.25">
      <c r="A3117" s="65" t="s">
        <v>4299</v>
      </c>
      <c r="B3117" s="66">
        <v>579253</v>
      </c>
    </row>
    <row r="3118" spans="1:2" x14ac:dyDescent="0.25">
      <c r="A3118" s="65" t="s">
        <v>4300</v>
      </c>
      <c r="B3118" s="66">
        <v>262223</v>
      </c>
    </row>
    <row r="3119" spans="1:2" x14ac:dyDescent="0.25">
      <c r="A3119" s="65" t="s">
        <v>12454</v>
      </c>
      <c r="B3119" s="66">
        <v>594432</v>
      </c>
    </row>
    <row r="3120" spans="1:2" x14ac:dyDescent="0.25">
      <c r="A3120" s="65" t="s">
        <v>4301</v>
      </c>
      <c r="B3120" s="66">
        <v>544596</v>
      </c>
    </row>
    <row r="3121" spans="1:2" x14ac:dyDescent="0.25">
      <c r="A3121" s="65" t="s">
        <v>4302</v>
      </c>
      <c r="B3121" s="66">
        <v>262252</v>
      </c>
    </row>
    <row r="3122" spans="1:2" x14ac:dyDescent="0.25">
      <c r="A3122" s="65" t="s">
        <v>4303</v>
      </c>
      <c r="B3122" s="66">
        <v>590458</v>
      </c>
    </row>
    <row r="3123" spans="1:2" x14ac:dyDescent="0.25">
      <c r="A3123" s="65" t="s">
        <v>4304</v>
      </c>
      <c r="B3123" s="66">
        <v>575071</v>
      </c>
    </row>
    <row r="3124" spans="1:2" x14ac:dyDescent="0.25">
      <c r="A3124" s="65" t="s">
        <v>4305</v>
      </c>
      <c r="B3124" s="66">
        <v>294274</v>
      </c>
    </row>
    <row r="3125" spans="1:2" x14ac:dyDescent="0.25">
      <c r="A3125" s="65" t="s">
        <v>4306</v>
      </c>
      <c r="B3125" s="66">
        <v>59253</v>
      </c>
    </row>
    <row r="3126" spans="1:2" x14ac:dyDescent="0.25">
      <c r="A3126" s="65" t="s">
        <v>4307</v>
      </c>
      <c r="B3126" s="66">
        <v>213221</v>
      </c>
    </row>
    <row r="3127" spans="1:2" x14ac:dyDescent="0.25">
      <c r="A3127" s="65" t="s">
        <v>4308</v>
      </c>
      <c r="B3127" s="66">
        <v>65606</v>
      </c>
    </row>
    <row r="3128" spans="1:2" x14ac:dyDescent="0.25">
      <c r="A3128" s="65" t="s">
        <v>4309</v>
      </c>
      <c r="B3128" s="66">
        <v>491669</v>
      </c>
    </row>
    <row r="3129" spans="1:2" x14ac:dyDescent="0.25">
      <c r="A3129" s="65" t="s">
        <v>4309</v>
      </c>
      <c r="B3129" s="66">
        <v>67166</v>
      </c>
    </row>
    <row r="3130" spans="1:2" x14ac:dyDescent="0.25">
      <c r="A3130" s="65" t="s">
        <v>4310</v>
      </c>
      <c r="B3130" s="66">
        <v>586873</v>
      </c>
    </row>
    <row r="3131" spans="1:2" x14ac:dyDescent="0.25">
      <c r="A3131" s="65" t="s">
        <v>4311</v>
      </c>
      <c r="B3131" s="66">
        <v>104279</v>
      </c>
    </row>
    <row r="3132" spans="1:2" x14ac:dyDescent="0.25">
      <c r="A3132" s="65" t="s">
        <v>4312</v>
      </c>
      <c r="B3132" s="66">
        <v>577661</v>
      </c>
    </row>
    <row r="3133" spans="1:2" x14ac:dyDescent="0.25">
      <c r="A3133" s="65" t="s">
        <v>4313</v>
      </c>
      <c r="B3133" s="66">
        <v>581365</v>
      </c>
    </row>
    <row r="3134" spans="1:2" x14ac:dyDescent="0.25">
      <c r="A3134" s="65" t="s">
        <v>4314</v>
      </c>
      <c r="B3134" s="66">
        <v>62311</v>
      </c>
    </row>
    <row r="3135" spans="1:2" x14ac:dyDescent="0.25">
      <c r="A3135" s="65" t="s">
        <v>4315</v>
      </c>
      <c r="B3135" s="66">
        <v>62314</v>
      </c>
    </row>
    <row r="3136" spans="1:2" x14ac:dyDescent="0.25">
      <c r="A3136" s="65" t="s">
        <v>4316</v>
      </c>
      <c r="B3136" s="66">
        <v>372760</v>
      </c>
    </row>
    <row r="3137" spans="1:2" x14ac:dyDescent="0.25">
      <c r="A3137" s="65" t="s">
        <v>4317</v>
      </c>
      <c r="B3137" s="66">
        <v>576774</v>
      </c>
    </row>
    <row r="3138" spans="1:2" x14ac:dyDescent="0.25">
      <c r="A3138" s="65" t="s">
        <v>4318</v>
      </c>
      <c r="B3138" s="66">
        <v>365204</v>
      </c>
    </row>
    <row r="3139" spans="1:2" x14ac:dyDescent="0.25">
      <c r="A3139" s="65" t="s">
        <v>4319</v>
      </c>
      <c r="B3139" s="66">
        <v>589132</v>
      </c>
    </row>
    <row r="3140" spans="1:2" x14ac:dyDescent="0.25">
      <c r="A3140" s="65" t="s">
        <v>4320</v>
      </c>
      <c r="B3140" s="66">
        <v>365205</v>
      </c>
    </row>
    <row r="3141" spans="1:2" x14ac:dyDescent="0.25">
      <c r="A3141" s="65" t="s">
        <v>4321</v>
      </c>
      <c r="B3141" s="66">
        <v>491202</v>
      </c>
    </row>
    <row r="3142" spans="1:2" x14ac:dyDescent="0.25">
      <c r="A3142" s="65" t="s">
        <v>4322</v>
      </c>
      <c r="B3142" s="66">
        <v>213254</v>
      </c>
    </row>
    <row r="3143" spans="1:2" x14ac:dyDescent="0.25">
      <c r="A3143" s="65" t="s">
        <v>4323</v>
      </c>
      <c r="B3143" s="66">
        <v>492906</v>
      </c>
    </row>
    <row r="3144" spans="1:2" x14ac:dyDescent="0.25">
      <c r="A3144" s="65" t="s">
        <v>4324</v>
      </c>
      <c r="B3144" s="66">
        <v>581329</v>
      </c>
    </row>
    <row r="3145" spans="1:2" x14ac:dyDescent="0.25">
      <c r="A3145" s="65" t="s">
        <v>4325</v>
      </c>
      <c r="B3145" s="66">
        <v>497496</v>
      </c>
    </row>
    <row r="3146" spans="1:2" x14ac:dyDescent="0.25">
      <c r="A3146" s="65" t="s">
        <v>4326</v>
      </c>
      <c r="B3146" s="66">
        <v>213261</v>
      </c>
    </row>
    <row r="3147" spans="1:2" x14ac:dyDescent="0.25">
      <c r="A3147" s="65" t="s">
        <v>4327</v>
      </c>
      <c r="B3147" s="66">
        <v>589615</v>
      </c>
    </row>
    <row r="3148" spans="1:2" x14ac:dyDescent="0.25">
      <c r="A3148" s="65" t="s">
        <v>4328</v>
      </c>
      <c r="B3148" s="66">
        <v>583696</v>
      </c>
    </row>
    <row r="3149" spans="1:2" x14ac:dyDescent="0.25">
      <c r="A3149" s="65" t="s">
        <v>4329</v>
      </c>
      <c r="B3149" s="66">
        <v>593597</v>
      </c>
    </row>
    <row r="3150" spans="1:2" x14ac:dyDescent="0.25">
      <c r="A3150" s="65" t="s">
        <v>4330</v>
      </c>
      <c r="B3150" s="66">
        <v>372777</v>
      </c>
    </row>
    <row r="3151" spans="1:2" x14ac:dyDescent="0.25">
      <c r="A3151" s="65" t="s">
        <v>4331</v>
      </c>
      <c r="B3151" s="66">
        <v>576114</v>
      </c>
    </row>
    <row r="3152" spans="1:2" x14ac:dyDescent="0.25">
      <c r="A3152" s="65" t="s">
        <v>4332</v>
      </c>
      <c r="B3152" s="66">
        <v>62324</v>
      </c>
    </row>
    <row r="3153" spans="1:2" x14ac:dyDescent="0.25">
      <c r="A3153" s="65" t="s">
        <v>4333</v>
      </c>
      <c r="B3153" s="66">
        <v>262362</v>
      </c>
    </row>
    <row r="3154" spans="1:2" x14ac:dyDescent="0.25">
      <c r="A3154" s="65" t="s">
        <v>4334</v>
      </c>
      <c r="B3154" s="66">
        <v>262365</v>
      </c>
    </row>
    <row r="3155" spans="1:2" x14ac:dyDescent="0.25">
      <c r="A3155" s="65" t="s">
        <v>4335</v>
      </c>
      <c r="B3155" s="66">
        <v>262368</v>
      </c>
    </row>
    <row r="3156" spans="1:2" x14ac:dyDescent="0.25">
      <c r="A3156" s="65" t="s">
        <v>4336</v>
      </c>
      <c r="B3156" s="66">
        <v>67173</v>
      </c>
    </row>
    <row r="3157" spans="1:2" x14ac:dyDescent="0.25">
      <c r="A3157" s="65" t="s">
        <v>4337</v>
      </c>
      <c r="B3157" s="66">
        <v>490448</v>
      </c>
    </row>
    <row r="3158" spans="1:2" x14ac:dyDescent="0.25">
      <c r="A3158" s="65" t="s">
        <v>4338</v>
      </c>
      <c r="B3158" s="66">
        <v>496048</v>
      </c>
    </row>
    <row r="3159" spans="1:2" x14ac:dyDescent="0.25">
      <c r="A3159" s="65" t="s">
        <v>4339</v>
      </c>
      <c r="B3159" s="66">
        <v>589773</v>
      </c>
    </row>
    <row r="3160" spans="1:2" x14ac:dyDescent="0.25">
      <c r="A3160" s="65" t="s">
        <v>4340</v>
      </c>
      <c r="B3160" s="66">
        <v>492176</v>
      </c>
    </row>
    <row r="3161" spans="1:2" x14ac:dyDescent="0.25">
      <c r="A3161" s="65" t="s">
        <v>4341</v>
      </c>
      <c r="B3161" s="66">
        <v>489240</v>
      </c>
    </row>
    <row r="3162" spans="1:2" x14ac:dyDescent="0.25">
      <c r="A3162" s="65" t="s">
        <v>4342</v>
      </c>
      <c r="B3162" s="66">
        <v>490290</v>
      </c>
    </row>
    <row r="3163" spans="1:2" x14ac:dyDescent="0.25">
      <c r="A3163" s="65" t="s">
        <v>4343</v>
      </c>
      <c r="B3163" s="66">
        <v>490947</v>
      </c>
    </row>
    <row r="3164" spans="1:2" x14ac:dyDescent="0.25">
      <c r="A3164" s="65" t="s">
        <v>4344</v>
      </c>
      <c r="B3164" s="66">
        <v>589700</v>
      </c>
    </row>
    <row r="3165" spans="1:2" x14ac:dyDescent="0.25">
      <c r="A3165" s="65" t="s">
        <v>4345</v>
      </c>
      <c r="B3165" s="66">
        <v>590488</v>
      </c>
    </row>
    <row r="3166" spans="1:2" x14ac:dyDescent="0.25">
      <c r="A3166" s="65" t="s">
        <v>4346</v>
      </c>
      <c r="B3166" s="66">
        <v>365260</v>
      </c>
    </row>
    <row r="3167" spans="1:2" x14ac:dyDescent="0.25">
      <c r="A3167" s="65" t="s">
        <v>4347</v>
      </c>
      <c r="B3167" s="66">
        <v>372794</v>
      </c>
    </row>
    <row r="3168" spans="1:2" x14ac:dyDescent="0.25">
      <c r="A3168" s="65" t="s">
        <v>4348</v>
      </c>
      <c r="B3168" s="66">
        <v>494583</v>
      </c>
    </row>
    <row r="3169" spans="1:2" x14ac:dyDescent="0.25">
      <c r="A3169" s="65" t="s">
        <v>4348</v>
      </c>
      <c r="B3169" s="66">
        <v>578117</v>
      </c>
    </row>
    <row r="3170" spans="1:2" x14ac:dyDescent="0.25">
      <c r="A3170" s="65" t="s">
        <v>4349</v>
      </c>
      <c r="B3170" s="66">
        <v>492104</v>
      </c>
    </row>
    <row r="3171" spans="1:2" x14ac:dyDescent="0.25">
      <c r="A3171" s="65" t="s">
        <v>4350</v>
      </c>
      <c r="B3171" s="66">
        <v>217843</v>
      </c>
    </row>
    <row r="3172" spans="1:2" x14ac:dyDescent="0.25">
      <c r="A3172" s="65" t="s">
        <v>4351</v>
      </c>
      <c r="B3172" s="66">
        <v>491537</v>
      </c>
    </row>
    <row r="3173" spans="1:2" x14ac:dyDescent="0.25">
      <c r="A3173" s="65" t="s">
        <v>4352</v>
      </c>
      <c r="B3173" s="66">
        <v>491902</v>
      </c>
    </row>
    <row r="3174" spans="1:2" x14ac:dyDescent="0.25">
      <c r="A3174" s="65" t="s">
        <v>4353</v>
      </c>
      <c r="B3174" s="66">
        <v>578731</v>
      </c>
    </row>
    <row r="3175" spans="1:2" x14ac:dyDescent="0.25">
      <c r="A3175" s="65" t="s">
        <v>4354</v>
      </c>
      <c r="B3175" s="66">
        <v>492855</v>
      </c>
    </row>
    <row r="3176" spans="1:2" x14ac:dyDescent="0.25">
      <c r="A3176" s="65" t="s">
        <v>4355</v>
      </c>
      <c r="B3176" s="66">
        <v>544353</v>
      </c>
    </row>
    <row r="3177" spans="1:2" x14ac:dyDescent="0.25">
      <c r="A3177" s="65" t="s">
        <v>4356</v>
      </c>
      <c r="B3177" s="66">
        <v>493136</v>
      </c>
    </row>
    <row r="3178" spans="1:2" x14ac:dyDescent="0.25">
      <c r="A3178" s="65" t="s">
        <v>4357</v>
      </c>
      <c r="B3178" s="66">
        <v>577834</v>
      </c>
    </row>
    <row r="3179" spans="1:2" x14ac:dyDescent="0.25">
      <c r="A3179" s="65" t="s">
        <v>4358</v>
      </c>
      <c r="B3179" s="66">
        <v>582521</v>
      </c>
    </row>
    <row r="3180" spans="1:2" x14ac:dyDescent="0.25">
      <c r="A3180" s="65" t="s">
        <v>4359</v>
      </c>
      <c r="B3180" s="66">
        <v>494329</v>
      </c>
    </row>
    <row r="3181" spans="1:2" x14ac:dyDescent="0.25">
      <c r="A3181" s="65" t="s">
        <v>4360</v>
      </c>
      <c r="B3181" s="66">
        <v>262421</v>
      </c>
    </row>
    <row r="3182" spans="1:2" x14ac:dyDescent="0.25">
      <c r="A3182" s="65" t="s">
        <v>4361</v>
      </c>
      <c r="B3182" s="66">
        <v>491667</v>
      </c>
    </row>
    <row r="3183" spans="1:2" x14ac:dyDescent="0.25">
      <c r="A3183" s="65" t="s">
        <v>4362</v>
      </c>
      <c r="B3183" s="66">
        <v>584686</v>
      </c>
    </row>
    <row r="3184" spans="1:2" x14ac:dyDescent="0.25">
      <c r="A3184" s="65" t="s">
        <v>4363</v>
      </c>
      <c r="B3184" s="66">
        <v>580822</v>
      </c>
    </row>
    <row r="3185" spans="1:2" x14ac:dyDescent="0.25">
      <c r="A3185" s="65" t="s">
        <v>4364</v>
      </c>
      <c r="B3185" s="66">
        <v>584521</v>
      </c>
    </row>
    <row r="3186" spans="1:2" x14ac:dyDescent="0.25">
      <c r="A3186" s="65" t="s">
        <v>4365</v>
      </c>
      <c r="B3186" s="66">
        <v>586154</v>
      </c>
    </row>
    <row r="3187" spans="1:2" x14ac:dyDescent="0.25">
      <c r="A3187" s="65" t="s">
        <v>4366</v>
      </c>
      <c r="B3187" s="66">
        <v>552045</v>
      </c>
    </row>
    <row r="3188" spans="1:2" x14ac:dyDescent="0.25">
      <c r="A3188" s="65" t="s">
        <v>4367</v>
      </c>
      <c r="B3188" s="66">
        <v>544518</v>
      </c>
    </row>
    <row r="3189" spans="1:2" x14ac:dyDescent="0.25">
      <c r="A3189" s="65" t="s">
        <v>4368</v>
      </c>
      <c r="B3189" s="66">
        <v>372800</v>
      </c>
    </row>
    <row r="3190" spans="1:2" x14ac:dyDescent="0.25">
      <c r="A3190" s="65" t="s">
        <v>4369</v>
      </c>
      <c r="B3190" s="66">
        <v>217849</v>
      </c>
    </row>
    <row r="3191" spans="1:2" x14ac:dyDescent="0.25">
      <c r="A3191" s="65" t="s">
        <v>4370</v>
      </c>
      <c r="B3191" s="66">
        <v>67178</v>
      </c>
    </row>
    <row r="3192" spans="1:2" x14ac:dyDescent="0.25">
      <c r="A3192" s="65" t="s">
        <v>4371</v>
      </c>
      <c r="B3192" s="66">
        <v>589757</v>
      </c>
    </row>
    <row r="3193" spans="1:2" x14ac:dyDescent="0.25">
      <c r="A3193" s="65" t="s">
        <v>4372</v>
      </c>
      <c r="B3193" s="66">
        <v>225102</v>
      </c>
    </row>
    <row r="3194" spans="1:2" x14ac:dyDescent="0.25">
      <c r="A3194" s="65" t="s">
        <v>4373</v>
      </c>
      <c r="B3194" s="66">
        <v>105195</v>
      </c>
    </row>
    <row r="3195" spans="1:2" x14ac:dyDescent="0.25">
      <c r="A3195" s="65" t="s">
        <v>4374</v>
      </c>
      <c r="B3195" s="66">
        <v>62348</v>
      </c>
    </row>
    <row r="3196" spans="1:2" x14ac:dyDescent="0.25">
      <c r="A3196" s="65" t="s">
        <v>4375</v>
      </c>
      <c r="B3196" s="66">
        <v>581121</v>
      </c>
    </row>
    <row r="3197" spans="1:2" x14ac:dyDescent="0.25">
      <c r="A3197" s="65" t="s">
        <v>4376</v>
      </c>
      <c r="B3197" s="66">
        <v>59273</v>
      </c>
    </row>
    <row r="3198" spans="1:2" x14ac:dyDescent="0.25">
      <c r="A3198" s="65" t="s">
        <v>4377</v>
      </c>
      <c r="B3198" s="66">
        <v>217851</v>
      </c>
    </row>
    <row r="3199" spans="1:2" x14ac:dyDescent="0.25">
      <c r="A3199" s="65" t="s">
        <v>4378</v>
      </c>
      <c r="B3199" s="66">
        <v>585934</v>
      </c>
    </row>
    <row r="3200" spans="1:2" x14ac:dyDescent="0.25">
      <c r="A3200" s="65" t="s">
        <v>4379</v>
      </c>
      <c r="B3200" s="66">
        <v>575248</v>
      </c>
    </row>
    <row r="3201" spans="1:2" x14ac:dyDescent="0.25">
      <c r="A3201" s="65" t="s">
        <v>4380</v>
      </c>
      <c r="B3201" s="66">
        <v>586902</v>
      </c>
    </row>
    <row r="3202" spans="1:2" x14ac:dyDescent="0.25">
      <c r="A3202" s="65" t="s">
        <v>4381</v>
      </c>
      <c r="B3202" s="66">
        <v>593461</v>
      </c>
    </row>
    <row r="3203" spans="1:2" x14ac:dyDescent="0.25">
      <c r="A3203" s="65" t="s">
        <v>4382</v>
      </c>
      <c r="B3203" s="66">
        <v>583657</v>
      </c>
    </row>
    <row r="3204" spans="1:2" x14ac:dyDescent="0.25">
      <c r="A3204" s="65" t="s">
        <v>4383</v>
      </c>
      <c r="B3204" s="66">
        <v>365303</v>
      </c>
    </row>
    <row r="3205" spans="1:2" x14ac:dyDescent="0.25">
      <c r="A3205" s="65" t="s">
        <v>4384</v>
      </c>
      <c r="B3205" s="66">
        <v>584437</v>
      </c>
    </row>
    <row r="3206" spans="1:2" x14ac:dyDescent="0.25">
      <c r="A3206" s="65" t="s">
        <v>4385</v>
      </c>
      <c r="B3206" s="66">
        <v>494590</v>
      </c>
    </row>
    <row r="3207" spans="1:2" x14ac:dyDescent="0.25">
      <c r="A3207" s="65" t="s">
        <v>4386</v>
      </c>
      <c r="B3207" s="66">
        <v>491743</v>
      </c>
    </row>
    <row r="3208" spans="1:2" x14ac:dyDescent="0.25">
      <c r="A3208" s="65" t="s">
        <v>4387</v>
      </c>
      <c r="B3208" s="66">
        <v>490307</v>
      </c>
    </row>
    <row r="3209" spans="1:2" x14ac:dyDescent="0.25">
      <c r="A3209" s="65" t="s">
        <v>4388</v>
      </c>
      <c r="B3209" s="66">
        <v>217852</v>
      </c>
    </row>
    <row r="3210" spans="1:2" x14ac:dyDescent="0.25">
      <c r="A3210" s="65" t="s">
        <v>4389</v>
      </c>
      <c r="B3210" s="66">
        <v>586120</v>
      </c>
    </row>
    <row r="3211" spans="1:2" x14ac:dyDescent="0.25">
      <c r="A3211" s="65" t="s">
        <v>4390</v>
      </c>
      <c r="B3211" s="66">
        <v>577972</v>
      </c>
    </row>
    <row r="3212" spans="1:2" x14ac:dyDescent="0.25">
      <c r="A3212" s="65" t="s">
        <v>4391</v>
      </c>
      <c r="B3212" s="66">
        <v>494588</v>
      </c>
    </row>
    <row r="3213" spans="1:2" x14ac:dyDescent="0.25">
      <c r="A3213" s="65" t="s">
        <v>4391</v>
      </c>
      <c r="B3213" s="66">
        <v>585543</v>
      </c>
    </row>
    <row r="3214" spans="1:2" x14ac:dyDescent="0.25">
      <c r="A3214" s="65" t="s">
        <v>4392</v>
      </c>
      <c r="B3214" s="66">
        <v>575937</v>
      </c>
    </row>
    <row r="3215" spans="1:2" x14ac:dyDescent="0.25">
      <c r="A3215" s="65" t="s">
        <v>4393</v>
      </c>
      <c r="B3215" s="66">
        <v>577854</v>
      </c>
    </row>
    <row r="3216" spans="1:2" x14ac:dyDescent="0.25">
      <c r="A3216" s="65" t="s">
        <v>4394</v>
      </c>
      <c r="B3216" s="66">
        <v>490975</v>
      </c>
    </row>
    <row r="3217" spans="1:2" x14ac:dyDescent="0.25">
      <c r="A3217" s="65" t="s">
        <v>4395</v>
      </c>
      <c r="B3217" s="66">
        <v>577274</v>
      </c>
    </row>
    <row r="3218" spans="1:2" x14ac:dyDescent="0.25">
      <c r="A3218" s="65" t="s">
        <v>4396</v>
      </c>
      <c r="B3218" s="66">
        <v>580310</v>
      </c>
    </row>
    <row r="3219" spans="1:2" x14ac:dyDescent="0.25">
      <c r="A3219" s="65" t="s">
        <v>4397</v>
      </c>
      <c r="B3219" s="66">
        <v>223907</v>
      </c>
    </row>
    <row r="3220" spans="1:2" x14ac:dyDescent="0.25">
      <c r="A3220" s="65" t="s">
        <v>4398</v>
      </c>
      <c r="B3220" s="66">
        <v>262544</v>
      </c>
    </row>
    <row r="3221" spans="1:2" x14ac:dyDescent="0.25">
      <c r="A3221" s="65" t="s">
        <v>4399</v>
      </c>
      <c r="B3221" s="66">
        <v>59277</v>
      </c>
    </row>
    <row r="3222" spans="1:2" x14ac:dyDescent="0.25">
      <c r="A3222" s="65" t="s">
        <v>4400</v>
      </c>
      <c r="B3222" s="66">
        <v>583438</v>
      </c>
    </row>
    <row r="3223" spans="1:2" x14ac:dyDescent="0.25">
      <c r="A3223" s="65" t="s">
        <v>4401</v>
      </c>
      <c r="B3223" s="66">
        <v>579160</v>
      </c>
    </row>
    <row r="3224" spans="1:2" x14ac:dyDescent="0.25">
      <c r="A3224" s="65" t="s">
        <v>4402</v>
      </c>
      <c r="B3224" s="66">
        <v>374903</v>
      </c>
    </row>
    <row r="3225" spans="1:2" x14ac:dyDescent="0.25">
      <c r="A3225" s="65" t="s">
        <v>4403</v>
      </c>
      <c r="B3225" s="66">
        <v>587655</v>
      </c>
    </row>
    <row r="3226" spans="1:2" x14ac:dyDescent="0.25">
      <c r="A3226" s="65" t="s">
        <v>4404</v>
      </c>
      <c r="B3226" s="66">
        <v>262559</v>
      </c>
    </row>
    <row r="3227" spans="1:2" x14ac:dyDescent="0.25">
      <c r="A3227" s="65" t="s">
        <v>4405</v>
      </c>
      <c r="B3227" s="66">
        <v>59278</v>
      </c>
    </row>
    <row r="3228" spans="1:2" x14ac:dyDescent="0.25">
      <c r="A3228" s="65" t="s">
        <v>4406</v>
      </c>
      <c r="B3228" s="66">
        <v>494685</v>
      </c>
    </row>
    <row r="3229" spans="1:2" x14ac:dyDescent="0.25">
      <c r="A3229" s="65" t="s">
        <v>4407</v>
      </c>
      <c r="B3229" s="66">
        <v>577393</v>
      </c>
    </row>
    <row r="3230" spans="1:2" x14ac:dyDescent="0.25">
      <c r="A3230" s="65" t="s">
        <v>4408</v>
      </c>
      <c r="B3230" s="66">
        <v>585881</v>
      </c>
    </row>
    <row r="3231" spans="1:2" x14ac:dyDescent="0.25">
      <c r="A3231" s="65" t="s">
        <v>4409</v>
      </c>
      <c r="B3231" s="66">
        <v>67190</v>
      </c>
    </row>
    <row r="3232" spans="1:2" x14ac:dyDescent="0.25">
      <c r="A3232" s="65" t="s">
        <v>4410</v>
      </c>
      <c r="B3232" s="66">
        <v>579518</v>
      </c>
    </row>
    <row r="3233" spans="1:2" x14ac:dyDescent="0.25">
      <c r="A3233" s="65" t="s">
        <v>4411</v>
      </c>
      <c r="B3233" s="66">
        <v>587728</v>
      </c>
    </row>
    <row r="3234" spans="1:2" x14ac:dyDescent="0.25">
      <c r="A3234" s="65" t="s">
        <v>4412</v>
      </c>
      <c r="B3234" s="66">
        <v>577945</v>
      </c>
    </row>
    <row r="3235" spans="1:2" x14ac:dyDescent="0.25">
      <c r="A3235" s="65" t="s">
        <v>4413</v>
      </c>
      <c r="B3235" s="66">
        <v>217860</v>
      </c>
    </row>
    <row r="3236" spans="1:2" x14ac:dyDescent="0.25">
      <c r="A3236" s="65" t="s">
        <v>4414</v>
      </c>
      <c r="B3236" s="66">
        <v>492177</v>
      </c>
    </row>
    <row r="3237" spans="1:2" x14ac:dyDescent="0.25">
      <c r="A3237" s="65" t="s">
        <v>4415</v>
      </c>
      <c r="B3237" s="66">
        <v>574757</v>
      </c>
    </row>
    <row r="3238" spans="1:2" x14ac:dyDescent="0.25">
      <c r="A3238" s="65" t="s">
        <v>4416</v>
      </c>
      <c r="B3238" s="66">
        <v>217861</v>
      </c>
    </row>
    <row r="3239" spans="1:2" x14ac:dyDescent="0.25">
      <c r="A3239" s="65" t="s">
        <v>4417</v>
      </c>
      <c r="B3239" s="66">
        <v>491927</v>
      </c>
    </row>
    <row r="3240" spans="1:2" x14ac:dyDescent="0.25">
      <c r="A3240" s="65" t="s">
        <v>4418</v>
      </c>
      <c r="B3240" s="66">
        <v>65631</v>
      </c>
    </row>
    <row r="3241" spans="1:2" x14ac:dyDescent="0.25">
      <c r="A3241" s="65" t="s">
        <v>4419</v>
      </c>
      <c r="B3241" s="66">
        <v>576894</v>
      </c>
    </row>
    <row r="3242" spans="1:2" x14ac:dyDescent="0.25">
      <c r="A3242" s="65" t="s">
        <v>4420</v>
      </c>
      <c r="B3242" s="66">
        <v>262584</v>
      </c>
    </row>
    <row r="3243" spans="1:2" x14ac:dyDescent="0.25">
      <c r="A3243" s="65" t="s">
        <v>4421</v>
      </c>
      <c r="B3243" s="66">
        <v>217869</v>
      </c>
    </row>
    <row r="3244" spans="1:2" x14ac:dyDescent="0.25">
      <c r="A3244" s="65" t="s">
        <v>12455</v>
      </c>
      <c r="B3244" s="66">
        <v>491590</v>
      </c>
    </row>
    <row r="3245" spans="1:2" x14ac:dyDescent="0.25">
      <c r="A3245" s="65" t="s">
        <v>4422</v>
      </c>
      <c r="B3245" s="66">
        <v>217870</v>
      </c>
    </row>
    <row r="3246" spans="1:2" x14ac:dyDescent="0.25">
      <c r="A3246" s="65" t="s">
        <v>4423</v>
      </c>
      <c r="B3246" s="66">
        <v>492340</v>
      </c>
    </row>
    <row r="3247" spans="1:2" x14ac:dyDescent="0.25">
      <c r="A3247" s="65" t="s">
        <v>4424</v>
      </c>
      <c r="B3247" s="66">
        <v>576385</v>
      </c>
    </row>
    <row r="3248" spans="1:2" x14ac:dyDescent="0.25">
      <c r="A3248" s="65" t="s">
        <v>4425</v>
      </c>
      <c r="B3248" s="66">
        <v>588547</v>
      </c>
    </row>
    <row r="3249" spans="1:2" x14ac:dyDescent="0.25">
      <c r="A3249" s="65" t="s">
        <v>12456</v>
      </c>
      <c r="B3249" s="66">
        <v>594121</v>
      </c>
    </row>
    <row r="3250" spans="1:2" x14ac:dyDescent="0.25">
      <c r="A3250" s="65" t="s">
        <v>4426</v>
      </c>
      <c r="B3250" s="66">
        <v>217871</v>
      </c>
    </row>
    <row r="3251" spans="1:2" x14ac:dyDescent="0.25">
      <c r="A3251" s="65" t="s">
        <v>4427</v>
      </c>
      <c r="B3251" s="66">
        <v>62389</v>
      </c>
    </row>
    <row r="3252" spans="1:2" x14ac:dyDescent="0.25">
      <c r="A3252" s="65" t="s">
        <v>4428</v>
      </c>
      <c r="B3252" s="66">
        <v>574882</v>
      </c>
    </row>
    <row r="3253" spans="1:2" x14ac:dyDescent="0.25">
      <c r="A3253" s="65" t="s">
        <v>4429</v>
      </c>
      <c r="B3253" s="66">
        <v>217873</v>
      </c>
    </row>
    <row r="3254" spans="1:2" x14ac:dyDescent="0.25">
      <c r="A3254" s="65" t="s">
        <v>4430</v>
      </c>
      <c r="B3254" s="66">
        <v>62393</v>
      </c>
    </row>
    <row r="3255" spans="1:2" x14ac:dyDescent="0.25">
      <c r="A3255" s="65" t="s">
        <v>4431</v>
      </c>
      <c r="B3255" s="66">
        <v>321323</v>
      </c>
    </row>
    <row r="3256" spans="1:2" x14ac:dyDescent="0.25">
      <c r="A3256" s="65" t="s">
        <v>4432</v>
      </c>
      <c r="B3256" s="66">
        <v>579394</v>
      </c>
    </row>
    <row r="3257" spans="1:2" x14ac:dyDescent="0.25">
      <c r="A3257" s="65" t="s">
        <v>4433</v>
      </c>
      <c r="B3257" s="66">
        <v>583750</v>
      </c>
    </row>
    <row r="3258" spans="1:2" x14ac:dyDescent="0.25">
      <c r="A3258" s="65" t="s">
        <v>4434</v>
      </c>
      <c r="B3258" s="66">
        <v>581531</v>
      </c>
    </row>
    <row r="3259" spans="1:2" x14ac:dyDescent="0.25">
      <c r="A3259" s="65" t="s">
        <v>4435</v>
      </c>
      <c r="B3259" s="66">
        <v>217874</v>
      </c>
    </row>
    <row r="3260" spans="1:2" x14ac:dyDescent="0.25">
      <c r="A3260" s="65" t="s">
        <v>4436</v>
      </c>
      <c r="B3260" s="66">
        <v>584835</v>
      </c>
    </row>
    <row r="3261" spans="1:2" x14ac:dyDescent="0.25">
      <c r="A3261" s="65" t="s">
        <v>4437</v>
      </c>
      <c r="B3261" s="66">
        <v>584926</v>
      </c>
    </row>
    <row r="3262" spans="1:2" x14ac:dyDescent="0.25">
      <c r="A3262" s="65" t="s">
        <v>4438</v>
      </c>
      <c r="B3262" s="66">
        <v>580206</v>
      </c>
    </row>
    <row r="3263" spans="1:2" x14ac:dyDescent="0.25">
      <c r="A3263" s="65" t="s">
        <v>4439</v>
      </c>
      <c r="B3263" s="66">
        <v>217876</v>
      </c>
    </row>
    <row r="3264" spans="1:2" x14ac:dyDescent="0.25">
      <c r="A3264" s="65" t="s">
        <v>4440</v>
      </c>
      <c r="B3264" s="66">
        <v>586260</v>
      </c>
    </row>
    <row r="3265" spans="1:2" x14ac:dyDescent="0.25">
      <c r="A3265" s="65" t="s">
        <v>4441</v>
      </c>
      <c r="B3265" s="66">
        <v>580610</v>
      </c>
    </row>
    <row r="3266" spans="1:2" x14ac:dyDescent="0.25">
      <c r="A3266" s="65" t="s">
        <v>12457</v>
      </c>
      <c r="B3266" s="66">
        <v>593837</v>
      </c>
    </row>
    <row r="3267" spans="1:2" x14ac:dyDescent="0.25">
      <c r="A3267" s="65" t="s">
        <v>4442</v>
      </c>
      <c r="B3267" s="66">
        <v>365404</v>
      </c>
    </row>
    <row r="3268" spans="1:2" x14ac:dyDescent="0.25">
      <c r="A3268" s="65" t="s">
        <v>4443</v>
      </c>
      <c r="B3268" s="66">
        <v>62398</v>
      </c>
    </row>
    <row r="3269" spans="1:2" x14ac:dyDescent="0.25">
      <c r="A3269" s="65" t="s">
        <v>4444</v>
      </c>
      <c r="B3269" s="66">
        <v>581086</v>
      </c>
    </row>
    <row r="3270" spans="1:2" x14ac:dyDescent="0.25">
      <c r="A3270" s="65" t="s">
        <v>4445</v>
      </c>
      <c r="B3270" s="66">
        <v>492619</v>
      </c>
    </row>
    <row r="3271" spans="1:2" x14ac:dyDescent="0.25">
      <c r="A3271" s="65" t="s">
        <v>4446</v>
      </c>
      <c r="B3271" s="66">
        <v>586476</v>
      </c>
    </row>
    <row r="3272" spans="1:2" x14ac:dyDescent="0.25">
      <c r="A3272" s="65" t="s">
        <v>4447</v>
      </c>
      <c r="B3272" s="66">
        <v>62412</v>
      </c>
    </row>
    <row r="3273" spans="1:2" x14ac:dyDescent="0.25">
      <c r="A3273" s="65" t="s">
        <v>4448</v>
      </c>
      <c r="B3273" s="66">
        <v>588776</v>
      </c>
    </row>
    <row r="3274" spans="1:2" x14ac:dyDescent="0.25">
      <c r="A3274" s="65" t="s">
        <v>4449</v>
      </c>
      <c r="B3274" s="66">
        <v>585847</v>
      </c>
    </row>
    <row r="3275" spans="1:2" x14ac:dyDescent="0.25">
      <c r="A3275" s="65" t="s">
        <v>4450</v>
      </c>
      <c r="B3275" s="66">
        <v>489158</v>
      </c>
    </row>
    <row r="3276" spans="1:2" x14ac:dyDescent="0.25">
      <c r="A3276" s="65" t="s">
        <v>4451</v>
      </c>
      <c r="B3276" s="66">
        <v>575258</v>
      </c>
    </row>
    <row r="3277" spans="1:2" x14ac:dyDescent="0.25">
      <c r="A3277" s="65" t="s">
        <v>4452</v>
      </c>
      <c r="B3277" s="66">
        <v>62417</v>
      </c>
    </row>
    <row r="3278" spans="1:2" x14ac:dyDescent="0.25">
      <c r="A3278" s="65" t="s">
        <v>4453</v>
      </c>
      <c r="B3278" s="66">
        <v>62418</v>
      </c>
    </row>
    <row r="3279" spans="1:2" x14ac:dyDescent="0.25">
      <c r="A3279" s="65" t="s">
        <v>4454</v>
      </c>
      <c r="B3279" s="66">
        <v>575029</v>
      </c>
    </row>
    <row r="3280" spans="1:2" x14ac:dyDescent="0.25">
      <c r="A3280" s="65" t="s">
        <v>4455</v>
      </c>
      <c r="B3280" s="66">
        <v>62421</v>
      </c>
    </row>
    <row r="3281" spans="1:2" x14ac:dyDescent="0.25">
      <c r="A3281" s="65" t="s">
        <v>4456</v>
      </c>
      <c r="B3281" s="66">
        <v>62422</v>
      </c>
    </row>
    <row r="3282" spans="1:2" x14ac:dyDescent="0.25">
      <c r="A3282" s="65" t="s">
        <v>4457</v>
      </c>
      <c r="B3282" s="66">
        <v>62425</v>
      </c>
    </row>
    <row r="3283" spans="1:2" x14ac:dyDescent="0.25">
      <c r="A3283" s="65" t="s">
        <v>4458</v>
      </c>
      <c r="B3283" s="66">
        <v>106724</v>
      </c>
    </row>
    <row r="3284" spans="1:2" x14ac:dyDescent="0.25">
      <c r="A3284" s="65" t="s">
        <v>4459</v>
      </c>
      <c r="B3284" s="66">
        <v>579595</v>
      </c>
    </row>
    <row r="3285" spans="1:2" x14ac:dyDescent="0.25">
      <c r="A3285" s="65" t="s">
        <v>4460</v>
      </c>
      <c r="B3285" s="66">
        <v>580523</v>
      </c>
    </row>
    <row r="3286" spans="1:2" x14ac:dyDescent="0.25">
      <c r="A3286" s="65" t="s">
        <v>4461</v>
      </c>
      <c r="B3286" s="66">
        <v>213439</v>
      </c>
    </row>
    <row r="3287" spans="1:2" x14ac:dyDescent="0.25">
      <c r="A3287" s="65" t="s">
        <v>4462</v>
      </c>
      <c r="B3287" s="66">
        <v>65660</v>
      </c>
    </row>
    <row r="3288" spans="1:2" x14ac:dyDescent="0.25">
      <c r="A3288" s="65" t="s">
        <v>4463</v>
      </c>
      <c r="B3288" s="66">
        <v>493125</v>
      </c>
    </row>
    <row r="3289" spans="1:2" x14ac:dyDescent="0.25">
      <c r="A3289" s="65" t="s">
        <v>4464</v>
      </c>
      <c r="B3289" s="66">
        <v>217885</v>
      </c>
    </row>
    <row r="3290" spans="1:2" x14ac:dyDescent="0.25">
      <c r="A3290" s="65" t="s">
        <v>4465</v>
      </c>
      <c r="B3290" s="66">
        <v>577884</v>
      </c>
    </row>
    <row r="3291" spans="1:2" x14ac:dyDescent="0.25">
      <c r="A3291" s="65" t="s">
        <v>4466</v>
      </c>
      <c r="B3291" s="66">
        <v>104286</v>
      </c>
    </row>
    <row r="3292" spans="1:2" x14ac:dyDescent="0.25">
      <c r="A3292" s="65" t="s">
        <v>4467</v>
      </c>
      <c r="B3292" s="66">
        <v>579211</v>
      </c>
    </row>
    <row r="3293" spans="1:2" x14ac:dyDescent="0.25">
      <c r="A3293" s="65" t="s">
        <v>4468</v>
      </c>
      <c r="B3293" s="66">
        <v>490831</v>
      </c>
    </row>
    <row r="3294" spans="1:2" x14ac:dyDescent="0.25">
      <c r="A3294" s="65" t="s">
        <v>4469</v>
      </c>
      <c r="B3294" s="66">
        <v>580354</v>
      </c>
    </row>
    <row r="3295" spans="1:2" x14ac:dyDescent="0.25">
      <c r="A3295" s="65" t="s">
        <v>4470</v>
      </c>
      <c r="B3295" s="66">
        <v>577839</v>
      </c>
    </row>
    <row r="3296" spans="1:2" x14ac:dyDescent="0.25">
      <c r="A3296" s="65" t="s">
        <v>4471</v>
      </c>
      <c r="B3296" s="66">
        <v>584441</v>
      </c>
    </row>
    <row r="3297" spans="1:2" x14ac:dyDescent="0.25">
      <c r="A3297" s="65" t="s">
        <v>12458</v>
      </c>
      <c r="B3297" s="66">
        <v>594222</v>
      </c>
    </row>
    <row r="3298" spans="1:2" x14ac:dyDescent="0.25">
      <c r="A3298" s="65" t="s">
        <v>4472</v>
      </c>
      <c r="B3298" s="66">
        <v>584307</v>
      </c>
    </row>
    <row r="3299" spans="1:2" x14ac:dyDescent="0.25">
      <c r="A3299" s="65" t="s">
        <v>4473</v>
      </c>
      <c r="B3299" s="66">
        <v>490571</v>
      </c>
    </row>
    <row r="3300" spans="1:2" x14ac:dyDescent="0.25">
      <c r="A3300" s="65" t="s">
        <v>4474</v>
      </c>
      <c r="B3300" s="66">
        <v>62435</v>
      </c>
    </row>
    <row r="3301" spans="1:2" x14ac:dyDescent="0.25">
      <c r="A3301" s="65" t="s">
        <v>4475</v>
      </c>
      <c r="B3301" s="66">
        <v>576973</v>
      </c>
    </row>
    <row r="3302" spans="1:2" x14ac:dyDescent="0.25">
      <c r="A3302" s="65" t="s">
        <v>4476</v>
      </c>
      <c r="B3302" s="66">
        <v>217891</v>
      </c>
    </row>
    <row r="3303" spans="1:2" x14ac:dyDescent="0.25">
      <c r="A3303" s="65" t="s">
        <v>4477</v>
      </c>
      <c r="B3303" s="66">
        <v>583047</v>
      </c>
    </row>
    <row r="3304" spans="1:2" x14ac:dyDescent="0.25">
      <c r="A3304" s="65" t="s">
        <v>4478</v>
      </c>
      <c r="B3304" s="66">
        <v>62452</v>
      </c>
    </row>
    <row r="3305" spans="1:2" x14ac:dyDescent="0.25">
      <c r="A3305" s="65" t="s">
        <v>4479</v>
      </c>
      <c r="B3305" s="66">
        <v>580304</v>
      </c>
    </row>
    <row r="3306" spans="1:2" x14ac:dyDescent="0.25">
      <c r="A3306" s="65" t="s">
        <v>4480</v>
      </c>
      <c r="B3306" s="66">
        <v>217894</v>
      </c>
    </row>
    <row r="3307" spans="1:2" x14ac:dyDescent="0.25">
      <c r="A3307" s="65" t="s">
        <v>4481</v>
      </c>
      <c r="B3307" s="66">
        <v>212679</v>
      </c>
    </row>
    <row r="3308" spans="1:2" x14ac:dyDescent="0.25">
      <c r="A3308" s="65" t="s">
        <v>4482</v>
      </c>
      <c r="B3308" s="66">
        <v>496777</v>
      </c>
    </row>
    <row r="3309" spans="1:2" x14ac:dyDescent="0.25">
      <c r="A3309" s="65" t="s">
        <v>4483</v>
      </c>
      <c r="B3309" s="66">
        <v>576732</v>
      </c>
    </row>
    <row r="3310" spans="1:2" x14ac:dyDescent="0.25">
      <c r="A3310" s="65" t="s">
        <v>4484</v>
      </c>
      <c r="B3310" s="66">
        <v>62457</v>
      </c>
    </row>
    <row r="3311" spans="1:2" x14ac:dyDescent="0.25">
      <c r="A3311" s="65" t="s">
        <v>4485</v>
      </c>
      <c r="B3311" s="66">
        <v>62458</v>
      </c>
    </row>
    <row r="3312" spans="1:2" x14ac:dyDescent="0.25">
      <c r="A3312" s="65" t="s">
        <v>4486</v>
      </c>
      <c r="B3312" s="66">
        <v>225979</v>
      </c>
    </row>
    <row r="3313" spans="1:2" x14ac:dyDescent="0.25">
      <c r="A3313" s="65" t="s">
        <v>4487</v>
      </c>
      <c r="B3313" s="66">
        <v>575536</v>
      </c>
    </row>
    <row r="3314" spans="1:2" x14ac:dyDescent="0.25">
      <c r="A3314" s="65" t="s">
        <v>4488</v>
      </c>
      <c r="B3314" s="66">
        <v>365558</v>
      </c>
    </row>
    <row r="3315" spans="1:2" x14ac:dyDescent="0.25">
      <c r="A3315" s="65" t="s">
        <v>12459</v>
      </c>
      <c r="B3315" s="66">
        <v>594442</v>
      </c>
    </row>
    <row r="3316" spans="1:2" x14ac:dyDescent="0.25">
      <c r="A3316" s="65" t="s">
        <v>4489</v>
      </c>
      <c r="B3316" s="66">
        <v>582278</v>
      </c>
    </row>
    <row r="3317" spans="1:2" x14ac:dyDescent="0.25">
      <c r="A3317" s="65" t="s">
        <v>4490</v>
      </c>
      <c r="B3317" s="66">
        <v>262889</v>
      </c>
    </row>
    <row r="3318" spans="1:2" x14ac:dyDescent="0.25">
      <c r="A3318" s="65" t="s">
        <v>4491</v>
      </c>
      <c r="B3318" s="66">
        <v>62481</v>
      </c>
    </row>
    <row r="3319" spans="1:2" x14ac:dyDescent="0.25">
      <c r="A3319" s="65" t="s">
        <v>4492</v>
      </c>
      <c r="B3319" s="66">
        <v>65680</v>
      </c>
    </row>
    <row r="3320" spans="1:2" x14ac:dyDescent="0.25">
      <c r="A3320" s="65" t="s">
        <v>4493</v>
      </c>
      <c r="B3320" s="66">
        <v>262904</v>
      </c>
    </row>
    <row r="3321" spans="1:2" x14ac:dyDescent="0.25">
      <c r="A3321" s="65" t="s">
        <v>4494</v>
      </c>
      <c r="B3321" s="66">
        <v>67208</v>
      </c>
    </row>
    <row r="3322" spans="1:2" x14ac:dyDescent="0.25">
      <c r="A3322" s="65" t="s">
        <v>4495</v>
      </c>
      <c r="B3322" s="66">
        <v>217917</v>
      </c>
    </row>
    <row r="3323" spans="1:2" x14ac:dyDescent="0.25">
      <c r="A3323" s="65" t="s">
        <v>4496</v>
      </c>
      <c r="B3323" s="66">
        <v>59291</v>
      </c>
    </row>
    <row r="3324" spans="1:2" x14ac:dyDescent="0.25">
      <c r="A3324" s="65" t="s">
        <v>4497</v>
      </c>
      <c r="B3324" s="66">
        <v>65688</v>
      </c>
    </row>
    <row r="3325" spans="1:2" x14ac:dyDescent="0.25">
      <c r="A3325" s="65" t="s">
        <v>4498</v>
      </c>
      <c r="B3325" s="66">
        <v>62494</v>
      </c>
    </row>
    <row r="3326" spans="1:2" x14ac:dyDescent="0.25">
      <c r="A3326" s="65" t="s">
        <v>4499</v>
      </c>
      <c r="B3326" s="66">
        <v>105217</v>
      </c>
    </row>
    <row r="3327" spans="1:2" x14ac:dyDescent="0.25">
      <c r="A3327" s="65" t="s">
        <v>4500</v>
      </c>
      <c r="B3327" s="66">
        <v>104291</v>
      </c>
    </row>
    <row r="3328" spans="1:2" x14ac:dyDescent="0.25">
      <c r="A3328" s="65" t="s">
        <v>4501</v>
      </c>
      <c r="B3328" s="66">
        <v>581438</v>
      </c>
    </row>
    <row r="3329" spans="1:2" x14ac:dyDescent="0.25">
      <c r="A3329" s="65" t="s">
        <v>4502</v>
      </c>
      <c r="B3329" s="66">
        <v>67211</v>
      </c>
    </row>
    <row r="3330" spans="1:2" x14ac:dyDescent="0.25">
      <c r="A3330" s="65" t="s">
        <v>4503</v>
      </c>
      <c r="B3330" s="66">
        <v>582649</v>
      </c>
    </row>
    <row r="3331" spans="1:2" x14ac:dyDescent="0.25">
      <c r="A3331" s="65" t="s">
        <v>4504</v>
      </c>
      <c r="B3331" s="66">
        <v>575382</v>
      </c>
    </row>
    <row r="3332" spans="1:2" x14ac:dyDescent="0.25">
      <c r="A3332" s="65" t="s">
        <v>4505</v>
      </c>
      <c r="B3332" s="66">
        <v>583907</v>
      </c>
    </row>
    <row r="3333" spans="1:2" x14ac:dyDescent="0.25">
      <c r="A3333" s="65" t="s">
        <v>4506</v>
      </c>
      <c r="B3333" s="66">
        <v>44214</v>
      </c>
    </row>
    <row r="3334" spans="1:2" x14ac:dyDescent="0.25">
      <c r="A3334" s="65" t="s">
        <v>4507</v>
      </c>
      <c r="B3334" s="66">
        <v>491472</v>
      </c>
    </row>
    <row r="3335" spans="1:2" x14ac:dyDescent="0.25">
      <c r="A3335" s="65" t="s">
        <v>4508</v>
      </c>
      <c r="B3335" s="66">
        <v>486981</v>
      </c>
    </row>
    <row r="3336" spans="1:2" x14ac:dyDescent="0.25">
      <c r="A3336" s="65" t="s">
        <v>4509</v>
      </c>
      <c r="B3336" s="66">
        <v>586216</v>
      </c>
    </row>
    <row r="3337" spans="1:2" x14ac:dyDescent="0.25">
      <c r="A3337" s="65" t="s">
        <v>4510</v>
      </c>
      <c r="B3337" s="66">
        <v>62508</v>
      </c>
    </row>
    <row r="3338" spans="1:2" x14ac:dyDescent="0.25">
      <c r="A3338" s="65" t="s">
        <v>4511</v>
      </c>
      <c r="B3338" s="66">
        <v>62509</v>
      </c>
    </row>
    <row r="3339" spans="1:2" x14ac:dyDescent="0.25">
      <c r="A3339" s="65" t="s">
        <v>4512</v>
      </c>
      <c r="B3339" s="66">
        <v>212893</v>
      </c>
    </row>
    <row r="3340" spans="1:2" x14ac:dyDescent="0.25">
      <c r="A3340" s="65" t="s">
        <v>4513</v>
      </c>
      <c r="B3340" s="66">
        <v>59296</v>
      </c>
    </row>
    <row r="3341" spans="1:2" x14ac:dyDescent="0.25">
      <c r="A3341" s="65" t="s">
        <v>4514</v>
      </c>
      <c r="B3341" s="66">
        <v>263029</v>
      </c>
    </row>
    <row r="3342" spans="1:2" x14ac:dyDescent="0.25">
      <c r="A3342" s="65" t="s">
        <v>4515</v>
      </c>
      <c r="B3342" s="66">
        <v>217920</v>
      </c>
    </row>
    <row r="3343" spans="1:2" x14ac:dyDescent="0.25">
      <c r="A3343" s="65" t="s">
        <v>4516</v>
      </c>
      <c r="B3343" s="66">
        <v>105218</v>
      </c>
    </row>
    <row r="3344" spans="1:2" x14ac:dyDescent="0.25">
      <c r="A3344" s="65" t="s">
        <v>4517</v>
      </c>
      <c r="B3344" s="66">
        <v>67214</v>
      </c>
    </row>
    <row r="3345" spans="1:2" x14ac:dyDescent="0.25">
      <c r="A3345" s="65" t="s">
        <v>4518</v>
      </c>
      <c r="B3345" s="66">
        <v>584905</v>
      </c>
    </row>
    <row r="3346" spans="1:2" x14ac:dyDescent="0.25">
      <c r="A3346" s="65" t="s">
        <v>4519</v>
      </c>
      <c r="B3346" s="66">
        <v>59298</v>
      </c>
    </row>
    <row r="3347" spans="1:2" x14ac:dyDescent="0.25">
      <c r="A3347" s="65" t="s">
        <v>4520</v>
      </c>
      <c r="B3347" s="66">
        <v>584742</v>
      </c>
    </row>
    <row r="3348" spans="1:2" x14ac:dyDescent="0.25">
      <c r="A3348" s="65" t="s">
        <v>4521</v>
      </c>
      <c r="B3348" s="66">
        <v>213594</v>
      </c>
    </row>
    <row r="3349" spans="1:2" x14ac:dyDescent="0.25">
      <c r="A3349" s="65" t="s">
        <v>4522</v>
      </c>
      <c r="B3349" s="66">
        <v>62520</v>
      </c>
    </row>
    <row r="3350" spans="1:2" x14ac:dyDescent="0.25">
      <c r="A3350" s="65" t="s">
        <v>4523</v>
      </c>
      <c r="B3350" s="66">
        <v>493463</v>
      </c>
    </row>
    <row r="3351" spans="1:2" x14ac:dyDescent="0.25">
      <c r="A3351" s="65" t="s">
        <v>4524</v>
      </c>
      <c r="B3351" s="66">
        <v>65702</v>
      </c>
    </row>
    <row r="3352" spans="1:2" x14ac:dyDescent="0.25">
      <c r="A3352" s="65" t="s">
        <v>58</v>
      </c>
      <c r="B3352" s="66">
        <v>590977</v>
      </c>
    </row>
    <row r="3353" spans="1:2" x14ac:dyDescent="0.25">
      <c r="A3353" s="65" t="s">
        <v>4525</v>
      </c>
      <c r="B3353" s="66">
        <v>588124</v>
      </c>
    </row>
    <row r="3354" spans="1:2" x14ac:dyDescent="0.25">
      <c r="A3354" s="65" t="s">
        <v>4526</v>
      </c>
      <c r="B3354" s="66">
        <v>492777</v>
      </c>
    </row>
    <row r="3355" spans="1:2" x14ac:dyDescent="0.25">
      <c r="A3355" s="65" t="s">
        <v>4527</v>
      </c>
      <c r="B3355" s="66">
        <v>213608</v>
      </c>
    </row>
    <row r="3356" spans="1:2" x14ac:dyDescent="0.25">
      <c r="A3356" s="65" t="s">
        <v>4528</v>
      </c>
      <c r="B3356" s="66">
        <v>588545</v>
      </c>
    </row>
    <row r="3357" spans="1:2" x14ac:dyDescent="0.25">
      <c r="A3357" s="65" t="s">
        <v>4529</v>
      </c>
      <c r="B3357" s="66">
        <v>588801</v>
      </c>
    </row>
    <row r="3358" spans="1:2" x14ac:dyDescent="0.25">
      <c r="A3358" s="65" t="s">
        <v>4530</v>
      </c>
      <c r="B3358" s="66">
        <v>497397</v>
      </c>
    </row>
    <row r="3359" spans="1:2" x14ac:dyDescent="0.25">
      <c r="A3359" s="65" t="s">
        <v>4531</v>
      </c>
      <c r="B3359" s="66">
        <v>491361</v>
      </c>
    </row>
    <row r="3360" spans="1:2" x14ac:dyDescent="0.25">
      <c r="A3360" s="65" t="s">
        <v>4532</v>
      </c>
      <c r="B3360" s="66">
        <v>493089</v>
      </c>
    </row>
    <row r="3361" spans="1:2" x14ac:dyDescent="0.25">
      <c r="A3361" s="65" t="s">
        <v>4533</v>
      </c>
      <c r="B3361" s="66">
        <v>62525</v>
      </c>
    </row>
    <row r="3362" spans="1:2" x14ac:dyDescent="0.25">
      <c r="A3362" s="65" t="s">
        <v>4534</v>
      </c>
      <c r="B3362" s="66">
        <v>492621</v>
      </c>
    </row>
    <row r="3363" spans="1:2" x14ac:dyDescent="0.25">
      <c r="A3363" s="65" t="s">
        <v>4535</v>
      </c>
      <c r="B3363" s="66">
        <v>491095</v>
      </c>
    </row>
    <row r="3364" spans="1:2" x14ac:dyDescent="0.25">
      <c r="A3364" s="65" t="s">
        <v>4536</v>
      </c>
      <c r="B3364" s="66">
        <v>65705</v>
      </c>
    </row>
    <row r="3365" spans="1:2" x14ac:dyDescent="0.25">
      <c r="A3365" s="65" t="s">
        <v>4537</v>
      </c>
      <c r="B3365" s="66">
        <v>588704</v>
      </c>
    </row>
    <row r="3366" spans="1:2" x14ac:dyDescent="0.25">
      <c r="A3366" s="65" t="s">
        <v>4538</v>
      </c>
      <c r="B3366" s="66">
        <v>580459</v>
      </c>
    </row>
    <row r="3367" spans="1:2" x14ac:dyDescent="0.25">
      <c r="A3367" s="65" t="s">
        <v>4539</v>
      </c>
      <c r="B3367" s="66">
        <v>105797</v>
      </c>
    </row>
    <row r="3368" spans="1:2" x14ac:dyDescent="0.25">
      <c r="A3368" s="65" t="s">
        <v>4540</v>
      </c>
      <c r="B3368" s="66">
        <v>584497</v>
      </c>
    </row>
    <row r="3369" spans="1:2" x14ac:dyDescent="0.25">
      <c r="A3369" s="65" t="s">
        <v>4541</v>
      </c>
      <c r="B3369" s="66">
        <v>584479</v>
      </c>
    </row>
    <row r="3370" spans="1:2" x14ac:dyDescent="0.25">
      <c r="A3370" s="65" t="s">
        <v>4542</v>
      </c>
      <c r="B3370" s="66">
        <v>67222</v>
      </c>
    </row>
    <row r="3371" spans="1:2" x14ac:dyDescent="0.25">
      <c r="A3371" s="65" t="s">
        <v>4543</v>
      </c>
      <c r="B3371" s="66">
        <v>217922</v>
      </c>
    </row>
    <row r="3372" spans="1:2" x14ac:dyDescent="0.25">
      <c r="A3372" s="65" t="s">
        <v>4544</v>
      </c>
      <c r="B3372" s="66">
        <v>588379</v>
      </c>
    </row>
    <row r="3373" spans="1:2" x14ac:dyDescent="0.25">
      <c r="A3373" s="65" t="s">
        <v>4545</v>
      </c>
      <c r="B3373" s="66">
        <v>583931</v>
      </c>
    </row>
    <row r="3374" spans="1:2" x14ac:dyDescent="0.25">
      <c r="A3374" s="65" t="s">
        <v>4546</v>
      </c>
      <c r="B3374" s="66">
        <v>575670</v>
      </c>
    </row>
    <row r="3375" spans="1:2" x14ac:dyDescent="0.25">
      <c r="A3375" s="65" t="s">
        <v>4547</v>
      </c>
      <c r="B3375" s="66">
        <v>584471</v>
      </c>
    </row>
    <row r="3376" spans="1:2" x14ac:dyDescent="0.25">
      <c r="A3376" s="65" t="s">
        <v>4548</v>
      </c>
      <c r="B3376" s="66">
        <v>489327</v>
      </c>
    </row>
    <row r="3377" spans="1:2" x14ac:dyDescent="0.25">
      <c r="A3377" s="65" t="s">
        <v>4549</v>
      </c>
      <c r="B3377" s="66">
        <v>62537</v>
      </c>
    </row>
    <row r="3378" spans="1:2" x14ac:dyDescent="0.25">
      <c r="A3378" s="65" t="s">
        <v>4550</v>
      </c>
      <c r="B3378" s="66">
        <v>490555</v>
      </c>
    </row>
    <row r="3379" spans="1:2" x14ac:dyDescent="0.25">
      <c r="A3379" s="65" t="s">
        <v>4551</v>
      </c>
      <c r="B3379" s="66">
        <v>585643</v>
      </c>
    </row>
    <row r="3380" spans="1:2" x14ac:dyDescent="0.25">
      <c r="A3380" s="65" t="s">
        <v>4552</v>
      </c>
      <c r="B3380" s="66">
        <v>577919</v>
      </c>
    </row>
    <row r="3381" spans="1:2" x14ac:dyDescent="0.25">
      <c r="A3381" s="65" t="s">
        <v>4553</v>
      </c>
      <c r="B3381" s="66">
        <v>106811</v>
      </c>
    </row>
    <row r="3382" spans="1:2" x14ac:dyDescent="0.25">
      <c r="A3382" s="65" t="s">
        <v>4554</v>
      </c>
      <c r="B3382" s="66">
        <v>489365</v>
      </c>
    </row>
    <row r="3383" spans="1:2" x14ac:dyDescent="0.25">
      <c r="A3383" s="65" t="s">
        <v>4555</v>
      </c>
      <c r="B3383" s="66">
        <v>489429</v>
      </c>
    </row>
    <row r="3384" spans="1:2" x14ac:dyDescent="0.25">
      <c r="A3384" s="65" t="s">
        <v>4556</v>
      </c>
      <c r="B3384" s="66">
        <v>217923</v>
      </c>
    </row>
    <row r="3385" spans="1:2" x14ac:dyDescent="0.25">
      <c r="A3385" s="65" t="s">
        <v>4557</v>
      </c>
      <c r="B3385" s="66">
        <v>575163</v>
      </c>
    </row>
    <row r="3386" spans="1:2" x14ac:dyDescent="0.25">
      <c r="A3386" s="65" t="s">
        <v>4558</v>
      </c>
      <c r="B3386" s="66">
        <v>62546</v>
      </c>
    </row>
    <row r="3387" spans="1:2" x14ac:dyDescent="0.25">
      <c r="A3387" s="65" t="s">
        <v>4559</v>
      </c>
      <c r="B3387" s="66">
        <v>365774</v>
      </c>
    </row>
    <row r="3388" spans="1:2" x14ac:dyDescent="0.25">
      <c r="A3388" s="65" t="s">
        <v>4560</v>
      </c>
      <c r="B3388" s="66">
        <v>106726</v>
      </c>
    </row>
    <row r="3389" spans="1:2" x14ac:dyDescent="0.25">
      <c r="A3389" s="65" t="s">
        <v>4561</v>
      </c>
      <c r="B3389" s="66">
        <v>62548</v>
      </c>
    </row>
    <row r="3390" spans="1:2" x14ac:dyDescent="0.25">
      <c r="A3390" s="65" t="s">
        <v>4562</v>
      </c>
      <c r="B3390" s="66">
        <v>575227</v>
      </c>
    </row>
    <row r="3391" spans="1:2" x14ac:dyDescent="0.25">
      <c r="A3391" s="65" t="s">
        <v>4563</v>
      </c>
      <c r="B3391" s="66">
        <v>574888</v>
      </c>
    </row>
    <row r="3392" spans="1:2" x14ac:dyDescent="0.25">
      <c r="A3392" s="65" t="s">
        <v>4564</v>
      </c>
      <c r="B3392" s="66">
        <v>580045</v>
      </c>
    </row>
    <row r="3393" spans="1:2" x14ac:dyDescent="0.25">
      <c r="A3393" s="65" t="s">
        <v>4565</v>
      </c>
      <c r="B3393" s="66">
        <v>65711</v>
      </c>
    </row>
    <row r="3394" spans="1:2" x14ac:dyDescent="0.25">
      <c r="A3394" s="65" t="s">
        <v>4566</v>
      </c>
      <c r="B3394" s="66">
        <v>487030</v>
      </c>
    </row>
    <row r="3395" spans="1:2" x14ac:dyDescent="0.25">
      <c r="A3395" s="65" t="s">
        <v>4567</v>
      </c>
      <c r="B3395" s="66">
        <v>580517</v>
      </c>
    </row>
    <row r="3396" spans="1:2" x14ac:dyDescent="0.25">
      <c r="A3396" s="65" t="s">
        <v>4568</v>
      </c>
      <c r="B3396" s="66">
        <v>582324</v>
      </c>
    </row>
    <row r="3397" spans="1:2" x14ac:dyDescent="0.25">
      <c r="A3397" s="65" t="s">
        <v>4569</v>
      </c>
      <c r="B3397" s="66">
        <v>365799</v>
      </c>
    </row>
    <row r="3398" spans="1:2" x14ac:dyDescent="0.25">
      <c r="A3398" s="65" t="s">
        <v>4570</v>
      </c>
      <c r="B3398" s="66">
        <v>578664</v>
      </c>
    </row>
    <row r="3399" spans="1:2" x14ac:dyDescent="0.25">
      <c r="A3399" s="65" t="s">
        <v>4571</v>
      </c>
      <c r="B3399" s="66">
        <v>263166</v>
      </c>
    </row>
    <row r="3400" spans="1:2" x14ac:dyDescent="0.25">
      <c r="A3400" s="65" t="s">
        <v>4572</v>
      </c>
      <c r="B3400" s="66">
        <v>580419</v>
      </c>
    </row>
    <row r="3401" spans="1:2" x14ac:dyDescent="0.25">
      <c r="A3401" s="65" t="s">
        <v>4573</v>
      </c>
      <c r="B3401" s="66">
        <v>263174</v>
      </c>
    </row>
    <row r="3402" spans="1:2" x14ac:dyDescent="0.25">
      <c r="A3402" s="65" t="s">
        <v>4574</v>
      </c>
      <c r="B3402" s="66">
        <v>586055</v>
      </c>
    </row>
    <row r="3403" spans="1:2" x14ac:dyDescent="0.25">
      <c r="A3403" s="65" t="s">
        <v>4575</v>
      </c>
      <c r="B3403" s="66">
        <v>581205</v>
      </c>
    </row>
    <row r="3404" spans="1:2" x14ac:dyDescent="0.25">
      <c r="A3404" s="65" t="s">
        <v>4576</v>
      </c>
      <c r="B3404" s="66">
        <v>217932</v>
      </c>
    </row>
    <row r="3405" spans="1:2" x14ac:dyDescent="0.25">
      <c r="A3405" s="65" t="s">
        <v>4577</v>
      </c>
      <c r="B3405" s="66">
        <v>217933</v>
      </c>
    </row>
    <row r="3406" spans="1:2" x14ac:dyDescent="0.25">
      <c r="A3406" s="65" t="s">
        <v>4578</v>
      </c>
      <c r="B3406" s="66">
        <v>62556</v>
      </c>
    </row>
    <row r="3407" spans="1:2" x14ac:dyDescent="0.25">
      <c r="A3407" s="65" t="s">
        <v>4579</v>
      </c>
      <c r="B3407" s="66">
        <v>217934</v>
      </c>
    </row>
    <row r="3408" spans="1:2" x14ac:dyDescent="0.25">
      <c r="A3408" s="65" t="s">
        <v>4580</v>
      </c>
      <c r="B3408" s="66">
        <v>213648</v>
      </c>
    </row>
    <row r="3409" spans="1:2" x14ac:dyDescent="0.25">
      <c r="A3409" s="65" t="s">
        <v>4581</v>
      </c>
      <c r="B3409" s="66">
        <v>490996</v>
      </c>
    </row>
    <row r="3410" spans="1:2" x14ac:dyDescent="0.25">
      <c r="A3410" s="65" t="s">
        <v>4582</v>
      </c>
      <c r="B3410" s="66">
        <v>582656</v>
      </c>
    </row>
    <row r="3411" spans="1:2" x14ac:dyDescent="0.25">
      <c r="A3411" s="65" t="s">
        <v>4583</v>
      </c>
      <c r="B3411" s="66">
        <v>486984</v>
      </c>
    </row>
    <row r="3412" spans="1:2" x14ac:dyDescent="0.25">
      <c r="A3412" s="65" t="s">
        <v>4584</v>
      </c>
      <c r="B3412" s="66">
        <v>213655</v>
      </c>
    </row>
    <row r="3413" spans="1:2" x14ac:dyDescent="0.25">
      <c r="A3413" s="65" t="s">
        <v>4585</v>
      </c>
      <c r="B3413" s="66">
        <v>62561</v>
      </c>
    </row>
    <row r="3414" spans="1:2" x14ac:dyDescent="0.25">
      <c r="A3414" s="65" t="s">
        <v>4586</v>
      </c>
      <c r="B3414" s="66">
        <v>62562</v>
      </c>
    </row>
    <row r="3415" spans="1:2" x14ac:dyDescent="0.25">
      <c r="A3415" s="65" t="s">
        <v>4587</v>
      </c>
      <c r="B3415" s="66">
        <v>589250</v>
      </c>
    </row>
    <row r="3416" spans="1:2" x14ac:dyDescent="0.25">
      <c r="A3416" s="65" t="s">
        <v>4588</v>
      </c>
      <c r="B3416" s="66">
        <v>587213</v>
      </c>
    </row>
    <row r="3417" spans="1:2" x14ac:dyDescent="0.25">
      <c r="A3417" s="65" t="s">
        <v>4589</v>
      </c>
      <c r="B3417" s="66">
        <v>575269</v>
      </c>
    </row>
    <row r="3418" spans="1:2" x14ac:dyDescent="0.25">
      <c r="A3418" s="65" t="s">
        <v>4590</v>
      </c>
      <c r="B3418" s="66">
        <v>62567</v>
      </c>
    </row>
    <row r="3419" spans="1:2" x14ac:dyDescent="0.25">
      <c r="A3419" s="65" t="s">
        <v>4591</v>
      </c>
      <c r="B3419" s="66">
        <v>217939</v>
      </c>
    </row>
    <row r="3420" spans="1:2" x14ac:dyDescent="0.25">
      <c r="A3420" s="65" t="s">
        <v>4592</v>
      </c>
      <c r="B3420" s="66">
        <v>62568</v>
      </c>
    </row>
    <row r="3421" spans="1:2" x14ac:dyDescent="0.25">
      <c r="A3421" s="65" t="s">
        <v>4593</v>
      </c>
      <c r="B3421" s="66">
        <v>487265</v>
      </c>
    </row>
    <row r="3422" spans="1:2" x14ac:dyDescent="0.25">
      <c r="A3422" s="65" t="s">
        <v>4594</v>
      </c>
      <c r="B3422" s="66">
        <v>579639</v>
      </c>
    </row>
    <row r="3423" spans="1:2" x14ac:dyDescent="0.25">
      <c r="A3423" s="65" t="s">
        <v>4595</v>
      </c>
      <c r="B3423" s="66">
        <v>65716</v>
      </c>
    </row>
    <row r="3424" spans="1:2" x14ac:dyDescent="0.25">
      <c r="A3424" s="65" t="s">
        <v>4596</v>
      </c>
      <c r="B3424" s="66">
        <v>220138</v>
      </c>
    </row>
    <row r="3425" spans="1:2" x14ac:dyDescent="0.25">
      <c r="A3425" s="65" t="s">
        <v>4597</v>
      </c>
      <c r="B3425" s="66">
        <v>581519</v>
      </c>
    </row>
    <row r="3426" spans="1:2" x14ac:dyDescent="0.25">
      <c r="A3426" s="65" t="s">
        <v>4598</v>
      </c>
      <c r="B3426" s="66">
        <v>105227</v>
      </c>
    </row>
    <row r="3427" spans="1:2" x14ac:dyDescent="0.25">
      <c r="A3427" s="65" t="s">
        <v>4599</v>
      </c>
      <c r="B3427" s="66">
        <v>493110</v>
      </c>
    </row>
    <row r="3428" spans="1:2" x14ac:dyDescent="0.25">
      <c r="A3428" s="65" t="s">
        <v>4600</v>
      </c>
      <c r="B3428" s="66">
        <v>579474</v>
      </c>
    </row>
    <row r="3429" spans="1:2" x14ac:dyDescent="0.25">
      <c r="A3429" s="65" t="s">
        <v>4601</v>
      </c>
      <c r="B3429" s="66">
        <v>587593</v>
      </c>
    </row>
    <row r="3430" spans="1:2" x14ac:dyDescent="0.25">
      <c r="A3430" s="65" t="s">
        <v>4602</v>
      </c>
      <c r="B3430" s="66">
        <v>590726</v>
      </c>
    </row>
    <row r="3431" spans="1:2" x14ac:dyDescent="0.25">
      <c r="A3431" s="65" t="s">
        <v>4603</v>
      </c>
      <c r="B3431" s="66">
        <v>580468</v>
      </c>
    </row>
    <row r="3432" spans="1:2" x14ac:dyDescent="0.25">
      <c r="A3432" s="65" t="s">
        <v>4604</v>
      </c>
      <c r="B3432" s="66">
        <v>490311</v>
      </c>
    </row>
    <row r="3433" spans="1:2" x14ac:dyDescent="0.25">
      <c r="A3433" s="65" t="s">
        <v>4605</v>
      </c>
      <c r="B3433" s="66">
        <v>487093</v>
      </c>
    </row>
    <row r="3434" spans="1:2" x14ac:dyDescent="0.25">
      <c r="A3434" s="65" t="s">
        <v>4606</v>
      </c>
      <c r="B3434" s="66">
        <v>213683</v>
      </c>
    </row>
    <row r="3435" spans="1:2" x14ac:dyDescent="0.25">
      <c r="A3435" s="65" t="s">
        <v>4607</v>
      </c>
      <c r="B3435" s="66">
        <v>65717</v>
      </c>
    </row>
    <row r="3436" spans="1:2" x14ac:dyDescent="0.25">
      <c r="A3436" s="65" t="s">
        <v>4608</v>
      </c>
      <c r="B3436" s="66">
        <v>263260</v>
      </c>
    </row>
    <row r="3437" spans="1:2" x14ac:dyDescent="0.25">
      <c r="A3437" s="65" t="s">
        <v>4609</v>
      </c>
      <c r="B3437" s="66">
        <v>577951</v>
      </c>
    </row>
    <row r="3438" spans="1:2" x14ac:dyDescent="0.25">
      <c r="A3438" s="65" t="s">
        <v>4610</v>
      </c>
      <c r="B3438" s="66">
        <v>487098</v>
      </c>
    </row>
    <row r="3439" spans="1:2" x14ac:dyDescent="0.25">
      <c r="A3439" s="65" t="s">
        <v>4611</v>
      </c>
      <c r="B3439" s="66">
        <v>593364</v>
      </c>
    </row>
    <row r="3440" spans="1:2" x14ac:dyDescent="0.25">
      <c r="A3440" s="65" t="s">
        <v>4612</v>
      </c>
      <c r="B3440" s="66">
        <v>591147</v>
      </c>
    </row>
    <row r="3441" spans="1:2" x14ac:dyDescent="0.25">
      <c r="A3441" s="65" t="s">
        <v>4613</v>
      </c>
      <c r="B3441" s="66">
        <v>490860</v>
      </c>
    </row>
    <row r="3442" spans="1:2" x14ac:dyDescent="0.25">
      <c r="A3442" s="65" t="s">
        <v>4614</v>
      </c>
      <c r="B3442" s="66">
        <v>62587</v>
      </c>
    </row>
    <row r="3443" spans="1:2" x14ac:dyDescent="0.25">
      <c r="A3443" s="65" t="s">
        <v>4615</v>
      </c>
      <c r="B3443" s="66">
        <v>584476</v>
      </c>
    </row>
    <row r="3444" spans="1:2" x14ac:dyDescent="0.25">
      <c r="A3444" s="65" t="s">
        <v>4616</v>
      </c>
      <c r="B3444" s="66">
        <v>493507</v>
      </c>
    </row>
    <row r="3445" spans="1:2" x14ac:dyDescent="0.25">
      <c r="A3445" s="65" t="s">
        <v>4617</v>
      </c>
      <c r="B3445" s="66">
        <v>213693</v>
      </c>
    </row>
    <row r="3446" spans="1:2" x14ac:dyDescent="0.25">
      <c r="A3446" s="65" t="s">
        <v>4618</v>
      </c>
      <c r="B3446" s="66">
        <v>220140</v>
      </c>
    </row>
    <row r="3447" spans="1:2" x14ac:dyDescent="0.25">
      <c r="A3447" s="65" t="s">
        <v>4619</v>
      </c>
      <c r="B3447" s="66">
        <v>585743</v>
      </c>
    </row>
    <row r="3448" spans="1:2" x14ac:dyDescent="0.25">
      <c r="A3448" s="65" t="s">
        <v>4620</v>
      </c>
      <c r="B3448" s="66">
        <v>42656</v>
      </c>
    </row>
    <row r="3449" spans="1:2" x14ac:dyDescent="0.25">
      <c r="A3449" s="65" t="s">
        <v>4621</v>
      </c>
      <c r="B3449" s="66">
        <v>59315</v>
      </c>
    </row>
    <row r="3450" spans="1:2" x14ac:dyDescent="0.25">
      <c r="A3450" s="65" t="s">
        <v>4622</v>
      </c>
      <c r="B3450" s="66">
        <v>491181</v>
      </c>
    </row>
    <row r="3451" spans="1:2" x14ac:dyDescent="0.25">
      <c r="A3451" s="65" t="s">
        <v>4623</v>
      </c>
      <c r="B3451" s="66">
        <v>62591</v>
      </c>
    </row>
    <row r="3452" spans="1:2" x14ac:dyDescent="0.25">
      <c r="A3452" s="65" t="s">
        <v>4624</v>
      </c>
      <c r="B3452" s="66">
        <v>225343</v>
      </c>
    </row>
    <row r="3453" spans="1:2" x14ac:dyDescent="0.25">
      <c r="A3453" s="65" t="s">
        <v>4625</v>
      </c>
      <c r="B3453" s="66">
        <v>582547</v>
      </c>
    </row>
    <row r="3454" spans="1:2" x14ac:dyDescent="0.25">
      <c r="A3454" s="65" t="s">
        <v>4626</v>
      </c>
      <c r="B3454" s="66">
        <v>65718</v>
      </c>
    </row>
    <row r="3455" spans="1:2" x14ac:dyDescent="0.25">
      <c r="A3455" s="65" t="s">
        <v>4627</v>
      </c>
      <c r="B3455" s="66">
        <v>581907</v>
      </c>
    </row>
    <row r="3456" spans="1:2" x14ac:dyDescent="0.25">
      <c r="A3456" s="65" t="s">
        <v>4628</v>
      </c>
      <c r="B3456" s="66">
        <v>104604</v>
      </c>
    </row>
    <row r="3457" spans="1:2" x14ac:dyDescent="0.25">
      <c r="A3457" s="65" t="s">
        <v>4629</v>
      </c>
      <c r="B3457" s="66">
        <v>491916</v>
      </c>
    </row>
    <row r="3458" spans="1:2" x14ac:dyDescent="0.25">
      <c r="A3458" s="65" t="s">
        <v>4630</v>
      </c>
      <c r="B3458" s="66">
        <v>490763</v>
      </c>
    </row>
    <row r="3459" spans="1:2" x14ac:dyDescent="0.25">
      <c r="A3459" s="65" t="s">
        <v>4631</v>
      </c>
      <c r="B3459" s="66">
        <v>103930</v>
      </c>
    </row>
    <row r="3460" spans="1:2" x14ac:dyDescent="0.25">
      <c r="A3460" s="65" t="s">
        <v>4632</v>
      </c>
      <c r="B3460" s="66">
        <v>580135</v>
      </c>
    </row>
    <row r="3461" spans="1:2" x14ac:dyDescent="0.25">
      <c r="A3461" s="65" t="s">
        <v>4633</v>
      </c>
      <c r="B3461" s="66">
        <v>587348</v>
      </c>
    </row>
    <row r="3462" spans="1:2" x14ac:dyDescent="0.25">
      <c r="A3462" s="65" t="s">
        <v>4634</v>
      </c>
      <c r="B3462" s="66">
        <v>365884</v>
      </c>
    </row>
    <row r="3463" spans="1:2" x14ac:dyDescent="0.25">
      <c r="A3463" s="65" t="s">
        <v>4635</v>
      </c>
      <c r="B3463" s="66">
        <v>62597</v>
      </c>
    </row>
    <row r="3464" spans="1:2" x14ac:dyDescent="0.25">
      <c r="A3464" s="65" t="s">
        <v>4636</v>
      </c>
      <c r="B3464" s="66">
        <v>365886</v>
      </c>
    </row>
    <row r="3465" spans="1:2" x14ac:dyDescent="0.25">
      <c r="A3465" s="65" t="s">
        <v>4637</v>
      </c>
      <c r="B3465" s="66">
        <v>579981</v>
      </c>
    </row>
    <row r="3466" spans="1:2" x14ac:dyDescent="0.25">
      <c r="A3466" s="65" t="s">
        <v>4638</v>
      </c>
      <c r="B3466" s="66">
        <v>592356</v>
      </c>
    </row>
    <row r="3467" spans="1:2" x14ac:dyDescent="0.25">
      <c r="A3467" s="65" t="s">
        <v>4639</v>
      </c>
      <c r="B3467" s="66">
        <v>584108</v>
      </c>
    </row>
    <row r="3468" spans="1:2" x14ac:dyDescent="0.25">
      <c r="A3468" s="65" t="s">
        <v>4640</v>
      </c>
      <c r="B3468" s="66">
        <v>65719</v>
      </c>
    </row>
    <row r="3469" spans="1:2" x14ac:dyDescent="0.25">
      <c r="A3469" s="65" t="s">
        <v>4641</v>
      </c>
      <c r="B3469" s="66">
        <v>492786</v>
      </c>
    </row>
    <row r="3470" spans="1:2" x14ac:dyDescent="0.25">
      <c r="A3470" s="65" t="s">
        <v>4642</v>
      </c>
      <c r="B3470" s="66">
        <v>67246</v>
      </c>
    </row>
    <row r="3471" spans="1:2" x14ac:dyDescent="0.25">
      <c r="A3471" s="65" t="s">
        <v>4643</v>
      </c>
      <c r="B3471" s="66">
        <v>491164</v>
      </c>
    </row>
    <row r="3472" spans="1:2" x14ac:dyDescent="0.25">
      <c r="A3472" s="65" t="s">
        <v>4644</v>
      </c>
      <c r="B3472" s="66">
        <v>584863</v>
      </c>
    </row>
    <row r="3473" spans="1:2" x14ac:dyDescent="0.25">
      <c r="A3473" s="65" t="s">
        <v>4645</v>
      </c>
      <c r="B3473" s="66">
        <v>67247</v>
      </c>
    </row>
    <row r="3474" spans="1:2" x14ac:dyDescent="0.25">
      <c r="A3474" s="65" t="s">
        <v>4646</v>
      </c>
      <c r="B3474" s="66">
        <v>593050</v>
      </c>
    </row>
    <row r="3475" spans="1:2" x14ac:dyDescent="0.25">
      <c r="A3475" s="65" t="s">
        <v>4647</v>
      </c>
      <c r="B3475" s="66">
        <v>584725</v>
      </c>
    </row>
    <row r="3476" spans="1:2" x14ac:dyDescent="0.25">
      <c r="A3476" s="65" t="s">
        <v>4648</v>
      </c>
      <c r="B3476" s="66">
        <v>65721</v>
      </c>
    </row>
    <row r="3477" spans="1:2" x14ac:dyDescent="0.25">
      <c r="A3477" s="65" t="s">
        <v>4649</v>
      </c>
      <c r="B3477" s="66">
        <v>105229</v>
      </c>
    </row>
    <row r="3478" spans="1:2" x14ac:dyDescent="0.25">
      <c r="A3478" s="65" t="s">
        <v>4650</v>
      </c>
      <c r="B3478" s="66">
        <v>62611</v>
      </c>
    </row>
    <row r="3479" spans="1:2" x14ac:dyDescent="0.25">
      <c r="A3479" s="65" t="s">
        <v>4651</v>
      </c>
      <c r="B3479" s="66">
        <v>588494</v>
      </c>
    </row>
    <row r="3480" spans="1:2" x14ac:dyDescent="0.25">
      <c r="A3480" s="65" t="s">
        <v>4652</v>
      </c>
      <c r="B3480" s="66">
        <v>574755</v>
      </c>
    </row>
    <row r="3481" spans="1:2" x14ac:dyDescent="0.25">
      <c r="A3481" s="65" t="s">
        <v>4653</v>
      </c>
      <c r="B3481" s="66">
        <v>492526</v>
      </c>
    </row>
    <row r="3482" spans="1:2" x14ac:dyDescent="0.25">
      <c r="A3482" s="65" t="s">
        <v>4654</v>
      </c>
      <c r="B3482" s="66">
        <v>578476</v>
      </c>
    </row>
    <row r="3483" spans="1:2" x14ac:dyDescent="0.25">
      <c r="A3483" s="65" t="s">
        <v>4655</v>
      </c>
      <c r="B3483" s="66">
        <v>592858</v>
      </c>
    </row>
    <row r="3484" spans="1:2" x14ac:dyDescent="0.25">
      <c r="A3484" s="65" t="s">
        <v>4656</v>
      </c>
      <c r="B3484" s="66">
        <v>583189</v>
      </c>
    </row>
    <row r="3485" spans="1:2" x14ac:dyDescent="0.25">
      <c r="A3485" s="65" t="s">
        <v>4657</v>
      </c>
      <c r="B3485" s="66">
        <v>587279</v>
      </c>
    </row>
    <row r="3486" spans="1:2" x14ac:dyDescent="0.25">
      <c r="A3486" s="65" t="s">
        <v>4658</v>
      </c>
      <c r="B3486" s="66">
        <v>497507</v>
      </c>
    </row>
    <row r="3487" spans="1:2" x14ac:dyDescent="0.25">
      <c r="A3487" s="65" t="s">
        <v>4659</v>
      </c>
      <c r="B3487" s="66">
        <v>213797</v>
      </c>
    </row>
    <row r="3488" spans="1:2" x14ac:dyDescent="0.25">
      <c r="A3488" s="65" t="s">
        <v>4660</v>
      </c>
      <c r="B3488" s="66">
        <v>584650</v>
      </c>
    </row>
    <row r="3489" spans="1:2" x14ac:dyDescent="0.25">
      <c r="A3489" s="65" t="s">
        <v>4661</v>
      </c>
      <c r="B3489" s="66">
        <v>591527</v>
      </c>
    </row>
    <row r="3490" spans="1:2" x14ac:dyDescent="0.25">
      <c r="A3490" s="65" t="s">
        <v>4661</v>
      </c>
      <c r="B3490" s="66">
        <v>579473</v>
      </c>
    </row>
    <row r="3491" spans="1:2" x14ac:dyDescent="0.25">
      <c r="A3491" s="65" t="s">
        <v>4662</v>
      </c>
      <c r="B3491" s="66">
        <v>62620</v>
      </c>
    </row>
    <row r="3492" spans="1:2" x14ac:dyDescent="0.25">
      <c r="A3492" s="65" t="s">
        <v>4663</v>
      </c>
      <c r="B3492" s="66">
        <v>584579</v>
      </c>
    </row>
    <row r="3493" spans="1:2" x14ac:dyDescent="0.25">
      <c r="A3493" s="65" t="s">
        <v>4664</v>
      </c>
      <c r="B3493" s="66">
        <v>365931</v>
      </c>
    </row>
    <row r="3494" spans="1:2" x14ac:dyDescent="0.25">
      <c r="A3494" s="65" t="s">
        <v>4665</v>
      </c>
      <c r="B3494" s="66">
        <v>67250</v>
      </c>
    </row>
    <row r="3495" spans="1:2" x14ac:dyDescent="0.25">
      <c r="A3495" s="65" t="s">
        <v>4666</v>
      </c>
      <c r="B3495" s="66">
        <v>217945</v>
      </c>
    </row>
    <row r="3496" spans="1:2" x14ac:dyDescent="0.25">
      <c r="A3496" s="65" t="s">
        <v>4667</v>
      </c>
      <c r="B3496" s="66">
        <v>589727</v>
      </c>
    </row>
    <row r="3497" spans="1:2" x14ac:dyDescent="0.25">
      <c r="A3497" s="65" t="s">
        <v>4668</v>
      </c>
      <c r="B3497" s="66">
        <v>490677</v>
      </c>
    </row>
    <row r="3498" spans="1:2" x14ac:dyDescent="0.25">
      <c r="A3498" s="65" t="s">
        <v>4669</v>
      </c>
      <c r="B3498" s="66">
        <v>577354</v>
      </c>
    </row>
    <row r="3499" spans="1:2" x14ac:dyDescent="0.25">
      <c r="A3499" s="65" t="s">
        <v>4670</v>
      </c>
      <c r="B3499" s="66">
        <v>579653</v>
      </c>
    </row>
    <row r="3500" spans="1:2" x14ac:dyDescent="0.25">
      <c r="A3500" s="65" t="s">
        <v>4671</v>
      </c>
      <c r="B3500" s="66">
        <v>492670</v>
      </c>
    </row>
    <row r="3501" spans="1:2" x14ac:dyDescent="0.25">
      <c r="A3501" s="65" t="s">
        <v>4672</v>
      </c>
      <c r="B3501" s="66">
        <v>486936</v>
      </c>
    </row>
    <row r="3502" spans="1:2" x14ac:dyDescent="0.25">
      <c r="A3502" s="65" t="s">
        <v>4673</v>
      </c>
      <c r="B3502" s="66">
        <v>579864</v>
      </c>
    </row>
    <row r="3503" spans="1:2" x14ac:dyDescent="0.25">
      <c r="A3503" s="65" t="s">
        <v>4674</v>
      </c>
      <c r="B3503" s="66">
        <v>62643</v>
      </c>
    </row>
    <row r="3504" spans="1:2" x14ac:dyDescent="0.25">
      <c r="A3504" s="65" t="s">
        <v>4675</v>
      </c>
      <c r="B3504" s="66">
        <v>580454</v>
      </c>
    </row>
    <row r="3505" spans="1:2" x14ac:dyDescent="0.25">
      <c r="A3505" s="65" t="s">
        <v>4676</v>
      </c>
      <c r="B3505" s="66">
        <v>365983</v>
      </c>
    </row>
    <row r="3506" spans="1:2" x14ac:dyDescent="0.25">
      <c r="A3506" s="65" t="s">
        <v>4677</v>
      </c>
      <c r="B3506" s="66">
        <v>492510</v>
      </c>
    </row>
    <row r="3507" spans="1:2" x14ac:dyDescent="0.25">
      <c r="A3507" s="65" t="s">
        <v>4678</v>
      </c>
      <c r="B3507" s="66">
        <v>587635</v>
      </c>
    </row>
    <row r="3508" spans="1:2" x14ac:dyDescent="0.25">
      <c r="A3508" s="65" t="s">
        <v>4679</v>
      </c>
      <c r="B3508" s="66">
        <v>62651</v>
      </c>
    </row>
    <row r="3509" spans="1:2" x14ac:dyDescent="0.25">
      <c r="A3509" s="65" t="s">
        <v>4680</v>
      </c>
      <c r="B3509" s="66">
        <v>576284</v>
      </c>
    </row>
    <row r="3510" spans="1:2" x14ac:dyDescent="0.25">
      <c r="A3510" s="65" t="s">
        <v>4681</v>
      </c>
      <c r="B3510" s="66">
        <v>65732</v>
      </c>
    </row>
    <row r="3511" spans="1:2" x14ac:dyDescent="0.25">
      <c r="A3511" s="65" t="s">
        <v>4682</v>
      </c>
      <c r="B3511" s="66">
        <v>581895</v>
      </c>
    </row>
    <row r="3512" spans="1:2" x14ac:dyDescent="0.25">
      <c r="A3512" s="65" t="s">
        <v>4683</v>
      </c>
      <c r="B3512" s="66">
        <v>62654</v>
      </c>
    </row>
    <row r="3513" spans="1:2" x14ac:dyDescent="0.25">
      <c r="A3513" s="65" t="s">
        <v>4684</v>
      </c>
      <c r="B3513" s="66">
        <v>497405</v>
      </c>
    </row>
    <row r="3514" spans="1:2" x14ac:dyDescent="0.25">
      <c r="A3514" s="65" t="s">
        <v>4685</v>
      </c>
      <c r="B3514" s="66">
        <v>104295</v>
      </c>
    </row>
    <row r="3515" spans="1:2" x14ac:dyDescent="0.25">
      <c r="A3515" s="65" t="s">
        <v>4686</v>
      </c>
      <c r="B3515" s="66">
        <v>581731</v>
      </c>
    </row>
    <row r="3516" spans="1:2" x14ac:dyDescent="0.25">
      <c r="A3516" s="65" t="s">
        <v>4687</v>
      </c>
      <c r="B3516" s="66">
        <v>217978</v>
      </c>
    </row>
    <row r="3517" spans="1:2" x14ac:dyDescent="0.25">
      <c r="A3517" s="65" t="s">
        <v>4688</v>
      </c>
      <c r="B3517" s="66">
        <v>263604</v>
      </c>
    </row>
    <row r="3518" spans="1:2" x14ac:dyDescent="0.25">
      <c r="A3518" s="65" t="s">
        <v>4689</v>
      </c>
      <c r="B3518" s="66">
        <v>583581</v>
      </c>
    </row>
    <row r="3519" spans="1:2" x14ac:dyDescent="0.25">
      <c r="A3519" s="65" t="s">
        <v>4690</v>
      </c>
      <c r="B3519" s="66">
        <v>487362</v>
      </c>
    </row>
    <row r="3520" spans="1:2" x14ac:dyDescent="0.25">
      <c r="A3520" s="65" t="s">
        <v>4691</v>
      </c>
      <c r="B3520" s="66">
        <v>576675</v>
      </c>
    </row>
    <row r="3521" spans="1:2" x14ac:dyDescent="0.25">
      <c r="A3521" s="65" t="s">
        <v>4692</v>
      </c>
      <c r="B3521" s="66">
        <v>544544</v>
      </c>
    </row>
    <row r="3522" spans="1:2" x14ac:dyDescent="0.25">
      <c r="A3522" s="65" t="s">
        <v>4693</v>
      </c>
      <c r="B3522" s="66">
        <v>592697</v>
      </c>
    </row>
    <row r="3523" spans="1:2" x14ac:dyDescent="0.25">
      <c r="A3523" s="65" t="s">
        <v>4694</v>
      </c>
      <c r="B3523" s="66">
        <v>263634</v>
      </c>
    </row>
    <row r="3524" spans="1:2" x14ac:dyDescent="0.25">
      <c r="A3524" s="65" t="s">
        <v>4695</v>
      </c>
      <c r="B3524" s="66">
        <v>581514</v>
      </c>
    </row>
    <row r="3525" spans="1:2" x14ac:dyDescent="0.25">
      <c r="A3525" s="65" t="s">
        <v>4696</v>
      </c>
      <c r="B3525" s="66">
        <v>587344</v>
      </c>
    </row>
    <row r="3526" spans="1:2" x14ac:dyDescent="0.25">
      <c r="A3526" s="65" t="s">
        <v>4697</v>
      </c>
      <c r="B3526" s="66">
        <v>59337</v>
      </c>
    </row>
    <row r="3527" spans="1:2" x14ac:dyDescent="0.25">
      <c r="A3527" s="65" t="s">
        <v>4698</v>
      </c>
      <c r="B3527" s="66">
        <v>62671</v>
      </c>
    </row>
    <row r="3528" spans="1:2" x14ac:dyDescent="0.25">
      <c r="A3528" s="65" t="s">
        <v>4699</v>
      </c>
      <c r="B3528" s="66">
        <v>366046</v>
      </c>
    </row>
    <row r="3529" spans="1:2" x14ac:dyDescent="0.25">
      <c r="A3529" s="65" t="s">
        <v>4700</v>
      </c>
      <c r="B3529" s="66">
        <v>213890</v>
      </c>
    </row>
    <row r="3530" spans="1:2" x14ac:dyDescent="0.25">
      <c r="A3530" s="65" t="s">
        <v>4701</v>
      </c>
      <c r="B3530" s="66">
        <v>581300</v>
      </c>
    </row>
    <row r="3531" spans="1:2" x14ac:dyDescent="0.25">
      <c r="A3531" s="65" t="s">
        <v>4702</v>
      </c>
      <c r="B3531" s="66">
        <v>217982</v>
      </c>
    </row>
    <row r="3532" spans="1:2" x14ac:dyDescent="0.25">
      <c r="A3532" s="65" t="s">
        <v>4703</v>
      </c>
      <c r="B3532" s="66">
        <v>492971</v>
      </c>
    </row>
    <row r="3533" spans="1:2" x14ac:dyDescent="0.25">
      <c r="A3533" s="65" t="s">
        <v>4704</v>
      </c>
      <c r="B3533" s="66">
        <v>67267</v>
      </c>
    </row>
    <row r="3534" spans="1:2" x14ac:dyDescent="0.25">
      <c r="A3534" s="65" t="s">
        <v>4705</v>
      </c>
      <c r="B3534" s="66">
        <v>490703</v>
      </c>
    </row>
    <row r="3535" spans="1:2" x14ac:dyDescent="0.25">
      <c r="A3535" s="65" t="s">
        <v>4706</v>
      </c>
      <c r="B3535" s="66">
        <v>263694</v>
      </c>
    </row>
    <row r="3536" spans="1:2" x14ac:dyDescent="0.25">
      <c r="A3536" s="65" t="s">
        <v>4707</v>
      </c>
      <c r="B3536" s="66">
        <v>580781</v>
      </c>
    </row>
    <row r="3537" spans="1:2" x14ac:dyDescent="0.25">
      <c r="A3537" s="65" t="s">
        <v>4708</v>
      </c>
      <c r="B3537" s="66">
        <v>584727</v>
      </c>
    </row>
    <row r="3538" spans="1:2" x14ac:dyDescent="0.25">
      <c r="A3538" s="65" t="s">
        <v>4709</v>
      </c>
      <c r="B3538" s="66">
        <v>579398</v>
      </c>
    </row>
    <row r="3539" spans="1:2" x14ac:dyDescent="0.25">
      <c r="A3539" s="65" t="s">
        <v>4710</v>
      </c>
      <c r="B3539" s="66">
        <v>592008</v>
      </c>
    </row>
    <row r="3540" spans="1:2" x14ac:dyDescent="0.25">
      <c r="A3540" s="65" t="s">
        <v>4711</v>
      </c>
      <c r="B3540" s="66">
        <v>67269</v>
      </c>
    </row>
    <row r="3541" spans="1:2" x14ac:dyDescent="0.25">
      <c r="A3541" s="65" t="s">
        <v>4712</v>
      </c>
      <c r="B3541" s="66">
        <v>263729</v>
      </c>
    </row>
    <row r="3542" spans="1:2" x14ac:dyDescent="0.25">
      <c r="A3542" s="65" t="s">
        <v>4713</v>
      </c>
      <c r="B3542" s="66">
        <v>65744</v>
      </c>
    </row>
    <row r="3543" spans="1:2" x14ac:dyDescent="0.25">
      <c r="A3543" s="65" t="s">
        <v>4714</v>
      </c>
      <c r="B3543" s="66">
        <v>62681</v>
      </c>
    </row>
    <row r="3544" spans="1:2" x14ac:dyDescent="0.25">
      <c r="A3544" s="65" t="s">
        <v>4715</v>
      </c>
      <c r="B3544" s="66">
        <v>586989</v>
      </c>
    </row>
    <row r="3545" spans="1:2" x14ac:dyDescent="0.25">
      <c r="A3545" s="65" t="s">
        <v>4716</v>
      </c>
      <c r="B3545" s="66">
        <v>226005</v>
      </c>
    </row>
    <row r="3546" spans="1:2" x14ac:dyDescent="0.25">
      <c r="A3546" s="65" t="s">
        <v>4717</v>
      </c>
      <c r="B3546" s="66">
        <v>104297</v>
      </c>
    </row>
    <row r="3547" spans="1:2" x14ac:dyDescent="0.25">
      <c r="A3547" s="65" t="s">
        <v>4718</v>
      </c>
      <c r="B3547" s="66">
        <v>213911</v>
      </c>
    </row>
    <row r="3548" spans="1:2" x14ac:dyDescent="0.25">
      <c r="A3548" s="65" t="s">
        <v>4719</v>
      </c>
      <c r="B3548" s="66">
        <v>584523</v>
      </c>
    </row>
    <row r="3549" spans="1:2" x14ac:dyDescent="0.25">
      <c r="A3549" s="65" t="s">
        <v>4720</v>
      </c>
      <c r="B3549" s="66">
        <v>217987</v>
      </c>
    </row>
    <row r="3550" spans="1:2" x14ac:dyDescent="0.25">
      <c r="A3550" s="65" t="s">
        <v>4721</v>
      </c>
      <c r="B3550" s="66">
        <v>496838</v>
      </c>
    </row>
    <row r="3551" spans="1:2" x14ac:dyDescent="0.25">
      <c r="A3551" s="65" t="s">
        <v>4722</v>
      </c>
      <c r="B3551" s="66">
        <v>62691</v>
      </c>
    </row>
    <row r="3552" spans="1:2" x14ac:dyDescent="0.25">
      <c r="A3552" s="65" t="s">
        <v>4723</v>
      </c>
      <c r="B3552" s="66">
        <v>576438</v>
      </c>
    </row>
    <row r="3553" spans="1:2" x14ac:dyDescent="0.25">
      <c r="A3553" s="65" t="s">
        <v>4724</v>
      </c>
      <c r="B3553" s="66">
        <v>62692</v>
      </c>
    </row>
    <row r="3554" spans="1:2" x14ac:dyDescent="0.25">
      <c r="A3554" s="65" t="s">
        <v>4725</v>
      </c>
      <c r="B3554" s="66">
        <v>62694</v>
      </c>
    </row>
    <row r="3555" spans="1:2" x14ac:dyDescent="0.25">
      <c r="A3555" s="65" t="s">
        <v>4726</v>
      </c>
      <c r="B3555" s="66">
        <v>585897</v>
      </c>
    </row>
    <row r="3556" spans="1:2" x14ac:dyDescent="0.25">
      <c r="A3556" s="65" t="s">
        <v>4727</v>
      </c>
      <c r="B3556" s="66">
        <v>576289</v>
      </c>
    </row>
    <row r="3557" spans="1:2" x14ac:dyDescent="0.25">
      <c r="A3557" s="65" t="s">
        <v>4728</v>
      </c>
      <c r="B3557" s="66">
        <v>263765</v>
      </c>
    </row>
    <row r="3558" spans="1:2" x14ac:dyDescent="0.25">
      <c r="A3558" s="65" t="s">
        <v>4728</v>
      </c>
      <c r="B3558" s="66">
        <v>487264</v>
      </c>
    </row>
    <row r="3559" spans="1:2" x14ac:dyDescent="0.25">
      <c r="A3559" s="65" t="s">
        <v>4729</v>
      </c>
      <c r="B3559" s="66">
        <v>582551</v>
      </c>
    </row>
    <row r="3560" spans="1:2" x14ac:dyDescent="0.25">
      <c r="A3560" s="65" t="s">
        <v>4730</v>
      </c>
      <c r="B3560" s="66">
        <v>491400</v>
      </c>
    </row>
    <row r="3561" spans="1:2" x14ac:dyDescent="0.25">
      <c r="A3561" s="65" t="s">
        <v>4731</v>
      </c>
      <c r="B3561" s="66">
        <v>575526</v>
      </c>
    </row>
    <row r="3562" spans="1:2" x14ac:dyDescent="0.25">
      <c r="A3562" s="65" t="s">
        <v>4732</v>
      </c>
      <c r="B3562" s="66">
        <v>263766</v>
      </c>
    </row>
    <row r="3563" spans="1:2" x14ac:dyDescent="0.25">
      <c r="A3563" s="65" t="s">
        <v>4733</v>
      </c>
      <c r="B3563" s="66">
        <v>489345</v>
      </c>
    </row>
    <row r="3564" spans="1:2" x14ac:dyDescent="0.25">
      <c r="A3564" s="65" t="s">
        <v>4734</v>
      </c>
      <c r="B3564" s="66">
        <v>586401</v>
      </c>
    </row>
    <row r="3565" spans="1:2" x14ac:dyDescent="0.25">
      <c r="A3565" s="65" t="s">
        <v>4735</v>
      </c>
      <c r="B3565" s="66">
        <v>64805</v>
      </c>
    </row>
    <row r="3566" spans="1:2" x14ac:dyDescent="0.25">
      <c r="A3566" s="65" t="s">
        <v>4736</v>
      </c>
      <c r="B3566" s="66">
        <v>493077</v>
      </c>
    </row>
    <row r="3567" spans="1:2" x14ac:dyDescent="0.25">
      <c r="A3567" s="65" t="s">
        <v>4737</v>
      </c>
      <c r="B3567" s="66">
        <v>491728</v>
      </c>
    </row>
    <row r="3568" spans="1:2" x14ac:dyDescent="0.25">
      <c r="A3568" s="65" t="s">
        <v>12460</v>
      </c>
      <c r="B3568" s="66">
        <v>594289</v>
      </c>
    </row>
    <row r="3569" spans="1:2" x14ac:dyDescent="0.25">
      <c r="A3569" s="65" t="s">
        <v>4738</v>
      </c>
      <c r="B3569" s="66">
        <v>263783</v>
      </c>
    </row>
    <row r="3570" spans="1:2" x14ac:dyDescent="0.25">
      <c r="A3570" s="65" t="s">
        <v>4739</v>
      </c>
      <c r="B3570" s="66">
        <v>577973</v>
      </c>
    </row>
    <row r="3571" spans="1:2" x14ac:dyDescent="0.25">
      <c r="A3571" s="65" t="s">
        <v>4740</v>
      </c>
      <c r="B3571" s="66">
        <v>586057</v>
      </c>
    </row>
    <row r="3572" spans="1:2" x14ac:dyDescent="0.25">
      <c r="A3572" s="65" t="s">
        <v>4741</v>
      </c>
      <c r="B3572" s="66">
        <v>582616</v>
      </c>
    </row>
    <row r="3573" spans="1:2" x14ac:dyDescent="0.25">
      <c r="A3573" s="65" t="s">
        <v>4742</v>
      </c>
      <c r="B3573" s="66">
        <v>217989</v>
      </c>
    </row>
    <row r="3574" spans="1:2" x14ac:dyDescent="0.25">
      <c r="A3574" s="65" t="s">
        <v>4743</v>
      </c>
      <c r="B3574" s="66">
        <v>579917</v>
      </c>
    </row>
    <row r="3575" spans="1:2" x14ac:dyDescent="0.25">
      <c r="A3575" s="65" t="s">
        <v>4744</v>
      </c>
      <c r="B3575" s="66">
        <v>217990</v>
      </c>
    </row>
    <row r="3576" spans="1:2" x14ac:dyDescent="0.25">
      <c r="A3576" s="65" t="s">
        <v>4745</v>
      </c>
      <c r="B3576" s="66">
        <v>62703</v>
      </c>
    </row>
    <row r="3577" spans="1:2" x14ac:dyDescent="0.25">
      <c r="A3577" s="65" t="s">
        <v>4746</v>
      </c>
      <c r="B3577" s="66">
        <v>65753</v>
      </c>
    </row>
    <row r="3578" spans="1:2" x14ac:dyDescent="0.25">
      <c r="A3578" s="65" t="s">
        <v>4747</v>
      </c>
      <c r="B3578" s="66">
        <v>583772</v>
      </c>
    </row>
    <row r="3579" spans="1:2" x14ac:dyDescent="0.25">
      <c r="A3579" s="65" t="s">
        <v>4748</v>
      </c>
      <c r="B3579" s="66">
        <v>226014</v>
      </c>
    </row>
    <row r="3580" spans="1:2" x14ac:dyDescent="0.25">
      <c r="A3580" s="65" t="s">
        <v>4749</v>
      </c>
      <c r="B3580" s="66">
        <v>493085</v>
      </c>
    </row>
    <row r="3581" spans="1:2" x14ac:dyDescent="0.25">
      <c r="A3581" s="65" t="s">
        <v>4750</v>
      </c>
      <c r="B3581" s="66">
        <v>491733</v>
      </c>
    </row>
    <row r="3582" spans="1:2" x14ac:dyDescent="0.25">
      <c r="A3582" s="65" t="s">
        <v>4751</v>
      </c>
      <c r="B3582" s="66">
        <v>65756</v>
      </c>
    </row>
    <row r="3583" spans="1:2" x14ac:dyDescent="0.25">
      <c r="A3583" s="65" t="s">
        <v>4752</v>
      </c>
      <c r="B3583" s="66">
        <v>43178</v>
      </c>
    </row>
    <row r="3584" spans="1:2" x14ac:dyDescent="0.25">
      <c r="A3584" s="65" t="s">
        <v>4753</v>
      </c>
      <c r="B3584" s="66">
        <v>59368</v>
      </c>
    </row>
    <row r="3585" spans="1:2" x14ac:dyDescent="0.25">
      <c r="A3585" s="65" t="s">
        <v>4754</v>
      </c>
      <c r="B3585" s="66">
        <v>575481</v>
      </c>
    </row>
    <row r="3586" spans="1:2" x14ac:dyDescent="0.25">
      <c r="A3586" s="65" t="s">
        <v>4755</v>
      </c>
      <c r="B3586" s="66">
        <v>589128</v>
      </c>
    </row>
    <row r="3587" spans="1:2" x14ac:dyDescent="0.25">
      <c r="A3587" s="65" t="s">
        <v>4756</v>
      </c>
      <c r="B3587" s="66">
        <v>213959</v>
      </c>
    </row>
    <row r="3588" spans="1:2" x14ac:dyDescent="0.25">
      <c r="A3588" s="65" t="s">
        <v>4757</v>
      </c>
      <c r="B3588" s="66">
        <v>62708</v>
      </c>
    </row>
    <row r="3589" spans="1:2" x14ac:dyDescent="0.25">
      <c r="A3589" s="65" t="s">
        <v>4758</v>
      </c>
      <c r="B3589" s="66">
        <v>213960</v>
      </c>
    </row>
    <row r="3590" spans="1:2" x14ac:dyDescent="0.25">
      <c r="A3590" s="65" t="s">
        <v>4759</v>
      </c>
      <c r="B3590" s="66">
        <v>576168</v>
      </c>
    </row>
    <row r="3591" spans="1:2" x14ac:dyDescent="0.25">
      <c r="A3591" s="65" t="s">
        <v>4760</v>
      </c>
      <c r="B3591" s="66">
        <v>580997</v>
      </c>
    </row>
    <row r="3592" spans="1:2" x14ac:dyDescent="0.25">
      <c r="A3592" s="65" t="s">
        <v>4761</v>
      </c>
      <c r="B3592" s="66">
        <v>213964</v>
      </c>
    </row>
    <row r="3593" spans="1:2" x14ac:dyDescent="0.25">
      <c r="A3593" s="65" t="s">
        <v>4762</v>
      </c>
      <c r="B3593" s="66">
        <v>67296</v>
      </c>
    </row>
    <row r="3594" spans="1:2" x14ac:dyDescent="0.25">
      <c r="A3594" s="65" t="s">
        <v>4763</v>
      </c>
      <c r="B3594" s="66">
        <v>213965</v>
      </c>
    </row>
    <row r="3595" spans="1:2" x14ac:dyDescent="0.25">
      <c r="A3595" s="65" t="s">
        <v>4764</v>
      </c>
      <c r="B3595" s="66">
        <v>580412</v>
      </c>
    </row>
    <row r="3596" spans="1:2" x14ac:dyDescent="0.25">
      <c r="A3596" s="65" t="s">
        <v>4765</v>
      </c>
      <c r="B3596" s="66">
        <v>491127</v>
      </c>
    </row>
    <row r="3597" spans="1:2" x14ac:dyDescent="0.25">
      <c r="A3597" s="65" t="s">
        <v>4766</v>
      </c>
      <c r="B3597" s="66">
        <v>584144</v>
      </c>
    </row>
    <row r="3598" spans="1:2" x14ac:dyDescent="0.25">
      <c r="A3598" s="65" t="s">
        <v>4767</v>
      </c>
      <c r="B3598" s="66">
        <v>581111</v>
      </c>
    </row>
    <row r="3599" spans="1:2" x14ac:dyDescent="0.25">
      <c r="A3599" s="65" t="s">
        <v>4768</v>
      </c>
      <c r="B3599" s="66">
        <v>587360</v>
      </c>
    </row>
    <row r="3600" spans="1:2" x14ac:dyDescent="0.25">
      <c r="A3600" s="65" t="s">
        <v>4769</v>
      </c>
      <c r="B3600" s="66">
        <v>366187</v>
      </c>
    </row>
    <row r="3601" spans="1:2" x14ac:dyDescent="0.25">
      <c r="A3601" s="65" t="s">
        <v>4770</v>
      </c>
      <c r="B3601" s="66">
        <v>586692</v>
      </c>
    </row>
    <row r="3602" spans="1:2" x14ac:dyDescent="0.25">
      <c r="A3602" s="65" t="s">
        <v>4771</v>
      </c>
      <c r="B3602" s="66">
        <v>492440</v>
      </c>
    </row>
    <row r="3603" spans="1:2" x14ac:dyDescent="0.25">
      <c r="A3603" s="65" t="s">
        <v>4772</v>
      </c>
      <c r="B3603" s="66">
        <v>217994</v>
      </c>
    </row>
    <row r="3604" spans="1:2" x14ac:dyDescent="0.25">
      <c r="A3604" s="65" t="s">
        <v>4773</v>
      </c>
      <c r="B3604" s="66">
        <v>487259</v>
      </c>
    </row>
    <row r="3605" spans="1:2" x14ac:dyDescent="0.25">
      <c r="A3605" s="65" t="s">
        <v>4772</v>
      </c>
      <c r="B3605" s="66">
        <v>584272</v>
      </c>
    </row>
    <row r="3606" spans="1:2" x14ac:dyDescent="0.25">
      <c r="A3606" s="65" t="s">
        <v>4774</v>
      </c>
      <c r="B3606" s="66">
        <v>575006</v>
      </c>
    </row>
    <row r="3607" spans="1:2" x14ac:dyDescent="0.25">
      <c r="A3607" s="65" t="s">
        <v>4775</v>
      </c>
      <c r="B3607" s="66">
        <v>486978</v>
      </c>
    </row>
    <row r="3608" spans="1:2" x14ac:dyDescent="0.25">
      <c r="A3608" s="65" t="s">
        <v>4776</v>
      </c>
      <c r="B3608" s="66">
        <v>213979</v>
      </c>
    </row>
    <row r="3609" spans="1:2" x14ac:dyDescent="0.25">
      <c r="A3609" s="65" t="s">
        <v>4777</v>
      </c>
      <c r="B3609" s="66">
        <v>494374</v>
      </c>
    </row>
    <row r="3610" spans="1:2" x14ac:dyDescent="0.25">
      <c r="A3610" s="65" t="s">
        <v>4778</v>
      </c>
      <c r="B3610" s="66">
        <v>489382</v>
      </c>
    </row>
    <row r="3611" spans="1:2" x14ac:dyDescent="0.25">
      <c r="A3611" s="65" t="s">
        <v>4779</v>
      </c>
      <c r="B3611" s="66">
        <v>59375</v>
      </c>
    </row>
    <row r="3612" spans="1:2" x14ac:dyDescent="0.25">
      <c r="A3612" s="65" t="s">
        <v>4780</v>
      </c>
      <c r="B3612" s="66">
        <v>493504</v>
      </c>
    </row>
    <row r="3613" spans="1:2" x14ac:dyDescent="0.25">
      <c r="A3613" s="65" t="s">
        <v>4781</v>
      </c>
      <c r="B3613" s="66">
        <v>217999</v>
      </c>
    </row>
    <row r="3614" spans="1:2" x14ac:dyDescent="0.25">
      <c r="A3614" s="65" t="s">
        <v>4782</v>
      </c>
      <c r="B3614" s="66">
        <v>218269</v>
      </c>
    </row>
    <row r="3615" spans="1:2" x14ac:dyDescent="0.25">
      <c r="A3615" s="65" t="s">
        <v>4782</v>
      </c>
      <c r="B3615" s="66">
        <v>579040</v>
      </c>
    </row>
    <row r="3616" spans="1:2" x14ac:dyDescent="0.25">
      <c r="A3616" s="65" t="s">
        <v>4783</v>
      </c>
      <c r="B3616" s="66">
        <v>577995</v>
      </c>
    </row>
    <row r="3617" spans="1:2" x14ac:dyDescent="0.25">
      <c r="A3617" s="65" t="s">
        <v>4784</v>
      </c>
      <c r="B3617" s="66">
        <v>218001</v>
      </c>
    </row>
    <row r="3618" spans="1:2" x14ac:dyDescent="0.25">
      <c r="A3618" s="65" t="s">
        <v>4785</v>
      </c>
      <c r="B3618" s="66">
        <v>489401</v>
      </c>
    </row>
    <row r="3619" spans="1:2" x14ac:dyDescent="0.25">
      <c r="A3619" s="65" t="s">
        <v>4786</v>
      </c>
      <c r="B3619" s="66">
        <v>263996</v>
      </c>
    </row>
    <row r="3620" spans="1:2" x14ac:dyDescent="0.25">
      <c r="A3620" s="65" t="s">
        <v>4787</v>
      </c>
      <c r="B3620" s="66">
        <v>576683</v>
      </c>
    </row>
    <row r="3621" spans="1:2" x14ac:dyDescent="0.25">
      <c r="A3621" s="65" t="s">
        <v>4788</v>
      </c>
      <c r="B3621" s="66">
        <v>576364</v>
      </c>
    </row>
    <row r="3622" spans="1:2" x14ac:dyDescent="0.25">
      <c r="A3622" s="65" t="s">
        <v>4789</v>
      </c>
      <c r="B3622" s="66">
        <v>274095</v>
      </c>
    </row>
    <row r="3623" spans="1:2" x14ac:dyDescent="0.25">
      <c r="A3623" s="65" t="s">
        <v>4790</v>
      </c>
      <c r="B3623" s="66">
        <v>580333</v>
      </c>
    </row>
    <row r="3624" spans="1:2" x14ac:dyDescent="0.25">
      <c r="A3624" s="65" t="s">
        <v>4791</v>
      </c>
      <c r="B3624" s="66">
        <v>213994</v>
      </c>
    </row>
    <row r="3625" spans="1:2" x14ac:dyDescent="0.25">
      <c r="A3625" s="65" t="s">
        <v>4792</v>
      </c>
      <c r="B3625" s="66">
        <v>592934</v>
      </c>
    </row>
    <row r="3626" spans="1:2" x14ac:dyDescent="0.25">
      <c r="A3626" s="65" t="s">
        <v>4793</v>
      </c>
      <c r="B3626" s="66">
        <v>579138</v>
      </c>
    </row>
    <row r="3627" spans="1:2" x14ac:dyDescent="0.25">
      <c r="A3627" s="65" t="s">
        <v>4794</v>
      </c>
      <c r="B3627" s="66">
        <v>264046</v>
      </c>
    </row>
    <row r="3628" spans="1:2" x14ac:dyDescent="0.25">
      <c r="A3628" s="65" t="s">
        <v>4795</v>
      </c>
      <c r="B3628" s="66">
        <v>586848</v>
      </c>
    </row>
    <row r="3629" spans="1:2" x14ac:dyDescent="0.25">
      <c r="A3629" s="65" t="s">
        <v>4796</v>
      </c>
      <c r="B3629" s="66">
        <v>67305</v>
      </c>
    </row>
    <row r="3630" spans="1:2" x14ac:dyDescent="0.25">
      <c r="A3630" s="65" t="s">
        <v>4797</v>
      </c>
      <c r="B3630" s="66">
        <v>264047</v>
      </c>
    </row>
    <row r="3631" spans="1:2" x14ac:dyDescent="0.25">
      <c r="A3631" s="65" t="s">
        <v>4798</v>
      </c>
      <c r="B3631" s="66">
        <v>65761</v>
      </c>
    </row>
    <row r="3632" spans="1:2" x14ac:dyDescent="0.25">
      <c r="A3632" s="65" t="s">
        <v>4799</v>
      </c>
      <c r="B3632" s="66">
        <v>65762</v>
      </c>
    </row>
    <row r="3633" spans="1:2" x14ac:dyDescent="0.25">
      <c r="A3633" s="65" t="s">
        <v>4800</v>
      </c>
      <c r="B3633" s="66">
        <v>65763</v>
      </c>
    </row>
    <row r="3634" spans="1:2" x14ac:dyDescent="0.25">
      <c r="A3634" s="65" t="s">
        <v>4801</v>
      </c>
      <c r="B3634" s="66">
        <v>218004</v>
      </c>
    </row>
    <row r="3635" spans="1:2" x14ac:dyDescent="0.25">
      <c r="A3635" s="65" t="s">
        <v>4802</v>
      </c>
      <c r="B3635" s="66">
        <v>576809</v>
      </c>
    </row>
    <row r="3636" spans="1:2" x14ac:dyDescent="0.25">
      <c r="A3636" s="65" t="s">
        <v>4803</v>
      </c>
      <c r="B3636" s="66">
        <v>59378</v>
      </c>
    </row>
    <row r="3637" spans="1:2" x14ac:dyDescent="0.25">
      <c r="A3637" s="65" t="s">
        <v>4804</v>
      </c>
      <c r="B3637" s="66">
        <v>490804</v>
      </c>
    </row>
    <row r="3638" spans="1:2" x14ac:dyDescent="0.25">
      <c r="A3638" s="65" t="s">
        <v>4805</v>
      </c>
      <c r="B3638" s="66">
        <v>264104</v>
      </c>
    </row>
    <row r="3639" spans="1:2" x14ac:dyDescent="0.25">
      <c r="A3639" s="65" t="s">
        <v>4806</v>
      </c>
      <c r="B3639" s="66">
        <v>62775</v>
      </c>
    </row>
    <row r="3640" spans="1:2" x14ac:dyDescent="0.25">
      <c r="A3640" s="65" t="s">
        <v>4807</v>
      </c>
      <c r="B3640" s="66">
        <v>366294</v>
      </c>
    </row>
    <row r="3641" spans="1:2" x14ac:dyDescent="0.25">
      <c r="A3641" s="65" t="s">
        <v>4808</v>
      </c>
      <c r="B3641" s="66">
        <v>586280</v>
      </c>
    </row>
    <row r="3642" spans="1:2" x14ac:dyDescent="0.25">
      <c r="A3642" s="65" t="s">
        <v>4809</v>
      </c>
      <c r="B3642" s="66">
        <v>586551</v>
      </c>
    </row>
    <row r="3643" spans="1:2" x14ac:dyDescent="0.25">
      <c r="A3643" s="65" t="s">
        <v>4810</v>
      </c>
      <c r="B3643" s="66">
        <v>490351</v>
      </c>
    </row>
    <row r="3644" spans="1:2" x14ac:dyDescent="0.25">
      <c r="A3644" s="65" t="s">
        <v>4811</v>
      </c>
      <c r="B3644" s="66">
        <v>62780</v>
      </c>
    </row>
    <row r="3645" spans="1:2" x14ac:dyDescent="0.25">
      <c r="A3645" s="65" t="s">
        <v>4812</v>
      </c>
      <c r="B3645" s="66">
        <v>214026</v>
      </c>
    </row>
    <row r="3646" spans="1:2" x14ac:dyDescent="0.25">
      <c r="A3646" s="65" t="s">
        <v>4813</v>
      </c>
      <c r="B3646" s="66">
        <v>576800</v>
      </c>
    </row>
    <row r="3647" spans="1:2" x14ac:dyDescent="0.25">
      <c r="A3647" s="65" t="s">
        <v>4814</v>
      </c>
      <c r="B3647" s="66">
        <v>583308</v>
      </c>
    </row>
    <row r="3648" spans="1:2" x14ac:dyDescent="0.25">
      <c r="A3648" s="65" t="s">
        <v>4815</v>
      </c>
      <c r="B3648" s="66">
        <v>62783</v>
      </c>
    </row>
    <row r="3649" spans="1:2" x14ac:dyDescent="0.25">
      <c r="A3649" s="65" t="s">
        <v>4816</v>
      </c>
      <c r="B3649" s="66">
        <v>492921</v>
      </c>
    </row>
    <row r="3650" spans="1:2" x14ac:dyDescent="0.25">
      <c r="A3650" s="65" t="s">
        <v>4817</v>
      </c>
      <c r="B3650" s="66">
        <v>264175</v>
      </c>
    </row>
    <row r="3651" spans="1:2" x14ac:dyDescent="0.25">
      <c r="A3651" s="65" t="s">
        <v>4818</v>
      </c>
      <c r="B3651" s="66">
        <v>589246</v>
      </c>
    </row>
    <row r="3652" spans="1:2" x14ac:dyDescent="0.25">
      <c r="A3652" s="65" t="s">
        <v>4819</v>
      </c>
      <c r="B3652" s="66">
        <v>214044</v>
      </c>
    </row>
    <row r="3653" spans="1:2" x14ac:dyDescent="0.25">
      <c r="A3653" s="65" t="s">
        <v>4820</v>
      </c>
      <c r="B3653" s="66">
        <v>65771</v>
      </c>
    </row>
    <row r="3654" spans="1:2" x14ac:dyDescent="0.25">
      <c r="A3654" s="65" t="s">
        <v>4821</v>
      </c>
      <c r="B3654" s="66">
        <v>550061</v>
      </c>
    </row>
    <row r="3655" spans="1:2" x14ac:dyDescent="0.25">
      <c r="A3655" s="65" t="s">
        <v>4822</v>
      </c>
      <c r="B3655" s="66">
        <v>366327</v>
      </c>
    </row>
    <row r="3656" spans="1:2" x14ac:dyDescent="0.25">
      <c r="A3656" s="65" t="s">
        <v>4823</v>
      </c>
      <c r="B3656" s="66">
        <v>282142</v>
      </c>
    </row>
    <row r="3657" spans="1:2" x14ac:dyDescent="0.25">
      <c r="A3657" s="65" t="s">
        <v>4824</v>
      </c>
      <c r="B3657" s="66">
        <v>581947</v>
      </c>
    </row>
    <row r="3658" spans="1:2" x14ac:dyDescent="0.25">
      <c r="A3658" s="65" t="s">
        <v>4825</v>
      </c>
      <c r="B3658" s="66">
        <v>104632</v>
      </c>
    </row>
    <row r="3659" spans="1:2" x14ac:dyDescent="0.25">
      <c r="A3659" s="65" t="s">
        <v>4826</v>
      </c>
      <c r="B3659" s="66">
        <v>105802</v>
      </c>
    </row>
    <row r="3660" spans="1:2" x14ac:dyDescent="0.25">
      <c r="A3660" s="65" t="s">
        <v>4827</v>
      </c>
      <c r="B3660" s="66">
        <v>366339</v>
      </c>
    </row>
    <row r="3661" spans="1:2" x14ac:dyDescent="0.25">
      <c r="A3661" s="65" t="s">
        <v>4828</v>
      </c>
      <c r="B3661" s="66">
        <v>214048</v>
      </c>
    </row>
    <row r="3662" spans="1:2" x14ac:dyDescent="0.25">
      <c r="A3662" s="65" t="s">
        <v>4829</v>
      </c>
      <c r="B3662" s="66">
        <v>583180</v>
      </c>
    </row>
    <row r="3663" spans="1:2" x14ac:dyDescent="0.25">
      <c r="A3663" s="65" t="s">
        <v>4830</v>
      </c>
      <c r="B3663" s="66">
        <v>62793</v>
      </c>
    </row>
    <row r="3664" spans="1:2" x14ac:dyDescent="0.25">
      <c r="A3664" s="65" t="s">
        <v>4831</v>
      </c>
      <c r="B3664" s="66">
        <v>578647</v>
      </c>
    </row>
    <row r="3665" spans="1:2" x14ac:dyDescent="0.25">
      <c r="A3665" s="65" t="s">
        <v>4832</v>
      </c>
      <c r="B3665" s="66">
        <v>62794</v>
      </c>
    </row>
    <row r="3666" spans="1:2" x14ac:dyDescent="0.25">
      <c r="A3666" s="65" t="s">
        <v>4833</v>
      </c>
      <c r="B3666" s="66">
        <v>490220</v>
      </c>
    </row>
    <row r="3667" spans="1:2" x14ac:dyDescent="0.25">
      <c r="A3667" s="65" t="s">
        <v>4834</v>
      </c>
      <c r="B3667" s="66">
        <v>264196</v>
      </c>
    </row>
    <row r="3668" spans="1:2" x14ac:dyDescent="0.25">
      <c r="A3668" s="65" t="s">
        <v>4835</v>
      </c>
      <c r="B3668" s="66">
        <v>578782</v>
      </c>
    </row>
    <row r="3669" spans="1:2" x14ac:dyDescent="0.25">
      <c r="A3669" s="65" t="s">
        <v>4836</v>
      </c>
      <c r="B3669" s="66">
        <v>218007</v>
      </c>
    </row>
    <row r="3670" spans="1:2" x14ac:dyDescent="0.25">
      <c r="A3670" s="65" t="s">
        <v>4837</v>
      </c>
      <c r="B3670" s="66">
        <v>589451</v>
      </c>
    </row>
    <row r="3671" spans="1:2" x14ac:dyDescent="0.25">
      <c r="A3671" s="65" t="s">
        <v>4838</v>
      </c>
      <c r="B3671" s="66">
        <v>593108</v>
      </c>
    </row>
    <row r="3672" spans="1:2" x14ac:dyDescent="0.25">
      <c r="A3672" s="65" t="s">
        <v>4839</v>
      </c>
      <c r="B3672" s="66">
        <v>62798</v>
      </c>
    </row>
    <row r="3673" spans="1:2" x14ac:dyDescent="0.25">
      <c r="A3673" s="65" t="s">
        <v>4840</v>
      </c>
      <c r="B3673" s="66">
        <v>578612</v>
      </c>
    </row>
    <row r="3674" spans="1:2" x14ac:dyDescent="0.25">
      <c r="A3674" s="65" t="s">
        <v>4841</v>
      </c>
      <c r="B3674" s="66">
        <v>65781</v>
      </c>
    </row>
    <row r="3675" spans="1:2" x14ac:dyDescent="0.25">
      <c r="A3675" s="65" t="s">
        <v>4842</v>
      </c>
      <c r="B3675" s="66">
        <v>579363</v>
      </c>
    </row>
    <row r="3676" spans="1:2" x14ac:dyDescent="0.25">
      <c r="A3676" s="65" t="s">
        <v>4843</v>
      </c>
      <c r="B3676" s="66">
        <v>487230</v>
      </c>
    </row>
    <row r="3677" spans="1:2" x14ac:dyDescent="0.25">
      <c r="A3677" s="65" t="s">
        <v>4844</v>
      </c>
      <c r="B3677" s="66">
        <v>366393</v>
      </c>
    </row>
    <row r="3678" spans="1:2" x14ac:dyDescent="0.25">
      <c r="A3678" s="65" t="s">
        <v>4845</v>
      </c>
      <c r="B3678" s="66">
        <v>493993</v>
      </c>
    </row>
    <row r="3679" spans="1:2" x14ac:dyDescent="0.25">
      <c r="A3679" s="65" t="s">
        <v>4846</v>
      </c>
      <c r="B3679" s="66">
        <v>65782</v>
      </c>
    </row>
    <row r="3680" spans="1:2" x14ac:dyDescent="0.25">
      <c r="A3680" s="65" t="s">
        <v>4847</v>
      </c>
      <c r="B3680" s="66">
        <v>373234</v>
      </c>
    </row>
    <row r="3681" spans="1:2" x14ac:dyDescent="0.25">
      <c r="A3681" s="65" t="s">
        <v>4848</v>
      </c>
      <c r="B3681" s="66">
        <v>105624</v>
      </c>
    </row>
    <row r="3682" spans="1:2" x14ac:dyDescent="0.25">
      <c r="A3682" s="65" t="s">
        <v>4849</v>
      </c>
      <c r="B3682" s="66">
        <v>593470</v>
      </c>
    </row>
    <row r="3683" spans="1:2" x14ac:dyDescent="0.25">
      <c r="A3683" s="65" t="s">
        <v>4850</v>
      </c>
      <c r="B3683" s="66">
        <v>577991</v>
      </c>
    </row>
    <row r="3684" spans="1:2" x14ac:dyDescent="0.25">
      <c r="A3684" s="65" t="s">
        <v>4851</v>
      </c>
      <c r="B3684" s="66">
        <v>584872</v>
      </c>
    </row>
    <row r="3685" spans="1:2" x14ac:dyDescent="0.25">
      <c r="A3685" s="65" t="s">
        <v>4852</v>
      </c>
      <c r="B3685" s="66">
        <v>366440</v>
      </c>
    </row>
    <row r="3686" spans="1:2" x14ac:dyDescent="0.25">
      <c r="A3686" s="65" t="s">
        <v>12461</v>
      </c>
      <c r="B3686" s="66">
        <v>273941</v>
      </c>
    </row>
    <row r="3687" spans="1:2" x14ac:dyDescent="0.25">
      <c r="A3687" s="65" t="s">
        <v>4853</v>
      </c>
      <c r="B3687" s="66">
        <v>578453</v>
      </c>
    </row>
    <row r="3688" spans="1:2" x14ac:dyDescent="0.25">
      <c r="A3688" s="65" t="s">
        <v>4854</v>
      </c>
      <c r="B3688" s="66">
        <v>575620</v>
      </c>
    </row>
    <row r="3689" spans="1:2" x14ac:dyDescent="0.25">
      <c r="A3689" s="65" t="s">
        <v>4855</v>
      </c>
      <c r="B3689" s="66">
        <v>588183</v>
      </c>
    </row>
    <row r="3690" spans="1:2" x14ac:dyDescent="0.25">
      <c r="A3690" s="65" t="s">
        <v>4856</v>
      </c>
      <c r="B3690" s="66">
        <v>373284</v>
      </c>
    </row>
    <row r="3691" spans="1:2" x14ac:dyDescent="0.25">
      <c r="A3691" s="65" t="s">
        <v>4857</v>
      </c>
      <c r="B3691" s="66">
        <v>65796</v>
      </c>
    </row>
    <row r="3692" spans="1:2" x14ac:dyDescent="0.25">
      <c r="A3692" s="65" t="s">
        <v>4858</v>
      </c>
      <c r="B3692" s="66">
        <v>373287</v>
      </c>
    </row>
    <row r="3693" spans="1:2" x14ac:dyDescent="0.25">
      <c r="A3693" s="65" t="s">
        <v>4859</v>
      </c>
      <c r="B3693" s="66">
        <v>366467</v>
      </c>
    </row>
    <row r="3694" spans="1:2" x14ac:dyDescent="0.25">
      <c r="A3694" s="65" t="s">
        <v>4860</v>
      </c>
      <c r="B3694" s="66">
        <v>106538</v>
      </c>
    </row>
    <row r="3695" spans="1:2" x14ac:dyDescent="0.25">
      <c r="A3695" s="65" t="s">
        <v>4861</v>
      </c>
      <c r="B3695" s="66">
        <v>491442</v>
      </c>
    </row>
    <row r="3696" spans="1:2" x14ac:dyDescent="0.25">
      <c r="A3696" s="65" t="s">
        <v>4862</v>
      </c>
      <c r="B3696" s="66">
        <v>577607</v>
      </c>
    </row>
    <row r="3697" spans="1:2" x14ac:dyDescent="0.25">
      <c r="A3697" s="65" t="s">
        <v>4863</v>
      </c>
      <c r="B3697" s="66">
        <v>106281</v>
      </c>
    </row>
    <row r="3698" spans="1:2" x14ac:dyDescent="0.25">
      <c r="A3698" s="65" t="s">
        <v>4864</v>
      </c>
      <c r="B3698" s="66">
        <v>264417</v>
      </c>
    </row>
    <row r="3699" spans="1:2" x14ac:dyDescent="0.25">
      <c r="A3699" s="65" t="s">
        <v>4865</v>
      </c>
      <c r="B3699" s="66">
        <v>575993</v>
      </c>
    </row>
    <row r="3700" spans="1:2" x14ac:dyDescent="0.25">
      <c r="A3700" s="65" t="s">
        <v>4866</v>
      </c>
      <c r="B3700" s="66">
        <v>497503</v>
      </c>
    </row>
    <row r="3701" spans="1:2" x14ac:dyDescent="0.25">
      <c r="A3701" s="65" t="s">
        <v>4867</v>
      </c>
      <c r="B3701" s="66">
        <v>62841</v>
      </c>
    </row>
    <row r="3702" spans="1:2" x14ac:dyDescent="0.25">
      <c r="A3702" s="65" t="s">
        <v>4868</v>
      </c>
      <c r="B3702" s="66">
        <v>577040</v>
      </c>
    </row>
    <row r="3703" spans="1:2" x14ac:dyDescent="0.25">
      <c r="A3703" s="65" t="s">
        <v>4869</v>
      </c>
      <c r="B3703" s="66">
        <v>580700</v>
      </c>
    </row>
    <row r="3704" spans="1:2" x14ac:dyDescent="0.25">
      <c r="A3704" s="65" t="s">
        <v>4870</v>
      </c>
      <c r="B3704" s="66">
        <v>583980</v>
      </c>
    </row>
    <row r="3705" spans="1:2" x14ac:dyDescent="0.25">
      <c r="A3705" s="65" t="s">
        <v>4871</v>
      </c>
      <c r="B3705" s="66">
        <v>577633</v>
      </c>
    </row>
    <row r="3706" spans="1:2" x14ac:dyDescent="0.25">
      <c r="A3706" s="65" t="s">
        <v>4872</v>
      </c>
      <c r="B3706" s="66">
        <v>585849</v>
      </c>
    </row>
    <row r="3707" spans="1:2" x14ac:dyDescent="0.25">
      <c r="A3707" s="65" t="s">
        <v>4873</v>
      </c>
      <c r="B3707" s="66">
        <v>548638</v>
      </c>
    </row>
    <row r="3708" spans="1:2" x14ac:dyDescent="0.25">
      <c r="A3708" s="65" t="s">
        <v>4874</v>
      </c>
      <c r="B3708" s="66">
        <v>578791</v>
      </c>
    </row>
    <row r="3709" spans="1:2" x14ac:dyDescent="0.25">
      <c r="A3709" s="65" t="s">
        <v>4875</v>
      </c>
      <c r="B3709" s="66">
        <v>491626</v>
      </c>
    </row>
    <row r="3710" spans="1:2" x14ac:dyDescent="0.25">
      <c r="A3710" s="65" t="s">
        <v>4876</v>
      </c>
      <c r="B3710" s="66">
        <v>214147</v>
      </c>
    </row>
    <row r="3711" spans="1:2" x14ac:dyDescent="0.25">
      <c r="A3711" s="65" t="s">
        <v>4877</v>
      </c>
      <c r="B3711" s="66">
        <v>373323</v>
      </c>
    </row>
    <row r="3712" spans="1:2" x14ac:dyDescent="0.25">
      <c r="A3712" s="65" t="s">
        <v>4878</v>
      </c>
      <c r="B3712" s="66">
        <v>264488</v>
      </c>
    </row>
    <row r="3713" spans="1:2" x14ac:dyDescent="0.25">
      <c r="A3713" s="65" t="s">
        <v>4879</v>
      </c>
      <c r="B3713" s="66">
        <v>492069</v>
      </c>
    </row>
    <row r="3714" spans="1:2" x14ac:dyDescent="0.25">
      <c r="A3714" s="65" t="s">
        <v>4880</v>
      </c>
      <c r="B3714" s="66">
        <v>582180</v>
      </c>
    </row>
    <row r="3715" spans="1:2" x14ac:dyDescent="0.25">
      <c r="A3715" s="65" t="s">
        <v>4881</v>
      </c>
      <c r="B3715" s="66">
        <v>366504</v>
      </c>
    </row>
    <row r="3716" spans="1:2" x14ac:dyDescent="0.25">
      <c r="A3716" s="65" t="s">
        <v>4882</v>
      </c>
      <c r="B3716" s="66">
        <v>366505</v>
      </c>
    </row>
    <row r="3717" spans="1:2" x14ac:dyDescent="0.25">
      <c r="A3717" s="65" t="s">
        <v>4883</v>
      </c>
      <c r="B3717" s="66">
        <v>576075</v>
      </c>
    </row>
    <row r="3718" spans="1:2" x14ac:dyDescent="0.25">
      <c r="A3718" s="65" t="s">
        <v>4884</v>
      </c>
      <c r="B3718" s="66">
        <v>587096</v>
      </c>
    </row>
    <row r="3719" spans="1:2" x14ac:dyDescent="0.25">
      <c r="A3719" s="65" t="s">
        <v>4885</v>
      </c>
      <c r="B3719" s="66">
        <v>214153</v>
      </c>
    </row>
    <row r="3720" spans="1:2" x14ac:dyDescent="0.25">
      <c r="A3720" s="65" t="s">
        <v>4886</v>
      </c>
      <c r="B3720" s="66">
        <v>59401</v>
      </c>
    </row>
    <row r="3721" spans="1:2" x14ac:dyDescent="0.25">
      <c r="A3721" s="65" t="s">
        <v>4887</v>
      </c>
      <c r="B3721" s="66">
        <v>580429</v>
      </c>
    </row>
    <row r="3722" spans="1:2" x14ac:dyDescent="0.25">
      <c r="A3722" s="65" t="s">
        <v>4888</v>
      </c>
      <c r="B3722" s="66">
        <v>59404</v>
      </c>
    </row>
    <row r="3723" spans="1:2" x14ac:dyDescent="0.25">
      <c r="A3723" s="65" t="s">
        <v>4889</v>
      </c>
      <c r="B3723" s="66">
        <v>218023</v>
      </c>
    </row>
    <row r="3724" spans="1:2" x14ac:dyDescent="0.25">
      <c r="A3724" s="65" t="s">
        <v>4890</v>
      </c>
      <c r="B3724" s="66">
        <v>490452</v>
      </c>
    </row>
    <row r="3725" spans="1:2" x14ac:dyDescent="0.25">
      <c r="A3725" s="65" t="s">
        <v>4891</v>
      </c>
      <c r="B3725" s="66">
        <v>586818</v>
      </c>
    </row>
    <row r="3726" spans="1:2" x14ac:dyDescent="0.25">
      <c r="A3726" s="65" t="s">
        <v>4892</v>
      </c>
      <c r="B3726" s="66">
        <v>264532</v>
      </c>
    </row>
    <row r="3727" spans="1:2" x14ac:dyDescent="0.25">
      <c r="A3727" s="65" t="s">
        <v>4893</v>
      </c>
      <c r="B3727" s="66">
        <v>575305</v>
      </c>
    </row>
    <row r="3728" spans="1:2" x14ac:dyDescent="0.25">
      <c r="A3728" s="65" t="s">
        <v>4894</v>
      </c>
      <c r="B3728" s="66">
        <v>62864</v>
      </c>
    </row>
    <row r="3729" spans="1:2" x14ac:dyDescent="0.25">
      <c r="A3729" s="65" t="s">
        <v>4895</v>
      </c>
      <c r="B3729" s="66">
        <v>62865</v>
      </c>
    </row>
    <row r="3730" spans="1:2" x14ac:dyDescent="0.25">
      <c r="A3730" s="65" t="s">
        <v>4896</v>
      </c>
      <c r="B3730" s="66">
        <v>224890</v>
      </c>
    </row>
    <row r="3731" spans="1:2" x14ac:dyDescent="0.25">
      <c r="A3731" s="65" t="s">
        <v>4897</v>
      </c>
      <c r="B3731" s="66">
        <v>588800</v>
      </c>
    </row>
    <row r="3732" spans="1:2" x14ac:dyDescent="0.25">
      <c r="A3732" s="65" t="s">
        <v>4898</v>
      </c>
      <c r="B3732" s="66">
        <v>2919</v>
      </c>
    </row>
    <row r="3733" spans="1:2" x14ac:dyDescent="0.25">
      <c r="A3733" s="65" t="s">
        <v>4899</v>
      </c>
      <c r="B3733" s="66">
        <v>489276</v>
      </c>
    </row>
    <row r="3734" spans="1:2" x14ac:dyDescent="0.25">
      <c r="A3734" s="65" t="s">
        <v>4900</v>
      </c>
      <c r="B3734" s="66">
        <v>576613</v>
      </c>
    </row>
    <row r="3735" spans="1:2" x14ac:dyDescent="0.25">
      <c r="A3735" s="65" t="s">
        <v>4901</v>
      </c>
      <c r="B3735" s="66">
        <v>581210</v>
      </c>
    </row>
    <row r="3736" spans="1:2" x14ac:dyDescent="0.25">
      <c r="A3736" s="65" t="s">
        <v>4902</v>
      </c>
      <c r="B3736" s="66">
        <v>586426</v>
      </c>
    </row>
    <row r="3737" spans="1:2" x14ac:dyDescent="0.25">
      <c r="A3737" s="65" t="s">
        <v>4903</v>
      </c>
      <c r="B3737" s="66">
        <v>492805</v>
      </c>
    </row>
    <row r="3738" spans="1:2" x14ac:dyDescent="0.25">
      <c r="A3738" s="65" t="s">
        <v>4904</v>
      </c>
      <c r="B3738" s="66">
        <v>106283</v>
      </c>
    </row>
    <row r="3739" spans="1:2" x14ac:dyDescent="0.25">
      <c r="A3739" s="65" t="s">
        <v>4905</v>
      </c>
      <c r="B3739" s="66">
        <v>583305</v>
      </c>
    </row>
    <row r="3740" spans="1:2" x14ac:dyDescent="0.25">
      <c r="A3740" s="65" t="s">
        <v>4906</v>
      </c>
      <c r="B3740" s="66">
        <v>578924</v>
      </c>
    </row>
    <row r="3741" spans="1:2" x14ac:dyDescent="0.25">
      <c r="A3741" s="65" t="s">
        <v>12462</v>
      </c>
      <c r="B3741" s="66">
        <v>593875</v>
      </c>
    </row>
    <row r="3742" spans="1:2" x14ac:dyDescent="0.25">
      <c r="A3742" s="65" t="s">
        <v>4907</v>
      </c>
      <c r="B3742" s="66">
        <v>581065</v>
      </c>
    </row>
    <row r="3743" spans="1:2" x14ac:dyDescent="0.25">
      <c r="A3743" s="65" t="s">
        <v>4908</v>
      </c>
      <c r="B3743" s="66">
        <v>575441</v>
      </c>
    </row>
    <row r="3744" spans="1:2" x14ac:dyDescent="0.25">
      <c r="A3744" s="65" t="s">
        <v>4909</v>
      </c>
      <c r="B3744" s="66">
        <v>65802</v>
      </c>
    </row>
    <row r="3745" spans="1:2" x14ac:dyDescent="0.25">
      <c r="A3745" s="65" t="s">
        <v>4910</v>
      </c>
      <c r="B3745" s="66">
        <v>218025</v>
      </c>
    </row>
    <row r="3746" spans="1:2" x14ac:dyDescent="0.25">
      <c r="A3746" s="65" t="s">
        <v>4911</v>
      </c>
      <c r="B3746" s="66">
        <v>491748</v>
      </c>
    </row>
    <row r="3747" spans="1:2" x14ac:dyDescent="0.25">
      <c r="A3747" s="65" t="s">
        <v>4912</v>
      </c>
      <c r="B3747" s="66">
        <v>576204</v>
      </c>
    </row>
    <row r="3748" spans="1:2" x14ac:dyDescent="0.25">
      <c r="A3748" s="65" t="s">
        <v>4913</v>
      </c>
      <c r="B3748" s="66">
        <v>65803</v>
      </c>
    </row>
    <row r="3749" spans="1:2" x14ac:dyDescent="0.25">
      <c r="A3749" s="65" t="s">
        <v>4914</v>
      </c>
      <c r="B3749" s="66">
        <v>491063</v>
      </c>
    </row>
    <row r="3750" spans="1:2" x14ac:dyDescent="0.25">
      <c r="A3750" s="65" t="s">
        <v>4915</v>
      </c>
      <c r="B3750" s="66">
        <v>214184</v>
      </c>
    </row>
    <row r="3751" spans="1:2" x14ac:dyDescent="0.25">
      <c r="A3751" s="65" t="s">
        <v>4916</v>
      </c>
      <c r="B3751" s="66">
        <v>579273</v>
      </c>
    </row>
    <row r="3752" spans="1:2" x14ac:dyDescent="0.25">
      <c r="A3752" s="65" t="s">
        <v>4917</v>
      </c>
      <c r="B3752" s="66">
        <v>366571</v>
      </c>
    </row>
    <row r="3753" spans="1:2" x14ac:dyDescent="0.25">
      <c r="A3753" s="65" t="s">
        <v>4918</v>
      </c>
      <c r="B3753" s="66">
        <v>62879</v>
      </c>
    </row>
    <row r="3754" spans="1:2" x14ac:dyDescent="0.25">
      <c r="A3754" s="65" t="s">
        <v>4919</v>
      </c>
      <c r="B3754" s="66">
        <v>264631</v>
      </c>
    </row>
    <row r="3755" spans="1:2" x14ac:dyDescent="0.25">
      <c r="A3755" s="65" t="s">
        <v>4920</v>
      </c>
      <c r="B3755" s="66">
        <v>587280</v>
      </c>
    </row>
    <row r="3756" spans="1:2" x14ac:dyDescent="0.25">
      <c r="A3756" s="65" t="s">
        <v>4921</v>
      </c>
      <c r="B3756" s="66">
        <v>264634</v>
      </c>
    </row>
    <row r="3757" spans="1:2" x14ac:dyDescent="0.25">
      <c r="A3757" s="65" t="s">
        <v>4922</v>
      </c>
      <c r="B3757" s="66">
        <v>490394</v>
      </c>
    </row>
    <row r="3758" spans="1:2" x14ac:dyDescent="0.25">
      <c r="A3758" s="65" t="s">
        <v>4923</v>
      </c>
      <c r="B3758" s="66">
        <v>580816</v>
      </c>
    </row>
    <row r="3759" spans="1:2" x14ac:dyDescent="0.25">
      <c r="A3759" s="65" t="s">
        <v>4924</v>
      </c>
      <c r="B3759" s="66">
        <v>59417</v>
      </c>
    </row>
    <row r="3760" spans="1:2" x14ac:dyDescent="0.25">
      <c r="A3760" s="65" t="s">
        <v>4925</v>
      </c>
      <c r="B3760" s="66">
        <v>490593</v>
      </c>
    </row>
    <row r="3761" spans="1:2" x14ac:dyDescent="0.25">
      <c r="A3761" s="65" t="s">
        <v>4926</v>
      </c>
      <c r="B3761" s="66">
        <v>65812</v>
      </c>
    </row>
    <row r="3762" spans="1:2" x14ac:dyDescent="0.25">
      <c r="A3762" s="65" t="s">
        <v>4927</v>
      </c>
      <c r="B3762" s="66">
        <v>577261</v>
      </c>
    </row>
    <row r="3763" spans="1:2" x14ac:dyDescent="0.25">
      <c r="A3763" s="65" t="s">
        <v>4928</v>
      </c>
      <c r="B3763" s="66">
        <v>493393</v>
      </c>
    </row>
    <row r="3764" spans="1:2" x14ac:dyDescent="0.25">
      <c r="A3764" s="65" t="s">
        <v>4929</v>
      </c>
      <c r="B3764" s="66">
        <v>576734</v>
      </c>
    </row>
    <row r="3765" spans="1:2" x14ac:dyDescent="0.25">
      <c r="A3765" s="65" t="s">
        <v>4930</v>
      </c>
      <c r="B3765" s="66">
        <v>492784</v>
      </c>
    </row>
    <row r="3766" spans="1:2" x14ac:dyDescent="0.25">
      <c r="A3766" s="65" t="s">
        <v>4931</v>
      </c>
      <c r="B3766" s="66">
        <v>581663</v>
      </c>
    </row>
    <row r="3767" spans="1:2" x14ac:dyDescent="0.25">
      <c r="A3767" s="65" t="s">
        <v>4932</v>
      </c>
      <c r="B3767" s="66">
        <v>586264</v>
      </c>
    </row>
    <row r="3768" spans="1:2" x14ac:dyDescent="0.25">
      <c r="A3768" s="65" t="s">
        <v>4933</v>
      </c>
      <c r="B3768" s="66">
        <v>590101</v>
      </c>
    </row>
    <row r="3769" spans="1:2" x14ac:dyDescent="0.25">
      <c r="A3769" s="65" t="s">
        <v>4934</v>
      </c>
      <c r="B3769" s="66">
        <v>62899</v>
      </c>
    </row>
    <row r="3770" spans="1:2" x14ac:dyDescent="0.25">
      <c r="A3770" s="65" t="s">
        <v>4935</v>
      </c>
      <c r="B3770" s="66">
        <v>487355</v>
      </c>
    </row>
    <row r="3771" spans="1:2" x14ac:dyDescent="0.25">
      <c r="A3771" s="65" t="s">
        <v>4936</v>
      </c>
      <c r="B3771" s="66">
        <v>264663</v>
      </c>
    </row>
    <row r="3772" spans="1:2" x14ac:dyDescent="0.25">
      <c r="A3772" s="65" t="s">
        <v>4937</v>
      </c>
      <c r="B3772" s="66">
        <v>490414</v>
      </c>
    </row>
    <row r="3773" spans="1:2" x14ac:dyDescent="0.25">
      <c r="A3773" s="65" t="s">
        <v>4938</v>
      </c>
      <c r="B3773" s="66">
        <v>489340</v>
      </c>
    </row>
    <row r="3774" spans="1:2" x14ac:dyDescent="0.25">
      <c r="A3774" s="65" t="s">
        <v>4939</v>
      </c>
      <c r="B3774" s="66">
        <v>584538</v>
      </c>
    </row>
    <row r="3775" spans="1:2" x14ac:dyDescent="0.25">
      <c r="A3775" s="65" t="s">
        <v>4940</v>
      </c>
      <c r="B3775" s="66">
        <v>577160</v>
      </c>
    </row>
    <row r="3776" spans="1:2" x14ac:dyDescent="0.25">
      <c r="A3776" s="65" t="s">
        <v>4941</v>
      </c>
      <c r="B3776" s="66">
        <v>218029</v>
      </c>
    </row>
    <row r="3777" spans="1:2" x14ac:dyDescent="0.25">
      <c r="A3777" s="65" t="s">
        <v>4942</v>
      </c>
      <c r="B3777" s="66">
        <v>106375</v>
      </c>
    </row>
    <row r="3778" spans="1:2" x14ac:dyDescent="0.25">
      <c r="A3778" s="65" t="s">
        <v>4943</v>
      </c>
      <c r="B3778" s="66">
        <v>62904</v>
      </c>
    </row>
    <row r="3779" spans="1:2" x14ac:dyDescent="0.25">
      <c r="A3779" s="65" t="s">
        <v>4944</v>
      </c>
      <c r="B3779" s="66">
        <v>218031</v>
      </c>
    </row>
    <row r="3780" spans="1:2" x14ac:dyDescent="0.25">
      <c r="A3780" s="65" t="s">
        <v>4945</v>
      </c>
      <c r="B3780" s="66">
        <v>586092</v>
      </c>
    </row>
    <row r="3781" spans="1:2" x14ac:dyDescent="0.25">
      <c r="A3781" s="65" t="s">
        <v>4946</v>
      </c>
      <c r="B3781" s="66">
        <v>582347</v>
      </c>
    </row>
    <row r="3782" spans="1:2" x14ac:dyDescent="0.25">
      <c r="A3782" s="65" t="s">
        <v>4947</v>
      </c>
      <c r="B3782" s="66">
        <v>366628</v>
      </c>
    </row>
    <row r="3783" spans="1:2" x14ac:dyDescent="0.25">
      <c r="A3783" s="65" t="s">
        <v>4948</v>
      </c>
      <c r="B3783" s="66">
        <v>65817</v>
      </c>
    </row>
    <row r="3784" spans="1:2" x14ac:dyDescent="0.25">
      <c r="A3784" s="65" t="s">
        <v>4949</v>
      </c>
      <c r="B3784" s="66">
        <v>104831</v>
      </c>
    </row>
    <row r="3785" spans="1:2" x14ac:dyDescent="0.25">
      <c r="A3785" s="65" t="s">
        <v>4950</v>
      </c>
      <c r="B3785" s="66">
        <v>373366</v>
      </c>
    </row>
    <row r="3786" spans="1:2" x14ac:dyDescent="0.25">
      <c r="A3786" s="65" t="s">
        <v>4951</v>
      </c>
      <c r="B3786" s="66">
        <v>106284</v>
      </c>
    </row>
    <row r="3787" spans="1:2" x14ac:dyDescent="0.25">
      <c r="A3787" s="65" t="s">
        <v>4952</v>
      </c>
      <c r="B3787" s="66">
        <v>59427</v>
      </c>
    </row>
    <row r="3788" spans="1:2" x14ac:dyDescent="0.25">
      <c r="A3788" s="65" t="s">
        <v>4953</v>
      </c>
      <c r="B3788" s="66">
        <v>214238</v>
      </c>
    </row>
    <row r="3789" spans="1:2" x14ac:dyDescent="0.25">
      <c r="A3789" s="65" t="s">
        <v>4954</v>
      </c>
      <c r="B3789" s="66">
        <v>580439</v>
      </c>
    </row>
    <row r="3790" spans="1:2" x14ac:dyDescent="0.25">
      <c r="A3790" s="65" t="s">
        <v>4955</v>
      </c>
      <c r="B3790" s="66">
        <v>59432</v>
      </c>
    </row>
    <row r="3791" spans="1:2" x14ac:dyDescent="0.25">
      <c r="A3791" s="65" t="s">
        <v>4956</v>
      </c>
      <c r="B3791" s="66">
        <v>62919</v>
      </c>
    </row>
    <row r="3792" spans="1:2" x14ac:dyDescent="0.25">
      <c r="A3792" s="65" t="s">
        <v>4957</v>
      </c>
      <c r="B3792" s="66">
        <v>264752</v>
      </c>
    </row>
    <row r="3793" spans="1:2" x14ac:dyDescent="0.25">
      <c r="A3793" s="65" t="s">
        <v>4958</v>
      </c>
      <c r="B3793" s="66">
        <v>586240</v>
      </c>
    </row>
    <row r="3794" spans="1:2" x14ac:dyDescent="0.25">
      <c r="A3794" s="65" t="s">
        <v>4959</v>
      </c>
      <c r="B3794" s="66">
        <v>62922</v>
      </c>
    </row>
    <row r="3795" spans="1:2" x14ac:dyDescent="0.25">
      <c r="A3795" s="65" t="s">
        <v>4960</v>
      </c>
      <c r="B3795" s="66">
        <v>62926</v>
      </c>
    </row>
    <row r="3796" spans="1:2" x14ac:dyDescent="0.25">
      <c r="A3796" s="65" t="s">
        <v>4961</v>
      </c>
      <c r="B3796" s="66">
        <v>579741</v>
      </c>
    </row>
    <row r="3797" spans="1:2" x14ac:dyDescent="0.25">
      <c r="A3797" s="65" t="s">
        <v>4962</v>
      </c>
      <c r="B3797" s="66">
        <v>65819</v>
      </c>
    </row>
    <row r="3798" spans="1:2" x14ac:dyDescent="0.25">
      <c r="A3798" s="65" t="s">
        <v>4963</v>
      </c>
      <c r="B3798" s="66">
        <v>62927</v>
      </c>
    </row>
    <row r="3799" spans="1:2" x14ac:dyDescent="0.25">
      <c r="A3799" s="65" t="s">
        <v>4964</v>
      </c>
      <c r="B3799" s="66">
        <v>491652</v>
      </c>
    </row>
    <row r="3800" spans="1:2" x14ac:dyDescent="0.25">
      <c r="A3800" s="65" t="s">
        <v>4965</v>
      </c>
      <c r="B3800" s="66">
        <v>67365</v>
      </c>
    </row>
    <row r="3801" spans="1:2" x14ac:dyDescent="0.25">
      <c r="A3801" s="65" t="s">
        <v>4966</v>
      </c>
      <c r="B3801" s="66">
        <v>590896</v>
      </c>
    </row>
    <row r="3802" spans="1:2" x14ac:dyDescent="0.25">
      <c r="A3802" s="65" t="s">
        <v>4967</v>
      </c>
      <c r="B3802" s="66">
        <v>580207</v>
      </c>
    </row>
    <row r="3803" spans="1:2" x14ac:dyDescent="0.25">
      <c r="A3803" s="65" t="s">
        <v>4968</v>
      </c>
      <c r="B3803" s="66">
        <v>491999</v>
      </c>
    </row>
    <row r="3804" spans="1:2" x14ac:dyDescent="0.25">
      <c r="A3804" s="65" t="s">
        <v>4969</v>
      </c>
      <c r="B3804" s="66">
        <v>583234</v>
      </c>
    </row>
    <row r="3805" spans="1:2" x14ac:dyDescent="0.25">
      <c r="A3805" s="65" t="s">
        <v>59</v>
      </c>
      <c r="B3805" s="66">
        <v>591836</v>
      </c>
    </row>
    <row r="3806" spans="1:2" x14ac:dyDescent="0.25">
      <c r="A3806" s="65" t="s">
        <v>4970</v>
      </c>
      <c r="B3806" s="66">
        <v>581757</v>
      </c>
    </row>
    <row r="3807" spans="1:2" x14ac:dyDescent="0.25">
      <c r="A3807" s="65" t="s">
        <v>4971</v>
      </c>
      <c r="B3807" s="66">
        <v>264773</v>
      </c>
    </row>
    <row r="3808" spans="1:2" x14ac:dyDescent="0.25">
      <c r="A3808" s="65" t="s">
        <v>4972</v>
      </c>
      <c r="B3808" s="66">
        <v>577550</v>
      </c>
    </row>
    <row r="3809" spans="1:2" x14ac:dyDescent="0.25">
      <c r="A3809" s="65" t="s">
        <v>4973</v>
      </c>
      <c r="B3809" s="66">
        <v>65823</v>
      </c>
    </row>
    <row r="3810" spans="1:2" x14ac:dyDescent="0.25">
      <c r="A3810" s="65" t="s">
        <v>4974</v>
      </c>
      <c r="B3810" s="66">
        <v>587516</v>
      </c>
    </row>
    <row r="3811" spans="1:2" x14ac:dyDescent="0.25">
      <c r="A3811" s="65" t="s">
        <v>4975</v>
      </c>
      <c r="B3811" s="66">
        <v>584845</v>
      </c>
    </row>
    <row r="3812" spans="1:2" x14ac:dyDescent="0.25">
      <c r="A3812" s="65" t="s">
        <v>4976</v>
      </c>
      <c r="B3812" s="66">
        <v>496900</v>
      </c>
    </row>
    <row r="3813" spans="1:2" x14ac:dyDescent="0.25">
      <c r="A3813" s="65" t="s">
        <v>4977</v>
      </c>
      <c r="B3813" s="66">
        <v>59440</v>
      </c>
    </row>
    <row r="3814" spans="1:2" x14ac:dyDescent="0.25">
      <c r="A3814" s="65" t="s">
        <v>4978</v>
      </c>
      <c r="B3814" s="66">
        <v>366715</v>
      </c>
    </row>
    <row r="3815" spans="1:2" x14ac:dyDescent="0.25">
      <c r="A3815" s="65" t="s">
        <v>60</v>
      </c>
      <c r="B3815" s="66">
        <v>586415</v>
      </c>
    </row>
    <row r="3816" spans="1:2" x14ac:dyDescent="0.25">
      <c r="A3816" s="65" t="s">
        <v>4979</v>
      </c>
      <c r="B3816" s="66">
        <v>62941</v>
      </c>
    </row>
    <row r="3817" spans="1:2" x14ac:dyDescent="0.25">
      <c r="A3817" s="65" t="s">
        <v>4980</v>
      </c>
      <c r="B3817" s="66">
        <v>497527</v>
      </c>
    </row>
    <row r="3818" spans="1:2" x14ac:dyDescent="0.25">
      <c r="A3818" s="65" t="s">
        <v>4981</v>
      </c>
      <c r="B3818" s="66">
        <v>62949</v>
      </c>
    </row>
    <row r="3819" spans="1:2" x14ac:dyDescent="0.25">
      <c r="A3819" s="65" t="s">
        <v>4982</v>
      </c>
      <c r="B3819" s="66">
        <v>264782</v>
      </c>
    </row>
    <row r="3820" spans="1:2" x14ac:dyDescent="0.25">
      <c r="A3820" s="65" t="s">
        <v>4983</v>
      </c>
      <c r="B3820" s="66">
        <v>494421</v>
      </c>
    </row>
    <row r="3821" spans="1:2" x14ac:dyDescent="0.25">
      <c r="A3821" s="65" t="s">
        <v>4984</v>
      </c>
      <c r="B3821" s="66">
        <v>223916</v>
      </c>
    </row>
    <row r="3822" spans="1:2" x14ac:dyDescent="0.25">
      <c r="A3822" s="65" t="s">
        <v>4985</v>
      </c>
      <c r="B3822" s="66">
        <v>366742</v>
      </c>
    </row>
    <row r="3823" spans="1:2" x14ac:dyDescent="0.25">
      <c r="A3823" s="65" t="s">
        <v>4986</v>
      </c>
      <c r="B3823" s="66">
        <v>214259</v>
      </c>
    </row>
    <row r="3824" spans="1:2" x14ac:dyDescent="0.25">
      <c r="A3824" s="65" t="s">
        <v>4987</v>
      </c>
      <c r="B3824" s="66">
        <v>487138</v>
      </c>
    </row>
    <row r="3825" spans="1:2" x14ac:dyDescent="0.25">
      <c r="A3825" s="65" t="s">
        <v>4988</v>
      </c>
      <c r="B3825" s="66">
        <v>264824</v>
      </c>
    </row>
    <row r="3826" spans="1:2" x14ac:dyDescent="0.25">
      <c r="A3826" s="65" t="s">
        <v>4989</v>
      </c>
      <c r="B3826" s="66">
        <v>579502</v>
      </c>
    </row>
    <row r="3827" spans="1:2" x14ac:dyDescent="0.25">
      <c r="A3827" s="65" t="s">
        <v>4990</v>
      </c>
      <c r="B3827" s="66">
        <v>67377</v>
      </c>
    </row>
    <row r="3828" spans="1:2" x14ac:dyDescent="0.25">
      <c r="A3828" s="65" t="s">
        <v>4991</v>
      </c>
      <c r="B3828" s="66">
        <v>576763</v>
      </c>
    </row>
    <row r="3829" spans="1:2" x14ac:dyDescent="0.25">
      <c r="A3829" s="65" t="s">
        <v>4992</v>
      </c>
      <c r="B3829" s="66">
        <v>578048</v>
      </c>
    </row>
    <row r="3830" spans="1:2" x14ac:dyDescent="0.25">
      <c r="A3830" s="65" t="s">
        <v>4993</v>
      </c>
      <c r="B3830" s="66">
        <v>218040</v>
      </c>
    </row>
    <row r="3831" spans="1:2" x14ac:dyDescent="0.25">
      <c r="A3831" s="65" t="s">
        <v>4994</v>
      </c>
      <c r="B3831" s="66">
        <v>218041</v>
      </c>
    </row>
    <row r="3832" spans="1:2" x14ac:dyDescent="0.25">
      <c r="A3832" s="65" t="s">
        <v>4995</v>
      </c>
      <c r="B3832" s="66">
        <v>581694</v>
      </c>
    </row>
    <row r="3833" spans="1:2" x14ac:dyDescent="0.25">
      <c r="A3833" s="65" t="s">
        <v>4996</v>
      </c>
      <c r="B3833" s="66">
        <v>581678</v>
      </c>
    </row>
    <row r="3834" spans="1:2" x14ac:dyDescent="0.25">
      <c r="A3834" s="65" t="s">
        <v>4997</v>
      </c>
      <c r="B3834" s="66">
        <v>483672</v>
      </c>
    </row>
    <row r="3835" spans="1:2" x14ac:dyDescent="0.25">
      <c r="A3835" s="65" t="s">
        <v>4998</v>
      </c>
      <c r="B3835" s="66">
        <v>218042</v>
      </c>
    </row>
    <row r="3836" spans="1:2" x14ac:dyDescent="0.25">
      <c r="A3836" s="65" t="s">
        <v>4999</v>
      </c>
      <c r="B3836" s="66">
        <v>490891</v>
      </c>
    </row>
    <row r="3837" spans="1:2" x14ac:dyDescent="0.25">
      <c r="A3837" s="65" t="s">
        <v>5000</v>
      </c>
      <c r="B3837" s="66">
        <v>366795</v>
      </c>
    </row>
    <row r="3838" spans="1:2" x14ac:dyDescent="0.25">
      <c r="A3838" s="65" t="s">
        <v>5001</v>
      </c>
      <c r="B3838" s="66">
        <v>366799</v>
      </c>
    </row>
    <row r="3839" spans="1:2" x14ac:dyDescent="0.25">
      <c r="A3839" s="65" t="s">
        <v>5002</v>
      </c>
      <c r="B3839" s="66">
        <v>583254</v>
      </c>
    </row>
    <row r="3840" spans="1:2" x14ac:dyDescent="0.25">
      <c r="A3840" s="65" t="s">
        <v>5003</v>
      </c>
      <c r="B3840" s="66">
        <v>582424</v>
      </c>
    </row>
    <row r="3841" spans="1:2" x14ac:dyDescent="0.25">
      <c r="A3841" s="65" t="s">
        <v>5004</v>
      </c>
      <c r="B3841" s="66">
        <v>587457</v>
      </c>
    </row>
    <row r="3842" spans="1:2" x14ac:dyDescent="0.25">
      <c r="A3842" s="65" t="s">
        <v>5005</v>
      </c>
      <c r="B3842" s="66">
        <v>62976</v>
      </c>
    </row>
    <row r="3843" spans="1:2" x14ac:dyDescent="0.25">
      <c r="A3843" s="65" t="s">
        <v>5006</v>
      </c>
      <c r="B3843" s="66">
        <v>587397</v>
      </c>
    </row>
    <row r="3844" spans="1:2" x14ac:dyDescent="0.25">
      <c r="A3844" s="65" t="s">
        <v>5007</v>
      </c>
      <c r="B3844" s="66">
        <v>62204</v>
      </c>
    </row>
    <row r="3845" spans="1:2" x14ac:dyDescent="0.25">
      <c r="A3845" s="65" t="s">
        <v>5008</v>
      </c>
      <c r="B3845" s="66">
        <v>589318</v>
      </c>
    </row>
    <row r="3846" spans="1:2" x14ac:dyDescent="0.25">
      <c r="A3846" s="65" t="s">
        <v>5009</v>
      </c>
      <c r="B3846" s="66">
        <v>67386</v>
      </c>
    </row>
    <row r="3847" spans="1:2" x14ac:dyDescent="0.25">
      <c r="A3847" s="65" t="s">
        <v>5010</v>
      </c>
      <c r="B3847" s="66">
        <v>588002</v>
      </c>
    </row>
    <row r="3848" spans="1:2" x14ac:dyDescent="0.25">
      <c r="A3848" s="65" t="s">
        <v>5011</v>
      </c>
      <c r="B3848" s="66">
        <v>590949</v>
      </c>
    </row>
    <row r="3849" spans="1:2" x14ac:dyDescent="0.25">
      <c r="A3849" s="65" t="s">
        <v>5012</v>
      </c>
      <c r="B3849" s="66">
        <v>105998</v>
      </c>
    </row>
    <row r="3850" spans="1:2" x14ac:dyDescent="0.25">
      <c r="A3850" s="65" t="s">
        <v>5013</v>
      </c>
      <c r="B3850" s="66">
        <v>492875</v>
      </c>
    </row>
    <row r="3851" spans="1:2" x14ac:dyDescent="0.25">
      <c r="A3851" s="65" t="s">
        <v>5014</v>
      </c>
      <c r="B3851" s="66">
        <v>265045</v>
      </c>
    </row>
    <row r="3852" spans="1:2" x14ac:dyDescent="0.25">
      <c r="A3852" s="65" t="s">
        <v>5015</v>
      </c>
      <c r="B3852" s="66">
        <v>509597</v>
      </c>
    </row>
    <row r="3853" spans="1:2" x14ac:dyDescent="0.25">
      <c r="A3853" s="65" t="s">
        <v>5016</v>
      </c>
      <c r="B3853" s="66">
        <v>295095</v>
      </c>
    </row>
    <row r="3854" spans="1:2" x14ac:dyDescent="0.25">
      <c r="A3854" s="65" t="s">
        <v>5017</v>
      </c>
      <c r="B3854" s="66">
        <v>489599</v>
      </c>
    </row>
    <row r="3855" spans="1:2" x14ac:dyDescent="0.25">
      <c r="A3855" s="65" t="s">
        <v>5018</v>
      </c>
      <c r="B3855" s="66">
        <v>583708</v>
      </c>
    </row>
    <row r="3856" spans="1:2" x14ac:dyDescent="0.25">
      <c r="A3856" s="65" t="s">
        <v>5019</v>
      </c>
      <c r="B3856" s="66">
        <v>576568</v>
      </c>
    </row>
    <row r="3857" spans="1:2" x14ac:dyDescent="0.25">
      <c r="A3857" s="65" t="s">
        <v>5020</v>
      </c>
      <c r="B3857" s="66">
        <v>589232</v>
      </c>
    </row>
    <row r="3858" spans="1:2" x14ac:dyDescent="0.25">
      <c r="A3858" s="65" t="s">
        <v>5021</v>
      </c>
      <c r="B3858" s="66">
        <v>489535</v>
      </c>
    </row>
    <row r="3859" spans="1:2" x14ac:dyDescent="0.25">
      <c r="A3859" s="65" t="s">
        <v>5022</v>
      </c>
      <c r="B3859" s="66">
        <v>214432</v>
      </c>
    </row>
    <row r="3860" spans="1:2" x14ac:dyDescent="0.25">
      <c r="A3860" s="65" t="s">
        <v>5023</v>
      </c>
      <c r="B3860" s="66">
        <v>579255</v>
      </c>
    </row>
    <row r="3861" spans="1:2" x14ac:dyDescent="0.25">
      <c r="A3861" s="65" t="s">
        <v>5024</v>
      </c>
      <c r="B3861" s="66">
        <v>590881</v>
      </c>
    </row>
    <row r="3862" spans="1:2" x14ac:dyDescent="0.25">
      <c r="A3862" s="65" t="s">
        <v>5025</v>
      </c>
      <c r="B3862" s="66">
        <v>582920</v>
      </c>
    </row>
    <row r="3863" spans="1:2" x14ac:dyDescent="0.25">
      <c r="A3863" s="65" t="s">
        <v>5026</v>
      </c>
      <c r="B3863" s="66">
        <v>580570</v>
      </c>
    </row>
    <row r="3864" spans="1:2" x14ac:dyDescent="0.25">
      <c r="A3864" s="65" t="s">
        <v>5027</v>
      </c>
      <c r="B3864" s="66">
        <v>585549</v>
      </c>
    </row>
    <row r="3865" spans="1:2" x14ac:dyDescent="0.25">
      <c r="A3865" s="65" t="s">
        <v>5028</v>
      </c>
      <c r="B3865" s="66">
        <v>496908</v>
      </c>
    </row>
    <row r="3866" spans="1:2" x14ac:dyDescent="0.25">
      <c r="A3866" s="65" t="s">
        <v>5029</v>
      </c>
      <c r="B3866" s="66">
        <v>575250</v>
      </c>
    </row>
    <row r="3867" spans="1:2" x14ac:dyDescent="0.25">
      <c r="A3867" s="65" t="s">
        <v>5030</v>
      </c>
      <c r="B3867" s="66">
        <v>578436</v>
      </c>
    </row>
    <row r="3868" spans="1:2" x14ac:dyDescent="0.25">
      <c r="A3868" s="65" t="s">
        <v>5031</v>
      </c>
      <c r="B3868" s="66">
        <v>67390</v>
      </c>
    </row>
    <row r="3869" spans="1:2" x14ac:dyDescent="0.25">
      <c r="A3869" s="65" t="s">
        <v>5032</v>
      </c>
      <c r="B3869" s="66">
        <v>581526</v>
      </c>
    </row>
    <row r="3870" spans="1:2" x14ac:dyDescent="0.25">
      <c r="A3870" s="65" t="s">
        <v>5033</v>
      </c>
      <c r="B3870" s="66">
        <v>366850</v>
      </c>
    </row>
    <row r="3871" spans="1:2" x14ac:dyDescent="0.25">
      <c r="A3871" s="65" t="s">
        <v>5034</v>
      </c>
      <c r="B3871" s="66">
        <v>65831</v>
      </c>
    </row>
    <row r="3872" spans="1:2" x14ac:dyDescent="0.25">
      <c r="A3872" s="65" t="s">
        <v>5035</v>
      </c>
      <c r="B3872" s="66">
        <v>587313</v>
      </c>
    </row>
    <row r="3873" spans="1:2" x14ac:dyDescent="0.25">
      <c r="A3873" s="65" t="s">
        <v>5036</v>
      </c>
      <c r="B3873" s="66">
        <v>62993</v>
      </c>
    </row>
    <row r="3874" spans="1:2" x14ac:dyDescent="0.25">
      <c r="A3874" s="65" t="s">
        <v>5037</v>
      </c>
      <c r="B3874" s="66">
        <v>585642</v>
      </c>
    </row>
    <row r="3875" spans="1:2" x14ac:dyDescent="0.25">
      <c r="A3875" s="65" t="s">
        <v>5038</v>
      </c>
      <c r="B3875" s="66">
        <v>492821</v>
      </c>
    </row>
    <row r="3876" spans="1:2" x14ac:dyDescent="0.25">
      <c r="A3876" s="65" t="s">
        <v>5039</v>
      </c>
      <c r="B3876" s="66">
        <v>494721</v>
      </c>
    </row>
    <row r="3877" spans="1:2" x14ac:dyDescent="0.25">
      <c r="A3877" s="65" t="s">
        <v>5040</v>
      </c>
      <c r="B3877" s="66">
        <v>444845</v>
      </c>
    </row>
    <row r="3878" spans="1:2" x14ac:dyDescent="0.25">
      <c r="A3878" s="65" t="s">
        <v>5041</v>
      </c>
      <c r="B3878" s="66">
        <v>65837</v>
      </c>
    </row>
    <row r="3879" spans="1:2" x14ac:dyDescent="0.25">
      <c r="A3879" s="65" t="s">
        <v>5042</v>
      </c>
      <c r="B3879" s="66">
        <v>576851</v>
      </c>
    </row>
    <row r="3880" spans="1:2" x14ac:dyDescent="0.25">
      <c r="A3880" s="65" t="s">
        <v>5043</v>
      </c>
      <c r="B3880" s="66">
        <v>220253</v>
      </c>
    </row>
    <row r="3881" spans="1:2" x14ac:dyDescent="0.25">
      <c r="A3881" s="65" t="s">
        <v>5044</v>
      </c>
      <c r="B3881" s="66">
        <v>63010</v>
      </c>
    </row>
    <row r="3882" spans="1:2" x14ac:dyDescent="0.25">
      <c r="A3882" s="65" t="s">
        <v>5045</v>
      </c>
      <c r="B3882" s="66">
        <v>491874</v>
      </c>
    </row>
    <row r="3883" spans="1:2" x14ac:dyDescent="0.25">
      <c r="A3883" s="65" t="s">
        <v>5046</v>
      </c>
      <c r="B3883" s="66">
        <v>590521</v>
      </c>
    </row>
    <row r="3884" spans="1:2" x14ac:dyDescent="0.25">
      <c r="A3884" s="65" t="s">
        <v>5047</v>
      </c>
      <c r="B3884" s="66">
        <v>582734</v>
      </c>
    </row>
    <row r="3885" spans="1:2" x14ac:dyDescent="0.25">
      <c r="A3885" s="65" t="s">
        <v>5048</v>
      </c>
      <c r="B3885" s="66">
        <v>580565</v>
      </c>
    </row>
    <row r="3886" spans="1:2" x14ac:dyDescent="0.25">
      <c r="A3886" s="65" t="s">
        <v>5049</v>
      </c>
      <c r="B3886" s="66">
        <v>63015</v>
      </c>
    </row>
    <row r="3887" spans="1:2" x14ac:dyDescent="0.25">
      <c r="A3887" s="65" t="s">
        <v>5050</v>
      </c>
      <c r="B3887" s="66">
        <v>575271</v>
      </c>
    </row>
    <row r="3888" spans="1:2" x14ac:dyDescent="0.25">
      <c r="A3888" s="65" t="s">
        <v>5051</v>
      </c>
      <c r="B3888" s="66">
        <v>576771</v>
      </c>
    </row>
    <row r="3889" spans="1:2" x14ac:dyDescent="0.25">
      <c r="A3889" s="65" t="s">
        <v>5052</v>
      </c>
      <c r="B3889" s="66">
        <v>582944</v>
      </c>
    </row>
    <row r="3890" spans="1:2" x14ac:dyDescent="0.25">
      <c r="A3890" s="65" t="s">
        <v>5053</v>
      </c>
      <c r="B3890" s="66">
        <v>293970</v>
      </c>
    </row>
    <row r="3891" spans="1:2" x14ac:dyDescent="0.25">
      <c r="A3891" s="65" t="s">
        <v>5054</v>
      </c>
      <c r="B3891" s="66">
        <v>492936</v>
      </c>
    </row>
    <row r="3892" spans="1:2" x14ac:dyDescent="0.25">
      <c r="A3892" s="65" t="s">
        <v>5055</v>
      </c>
      <c r="B3892" s="66">
        <v>214478</v>
      </c>
    </row>
    <row r="3893" spans="1:2" x14ac:dyDescent="0.25">
      <c r="A3893" s="65" t="s">
        <v>5056</v>
      </c>
      <c r="B3893" s="66">
        <v>593676</v>
      </c>
    </row>
    <row r="3894" spans="1:2" x14ac:dyDescent="0.25">
      <c r="A3894" s="65" t="s">
        <v>5057</v>
      </c>
      <c r="B3894" s="66">
        <v>63027</v>
      </c>
    </row>
    <row r="3895" spans="1:2" x14ac:dyDescent="0.25">
      <c r="A3895" s="65" t="s">
        <v>5058</v>
      </c>
      <c r="B3895" s="66">
        <v>65842</v>
      </c>
    </row>
    <row r="3896" spans="1:2" x14ac:dyDescent="0.25">
      <c r="A3896" s="65" t="s">
        <v>5059</v>
      </c>
      <c r="B3896" s="66">
        <v>63028</v>
      </c>
    </row>
    <row r="3897" spans="1:2" x14ac:dyDescent="0.25">
      <c r="A3897" s="65" t="s">
        <v>5060</v>
      </c>
      <c r="B3897" s="66">
        <v>366927</v>
      </c>
    </row>
    <row r="3898" spans="1:2" x14ac:dyDescent="0.25">
      <c r="A3898" s="65" t="s">
        <v>5061</v>
      </c>
      <c r="B3898" s="66">
        <v>581062</v>
      </c>
    </row>
    <row r="3899" spans="1:2" x14ac:dyDescent="0.25">
      <c r="A3899" s="65" t="s">
        <v>5062</v>
      </c>
      <c r="B3899" s="66">
        <v>214479</v>
      </c>
    </row>
    <row r="3900" spans="1:2" x14ac:dyDescent="0.25">
      <c r="A3900" s="65" t="s">
        <v>5063</v>
      </c>
      <c r="B3900" s="66">
        <v>586402</v>
      </c>
    </row>
    <row r="3901" spans="1:2" x14ac:dyDescent="0.25">
      <c r="A3901" s="65" t="s">
        <v>5064</v>
      </c>
      <c r="B3901" s="66">
        <v>265242</v>
      </c>
    </row>
    <row r="3902" spans="1:2" x14ac:dyDescent="0.25">
      <c r="A3902" s="65" t="s">
        <v>5065</v>
      </c>
      <c r="B3902" s="66">
        <v>576124</v>
      </c>
    </row>
    <row r="3903" spans="1:2" x14ac:dyDescent="0.25">
      <c r="A3903" s="65" t="s">
        <v>61</v>
      </c>
      <c r="B3903" s="66">
        <v>493361</v>
      </c>
    </row>
    <row r="3904" spans="1:2" x14ac:dyDescent="0.25">
      <c r="A3904" s="65" t="s">
        <v>5066</v>
      </c>
      <c r="B3904" s="66">
        <v>491660</v>
      </c>
    </row>
    <row r="3905" spans="1:2" x14ac:dyDescent="0.25">
      <c r="A3905" s="65" t="s">
        <v>5067</v>
      </c>
      <c r="B3905" s="66">
        <v>265249</v>
      </c>
    </row>
    <row r="3906" spans="1:2" x14ac:dyDescent="0.25">
      <c r="A3906" s="65" t="s">
        <v>5068</v>
      </c>
      <c r="B3906" s="66">
        <v>65843</v>
      </c>
    </row>
    <row r="3907" spans="1:2" x14ac:dyDescent="0.25">
      <c r="A3907" s="65" t="s">
        <v>5069</v>
      </c>
      <c r="B3907" s="66">
        <v>575888</v>
      </c>
    </row>
    <row r="3908" spans="1:2" x14ac:dyDescent="0.25">
      <c r="A3908" s="65" t="s">
        <v>5070</v>
      </c>
      <c r="B3908" s="66">
        <v>65845</v>
      </c>
    </row>
    <row r="3909" spans="1:2" x14ac:dyDescent="0.25">
      <c r="A3909" s="65" t="s">
        <v>5071</v>
      </c>
      <c r="B3909" s="66">
        <v>487266</v>
      </c>
    </row>
    <row r="3910" spans="1:2" x14ac:dyDescent="0.25">
      <c r="A3910" s="65" t="s">
        <v>5072</v>
      </c>
      <c r="B3910" s="66">
        <v>59472</v>
      </c>
    </row>
    <row r="3911" spans="1:2" x14ac:dyDescent="0.25">
      <c r="A3911" s="65" t="s">
        <v>5073</v>
      </c>
      <c r="B3911" s="66">
        <v>63043</v>
      </c>
    </row>
    <row r="3912" spans="1:2" x14ac:dyDescent="0.25">
      <c r="A3912" s="65" t="s">
        <v>5074</v>
      </c>
      <c r="B3912" s="66">
        <v>106540</v>
      </c>
    </row>
    <row r="3913" spans="1:2" x14ac:dyDescent="0.25">
      <c r="A3913" s="65" t="s">
        <v>5075</v>
      </c>
      <c r="B3913" s="66">
        <v>578729</v>
      </c>
    </row>
    <row r="3914" spans="1:2" x14ac:dyDescent="0.25">
      <c r="A3914" s="65" t="s">
        <v>5076</v>
      </c>
      <c r="B3914" s="66">
        <v>492001</v>
      </c>
    </row>
    <row r="3915" spans="1:2" x14ac:dyDescent="0.25">
      <c r="A3915" s="65" t="s">
        <v>5077</v>
      </c>
      <c r="B3915" s="66">
        <v>586388</v>
      </c>
    </row>
    <row r="3916" spans="1:2" x14ac:dyDescent="0.25">
      <c r="A3916" s="65" t="s">
        <v>5078</v>
      </c>
      <c r="B3916" s="66">
        <v>63049</v>
      </c>
    </row>
    <row r="3917" spans="1:2" x14ac:dyDescent="0.25">
      <c r="A3917" s="65" t="s">
        <v>5079</v>
      </c>
      <c r="B3917" s="66">
        <v>366983</v>
      </c>
    </row>
    <row r="3918" spans="1:2" x14ac:dyDescent="0.25">
      <c r="A3918" s="65" t="s">
        <v>5080</v>
      </c>
      <c r="B3918" s="66">
        <v>63053</v>
      </c>
    </row>
    <row r="3919" spans="1:2" x14ac:dyDescent="0.25">
      <c r="A3919" s="65" t="s">
        <v>5081</v>
      </c>
      <c r="B3919" s="66">
        <v>65847</v>
      </c>
    </row>
    <row r="3920" spans="1:2" x14ac:dyDescent="0.25">
      <c r="A3920" s="65" t="s">
        <v>5082</v>
      </c>
      <c r="B3920" s="66">
        <v>265308</v>
      </c>
    </row>
    <row r="3921" spans="1:2" x14ac:dyDescent="0.25">
      <c r="A3921" s="65" t="s">
        <v>5083</v>
      </c>
      <c r="B3921" s="66">
        <v>576161</v>
      </c>
    </row>
    <row r="3922" spans="1:2" x14ac:dyDescent="0.25">
      <c r="A3922" s="65" t="s">
        <v>5084</v>
      </c>
      <c r="B3922" s="66">
        <v>587680</v>
      </c>
    </row>
    <row r="3923" spans="1:2" x14ac:dyDescent="0.25">
      <c r="A3923" s="65" t="s">
        <v>5085</v>
      </c>
      <c r="B3923" s="66">
        <v>214524</v>
      </c>
    </row>
    <row r="3924" spans="1:2" x14ac:dyDescent="0.25">
      <c r="A3924" s="65" t="s">
        <v>5086</v>
      </c>
      <c r="B3924" s="66">
        <v>576669</v>
      </c>
    </row>
    <row r="3925" spans="1:2" x14ac:dyDescent="0.25">
      <c r="A3925" s="65" t="s">
        <v>5087</v>
      </c>
      <c r="B3925" s="66">
        <v>218052</v>
      </c>
    </row>
    <row r="3926" spans="1:2" x14ac:dyDescent="0.25">
      <c r="A3926" s="65" t="s">
        <v>5088</v>
      </c>
      <c r="B3926" s="66">
        <v>589119</v>
      </c>
    </row>
    <row r="3927" spans="1:2" x14ac:dyDescent="0.25">
      <c r="A3927" s="65" t="s">
        <v>5089</v>
      </c>
      <c r="B3927" s="66">
        <v>67414</v>
      </c>
    </row>
    <row r="3928" spans="1:2" x14ac:dyDescent="0.25">
      <c r="A3928" s="65" t="s">
        <v>5090</v>
      </c>
      <c r="B3928" s="66">
        <v>581654</v>
      </c>
    </row>
    <row r="3929" spans="1:2" x14ac:dyDescent="0.25">
      <c r="A3929" s="65" t="s">
        <v>5091</v>
      </c>
      <c r="B3929" s="66">
        <v>63059</v>
      </c>
    </row>
    <row r="3930" spans="1:2" x14ac:dyDescent="0.25">
      <c r="A3930" s="65" t="s">
        <v>5092</v>
      </c>
      <c r="B3930" s="66">
        <v>486692</v>
      </c>
    </row>
    <row r="3931" spans="1:2" x14ac:dyDescent="0.25">
      <c r="A3931" s="65" t="s">
        <v>5093</v>
      </c>
      <c r="B3931" s="66">
        <v>587376</v>
      </c>
    </row>
    <row r="3932" spans="1:2" x14ac:dyDescent="0.25">
      <c r="A3932" s="65" t="s">
        <v>5094</v>
      </c>
      <c r="B3932" s="66">
        <v>214528</v>
      </c>
    </row>
    <row r="3933" spans="1:2" x14ac:dyDescent="0.25">
      <c r="A3933" s="65" t="s">
        <v>5095</v>
      </c>
      <c r="B3933" s="66">
        <v>496926</v>
      </c>
    </row>
    <row r="3934" spans="1:2" x14ac:dyDescent="0.25">
      <c r="A3934" s="65" t="s">
        <v>960</v>
      </c>
      <c r="B3934" s="66">
        <v>590395</v>
      </c>
    </row>
    <row r="3935" spans="1:2" x14ac:dyDescent="0.25">
      <c r="A3935" s="65" t="s">
        <v>5096</v>
      </c>
      <c r="B3935" s="66">
        <v>486495</v>
      </c>
    </row>
    <row r="3936" spans="1:2" x14ac:dyDescent="0.25">
      <c r="A3936" s="65" t="s">
        <v>5097</v>
      </c>
      <c r="B3936" s="66">
        <v>579446</v>
      </c>
    </row>
    <row r="3937" spans="1:2" x14ac:dyDescent="0.25">
      <c r="A3937" s="65" t="s">
        <v>5098</v>
      </c>
      <c r="B3937" s="66">
        <v>214535</v>
      </c>
    </row>
    <row r="3938" spans="1:2" x14ac:dyDescent="0.25">
      <c r="A3938" s="65" t="s">
        <v>5099</v>
      </c>
      <c r="B3938" s="66">
        <v>67419</v>
      </c>
    </row>
    <row r="3939" spans="1:2" x14ac:dyDescent="0.25">
      <c r="A3939" s="65" t="s">
        <v>5100</v>
      </c>
      <c r="B3939" s="66">
        <v>2956</v>
      </c>
    </row>
    <row r="3940" spans="1:2" x14ac:dyDescent="0.25">
      <c r="A3940" s="65" t="s">
        <v>5101</v>
      </c>
      <c r="B3940" s="66">
        <v>587388</v>
      </c>
    </row>
    <row r="3941" spans="1:2" x14ac:dyDescent="0.25">
      <c r="A3941" s="65" t="s">
        <v>5102</v>
      </c>
      <c r="B3941" s="66">
        <v>214538</v>
      </c>
    </row>
    <row r="3942" spans="1:2" x14ac:dyDescent="0.25">
      <c r="A3942" s="65" t="s">
        <v>5103</v>
      </c>
      <c r="B3942" s="66">
        <v>593529</v>
      </c>
    </row>
    <row r="3943" spans="1:2" x14ac:dyDescent="0.25">
      <c r="A3943" s="65" t="s">
        <v>5104</v>
      </c>
      <c r="B3943" s="66">
        <v>63068</v>
      </c>
    </row>
    <row r="3944" spans="1:2" x14ac:dyDescent="0.25">
      <c r="A3944" s="65" t="s">
        <v>5105</v>
      </c>
      <c r="B3944" s="66">
        <v>44282</v>
      </c>
    </row>
    <row r="3945" spans="1:2" x14ac:dyDescent="0.25">
      <c r="A3945" s="65" t="s">
        <v>5106</v>
      </c>
      <c r="B3945" s="66">
        <v>104308</v>
      </c>
    </row>
    <row r="3946" spans="1:2" x14ac:dyDescent="0.25">
      <c r="A3946" s="65" t="s">
        <v>5107</v>
      </c>
      <c r="B3946" s="66">
        <v>218055</v>
      </c>
    </row>
    <row r="3947" spans="1:2" x14ac:dyDescent="0.25">
      <c r="A3947" s="65" t="s">
        <v>5108</v>
      </c>
      <c r="B3947" s="66">
        <v>63071</v>
      </c>
    </row>
    <row r="3948" spans="1:2" x14ac:dyDescent="0.25">
      <c r="A3948" s="65" t="s">
        <v>5109</v>
      </c>
      <c r="B3948" s="66">
        <v>63074</v>
      </c>
    </row>
    <row r="3949" spans="1:2" x14ac:dyDescent="0.25">
      <c r="A3949" s="65" t="s">
        <v>5110</v>
      </c>
      <c r="B3949" s="66">
        <v>584711</v>
      </c>
    </row>
    <row r="3950" spans="1:2" x14ac:dyDescent="0.25">
      <c r="A3950" s="65" t="s">
        <v>5111</v>
      </c>
      <c r="B3950" s="66">
        <v>493435</v>
      </c>
    </row>
    <row r="3951" spans="1:2" x14ac:dyDescent="0.25">
      <c r="A3951" s="65" t="s">
        <v>5112</v>
      </c>
      <c r="B3951" s="66">
        <v>214553</v>
      </c>
    </row>
    <row r="3952" spans="1:2" x14ac:dyDescent="0.25">
      <c r="A3952" s="65" t="s">
        <v>5113</v>
      </c>
      <c r="B3952" s="66">
        <v>59484</v>
      </c>
    </row>
    <row r="3953" spans="1:2" x14ac:dyDescent="0.25">
      <c r="A3953" s="65" t="s">
        <v>5114</v>
      </c>
      <c r="B3953" s="66">
        <v>63078</v>
      </c>
    </row>
    <row r="3954" spans="1:2" x14ac:dyDescent="0.25">
      <c r="A3954" s="65" t="s">
        <v>5115</v>
      </c>
      <c r="B3954" s="66">
        <v>587456</v>
      </c>
    </row>
    <row r="3955" spans="1:2" x14ac:dyDescent="0.25">
      <c r="A3955" s="65" t="s">
        <v>5116</v>
      </c>
      <c r="B3955" s="66">
        <v>59487</v>
      </c>
    </row>
    <row r="3956" spans="1:2" x14ac:dyDescent="0.25">
      <c r="A3956" s="65" t="s">
        <v>5117</v>
      </c>
      <c r="B3956" s="66">
        <v>577337</v>
      </c>
    </row>
    <row r="3957" spans="1:2" x14ac:dyDescent="0.25">
      <c r="A3957" s="65" t="s">
        <v>5118</v>
      </c>
      <c r="B3957" s="66">
        <v>491280</v>
      </c>
    </row>
    <row r="3958" spans="1:2" x14ac:dyDescent="0.25">
      <c r="A3958" s="65" t="s">
        <v>5119</v>
      </c>
      <c r="B3958" s="66">
        <v>586478</v>
      </c>
    </row>
    <row r="3959" spans="1:2" x14ac:dyDescent="0.25">
      <c r="A3959" s="65" t="s">
        <v>5120</v>
      </c>
      <c r="B3959" s="66">
        <v>493169</v>
      </c>
    </row>
    <row r="3960" spans="1:2" x14ac:dyDescent="0.25">
      <c r="A3960" s="65" t="s">
        <v>5121</v>
      </c>
      <c r="B3960" s="66">
        <v>582274</v>
      </c>
    </row>
    <row r="3961" spans="1:2" x14ac:dyDescent="0.25">
      <c r="A3961" s="65" t="s">
        <v>5122</v>
      </c>
      <c r="B3961" s="66">
        <v>493281</v>
      </c>
    </row>
    <row r="3962" spans="1:2" x14ac:dyDescent="0.25">
      <c r="A3962" s="65" t="s">
        <v>5123</v>
      </c>
      <c r="B3962" s="66">
        <v>493495</v>
      </c>
    </row>
    <row r="3963" spans="1:2" x14ac:dyDescent="0.25">
      <c r="A3963" s="65" t="s">
        <v>5124</v>
      </c>
      <c r="B3963" s="66">
        <v>582862</v>
      </c>
    </row>
    <row r="3964" spans="1:2" x14ac:dyDescent="0.25">
      <c r="A3964" s="65" t="s">
        <v>5125</v>
      </c>
      <c r="B3964" s="66">
        <v>63083</v>
      </c>
    </row>
    <row r="3965" spans="1:2" x14ac:dyDescent="0.25">
      <c r="A3965" s="65" t="s">
        <v>5126</v>
      </c>
      <c r="B3965" s="66">
        <v>492857</v>
      </c>
    </row>
    <row r="3966" spans="1:2" x14ac:dyDescent="0.25">
      <c r="A3966" s="65" t="s">
        <v>5127</v>
      </c>
      <c r="B3966" s="66">
        <v>581665</v>
      </c>
    </row>
    <row r="3967" spans="1:2" x14ac:dyDescent="0.25">
      <c r="A3967" s="65" t="s">
        <v>5128</v>
      </c>
      <c r="B3967" s="66">
        <v>367066</v>
      </c>
    </row>
    <row r="3968" spans="1:2" x14ac:dyDescent="0.25">
      <c r="A3968" s="65" t="s">
        <v>5129</v>
      </c>
      <c r="B3968" s="66">
        <v>65851</v>
      </c>
    </row>
    <row r="3969" spans="1:2" x14ac:dyDescent="0.25">
      <c r="A3969" s="65" t="s">
        <v>5130</v>
      </c>
      <c r="B3969" s="66">
        <v>214564</v>
      </c>
    </row>
    <row r="3970" spans="1:2" x14ac:dyDescent="0.25">
      <c r="A3970" s="65" t="s">
        <v>5131</v>
      </c>
      <c r="B3970" s="66">
        <v>575928</v>
      </c>
    </row>
    <row r="3971" spans="1:2" x14ac:dyDescent="0.25">
      <c r="A3971" s="65" t="s">
        <v>5132</v>
      </c>
      <c r="B3971" s="66">
        <v>580587</v>
      </c>
    </row>
    <row r="3972" spans="1:2" x14ac:dyDescent="0.25">
      <c r="A3972" s="65" t="s">
        <v>5133</v>
      </c>
      <c r="B3972" s="66">
        <v>497400</v>
      </c>
    </row>
    <row r="3973" spans="1:2" x14ac:dyDescent="0.25">
      <c r="A3973" s="65" t="s">
        <v>5134</v>
      </c>
      <c r="B3973" s="66">
        <v>59490</v>
      </c>
    </row>
    <row r="3974" spans="1:2" x14ac:dyDescent="0.25">
      <c r="A3974" s="65" t="s">
        <v>5135</v>
      </c>
      <c r="B3974" s="66">
        <v>579964</v>
      </c>
    </row>
    <row r="3975" spans="1:2" x14ac:dyDescent="0.25">
      <c r="A3975" s="65" t="s">
        <v>5136</v>
      </c>
      <c r="B3975" s="66">
        <v>67427</v>
      </c>
    </row>
    <row r="3976" spans="1:2" x14ac:dyDescent="0.25">
      <c r="A3976" s="65" t="s">
        <v>5137</v>
      </c>
      <c r="B3976" s="66">
        <v>577205</v>
      </c>
    </row>
    <row r="3977" spans="1:2" x14ac:dyDescent="0.25">
      <c r="A3977" s="65" t="s">
        <v>5138</v>
      </c>
      <c r="B3977" s="66">
        <v>218069</v>
      </c>
    </row>
    <row r="3978" spans="1:2" x14ac:dyDescent="0.25">
      <c r="A3978" s="65" t="s">
        <v>62</v>
      </c>
      <c r="B3978" s="66">
        <v>486885</v>
      </c>
    </row>
    <row r="3979" spans="1:2" x14ac:dyDescent="0.25">
      <c r="A3979" s="65" t="s">
        <v>5139</v>
      </c>
      <c r="B3979" s="66">
        <v>575249</v>
      </c>
    </row>
    <row r="3980" spans="1:2" x14ac:dyDescent="0.25">
      <c r="A3980" s="65" t="s">
        <v>5140</v>
      </c>
      <c r="B3980" s="66">
        <v>492522</v>
      </c>
    </row>
    <row r="3981" spans="1:2" x14ac:dyDescent="0.25">
      <c r="A3981" s="65" t="s">
        <v>5141</v>
      </c>
      <c r="B3981" s="66">
        <v>65855</v>
      </c>
    </row>
    <row r="3982" spans="1:2" x14ac:dyDescent="0.25">
      <c r="A3982" s="65" t="s">
        <v>5142</v>
      </c>
      <c r="B3982" s="66">
        <v>578281</v>
      </c>
    </row>
    <row r="3983" spans="1:2" x14ac:dyDescent="0.25">
      <c r="A3983" s="65" t="s">
        <v>5143</v>
      </c>
      <c r="B3983" s="66">
        <v>63094</v>
      </c>
    </row>
    <row r="3984" spans="1:2" x14ac:dyDescent="0.25">
      <c r="A3984" s="65" t="s">
        <v>5144</v>
      </c>
      <c r="B3984" s="66">
        <v>104310</v>
      </c>
    </row>
    <row r="3985" spans="1:2" x14ac:dyDescent="0.25">
      <c r="A3985" s="65" t="s">
        <v>5145</v>
      </c>
      <c r="B3985" s="66">
        <v>587054</v>
      </c>
    </row>
    <row r="3986" spans="1:2" x14ac:dyDescent="0.25">
      <c r="A3986" s="65" t="s">
        <v>5146</v>
      </c>
      <c r="B3986" s="66">
        <v>579254</v>
      </c>
    </row>
    <row r="3987" spans="1:2" x14ac:dyDescent="0.25">
      <c r="A3987" s="65" t="s">
        <v>5147</v>
      </c>
      <c r="B3987" s="66">
        <v>583851</v>
      </c>
    </row>
    <row r="3988" spans="1:2" x14ac:dyDescent="0.25">
      <c r="A3988" s="65" t="s">
        <v>5148</v>
      </c>
      <c r="B3988" s="66">
        <v>218070</v>
      </c>
    </row>
    <row r="3989" spans="1:2" x14ac:dyDescent="0.25">
      <c r="A3989" s="65" t="s">
        <v>5149</v>
      </c>
      <c r="B3989" s="66">
        <v>218074</v>
      </c>
    </row>
    <row r="3990" spans="1:2" x14ac:dyDescent="0.25">
      <c r="A3990" s="65" t="s">
        <v>5150</v>
      </c>
      <c r="B3990" s="66">
        <v>218076</v>
      </c>
    </row>
    <row r="3991" spans="1:2" x14ac:dyDescent="0.25">
      <c r="A3991" s="65" t="s">
        <v>5151</v>
      </c>
      <c r="B3991" s="66">
        <v>580992</v>
      </c>
    </row>
    <row r="3992" spans="1:2" x14ac:dyDescent="0.25">
      <c r="A3992" s="65" t="s">
        <v>5152</v>
      </c>
      <c r="B3992" s="66">
        <v>577248</v>
      </c>
    </row>
    <row r="3993" spans="1:2" x14ac:dyDescent="0.25">
      <c r="A3993" s="65" t="s">
        <v>5153</v>
      </c>
      <c r="B3993" s="66">
        <v>582288</v>
      </c>
    </row>
    <row r="3994" spans="1:2" x14ac:dyDescent="0.25">
      <c r="A3994" s="65" t="s">
        <v>5154</v>
      </c>
      <c r="B3994" s="66">
        <v>63103</v>
      </c>
    </row>
    <row r="3995" spans="1:2" x14ac:dyDescent="0.25">
      <c r="A3995" s="65" t="s">
        <v>5155</v>
      </c>
      <c r="B3995" s="66">
        <v>493243</v>
      </c>
    </row>
    <row r="3996" spans="1:2" x14ac:dyDescent="0.25">
      <c r="A3996" s="65" t="s">
        <v>5156</v>
      </c>
      <c r="B3996" s="66">
        <v>578215</v>
      </c>
    </row>
    <row r="3997" spans="1:2" x14ac:dyDescent="0.25">
      <c r="A3997" s="65" t="s">
        <v>5157</v>
      </c>
      <c r="B3997" s="66">
        <v>367109</v>
      </c>
    </row>
    <row r="3998" spans="1:2" x14ac:dyDescent="0.25">
      <c r="A3998" s="65" t="s">
        <v>5158</v>
      </c>
      <c r="B3998" s="66">
        <v>65860</v>
      </c>
    </row>
    <row r="3999" spans="1:2" x14ac:dyDescent="0.25">
      <c r="A3999" s="65" t="s">
        <v>5159</v>
      </c>
      <c r="B3999" s="66">
        <v>106488</v>
      </c>
    </row>
    <row r="4000" spans="1:2" x14ac:dyDescent="0.25">
      <c r="A4000" s="65" t="s">
        <v>5160</v>
      </c>
      <c r="B4000" s="66">
        <v>65861</v>
      </c>
    </row>
    <row r="4001" spans="1:2" x14ac:dyDescent="0.25">
      <c r="A4001" s="65" t="s">
        <v>5161</v>
      </c>
      <c r="B4001" s="66">
        <v>63112</v>
      </c>
    </row>
    <row r="4002" spans="1:2" x14ac:dyDescent="0.25">
      <c r="A4002" s="65" t="s">
        <v>5162</v>
      </c>
      <c r="B4002" s="66">
        <v>586183</v>
      </c>
    </row>
    <row r="4003" spans="1:2" x14ac:dyDescent="0.25">
      <c r="A4003" s="65" t="s">
        <v>5163</v>
      </c>
      <c r="B4003" s="66">
        <v>580778</v>
      </c>
    </row>
    <row r="4004" spans="1:2" x14ac:dyDescent="0.25">
      <c r="A4004" s="65" t="s">
        <v>5164</v>
      </c>
      <c r="B4004" s="66">
        <v>584212</v>
      </c>
    </row>
    <row r="4005" spans="1:2" x14ac:dyDescent="0.25">
      <c r="A4005" s="65" t="s">
        <v>12463</v>
      </c>
      <c r="B4005" s="66">
        <v>591824</v>
      </c>
    </row>
    <row r="4006" spans="1:2" x14ac:dyDescent="0.25">
      <c r="A4006" s="65" t="s">
        <v>5165</v>
      </c>
      <c r="B4006" s="66">
        <v>491286</v>
      </c>
    </row>
    <row r="4007" spans="1:2" x14ac:dyDescent="0.25">
      <c r="A4007" s="65" t="s">
        <v>5166</v>
      </c>
      <c r="B4007" s="66">
        <v>226085</v>
      </c>
    </row>
    <row r="4008" spans="1:2" x14ac:dyDescent="0.25">
      <c r="A4008" s="65" t="s">
        <v>5167</v>
      </c>
      <c r="B4008" s="66">
        <v>63117</v>
      </c>
    </row>
    <row r="4009" spans="1:2" x14ac:dyDescent="0.25">
      <c r="A4009" s="65" t="s">
        <v>5168</v>
      </c>
      <c r="B4009" s="66">
        <v>588210</v>
      </c>
    </row>
    <row r="4010" spans="1:2" x14ac:dyDescent="0.25">
      <c r="A4010" s="65" t="s">
        <v>5169</v>
      </c>
      <c r="B4010" s="66">
        <v>218077</v>
      </c>
    </row>
    <row r="4011" spans="1:2" x14ac:dyDescent="0.25">
      <c r="A4011" s="65" t="s">
        <v>5170</v>
      </c>
      <c r="B4011" s="66">
        <v>64817</v>
      </c>
    </row>
    <row r="4012" spans="1:2" x14ac:dyDescent="0.25">
      <c r="A4012" s="65" t="s">
        <v>5171</v>
      </c>
      <c r="B4012" s="66">
        <v>63119</v>
      </c>
    </row>
    <row r="4013" spans="1:2" x14ac:dyDescent="0.25">
      <c r="A4013" s="65" t="s">
        <v>5172</v>
      </c>
      <c r="B4013" s="66">
        <v>575703</v>
      </c>
    </row>
    <row r="4014" spans="1:2" x14ac:dyDescent="0.25">
      <c r="A4014" s="65" t="s">
        <v>5173</v>
      </c>
      <c r="B4014" s="66">
        <v>490680</v>
      </c>
    </row>
    <row r="4015" spans="1:2" x14ac:dyDescent="0.25">
      <c r="A4015" s="65" t="s">
        <v>5174</v>
      </c>
      <c r="B4015" s="66">
        <v>575738</v>
      </c>
    </row>
    <row r="4016" spans="1:2" x14ac:dyDescent="0.25">
      <c r="A4016" s="65" t="s">
        <v>5175</v>
      </c>
      <c r="B4016" s="66">
        <v>218079</v>
      </c>
    </row>
    <row r="4017" spans="1:2" x14ac:dyDescent="0.25">
      <c r="A4017" s="65" t="s">
        <v>5175</v>
      </c>
      <c r="B4017" s="66">
        <v>590642</v>
      </c>
    </row>
    <row r="4018" spans="1:2" x14ac:dyDescent="0.25">
      <c r="A4018" s="65" t="s">
        <v>5176</v>
      </c>
      <c r="B4018" s="66">
        <v>579645</v>
      </c>
    </row>
    <row r="4019" spans="1:2" x14ac:dyDescent="0.25">
      <c r="A4019" s="65" t="s">
        <v>5177</v>
      </c>
      <c r="B4019" s="66">
        <v>586049</v>
      </c>
    </row>
    <row r="4020" spans="1:2" x14ac:dyDescent="0.25">
      <c r="A4020" s="65" t="s">
        <v>5178</v>
      </c>
      <c r="B4020" s="66">
        <v>64818</v>
      </c>
    </row>
    <row r="4021" spans="1:2" x14ac:dyDescent="0.25">
      <c r="A4021" s="65" t="s">
        <v>5179</v>
      </c>
      <c r="B4021" s="66">
        <v>64819</v>
      </c>
    </row>
    <row r="4022" spans="1:2" x14ac:dyDescent="0.25">
      <c r="A4022" s="65" t="s">
        <v>5180</v>
      </c>
      <c r="B4022" s="66">
        <v>63121</v>
      </c>
    </row>
    <row r="4023" spans="1:2" x14ac:dyDescent="0.25">
      <c r="A4023" s="65" t="s">
        <v>5181</v>
      </c>
      <c r="B4023" s="66">
        <v>367134</v>
      </c>
    </row>
    <row r="4024" spans="1:2" x14ac:dyDescent="0.25">
      <c r="A4024" s="65" t="s">
        <v>5182</v>
      </c>
      <c r="B4024" s="66">
        <v>67433</v>
      </c>
    </row>
    <row r="4025" spans="1:2" x14ac:dyDescent="0.25">
      <c r="A4025" s="65" t="s">
        <v>5183</v>
      </c>
      <c r="B4025" s="66">
        <v>67435</v>
      </c>
    </row>
    <row r="4026" spans="1:2" x14ac:dyDescent="0.25">
      <c r="A4026" s="65" t="s">
        <v>5184</v>
      </c>
      <c r="B4026" s="66">
        <v>63127</v>
      </c>
    </row>
    <row r="4027" spans="1:2" x14ac:dyDescent="0.25">
      <c r="A4027" s="65" t="s">
        <v>5185</v>
      </c>
      <c r="B4027" s="66">
        <v>65863</v>
      </c>
    </row>
    <row r="4028" spans="1:2" x14ac:dyDescent="0.25">
      <c r="A4028" s="65" t="s">
        <v>5186</v>
      </c>
      <c r="B4028" s="66">
        <v>63130</v>
      </c>
    </row>
    <row r="4029" spans="1:2" x14ac:dyDescent="0.25">
      <c r="A4029" s="65" t="s">
        <v>5187</v>
      </c>
      <c r="B4029" s="66">
        <v>67438</v>
      </c>
    </row>
    <row r="4030" spans="1:2" x14ac:dyDescent="0.25">
      <c r="A4030" s="65" t="s">
        <v>5188</v>
      </c>
      <c r="B4030" s="66">
        <v>582916</v>
      </c>
    </row>
    <row r="4031" spans="1:2" x14ac:dyDescent="0.25">
      <c r="A4031" s="65" t="s">
        <v>5189</v>
      </c>
      <c r="B4031" s="66">
        <v>225119</v>
      </c>
    </row>
    <row r="4032" spans="1:2" x14ac:dyDescent="0.25">
      <c r="A4032" s="65" t="s">
        <v>5190</v>
      </c>
      <c r="B4032" s="66">
        <v>586860</v>
      </c>
    </row>
    <row r="4033" spans="1:2" x14ac:dyDescent="0.25">
      <c r="A4033" s="65" t="s">
        <v>5191</v>
      </c>
      <c r="B4033" s="66">
        <v>214607</v>
      </c>
    </row>
    <row r="4034" spans="1:2" x14ac:dyDescent="0.25">
      <c r="A4034" s="65" t="s">
        <v>5192</v>
      </c>
      <c r="B4034" s="66">
        <v>265504</v>
      </c>
    </row>
    <row r="4035" spans="1:2" x14ac:dyDescent="0.25">
      <c r="A4035" s="65" t="s">
        <v>12464</v>
      </c>
      <c r="B4035" s="66">
        <v>594537</v>
      </c>
    </row>
    <row r="4036" spans="1:2" x14ac:dyDescent="0.25">
      <c r="A4036" s="65" t="s">
        <v>5193</v>
      </c>
      <c r="B4036" s="66">
        <v>586174</v>
      </c>
    </row>
    <row r="4037" spans="1:2" x14ac:dyDescent="0.25">
      <c r="A4037" s="65" t="s">
        <v>5194</v>
      </c>
      <c r="B4037" s="66">
        <v>575127</v>
      </c>
    </row>
    <row r="4038" spans="1:2" x14ac:dyDescent="0.25">
      <c r="A4038" s="65" t="s">
        <v>5195</v>
      </c>
      <c r="B4038" s="66">
        <v>214611</v>
      </c>
    </row>
    <row r="4039" spans="1:2" x14ac:dyDescent="0.25">
      <c r="A4039" s="65" t="s">
        <v>5196</v>
      </c>
      <c r="B4039" s="66">
        <v>67441</v>
      </c>
    </row>
    <row r="4040" spans="1:2" x14ac:dyDescent="0.25">
      <c r="A4040" s="65" t="s">
        <v>5197</v>
      </c>
      <c r="B4040" s="66">
        <v>586460</v>
      </c>
    </row>
    <row r="4041" spans="1:2" x14ac:dyDescent="0.25">
      <c r="A4041" s="65" t="s">
        <v>5198</v>
      </c>
      <c r="B4041" s="66">
        <v>492525</v>
      </c>
    </row>
    <row r="4042" spans="1:2" x14ac:dyDescent="0.25">
      <c r="A4042" s="65" t="s">
        <v>5199</v>
      </c>
      <c r="B4042" s="66">
        <v>218080</v>
      </c>
    </row>
    <row r="4043" spans="1:2" x14ac:dyDescent="0.25">
      <c r="A4043" s="65" t="s">
        <v>5200</v>
      </c>
      <c r="B4043" s="66">
        <v>214622</v>
      </c>
    </row>
    <row r="4044" spans="1:2" x14ac:dyDescent="0.25">
      <c r="A4044" s="65" t="s">
        <v>63</v>
      </c>
      <c r="B4044" s="66">
        <v>588436</v>
      </c>
    </row>
    <row r="4045" spans="1:2" x14ac:dyDescent="0.25">
      <c r="A4045" s="65" t="s">
        <v>5201</v>
      </c>
      <c r="B4045" s="66">
        <v>63137</v>
      </c>
    </row>
    <row r="4046" spans="1:2" x14ac:dyDescent="0.25">
      <c r="A4046" s="65" t="s">
        <v>5202</v>
      </c>
      <c r="B4046" s="66">
        <v>367178</v>
      </c>
    </row>
    <row r="4047" spans="1:2" x14ac:dyDescent="0.25">
      <c r="A4047" s="65" t="s">
        <v>5203</v>
      </c>
      <c r="B4047" s="66">
        <v>67445</v>
      </c>
    </row>
    <row r="4048" spans="1:2" x14ac:dyDescent="0.25">
      <c r="A4048" s="65" t="s">
        <v>5204</v>
      </c>
      <c r="B4048" s="66">
        <v>2972</v>
      </c>
    </row>
    <row r="4049" spans="1:2" x14ac:dyDescent="0.25">
      <c r="A4049" s="65" t="s">
        <v>5205</v>
      </c>
      <c r="B4049" s="66">
        <v>493431</v>
      </c>
    </row>
    <row r="4050" spans="1:2" x14ac:dyDescent="0.25">
      <c r="A4050" s="65" t="s">
        <v>5206</v>
      </c>
      <c r="B4050" s="66">
        <v>265564</v>
      </c>
    </row>
    <row r="4051" spans="1:2" x14ac:dyDescent="0.25">
      <c r="A4051" s="65" t="s">
        <v>5206</v>
      </c>
      <c r="B4051" s="66">
        <v>492534</v>
      </c>
    </row>
    <row r="4052" spans="1:2" x14ac:dyDescent="0.25">
      <c r="A4052" s="65" t="s">
        <v>5207</v>
      </c>
      <c r="B4052" s="66">
        <v>489578</v>
      </c>
    </row>
    <row r="4053" spans="1:2" x14ac:dyDescent="0.25">
      <c r="A4053" s="65" t="s">
        <v>12465</v>
      </c>
      <c r="B4053" s="66">
        <v>593795</v>
      </c>
    </row>
    <row r="4054" spans="1:2" x14ac:dyDescent="0.25">
      <c r="A4054" s="65" t="s">
        <v>5208</v>
      </c>
      <c r="B4054" s="66">
        <v>285083</v>
      </c>
    </row>
    <row r="4055" spans="1:2" x14ac:dyDescent="0.25">
      <c r="A4055" s="65" t="s">
        <v>5209</v>
      </c>
      <c r="B4055" s="66">
        <v>593527</v>
      </c>
    </row>
    <row r="4056" spans="1:2" x14ac:dyDescent="0.25">
      <c r="A4056" s="65" t="s">
        <v>5210</v>
      </c>
      <c r="B4056" s="66">
        <v>582224</v>
      </c>
    </row>
    <row r="4057" spans="1:2" x14ac:dyDescent="0.25">
      <c r="A4057" s="65" t="s">
        <v>5211</v>
      </c>
      <c r="B4057" s="66">
        <v>67450</v>
      </c>
    </row>
    <row r="4058" spans="1:2" x14ac:dyDescent="0.25">
      <c r="A4058" s="65" t="s">
        <v>5212</v>
      </c>
      <c r="B4058" s="66">
        <v>368010</v>
      </c>
    </row>
    <row r="4059" spans="1:2" x14ac:dyDescent="0.25">
      <c r="A4059" s="65" t="s">
        <v>5213</v>
      </c>
      <c r="B4059" s="66">
        <v>43115</v>
      </c>
    </row>
    <row r="4060" spans="1:2" x14ac:dyDescent="0.25">
      <c r="A4060" s="65" t="s">
        <v>5214</v>
      </c>
      <c r="B4060" s="66">
        <v>63206</v>
      </c>
    </row>
    <row r="4061" spans="1:2" x14ac:dyDescent="0.25">
      <c r="A4061" s="65" t="s">
        <v>5215</v>
      </c>
      <c r="B4061" s="66">
        <v>580417</v>
      </c>
    </row>
    <row r="4062" spans="1:2" x14ac:dyDescent="0.25">
      <c r="A4062" s="65" t="s">
        <v>5216</v>
      </c>
      <c r="B4062" s="66">
        <v>63228</v>
      </c>
    </row>
    <row r="4063" spans="1:2" x14ac:dyDescent="0.25">
      <c r="A4063" s="65" t="s">
        <v>5217</v>
      </c>
      <c r="B4063" s="66">
        <v>492751</v>
      </c>
    </row>
    <row r="4064" spans="1:2" x14ac:dyDescent="0.25">
      <c r="A4064" s="65" t="s">
        <v>5218</v>
      </c>
      <c r="B4064" s="66">
        <v>65888</v>
      </c>
    </row>
    <row r="4065" spans="1:2" x14ac:dyDescent="0.25">
      <c r="A4065" s="65" t="s">
        <v>5219</v>
      </c>
      <c r="B4065" s="66">
        <v>579982</v>
      </c>
    </row>
    <row r="4066" spans="1:2" x14ac:dyDescent="0.25">
      <c r="A4066" s="65" t="s">
        <v>64</v>
      </c>
      <c r="B4066" s="66">
        <v>583977</v>
      </c>
    </row>
    <row r="4067" spans="1:2" x14ac:dyDescent="0.25">
      <c r="A4067" s="65" t="s">
        <v>5220</v>
      </c>
      <c r="B4067" s="66">
        <v>63231</v>
      </c>
    </row>
    <row r="4068" spans="1:2" x14ac:dyDescent="0.25">
      <c r="A4068" s="65" t="s">
        <v>5221</v>
      </c>
      <c r="B4068" s="66">
        <v>492842</v>
      </c>
    </row>
    <row r="4069" spans="1:2" x14ac:dyDescent="0.25">
      <c r="A4069" s="65" t="s">
        <v>5222</v>
      </c>
      <c r="B4069" s="66">
        <v>490573</v>
      </c>
    </row>
    <row r="4070" spans="1:2" x14ac:dyDescent="0.25">
      <c r="A4070" s="65" t="s">
        <v>5223</v>
      </c>
      <c r="B4070" s="66">
        <v>494699</v>
      </c>
    </row>
    <row r="4071" spans="1:2" x14ac:dyDescent="0.25">
      <c r="A4071" s="65" t="s">
        <v>5224</v>
      </c>
      <c r="B4071" s="66">
        <v>67459</v>
      </c>
    </row>
    <row r="4072" spans="1:2" x14ac:dyDescent="0.25">
      <c r="A4072" s="65" t="s">
        <v>5225</v>
      </c>
      <c r="B4072" s="66">
        <v>63235</v>
      </c>
    </row>
    <row r="4073" spans="1:2" x14ac:dyDescent="0.25">
      <c r="A4073" s="65" t="s">
        <v>5226</v>
      </c>
      <c r="B4073" s="66">
        <v>59507</v>
      </c>
    </row>
    <row r="4074" spans="1:2" x14ac:dyDescent="0.25">
      <c r="A4074" s="65" t="s">
        <v>5227</v>
      </c>
      <c r="B4074" s="66">
        <v>43120</v>
      </c>
    </row>
    <row r="4075" spans="1:2" x14ac:dyDescent="0.25">
      <c r="A4075" s="65" t="s">
        <v>5228</v>
      </c>
      <c r="B4075" s="66">
        <v>490614</v>
      </c>
    </row>
    <row r="4076" spans="1:2" x14ac:dyDescent="0.25">
      <c r="A4076" s="65" t="s">
        <v>5229</v>
      </c>
      <c r="B4076" s="66">
        <v>491082</v>
      </c>
    </row>
    <row r="4077" spans="1:2" x14ac:dyDescent="0.25">
      <c r="A4077" s="65" t="s">
        <v>5230</v>
      </c>
      <c r="B4077" s="66">
        <v>490709</v>
      </c>
    </row>
    <row r="4078" spans="1:2" x14ac:dyDescent="0.25">
      <c r="A4078" s="65" t="s">
        <v>5231</v>
      </c>
      <c r="B4078" s="66">
        <v>106542</v>
      </c>
    </row>
    <row r="4079" spans="1:2" x14ac:dyDescent="0.25">
      <c r="A4079" s="65" t="s">
        <v>5232</v>
      </c>
      <c r="B4079" s="66">
        <v>492535</v>
      </c>
    </row>
    <row r="4080" spans="1:2" x14ac:dyDescent="0.25">
      <c r="A4080" s="65" t="s">
        <v>5233</v>
      </c>
      <c r="B4080" s="66">
        <v>214748</v>
      </c>
    </row>
    <row r="4081" spans="1:2" x14ac:dyDescent="0.25">
      <c r="A4081" s="65" t="s">
        <v>5234</v>
      </c>
      <c r="B4081" s="66">
        <v>59511</v>
      </c>
    </row>
    <row r="4082" spans="1:2" x14ac:dyDescent="0.25">
      <c r="A4082" s="65" t="s">
        <v>5235</v>
      </c>
      <c r="B4082" s="66">
        <v>59512</v>
      </c>
    </row>
    <row r="4083" spans="1:2" x14ac:dyDescent="0.25">
      <c r="A4083" s="65" t="s">
        <v>5236</v>
      </c>
      <c r="B4083" s="66">
        <v>584198</v>
      </c>
    </row>
    <row r="4084" spans="1:2" x14ac:dyDescent="0.25">
      <c r="A4084" s="65" t="s">
        <v>5237</v>
      </c>
      <c r="B4084" s="66">
        <v>104669</v>
      </c>
    </row>
    <row r="4085" spans="1:2" x14ac:dyDescent="0.25">
      <c r="A4085" s="65" t="s">
        <v>5238</v>
      </c>
      <c r="B4085" s="66">
        <v>63240</v>
      </c>
    </row>
    <row r="4086" spans="1:2" x14ac:dyDescent="0.25">
      <c r="A4086" s="65" t="s">
        <v>5239</v>
      </c>
      <c r="B4086" s="66">
        <v>220290</v>
      </c>
    </row>
    <row r="4087" spans="1:2" x14ac:dyDescent="0.25">
      <c r="A4087" s="65" t="s">
        <v>5240</v>
      </c>
      <c r="B4087" s="66">
        <v>492094</v>
      </c>
    </row>
    <row r="4088" spans="1:2" x14ac:dyDescent="0.25">
      <c r="A4088" s="65" t="s">
        <v>5241</v>
      </c>
      <c r="B4088" s="66">
        <v>218094</v>
      </c>
    </row>
    <row r="4089" spans="1:2" x14ac:dyDescent="0.25">
      <c r="A4089" s="65" t="s">
        <v>5242</v>
      </c>
      <c r="B4089" s="66">
        <v>214760</v>
      </c>
    </row>
    <row r="4090" spans="1:2" x14ac:dyDescent="0.25">
      <c r="A4090" s="65" t="s">
        <v>5243</v>
      </c>
      <c r="B4090" s="66">
        <v>226095</v>
      </c>
    </row>
    <row r="4091" spans="1:2" x14ac:dyDescent="0.25">
      <c r="A4091" s="65" t="s">
        <v>5244</v>
      </c>
      <c r="B4091" s="66">
        <v>218097</v>
      </c>
    </row>
    <row r="4092" spans="1:2" x14ac:dyDescent="0.25">
      <c r="A4092" s="65" t="s">
        <v>5245</v>
      </c>
      <c r="B4092" s="66">
        <v>218098</v>
      </c>
    </row>
    <row r="4093" spans="1:2" x14ac:dyDescent="0.25">
      <c r="A4093" s="65" t="s">
        <v>5246</v>
      </c>
      <c r="B4093" s="66">
        <v>65891</v>
      </c>
    </row>
    <row r="4094" spans="1:2" x14ac:dyDescent="0.25">
      <c r="A4094" s="65" t="s">
        <v>5247</v>
      </c>
      <c r="B4094" s="66">
        <v>223926</v>
      </c>
    </row>
    <row r="4095" spans="1:2" x14ac:dyDescent="0.25">
      <c r="A4095" s="65" t="s">
        <v>5248</v>
      </c>
      <c r="B4095" s="66">
        <v>65892</v>
      </c>
    </row>
    <row r="4096" spans="1:2" x14ac:dyDescent="0.25">
      <c r="A4096" s="65" t="s">
        <v>5249</v>
      </c>
      <c r="B4096" s="66">
        <v>588280</v>
      </c>
    </row>
    <row r="4097" spans="1:2" x14ac:dyDescent="0.25">
      <c r="A4097" s="65" t="s">
        <v>5250</v>
      </c>
      <c r="B4097" s="66">
        <v>367387</v>
      </c>
    </row>
    <row r="4098" spans="1:2" x14ac:dyDescent="0.25">
      <c r="A4098" s="65" t="s">
        <v>5251</v>
      </c>
      <c r="B4098" s="66">
        <v>492460</v>
      </c>
    </row>
    <row r="4099" spans="1:2" x14ac:dyDescent="0.25">
      <c r="A4099" s="65" t="s">
        <v>5252</v>
      </c>
      <c r="B4099" s="66">
        <v>575064</v>
      </c>
    </row>
    <row r="4100" spans="1:2" x14ac:dyDescent="0.25">
      <c r="A4100" s="65" t="s">
        <v>5253</v>
      </c>
      <c r="B4100" s="66">
        <v>214769</v>
      </c>
    </row>
    <row r="4101" spans="1:2" x14ac:dyDescent="0.25">
      <c r="A4101" s="65" t="s">
        <v>5254</v>
      </c>
      <c r="B4101" s="66">
        <v>218100</v>
      </c>
    </row>
    <row r="4102" spans="1:2" x14ac:dyDescent="0.25">
      <c r="A4102" s="65" t="s">
        <v>5255</v>
      </c>
      <c r="B4102" s="66">
        <v>587263</v>
      </c>
    </row>
    <row r="4103" spans="1:2" x14ac:dyDescent="0.25">
      <c r="A4103" s="65" t="s">
        <v>5256</v>
      </c>
      <c r="B4103" s="66">
        <v>583338</v>
      </c>
    </row>
    <row r="4104" spans="1:2" x14ac:dyDescent="0.25">
      <c r="A4104" s="65" t="s">
        <v>5257</v>
      </c>
      <c r="B4104" s="66">
        <v>63257</v>
      </c>
    </row>
    <row r="4105" spans="1:2" x14ac:dyDescent="0.25">
      <c r="A4105" s="65" t="s">
        <v>5258</v>
      </c>
      <c r="B4105" s="66">
        <v>67465</v>
      </c>
    </row>
    <row r="4106" spans="1:2" x14ac:dyDescent="0.25">
      <c r="A4106" s="65" t="s">
        <v>5259</v>
      </c>
      <c r="B4106" s="66">
        <v>492844</v>
      </c>
    </row>
    <row r="4107" spans="1:2" x14ac:dyDescent="0.25">
      <c r="A4107" s="65" t="s">
        <v>5260</v>
      </c>
      <c r="B4107" s="66">
        <v>577974</v>
      </c>
    </row>
    <row r="4108" spans="1:2" x14ac:dyDescent="0.25">
      <c r="A4108" s="65" t="s">
        <v>5261</v>
      </c>
      <c r="B4108" s="66">
        <v>575856</v>
      </c>
    </row>
    <row r="4109" spans="1:2" x14ac:dyDescent="0.25">
      <c r="A4109" s="65" t="s">
        <v>5262</v>
      </c>
      <c r="B4109" s="66">
        <v>367414</v>
      </c>
    </row>
    <row r="4110" spans="1:2" x14ac:dyDescent="0.25">
      <c r="A4110" s="65" t="s">
        <v>5263</v>
      </c>
      <c r="B4110" s="66">
        <v>575229</v>
      </c>
    </row>
    <row r="4111" spans="1:2" x14ac:dyDescent="0.25">
      <c r="A4111" s="65" t="s">
        <v>5264</v>
      </c>
      <c r="B4111" s="66">
        <v>577956</v>
      </c>
    </row>
    <row r="4112" spans="1:2" x14ac:dyDescent="0.25">
      <c r="A4112" s="65" t="s">
        <v>5265</v>
      </c>
      <c r="B4112" s="66">
        <v>579099</v>
      </c>
    </row>
    <row r="4113" spans="1:2" x14ac:dyDescent="0.25">
      <c r="A4113" s="65" t="s">
        <v>5266</v>
      </c>
      <c r="B4113" s="66">
        <v>587944</v>
      </c>
    </row>
    <row r="4114" spans="1:2" x14ac:dyDescent="0.25">
      <c r="A4114" s="65" t="s">
        <v>961</v>
      </c>
      <c r="B4114" s="66">
        <v>592445</v>
      </c>
    </row>
    <row r="4115" spans="1:2" x14ac:dyDescent="0.25">
      <c r="A4115" s="65" t="s">
        <v>5267</v>
      </c>
      <c r="B4115" s="66">
        <v>59520</v>
      </c>
    </row>
    <row r="4116" spans="1:2" x14ac:dyDescent="0.25">
      <c r="A4116" s="65" t="s">
        <v>5268</v>
      </c>
      <c r="B4116" s="66">
        <v>214777</v>
      </c>
    </row>
    <row r="4117" spans="1:2" x14ac:dyDescent="0.25">
      <c r="A4117" s="65" t="s">
        <v>5269</v>
      </c>
      <c r="B4117" s="66">
        <v>579470</v>
      </c>
    </row>
    <row r="4118" spans="1:2" x14ac:dyDescent="0.25">
      <c r="A4118" s="65" t="s">
        <v>5270</v>
      </c>
      <c r="B4118" s="66">
        <v>106543</v>
      </c>
    </row>
    <row r="4119" spans="1:2" x14ac:dyDescent="0.25">
      <c r="A4119" s="65" t="s">
        <v>5271</v>
      </c>
      <c r="B4119" s="66">
        <v>489467</v>
      </c>
    </row>
    <row r="4120" spans="1:2" x14ac:dyDescent="0.25">
      <c r="A4120" s="65" t="s">
        <v>5272</v>
      </c>
      <c r="B4120" s="66">
        <v>579036</v>
      </c>
    </row>
    <row r="4121" spans="1:2" x14ac:dyDescent="0.25">
      <c r="A4121" s="65" t="s">
        <v>5273</v>
      </c>
      <c r="B4121" s="66">
        <v>585686</v>
      </c>
    </row>
    <row r="4122" spans="1:2" x14ac:dyDescent="0.25">
      <c r="A4122" s="65" t="s">
        <v>5274</v>
      </c>
      <c r="B4122" s="66">
        <v>491296</v>
      </c>
    </row>
    <row r="4123" spans="1:2" x14ac:dyDescent="0.25">
      <c r="A4123" s="65" t="s">
        <v>5275</v>
      </c>
      <c r="B4123" s="66">
        <v>579024</v>
      </c>
    </row>
    <row r="4124" spans="1:2" x14ac:dyDescent="0.25">
      <c r="A4124" s="65" t="s">
        <v>5276</v>
      </c>
      <c r="B4124" s="66">
        <v>59523</v>
      </c>
    </row>
    <row r="4125" spans="1:2" x14ac:dyDescent="0.25">
      <c r="A4125" s="65" t="s">
        <v>5277</v>
      </c>
      <c r="B4125" s="66">
        <v>367451</v>
      </c>
    </row>
    <row r="4126" spans="1:2" x14ac:dyDescent="0.25">
      <c r="A4126" s="65" t="s">
        <v>5278</v>
      </c>
      <c r="B4126" s="66">
        <v>491905</v>
      </c>
    </row>
    <row r="4127" spans="1:2" x14ac:dyDescent="0.25">
      <c r="A4127" s="65" t="s">
        <v>5279</v>
      </c>
      <c r="B4127" s="66">
        <v>591216</v>
      </c>
    </row>
    <row r="4128" spans="1:2" x14ac:dyDescent="0.25">
      <c r="A4128" s="65" t="s">
        <v>5280</v>
      </c>
      <c r="B4128" s="66">
        <v>583884</v>
      </c>
    </row>
    <row r="4129" spans="1:2" x14ac:dyDescent="0.25">
      <c r="A4129" s="65" t="s">
        <v>5281</v>
      </c>
      <c r="B4129" s="66">
        <v>585863</v>
      </c>
    </row>
    <row r="4130" spans="1:2" x14ac:dyDescent="0.25">
      <c r="A4130" s="65" t="s">
        <v>5282</v>
      </c>
      <c r="B4130" s="66">
        <v>490704</v>
      </c>
    </row>
    <row r="4131" spans="1:2" x14ac:dyDescent="0.25">
      <c r="A4131" s="65" t="s">
        <v>12466</v>
      </c>
      <c r="B4131" s="66">
        <v>593794</v>
      </c>
    </row>
    <row r="4132" spans="1:2" x14ac:dyDescent="0.25">
      <c r="A4132" s="65" t="s">
        <v>5283</v>
      </c>
      <c r="B4132" s="66">
        <v>579202</v>
      </c>
    </row>
    <row r="4133" spans="1:2" x14ac:dyDescent="0.25">
      <c r="A4133" s="65" t="s">
        <v>5284</v>
      </c>
      <c r="B4133" s="66">
        <v>63287</v>
      </c>
    </row>
    <row r="4134" spans="1:2" x14ac:dyDescent="0.25">
      <c r="A4134" s="65" t="s">
        <v>5285</v>
      </c>
      <c r="B4134" s="66">
        <v>588272</v>
      </c>
    </row>
    <row r="4135" spans="1:2" x14ac:dyDescent="0.25">
      <c r="A4135" s="65" t="s">
        <v>5286</v>
      </c>
      <c r="B4135" s="66">
        <v>63291</v>
      </c>
    </row>
    <row r="4136" spans="1:2" x14ac:dyDescent="0.25">
      <c r="A4136" s="65" t="s">
        <v>5287</v>
      </c>
      <c r="B4136" s="66">
        <v>105321</v>
      </c>
    </row>
    <row r="4137" spans="1:2" x14ac:dyDescent="0.25">
      <c r="A4137" s="65" t="s">
        <v>5288</v>
      </c>
      <c r="B4137" s="66">
        <v>63294</v>
      </c>
    </row>
    <row r="4138" spans="1:2" x14ac:dyDescent="0.25">
      <c r="A4138" s="65" t="s">
        <v>5289</v>
      </c>
      <c r="B4138" s="66">
        <v>493053</v>
      </c>
    </row>
    <row r="4139" spans="1:2" x14ac:dyDescent="0.25">
      <c r="A4139" s="65" t="s">
        <v>5290</v>
      </c>
      <c r="B4139" s="66">
        <v>266103</v>
      </c>
    </row>
    <row r="4140" spans="1:2" x14ac:dyDescent="0.25">
      <c r="A4140" s="65" t="s">
        <v>5291</v>
      </c>
      <c r="B4140" s="66">
        <v>218113</v>
      </c>
    </row>
    <row r="4141" spans="1:2" x14ac:dyDescent="0.25">
      <c r="A4141" s="65" t="s">
        <v>5292</v>
      </c>
      <c r="B4141" s="66">
        <v>492462</v>
      </c>
    </row>
    <row r="4142" spans="1:2" x14ac:dyDescent="0.25">
      <c r="A4142" s="65" t="s">
        <v>5293</v>
      </c>
      <c r="B4142" s="66">
        <v>226099</v>
      </c>
    </row>
    <row r="4143" spans="1:2" x14ac:dyDescent="0.25">
      <c r="A4143" s="65" t="s">
        <v>5294</v>
      </c>
      <c r="B4143" s="66">
        <v>588467</v>
      </c>
    </row>
    <row r="4144" spans="1:2" x14ac:dyDescent="0.25">
      <c r="A4144" s="65" t="s">
        <v>5295</v>
      </c>
      <c r="B4144" s="66">
        <v>583007</v>
      </c>
    </row>
    <row r="4145" spans="1:2" x14ac:dyDescent="0.25">
      <c r="A4145" s="65" t="s">
        <v>5296</v>
      </c>
      <c r="B4145" s="66">
        <v>581487</v>
      </c>
    </row>
    <row r="4146" spans="1:2" x14ac:dyDescent="0.25">
      <c r="A4146" s="65" t="s">
        <v>5297</v>
      </c>
      <c r="B4146" s="66">
        <v>3048</v>
      </c>
    </row>
    <row r="4147" spans="1:2" x14ac:dyDescent="0.25">
      <c r="A4147" s="65" t="s">
        <v>5298</v>
      </c>
      <c r="B4147" s="66">
        <v>367480</v>
      </c>
    </row>
    <row r="4148" spans="1:2" x14ac:dyDescent="0.25">
      <c r="A4148" s="65" t="s">
        <v>5299</v>
      </c>
      <c r="B4148" s="66">
        <v>67475</v>
      </c>
    </row>
    <row r="4149" spans="1:2" x14ac:dyDescent="0.25">
      <c r="A4149" s="65" t="s">
        <v>5300</v>
      </c>
      <c r="B4149" s="66">
        <v>497539</v>
      </c>
    </row>
    <row r="4150" spans="1:2" x14ac:dyDescent="0.25">
      <c r="A4150" s="65" t="s">
        <v>5301</v>
      </c>
      <c r="B4150" s="66">
        <v>63307</v>
      </c>
    </row>
    <row r="4151" spans="1:2" x14ac:dyDescent="0.25">
      <c r="A4151" s="65" t="s">
        <v>5302</v>
      </c>
      <c r="B4151" s="66">
        <v>582309</v>
      </c>
    </row>
    <row r="4152" spans="1:2" x14ac:dyDescent="0.25">
      <c r="A4152" s="65" t="s">
        <v>5303</v>
      </c>
      <c r="B4152" s="66">
        <v>593071</v>
      </c>
    </row>
    <row r="4153" spans="1:2" x14ac:dyDescent="0.25">
      <c r="A4153" s="65" t="s">
        <v>5304</v>
      </c>
      <c r="B4153" s="66">
        <v>489591</v>
      </c>
    </row>
    <row r="4154" spans="1:2" x14ac:dyDescent="0.25">
      <c r="A4154" s="65" t="s">
        <v>5305</v>
      </c>
      <c r="B4154" s="66">
        <v>218116</v>
      </c>
    </row>
    <row r="4155" spans="1:2" x14ac:dyDescent="0.25">
      <c r="A4155" s="65" t="s">
        <v>5306</v>
      </c>
      <c r="B4155" s="66">
        <v>489501</v>
      </c>
    </row>
    <row r="4156" spans="1:2" x14ac:dyDescent="0.25">
      <c r="A4156" s="65" t="s">
        <v>5307</v>
      </c>
      <c r="B4156" s="66">
        <v>575325</v>
      </c>
    </row>
    <row r="4157" spans="1:2" x14ac:dyDescent="0.25">
      <c r="A4157" s="65" t="s">
        <v>5308</v>
      </c>
      <c r="B4157" s="66">
        <v>266190</v>
      </c>
    </row>
    <row r="4158" spans="1:2" x14ac:dyDescent="0.25">
      <c r="A4158" s="65" t="s">
        <v>5309</v>
      </c>
      <c r="B4158" s="66">
        <v>63315</v>
      </c>
    </row>
    <row r="4159" spans="1:2" x14ac:dyDescent="0.25">
      <c r="A4159" s="65" t="s">
        <v>5310</v>
      </c>
      <c r="B4159" s="66">
        <v>575763</v>
      </c>
    </row>
    <row r="4160" spans="1:2" x14ac:dyDescent="0.25">
      <c r="A4160" s="65" t="s">
        <v>5311</v>
      </c>
      <c r="B4160" s="66">
        <v>580226</v>
      </c>
    </row>
    <row r="4161" spans="1:2" x14ac:dyDescent="0.25">
      <c r="A4161" s="65" t="s">
        <v>5312</v>
      </c>
      <c r="B4161" s="66">
        <v>577941</v>
      </c>
    </row>
    <row r="4162" spans="1:2" x14ac:dyDescent="0.25">
      <c r="A4162" s="65" t="s">
        <v>5313</v>
      </c>
      <c r="B4162" s="66">
        <v>582556</v>
      </c>
    </row>
    <row r="4163" spans="1:2" x14ac:dyDescent="0.25">
      <c r="A4163" s="65" t="s">
        <v>5314</v>
      </c>
      <c r="B4163" s="66">
        <v>493338</v>
      </c>
    </row>
    <row r="4164" spans="1:2" x14ac:dyDescent="0.25">
      <c r="A4164" s="65" t="s">
        <v>5315</v>
      </c>
      <c r="B4164" s="66">
        <v>65908</v>
      </c>
    </row>
    <row r="4165" spans="1:2" x14ac:dyDescent="0.25">
      <c r="A4165" s="65" t="s">
        <v>5316</v>
      </c>
      <c r="B4165" s="66">
        <v>294887</v>
      </c>
    </row>
    <row r="4166" spans="1:2" x14ac:dyDescent="0.25">
      <c r="A4166" s="65" t="s">
        <v>5317</v>
      </c>
      <c r="B4166" s="66">
        <v>491445</v>
      </c>
    </row>
    <row r="4167" spans="1:2" x14ac:dyDescent="0.25">
      <c r="A4167" s="65" t="s">
        <v>5318</v>
      </c>
      <c r="B4167" s="66">
        <v>575654</v>
      </c>
    </row>
    <row r="4168" spans="1:2" x14ac:dyDescent="0.25">
      <c r="A4168" s="65" t="s">
        <v>5319</v>
      </c>
      <c r="B4168" s="66">
        <v>575649</v>
      </c>
    </row>
    <row r="4169" spans="1:2" x14ac:dyDescent="0.25">
      <c r="A4169" s="65" t="s">
        <v>5320</v>
      </c>
      <c r="B4169" s="66">
        <v>586652</v>
      </c>
    </row>
    <row r="4170" spans="1:2" x14ac:dyDescent="0.25">
      <c r="A4170" s="65" t="s">
        <v>5321</v>
      </c>
      <c r="B4170" s="66">
        <v>582571</v>
      </c>
    </row>
    <row r="4171" spans="1:2" x14ac:dyDescent="0.25">
      <c r="A4171" s="65" t="s">
        <v>5322</v>
      </c>
      <c r="B4171" s="66">
        <v>67478</v>
      </c>
    </row>
    <row r="4172" spans="1:2" x14ac:dyDescent="0.25">
      <c r="A4172" s="65" t="s">
        <v>5323</v>
      </c>
      <c r="B4172" s="66">
        <v>367529</v>
      </c>
    </row>
    <row r="4173" spans="1:2" x14ac:dyDescent="0.25">
      <c r="A4173" s="65" t="s">
        <v>5324</v>
      </c>
      <c r="B4173" s="66">
        <v>586642</v>
      </c>
    </row>
    <row r="4174" spans="1:2" x14ac:dyDescent="0.25">
      <c r="A4174" s="65" t="s">
        <v>5325</v>
      </c>
      <c r="B4174" s="66">
        <v>65917</v>
      </c>
    </row>
    <row r="4175" spans="1:2" x14ac:dyDescent="0.25">
      <c r="A4175" s="65" t="s">
        <v>5326</v>
      </c>
      <c r="B4175" s="66">
        <v>65919</v>
      </c>
    </row>
    <row r="4176" spans="1:2" x14ac:dyDescent="0.25">
      <c r="A4176" s="65" t="s">
        <v>5327</v>
      </c>
      <c r="B4176" s="66">
        <v>579719</v>
      </c>
    </row>
    <row r="4177" spans="1:2" x14ac:dyDescent="0.25">
      <c r="A4177" s="65" t="s">
        <v>5328</v>
      </c>
      <c r="B4177" s="66">
        <v>581618</v>
      </c>
    </row>
    <row r="4178" spans="1:2" x14ac:dyDescent="0.25">
      <c r="A4178" s="65" t="s">
        <v>5329</v>
      </c>
      <c r="B4178" s="66">
        <v>582257</v>
      </c>
    </row>
    <row r="4179" spans="1:2" x14ac:dyDescent="0.25">
      <c r="A4179" s="65" t="s">
        <v>5330</v>
      </c>
      <c r="B4179" s="66">
        <v>373613</v>
      </c>
    </row>
    <row r="4180" spans="1:2" x14ac:dyDescent="0.25">
      <c r="A4180" s="65" t="s">
        <v>5331</v>
      </c>
      <c r="B4180" s="66">
        <v>580699</v>
      </c>
    </row>
    <row r="4181" spans="1:2" x14ac:dyDescent="0.25">
      <c r="A4181" s="65" t="s">
        <v>5332</v>
      </c>
      <c r="B4181" s="66">
        <v>266355</v>
      </c>
    </row>
    <row r="4182" spans="1:2" x14ac:dyDescent="0.25">
      <c r="A4182" s="65" t="s">
        <v>962</v>
      </c>
      <c r="B4182" s="66">
        <v>592484</v>
      </c>
    </row>
    <row r="4183" spans="1:2" x14ac:dyDescent="0.25">
      <c r="A4183" s="65" t="s">
        <v>5333</v>
      </c>
      <c r="B4183" s="66">
        <v>490650</v>
      </c>
    </row>
    <row r="4184" spans="1:2" x14ac:dyDescent="0.25">
      <c r="A4184" s="65" t="s">
        <v>5334</v>
      </c>
      <c r="B4184" s="66">
        <v>593523</v>
      </c>
    </row>
    <row r="4185" spans="1:2" x14ac:dyDescent="0.25">
      <c r="A4185" s="65" t="s">
        <v>65</v>
      </c>
      <c r="B4185" s="66">
        <v>584371</v>
      </c>
    </row>
    <row r="4186" spans="1:2" x14ac:dyDescent="0.25">
      <c r="A4186" s="65" t="s">
        <v>5335</v>
      </c>
      <c r="B4186" s="66">
        <v>218131</v>
      </c>
    </row>
    <row r="4187" spans="1:2" x14ac:dyDescent="0.25">
      <c r="A4187" s="65" t="s">
        <v>5336</v>
      </c>
      <c r="B4187" s="66">
        <v>497380</v>
      </c>
    </row>
    <row r="4188" spans="1:2" x14ac:dyDescent="0.25">
      <c r="A4188" s="65" t="s">
        <v>5337</v>
      </c>
      <c r="B4188" s="66">
        <v>63355</v>
      </c>
    </row>
    <row r="4189" spans="1:2" x14ac:dyDescent="0.25">
      <c r="A4189" s="65" t="s">
        <v>5338</v>
      </c>
      <c r="B4189" s="66">
        <v>374931</v>
      </c>
    </row>
    <row r="4190" spans="1:2" x14ac:dyDescent="0.25">
      <c r="A4190" s="65" t="s">
        <v>5339</v>
      </c>
      <c r="B4190" s="66">
        <v>578350</v>
      </c>
    </row>
    <row r="4191" spans="1:2" x14ac:dyDescent="0.25">
      <c r="A4191" s="65" t="s">
        <v>5340</v>
      </c>
      <c r="B4191" s="66">
        <v>491962</v>
      </c>
    </row>
    <row r="4192" spans="1:2" x14ac:dyDescent="0.25">
      <c r="A4192" s="65" t="s">
        <v>5341</v>
      </c>
      <c r="B4192" s="66">
        <v>105329</v>
      </c>
    </row>
    <row r="4193" spans="1:2" x14ac:dyDescent="0.25">
      <c r="A4193" s="65" t="s">
        <v>5342</v>
      </c>
      <c r="B4193" s="66">
        <v>214938</v>
      </c>
    </row>
    <row r="4194" spans="1:2" x14ac:dyDescent="0.25">
      <c r="A4194" s="65" t="s">
        <v>5343</v>
      </c>
      <c r="B4194" s="66">
        <v>218135</v>
      </c>
    </row>
    <row r="4195" spans="1:2" x14ac:dyDescent="0.25">
      <c r="A4195" s="65" t="s">
        <v>5344</v>
      </c>
      <c r="B4195" s="66">
        <v>584053</v>
      </c>
    </row>
    <row r="4196" spans="1:2" x14ac:dyDescent="0.25">
      <c r="A4196" s="65" t="s">
        <v>5345</v>
      </c>
      <c r="B4196" s="66">
        <v>577320</v>
      </c>
    </row>
    <row r="4197" spans="1:2" x14ac:dyDescent="0.25">
      <c r="A4197" s="65" t="s">
        <v>5346</v>
      </c>
      <c r="B4197" s="66">
        <v>63361</v>
      </c>
    </row>
    <row r="4198" spans="1:2" x14ac:dyDescent="0.25">
      <c r="A4198" s="65" t="s">
        <v>5347</v>
      </c>
      <c r="B4198" s="66">
        <v>266422</v>
      </c>
    </row>
    <row r="4199" spans="1:2" x14ac:dyDescent="0.25">
      <c r="A4199" s="65" t="s">
        <v>5348</v>
      </c>
      <c r="B4199" s="66">
        <v>587678</v>
      </c>
    </row>
    <row r="4200" spans="1:2" x14ac:dyDescent="0.25">
      <c r="A4200" s="65" t="s">
        <v>5349</v>
      </c>
      <c r="B4200" s="66">
        <v>106092</v>
      </c>
    </row>
    <row r="4201" spans="1:2" x14ac:dyDescent="0.25">
      <c r="A4201" s="65" t="s">
        <v>5350</v>
      </c>
      <c r="B4201" s="66">
        <v>489502</v>
      </c>
    </row>
    <row r="4202" spans="1:2" x14ac:dyDescent="0.25">
      <c r="A4202" s="65" t="s">
        <v>5351</v>
      </c>
      <c r="B4202" s="66">
        <v>582855</v>
      </c>
    </row>
    <row r="4203" spans="1:2" x14ac:dyDescent="0.25">
      <c r="A4203" s="65" t="s">
        <v>5352</v>
      </c>
      <c r="B4203" s="66">
        <v>489440</v>
      </c>
    </row>
    <row r="4204" spans="1:2" x14ac:dyDescent="0.25">
      <c r="A4204" s="65" t="s">
        <v>5353</v>
      </c>
      <c r="B4204" s="66">
        <v>105331</v>
      </c>
    </row>
    <row r="4205" spans="1:2" x14ac:dyDescent="0.25">
      <c r="A4205" s="65" t="s">
        <v>5354</v>
      </c>
      <c r="B4205" s="66">
        <v>492086</v>
      </c>
    </row>
    <row r="4206" spans="1:2" x14ac:dyDescent="0.25">
      <c r="A4206" s="65" t="s">
        <v>5355</v>
      </c>
      <c r="B4206" s="66">
        <v>585542</v>
      </c>
    </row>
    <row r="4207" spans="1:2" x14ac:dyDescent="0.25">
      <c r="A4207" s="65" t="s">
        <v>5356</v>
      </c>
      <c r="B4207" s="66">
        <v>580608</v>
      </c>
    </row>
    <row r="4208" spans="1:2" x14ac:dyDescent="0.25">
      <c r="A4208" s="65" t="s">
        <v>5357</v>
      </c>
      <c r="B4208" s="66">
        <v>103935</v>
      </c>
    </row>
    <row r="4209" spans="1:2" x14ac:dyDescent="0.25">
      <c r="A4209" s="65" t="s">
        <v>5358</v>
      </c>
      <c r="B4209" s="66">
        <v>266447</v>
      </c>
    </row>
    <row r="4210" spans="1:2" x14ac:dyDescent="0.25">
      <c r="A4210" s="65" t="s">
        <v>5359</v>
      </c>
      <c r="B4210" s="66">
        <v>581120</v>
      </c>
    </row>
    <row r="4211" spans="1:2" x14ac:dyDescent="0.25">
      <c r="A4211" s="65" t="s">
        <v>5360</v>
      </c>
      <c r="B4211" s="66">
        <v>586608</v>
      </c>
    </row>
    <row r="4212" spans="1:2" x14ac:dyDescent="0.25">
      <c r="A4212" s="65" t="s">
        <v>5361</v>
      </c>
      <c r="B4212" s="66">
        <v>63366</v>
      </c>
    </row>
    <row r="4213" spans="1:2" x14ac:dyDescent="0.25">
      <c r="A4213" s="65" t="s">
        <v>5362</v>
      </c>
      <c r="B4213" s="66">
        <v>497526</v>
      </c>
    </row>
    <row r="4214" spans="1:2" x14ac:dyDescent="0.25">
      <c r="A4214" s="65" t="s">
        <v>5363</v>
      </c>
      <c r="B4214" s="66">
        <v>576976</v>
      </c>
    </row>
    <row r="4215" spans="1:2" x14ac:dyDescent="0.25">
      <c r="A4215" s="65" t="s">
        <v>5364</v>
      </c>
      <c r="B4215" s="66">
        <v>581368</v>
      </c>
    </row>
    <row r="4216" spans="1:2" x14ac:dyDescent="0.25">
      <c r="A4216" s="65" t="s">
        <v>5365</v>
      </c>
      <c r="B4216" s="66">
        <v>214974</v>
      </c>
    </row>
    <row r="4217" spans="1:2" x14ac:dyDescent="0.25">
      <c r="A4217" s="65" t="s">
        <v>5366</v>
      </c>
      <c r="B4217" s="66">
        <v>581490</v>
      </c>
    </row>
    <row r="4218" spans="1:2" x14ac:dyDescent="0.25">
      <c r="A4218" s="65" t="s">
        <v>5367</v>
      </c>
      <c r="B4218" s="66">
        <v>214981</v>
      </c>
    </row>
    <row r="4219" spans="1:2" x14ac:dyDescent="0.25">
      <c r="A4219" s="65" t="s">
        <v>5368</v>
      </c>
      <c r="B4219" s="66">
        <v>593705</v>
      </c>
    </row>
    <row r="4220" spans="1:2" x14ac:dyDescent="0.25">
      <c r="A4220" s="65" t="s">
        <v>5369</v>
      </c>
      <c r="B4220" s="66">
        <v>579926</v>
      </c>
    </row>
    <row r="4221" spans="1:2" x14ac:dyDescent="0.25">
      <c r="A4221" s="65" t="s">
        <v>5370</v>
      </c>
      <c r="B4221" s="66">
        <v>574809</v>
      </c>
    </row>
    <row r="4222" spans="1:2" x14ac:dyDescent="0.25">
      <c r="A4222" s="65" t="s">
        <v>5371</v>
      </c>
      <c r="B4222" s="66">
        <v>581192</v>
      </c>
    </row>
    <row r="4223" spans="1:2" x14ac:dyDescent="0.25">
      <c r="A4223" s="65" t="s">
        <v>5372</v>
      </c>
      <c r="B4223" s="66">
        <v>266510</v>
      </c>
    </row>
    <row r="4224" spans="1:2" x14ac:dyDescent="0.25">
      <c r="A4224" s="65" t="s">
        <v>5373</v>
      </c>
      <c r="B4224" s="66">
        <v>104678</v>
      </c>
    </row>
    <row r="4225" spans="1:2" x14ac:dyDescent="0.25">
      <c r="A4225" s="65" t="s">
        <v>5374</v>
      </c>
      <c r="B4225" s="66">
        <v>593674</v>
      </c>
    </row>
    <row r="4226" spans="1:2" x14ac:dyDescent="0.25">
      <c r="A4226" s="65" t="s">
        <v>5375</v>
      </c>
      <c r="B4226" s="66">
        <v>584655</v>
      </c>
    </row>
    <row r="4227" spans="1:2" x14ac:dyDescent="0.25">
      <c r="A4227" s="65" t="s">
        <v>5376</v>
      </c>
      <c r="B4227" s="66">
        <v>266532</v>
      </c>
    </row>
    <row r="4228" spans="1:2" x14ac:dyDescent="0.25">
      <c r="A4228" s="65" t="s">
        <v>5377</v>
      </c>
      <c r="B4228" s="66">
        <v>63386</v>
      </c>
    </row>
    <row r="4229" spans="1:2" x14ac:dyDescent="0.25">
      <c r="A4229" s="65" t="s">
        <v>5378</v>
      </c>
      <c r="B4229" s="66">
        <v>367695</v>
      </c>
    </row>
    <row r="4230" spans="1:2" x14ac:dyDescent="0.25">
      <c r="A4230" s="65" t="s">
        <v>5379</v>
      </c>
      <c r="B4230" s="66">
        <v>584100</v>
      </c>
    </row>
    <row r="4231" spans="1:2" x14ac:dyDescent="0.25">
      <c r="A4231" s="65" t="s">
        <v>5380</v>
      </c>
      <c r="B4231" s="66">
        <v>491446</v>
      </c>
    </row>
    <row r="4232" spans="1:2" x14ac:dyDescent="0.25">
      <c r="A4232" s="65" t="s">
        <v>5381</v>
      </c>
      <c r="B4232" s="66">
        <v>65945</v>
      </c>
    </row>
    <row r="4233" spans="1:2" x14ac:dyDescent="0.25">
      <c r="A4233" s="65" t="s">
        <v>5382</v>
      </c>
      <c r="B4233" s="66">
        <v>579065</v>
      </c>
    </row>
    <row r="4234" spans="1:2" x14ac:dyDescent="0.25">
      <c r="A4234" s="65" t="s">
        <v>5383</v>
      </c>
      <c r="B4234" s="66">
        <v>491584</v>
      </c>
    </row>
    <row r="4235" spans="1:2" x14ac:dyDescent="0.25">
      <c r="A4235" s="65" t="s">
        <v>12286</v>
      </c>
      <c r="B4235" s="66">
        <v>215001</v>
      </c>
    </row>
    <row r="4236" spans="1:2" x14ac:dyDescent="0.25">
      <c r="A4236" s="65" t="s">
        <v>5384</v>
      </c>
      <c r="B4236" s="66">
        <v>491448</v>
      </c>
    </row>
    <row r="4237" spans="1:2" x14ac:dyDescent="0.25">
      <c r="A4237" s="65" t="s">
        <v>5385</v>
      </c>
      <c r="B4237" s="66">
        <v>65947</v>
      </c>
    </row>
    <row r="4238" spans="1:2" x14ac:dyDescent="0.25">
      <c r="A4238" s="65" t="s">
        <v>5386</v>
      </c>
      <c r="B4238" s="66">
        <v>215011</v>
      </c>
    </row>
    <row r="4239" spans="1:2" x14ac:dyDescent="0.25">
      <c r="A4239" s="65" t="s">
        <v>5387</v>
      </c>
      <c r="B4239" s="66">
        <v>215010</v>
      </c>
    </row>
    <row r="4240" spans="1:2" x14ac:dyDescent="0.25">
      <c r="A4240" s="65" t="s">
        <v>5388</v>
      </c>
      <c r="B4240" s="66">
        <v>575164</v>
      </c>
    </row>
    <row r="4241" spans="1:2" x14ac:dyDescent="0.25">
      <c r="A4241" s="65" t="s">
        <v>5389</v>
      </c>
      <c r="B4241" s="66">
        <v>105341</v>
      </c>
    </row>
    <row r="4242" spans="1:2" x14ac:dyDescent="0.25">
      <c r="A4242" s="65" t="s">
        <v>5390</v>
      </c>
      <c r="B4242" s="66">
        <v>65950</v>
      </c>
    </row>
    <row r="4243" spans="1:2" x14ac:dyDescent="0.25">
      <c r="A4243" s="65" t="s">
        <v>5391</v>
      </c>
      <c r="B4243" s="66">
        <v>578123</v>
      </c>
    </row>
    <row r="4244" spans="1:2" x14ac:dyDescent="0.25">
      <c r="A4244" s="65" t="s">
        <v>5392</v>
      </c>
      <c r="B4244" s="66">
        <v>575318</v>
      </c>
    </row>
    <row r="4245" spans="1:2" x14ac:dyDescent="0.25">
      <c r="A4245" s="65" t="s">
        <v>5393</v>
      </c>
      <c r="B4245" s="66">
        <v>367751</v>
      </c>
    </row>
    <row r="4246" spans="1:2" x14ac:dyDescent="0.25">
      <c r="A4246" s="65" t="s">
        <v>5394</v>
      </c>
      <c r="B4246" s="66">
        <v>266668</v>
      </c>
    </row>
    <row r="4247" spans="1:2" x14ac:dyDescent="0.25">
      <c r="A4247" s="65" t="s">
        <v>5395</v>
      </c>
      <c r="B4247" s="66">
        <v>266670</v>
      </c>
    </row>
    <row r="4248" spans="1:2" x14ac:dyDescent="0.25">
      <c r="A4248" s="65" t="s">
        <v>5396</v>
      </c>
      <c r="B4248" s="66">
        <v>487336</v>
      </c>
    </row>
    <row r="4249" spans="1:2" x14ac:dyDescent="0.25">
      <c r="A4249" s="65" t="s">
        <v>5397</v>
      </c>
      <c r="B4249" s="66">
        <v>580489</v>
      </c>
    </row>
    <row r="4250" spans="1:2" x14ac:dyDescent="0.25">
      <c r="A4250" s="65" t="s">
        <v>5398</v>
      </c>
      <c r="B4250" s="66">
        <v>293642</v>
      </c>
    </row>
    <row r="4251" spans="1:2" x14ac:dyDescent="0.25">
      <c r="A4251" s="65" t="s">
        <v>5399</v>
      </c>
      <c r="B4251" s="66">
        <v>490898</v>
      </c>
    </row>
    <row r="4252" spans="1:2" x14ac:dyDescent="0.25">
      <c r="A4252" s="65" t="s">
        <v>963</v>
      </c>
      <c r="B4252" s="66">
        <v>592416</v>
      </c>
    </row>
    <row r="4253" spans="1:2" x14ac:dyDescent="0.25">
      <c r="A4253" s="65" t="s">
        <v>5400</v>
      </c>
      <c r="B4253" s="66">
        <v>218163</v>
      </c>
    </row>
    <row r="4254" spans="1:2" x14ac:dyDescent="0.25">
      <c r="A4254" s="65" t="s">
        <v>5401</v>
      </c>
      <c r="B4254" s="66">
        <v>586282</v>
      </c>
    </row>
    <row r="4255" spans="1:2" x14ac:dyDescent="0.25">
      <c r="A4255" s="65" t="s">
        <v>5402</v>
      </c>
      <c r="B4255" s="66">
        <v>574758</v>
      </c>
    </row>
    <row r="4256" spans="1:2" x14ac:dyDescent="0.25">
      <c r="A4256" s="65" t="s">
        <v>5403</v>
      </c>
      <c r="B4256" s="66">
        <v>65955</v>
      </c>
    </row>
    <row r="4257" spans="1:2" x14ac:dyDescent="0.25">
      <c r="A4257" s="65" t="s">
        <v>5404</v>
      </c>
      <c r="B4257" s="66">
        <v>579478</v>
      </c>
    </row>
    <row r="4258" spans="1:2" x14ac:dyDescent="0.25">
      <c r="A4258" s="65" t="s">
        <v>5405</v>
      </c>
      <c r="B4258" s="66">
        <v>576737</v>
      </c>
    </row>
    <row r="4259" spans="1:2" x14ac:dyDescent="0.25">
      <c r="A4259" s="65" t="s">
        <v>5406</v>
      </c>
      <c r="B4259" s="66">
        <v>574924</v>
      </c>
    </row>
    <row r="4260" spans="1:2" x14ac:dyDescent="0.25">
      <c r="A4260" s="65" t="s">
        <v>5407</v>
      </c>
      <c r="B4260" s="66">
        <v>581469</v>
      </c>
    </row>
    <row r="4261" spans="1:2" x14ac:dyDescent="0.25">
      <c r="A4261" s="65" t="s">
        <v>5408</v>
      </c>
      <c r="B4261" s="66">
        <v>493478</v>
      </c>
    </row>
    <row r="4262" spans="1:2" x14ac:dyDescent="0.25">
      <c r="A4262" s="65" t="s">
        <v>5409</v>
      </c>
      <c r="B4262" s="66">
        <v>367794</v>
      </c>
    </row>
    <row r="4263" spans="1:2" x14ac:dyDescent="0.25">
      <c r="A4263" s="65" t="s">
        <v>5410</v>
      </c>
      <c r="B4263" s="66">
        <v>223929</v>
      </c>
    </row>
    <row r="4264" spans="1:2" x14ac:dyDescent="0.25">
      <c r="A4264" s="65" t="s">
        <v>5411</v>
      </c>
      <c r="B4264" s="66">
        <v>493150</v>
      </c>
    </row>
    <row r="4265" spans="1:2" x14ac:dyDescent="0.25">
      <c r="A4265" s="65" t="s">
        <v>5412</v>
      </c>
      <c r="B4265" s="66">
        <v>492918</v>
      </c>
    </row>
    <row r="4266" spans="1:2" x14ac:dyDescent="0.25">
      <c r="A4266" s="65" t="s">
        <v>5413</v>
      </c>
      <c r="B4266" s="66">
        <v>286741</v>
      </c>
    </row>
    <row r="4267" spans="1:2" x14ac:dyDescent="0.25">
      <c r="A4267" s="65" t="s">
        <v>12467</v>
      </c>
      <c r="B4267" s="66">
        <v>594127</v>
      </c>
    </row>
    <row r="4268" spans="1:2" x14ac:dyDescent="0.25">
      <c r="A4268" s="65" t="s">
        <v>5414</v>
      </c>
      <c r="B4268" s="66">
        <v>575322</v>
      </c>
    </row>
    <row r="4269" spans="1:2" x14ac:dyDescent="0.25">
      <c r="A4269" s="65" t="s">
        <v>5415</v>
      </c>
      <c r="B4269" s="66">
        <v>367801</v>
      </c>
    </row>
    <row r="4270" spans="1:2" x14ac:dyDescent="0.25">
      <c r="A4270" s="65" t="s">
        <v>5416</v>
      </c>
      <c r="B4270" s="66">
        <v>592443</v>
      </c>
    </row>
    <row r="4271" spans="1:2" x14ac:dyDescent="0.25">
      <c r="A4271" s="65" t="s">
        <v>5417</v>
      </c>
      <c r="B4271" s="66">
        <v>492538</v>
      </c>
    </row>
    <row r="4272" spans="1:2" x14ac:dyDescent="0.25">
      <c r="A4272" s="65" t="s">
        <v>5418</v>
      </c>
      <c r="B4272" s="66">
        <v>586576</v>
      </c>
    </row>
    <row r="4273" spans="1:2" x14ac:dyDescent="0.25">
      <c r="A4273" s="65" t="s">
        <v>5419</v>
      </c>
      <c r="B4273" s="66">
        <v>493258</v>
      </c>
    </row>
    <row r="4274" spans="1:2" x14ac:dyDescent="0.25">
      <c r="A4274" s="65" t="s">
        <v>5420</v>
      </c>
      <c r="B4274" s="66">
        <v>59575</v>
      </c>
    </row>
    <row r="4275" spans="1:2" x14ac:dyDescent="0.25">
      <c r="A4275" s="65" t="s">
        <v>5421</v>
      </c>
      <c r="B4275" s="66">
        <v>586450</v>
      </c>
    </row>
    <row r="4276" spans="1:2" x14ac:dyDescent="0.25">
      <c r="A4276" s="65" t="s">
        <v>5422</v>
      </c>
      <c r="B4276" s="66">
        <v>215077</v>
      </c>
    </row>
    <row r="4277" spans="1:2" x14ac:dyDescent="0.25">
      <c r="A4277" s="65" t="s">
        <v>5423</v>
      </c>
      <c r="B4277" s="66">
        <v>215081</v>
      </c>
    </row>
    <row r="4278" spans="1:2" x14ac:dyDescent="0.25">
      <c r="A4278" s="65" t="s">
        <v>5424</v>
      </c>
      <c r="B4278" s="66">
        <v>491076</v>
      </c>
    </row>
    <row r="4279" spans="1:2" x14ac:dyDescent="0.25">
      <c r="A4279" s="65" t="s">
        <v>5425</v>
      </c>
      <c r="B4279" s="66">
        <v>490446</v>
      </c>
    </row>
    <row r="4280" spans="1:2" x14ac:dyDescent="0.25">
      <c r="A4280" s="65" t="s">
        <v>5426</v>
      </c>
      <c r="B4280" s="66">
        <v>218164</v>
      </c>
    </row>
    <row r="4281" spans="1:2" x14ac:dyDescent="0.25">
      <c r="A4281" s="65" t="s">
        <v>5427</v>
      </c>
      <c r="B4281" s="66">
        <v>580783</v>
      </c>
    </row>
    <row r="4282" spans="1:2" x14ac:dyDescent="0.25">
      <c r="A4282" s="65" t="s">
        <v>5428</v>
      </c>
      <c r="B4282" s="66">
        <v>589634</v>
      </c>
    </row>
    <row r="4283" spans="1:2" x14ac:dyDescent="0.25">
      <c r="A4283" s="65" t="s">
        <v>5429</v>
      </c>
      <c r="B4283" s="66">
        <v>215098</v>
      </c>
    </row>
    <row r="4284" spans="1:2" x14ac:dyDescent="0.25">
      <c r="A4284" s="65" t="s">
        <v>5430</v>
      </c>
      <c r="B4284" s="66">
        <v>218165</v>
      </c>
    </row>
    <row r="4285" spans="1:2" x14ac:dyDescent="0.25">
      <c r="A4285" s="65" t="s">
        <v>5431</v>
      </c>
      <c r="B4285" s="66">
        <v>63447</v>
      </c>
    </row>
    <row r="4286" spans="1:2" x14ac:dyDescent="0.25">
      <c r="A4286" s="65" t="s">
        <v>5432</v>
      </c>
      <c r="B4286" s="66">
        <v>577942</v>
      </c>
    </row>
    <row r="4287" spans="1:2" x14ac:dyDescent="0.25">
      <c r="A4287" s="65" t="s">
        <v>5433</v>
      </c>
      <c r="B4287" s="66">
        <v>592763</v>
      </c>
    </row>
    <row r="4288" spans="1:2" x14ac:dyDescent="0.25">
      <c r="A4288" s="65" t="s">
        <v>5434</v>
      </c>
      <c r="B4288" s="66">
        <v>491671</v>
      </c>
    </row>
    <row r="4289" spans="1:2" x14ac:dyDescent="0.25">
      <c r="A4289" s="65" t="s">
        <v>5435</v>
      </c>
      <c r="B4289" s="66">
        <v>575636</v>
      </c>
    </row>
    <row r="4290" spans="1:2" x14ac:dyDescent="0.25">
      <c r="A4290" s="65" t="s">
        <v>5436</v>
      </c>
      <c r="B4290" s="66">
        <v>106544</v>
      </c>
    </row>
    <row r="4291" spans="1:2" x14ac:dyDescent="0.25">
      <c r="A4291" s="65" t="s">
        <v>5437</v>
      </c>
      <c r="B4291" s="66">
        <v>492947</v>
      </c>
    </row>
    <row r="4292" spans="1:2" x14ac:dyDescent="0.25">
      <c r="A4292" s="65" t="s">
        <v>5438</v>
      </c>
      <c r="B4292" s="66">
        <v>215103</v>
      </c>
    </row>
    <row r="4293" spans="1:2" x14ac:dyDescent="0.25">
      <c r="A4293" s="65" t="s">
        <v>5439</v>
      </c>
      <c r="B4293" s="66">
        <v>583690</v>
      </c>
    </row>
    <row r="4294" spans="1:2" x14ac:dyDescent="0.25">
      <c r="A4294" s="65" t="s">
        <v>5440</v>
      </c>
      <c r="B4294" s="66">
        <v>575418</v>
      </c>
    </row>
    <row r="4295" spans="1:2" x14ac:dyDescent="0.25">
      <c r="A4295" s="65" t="s">
        <v>5441</v>
      </c>
      <c r="B4295" s="66">
        <v>65959</v>
      </c>
    </row>
    <row r="4296" spans="1:2" x14ac:dyDescent="0.25">
      <c r="A4296" s="65" t="s">
        <v>5442</v>
      </c>
      <c r="B4296" s="66">
        <v>492120</v>
      </c>
    </row>
    <row r="4297" spans="1:2" x14ac:dyDescent="0.25">
      <c r="A4297" s="65" t="s">
        <v>5443</v>
      </c>
      <c r="B4297" s="66">
        <v>367843</v>
      </c>
    </row>
    <row r="4298" spans="1:2" x14ac:dyDescent="0.25">
      <c r="A4298" s="65" t="s">
        <v>5444</v>
      </c>
      <c r="B4298" s="66">
        <v>581572</v>
      </c>
    </row>
    <row r="4299" spans="1:2" x14ac:dyDescent="0.25">
      <c r="A4299" s="65" t="s">
        <v>5445</v>
      </c>
      <c r="B4299" s="66">
        <v>63455</v>
      </c>
    </row>
    <row r="4300" spans="1:2" x14ac:dyDescent="0.25">
      <c r="A4300" s="65" t="s">
        <v>5446</v>
      </c>
      <c r="B4300" s="66">
        <v>63456</v>
      </c>
    </row>
    <row r="4301" spans="1:2" x14ac:dyDescent="0.25">
      <c r="A4301" s="65" t="s">
        <v>5447</v>
      </c>
      <c r="B4301" s="66">
        <v>63458</v>
      </c>
    </row>
    <row r="4302" spans="1:2" x14ac:dyDescent="0.25">
      <c r="A4302" s="65" t="s">
        <v>5448</v>
      </c>
      <c r="B4302" s="66">
        <v>63459</v>
      </c>
    </row>
    <row r="4303" spans="1:2" x14ac:dyDescent="0.25">
      <c r="A4303" s="65" t="s">
        <v>5449</v>
      </c>
      <c r="B4303" s="66">
        <v>65962</v>
      </c>
    </row>
    <row r="4304" spans="1:2" x14ac:dyDescent="0.25">
      <c r="A4304" s="65" t="s">
        <v>5450</v>
      </c>
      <c r="B4304" s="66">
        <v>65963</v>
      </c>
    </row>
    <row r="4305" spans="1:2" x14ac:dyDescent="0.25">
      <c r="A4305" s="65" t="s">
        <v>5451</v>
      </c>
      <c r="B4305" s="66">
        <v>218782</v>
      </c>
    </row>
    <row r="4306" spans="1:2" x14ac:dyDescent="0.25">
      <c r="A4306" s="65" t="s">
        <v>5452</v>
      </c>
      <c r="B4306" s="66">
        <v>63465</v>
      </c>
    </row>
    <row r="4307" spans="1:2" x14ac:dyDescent="0.25">
      <c r="A4307" s="65" t="s">
        <v>5453</v>
      </c>
      <c r="B4307" s="66">
        <v>587417</v>
      </c>
    </row>
    <row r="4308" spans="1:2" x14ac:dyDescent="0.25">
      <c r="A4308" s="65" t="s">
        <v>66</v>
      </c>
      <c r="B4308" s="66">
        <v>590284</v>
      </c>
    </row>
    <row r="4309" spans="1:2" x14ac:dyDescent="0.25">
      <c r="A4309" s="65" t="s">
        <v>5454</v>
      </c>
      <c r="B4309" s="66">
        <v>373723</v>
      </c>
    </row>
    <row r="4310" spans="1:2" x14ac:dyDescent="0.25">
      <c r="A4310" s="65" t="s">
        <v>5455</v>
      </c>
      <c r="B4310" s="66">
        <v>218171</v>
      </c>
    </row>
    <row r="4311" spans="1:2" x14ac:dyDescent="0.25">
      <c r="A4311" s="65" t="s">
        <v>5456</v>
      </c>
      <c r="B4311" s="66">
        <v>63467</v>
      </c>
    </row>
    <row r="4312" spans="1:2" x14ac:dyDescent="0.25">
      <c r="A4312" s="65" t="s">
        <v>5457</v>
      </c>
      <c r="B4312" s="66">
        <v>544523</v>
      </c>
    </row>
    <row r="4313" spans="1:2" x14ac:dyDescent="0.25">
      <c r="A4313" s="65" t="s">
        <v>5458</v>
      </c>
      <c r="B4313" s="66">
        <v>580076</v>
      </c>
    </row>
    <row r="4314" spans="1:2" x14ac:dyDescent="0.25">
      <c r="A4314" s="65" t="s">
        <v>5459</v>
      </c>
      <c r="B4314" s="66">
        <v>576492</v>
      </c>
    </row>
    <row r="4315" spans="1:2" x14ac:dyDescent="0.25">
      <c r="A4315" s="65" t="s">
        <v>5460</v>
      </c>
      <c r="B4315" s="66">
        <v>64834</v>
      </c>
    </row>
    <row r="4316" spans="1:2" x14ac:dyDescent="0.25">
      <c r="A4316" s="65" t="s">
        <v>5461</v>
      </c>
      <c r="B4316" s="66">
        <v>65966</v>
      </c>
    </row>
    <row r="4317" spans="1:2" x14ac:dyDescent="0.25">
      <c r="A4317" s="65" t="s">
        <v>5462</v>
      </c>
      <c r="B4317" s="66">
        <v>218174</v>
      </c>
    </row>
    <row r="4318" spans="1:2" x14ac:dyDescent="0.25">
      <c r="A4318" s="65" t="s">
        <v>5463</v>
      </c>
      <c r="B4318" s="66">
        <v>583309</v>
      </c>
    </row>
    <row r="4319" spans="1:2" x14ac:dyDescent="0.25">
      <c r="A4319" s="65" t="s">
        <v>5464</v>
      </c>
      <c r="B4319" s="66">
        <v>593340</v>
      </c>
    </row>
    <row r="4320" spans="1:2" x14ac:dyDescent="0.25">
      <c r="A4320" s="65" t="s">
        <v>5465</v>
      </c>
      <c r="B4320" s="66">
        <v>59581</v>
      </c>
    </row>
    <row r="4321" spans="1:2" x14ac:dyDescent="0.25">
      <c r="A4321" s="65" t="s">
        <v>5466</v>
      </c>
      <c r="B4321" s="66">
        <v>577228</v>
      </c>
    </row>
    <row r="4322" spans="1:2" x14ac:dyDescent="0.25">
      <c r="A4322" s="65" t="s">
        <v>5467</v>
      </c>
      <c r="B4322" s="66">
        <v>589738</v>
      </c>
    </row>
    <row r="4323" spans="1:2" x14ac:dyDescent="0.25">
      <c r="A4323" s="65" t="s">
        <v>5468</v>
      </c>
      <c r="B4323" s="66">
        <v>367901</v>
      </c>
    </row>
    <row r="4324" spans="1:2" x14ac:dyDescent="0.25">
      <c r="A4324" s="65" t="s">
        <v>5469</v>
      </c>
      <c r="B4324" s="66">
        <v>574877</v>
      </c>
    </row>
    <row r="4325" spans="1:2" x14ac:dyDescent="0.25">
      <c r="A4325" s="65" t="s">
        <v>5470</v>
      </c>
      <c r="B4325" s="66">
        <v>284732</v>
      </c>
    </row>
    <row r="4326" spans="1:2" x14ac:dyDescent="0.25">
      <c r="A4326" s="65" t="s">
        <v>5471</v>
      </c>
      <c r="B4326" s="66">
        <v>218178</v>
      </c>
    </row>
    <row r="4327" spans="1:2" x14ac:dyDescent="0.25">
      <c r="A4327" s="65" t="s">
        <v>5472</v>
      </c>
      <c r="B4327" s="66">
        <v>59582</v>
      </c>
    </row>
    <row r="4328" spans="1:2" x14ac:dyDescent="0.25">
      <c r="A4328" s="65" t="s">
        <v>5473</v>
      </c>
      <c r="B4328" s="66">
        <v>266903</v>
      </c>
    </row>
    <row r="4329" spans="1:2" x14ac:dyDescent="0.25">
      <c r="A4329" s="65" t="s">
        <v>5474</v>
      </c>
      <c r="B4329" s="66">
        <v>575167</v>
      </c>
    </row>
    <row r="4330" spans="1:2" x14ac:dyDescent="0.25">
      <c r="A4330" s="65" t="s">
        <v>5475</v>
      </c>
      <c r="B4330" s="66">
        <v>59583</v>
      </c>
    </row>
    <row r="4331" spans="1:2" x14ac:dyDescent="0.25">
      <c r="A4331" s="65" t="s">
        <v>5476</v>
      </c>
      <c r="B4331" s="66">
        <v>215147</v>
      </c>
    </row>
    <row r="4332" spans="1:2" x14ac:dyDescent="0.25">
      <c r="A4332" s="65" t="s">
        <v>67</v>
      </c>
      <c r="B4332" s="66">
        <v>584646</v>
      </c>
    </row>
    <row r="4333" spans="1:2" x14ac:dyDescent="0.25">
      <c r="A4333" s="65" t="s">
        <v>5477</v>
      </c>
      <c r="B4333" s="66">
        <v>487312</v>
      </c>
    </row>
    <row r="4334" spans="1:2" x14ac:dyDescent="0.25">
      <c r="A4334" s="65" t="s">
        <v>5478</v>
      </c>
      <c r="B4334" s="66">
        <v>579558</v>
      </c>
    </row>
    <row r="4335" spans="1:2" x14ac:dyDescent="0.25">
      <c r="A4335" s="65" t="s">
        <v>5479</v>
      </c>
      <c r="B4335" s="66">
        <v>583185</v>
      </c>
    </row>
    <row r="4336" spans="1:2" x14ac:dyDescent="0.25">
      <c r="A4336" s="65" t="s">
        <v>5480</v>
      </c>
      <c r="B4336" s="66">
        <v>218182</v>
      </c>
    </row>
    <row r="4337" spans="1:2" x14ac:dyDescent="0.25">
      <c r="A4337" s="65" t="s">
        <v>5481</v>
      </c>
      <c r="B4337" s="66">
        <v>218184</v>
      </c>
    </row>
    <row r="4338" spans="1:2" x14ac:dyDescent="0.25">
      <c r="A4338" s="65" t="s">
        <v>5482</v>
      </c>
      <c r="B4338" s="66">
        <v>583034</v>
      </c>
    </row>
    <row r="4339" spans="1:2" x14ac:dyDescent="0.25">
      <c r="A4339" s="65" t="s">
        <v>5483</v>
      </c>
      <c r="B4339" s="66">
        <v>576024</v>
      </c>
    </row>
    <row r="4340" spans="1:2" x14ac:dyDescent="0.25">
      <c r="A4340" s="65" t="s">
        <v>5483</v>
      </c>
      <c r="B4340" s="66">
        <v>585546</v>
      </c>
    </row>
    <row r="4341" spans="1:2" x14ac:dyDescent="0.25">
      <c r="A4341" s="65" t="s">
        <v>5484</v>
      </c>
      <c r="B4341" s="66">
        <v>584522</v>
      </c>
    </row>
    <row r="4342" spans="1:2" x14ac:dyDescent="0.25">
      <c r="A4342" s="65" t="s">
        <v>5485</v>
      </c>
      <c r="B4342" s="66">
        <v>576324</v>
      </c>
    </row>
    <row r="4343" spans="1:2" x14ac:dyDescent="0.25">
      <c r="A4343" s="65" t="s">
        <v>5486</v>
      </c>
      <c r="B4343" s="66">
        <v>580719</v>
      </c>
    </row>
    <row r="4344" spans="1:2" x14ac:dyDescent="0.25">
      <c r="A4344" s="65" t="s">
        <v>5487</v>
      </c>
      <c r="B4344" s="66">
        <v>65973</v>
      </c>
    </row>
    <row r="4345" spans="1:2" x14ac:dyDescent="0.25">
      <c r="A4345" s="65" t="s">
        <v>5488</v>
      </c>
      <c r="B4345" s="66">
        <v>579499</v>
      </c>
    </row>
    <row r="4346" spans="1:2" x14ac:dyDescent="0.25">
      <c r="A4346" s="65" t="s">
        <v>5489</v>
      </c>
      <c r="B4346" s="66">
        <v>575610</v>
      </c>
    </row>
    <row r="4347" spans="1:2" x14ac:dyDescent="0.25">
      <c r="A4347" s="65" t="s">
        <v>5490</v>
      </c>
      <c r="B4347" s="66">
        <v>59595</v>
      </c>
    </row>
    <row r="4348" spans="1:2" x14ac:dyDescent="0.25">
      <c r="A4348" s="65" t="s">
        <v>5491</v>
      </c>
      <c r="B4348" s="66">
        <v>577556</v>
      </c>
    </row>
    <row r="4349" spans="1:2" x14ac:dyDescent="0.25">
      <c r="A4349" s="65" t="s">
        <v>5492</v>
      </c>
      <c r="B4349" s="66">
        <v>576481</v>
      </c>
    </row>
    <row r="4350" spans="1:2" x14ac:dyDescent="0.25">
      <c r="A4350" s="65" t="s">
        <v>5493</v>
      </c>
      <c r="B4350" s="66">
        <v>577410</v>
      </c>
    </row>
    <row r="4351" spans="1:2" x14ac:dyDescent="0.25">
      <c r="A4351" s="65" t="s">
        <v>5494</v>
      </c>
      <c r="B4351" s="66">
        <v>497037</v>
      </c>
    </row>
    <row r="4352" spans="1:2" x14ac:dyDescent="0.25">
      <c r="A4352" s="65" t="s">
        <v>5495</v>
      </c>
      <c r="B4352" s="66">
        <v>577345</v>
      </c>
    </row>
    <row r="4353" spans="1:2" x14ac:dyDescent="0.25">
      <c r="A4353" s="65" t="s">
        <v>5496</v>
      </c>
      <c r="B4353" s="66">
        <v>67538</v>
      </c>
    </row>
    <row r="4354" spans="1:2" x14ac:dyDescent="0.25">
      <c r="A4354" s="65" t="s">
        <v>5497</v>
      </c>
      <c r="B4354" s="66">
        <v>59596</v>
      </c>
    </row>
    <row r="4355" spans="1:2" x14ac:dyDescent="0.25">
      <c r="A4355" s="65" t="s">
        <v>5498</v>
      </c>
      <c r="B4355" s="66">
        <v>59597</v>
      </c>
    </row>
    <row r="4356" spans="1:2" x14ac:dyDescent="0.25">
      <c r="A4356" s="65" t="s">
        <v>5499</v>
      </c>
      <c r="B4356" s="66">
        <v>63499</v>
      </c>
    </row>
    <row r="4357" spans="1:2" x14ac:dyDescent="0.25">
      <c r="A4357" s="65" t="s">
        <v>5500</v>
      </c>
      <c r="B4357" s="66">
        <v>586063</v>
      </c>
    </row>
    <row r="4358" spans="1:2" x14ac:dyDescent="0.25">
      <c r="A4358" s="65" t="s">
        <v>5501</v>
      </c>
      <c r="B4358" s="66">
        <v>575675</v>
      </c>
    </row>
    <row r="4359" spans="1:2" x14ac:dyDescent="0.25">
      <c r="A4359" s="65" t="s">
        <v>5502</v>
      </c>
      <c r="B4359" s="66">
        <v>584800</v>
      </c>
    </row>
    <row r="4360" spans="1:2" x14ac:dyDescent="0.25">
      <c r="A4360" s="65" t="s">
        <v>5503</v>
      </c>
      <c r="B4360" s="66">
        <v>581191</v>
      </c>
    </row>
    <row r="4361" spans="1:2" x14ac:dyDescent="0.25">
      <c r="A4361" s="65" t="s">
        <v>5504</v>
      </c>
      <c r="B4361" s="66">
        <v>494451</v>
      </c>
    </row>
    <row r="4362" spans="1:2" x14ac:dyDescent="0.25">
      <c r="A4362" s="65" t="s">
        <v>5505</v>
      </c>
      <c r="B4362" s="66">
        <v>587167</v>
      </c>
    </row>
    <row r="4363" spans="1:2" x14ac:dyDescent="0.25">
      <c r="A4363" s="65" t="s">
        <v>5506</v>
      </c>
      <c r="B4363" s="66">
        <v>105355</v>
      </c>
    </row>
    <row r="4364" spans="1:2" x14ac:dyDescent="0.25">
      <c r="A4364" s="65" t="s">
        <v>5507</v>
      </c>
      <c r="B4364" s="66">
        <v>490810</v>
      </c>
    </row>
    <row r="4365" spans="1:2" x14ac:dyDescent="0.25">
      <c r="A4365" s="65" t="s">
        <v>5508</v>
      </c>
      <c r="B4365" s="66">
        <v>577024</v>
      </c>
    </row>
    <row r="4366" spans="1:2" x14ac:dyDescent="0.25">
      <c r="A4366" s="65" t="s">
        <v>5509</v>
      </c>
      <c r="B4366" s="66">
        <v>218187</v>
      </c>
    </row>
    <row r="4367" spans="1:2" x14ac:dyDescent="0.25">
      <c r="A4367" s="65" t="s">
        <v>5510</v>
      </c>
      <c r="B4367" s="66">
        <v>494603</v>
      </c>
    </row>
    <row r="4368" spans="1:2" x14ac:dyDescent="0.25">
      <c r="A4368" s="65" t="s">
        <v>5511</v>
      </c>
      <c r="B4368" s="66">
        <v>580764</v>
      </c>
    </row>
    <row r="4369" spans="1:2" x14ac:dyDescent="0.25">
      <c r="A4369" s="65" t="s">
        <v>5512</v>
      </c>
      <c r="B4369" s="66">
        <v>492846</v>
      </c>
    </row>
    <row r="4370" spans="1:2" x14ac:dyDescent="0.25">
      <c r="A4370" s="65" t="s">
        <v>5513</v>
      </c>
      <c r="B4370" s="66">
        <v>59601</v>
      </c>
    </row>
    <row r="4371" spans="1:2" x14ac:dyDescent="0.25">
      <c r="A4371" s="65" t="s">
        <v>5514</v>
      </c>
      <c r="B4371" s="66">
        <v>43128</v>
      </c>
    </row>
    <row r="4372" spans="1:2" x14ac:dyDescent="0.25">
      <c r="A4372" s="65" t="s">
        <v>5515</v>
      </c>
      <c r="B4372" s="66">
        <v>579920</v>
      </c>
    </row>
    <row r="4373" spans="1:2" x14ac:dyDescent="0.25">
      <c r="A4373" s="65" t="s">
        <v>5516</v>
      </c>
      <c r="B4373" s="66">
        <v>579867</v>
      </c>
    </row>
    <row r="4374" spans="1:2" x14ac:dyDescent="0.25">
      <c r="A4374" s="65" t="s">
        <v>5517</v>
      </c>
      <c r="B4374" s="66">
        <v>43269</v>
      </c>
    </row>
    <row r="4375" spans="1:2" x14ac:dyDescent="0.25">
      <c r="A4375" s="65" t="s">
        <v>5518</v>
      </c>
      <c r="B4375" s="66">
        <v>493219</v>
      </c>
    </row>
    <row r="4376" spans="1:2" x14ac:dyDescent="0.25">
      <c r="A4376" s="65" t="s">
        <v>5519</v>
      </c>
      <c r="B4376" s="66">
        <v>491449</v>
      </c>
    </row>
    <row r="4377" spans="1:2" x14ac:dyDescent="0.25">
      <c r="A4377" s="65" t="s">
        <v>5520</v>
      </c>
      <c r="B4377" s="66">
        <v>493396</v>
      </c>
    </row>
    <row r="4378" spans="1:2" x14ac:dyDescent="0.25">
      <c r="A4378" s="65" t="s">
        <v>5521</v>
      </c>
      <c r="B4378" s="66">
        <v>497396</v>
      </c>
    </row>
    <row r="4379" spans="1:2" x14ac:dyDescent="0.25">
      <c r="A4379" s="65" t="s">
        <v>5522</v>
      </c>
      <c r="B4379" s="66">
        <v>59612</v>
      </c>
    </row>
    <row r="4380" spans="1:2" x14ac:dyDescent="0.25">
      <c r="A4380" s="65" t="s">
        <v>5523</v>
      </c>
      <c r="B4380" s="66">
        <v>487366</v>
      </c>
    </row>
    <row r="4381" spans="1:2" x14ac:dyDescent="0.25">
      <c r="A4381" s="65" t="s">
        <v>5524</v>
      </c>
      <c r="B4381" s="66">
        <v>487074</v>
      </c>
    </row>
    <row r="4382" spans="1:2" x14ac:dyDescent="0.25">
      <c r="A4382" s="65" t="s">
        <v>5525</v>
      </c>
      <c r="B4382" s="66">
        <v>65976</v>
      </c>
    </row>
    <row r="4383" spans="1:2" x14ac:dyDescent="0.25">
      <c r="A4383" s="65" t="s">
        <v>5526</v>
      </c>
      <c r="B4383" s="66">
        <v>580885</v>
      </c>
    </row>
    <row r="4384" spans="1:2" x14ac:dyDescent="0.25">
      <c r="A4384" s="65" t="s">
        <v>5527</v>
      </c>
      <c r="B4384" s="66">
        <v>368023</v>
      </c>
    </row>
    <row r="4385" spans="1:2" x14ac:dyDescent="0.25">
      <c r="A4385" s="65" t="s">
        <v>5528</v>
      </c>
      <c r="B4385" s="66">
        <v>106662</v>
      </c>
    </row>
    <row r="4386" spans="1:2" x14ac:dyDescent="0.25">
      <c r="A4386" s="65" t="s">
        <v>5529</v>
      </c>
      <c r="B4386" s="66">
        <v>67546</v>
      </c>
    </row>
    <row r="4387" spans="1:2" x14ac:dyDescent="0.25">
      <c r="A4387" s="65" t="s">
        <v>5530</v>
      </c>
      <c r="B4387" s="66">
        <v>105361</v>
      </c>
    </row>
    <row r="4388" spans="1:2" x14ac:dyDescent="0.25">
      <c r="A4388" s="65" t="s">
        <v>5531</v>
      </c>
      <c r="B4388" s="66">
        <v>583476</v>
      </c>
    </row>
    <row r="4389" spans="1:2" x14ac:dyDescent="0.25">
      <c r="A4389" s="65" t="s">
        <v>5532</v>
      </c>
      <c r="B4389" s="66">
        <v>493428</v>
      </c>
    </row>
    <row r="4390" spans="1:2" x14ac:dyDescent="0.25">
      <c r="A4390" s="65" t="s">
        <v>5533</v>
      </c>
      <c r="B4390" s="66">
        <v>487195</v>
      </c>
    </row>
    <row r="4391" spans="1:2" x14ac:dyDescent="0.25">
      <c r="A4391" s="65" t="s">
        <v>5534</v>
      </c>
      <c r="B4391" s="66">
        <v>65978</v>
      </c>
    </row>
    <row r="4392" spans="1:2" x14ac:dyDescent="0.25">
      <c r="A4392" s="65" t="s">
        <v>5535</v>
      </c>
      <c r="B4392" s="66">
        <v>105705</v>
      </c>
    </row>
    <row r="4393" spans="1:2" x14ac:dyDescent="0.25">
      <c r="A4393" s="65" t="s">
        <v>5536</v>
      </c>
      <c r="B4393" s="66">
        <v>368052</v>
      </c>
    </row>
    <row r="4394" spans="1:2" x14ac:dyDescent="0.25">
      <c r="A4394" s="65" t="s">
        <v>5537</v>
      </c>
      <c r="B4394" s="66">
        <v>497045</v>
      </c>
    </row>
    <row r="4395" spans="1:2" x14ac:dyDescent="0.25">
      <c r="A4395" s="65" t="s">
        <v>5538</v>
      </c>
      <c r="B4395" s="66">
        <v>583846</v>
      </c>
    </row>
    <row r="4396" spans="1:2" x14ac:dyDescent="0.25">
      <c r="A4396" s="65" t="s">
        <v>5539</v>
      </c>
      <c r="B4396" s="66">
        <v>587089</v>
      </c>
    </row>
    <row r="4397" spans="1:2" x14ac:dyDescent="0.25">
      <c r="A4397" s="65" t="s">
        <v>5540</v>
      </c>
      <c r="B4397" s="66">
        <v>106746</v>
      </c>
    </row>
    <row r="4398" spans="1:2" x14ac:dyDescent="0.25">
      <c r="A4398" s="65" t="s">
        <v>5541</v>
      </c>
      <c r="B4398" s="66">
        <v>579039</v>
      </c>
    </row>
    <row r="4399" spans="1:2" x14ac:dyDescent="0.25">
      <c r="A4399" s="65" t="s">
        <v>5542</v>
      </c>
      <c r="B4399" s="66">
        <v>218197</v>
      </c>
    </row>
    <row r="4400" spans="1:2" x14ac:dyDescent="0.25">
      <c r="A4400" s="65" t="s">
        <v>5543</v>
      </c>
      <c r="B4400" s="66">
        <v>486934</v>
      </c>
    </row>
    <row r="4401" spans="1:2" x14ac:dyDescent="0.25">
      <c r="A4401" s="65" t="s">
        <v>5544</v>
      </c>
      <c r="B4401" s="66">
        <v>215255</v>
      </c>
    </row>
    <row r="4402" spans="1:2" x14ac:dyDescent="0.25">
      <c r="A4402" s="65" t="s">
        <v>5545</v>
      </c>
      <c r="B4402" s="66">
        <v>494455</v>
      </c>
    </row>
    <row r="4403" spans="1:2" x14ac:dyDescent="0.25">
      <c r="A4403" s="65" t="s">
        <v>5546</v>
      </c>
      <c r="B4403" s="66">
        <v>581372</v>
      </c>
    </row>
    <row r="4404" spans="1:2" x14ac:dyDescent="0.25">
      <c r="A4404" s="65" t="s">
        <v>5547</v>
      </c>
      <c r="B4404" s="66">
        <v>589903</v>
      </c>
    </row>
    <row r="4405" spans="1:2" x14ac:dyDescent="0.25">
      <c r="A4405" s="65" t="s">
        <v>5548</v>
      </c>
      <c r="B4405" s="66">
        <v>215267</v>
      </c>
    </row>
    <row r="4406" spans="1:2" x14ac:dyDescent="0.25">
      <c r="A4406" s="65" t="s">
        <v>5549</v>
      </c>
      <c r="B4406" s="66">
        <v>492606</v>
      </c>
    </row>
    <row r="4407" spans="1:2" x14ac:dyDescent="0.25">
      <c r="A4407" s="65" t="s">
        <v>5550</v>
      </c>
      <c r="B4407" s="66">
        <v>591400</v>
      </c>
    </row>
    <row r="4408" spans="1:2" x14ac:dyDescent="0.25">
      <c r="A4408" s="65" t="s">
        <v>5551</v>
      </c>
      <c r="B4408" s="66">
        <v>492676</v>
      </c>
    </row>
    <row r="4409" spans="1:2" x14ac:dyDescent="0.25">
      <c r="A4409" s="65" t="s">
        <v>5552</v>
      </c>
      <c r="B4409" s="66">
        <v>218201</v>
      </c>
    </row>
    <row r="4410" spans="1:2" x14ac:dyDescent="0.25">
      <c r="A4410" s="65" t="s">
        <v>5553</v>
      </c>
      <c r="B4410" s="66">
        <v>588082</v>
      </c>
    </row>
    <row r="4411" spans="1:2" x14ac:dyDescent="0.25">
      <c r="A4411" s="65" t="s">
        <v>5554</v>
      </c>
      <c r="B4411" s="66">
        <v>581112</v>
      </c>
    </row>
    <row r="4412" spans="1:2" x14ac:dyDescent="0.25">
      <c r="A4412" s="65" t="s">
        <v>5555</v>
      </c>
      <c r="B4412" s="66">
        <v>494456</v>
      </c>
    </row>
    <row r="4413" spans="1:2" x14ac:dyDescent="0.25">
      <c r="A4413" s="65" t="s">
        <v>5556</v>
      </c>
      <c r="B4413" s="66">
        <v>105369</v>
      </c>
    </row>
    <row r="4414" spans="1:2" x14ac:dyDescent="0.25">
      <c r="A4414" s="65" t="s">
        <v>5557</v>
      </c>
      <c r="B4414" s="66">
        <v>105370</v>
      </c>
    </row>
    <row r="4415" spans="1:2" x14ac:dyDescent="0.25">
      <c r="A4415" s="65" t="s">
        <v>5558</v>
      </c>
      <c r="B4415" s="66">
        <v>368080</v>
      </c>
    </row>
    <row r="4416" spans="1:2" x14ac:dyDescent="0.25">
      <c r="A4416" s="65" t="s">
        <v>5559</v>
      </c>
      <c r="B4416" s="66">
        <v>63546</v>
      </c>
    </row>
    <row r="4417" spans="1:2" x14ac:dyDescent="0.25">
      <c r="A4417" s="65" t="s">
        <v>5560</v>
      </c>
      <c r="B4417" s="66">
        <v>63547</v>
      </c>
    </row>
    <row r="4418" spans="1:2" x14ac:dyDescent="0.25">
      <c r="A4418" s="65" t="s">
        <v>5561</v>
      </c>
      <c r="B4418" s="66">
        <v>490278</v>
      </c>
    </row>
    <row r="4419" spans="1:2" x14ac:dyDescent="0.25">
      <c r="A4419" s="65" t="s">
        <v>5562</v>
      </c>
      <c r="B4419" s="66">
        <v>373842</v>
      </c>
    </row>
    <row r="4420" spans="1:2" x14ac:dyDescent="0.25">
      <c r="A4420" s="65" t="s">
        <v>5563</v>
      </c>
      <c r="B4420" s="66">
        <v>44330</v>
      </c>
    </row>
    <row r="4421" spans="1:2" x14ac:dyDescent="0.25">
      <c r="A4421" s="65" t="s">
        <v>5564</v>
      </c>
      <c r="B4421" s="66">
        <v>368091</v>
      </c>
    </row>
    <row r="4422" spans="1:2" x14ac:dyDescent="0.25">
      <c r="A4422" s="65" t="s">
        <v>5565</v>
      </c>
      <c r="B4422" s="66">
        <v>218204</v>
      </c>
    </row>
    <row r="4423" spans="1:2" x14ac:dyDescent="0.25">
      <c r="A4423" s="65" t="s">
        <v>5566</v>
      </c>
      <c r="B4423" s="66">
        <v>494457</v>
      </c>
    </row>
    <row r="4424" spans="1:2" x14ac:dyDescent="0.25">
      <c r="A4424" s="65" t="s">
        <v>5567</v>
      </c>
      <c r="B4424" s="66">
        <v>586797</v>
      </c>
    </row>
    <row r="4425" spans="1:2" x14ac:dyDescent="0.25">
      <c r="A4425" s="65" t="s">
        <v>5568</v>
      </c>
      <c r="B4425" s="66">
        <v>575688</v>
      </c>
    </row>
    <row r="4426" spans="1:2" x14ac:dyDescent="0.25">
      <c r="A4426" s="65" t="s">
        <v>5569</v>
      </c>
      <c r="B4426" s="66">
        <v>218232</v>
      </c>
    </row>
    <row r="4427" spans="1:2" x14ac:dyDescent="0.25">
      <c r="A4427" s="65" t="s">
        <v>5570</v>
      </c>
      <c r="B4427" s="66">
        <v>587375</v>
      </c>
    </row>
    <row r="4428" spans="1:2" x14ac:dyDescent="0.25">
      <c r="A4428" s="65" t="s">
        <v>5571</v>
      </c>
      <c r="B4428" s="66">
        <v>579124</v>
      </c>
    </row>
    <row r="4429" spans="1:2" x14ac:dyDescent="0.25">
      <c r="A4429" s="65" t="s">
        <v>5572</v>
      </c>
      <c r="B4429" s="66">
        <v>218234</v>
      </c>
    </row>
    <row r="4430" spans="1:2" x14ac:dyDescent="0.25">
      <c r="A4430" s="65" t="s">
        <v>5573</v>
      </c>
      <c r="B4430" s="66">
        <v>63557</v>
      </c>
    </row>
    <row r="4431" spans="1:2" x14ac:dyDescent="0.25">
      <c r="A4431" s="65" t="s">
        <v>5574</v>
      </c>
      <c r="B4431" s="66">
        <v>491750</v>
      </c>
    </row>
    <row r="4432" spans="1:2" x14ac:dyDescent="0.25">
      <c r="A4432" s="65" t="s">
        <v>5575</v>
      </c>
      <c r="B4432" s="66">
        <v>215303</v>
      </c>
    </row>
    <row r="4433" spans="1:2" x14ac:dyDescent="0.25">
      <c r="A4433" s="65" t="s">
        <v>5576</v>
      </c>
      <c r="B4433" s="66">
        <v>43273</v>
      </c>
    </row>
    <row r="4434" spans="1:2" x14ac:dyDescent="0.25">
      <c r="A4434" s="65" t="s">
        <v>5577</v>
      </c>
      <c r="B4434" s="66">
        <v>63558</v>
      </c>
    </row>
    <row r="4435" spans="1:2" x14ac:dyDescent="0.25">
      <c r="A4435" s="65" t="s">
        <v>5578</v>
      </c>
      <c r="B4435" s="66">
        <v>582668</v>
      </c>
    </row>
    <row r="4436" spans="1:2" x14ac:dyDescent="0.25">
      <c r="A4436" s="65" t="s">
        <v>5579</v>
      </c>
      <c r="B4436" s="66">
        <v>267351</v>
      </c>
    </row>
    <row r="4437" spans="1:2" x14ac:dyDescent="0.25">
      <c r="A4437" s="65" t="s">
        <v>5580</v>
      </c>
      <c r="B4437" s="66">
        <v>490370</v>
      </c>
    </row>
    <row r="4438" spans="1:2" x14ac:dyDescent="0.25">
      <c r="A4438" s="65" t="s">
        <v>5581</v>
      </c>
      <c r="B4438" s="66">
        <v>582673</v>
      </c>
    </row>
    <row r="4439" spans="1:2" x14ac:dyDescent="0.25">
      <c r="A4439" s="65" t="s">
        <v>5582</v>
      </c>
      <c r="B4439" s="66">
        <v>63560</v>
      </c>
    </row>
    <row r="4440" spans="1:2" x14ac:dyDescent="0.25">
      <c r="A4440" s="65" t="s">
        <v>5583</v>
      </c>
      <c r="B4440" s="66">
        <v>63561</v>
      </c>
    </row>
    <row r="4441" spans="1:2" x14ac:dyDescent="0.25">
      <c r="A4441" s="65" t="s">
        <v>12468</v>
      </c>
      <c r="B4441" s="66">
        <v>593853</v>
      </c>
    </row>
    <row r="4442" spans="1:2" x14ac:dyDescent="0.25">
      <c r="A4442" s="65" t="s">
        <v>5584</v>
      </c>
      <c r="B4442" s="66">
        <v>497518</v>
      </c>
    </row>
    <row r="4443" spans="1:2" x14ac:dyDescent="0.25">
      <c r="A4443" s="65" t="s">
        <v>5585</v>
      </c>
      <c r="B4443" s="66">
        <v>576259</v>
      </c>
    </row>
    <row r="4444" spans="1:2" x14ac:dyDescent="0.25">
      <c r="A4444" s="65" t="s">
        <v>5586</v>
      </c>
      <c r="B4444" s="66">
        <v>585647</v>
      </c>
    </row>
    <row r="4445" spans="1:2" x14ac:dyDescent="0.25">
      <c r="A4445" s="65" t="s">
        <v>5587</v>
      </c>
      <c r="B4445" s="66">
        <v>63564</v>
      </c>
    </row>
    <row r="4446" spans="1:2" x14ac:dyDescent="0.25">
      <c r="A4446" s="65" t="s">
        <v>5588</v>
      </c>
      <c r="B4446" s="66">
        <v>63566</v>
      </c>
    </row>
    <row r="4447" spans="1:2" x14ac:dyDescent="0.25">
      <c r="A4447" s="65" t="s">
        <v>5589</v>
      </c>
      <c r="B4447" s="66">
        <v>267375</v>
      </c>
    </row>
    <row r="4448" spans="1:2" x14ac:dyDescent="0.25">
      <c r="A4448" s="65" t="s">
        <v>5590</v>
      </c>
      <c r="B4448" s="66">
        <v>59633</v>
      </c>
    </row>
    <row r="4449" spans="1:2" x14ac:dyDescent="0.25">
      <c r="A4449" s="65" t="s">
        <v>5591</v>
      </c>
      <c r="B4449" s="66">
        <v>588517</v>
      </c>
    </row>
    <row r="4450" spans="1:2" x14ac:dyDescent="0.25">
      <c r="A4450" s="65" t="s">
        <v>5592</v>
      </c>
      <c r="B4450" s="66">
        <v>587174</v>
      </c>
    </row>
    <row r="4451" spans="1:2" x14ac:dyDescent="0.25">
      <c r="A4451" s="65" t="s">
        <v>5593</v>
      </c>
      <c r="B4451" s="66">
        <v>63571</v>
      </c>
    </row>
    <row r="4452" spans="1:2" x14ac:dyDescent="0.25">
      <c r="A4452" s="65" t="s">
        <v>5594</v>
      </c>
      <c r="B4452" s="66">
        <v>59637</v>
      </c>
    </row>
    <row r="4453" spans="1:2" x14ac:dyDescent="0.25">
      <c r="A4453" s="65" t="s">
        <v>5595</v>
      </c>
      <c r="B4453" s="66">
        <v>483637</v>
      </c>
    </row>
    <row r="4454" spans="1:2" x14ac:dyDescent="0.25">
      <c r="A4454" s="65" t="s">
        <v>5596</v>
      </c>
      <c r="B4454" s="66">
        <v>584207</v>
      </c>
    </row>
    <row r="4455" spans="1:2" x14ac:dyDescent="0.25">
      <c r="A4455" s="65" t="s">
        <v>12469</v>
      </c>
      <c r="B4455" s="66">
        <v>593770</v>
      </c>
    </row>
    <row r="4456" spans="1:2" x14ac:dyDescent="0.25">
      <c r="A4456" s="65" t="s">
        <v>5597</v>
      </c>
      <c r="B4456" s="66">
        <v>63579</v>
      </c>
    </row>
    <row r="4457" spans="1:2" x14ac:dyDescent="0.25">
      <c r="A4457" s="65" t="s">
        <v>5598</v>
      </c>
      <c r="B4457" s="66">
        <v>585918</v>
      </c>
    </row>
    <row r="4458" spans="1:2" x14ac:dyDescent="0.25">
      <c r="A4458" s="65" t="s">
        <v>5599</v>
      </c>
      <c r="B4458" s="66">
        <v>580501</v>
      </c>
    </row>
    <row r="4459" spans="1:2" x14ac:dyDescent="0.25">
      <c r="A4459" s="65" t="s">
        <v>5600</v>
      </c>
      <c r="B4459" s="66">
        <v>66000</v>
      </c>
    </row>
    <row r="4460" spans="1:2" x14ac:dyDescent="0.25">
      <c r="A4460" s="65" t="s">
        <v>5601</v>
      </c>
      <c r="B4460" s="66">
        <v>59640</v>
      </c>
    </row>
    <row r="4461" spans="1:2" x14ac:dyDescent="0.25">
      <c r="A4461" s="65" t="s">
        <v>5602</v>
      </c>
      <c r="B4461" s="66">
        <v>583499</v>
      </c>
    </row>
    <row r="4462" spans="1:2" x14ac:dyDescent="0.25">
      <c r="A4462" s="65" t="s">
        <v>5603</v>
      </c>
      <c r="B4462" s="66">
        <v>577125</v>
      </c>
    </row>
    <row r="4463" spans="1:2" x14ac:dyDescent="0.25">
      <c r="A4463" s="65" t="s">
        <v>12470</v>
      </c>
      <c r="B4463" s="66">
        <v>594040</v>
      </c>
    </row>
    <row r="4464" spans="1:2" x14ac:dyDescent="0.25">
      <c r="A4464" s="65" t="s">
        <v>68</v>
      </c>
      <c r="B4464" s="66">
        <v>585845</v>
      </c>
    </row>
    <row r="4465" spans="1:2" x14ac:dyDescent="0.25">
      <c r="A4465" s="65" t="s">
        <v>5604</v>
      </c>
      <c r="B4465" s="66">
        <v>576466</v>
      </c>
    </row>
    <row r="4466" spans="1:2" x14ac:dyDescent="0.25">
      <c r="A4466" s="65" t="s">
        <v>5605</v>
      </c>
      <c r="B4466" s="66">
        <v>215333</v>
      </c>
    </row>
    <row r="4467" spans="1:2" x14ac:dyDescent="0.25">
      <c r="A4467" s="65" t="s">
        <v>5605</v>
      </c>
      <c r="B4467" s="66">
        <v>44335</v>
      </c>
    </row>
    <row r="4468" spans="1:2" x14ac:dyDescent="0.25">
      <c r="A4468" s="65" t="s">
        <v>5605</v>
      </c>
      <c r="B4468" s="66">
        <v>63583</v>
      </c>
    </row>
    <row r="4469" spans="1:2" x14ac:dyDescent="0.25">
      <c r="A4469" s="65" t="s">
        <v>69</v>
      </c>
      <c r="B4469" s="66">
        <v>590012</v>
      </c>
    </row>
    <row r="4470" spans="1:2" x14ac:dyDescent="0.25">
      <c r="A4470" s="65" t="s">
        <v>5606</v>
      </c>
      <c r="B4470" s="66">
        <v>580987</v>
      </c>
    </row>
    <row r="4471" spans="1:2" x14ac:dyDescent="0.25">
      <c r="A4471" s="65" t="s">
        <v>5607</v>
      </c>
      <c r="B4471" s="66">
        <v>582549</v>
      </c>
    </row>
    <row r="4472" spans="1:2" x14ac:dyDescent="0.25">
      <c r="A4472" s="65" t="s">
        <v>5608</v>
      </c>
      <c r="B4472" s="66">
        <v>575890</v>
      </c>
    </row>
    <row r="4473" spans="1:2" x14ac:dyDescent="0.25">
      <c r="A4473" s="65" t="s">
        <v>5609</v>
      </c>
      <c r="B4473" s="66">
        <v>575755</v>
      </c>
    </row>
    <row r="4474" spans="1:2" x14ac:dyDescent="0.25">
      <c r="A4474" s="65" t="s">
        <v>5610</v>
      </c>
      <c r="B4474" s="66">
        <v>267439</v>
      </c>
    </row>
    <row r="4475" spans="1:2" x14ac:dyDescent="0.25">
      <c r="A4475" s="65" t="s">
        <v>5611</v>
      </c>
      <c r="B4475" s="66">
        <v>63597</v>
      </c>
    </row>
    <row r="4476" spans="1:2" x14ac:dyDescent="0.25">
      <c r="A4476" s="65" t="s">
        <v>5612</v>
      </c>
      <c r="B4476" s="66">
        <v>589708</v>
      </c>
    </row>
    <row r="4477" spans="1:2" x14ac:dyDescent="0.25">
      <c r="A4477" s="65" t="s">
        <v>5613</v>
      </c>
      <c r="B4477" s="66">
        <v>575260</v>
      </c>
    </row>
    <row r="4478" spans="1:2" x14ac:dyDescent="0.25">
      <c r="A4478" s="65" t="s">
        <v>5614</v>
      </c>
      <c r="B4478" s="66">
        <v>63599</v>
      </c>
    </row>
    <row r="4479" spans="1:2" x14ac:dyDescent="0.25">
      <c r="A4479" s="65" t="s">
        <v>5615</v>
      </c>
      <c r="B4479" s="66">
        <v>63601</v>
      </c>
    </row>
    <row r="4480" spans="1:2" x14ac:dyDescent="0.25">
      <c r="A4480" s="65" t="s">
        <v>5616</v>
      </c>
      <c r="B4480" s="66">
        <v>587945</v>
      </c>
    </row>
    <row r="4481" spans="1:2" x14ac:dyDescent="0.25">
      <c r="A4481" s="65" t="s">
        <v>5617</v>
      </c>
      <c r="B4481" s="66">
        <v>582357</v>
      </c>
    </row>
    <row r="4482" spans="1:2" x14ac:dyDescent="0.25">
      <c r="A4482" s="65" t="s">
        <v>5618</v>
      </c>
      <c r="B4482" s="66">
        <v>591009</v>
      </c>
    </row>
    <row r="4483" spans="1:2" x14ac:dyDescent="0.25">
      <c r="A4483" s="65" t="s">
        <v>5619</v>
      </c>
      <c r="B4483" s="66">
        <v>215350</v>
      </c>
    </row>
    <row r="4484" spans="1:2" x14ac:dyDescent="0.25">
      <c r="A4484" s="65" t="s">
        <v>5620</v>
      </c>
      <c r="B4484" s="66">
        <v>368224</v>
      </c>
    </row>
    <row r="4485" spans="1:2" x14ac:dyDescent="0.25">
      <c r="A4485" s="65" t="s">
        <v>5621</v>
      </c>
      <c r="B4485" s="66">
        <v>63607</v>
      </c>
    </row>
    <row r="4486" spans="1:2" x14ac:dyDescent="0.25">
      <c r="A4486" s="65" t="s">
        <v>5622</v>
      </c>
      <c r="B4486" s="66">
        <v>575839</v>
      </c>
    </row>
    <row r="4487" spans="1:2" x14ac:dyDescent="0.25">
      <c r="A4487" s="65" t="s">
        <v>5623</v>
      </c>
      <c r="B4487" s="66">
        <v>66006</v>
      </c>
    </row>
    <row r="4488" spans="1:2" x14ac:dyDescent="0.25">
      <c r="A4488" s="65" t="s">
        <v>5624</v>
      </c>
      <c r="B4488" s="66">
        <v>576929</v>
      </c>
    </row>
    <row r="4489" spans="1:2" x14ac:dyDescent="0.25">
      <c r="A4489" s="65" t="s">
        <v>5625</v>
      </c>
      <c r="B4489" s="66">
        <v>492728</v>
      </c>
    </row>
    <row r="4490" spans="1:2" x14ac:dyDescent="0.25">
      <c r="A4490" s="65" t="s">
        <v>5626</v>
      </c>
      <c r="B4490" s="66">
        <v>106297</v>
      </c>
    </row>
    <row r="4491" spans="1:2" x14ac:dyDescent="0.25">
      <c r="A4491" s="65" t="s">
        <v>5627</v>
      </c>
      <c r="B4491" s="66">
        <v>583664</v>
      </c>
    </row>
    <row r="4492" spans="1:2" x14ac:dyDescent="0.25">
      <c r="A4492" s="65" t="s">
        <v>5628</v>
      </c>
      <c r="B4492" s="66">
        <v>215358</v>
      </c>
    </row>
    <row r="4493" spans="1:2" x14ac:dyDescent="0.25">
      <c r="A4493" s="65" t="s">
        <v>5629</v>
      </c>
      <c r="B4493" s="66">
        <v>579368</v>
      </c>
    </row>
    <row r="4494" spans="1:2" x14ac:dyDescent="0.25">
      <c r="A4494" s="65" t="s">
        <v>5630</v>
      </c>
      <c r="B4494" s="66">
        <v>373881</v>
      </c>
    </row>
    <row r="4495" spans="1:2" x14ac:dyDescent="0.25">
      <c r="A4495" s="65" t="s">
        <v>5631</v>
      </c>
      <c r="B4495" s="66">
        <v>106498</v>
      </c>
    </row>
    <row r="4496" spans="1:2" x14ac:dyDescent="0.25">
      <c r="A4496" s="65" t="s">
        <v>5632</v>
      </c>
      <c r="B4496" s="66">
        <v>215359</v>
      </c>
    </row>
    <row r="4497" spans="1:2" x14ac:dyDescent="0.25">
      <c r="A4497" s="65" t="s">
        <v>5633</v>
      </c>
      <c r="B4497" s="66">
        <v>578040</v>
      </c>
    </row>
    <row r="4498" spans="1:2" x14ac:dyDescent="0.25">
      <c r="A4498" s="65" t="s">
        <v>5634</v>
      </c>
      <c r="B4498" s="66">
        <v>486985</v>
      </c>
    </row>
    <row r="4499" spans="1:2" x14ac:dyDescent="0.25">
      <c r="A4499" s="65" t="s">
        <v>5635</v>
      </c>
      <c r="B4499" s="66">
        <v>368254</v>
      </c>
    </row>
    <row r="4500" spans="1:2" x14ac:dyDescent="0.25">
      <c r="A4500" s="65" t="s">
        <v>5636</v>
      </c>
      <c r="B4500" s="66">
        <v>63614</v>
      </c>
    </row>
    <row r="4501" spans="1:2" x14ac:dyDescent="0.25">
      <c r="A4501" s="65" t="s">
        <v>5637</v>
      </c>
      <c r="B4501" s="66">
        <v>580192</v>
      </c>
    </row>
    <row r="4502" spans="1:2" x14ac:dyDescent="0.25">
      <c r="A4502" s="65" t="s">
        <v>5638</v>
      </c>
      <c r="B4502" s="66">
        <v>267526</v>
      </c>
    </row>
    <row r="4503" spans="1:2" x14ac:dyDescent="0.25">
      <c r="A4503" s="65" t="s">
        <v>5639</v>
      </c>
      <c r="B4503" s="66">
        <v>580303</v>
      </c>
    </row>
    <row r="4504" spans="1:2" x14ac:dyDescent="0.25">
      <c r="A4504" s="65" t="s">
        <v>5640</v>
      </c>
      <c r="B4504" s="66">
        <v>583917</v>
      </c>
    </row>
    <row r="4505" spans="1:2" x14ac:dyDescent="0.25">
      <c r="A4505" s="65" t="s">
        <v>5641</v>
      </c>
      <c r="B4505" s="66">
        <v>576254</v>
      </c>
    </row>
    <row r="4506" spans="1:2" x14ac:dyDescent="0.25">
      <c r="A4506" s="65" t="s">
        <v>5642</v>
      </c>
      <c r="B4506" s="66">
        <v>582255</v>
      </c>
    </row>
    <row r="4507" spans="1:2" x14ac:dyDescent="0.25">
      <c r="A4507" s="65" t="s">
        <v>5643</v>
      </c>
      <c r="B4507" s="66">
        <v>63629</v>
      </c>
    </row>
    <row r="4508" spans="1:2" x14ac:dyDescent="0.25">
      <c r="A4508" s="65" t="s">
        <v>5644</v>
      </c>
      <c r="B4508" s="66">
        <v>581318</v>
      </c>
    </row>
    <row r="4509" spans="1:2" x14ac:dyDescent="0.25">
      <c r="A4509" s="65" t="s">
        <v>5645</v>
      </c>
      <c r="B4509" s="66">
        <v>368286</v>
      </c>
    </row>
    <row r="4510" spans="1:2" x14ac:dyDescent="0.25">
      <c r="A4510" s="65" t="s">
        <v>5646</v>
      </c>
      <c r="B4510" s="66">
        <v>491956</v>
      </c>
    </row>
    <row r="4511" spans="1:2" x14ac:dyDescent="0.25">
      <c r="A4511" s="65" t="s">
        <v>5647</v>
      </c>
      <c r="B4511" s="66">
        <v>368287</v>
      </c>
    </row>
    <row r="4512" spans="1:2" x14ac:dyDescent="0.25">
      <c r="A4512" s="65" t="s">
        <v>5648</v>
      </c>
      <c r="B4512" s="66">
        <v>267549</v>
      </c>
    </row>
    <row r="4513" spans="1:2" x14ac:dyDescent="0.25">
      <c r="A4513" s="65" t="s">
        <v>5649</v>
      </c>
      <c r="B4513" s="66">
        <v>63636</v>
      </c>
    </row>
    <row r="4514" spans="1:2" x14ac:dyDescent="0.25">
      <c r="A4514" s="65" t="s">
        <v>5650</v>
      </c>
      <c r="B4514" s="66">
        <v>444113</v>
      </c>
    </row>
    <row r="4515" spans="1:2" x14ac:dyDescent="0.25">
      <c r="A4515" s="65" t="s">
        <v>5651</v>
      </c>
      <c r="B4515" s="66">
        <v>580611</v>
      </c>
    </row>
    <row r="4516" spans="1:2" x14ac:dyDescent="0.25">
      <c r="A4516" s="65" t="s">
        <v>5652</v>
      </c>
      <c r="B4516" s="66">
        <v>267560</v>
      </c>
    </row>
    <row r="4517" spans="1:2" x14ac:dyDescent="0.25">
      <c r="A4517" s="65" t="s">
        <v>5653</v>
      </c>
      <c r="B4517" s="66">
        <v>368304</v>
      </c>
    </row>
    <row r="4518" spans="1:2" x14ac:dyDescent="0.25">
      <c r="A4518" s="65" t="s">
        <v>5654</v>
      </c>
      <c r="B4518" s="66">
        <v>585553</v>
      </c>
    </row>
    <row r="4519" spans="1:2" x14ac:dyDescent="0.25">
      <c r="A4519" s="65" t="s">
        <v>5655</v>
      </c>
      <c r="B4519" s="66">
        <v>63641</v>
      </c>
    </row>
    <row r="4520" spans="1:2" x14ac:dyDescent="0.25">
      <c r="A4520" s="65" t="s">
        <v>5656</v>
      </c>
      <c r="B4520" s="66">
        <v>583153</v>
      </c>
    </row>
    <row r="4521" spans="1:2" x14ac:dyDescent="0.25">
      <c r="A4521" s="65" t="s">
        <v>5657</v>
      </c>
      <c r="B4521" s="66">
        <v>585544</v>
      </c>
    </row>
    <row r="4522" spans="1:2" x14ac:dyDescent="0.25">
      <c r="A4522" s="65" t="s">
        <v>5658</v>
      </c>
      <c r="B4522" s="66">
        <v>583082</v>
      </c>
    </row>
    <row r="4523" spans="1:2" x14ac:dyDescent="0.25">
      <c r="A4523" s="65" t="s">
        <v>5659</v>
      </c>
      <c r="B4523" s="66">
        <v>63646</v>
      </c>
    </row>
    <row r="4524" spans="1:2" x14ac:dyDescent="0.25">
      <c r="A4524" s="65" t="s">
        <v>70</v>
      </c>
      <c r="B4524" s="66">
        <v>588451</v>
      </c>
    </row>
    <row r="4525" spans="1:2" x14ac:dyDescent="0.25">
      <c r="A4525" s="65" t="s">
        <v>5660</v>
      </c>
      <c r="B4525" s="66">
        <v>574883</v>
      </c>
    </row>
    <row r="4526" spans="1:2" x14ac:dyDescent="0.25">
      <c r="A4526" s="65" t="s">
        <v>5661</v>
      </c>
      <c r="B4526" s="66">
        <v>373898</v>
      </c>
    </row>
    <row r="4527" spans="1:2" x14ac:dyDescent="0.25">
      <c r="A4527" s="65" t="s">
        <v>5662</v>
      </c>
      <c r="B4527" s="66">
        <v>66029</v>
      </c>
    </row>
    <row r="4528" spans="1:2" x14ac:dyDescent="0.25">
      <c r="A4528" s="65" t="s">
        <v>5663</v>
      </c>
      <c r="B4528" s="66">
        <v>586589</v>
      </c>
    </row>
    <row r="4529" spans="1:2" x14ac:dyDescent="0.25">
      <c r="A4529" s="65" t="s">
        <v>5664</v>
      </c>
      <c r="B4529" s="66">
        <v>580887</v>
      </c>
    </row>
    <row r="4530" spans="1:2" x14ac:dyDescent="0.25">
      <c r="A4530" s="65" t="s">
        <v>5665</v>
      </c>
      <c r="B4530" s="66">
        <v>218249</v>
      </c>
    </row>
    <row r="4531" spans="1:2" x14ac:dyDescent="0.25">
      <c r="A4531" s="65" t="s">
        <v>5666</v>
      </c>
      <c r="B4531" s="66">
        <v>491741</v>
      </c>
    </row>
    <row r="4532" spans="1:2" x14ac:dyDescent="0.25">
      <c r="A4532" s="65" t="s">
        <v>5667</v>
      </c>
      <c r="B4532" s="66">
        <v>491430</v>
      </c>
    </row>
    <row r="4533" spans="1:2" x14ac:dyDescent="0.25">
      <c r="A4533" s="65" t="s">
        <v>5668</v>
      </c>
      <c r="B4533" s="66">
        <v>589153</v>
      </c>
    </row>
    <row r="4534" spans="1:2" x14ac:dyDescent="0.25">
      <c r="A4534" s="65" t="s">
        <v>5669</v>
      </c>
      <c r="B4534" s="66">
        <v>575053</v>
      </c>
    </row>
    <row r="4535" spans="1:2" x14ac:dyDescent="0.25">
      <c r="A4535" s="65" t="s">
        <v>5670</v>
      </c>
      <c r="B4535" s="66">
        <v>218251</v>
      </c>
    </row>
    <row r="4536" spans="1:2" x14ac:dyDescent="0.25">
      <c r="A4536" s="65" t="s">
        <v>5671</v>
      </c>
      <c r="B4536" s="66">
        <v>43133</v>
      </c>
    </row>
    <row r="4537" spans="1:2" x14ac:dyDescent="0.25">
      <c r="A4537" s="65" t="s">
        <v>5672</v>
      </c>
      <c r="B4537" s="66">
        <v>492030</v>
      </c>
    </row>
    <row r="4538" spans="1:2" x14ac:dyDescent="0.25">
      <c r="A4538" s="65" t="s">
        <v>5673</v>
      </c>
      <c r="B4538" s="66">
        <v>576497</v>
      </c>
    </row>
    <row r="4539" spans="1:2" x14ac:dyDescent="0.25">
      <c r="A4539" s="65" t="s">
        <v>5674</v>
      </c>
      <c r="B4539" s="66">
        <v>577331</v>
      </c>
    </row>
    <row r="4540" spans="1:2" x14ac:dyDescent="0.25">
      <c r="A4540" s="65" t="s">
        <v>5675</v>
      </c>
      <c r="B4540" s="66">
        <v>593333</v>
      </c>
    </row>
    <row r="4541" spans="1:2" x14ac:dyDescent="0.25">
      <c r="A4541" s="65" t="s">
        <v>5676</v>
      </c>
      <c r="B4541" s="66">
        <v>585576</v>
      </c>
    </row>
    <row r="4542" spans="1:2" x14ac:dyDescent="0.25">
      <c r="A4542" s="65" t="s">
        <v>5677</v>
      </c>
      <c r="B4542" s="66">
        <v>575985</v>
      </c>
    </row>
    <row r="4543" spans="1:2" x14ac:dyDescent="0.25">
      <c r="A4543" s="65" t="s">
        <v>5678</v>
      </c>
      <c r="B4543" s="66">
        <v>584757</v>
      </c>
    </row>
    <row r="4544" spans="1:2" x14ac:dyDescent="0.25">
      <c r="A4544" s="65" t="s">
        <v>5679</v>
      </c>
      <c r="B4544" s="66">
        <v>592609</v>
      </c>
    </row>
    <row r="4545" spans="1:2" x14ac:dyDescent="0.25">
      <c r="A4545" s="65" t="s">
        <v>5679</v>
      </c>
      <c r="B4545" s="66">
        <v>590609</v>
      </c>
    </row>
    <row r="4546" spans="1:2" x14ac:dyDescent="0.25">
      <c r="A4546" s="65" t="s">
        <v>5680</v>
      </c>
      <c r="B4546" s="66">
        <v>584580</v>
      </c>
    </row>
    <row r="4547" spans="1:2" x14ac:dyDescent="0.25">
      <c r="A4547" s="65" t="s">
        <v>5681</v>
      </c>
      <c r="B4547" s="66">
        <v>104706</v>
      </c>
    </row>
    <row r="4548" spans="1:2" x14ac:dyDescent="0.25">
      <c r="A4548" s="65" t="s">
        <v>5682</v>
      </c>
      <c r="B4548" s="66">
        <v>490877</v>
      </c>
    </row>
    <row r="4549" spans="1:2" x14ac:dyDescent="0.25">
      <c r="A4549" s="65" t="s">
        <v>5683</v>
      </c>
      <c r="B4549" s="66">
        <v>587858</v>
      </c>
    </row>
    <row r="4550" spans="1:2" x14ac:dyDescent="0.25">
      <c r="A4550" s="65" t="s">
        <v>5684</v>
      </c>
      <c r="B4550" s="66">
        <v>106669</v>
      </c>
    </row>
    <row r="4551" spans="1:2" x14ac:dyDescent="0.25">
      <c r="A4551" s="65" t="s">
        <v>5685</v>
      </c>
      <c r="B4551" s="66">
        <v>215457</v>
      </c>
    </row>
    <row r="4552" spans="1:2" x14ac:dyDescent="0.25">
      <c r="A4552" s="65" t="s">
        <v>5686</v>
      </c>
      <c r="B4552" s="66">
        <v>267877</v>
      </c>
    </row>
    <row r="4553" spans="1:2" x14ac:dyDescent="0.25">
      <c r="A4553" s="65" t="s">
        <v>5687</v>
      </c>
      <c r="B4553" s="66">
        <v>267878</v>
      </c>
    </row>
    <row r="4554" spans="1:2" x14ac:dyDescent="0.25">
      <c r="A4554" s="65" t="s">
        <v>71</v>
      </c>
      <c r="B4554" s="66">
        <v>493094</v>
      </c>
    </row>
    <row r="4555" spans="1:2" x14ac:dyDescent="0.25">
      <c r="A4555" s="65" t="s">
        <v>5688</v>
      </c>
      <c r="B4555" s="66">
        <v>225453</v>
      </c>
    </row>
    <row r="4556" spans="1:2" x14ac:dyDescent="0.25">
      <c r="A4556" s="65" t="s">
        <v>5689</v>
      </c>
      <c r="B4556" s="66">
        <v>491317</v>
      </c>
    </row>
    <row r="4557" spans="1:2" x14ac:dyDescent="0.25">
      <c r="A4557" s="65" t="s">
        <v>5690</v>
      </c>
      <c r="B4557" s="66">
        <v>493064</v>
      </c>
    </row>
    <row r="4558" spans="1:2" x14ac:dyDescent="0.25">
      <c r="A4558" s="65" t="s">
        <v>5691</v>
      </c>
      <c r="B4558" s="66">
        <v>368363</v>
      </c>
    </row>
    <row r="4559" spans="1:2" x14ac:dyDescent="0.25">
      <c r="A4559" s="65" t="s">
        <v>5692</v>
      </c>
      <c r="B4559" s="66">
        <v>267898</v>
      </c>
    </row>
    <row r="4560" spans="1:2" x14ac:dyDescent="0.25">
      <c r="A4560" s="65" t="s">
        <v>5693</v>
      </c>
      <c r="B4560" s="66">
        <v>104707</v>
      </c>
    </row>
    <row r="4561" spans="1:2" x14ac:dyDescent="0.25">
      <c r="A4561" s="65" t="s">
        <v>5694</v>
      </c>
      <c r="B4561" s="66">
        <v>494471</v>
      </c>
    </row>
    <row r="4562" spans="1:2" x14ac:dyDescent="0.25">
      <c r="A4562" s="65" t="s">
        <v>5695</v>
      </c>
      <c r="B4562" s="66">
        <v>493325</v>
      </c>
    </row>
    <row r="4563" spans="1:2" x14ac:dyDescent="0.25">
      <c r="A4563" s="65" t="s">
        <v>5696</v>
      </c>
      <c r="B4563" s="66">
        <v>585861</v>
      </c>
    </row>
    <row r="4564" spans="1:2" x14ac:dyDescent="0.25">
      <c r="A4564" s="65" t="s">
        <v>5697</v>
      </c>
      <c r="B4564" s="66">
        <v>106377</v>
      </c>
    </row>
    <row r="4565" spans="1:2" x14ac:dyDescent="0.25">
      <c r="A4565" s="65" t="s">
        <v>5698</v>
      </c>
      <c r="B4565" s="66">
        <v>63675</v>
      </c>
    </row>
    <row r="4566" spans="1:2" x14ac:dyDescent="0.25">
      <c r="A4566" s="65" t="s">
        <v>5699</v>
      </c>
      <c r="B4566" s="66">
        <v>492114</v>
      </c>
    </row>
    <row r="4567" spans="1:2" x14ac:dyDescent="0.25">
      <c r="A4567" s="65" t="s">
        <v>5700</v>
      </c>
      <c r="B4567" s="66">
        <v>581273</v>
      </c>
    </row>
    <row r="4568" spans="1:2" x14ac:dyDescent="0.25">
      <c r="A4568" s="65" t="s">
        <v>5701</v>
      </c>
      <c r="B4568" s="66">
        <v>575320</v>
      </c>
    </row>
    <row r="4569" spans="1:2" x14ac:dyDescent="0.25">
      <c r="A4569" s="65" t="s">
        <v>5702</v>
      </c>
      <c r="B4569" s="66">
        <v>63680</v>
      </c>
    </row>
    <row r="4570" spans="1:2" x14ac:dyDescent="0.25">
      <c r="A4570" s="65" t="s">
        <v>5703</v>
      </c>
      <c r="B4570" s="66">
        <v>105388</v>
      </c>
    </row>
    <row r="4571" spans="1:2" x14ac:dyDescent="0.25">
      <c r="A4571" s="65" t="s">
        <v>5704</v>
      </c>
      <c r="B4571" s="66">
        <v>63684</v>
      </c>
    </row>
    <row r="4572" spans="1:2" x14ac:dyDescent="0.25">
      <c r="A4572" s="65" t="s">
        <v>5705</v>
      </c>
      <c r="B4572" s="66">
        <v>63685</v>
      </c>
    </row>
    <row r="4573" spans="1:2" x14ac:dyDescent="0.25">
      <c r="A4573" s="65" t="s">
        <v>5706</v>
      </c>
      <c r="B4573" s="66">
        <v>63687</v>
      </c>
    </row>
    <row r="4574" spans="1:2" x14ac:dyDescent="0.25">
      <c r="A4574" s="65" t="s">
        <v>5707</v>
      </c>
      <c r="B4574" s="66">
        <v>490566</v>
      </c>
    </row>
    <row r="4575" spans="1:2" x14ac:dyDescent="0.25">
      <c r="A4575" s="65" t="s">
        <v>5708</v>
      </c>
      <c r="B4575" s="66">
        <v>579710</v>
      </c>
    </row>
    <row r="4576" spans="1:2" x14ac:dyDescent="0.25">
      <c r="A4576" s="65" t="s">
        <v>5709</v>
      </c>
      <c r="B4576" s="66">
        <v>63692</v>
      </c>
    </row>
    <row r="4577" spans="1:2" x14ac:dyDescent="0.25">
      <c r="A4577" s="65" t="s">
        <v>5710</v>
      </c>
      <c r="B4577" s="66">
        <v>368397</v>
      </c>
    </row>
    <row r="4578" spans="1:2" x14ac:dyDescent="0.25">
      <c r="A4578" s="65" t="s">
        <v>5711</v>
      </c>
      <c r="B4578" s="66">
        <v>43396</v>
      </c>
    </row>
    <row r="4579" spans="1:2" x14ac:dyDescent="0.25">
      <c r="A4579" s="65" t="s">
        <v>5712</v>
      </c>
      <c r="B4579" s="66">
        <v>492871</v>
      </c>
    </row>
    <row r="4580" spans="1:2" x14ac:dyDescent="0.25">
      <c r="A4580" s="65" t="s">
        <v>5713</v>
      </c>
      <c r="B4580" s="66">
        <v>587847</v>
      </c>
    </row>
    <row r="4581" spans="1:2" x14ac:dyDescent="0.25">
      <c r="A4581" s="65" t="s">
        <v>5714</v>
      </c>
      <c r="B4581" s="66">
        <v>285132</v>
      </c>
    </row>
    <row r="4582" spans="1:2" x14ac:dyDescent="0.25">
      <c r="A4582" s="65" t="s">
        <v>5715</v>
      </c>
      <c r="B4582" s="66">
        <v>486937</v>
      </c>
    </row>
    <row r="4583" spans="1:2" x14ac:dyDescent="0.25">
      <c r="A4583" s="65" t="s">
        <v>5715</v>
      </c>
      <c r="B4583" s="66">
        <v>489912</v>
      </c>
    </row>
    <row r="4584" spans="1:2" x14ac:dyDescent="0.25">
      <c r="A4584" s="65" t="s">
        <v>5716</v>
      </c>
      <c r="B4584" s="66">
        <v>63699</v>
      </c>
    </row>
    <row r="4585" spans="1:2" x14ac:dyDescent="0.25">
      <c r="A4585" s="65" t="s">
        <v>5717</v>
      </c>
      <c r="B4585" s="66">
        <v>491707</v>
      </c>
    </row>
    <row r="4586" spans="1:2" x14ac:dyDescent="0.25">
      <c r="A4586" s="65" t="s">
        <v>5718</v>
      </c>
      <c r="B4586" s="66">
        <v>267994</v>
      </c>
    </row>
    <row r="4587" spans="1:2" x14ac:dyDescent="0.25">
      <c r="A4587" s="65" t="s">
        <v>5719</v>
      </c>
      <c r="B4587" s="66">
        <v>587928</v>
      </c>
    </row>
    <row r="4588" spans="1:2" x14ac:dyDescent="0.25">
      <c r="A4588" s="65" t="s">
        <v>5720</v>
      </c>
      <c r="B4588" s="66">
        <v>575030</v>
      </c>
    </row>
    <row r="4589" spans="1:2" x14ac:dyDescent="0.25">
      <c r="A4589" s="65" t="s">
        <v>5721</v>
      </c>
      <c r="B4589" s="66">
        <v>268002</v>
      </c>
    </row>
    <row r="4590" spans="1:2" x14ac:dyDescent="0.25">
      <c r="A4590" s="65" t="s">
        <v>5722</v>
      </c>
      <c r="B4590" s="66">
        <v>577502</v>
      </c>
    </row>
    <row r="4591" spans="1:2" x14ac:dyDescent="0.25">
      <c r="A4591" s="65" t="s">
        <v>5723</v>
      </c>
      <c r="B4591" s="66">
        <v>215564</v>
      </c>
    </row>
    <row r="4592" spans="1:2" x14ac:dyDescent="0.25">
      <c r="A4592" s="65" t="s">
        <v>5723</v>
      </c>
      <c r="B4592" s="66">
        <v>268008</v>
      </c>
    </row>
    <row r="4593" spans="1:2" x14ac:dyDescent="0.25">
      <c r="A4593" s="65" t="s">
        <v>5724</v>
      </c>
      <c r="B4593" s="66">
        <v>63702</v>
      </c>
    </row>
    <row r="4594" spans="1:2" x14ac:dyDescent="0.25">
      <c r="A4594" s="65" t="s">
        <v>5725</v>
      </c>
      <c r="B4594" s="66">
        <v>215554</v>
      </c>
    </row>
    <row r="4595" spans="1:2" x14ac:dyDescent="0.25">
      <c r="A4595" s="65" t="s">
        <v>5726</v>
      </c>
      <c r="B4595" s="66">
        <v>218263</v>
      </c>
    </row>
    <row r="4596" spans="1:2" x14ac:dyDescent="0.25">
      <c r="A4596" s="65" t="s">
        <v>5727</v>
      </c>
      <c r="B4596" s="66">
        <v>225459</v>
      </c>
    </row>
    <row r="4597" spans="1:2" x14ac:dyDescent="0.25">
      <c r="A4597" s="65" t="s">
        <v>5728</v>
      </c>
      <c r="B4597" s="66">
        <v>580950</v>
      </c>
    </row>
    <row r="4598" spans="1:2" x14ac:dyDescent="0.25">
      <c r="A4598" s="65" t="s">
        <v>5729</v>
      </c>
      <c r="B4598" s="66">
        <v>218264</v>
      </c>
    </row>
    <row r="4599" spans="1:2" x14ac:dyDescent="0.25">
      <c r="A4599" s="65" t="s">
        <v>5730</v>
      </c>
      <c r="B4599" s="66">
        <v>491708</v>
      </c>
    </row>
    <row r="4600" spans="1:2" x14ac:dyDescent="0.25">
      <c r="A4600" s="65" t="s">
        <v>5731</v>
      </c>
      <c r="B4600" s="66">
        <v>490679</v>
      </c>
    </row>
    <row r="4601" spans="1:2" x14ac:dyDescent="0.25">
      <c r="A4601" s="65" t="s">
        <v>5732</v>
      </c>
      <c r="B4601" s="66">
        <v>493348</v>
      </c>
    </row>
    <row r="4602" spans="1:2" x14ac:dyDescent="0.25">
      <c r="A4602" s="65" t="s">
        <v>5733</v>
      </c>
      <c r="B4602" s="66">
        <v>63709</v>
      </c>
    </row>
    <row r="4603" spans="1:2" x14ac:dyDescent="0.25">
      <c r="A4603" s="65" t="s">
        <v>5734</v>
      </c>
      <c r="B4603" s="66">
        <v>268025</v>
      </c>
    </row>
    <row r="4604" spans="1:2" x14ac:dyDescent="0.25">
      <c r="A4604" s="65" t="s">
        <v>5735</v>
      </c>
      <c r="B4604" s="66">
        <v>587538</v>
      </c>
    </row>
    <row r="4605" spans="1:2" x14ac:dyDescent="0.25">
      <c r="A4605" s="65" t="s">
        <v>5736</v>
      </c>
      <c r="B4605" s="66">
        <v>587422</v>
      </c>
    </row>
    <row r="4606" spans="1:2" x14ac:dyDescent="0.25">
      <c r="A4606" s="65" t="s">
        <v>5737</v>
      </c>
      <c r="B4606" s="66">
        <v>63714</v>
      </c>
    </row>
    <row r="4607" spans="1:2" x14ac:dyDescent="0.25">
      <c r="A4607" s="65" t="s">
        <v>5738</v>
      </c>
      <c r="B4607" s="66">
        <v>368460</v>
      </c>
    </row>
    <row r="4608" spans="1:2" x14ac:dyDescent="0.25">
      <c r="A4608" s="65" t="s">
        <v>5739</v>
      </c>
      <c r="B4608" s="66">
        <v>582002</v>
      </c>
    </row>
    <row r="4609" spans="1:2" x14ac:dyDescent="0.25">
      <c r="A4609" s="65" t="s">
        <v>5740</v>
      </c>
      <c r="B4609" s="66">
        <v>590195</v>
      </c>
    </row>
    <row r="4610" spans="1:2" x14ac:dyDescent="0.25">
      <c r="A4610" s="65" t="s">
        <v>5741</v>
      </c>
      <c r="B4610" s="66">
        <v>588645</v>
      </c>
    </row>
    <row r="4611" spans="1:2" x14ac:dyDescent="0.25">
      <c r="A4611" s="65" t="s">
        <v>5742</v>
      </c>
      <c r="B4611" s="66">
        <v>63715</v>
      </c>
    </row>
    <row r="4612" spans="1:2" x14ac:dyDescent="0.25">
      <c r="A4612" s="65" t="s">
        <v>5743</v>
      </c>
      <c r="B4612" s="66">
        <v>215582</v>
      </c>
    </row>
    <row r="4613" spans="1:2" x14ac:dyDescent="0.25">
      <c r="A4613" s="65" t="s">
        <v>5744</v>
      </c>
      <c r="B4613" s="66">
        <v>577107</v>
      </c>
    </row>
    <row r="4614" spans="1:2" x14ac:dyDescent="0.25">
      <c r="A4614" s="65" t="s">
        <v>5745</v>
      </c>
      <c r="B4614" s="66">
        <v>63716</v>
      </c>
    </row>
    <row r="4615" spans="1:2" x14ac:dyDescent="0.25">
      <c r="A4615" s="65" t="s">
        <v>5746</v>
      </c>
      <c r="B4615" s="66">
        <v>592814</v>
      </c>
    </row>
    <row r="4616" spans="1:2" x14ac:dyDescent="0.25">
      <c r="A4616" s="65" t="s">
        <v>5747</v>
      </c>
      <c r="B4616" s="66">
        <v>67608</v>
      </c>
    </row>
    <row r="4617" spans="1:2" x14ac:dyDescent="0.25">
      <c r="A4617" s="65" t="s">
        <v>5748</v>
      </c>
      <c r="B4617" s="66">
        <v>584625</v>
      </c>
    </row>
    <row r="4618" spans="1:2" x14ac:dyDescent="0.25">
      <c r="A4618" s="65" t="s">
        <v>5749</v>
      </c>
      <c r="B4618" s="66">
        <v>586575</v>
      </c>
    </row>
    <row r="4619" spans="1:2" x14ac:dyDescent="0.25">
      <c r="A4619" s="65" t="s">
        <v>5750</v>
      </c>
      <c r="B4619" s="66">
        <v>581512</v>
      </c>
    </row>
    <row r="4620" spans="1:2" x14ac:dyDescent="0.25">
      <c r="A4620" s="65" t="s">
        <v>5751</v>
      </c>
      <c r="B4620" s="66">
        <v>581178</v>
      </c>
    </row>
    <row r="4621" spans="1:2" x14ac:dyDescent="0.25">
      <c r="A4621" s="65" t="s">
        <v>5752</v>
      </c>
      <c r="B4621" s="66">
        <v>63724</v>
      </c>
    </row>
    <row r="4622" spans="1:2" x14ac:dyDescent="0.25">
      <c r="A4622" s="65" t="s">
        <v>5753</v>
      </c>
      <c r="B4622" s="66">
        <v>63727</v>
      </c>
    </row>
    <row r="4623" spans="1:2" x14ac:dyDescent="0.25">
      <c r="A4623" s="65" t="s">
        <v>5754</v>
      </c>
      <c r="B4623" s="66">
        <v>492588</v>
      </c>
    </row>
    <row r="4624" spans="1:2" x14ac:dyDescent="0.25">
      <c r="A4624" s="65" t="s">
        <v>5755</v>
      </c>
      <c r="B4624" s="66">
        <v>66052</v>
      </c>
    </row>
    <row r="4625" spans="1:2" x14ac:dyDescent="0.25">
      <c r="A4625" s="65" t="s">
        <v>5756</v>
      </c>
      <c r="B4625" s="66">
        <v>487304</v>
      </c>
    </row>
    <row r="4626" spans="1:2" x14ac:dyDescent="0.25">
      <c r="A4626" s="65" t="s">
        <v>5757</v>
      </c>
      <c r="B4626" s="66">
        <v>104332</v>
      </c>
    </row>
    <row r="4627" spans="1:2" x14ac:dyDescent="0.25">
      <c r="A4627" s="65" t="s">
        <v>5758</v>
      </c>
      <c r="B4627" s="66">
        <v>491499</v>
      </c>
    </row>
    <row r="4628" spans="1:2" x14ac:dyDescent="0.25">
      <c r="A4628" s="65" t="s">
        <v>12471</v>
      </c>
      <c r="B4628" s="66">
        <v>593783</v>
      </c>
    </row>
    <row r="4629" spans="1:2" x14ac:dyDescent="0.25">
      <c r="A4629" s="65" t="s">
        <v>5759</v>
      </c>
      <c r="B4629" s="66">
        <v>104714</v>
      </c>
    </row>
    <row r="4630" spans="1:2" x14ac:dyDescent="0.25">
      <c r="A4630" s="65" t="s">
        <v>5760</v>
      </c>
      <c r="B4630" s="66">
        <v>575003</v>
      </c>
    </row>
    <row r="4631" spans="1:2" x14ac:dyDescent="0.25">
      <c r="A4631" s="65" t="s">
        <v>5761</v>
      </c>
      <c r="B4631" s="66">
        <v>586170</v>
      </c>
    </row>
    <row r="4632" spans="1:2" x14ac:dyDescent="0.25">
      <c r="A4632" s="65" t="s">
        <v>72</v>
      </c>
      <c r="B4632" s="66">
        <v>591690</v>
      </c>
    </row>
    <row r="4633" spans="1:2" x14ac:dyDescent="0.25">
      <c r="A4633" s="65" t="s">
        <v>72</v>
      </c>
      <c r="B4633" s="66">
        <v>591927</v>
      </c>
    </row>
    <row r="4634" spans="1:2" x14ac:dyDescent="0.25">
      <c r="A4634" s="65" t="s">
        <v>5762</v>
      </c>
      <c r="B4634" s="66">
        <v>491658</v>
      </c>
    </row>
    <row r="4635" spans="1:2" x14ac:dyDescent="0.25">
      <c r="A4635" s="65" t="s">
        <v>5763</v>
      </c>
      <c r="B4635" s="66">
        <v>586445</v>
      </c>
    </row>
    <row r="4636" spans="1:2" x14ac:dyDescent="0.25">
      <c r="A4636" s="65" t="s">
        <v>5764</v>
      </c>
      <c r="B4636" s="66">
        <v>587394</v>
      </c>
    </row>
    <row r="4637" spans="1:2" x14ac:dyDescent="0.25">
      <c r="A4637" s="65" t="s">
        <v>5765</v>
      </c>
      <c r="B4637" s="66">
        <v>575883</v>
      </c>
    </row>
    <row r="4638" spans="1:2" x14ac:dyDescent="0.25">
      <c r="A4638" s="65" t="s">
        <v>5766</v>
      </c>
      <c r="B4638" s="66">
        <v>63735</v>
      </c>
    </row>
    <row r="4639" spans="1:2" x14ac:dyDescent="0.25">
      <c r="A4639" s="65" t="s">
        <v>5767</v>
      </c>
      <c r="B4639" s="66">
        <v>580983</v>
      </c>
    </row>
    <row r="4640" spans="1:2" x14ac:dyDescent="0.25">
      <c r="A4640" s="65" t="s">
        <v>5768</v>
      </c>
      <c r="B4640" s="66">
        <v>268092</v>
      </c>
    </row>
    <row r="4641" spans="1:2" x14ac:dyDescent="0.25">
      <c r="A4641" s="65" t="s">
        <v>5769</v>
      </c>
      <c r="B4641" s="66">
        <v>218270</v>
      </c>
    </row>
    <row r="4642" spans="1:2" x14ac:dyDescent="0.25">
      <c r="A4642" s="65" t="s">
        <v>5770</v>
      </c>
      <c r="B4642" s="66">
        <v>218271</v>
      </c>
    </row>
    <row r="4643" spans="1:2" x14ac:dyDescent="0.25">
      <c r="A4643" s="65" t="s">
        <v>5771</v>
      </c>
      <c r="B4643" s="66">
        <v>588018</v>
      </c>
    </row>
    <row r="4644" spans="1:2" x14ac:dyDescent="0.25">
      <c r="A4644" s="65" t="s">
        <v>5772</v>
      </c>
      <c r="B4644" s="66">
        <v>63742</v>
      </c>
    </row>
    <row r="4645" spans="1:2" x14ac:dyDescent="0.25">
      <c r="A4645" s="65" t="s">
        <v>964</v>
      </c>
      <c r="B4645" s="66">
        <v>592305</v>
      </c>
    </row>
    <row r="4646" spans="1:2" x14ac:dyDescent="0.25">
      <c r="A4646" s="65" t="s">
        <v>5773</v>
      </c>
      <c r="B4646" s="66">
        <v>268104</v>
      </c>
    </row>
    <row r="4647" spans="1:2" x14ac:dyDescent="0.25">
      <c r="A4647" s="65" t="s">
        <v>5774</v>
      </c>
      <c r="B4647" s="66">
        <v>267018</v>
      </c>
    </row>
    <row r="4648" spans="1:2" x14ac:dyDescent="0.25">
      <c r="A4648" s="65" t="s">
        <v>5775</v>
      </c>
      <c r="B4648" s="66">
        <v>43399</v>
      </c>
    </row>
    <row r="4649" spans="1:2" x14ac:dyDescent="0.25">
      <c r="A4649" s="65" t="s">
        <v>5776</v>
      </c>
      <c r="B4649" s="66">
        <v>268204</v>
      </c>
    </row>
    <row r="4650" spans="1:2" x14ac:dyDescent="0.25">
      <c r="A4650" s="65" t="s">
        <v>5777</v>
      </c>
      <c r="B4650" s="66">
        <v>215657</v>
      </c>
    </row>
    <row r="4651" spans="1:2" x14ac:dyDescent="0.25">
      <c r="A4651" s="65" t="s">
        <v>5778</v>
      </c>
      <c r="B4651" s="66">
        <v>59678</v>
      </c>
    </row>
    <row r="4652" spans="1:2" x14ac:dyDescent="0.25">
      <c r="A4652" s="65" t="s">
        <v>5779</v>
      </c>
      <c r="B4652" s="66">
        <v>575078</v>
      </c>
    </row>
    <row r="4653" spans="1:2" x14ac:dyDescent="0.25">
      <c r="A4653" s="65" t="s">
        <v>5780</v>
      </c>
      <c r="B4653" s="66">
        <v>490368</v>
      </c>
    </row>
    <row r="4654" spans="1:2" x14ac:dyDescent="0.25">
      <c r="A4654" s="65" t="s">
        <v>5781</v>
      </c>
      <c r="B4654" s="66">
        <v>578019</v>
      </c>
    </row>
    <row r="4655" spans="1:2" x14ac:dyDescent="0.25">
      <c r="A4655" s="65" t="s">
        <v>5782</v>
      </c>
      <c r="B4655" s="66">
        <v>577628</v>
      </c>
    </row>
    <row r="4656" spans="1:2" x14ac:dyDescent="0.25">
      <c r="A4656" s="65" t="s">
        <v>5783</v>
      </c>
      <c r="B4656" s="66">
        <v>592743</v>
      </c>
    </row>
    <row r="4657" spans="1:2" x14ac:dyDescent="0.25">
      <c r="A4657" s="65" t="s">
        <v>5784</v>
      </c>
      <c r="B4657" s="66">
        <v>491081</v>
      </c>
    </row>
    <row r="4658" spans="1:2" x14ac:dyDescent="0.25">
      <c r="A4658" s="65" t="s">
        <v>5785</v>
      </c>
      <c r="B4658" s="66">
        <v>63768</v>
      </c>
    </row>
    <row r="4659" spans="1:2" x14ac:dyDescent="0.25">
      <c r="A4659" s="65" t="s">
        <v>73</v>
      </c>
      <c r="B4659" s="66">
        <v>215712</v>
      </c>
    </row>
    <row r="4660" spans="1:2" x14ac:dyDescent="0.25">
      <c r="A4660" s="65" t="s">
        <v>5786</v>
      </c>
      <c r="B4660" s="66">
        <v>105398</v>
      </c>
    </row>
    <row r="4661" spans="1:2" x14ac:dyDescent="0.25">
      <c r="A4661" s="65" t="s">
        <v>5787</v>
      </c>
      <c r="B4661" s="66">
        <v>287290</v>
      </c>
    </row>
    <row r="4662" spans="1:2" x14ac:dyDescent="0.25">
      <c r="A4662" s="65" t="s">
        <v>5788</v>
      </c>
      <c r="B4662" s="66">
        <v>589109</v>
      </c>
    </row>
    <row r="4663" spans="1:2" x14ac:dyDescent="0.25">
      <c r="A4663" s="65" t="s">
        <v>5789</v>
      </c>
      <c r="B4663" s="66">
        <v>274514</v>
      </c>
    </row>
    <row r="4664" spans="1:2" x14ac:dyDescent="0.25">
      <c r="A4664" s="65" t="s">
        <v>5790</v>
      </c>
      <c r="B4664" s="66">
        <v>545894</v>
      </c>
    </row>
    <row r="4665" spans="1:2" x14ac:dyDescent="0.25">
      <c r="A4665" s="65" t="s">
        <v>5791</v>
      </c>
      <c r="B4665" s="66">
        <v>286780</v>
      </c>
    </row>
    <row r="4666" spans="1:2" x14ac:dyDescent="0.25">
      <c r="A4666" s="65" t="s">
        <v>5792</v>
      </c>
      <c r="B4666" s="66">
        <v>218276</v>
      </c>
    </row>
    <row r="4667" spans="1:2" x14ac:dyDescent="0.25">
      <c r="A4667" s="65" t="s">
        <v>5793</v>
      </c>
      <c r="B4667" s="66">
        <v>578710</v>
      </c>
    </row>
    <row r="4668" spans="1:2" x14ac:dyDescent="0.25">
      <c r="A4668" s="65" t="s">
        <v>5794</v>
      </c>
      <c r="B4668" s="66">
        <v>578754</v>
      </c>
    </row>
    <row r="4669" spans="1:2" x14ac:dyDescent="0.25">
      <c r="A4669" s="65" t="s">
        <v>5795</v>
      </c>
      <c r="B4669" s="66">
        <v>582398</v>
      </c>
    </row>
    <row r="4670" spans="1:2" x14ac:dyDescent="0.25">
      <c r="A4670" s="65" t="s">
        <v>5796</v>
      </c>
      <c r="B4670" s="66">
        <v>581998</v>
      </c>
    </row>
    <row r="4671" spans="1:2" x14ac:dyDescent="0.25">
      <c r="A4671" s="65" t="s">
        <v>5797</v>
      </c>
      <c r="B4671" s="66">
        <v>368611</v>
      </c>
    </row>
    <row r="4672" spans="1:2" x14ac:dyDescent="0.25">
      <c r="A4672" s="65" t="s">
        <v>5798</v>
      </c>
      <c r="B4672" s="66">
        <v>492128</v>
      </c>
    </row>
    <row r="4673" spans="1:2" x14ac:dyDescent="0.25">
      <c r="A4673" s="65" t="s">
        <v>5799</v>
      </c>
      <c r="B4673" s="66">
        <v>66056</v>
      </c>
    </row>
    <row r="4674" spans="1:2" x14ac:dyDescent="0.25">
      <c r="A4674" s="65" t="s">
        <v>5800</v>
      </c>
      <c r="B4674" s="66">
        <v>575270</v>
      </c>
    </row>
    <row r="4675" spans="1:2" x14ac:dyDescent="0.25">
      <c r="A4675" s="65" t="s">
        <v>5801</v>
      </c>
      <c r="B4675" s="66">
        <v>490632</v>
      </c>
    </row>
    <row r="4676" spans="1:2" x14ac:dyDescent="0.25">
      <c r="A4676" s="65" t="s">
        <v>5802</v>
      </c>
      <c r="B4676" s="66">
        <v>490308</v>
      </c>
    </row>
    <row r="4677" spans="1:2" x14ac:dyDescent="0.25">
      <c r="A4677" s="65" t="s">
        <v>5803</v>
      </c>
      <c r="B4677" s="66">
        <v>215735</v>
      </c>
    </row>
    <row r="4678" spans="1:2" x14ac:dyDescent="0.25">
      <c r="A4678" s="65" t="s">
        <v>5804</v>
      </c>
      <c r="B4678" s="66">
        <v>104337</v>
      </c>
    </row>
    <row r="4679" spans="1:2" x14ac:dyDescent="0.25">
      <c r="A4679" s="65" t="s">
        <v>5805</v>
      </c>
      <c r="B4679" s="66">
        <v>43400</v>
      </c>
    </row>
    <row r="4680" spans="1:2" x14ac:dyDescent="0.25">
      <c r="A4680" s="65" t="s">
        <v>5806</v>
      </c>
      <c r="B4680" s="66">
        <v>67645</v>
      </c>
    </row>
    <row r="4681" spans="1:2" x14ac:dyDescent="0.25">
      <c r="A4681" s="65" t="s">
        <v>5807</v>
      </c>
      <c r="B4681" s="66">
        <v>218277</v>
      </c>
    </row>
    <row r="4682" spans="1:2" x14ac:dyDescent="0.25">
      <c r="A4682" s="65" t="s">
        <v>5808</v>
      </c>
      <c r="B4682" s="66">
        <v>490346</v>
      </c>
    </row>
    <row r="4683" spans="1:2" x14ac:dyDescent="0.25">
      <c r="A4683" s="65" t="s">
        <v>5809</v>
      </c>
      <c r="B4683" s="66">
        <v>586631</v>
      </c>
    </row>
    <row r="4684" spans="1:2" x14ac:dyDescent="0.25">
      <c r="A4684" s="65" t="s">
        <v>5810</v>
      </c>
      <c r="B4684" s="66">
        <v>490773</v>
      </c>
    </row>
    <row r="4685" spans="1:2" x14ac:dyDescent="0.25">
      <c r="A4685" s="65" t="s">
        <v>5811</v>
      </c>
      <c r="B4685" s="66">
        <v>583615</v>
      </c>
    </row>
    <row r="4686" spans="1:2" x14ac:dyDescent="0.25">
      <c r="A4686" s="65" t="s">
        <v>5812</v>
      </c>
      <c r="B4686" s="66">
        <v>490162</v>
      </c>
    </row>
    <row r="4687" spans="1:2" x14ac:dyDescent="0.25">
      <c r="A4687" s="65" t="s">
        <v>5813</v>
      </c>
      <c r="B4687" s="66">
        <v>104724</v>
      </c>
    </row>
    <row r="4688" spans="1:2" x14ac:dyDescent="0.25">
      <c r="A4688" s="65" t="s">
        <v>5814</v>
      </c>
      <c r="B4688" s="66">
        <v>218278</v>
      </c>
    </row>
    <row r="4689" spans="1:2" x14ac:dyDescent="0.25">
      <c r="A4689" s="65" t="s">
        <v>5815</v>
      </c>
      <c r="B4689" s="66">
        <v>66063</v>
      </c>
    </row>
    <row r="4690" spans="1:2" x14ac:dyDescent="0.25">
      <c r="A4690" s="65" t="s">
        <v>5816</v>
      </c>
      <c r="B4690" s="66">
        <v>218279</v>
      </c>
    </row>
    <row r="4691" spans="1:2" x14ac:dyDescent="0.25">
      <c r="A4691" s="65" t="s">
        <v>5817</v>
      </c>
      <c r="B4691" s="66">
        <v>575665</v>
      </c>
    </row>
    <row r="4692" spans="1:2" x14ac:dyDescent="0.25">
      <c r="A4692" s="65" t="s">
        <v>5818</v>
      </c>
      <c r="B4692" s="66">
        <v>591427</v>
      </c>
    </row>
    <row r="4693" spans="1:2" x14ac:dyDescent="0.25">
      <c r="A4693" s="65" t="s">
        <v>5819</v>
      </c>
      <c r="B4693" s="66">
        <v>63784</v>
      </c>
    </row>
    <row r="4694" spans="1:2" x14ac:dyDescent="0.25">
      <c r="A4694" s="65" t="s">
        <v>5820</v>
      </c>
      <c r="B4694" s="66">
        <v>106749</v>
      </c>
    </row>
    <row r="4695" spans="1:2" x14ac:dyDescent="0.25">
      <c r="A4695" s="65" t="s">
        <v>5821</v>
      </c>
      <c r="B4695" s="66">
        <v>487047</v>
      </c>
    </row>
    <row r="4696" spans="1:2" x14ac:dyDescent="0.25">
      <c r="A4696" s="65" t="s">
        <v>5822</v>
      </c>
      <c r="B4696" s="66">
        <v>576431</v>
      </c>
    </row>
    <row r="4697" spans="1:2" x14ac:dyDescent="0.25">
      <c r="A4697" s="65" t="s">
        <v>5823</v>
      </c>
      <c r="B4697" s="66">
        <v>63787</v>
      </c>
    </row>
    <row r="4698" spans="1:2" x14ac:dyDescent="0.25">
      <c r="A4698" s="65" t="s">
        <v>5824</v>
      </c>
      <c r="B4698" s="66">
        <v>106502</v>
      </c>
    </row>
    <row r="4699" spans="1:2" x14ac:dyDescent="0.25">
      <c r="A4699" s="65" t="s">
        <v>5825</v>
      </c>
      <c r="B4699" s="66">
        <v>63790</v>
      </c>
    </row>
    <row r="4700" spans="1:2" x14ac:dyDescent="0.25">
      <c r="A4700" s="65" t="s">
        <v>5826</v>
      </c>
      <c r="B4700" s="66">
        <v>66071</v>
      </c>
    </row>
    <row r="4701" spans="1:2" x14ac:dyDescent="0.25">
      <c r="A4701" s="65" t="s">
        <v>5827</v>
      </c>
      <c r="B4701" s="66">
        <v>63792</v>
      </c>
    </row>
    <row r="4702" spans="1:2" x14ac:dyDescent="0.25">
      <c r="A4702" s="65" t="s">
        <v>5828</v>
      </c>
      <c r="B4702" s="66">
        <v>579998</v>
      </c>
    </row>
    <row r="4703" spans="1:2" x14ac:dyDescent="0.25">
      <c r="A4703" s="65" t="s">
        <v>5829</v>
      </c>
      <c r="B4703" s="66">
        <v>63794</v>
      </c>
    </row>
    <row r="4704" spans="1:2" x14ac:dyDescent="0.25">
      <c r="A4704" s="65" t="s">
        <v>965</v>
      </c>
      <c r="B4704" s="66">
        <v>592161</v>
      </c>
    </row>
    <row r="4705" spans="1:2" x14ac:dyDescent="0.25">
      <c r="A4705" s="65" t="s">
        <v>5830</v>
      </c>
      <c r="B4705" s="66">
        <v>583183</v>
      </c>
    </row>
    <row r="4706" spans="1:2" x14ac:dyDescent="0.25">
      <c r="A4706" s="65" t="s">
        <v>5831</v>
      </c>
      <c r="B4706" s="66">
        <v>579832</v>
      </c>
    </row>
    <row r="4707" spans="1:2" x14ac:dyDescent="0.25">
      <c r="A4707" s="65" t="s">
        <v>5832</v>
      </c>
      <c r="B4707" s="66">
        <v>581878</v>
      </c>
    </row>
    <row r="4708" spans="1:2" x14ac:dyDescent="0.25">
      <c r="A4708" s="65" t="s">
        <v>5833</v>
      </c>
      <c r="B4708" s="66">
        <v>66075</v>
      </c>
    </row>
    <row r="4709" spans="1:2" x14ac:dyDescent="0.25">
      <c r="A4709" s="65" t="s">
        <v>5834</v>
      </c>
      <c r="B4709" s="66">
        <v>492043</v>
      </c>
    </row>
    <row r="4710" spans="1:2" x14ac:dyDescent="0.25">
      <c r="A4710" s="65" t="s">
        <v>5835</v>
      </c>
      <c r="B4710" s="66">
        <v>268509</v>
      </c>
    </row>
    <row r="4711" spans="1:2" x14ac:dyDescent="0.25">
      <c r="A4711" s="65" t="s">
        <v>5836</v>
      </c>
      <c r="B4711" s="66">
        <v>63801</v>
      </c>
    </row>
    <row r="4712" spans="1:2" x14ac:dyDescent="0.25">
      <c r="A4712" s="65" t="s">
        <v>5837</v>
      </c>
      <c r="B4712" s="66">
        <v>583223</v>
      </c>
    </row>
    <row r="4713" spans="1:2" x14ac:dyDescent="0.25">
      <c r="A4713" s="65" t="s">
        <v>5838</v>
      </c>
      <c r="B4713" s="66">
        <v>583831</v>
      </c>
    </row>
    <row r="4714" spans="1:2" x14ac:dyDescent="0.25">
      <c r="A4714" s="65" t="s">
        <v>5839</v>
      </c>
      <c r="B4714" s="66">
        <v>494485</v>
      </c>
    </row>
    <row r="4715" spans="1:2" x14ac:dyDescent="0.25">
      <c r="A4715" s="65" t="s">
        <v>5840</v>
      </c>
      <c r="B4715" s="66">
        <v>490812</v>
      </c>
    </row>
    <row r="4716" spans="1:2" x14ac:dyDescent="0.25">
      <c r="A4716" s="65" t="s">
        <v>5841</v>
      </c>
      <c r="B4716" s="66">
        <v>63803</v>
      </c>
    </row>
    <row r="4717" spans="1:2" x14ac:dyDescent="0.25">
      <c r="A4717" s="65" t="s">
        <v>5842</v>
      </c>
      <c r="B4717" s="66">
        <v>63810</v>
      </c>
    </row>
    <row r="4718" spans="1:2" x14ac:dyDescent="0.25">
      <c r="A4718" s="65" t="s">
        <v>5843</v>
      </c>
      <c r="B4718" s="66">
        <v>490608</v>
      </c>
    </row>
    <row r="4719" spans="1:2" x14ac:dyDescent="0.25">
      <c r="A4719" s="65" t="s">
        <v>966</v>
      </c>
      <c r="B4719" s="66">
        <v>592456</v>
      </c>
    </row>
    <row r="4720" spans="1:2" x14ac:dyDescent="0.25">
      <c r="A4720" s="65" t="s">
        <v>5844</v>
      </c>
      <c r="B4720" s="66">
        <v>374044</v>
      </c>
    </row>
    <row r="4721" spans="1:2" x14ac:dyDescent="0.25">
      <c r="A4721" s="65" t="s">
        <v>5845</v>
      </c>
      <c r="B4721" s="66">
        <v>581604</v>
      </c>
    </row>
    <row r="4722" spans="1:2" x14ac:dyDescent="0.25">
      <c r="A4722" s="65" t="s">
        <v>5846</v>
      </c>
      <c r="B4722" s="66">
        <v>105847</v>
      </c>
    </row>
    <row r="4723" spans="1:2" x14ac:dyDescent="0.25">
      <c r="A4723" s="65" t="s">
        <v>5847</v>
      </c>
      <c r="B4723" s="66">
        <v>106213</v>
      </c>
    </row>
    <row r="4724" spans="1:2" x14ac:dyDescent="0.25">
      <c r="A4724" s="65" t="s">
        <v>5848</v>
      </c>
      <c r="B4724" s="66">
        <v>575542</v>
      </c>
    </row>
    <row r="4725" spans="1:2" x14ac:dyDescent="0.25">
      <c r="A4725" s="65" t="s">
        <v>5849</v>
      </c>
      <c r="B4725" s="66">
        <v>586423</v>
      </c>
    </row>
    <row r="4726" spans="1:2" x14ac:dyDescent="0.25">
      <c r="A4726" s="65" t="s">
        <v>5850</v>
      </c>
      <c r="B4726" s="66">
        <v>577403</v>
      </c>
    </row>
    <row r="4727" spans="1:2" x14ac:dyDescent="0.25">
      <c r="A4727" s="65" t="s">
        <v>5851</v>
      </c>
      <c r="B4727" s="66">
        <v>575739</v>
      </c>
    </row>
    <row r="4728" spans="1:2" x14ac:dyDescent="0.25">
      <c r="A4728" s="65" t="s">
        <v>5852</v>
      </c>
      <c r="B4728" s="66">
        <v>104339</v>
      </c>
    </row>
    <row r="4729" spans="1:2" x14ac:dyDescent="0.25">
      <c r="A4729" s="65" t="s">
        <v>5853</v>
      </c>
      <c r="B4729" s="66">
        <v>582991</v>
      </c>
    </row>
    <row r="4730" spans="1:2" x14ac:dyDescent="0.25">
      <c r="A4730" s="65" t="s">
        <v>5854</v>
      </c>
      <c r="B4730" s="66">
        <v>493131</v>
      </c>
    </row>
    <row r="4731" spans="1:2" x14ac:dyDescent="0.25">
      <c r="A4731" s="65" t="s">
        <v>5855</v>
      </c>
      <c r="B4731" s="66">
        <v>579042</v>
      </c>
    </row>
    <row r="4732" spans="1:2" x14ac:dyDescent="0.25">
      <c r="A4732" s="65" t="s">
        <v>5856</v>
      </c>
      <c r="B4732" s="66">
        <v>374885</v>
      </c>
    </row>
    <row r="4733" spans="1:2" x14ac:dyDescent="0.25">
      <c r="A4733" s="65" t="s">
        <v>5857</v>
      </c>
      <c r="B4733" s="66">
        <v>587907</v>
      </c>
    </row>
    <row r="4734" spans="1:2" x14ac:dyDescent="0.25">
      <c r="A4734" s="65" t="s">
        <v>5858</v>
      </c>
      <c r="B4734" s="66">
        <v>215855</v>
      </c>
    </row>
    <row r="4735" spans="1:2" x14ac:dyDescent="0.25">
      <c r="A4735" s="65" t="s">
        <v>5859</v>
      </c>
      <c r="B4735" s="66">
        <v>585862</v>
      </c>
    </row>
    <row r="4736" spans="1:2" x14ac:dyDescent="0.25">
      <c r="A4736" s="65" t="s">
        <v>5860</v>
      </c>
      <c r="B4736" s="66">
        <v>583462</v>
      </c>
    </row>
    <row r="4737" spans="1:2" x14ac:dyDescent="0.25">
      <c r="A4737" s="65" t="s">
        <v>5861</v>
      </c>
      <c r="B4737" s="66">
        <v>483670</v>
      </c>
    </row>
    <row r="4738" spans="1:2" x14ac:dyDescent="0.25">
      <c r="A4738" s="65" t="s">
        <v>5862</v>
      </c>
      <c r="B4738" s="66">
        <v>576101</v>
      </c>
    </row>
    <row r="4739" spans="1:2" x14ac:dyDescent="0.25">
      <c r="A4739" s="65" t="s">
        <v>5863</v>
      </c>
      <c r="B4739" s="66">
        <v>63822</v>
      </c>
    </row>
    <row r="4740" spans="1:2" x14ac:dyDescent="0.25">
      <c r="A4740" s="65" t="s">
        <v>5864</v>
      </c>
      <c r="B4740" s="66">
        <v>268616</v>
      </c>
    </row>
    <row r="4741" spans="1:2" x14ac:dyDescent="0.25">
      <c r="A4741" s="65" t="s">
        <v>5865</v>
      </c>
      <c r="B4741" s="66">
        <v>63824</v>
      </c>
    </row>
    <row r="4742" spans="1:2" x14ac:dyDescent="0.25">
      <c r="A4742" s="65" t="s">
        <v>5866</v>
      </c>
      <c r="B4742" s="66">
        <v>580255</v>
      </c>
    </row>
    <row r="4743" spans="1:2" x14ac:dyDescent="0.25">
      <c r="A4743" s="65" t="s">
        <v>5867</v>
      </c>
      <c r="B4743" s="66">
        <v>578377</v>
      </c>
    </row>
    <row r="4744" spans="1:2" x14ac:dyDescent="0.25">
      <c r="A4744" s="65" t="s">
        <v>5868</v>
      </c>
      <c r="B4744" s="66">
        <v>487132</v>
      </c>
    </row>
    <row r="4745" spans="1:2" x14ac:dyDescent="0.25">
      <c r="A4745" s="65" t="s">
        <v>5869</v>
      </c>
      <c r="B4745" s="66">
        <v>63827</v>
      </c>
    </row>
    <row r="4746" spans="1:2" x14ac:dyDescent="0.25">
      <c r="A4746" s="65" t="s">
        <v>5870</v>
      </c>
      <c r="B4746" s="66">
        <v>63828</v>
      </c>
    </row>
    <row r="4747" spans="1:2" x14ac:dyDescent="0.25">
      <c r="A4747" s="65" t="s">
        <v>5871</v>
      </c>
      <c r="B4747" s="66">
        <v>276373</v>
      </c>
    </row>
    <row r="4748" spans="1:2" x14ac:dyDescent="0.25">
      <c r="A4748" s="65" t="s">
        <v>5872</v>
      </c>
      <c r="B4748" s="66">
        <v>492727</v>
      </c>
    </row>
    <row r="4749" spans="1:2" x14ac:dyDescent="0.25">
      <c r="A4749" s="65" t="s">
        <v>5873</v>
      </c>
      <c r="B4749" s="66">
        <v>581113</v>
      </c>
    </row>
    <row r="4750" spans="1:2" x14ac:dyDescent="0.25">
      <c r="A4750" s="65" t="s">
        <v>5874</v>
      </c>
      <c r="B4750" s="66">
        <v>491717</v>
      </c>
    </row>
    <row r="4751" spans="1:2" x14ac:dyDescent="0.25">
      <c r="A4751" s="65" t="s">
        <v>5875</v>
      </c>
      <c r="B4751" s="66">
        <v>268662</v>
      </c>
    </row>
    <row r="4752" spans="1:2" x14ac:dyDescent="0.25">
      <c r="A4752" s="65" t="s">
        <v>5876</v>
      </c>
      <c r="B4752" s="66">
        <v>225033</v>
      </c>
    </row>
    <row r="4753" spans="1:2" x14ac:dyDescent="0.25">
      <c r="A4753" s="65" t="s">
        <v>5877</v>
      </c>
      <c r="B4753" s="66">
        <v>67660</v>
      </c>
    </row>
    <row r="4754" spans="1:2" x14ac:dyDescent="0.25">
      <c r="A4754" s="65" t="s">
        <v>5878</v>
      </c>
      <c r="B4754" s="66">
        <v>215888</v>
      </c>
    </row>
    <row r="4755" spans="1:2" x14ac:dyDescent="0.25">
      <c r="A4755" s="65" t="s">
        <v>5879</v>
      </c>
      <c r="B4755" s="66">
        <v>491072</v>
      </c>
    </row>
    <row r="4756" spans="1:2" x14ac:dyDescent="0.25">
      <c r="A4756" s="65" t="s">
        <v>5880</v>
      </c>
      <c r="B4756" s="66">
        <v>63837</v>
      </c>
    </row>
    <row r="4757" spans="1:2" x14ac:dyDescent="0.25">
      <c r="A4757" s="65" t="s">
        <v>5881</v>
      </c>
      <c r="B4757" s="66">
        <v>223935</v>
      </c>
    </row>
    <row r="4758" spans="1:2" x14ac:dyDescent="0.25">
      <c r="A4758" s="65" t="s">
        <v>5882</v>
      </c>
      <c r="B4758" s="66">
        <v>589045</v>
      </c>
    </row>
    <row r="4759" spans="1:2" x14ac:dyDescent="0.25">
      <c r="A4759" s="65" t="s">
        <v>5883</v>
      </c>
      <c r="B4759" s="66">
        <v>577293</v>
      </c>
    </row>
    <row r="4760" spans="1:2" x14ac:dyDescent="0.25">
      <c r="A4760" s="65" t="s">
        <v>5884</v>
      </c>
      <c r="B4760" s="66">
        <v>63845</v>
      </c>
    </row>
    <row r="4761" spans="1:2" x14ac:dyDescent="0.25">
      <c r="A4761" s="65" t="s">
        <v>5885</v>
      </c>
      <c r="B4761" s="66">
        <v>105410</v>
      </c>
    </row>
    <row r="4762" spans="1:2" x14ac:dyDescent="0.25">
      <c r="A4762" s="65" t="s">
        <v>5886</v>
      </c>
      <c r="B4762" s="66">
        <v>581651</v>
      </c>
    </row>
    <row r="4763" spans="1:2" x14ac:dyDescent="0.25">
      <c r="A4763" s="65" t="s">
        <v>5887</v>
      </c>
      <c r="B4763" s="66">
        <v>59710</v>
      </c>
    </row>
    <row r="4764" spans="1:2" x14ac:dyDescent="0.25">
      <c r="A4764" s="65" t="s">
        <v>5888</v>
      </c>
      <c r="B4764" s="66">
        <v>492023</v>
      </c>
    </row>
    <row r="4765" spans="1:2" x14ac:dyDescent="0.25">
      <c r="A4765" s="65" t="s">
        <v>5889</v>
      </c>
      <c r="B4765" s="66">
        <v>580000</v>
      </c>
    </row>
    <row r="4766" spans="1:2" x14ac:dyDescent="0.25">
      <c r="A4766" s="65" t="s">
        <v>5890</v>
      </c>
      <c r="B4766" s="66">
        <v>494490</v>
      </c>
    </row>
    <row r="4767" spans="1:2" x14ac:dyDescent="0.25">
      <c r="A4767" s="65" t="s">
        <v>5891</v>
      </c>
      <c r="B4767" s="66">
        <v>578928</v>
      </c>
    </row>
    <row r="4768" spans="1:2" x14ac:dyDescent="0.25">
      <c r="A4768" s="65" t="s">
        <v>5892</v>
      </c>
      <c r="B4768" s="66">
        <v>580240</v>
      </c>
    </row>
    <row r="4769" spans="1:2" x14ac:dyDescent="0.25">
      <c r="A4769" s="65" t="s">
        <v>5893</v>
      </c>
      <c r="B4769" s="66">
        <v>491889</v>
      </c>
    </row>
    <row r="4770" spans="1:2" x14ac:dyDescent="0.25">
      <c r="A4770" s="65" t="s">
        <v>5894</v>
      </c>
      <c r="B4770" s="66">
        <v>490022</v>
      </c>
    </row>
    <row r="4771" spans="1:2" x14ac:dyDescent="0.25">
      <c r="A4771" s="65" t="s">
        <v>12472</v>
      </c>
      <c r="B4771" s="66">
        <v>594312</v>
      </c>
    </row>
    <row r="4772" spans="1:2" x14ac:dyDescent="0.25">
      <c r="A4772" s="65" t="s">
        <v>5895</v>
      </c>
      <c r="B4772" s="66">
        <v>67665</v>
      </c>
    </row>
    <row r="4773" spans="1:2" x14ac:dyDescent="0.25">
      <c r="A4773" s="65" t="s">
        <v>5896</v>
      </c>
      <c r="B4773" s="66">
        <v>66083</v>
      </c>
    </row>
    <row r="4774" spans="1:2" x14ac:dyDescent="0.25">
      <c r="A4774" s="65" t="s">
        <v>5897</v>
      </c>
      <c r="B4774" s="66">
        <v>66084</v>
      </c>
    </row>
    <row r="4775" spans="1:2" x14ac:dyDescent="0.25">
      <c r="A4775" s="65" t="s">
        <v>5898</v>
      </c>
      <c r="B4775" s="66">
        <v>486967</v>
      </c>
    </row>
    <row r="4776" spans="1:2" x14ac:dyDescent="0.25">
      <c r="A4776" s="65" t="s">
        <v>5899</v>
      </c>
      <c r="B4776" s="66">
        <v>582850</v>
      </c>
    </row>
    <row r="4777" spans="1:2" x14ac:dyDescent="0.25">
      <c r="A4777" s="65" t="s">
        <v>5900</v>
      </c>
      <c r="B4777" s="66">
        <v>583800</v>
      </c>
    </row>
    <row r="4778" spans="1:2" x14ac:dyDescent="0.25">
      <c r="A4778" s="65" t="s">
        <v>5901</v>
      </c>
      <c r="B4778" s="66">
        <v>106094</v>
      </c>
    </row>
    <row r="4779" spans="1:2" x14ac:dyDescent="0.25">
      <c r="A4779" s="65" t="s">
        <v>5902</v>
      </c>
      <c r="B4779" s="66">
        <v>215932</v>
      </c>
    </row>
    <row r="4780" spans="1:2" x14ac:dyDescent="0.25">
      <c r="A4780" s="65" t="s">
        <v>5903</v>
      </c>
      <c r="B4780" s="66">
        <v>59714</v>
      </c>
    </row>
    <row r="4781" spans="1:2" x14ac:dyDescent="0.25">
      <c r="A4781" s="65" t="s">
        <v>5904</v>
      </c>
      <c r="B4781" s="66">
        <v>583755</v>
      </c>
    </row>
    <row r="4782" spans="1:2" x14ac:dyDescent="0.25">
      <c r="A4782" s="65" t="s">
        <v>5905</v>
      </c>
      <c r="B4782" s="66">
        <v>105412</v>
      </c>
    </row>
    <row r="4783" spans="1:2" x14ac:dyDescent="0.25">
      <c r="A4783" s="65" t="s">
        <v>5906</v>
      </c>
      <c r="B4783" s="66">
        <v>64849</v>
      </c>
    </row>
    <row r="4784" spans="1:2" x14ac:dyDescent="0.25">
      <c r="A4784" s="65" t="s">
        <v>967</v>
      </c>
      <c r="B4784" s="66">
        <v>592233</v>
      </c>
    </row>
    <row r="4785" spans="1:2" x14ac:dyDescent="0.25">
      <c r="A4785" s="65" t="s">
        <v>5907</v>
      </c>
      <c r="B4785" s="66">
        <v>575069</v>
      </c>
    </row>
    <row r="4786" spans="1:2" x14ac:dyDescent="0.25">
      <c r="A4786" s="65" t="s">
        <v>5908</v>
      </c>
      <c r="B4786" s="66">
        <v>293116</v>
      </c>
    </row>
    <row r="4787" spans="1:2" x14ac:dyDescent="0.25">
      <c r="A4787" s="65" t="s">
        <v>5909</v>
      </c>
      <c r="B4787" s="66">
        <v>368827</v>
      </c>
    </row>
    <row r="4788" spans="1:2" x14ac:dyDescent="0.25">
      <c r="A4788" s="65" t="s">
        <v>5910</v>
      </c>
      <c r="B4788" s="66">
        <v>492341</v>
      </c>
    </row>
    <row r="4789" spans="1:2" x14ac:dyDescent="0.25">
      <c r="A4789" s="65" t="s">
        <v>5911</v>
      </c>
      <c r="B4789" s="66">
        <v>105853</v>
      </c>
    </row>
    <row r="4790" spans="1:2" x14ac:dyDescent="0.25">
      <c r="A4790" s="65" t="s">
        <v>5912</v>
      </c>
      <c r="B4790" s="66">
        <v>63857</v>
      </c>
    </row>
    <row r="4791" spans="1:2" x14ac:dyDescent="0.25">
      <c r="A4791" s="65" t="s">
        <v>5913</v>
      </c>
      <c r="B4791" s="66">
        <v>577399</v>
      </c>
    </row>
    <row r="4792" spans="1:2" x14ac:dyDescent="0.25">
      <c r="A4792" s="65" t="s">
        <v>5914</v>
      </c>
      <c r="B4792" s="66">
        <v>59717</v>
      </c>
    </row>
    <row r="4793" spans="1:2" x14ac:dyDescent="0.25">
      <c r="A4793" s="65" t="s">
        <v>5915</v>
      </c>
      <c r="B4793" s="66">
        <v>586670</v>
      </c>
    </row>
    <row r="4794" spans="1:2" x14ac:dyDescent="0.25">
      <c r="A4794" s="65" t="s">
        <v>5916</v>
      </c>
      <c r="B4794" s="66">
        <v>497167</v>
      </c>
    </row>
    <row r="4795" spans="1:2" x14ac:dyDescent="0.25">
      <c r="A4795" s="65" t="s">
        <v>5917</v>
      </c>
      <c r="B4795" s="66">
        <v>59718</v>
      </c>
    </row>
    <row r="4796" spans="1:2" x14ac:dyDescent="0.25">
      <c r="A4796" s="65" t="s">
        <v>5918</v>
      </c>
      <c r="B4796" s="66">
        <v>63867</v>
      </c>
    </row>
    <row r="4797" spans="1:2" x14ac:dyDescent="0.25">
      <c r="A4797" s="65" t="s">
        <v>5919</v>
      </c>
      <c r="B4797" s="66">
        <v>226247</v>
      </c>
    </row>
    <row r="4798" spans="1:2" x14ac:dyDescent="0.25">
      <c r="A4798" s="65" t="s">
        <v>5920</v>
      </c>
      <c r="B4798" s="66">
        <v>63869</v>
      </c>
    </row>
    <row r="4799" spans="1:2" x14ac:dyDescent="0.25">
      <c r="A4799" s="65" t="s">
        <v>5921</v>
      </c>
      <c r="B4799" s="66">
        <v>588446</v>
      </c>
    </row>
    <row r="4800" spans="1:2" x14ac:dyDescent="0.25">
      <c r="A4800" s="65" t="s">
        <v>5922</v>
      </c>
      <c r="B4800" s="66">
        <v>492611</v>
      </c>
    </row>
    <row r="4801" spans="1:2" x14ac:dyDescent="0.25">
      <c r="A4801" s="65" t="s">
        <v>5923</v>
      </c>
      <c r="B4801" s="66">
        <v>494644</v>
      </c>
    </row>
    <row r="4802" spans="1:2" x14ac:dyDescent="0.25">
      <c r="A4802" s="65" t="s">
        <v>5924</v>
      </c>
      <c r="B4802" s="66">
        <v>59728</v>
      </c>
    </row>
    <row r="4803" spans="1:2" x14ac:dyDescent="0.25">
      <c r="A4803" s="65" t="s">
        <v>5925</v>
      </c>
      <c r="B4803" s="66">
        <v>368890</v>
      </c>
    </row>
    <row r="4804" spans="1:2" x14ac:dyDescent="0.25">
      <c r="A4804" s="65" t="s">
        <v>5926</v>
      </c>
      <c r="B4804" s="66">
        <v>575246</v>
      </c>
    </row>
    <row r="4805" spans="1:2" x14ac:dyDescent="0.25">
      <c r="A4805" s="65" t="s">
        <v>5927</v>
      </c>
      <c r="B4805" s="66">
        <v>268852</v>
      </c>
    </row>
    <row r="4806" spans="1:2" x14ac:dyDescent="0.25">
      <c r="A4806" s="65" t="s">
        <v>5928</v>
      </c>
      <c r="B4806" s="66">
        <v>589439</v>
      </c>
    </row>
    <row r="4807" spans="1:2" x14ac:dyDescent="0.25">
      <c r="A4807" s="65" t="s">
        <v>5929</v>
      </c>
      <c r="B4807" s="66">
        <v>268855</v>
      </c>
    </row>
    <row r="4808" spans="1:2" x14ac:dyDescent="0.25">
      <c r="A4808" s="65" t="s">
        <v>5930</v>
      </c>
      <c r="B4808" s="66">
        <v>59731</v>
      </c>
    </row>
    <row r="4809" spans="1:2" x14ac:dyDescent="0.25">
      <c r="A4809" s="65" t="s">
        <v>5931</v>
      </c>
      <c r="B4809" s="66">
        <v>581699</v>
      </c>
    </row>
    <row r="4810" spans="1:2" x14ac:dyDescent="0.25">
      <c r="A4810" s="65" t="s">
        <v>5932</v>
      </c>
      <c r="B4810" s="66">
        <v>580193</v>
      </c>
    </row>
    <row r="4811" spans="1:2" x14ac:dyDescent="0.25">
      <c r="A4811" s="65" t="s">
        <v>5933</v>
      </c>
      <c r="B4811" s="66">
        <v>44701</v>
      </c>
    </row>
    <row r="4812" spans="1:2" x14ac:dyDescent="0.25">
      <c r="A4812" s="65" t="s">
        <v>5934</v>
      </c>
      <c r="B4812" s="66">
        <v>63876</v>
      </c>
    </row>
    <row r="4813" spans="1:2" x14ac:dyDescent="0.25">
      <c r="A4813" s="65" t="s">
        <v>5935</v>
      </c>
      <c r="B4813" s="66">
        <v>106671</v>
      </c>
    </row>
    <row r="4814" spans="1:2" x14ac:dyDescent="0.25">
      <c r="A4814" s="65" t="s">
        <v>5936</v>
      </c>
      <c r="B4814" s="66">
        <v>580499</v>
      </c>
    </row>
    <row r="4815" spans="1:2" x14ac:dyDescent="0.25">
      <c r="A4815" s="65" t="s">
        <v>5937</v>
      </c>
      <c r="B4815" s="66">
        <v>585631</v>
      </c>
    </row>
    <row r="4816" spans="1:2" x14ac:dyDescent="0.25">
      <c r="A4816" s="65" t="s">
        <v>5938</v>
      </c>
      <c r="B4816" s="66">
        <v>64863</v>
      </c>
    </row>
    <row r="4817" spans="1:2" x14ac:dyDescent="0.25">
      <c r="A4817" s="65" t="s">
        <v>5939</v>
      </c>
      <c r="B4817" s="66">
        <v>63880</v>
      </c>
    </row>
    <row r="4818" spans="1:2" x14ac:dyDescent="0.25">
      <c r="A4818" s="65" t="s">
        <v>5940</v>
      </c>
      <c r="B4818" s="66">
        <v>577202</v>
      </c>
    </row>
    <row r="4819" spans="1:2" x14ac:dyDescent="0.25">
      <c r="A4819" s="65" t="s">
        <v>5941</v>
      </c>
      <c r="B4819" s="66">
        <v>218339</v>
      </c>
    </row>
    <row r="4820" spans="1:2" x14ac:dyDescent="0.25">
      <c r="A4820" s="65" t="s">
        <v>5942</v>
      </c>
      <c r="B4820" s="66">
        <v>582027</v>
      </c>
    </row>
    <row r="4821" spans="1:2" x14ac:dyDescent="0.25">
      <c r="A4821" s="65" t="s">
        <v>5943</v>
      </c>
      <c r="B4821" s="66">
        <v>486969</v>
      </c>
    </row>
    <row r="4822" spans="1:2" x14ac:dyDescent="0.25">
      <c r="A4822" s="65" t="s">
        <v>5944</v>
      </c>
      <c r="B4822" s="66">
        <v>66102</v>
      </c>
    </row>
    <row r="4823" spans="1:2" x14ac:dyDescent="0.25">
      <c r="A4823" s="65" t="s">
        <v>5945</v>
      </c>
      <c r="B4823" s="66">
        <v>578770</v>
      </c>
    </row>
    <row r="4824" spans="1:2" x14ac:dyDescent="0.25">
      <c r="A4824" s="65" t="s">
        <v>5946</v>
      </c>
      <c r="B4824" s="66">
        <v>583787</v>
      </c>
    </row>
    <row r="4825" spans="1:2" x14ac:dyDescent="0.25">
      <c r="A4825" s="65" t="s">
        <v>5947</v>
      </c>
      <c r="B4825" s="66">
        <v>587374</v>
      </c>
    </row>
    <row r="4826" spans="1:2" x14ac:dyDescent="0.25">
      <c r="A4826" s="65" t="s">
        <v>5948</v>
      </c>
      <c r="B4826" s="66">
        <v>486983</v>
      </c>
    </row>
    <row r="4827" spans="1:2" x14ac:dyDescent="0.25">
      <c r="A4827" s="65" t="s">
        <v>5949</v>
      </c>
      <c r="B4827" s="66">
        <v>216716</v>
      </c>
    </row>
    <row r="4828" spans="1:2" x14ac:dyDescent="0.25">
      <c r="A4828" s="65" t="s">
        <v>5950</v>
      </c>
      <c r="B4828" s="66">
        <v>215994</v>
      </c>
    </row>
    <row r="4829" spans="1:2" x14ac:dyDescent="0.25">
      <c r="A4829" s="65" t="s">
        <v>5951</v>
      </c>
      <c r="B4829" s="66">
        <v>67687</v>
      </c>
    </row>
    <row r="4830" spans="1:2" x14ac:dyDescent="0.25">
      <c r="A4830" s="65" t="s">
        <v>5952</v>
      </c>
      <c r="B4830" s="66">
        <v>580603</v>
      </c>
    </row>
    <row r="4831" spans="1:2" x14ac:dyDescent="0.25">
      <c r="A4831" s="65" t="s">
        <v>5953</v>
      </c>
      <c r="B4831" s="66">
        <v>586172</v>
      </c>
    </row>
    <row r="4832" spans="1:2" x14ac:dyDescent="0.25">
      <c r="A4832" s="65" t="s">
        <v>5954</v>
      </c>
      <c r="B4832" s="66">
        <v>59737</v>
      </c>
    </row>
    <row r="4833" spans="1:2" x14ac:dyDescent="0.25">
      <c r="A4833" s="65" t="s">
        <v>5955</v>
      </c>
      <c r="B4833" s="66">
        <v>218340</v>
      </c>
    </row>
    <row r="4834" spans="1:2" x14ac:dyDescent="0.25">
      <c r="A4834" s="65" t="s">
        <v>5956</v>
      </c>
      <c r="B4834" s="66">
        <v>63895</v>
      </c>
    </row>
    <row r="4835" spans="1:2" x14ac:dyDescent="0.25">
      <c r="A4835" s="65" t="s">
        <v>5957</v>
      </c>
      <c r="B4835" s="66">
        <v>106034</v>
      </c>
    </row>
    <row r="4836" spans="1:2" x14ac:dyDescent="0.25">
      <c r="A4836" s="65" t="s">
        <v>5958</v>
      </c>
      <c r="B4836" s="66">
        <v>576384</v>
      </c>
    </row>
    <row r="4837" spans="1:2" x14ac:dyDescent="0.25">
      <c r="A4837" s="65" t="s">
        <v>5959</v>
      </c>
      <c r="B4837" s="66">
        <v>585796</v>
      </c>
    </row>
    <row r="4838" spans="1:2" x14ac:dyDescent="0.25">
      <c r="A4838" s="65" t="s">
        <v>5960</v>
      </c>
      <c r="B4838" s="66">
        <v>66106</v>
      </c>
    </row>
    <row r="4839" spans="1:2" x14ac:dyDescent="0.25">
      <c r="A4839" s="65" t="s">
        <v>5961</v>
      </c>
      <c r="B4839" s="66">
        <v>63896</v>
      </c>
    </row>
    <row r="4840" spans="1:2" x14ac:dyDescent="0.25">
      <c r="A4840" s="65" t="s">
        <v>5962</v>
      </c>
      <c r="B4840" s="66">
        <v>583640</v>
      </c>
    </row>
    <row r="4841" spans="1:2" x14ac:dyDescent="0.25">
      <c r="A4841" s="65" t="s">
        <v>5963</v>
      </c>
      <c r="B4841" s="66">
        <v>104347</v>
      </c>
    </row>
    <row r="4842" spans="1:2" x14ac:dyDescent="0.25">
      <c r="A4842" s="65" t="s">
        <v>5964</v>
      </c>
      <c r="B4842" s="66">
        <v>589726</v>
      </c>
    </row>
    <row r="4843" spans="1:2" x14ac:dyDescent="0.25">
      <c r="A4843" s="65" t="s">
        <v>5965</v>
      </c>
      <c r="B4843" s="66">
        <v>589452</v>
      </c>
    </row>
    <row r="4844" spans="1:2" x14ac:dyDescent="0.25">
      <c r="A4844" s="65" t="s">
        <v>5966</v>
      </c>
      <c r="B4844" s="66">
        <v>592585</v>
      </c>
    </row>
    <row r="4845" spans="1:2" x14ac:dyDescent="0.25">
      <c r="A4845" s="65" t="s">
        <v>5967</v>
      </c>
      <c r="B4845" s="66">
        <v>490052</v>
      </c>
    </row>
    <row r="4846" spans="1:2" x14ac:dyDescent="0.25">
      <c r="A4846" s="65" t="s">
        <v>5968</v>
      </c>
      <c r="B4846" s="66">
        <v>579988</v>
      </c>
    </row>
    <row r="4847" spans="1:2" x14ac:dyDescent="0.25">
      <c r="A4847" s="65" t="s">
        <v>5969</v>
      </c>
      <c r="B4847" s="66">
        <v>585721</v>
      </c>
    </row>
    <row r="4848" spans="1:2" x14ac:dyDescent="0.25">
      <c r="A4848" s="65" t="s">
        <v>5970</v>
      </c>
      <c r="B4848" s="66">
        <v>268980</v>
      </c>
    </row>
    <row r="4849" spans="1:2" x14ac:dyDescent="0.25">
      <c r="A4849" s="65" t="s">
        <v>5971</v>
      </c>
      <c r="B4849" s="66">
        <v>105870</v>
      </c>
    </row>
    <row r="4850" spans="1:2" x14ac:dyDescent="0.25">
      <c r="A4850" s="65" t="s">
        <v>5972</v>
      </c>
      <c r="B4850" s="66">
        <v>494500</v>
      </c>
    </row>
    <row r="4851" spans="1:2" x14ac:dyDescent="0.25">
      <c r="A4851" s="65" t="s">
        <v>5973</v>
      </c>
      <c r="B4851" s="66">
        <v>67688</v>
      </c>
    </row>
    <row r="4852" spans="1:2" x14ac:dyDescent="0.25">
      <c r="A4852" s="65" t="s">
        <v>5974</v>
      </c>
      <c r="B4852" s="66">
        <v>368986</v>
      </c>
    </row>
    <row r="4853" spans="1:2" x14ac:dyDescent="0.25">
      <c r="A4853" s="65" t="s">
        <v>12473</v>
      </c>
      <c r="B4853" s="66">
        <v>584293</v>
      </c>
    </row>
    <row r="4854" spans="1:2" x14ac:dyDescent="0.25">
      <c r="A4854" s="65" t="s">
        <v>5975</v>
      </c>
      <c r="B4854" s="66">
        <v>560477</v>
      </c>
    </row>
    <row r="4855" spans="1:2" x14ac:dyDescent="0.25">
      <c r="A4855" s="65" t="s">
        <v>5976</v>
      </c>
      <c r="B4855" s="66">
        <v>492858</v>
      </c>
    </row>
    <row r="4856" spans="1:2" x14ac:dyDescent="0.25">
      <c r="A4856" s="65" t="s">
        <v>5977</v>
      </c>
      <c r="B4856" s="66">
        <v>592637</v>
      </c>
    </row>
    <row r="4857" spans="1:2" x14ac:dyDescent="0.25">
      <c r="A4857" s="65" t="s">
        <v>5978</v>
      </c>
      <c r="B4857" s="66">
        <v>218341</v>
      </c>
    </row>
    <row r="4858" spans="1:2" x14ac:dyDescent="0.25">
      <c r="A4858" s="65" t="s">
        <v>5979</v>
      </c>
      <c r="B4858" s="66">
        <v>216009</v>
      </c>
    </row>
    <row r="4859" spans="1:2" x14ac:dyDescent="0.25">
      <c r="A4859" s="65" t="s">
        <v>5980</v>
      </c>
      <c r="B4859" s="66">
        <v>218342</v>
      </c>
    </row>
    <row r="4860" spans="1:2" x14ac:dyDescent="0.25">
      <c r="A4860" s="65" t="s">
        <v>5981</v>
      </c>
      <c r="B4860" s="66">
        <v>576468</v>
      </c>
    </row>
    <row r="4861" spans="1:2" x14ac:dyDescent="0.25">
      <c r="A4861" s="65" t="s">
        <v>5982</v>
      </c>
      <c r="B4861" s="66">
        <v>218343</v>
      </c>
    </row>
    <row r="4862" spans="1:2" x14ac:dyDescent="0.25">
      <c r="A4862" s="65" t="s">
        <v>5983</v>
      </c>
      <c r="B4862" s="66">
        <v>216013</v>
      </c>
    </row>
    <row r="4863" spans="1:2" x14ac:dyDescent="0.25">
      <c r="A4863" s="65" t="s">
        <v>5984</v>
      </c>
      <c r="B4863" s="66">
        <v>490783</v>
      </c>
    </row>
    <row r="4864" spans="1:2" x14ac:dyDescent="0.25">
      <c r="A4864" s="65" t="s">
        <v>5985</v>
      </c>
      <c r="B4864" s="66">
        <v>218346</v>
      </c>
    </row>
    <row r="4865" spans="1:2" x14ac:dyDescent="0.25">
      <c r="A4865" s="65" t="s">
        <v>5986</v>
      </c>
      <c r="B4865" s="66">
        <v>576893</v>
      </c>
    </row>
    <row r="4866" spans="1:2" x14ac:dyDescent="0.25">
      <c r="A4866" s="65" t="s">
        <v>5987</v>
      </c>
      <c r="B4866" s="66">
        <v>66108</v>
      </c>
    </row>
    <row r="4867" spans="1:2" x14ac:dyDescent="0.25">
      <c r="A4867" s="65" t="s">
        <v>5988</v>
      </c>
      <c r="B4867" s="66">
        <v>369014</v>
      </c>
    </row>
    <row r="4868" spans="1:2" x14ac:dyDescent="0.25">
      <c r="A4868" s="65" t="s">
        <v>5989</v>
      </c>
      <c r="B4868" s="66">
        <v>580878</v>
      </c>
    </row>
    <row r="4869" spans="1:2" x14ac:dyDescent="0.25">
      <c r="A4869" s="65" t="s">
        <v>5990</v>
      </c>
      <c r="B4869" s="66">
        <v>586380</v>
      </c>
    </row>
    <row r="4870" spans="1:2" x14ac:dyDescent="0.25">
      <c r="A4870" s="65" t="s">
        <v>5991</v>
      </c>
      <c r="B4870" s="66">
        <v>369023</v>
      </c>
    </row>
    <row r="4871" spans="1:2" x14ac:dyDescent="0.25">
      <c r="A4871" s="65" t="s">
        <v>12474</v>
      </c>
      <c r="B4871" s="66">
        <v>594474</v>
      </c>
    </row>
    <row r="4872" spans="1:2" x14ac:dyDescent="0.25">
      <c r="A4872" s="65" t="s">
        <v>5992</v>
      </c>
      <c r="B4872" s="66">
        <v>59761</v>
      </c>
    </row>
    <row r="4873" spans="1:2" x14ac:dyDescent="0.25">
      <c r="A4873" s="65" t="s">
        <v>5993</v>
      </c>
      <c r="B4873" s="66">
        <v>59762</v>
      </c>
    </row>
    <row r="4874" spans="1:2" x14ac:dyDescent="0.25">
      <c r="A4874" s="65" t="s">
        <v>5994</v>
      </c>
      <c r="B4874" s="66">
        <v>216022</v>
      </c>
    </row>
    <row r="4875" spans="1:2" x14ac:dyDescent="0.25">
      <c r="A4875" s="65" t="s">
        <v>5995</v>
      </c>
      <c r="B4875" s="66">
        <v>283645</v>
      </c>
    </row>
    <row r="4876" spans="1:2" x14ac:dyDescent="0.25">
      <c r="A4876" s="65" t="s">
        <v>5996</v>
      </c>
      <c r="B4876" s="66">
        <v>576482</v>
      </c>
    </row>
    <row r="4877" spans="1:2" x14ac:dyDescent="0.25">
      <c r="A4877" s="65" t="s">
        <v>5997</v>
      </c>
      <c r="B4877" s="66">
        <v>105656</v>
      </c>
    </row>
    <row r="4878" spans="1:2" x14ac:dyDescent="0.25">
      <c r="A4878" s="65" t="s">
        <v>5998</v>
      </c>
      <c r="B4878" s="66">
        <v>218348</v>
      </c>
    </row>
    <row r="4879" spans="1:2" x14ac:dyDescent="0.25">
      <c r="A4879" s="65" t="s">
        <v>5999</v>
      </c>
      <c r="B4879" s="66">
        <v>216042</v>
      </c>
    </row>
    <row r="4880" spans="1:2" x14ac:dyDescent="0.25">
      <c r="A4880" s="65" t="s">
        <v>6000</v>
      </c>
      <c r="B4880" s="66">
        <v>593173</v>
      </c>
    </row>
    <row r="4881" spans="1:2" x14ac:dyDescent="0.25">
      <c r="A4881" s="65" t="s">
        <v>6001</v>
      </c>
      <c r="B4881" s="66">
        <v>63927</v>
      </c>
    </row>
    <row r="4882" spans="1:2" x14ac:dyDescent="0.25">
      <c r="A4882" s="65" t="s">
        <v>6002</v>
      </c>
      <c r="B4882" s="66">
        <v>492127</v>
      </c>
    </row>
    <row r="4883" spans="1:2" x14ac:dyDescent="0.25">
      <c r="A4883" s="65" t="s">
        <v>6003</v>
      </c>
      <c r="B4883" s="66">
        <v>216050</v>
      </c>
    </row>
    <row r="4884" spans="1:2" x14ac:dyDescent="0.25">
      <c r="A4884" s="65" t="s">
        <v>6004</v>
      </c>
      <c r="B4884" s="66">
        <v>287756</v>
      </c>
    </row>
    <row r="4885" spans="1:2" x14ac:dyDescent="0.25">
      <c r="A4885" s="65" t="s">
        <v>6005</v>
      </c>
      <c r="B4885" s="66">
        <v>63930</v>
      </c>
    </row>
    <row r="4886" spans="1:2" x14ac:dyDescent="0.25">
      <c r="A4886" s="65" t="s">
        <v>6006</v>
      </c>
      <c r="B4886" s="66">
        <v>486930</v>
      </c>
    </row>
    <row r="4887" spans="1:2" x14ac:dyDescent="0.25">
      <c r="A4887" s="65" t="s">
        <v>6007</v>
      </c>
      <c r="B4887" s="66">
        <v>579873</v>
      </c>
    </row>
    <row r="4888" spans="1:2" x14ac:dyDescent="0.25">
      <c r="A4888" s="65" t="s">
        <v>6008</v>
      </c>
      <c r="B4888" s="66">
        <v>581848</v>
      </c>
    </row>
    <row r="4889" spans="1:2" x14ac:dyDescent="0.25">
      <c r="A4889" s="65" t="s">
        <v>6009</v>
      </c>
      <c r="B4889" s="66">
        <v>575166</v>
      </c>
    </row>
    <row r="4890" spans="1:2" x14ac:dyDescent="0.25">
      <c r="A4890" s="65" t="s">
        <v>6010</v>
      </c>
      <c r="B4890" s="66">
        <v>491459</v>
      </c>
    </row>
    <row r="4891" spans="1:2" x14ac:dyDescent="0.25">
      <c r="A4891" s="65" t="s">
        <v>12475</v>
      </c>
      <c r="B4891" s="66">
        <v>593765</v>
      </c>
    </row>
    <row r="4892" spans="1:2" x14ac:dyDescent="0.25">
      <c r="A4892" s="65" t="s">
        <v>6011</v>
      </c>
      <c r="B4892" s="66">
        <v>218373</v>
      </c>
    </row>
    <row r="4893" spans="1:2" x14ac:dyDescent="0.25">
      <c r="A4893" s="65" t="s">
        <v>6012</v>
      </c>
      <c r="B4893" s="66">
        <v>493151</v>
      </c>
    </row>
    <row r="4894" spans="1:2" x14ac:dyDescent="0.25">
      <c r="A4894" s="65" t="s">
        <v>6013</v>
      </c>
      <c r="B4894" s="66">
        <v>580998</v>
      </c>
    </row>
    <row r="4895" spans="1:2" x14ac:dyDescent="0.25">
      <c r="A4895" s="65" t="s">
        <v>6014</v>
      </c>
      <c r="B4895" s="66">
        <v>66115</v>
      </c>
    </row>
    <row r="4896" spans="1:2" x14ac:dyDescent="0.25">
      <c r="A4896" s="65" t="s">
        <v>6015</v>
      </c>
      <c r="B4896" s="66">
        <v>580010</v>
      </c>
    </row>
    <row r="4897" spans="1:2" x14ac:dyDescent="0.25">
      <c r="A4897" s="65" t="s">
        <v>6016</v>
      </c>
      <c r="B4897" s="66">
        <v>490119</v>
      </c>
    </row>
    <row r="4898" spans="1:2" x14ac:dyDescent="0.25">
      <c r="A4898" s="65" t="s">
        <v>6017</v>
      </c>
      <c r="B4898" s="66">
        <v>585733</v>
      </c>
    </row>
    <row r="4899" spans="1:2" x14ac:dyDescent="0.25">
      <c r="A4899" s="65" t="s">
        <v>6018</v>
      </c>
      <c r="B4899" s="66">
        <v>66116</v>
      </c>
    </row>
    <row r="4900" spans="1:2" x14ac:dyDescent="0.25">
      <c r="A4900" s="65" t="s">
        <v>6019</v>
      </c>
      <c r="B4900" s="66">
        <v>575469</v>
      </c>
    </row>
    <row r="4901" spans="1:2" x14ac:dyDescent="0.25">
      <c r="A4901" s="65" t="s">
        <v>6020</v>
      </c>
      <c r="B4901" s="66">
        <v>106387</v>
      </c>
    </row>
    <row r="4902" spans="1:2" x14ac:dyDescent="0.25">
      <c r="A4902" s="65" t="s">
        <v>6021</v>
      </c>
      <c r="B4902" s="66">
        <v>63962</v>
      </c>
    </row>
    <row r="4903" spans="1:2" x14ac:dyDescent="0.25">
      <c r="A4903" s="65" t="s">
        <v>6022</v>
      </c>
      <c r="B4903" s="66">
        <v>216089</v>
      </c>
    </row>
    <row r="4904" spans="1:2" x14ac:dyDescent="0.25">
      <c r="A4904" s="65" t="s">
        <v>6023</v>
      </c>
      <c r="B4904" s="66">
        <v>105859</v>
      </c>
    </row>
    <row r="4905" spans="1:2" x14ac:dyDescent="0.25">
      <c r="A4905" s="65" t="s">
        <v>6024</v>
      </c>
      <c r="B4905" s="66">
        <v>575623</v>
      </c>
    </row>
    <row r="4906" spans="1:2" x14ac:dyDescent="0.25">
      <c r="A4906" s="65" t="s">
        <v>6025</v>
      </c>
      <c r="B4906" s="66">
        <v>67701</v>
      </c>
    </row>
    <row r="4907" spans="1:2" x14ac:dyDescent="0.25">
      <c r="A4907" s="65" t="s">
        <v>6026</v>
      </c>
      <c r="B4907" s="66">
        <v>63998</v>
      </c>
    </row>
    <row r="4908" spans="1:2" x14ac:dyDescent="0.25">
      <c r="A4908" s="65" t="s">
        <v>6027</v>
      </c>
      <c r="B4908" s="66">
        <v>492286</v>
      </c>
    </row>
    <row r="4909" spans="1:2" x14ac:dyDescent="0.25">
      <c r="A4909" s="65" t="s">
        <v>6028</v>
      </c>
      <c r="B4909" s="66">
        <v>42792</v>
      </c>
    </row>
    <row r="4910" spans="1:2" x14ac:dyDescent="0.25">
      <c r="A4910" s="65" t="s">
        <v>6029</v>
      </c>
      <c r="B4910" s="66">
        <v>579047</v>
      </c>
    </row>
    <row r="4911" spans="1:2" x14ac:dyDescent="0.25">
      <c r="A4911" s="65" t="s">
        <v>6030</v>
      </c>
      <c r="B4911" s="66">
        <v>67702</v>
      </c>
    </row>
    <row r="4912" spans="1:2" x14ac:dyDescent="0.25">
      <c r="A4912" s="65" t="s">
        <v>6031</v>
      </c>
      <c r="B4912" s="66">
        <v>220456</v>
      </c>
    </row>
    <row r="4913" spans="1:2" x14ac:dyDescent="0.25">
      <c r="A4913" s="65" t="s">
        <v>6032</v>
      </c>
      <c r="B4913" s="66">
        <v>493061</v>
      </c>
    </row>
    <row r="4914" spans="1:2" x14ac:dyDescent="0.25">
      <c r="A4914" s="65" t="s">
        <v>6033</v>
      </c>
      <c r="B4914" s="66">
        <v>577741</v>
      </c>
    </row>
    <row r="4915" spans="1:2" x14ac:dyDescent="0.25">
      <c r="A4915" s="65" t="s">
        <v>6034</v>
      </c>
      <c r="B4915" s="66">
        <v>492419</v>
      </c>
    </row>
    <row r="4916" spans="1:2" x14ac:dyDescent="0.25">
      <c r="A4916" s="65" t="s">
        <v>6035</v>
      </c>
      <c r="B4916" s="66">
        <v>576074</v>
      </c>
    </row>
    <row r="4917" spans="1:2" x14ac:dyDescent="0.25">
      <c r="A4917" s="65" t="s">
        <v>6036</v>
      </c>
      <c r="B4917" s="66">
        <v>578369</v>
      </c>
    </row>
    <row r="4918" spans="1:2" x14ac:dyDescent="0.25">
      <c r="A4918" s="65" t="s">
        <v>6037</v>
      </c>
      <c r="B4918" s="66">
        <v>218361</v>
      </c>
    </row>
    <row r="4919" spans="1:2" x14ac:dyDescent="0.25">
      <c r="A4919" s="65" t="s">
        <v>6038</v>
      </c>
      <c r="B4919" s="66">
        <v>583981</v>
      </c>
    </row>
    <row r="4920" spans="1:2" x14ac:dyDescent="0.25">
      <c r="A4920" s="65" t="s">
        <v>6039</v>
      </c>
      <c r="B4920" s="66">
        <v>269428</v>
      </c>
    </row>
    <row r="4921" spans="1:2" x14ac:dyDescent="0.25">
      <c r="A4921" s="65" t="s">
        <v>6040</v>
      </c>
      <c r="B4921" s="66">
        <v>283914</v>
      </c>
    </row>
    <row r="4922" spans="1:2" x14ac:dyDescent="0.25">
      <c r="A4922" s="65" t="s">
        <v>6041</v>
      </c>
      <c r="B4922" s="66">
        <v>269432</v>
      </c>
    </row>
    <row r="4923" spans="1:2" x14ac:dyDescent="0.25">
      <c r="A4923" s="65" t="s">
        <v>6042</v>
      </c>
      <c r="B4923" s="66">
        <v>105476</v>
      </c>
    </row>
    <row r="4924" spans="1:2" x14ac:dyDescent="0.25">
      <c r="A4924" s="65" t="s">
        <v>6043</v>
      </c>
      <c r="B4924" s="66">
        <v>496057</v>
      </c>
    </row>
    <row r="4925" spans="1:2" x14ac:dyDescent="0.25">
      <c r="A4925" s="65" t="s">
        <v>6044</v>
      </c>
      <c r="B4925" s="66">
        <v>580837</v>
      </c>
    </row>
    <row r="4926" spans="1:2" x14ac:dyDescent="0.25">
      <c r="A4926" s="65" t="s">
        <v>6045</v>
      </c>
      <c r="B4926" s="66">
        <v>494582</v>
      </c>
    </row>
    <row r="4927" spans="1:2" x14ac:dyDescent="0.25">
      <c r="A4927" s="65" t="s">
        <v>6046</v>
      </c>
      <c r="B4927" s="66">
        <v>579601</v>
      </c>
    </row>
    <row r="4928" spans="1:2" x14ac:dyDescent="0.25">
      <c r="A4928" s="65" t="s">
        <v>74</v>
      </c>
      <c r="B4928" s="66">
        <v>276543</v>
      </c>
    </row>
    <row r="4929" spans="1:2" x14ac:dyDescent="0.25">
      <c r="A4929" s="65" t="s">
        <v>12476</v>
      </c>
      <c r="B4929" s="66">
        <v>594284</v>
      </c>
    </row>
    <row r="4930" spans="1:2" x14ac:dyDescent="0.25">
      <c r="A4930" s="65" t="s">
        <v>6047</v>
      </c>
      <c r="B4930" s="66">
        <v>587762</v>
      </c>
    </row>
    <row r="4931" spans="1:2" x14ac:dyDescent="0.25">
      <c r="A4931" s="65" t="s">
        <v>6048</v>
      </c>
      <c r="B4931" s="66">
        <v>577724</v>
      </c>
    </row>
    <row r="4932" spans="1:2" x14ac:dyDescent="0.25">
      <c r="A4932" s="65" t="s">
        <v>6049</v>
      </c>
      <c r="B4932" s="66">
        <v>585823</v>
      </c>
    </row>
    <row r="4933" spans="1:2" x14ac:dyDescent="0.25">
      <c r="A4933" s="65" t="s">
        <v>6050</v>
      </c>
      <c r="B4933" s="66">
        <v>575242</v>
      </c>
    </row>
    <row r="4934" spans="1:2" x14ac:dyDescent="0.25">
      <c r="A4934" s="65" t="s">
        <v>6051</v>
      </c>
      <c r="B4934" s="66">
        <v>369197</v>
      </c>
    </row>
    <row r="4935" spans="1:2" x14ac:dyDescent="0.25">
      <c r="A4935" s="65" t="s">
        <v>75</v>
      </c>
      <c r="B4935" s="66">
        <v>216163</v>
      </c>
    </row>
    <row r="4936" spans="1:2" x14ac:dyDescent="0.25">
      <c r="A4936" s="65" t="s">
        <v>6052</v>
      </c>
      <c r="B4936" s="66">
        <v>581474</v>
      </c>
    </row>
    <row r="4937" spans="1:2" x14ac:dyDescent="0.25">
      <c r="A4937" s="65" t="s">
        <v>6053</v>
      </c>
      <c r="B4937" s="66">
        <v>576430</v>
      </c>
    </row>
    <row r="4938" spans="1:2" x14ac:dyDescent="0.25">
      <c r="A4938" s="65" t="s">
        <v>6054</v>
      </c>
      <c r="B4938" s="66">
        <v>67705</v>
      </c>
    </row>
    <row r="4939" spans="1:2" x14ac:dyDescent="0.25">
      <c r="A4939" s="65" t="s">
        <v>6055</v>
      </c>
      <c r="B4939" s="66">
        <v>492720</v>
      </c>
    </row>
    <row r="4940" spans="1:2" x14ac:dyDescent="0.25">
      <c r="A4940" s="65" t="s">
        <v>6056</v>
      </c>
      <c r="B4940" s="66">
        <v>218369</v>
      </c>
    </row>
    <row r="4941" spans="1:2" x14ac:dyDescent="0.25">
      <c r="A4941" s="65" t="s">
        <v>6057</v>
      </c>
      <c r="B4941" s="66">
        <v>575263</v>
      </c>
    </row>
    <row r="4942" spans="1:2" x14ac:dyDescent="0.25">
      <c r="A4942" s="65" t="s">
        <v>6058</v>
      </c>
      <c r="B4942" s="66">
        <v>216170</v>
      </c>
    </row>
    <row r="4943" spans="1:2" x14ac:dyDescent="0.25">
      <c r="A4943" s="65" t="s">
        <v>6059</v>
      </c>
      <c r="B4943" s="66">
        <v>584228</v>
      </c>
    </row>
    <row r="4944" spans="1:2" x14ac:dyDescent="0.25">
      <c r="A4944" s="65" t="s">
        <v>6060</v>
      </c>
      <c r="B4944" s="66">
        <v>374880</v>
      </c>
    </row>
    <row r="4945" spans="1:2" x14ac:dyDescent="0.25">
      <c r="A4945" s="65" t="s">
        <v>6061</v>
      </c>
      <c r="B4945" s="66">
        <v>586714</v>
      </c>
    </row>
    <row r="4946" spans="1:2" x14ac:dyDescent="0.25">
      <c r="A4946" s="65" t="s">
        <v>6062</v>
      </c>
      <c r="B4946" s="66">
        <v>64035</v>
      </c>
    </row>
    <row r="4947" spans="1:2" x14ac:dyDescent="0.25">
      <c r="A4947" s="65" t="s">
        <v>76</v>
      </c>
      <c r="B4947" s="66">
        <v>589241</v>
      </c>
    </row>
    <row r="4948" spans="1:2" x14ac:dyDescent="0.25">
      <c r="A4948" s="65" t="s">
        <v>6063</v>
      </c>
      <c r="B4948" s="66">
        <v>218371</v>
      </c>
    </row>
    <row r="4949" spans="1:2" x14ac:dyDescent="0.25">
      <c r="A4949" s="65" t="s">
        <v>6064</v>
      </c>
      <c r="B4949" s="66">
        <v>3391</v>
      </c>
    </row>
    <row r="4950" spans="1:2" x14ac:dyDescent="0.25">
      <c r="A4950" s="65" t="s">
        <v>6065</v>
      </c>
      <c r="B4950" s="66">
        <v>492443</v>
      </c>
    </row>
    <row r="4951" spans="1:2" x14ac:dyDescent="0.25">
      <c r="A4951" s="65" t="s">
        <v>6066</v>
      </c>
      <c r="B4951" s="66">
        <v>580465</v>
      </c>
    </row>
    <row r="4952" spans="1:2" x14ac:dyDescent="0.25">
      <c r="A4952" s="65" t="s">
        <v>6067</v>
      </c>
      <c r="B4952" s="66">
        <v>575512</v>
      </c>
    </row>
    <row r="4953" spans="1:2" x14ac:dyDescent="0.25">
      <c r="A4953" s="65" t="s">
        <v>6068</v>
      </c>
      <c r="B4953" s="66">
        <v>216182</v>
      </c>
    </row>
    <row r="4954" spans="1:2" x14ac:dyDescent="0.25">
      <c r="A4954" s="65" t="s">
        <v>6069</v>
      </c>
      <c r="B4954" s="66">
        <v>104849</v>
      </c>
    </row>
    <row r="4955" spans="1:2" x14ac:dyDescent="0.25">
      <c r="A4955" s="65" t="s">
        <v>6070</v>
      </c>
      <c r="B4955" s="66">
        <v>577253</v>
      </c>
    </row>
    <row r="4956" spans="1:2" x14ac:dyDescent="0.25">
      <c r="A4956" s="65" t="s">
        <v>6071</v>
      </c>
      <c r="B4956" s="66">
        <v>490159</v>
      </c>
    </row>
    <row r="4957" spans="1:2" x14ac:dyDescent="0.25">
      <c r="A4957" s="65" t="s">
        <v>6072</v>
      </c>
      <c r="B4957" s="66">
        <v>64047</v>
      </c>
    </row>
    <row r="4958" spans="1:2" x14ac:dyDescent="0.25">
      <c r="A4958" s="65" t="s">
        <v>6073</v>
      </c>
      <c r="B4958" s="66">
        <v>105486</v>
      </c>
    </row>
    <row r="4959" spans="1:2" x14ac:dyDescent="0.25">
      <c r="A4959" s="65" t="s">
        <v>6074</v>
      </c>
      <c r="B4959" s="66">
        <v>106754</v>
      </c>
    </row>
    <row r="4960" spans="1:2" x14ac:dyDescent="0.25">
      <c r="A4960" s="65" t="s">
        <v>6075</v>
      </c>
      <c r="B4960" s="66">
        <v>59795</v>
      </c>
    </row>
    <row r="4961" spans="1:2" x14ac:dyDescent="0.25">
      <c r="A4961" s="65" t="s">
        <v>968</v>
      </c>
      <c r="B4961" s="66">
        <v>592477</v>
      </c>
    </row>
    <row r="4962" spans="1:2" x14ac:dyDescent="0.25">
      <c r="A4962" s="65" t="s">
        <v>6076</v>
      </c>
      <c r="B4962" s="66">
        <v>66132</v>
      </c>
    </row>
    <row r="4963" spans="1:2" x14ac:dyDescent="0.25">
      <c r="A4963" s="65" t="s">
        <v>6077</v>
      </c>
      <c r="B4963" s="66">
        <v>66134</v>
      </c>
    </row>
    <row r="4964" spans="1:2" x14ac:dyDescent="0.25">
      <c r="A4964" s="65" t="s">
        <v>6078</v>
      </c>
      <c r="B4964" s="66">
        <v>578373</v>
      </c>
    </row>
    <row r="4965" spans="1:2" x14ac:dyDescent="0.25">
      <c r="A4965" s="65" t="s">
        <v>6079</v>
      </c>
      <c r="B4965" s="66">
        <v>275891</v>
      </c>
    </row>
    <row r="4966" spans="1:2" x14ac:dyDescent="0.25">
      <c r="A4966" s="65" t="s">
        <v>6080</v>
      </c>
      <c r="B4966" s="66">
        <v>490129</v>
      </c>
    </row>
    <row r="4967" spans="1:2" x14ac:dyDescent="0.25">
      <c r="A4967" s="65" t="s">
        <v>6081</v>
      </c>
      <c r="B4967" s="66">
        <v>494507</v>
      </c>
    </row>
    <row r="4968" spans="1:2" x14ac:dyDescent="0.25">
      <c r="A4968" s="65" t="s">
        <v>6082</v>
      </c>
      <c r="B4968" s="66">
        <v>576424</v>
      </c>
    </row>
    <row r="4969" spans="1:2" x14ac:dyDescent="0.25">
      <c r="A4969" s="65" t="s">
        <v>6083</v>
      </c>
      <c r="B4969" s="66">
        <v>580188</v>
      </c>
    </row>
    <row r="4970" spans="1:2" x14ac:dyDescent="0.25">
      <c r="A4970" s="65" t="s">
        <v>6084</v>
      </c>
      <c r="B4970" s="66">
        <v>269572</v>
      </c>
    </row>
    <row r="4971" spans="1:2" x14ac:dyDescent="0.25">
      <c r="A4971" s="65" t="s">
        <v>6085</v>
      </c>
      <c r="B4971" s="66">
        <v>583294</v>
      </c>
    </row>
    <row r="4972" spans="1:2" x14ac:dyDescent="0.25">
      <c r="A4972" s="65" t="s">
        <v>6086</v>
      </c>
      <c r="B4972" s="66">
        <v>581230</v>
      </c>
    </row>
    <row r="4973" spans="1:2" x14ac:dyDescent="0.25">
      <c r="A4973" s="65" t="s">
        <v>6087</v>
      </c>
      <c r="B4973" s="66">
        <v>490537</v>
      </c>
    </row>
    <row r="4974" spans="1:2" x14ac:dyDescent="0.25">
      <c r="A4974" s="65" t="s">
        <v>6088</v>
      </c>
      <c r="B4974" s="66">
        <v>580777</v>
      </c>
    </row>
    <row r="4975" spans="1:2" x14ac:dyDescent="0.25">
      <c r="A4975" s="65" t="s">
        <v>6089</v>
      </c>
      <c r="B4975" s="66">
        <v>64060</v>
      </c>
    </row>
    <row r="4976" spans="1:2" x14ac:dyDescent="0.25">
      <c r="A4976" s="65" t="s">
        <v>6090</v>
      </c>
      <c r="B4976" s="66">
        <v>64065</v>
      </c>
    </row>
    <row r="4977" spans="1:2" x14ac:dyDescent="0.25">
      <c r="A4977" s="65" t="s">
        <v>6091</v>
      </c>
      <c r="B4977" s="66">
        <v>579640</v>
      </c>
    </row>
    <row r="4978" spans="1:2" x14ac:dyDescent="0.25">
      <c r="A4978" s="65" t="s">
        <v>6092</v>
      </c>
      <c r="B4978" s="66">
        <v>582155</v>
      </c>
    </row>
    <row r="4979" spans="1:2" x14ac:dyDescent="0.25">
      <c r="A4979" s="65" t="s">
        <v>6093</v>
      </c>
      <c r="B4979" s="66">
        <v>66138</v>
      </c>
    </row>
    <row r="4980" spans="1:2" x14ac:dyDescent="0.25">
      <c r="A4980" s="65" t="s">
        <v>6094</v>
      </c>
      <c r="B4980" s="66">
        <v>66139</v>
      </c>
    </row>
    <row r="4981" spans="1:2" x14ac:dyDescent="0.25">
      <c r="A4981" s="65" t="s">
        <v>6095</v>
      </c>
      <c r="B4981" s="66">
        <v>66140</v>
      </c>
    </row>
    <row r="4982" spans="1:2" x14ac:dyDescent="0.25">
      <c r="A4982" s="65" t="s">
        <v>6096</v>
      </c>
      <c r="B4982" s="66">
        <v>64071</v>
      </c>
    </row>
    <row r="4983" spans="1:2" x14ac:dyDescent="0.25">
      <c r="A4983" s="65" t="s">
        <v>6097</v>
      </c>
      <c r="B4983" s="66">
        <v>490758</v>
      </c>
    </row>
    <row r="4984" spans="1:2" x14ac:dyDescent="0.25">
      <c r="A4984" s="65" t="s">
        <v>6098</v>
      </c>
      <c r="B4984" s="66">
        <v>575230</v>
      </c>
    </row>
    <row r="4985" spans="1:2" x14ac:dyDescent="0.25">
      <c r="A4985" s="65" t="s">
        <v>6099</v>
      </c>
      <c r="B4985" s="66">
        <v>59798</v>
      </c>
    </row>
    <row r="4986" spans="1:2" x14ac:dyDescent="0.25">
      <c r="A4986" s="65" t="s">
        <v>6100</v>
      </c>
      <c r="B4986" s="66">
        <v>106388</v>
      </c>
    </row>
    <row r="4987" spans="1:2" x14ac:dyDescent="0.25">
      <c r="A4987" s="65" t="s">
        <v>6101</v>
      </c>
      <c r="B4987" s="66">
        <v>64079</v>
      </c>
    </row>
    <row r="4988" spans="1:2" x14ac:dyDescent="0.25">
      <c r="A4988" s="65" t="s">
        <v>6102</v>
      </c>
      <c r="B4988" s="66">
        <v>584846</v>
      </c>
    </row>
    <row r="4989" spans="1:2" x14ac:dyDescent="0.25">
      <c r="A4989" s="65" t="s">
        <v>6103</v>
      </c>
      <c r="B4989" s="66">
        <v>487209</v>
      </c>
    </row>
    <row r="4990" spans="1:2" x14ac:dyDescent="0.25">
      <c r="A4990" s="65" t="s">
        <v>6104</v>
      </c>
      <c r="B4990" s="66">
        <v>64080</v>
      </c>
    </row>
    <row r="4991" spans="1:2" x14ac:dyDescent="0.25">
      <c r="A4991" s="65" t="s">
        <v>6105</v>
      </c>
      <c r="B4991" s="66">
        <v>547522</v>
      </c>
    </row>
    <row r="4992" spans="1:2" x14ac:dyDescent="0.25">
      <c r="A4992" s="65" t="s">
        <v>6106</v>
      </c>
      <c r="B4992" s="66">
        <v>575129</v>
      </c>
    </row>
    <row r="4993" spans="1:2" x14ac:dyDescent="0.25">
      <c r="A4993" s="65" t="s">
        <v>6107</v>
      </c>
      <c r="B4993" s="66">
        <v>576817</v>
      </c>
    </row>
    <row r="4994" spans="1:2" x14ac:dyDescent="0.25">
      <c r="A4994" s="65" t="s">
        <v>6108</v>
      </c>
      <c r="B4994" s="66">
        <v>588722</v>
      </c>
    </row>
    <row r="4995" spans="1:2" x14ac:dyDescent="0.25">
      <c r="A4995" s="65" t="s">
        <v>6109</v>
      </c>
      <c r="B4995" s="66">
        <v>67726</v>
      </c>
    </row>
    <row r="4996" spans="1:2" x14ac:dyDescent="0.25">
      <c r="A4996" s="65" t="s">
        <v>6110</v>
      </c>
      <c r="B4996" s="66">
        <v>586612</v>
      </c>
    </row>
    <row r="4997" spans="1:2" x14ac:dyDescent="0.25">
      <c r="A4997" s="65" t="s">
        <v>6111</v>
      </c>
      <c r="B4997" s="66">
        <v>490895</v>
      </c>
    </row>
    <row r="4998" spans="1:2" x14ac:dyDescent="0.25">
      <c r="A4998" s="65" t="s">
        <v>6112</v>
      </c>
      <c r="B4998" s="66">
        <v>106548</v>
      </c>
    </row>
    <row r="4999" spans="1:2" x14ac:dyDescent="0.25">
      <c r="A4999" s="65" t="s">
        <v>6113</v>
      </c>
      <c r="B4999" s="66">
        <v>581750</v>
      </c>
    </row>
    <row r="5000" spans="1:2" x14ac:dyDescent="0.25">
      <c r="A5000" s="65" t="s">
        <v>6114</v>
      </c>
      <c r="B5000" s="66">
        <v>59809</v>
      </c>
    </row>
    <row r="5001" spans="1:2" x14ac:dyDescent="0.25">
      <c r="A5001" s="65" t="s">
        <v>6115</v>
      </c>
      <c r="B5001" s="66">
        <v>494683</v>
      </c>
    </row>
    <row r="5002" spans="1:2" x14ac:dyDescent="0.25">
      <c r="A5002" s="65" t="s">
        <v>6116</v>
      </c>
      <c r="B5002" s="66">
        <v>588473</v>
      </c>
    </row>
    <row r="5003" spans="1:2" x14ac:dyDescent="0.25">
      <c r="A5003" s="65" t="s">
        <v>6117</v>
      </c>
      <c r="B5003" s="66">
        <v>497475</v>
      </c>
    </row>
    <row r="5004" spans="1:2" x14ac:dyDescent="0.25">
      <c r="A5004" s="65" t="s">
        <v>6118</v>
      </c>
      <c r="B5004" s="66">
        <v>590662</v>
      </c>
    </row>
    <row r="5005" spans="1:2" x14ac:dyDescent="0.25">
      <c r="A5005" s="65" t="s">
        <v>6119</v>
      </c>
      <c r="B5005" s="66">
        <v>577245</v>
      </c>
    </row>
    <row r="5006" spans="1:2" x14ac:dyDescent="0.25">
      <c r="A5006" s="65" t="s">
        <v>6120</v>
      </c>
      <c r="B5006" s="66">
        <v>593657</v>
      </c>
    </row>
    <row r="5007" spans="1:2" x14ac:dyDescent="0.25">
      <c r="A5007" s="65" t="s">
        <v>6121</v>
      </c>
      <c r="B5007" s="66">
        <v>584780</v>
      </c>
    </row>
    <row r="5008" spans="1:2" x14ac:dyDescent="0.25">
      <c r="A5008" s="65" t="s">
        <v>6122</v>
      </c>
      <c r="B5008" s="66">
        <v>584404</v>
      </c>
    </row>
    <row r="5009" spans="1:2" x14ac:dyDescent="0.25">
      <c r="A5009" s="65" t="s">
        <v>6123</v>
      </c>
      <c r="B5009" s="66">
        <v>369393</v>
      </c>
    </row>
    <row r="5010" spans="1:2" x14ac:dyDescent="0.25">
      <c r="A5010" s="65" t="s">
        <v>6124</v>
      </c>
      <c r="B5010" s="66">
        <v>491413</v>
      </c>
    </row>
    <row r="5011" spans="1:2" x14ac:dyDescent="0.25">
      <c r="A5011" s="65" t="s">
        <v>6125</v>
      </c>
      <c r="B5011" s="66">
        <v>218382</v>
      </c>
    </row>
    <row r="5012" spans="1:2" x14ac:dyDescent="0.25">
      <c r="A5012" s="65" t="s">
        <v>6126</v>
      </c>
      <c r="B5012" s="66">
        <v>218383</v>
      </c>
    </row>
    <row r="5013" spans="1:2" x14ac:dyDescent="0.25">
      <c r="A5013" s="65" t="s">
        <v>77</v>
      </c>
      <c r="B5013" s="66">
        <v>216328</v>
      </c>
    </row>
    <row r="5014" spans="1:2" x14ac:dyDescent="0.25">
      <c r="A5014" s="65" t="s">
        <v>6127</v>
      </c>
      <c r="B5014" s="66">
        <v>106389</v>
      </c>
    </row>
    <row r="5015" spans="1:2" x14ac:dyDescent="0.25">
      <c r="A5015" s="65" t="s">
        <v>6128</v>
      </c>
      <c r="B5015" s="66">
        <v>493257</v>
      </c>
    </row>
    <row r="5016" spans="1:2" x14ac:dyDescent="0.25">
      <c r="A5016" s="65" t="s">
        <v>6129</v>
      </c>
      <c r="B5016" s="66">
        <v>66154</v>
      </c>
    </row>
    <row r="5017" spans="1:2" x14ac:dyDescent="0.25">
      <c r="A5017" s="65" t="s">
        <v>6130</v>
      </c>
      <c r="B5017" s="66">
        <v>218385</v>
      </c>
    </row>
    <row r="5018" spans="1:2" x14ac:dyDescent="0.25">
      <c r="A5018" s="65" t="s">
        <v>6131</v>
      </c>
      <c r="B5018" s="66">
        <v>583269</v>
      </c>
    </row>
    <row r="5019" spans="1:2" x14ac:dyDescent="0.25">
      <c r="A5019" s="65" t="s">
        <v>78</v>
      </c>
      <c r="B5019" s="66">
        <v>591080</v>
      </c>
    </row>
    <row r="5020" spans="1:2" x14ac:dyDescent="0.25">
      <c r="A5020" s="65" t="s">
        <v>6132</v>
      </c>
      <c r="B5020" s="66">
        <v>369422</v>
      </c>
    </row>
    <row r="5021" spans="1:2" x14ac:dyDescent="0.25">
      <c r="A5021" s="65" t="s">
        <v>6133</v>
      </c>
      <c r="B5021" s="66">
        <v>492050</v>
      </c>
    </row>
    <row r="5022" spans="1:2" x14ac:dyDescent="0.25">
      <c r="A5022" s="65" t="s">
        <v>6134</v>
      </c>
      <c r="B5022" s="66">
        <v>218387</v>
      </c>
    </row>
    <row r="5023" spans="1:2" x14ac:dyDescent="0.25">
      <c r="A5023" s="65" t="s">
        <v>6135</v>
      </c>
      <c r="B5023" s="66">
        <v>497421</v>
      </c>
    </row>
    <row r="5024" spans="1:2" x14ac:dyDescent="0.25">
      <c r="A5024" s="65" t="s">
        <v>6136</v>
      </c>
      <c r="B5024" s="66">
        <v>218389</v>
      </c>
    </row>
    <row r="5025" spans="1:2" x14ac:dyDescent="0.25">
      <c r="A5025" s="65" t="s">
        <v>6137</v>
      </c>
      <c r="B5025" s="66">
        <v>269912</v>
      </c>
    </row>
    <row r="5026" spans="1:2" x14ac:dyDescent="0.25">
      <c r="A5026" s="65" t="s">
        <v>6138</v>
      </c>
      <c r="B5026" s="66">
        <v>67738</v>
      </c>
    </row>
    <row r="5027" spans="1:2" x14ac:dyDescent="0.25">
      <c r="A5027" s="65" t="s">
        <v>6139</v>
      </c>
      <c r="B5027" s="66">
        <v>269913</v>
      </c>
    </row>
    <row r="5028" spans="1:2" x14ac:dyDescent="0.25">
      <c r="A5028" s="65" t="s">
        <v>6140</v>
      </c>
      <c r="B5028" s="66">
        <v>64877</v>
      </c>
    </row>
    <row r="5029" spans="1:2" x14ac:dyDescent="0.25">
      <c r="A5029" s="65" t="s">
        <v>6141</v>
      </c>
      <c r="B5029" s="66">
        <v>575196</v>
      </c>
    </row>
    <row r="5030" spans="1:2" x14ac:dyDescent="0.25">
      <c r="A5030" s="65" t="s">
        <v>6142</v>
      </c>
      <c r="B5030" s="66">
        <v>593471</v>
      </c>
    </row>
    <row r="5031" spans="1:2" x14ac:dyDescent="0.25">
      <c r="A5031" s="65" t="s">
        <v>6143</v>
      </c>
      <c r="B5031" s="66">
        <v>587483</v>
      </c>
    </row>
    <row r="5032" spans="1:2" x14ac:dyDescent="0.25">
      <c r="A5032" s="65" t="s">
        <v>6144</v>
      </c>
      <c r="B5032" s="66">
        <v>280999</v>
      </c>
    </row>
    <row r="5033" spans="1:2" x14ac:dyDescent="0.25">
      <c r="A5033" s="65" t="s">
        <v>6145</v>
      </c>
      <c r="B5033" s="66">
        <v>587822</v>
      </c>
    </row>
    <row r="5034" spans="1:2" x14ac:dyDescent="0.25">
      <c r="A5034" s="65" t="s">
        <v>6146</v>
      </c>
      <c r="B5034" s="66">
        <v>585915</v>
      </c>
    </row>
    <row r="5035" spans="1:2" x14ac:dyDescent="0.25">
      <c r="A5035" s="65" t="s">
        <v>6147</v>
      </c>
      <c r="B5035" s="66">
        <v>42810</v>
      </c>
    </row>
    <row r="5036" spans="1:2" x14ac:dyDescent="0.25">
      <c r="A5036" s="65" t="s">
        <v>6148</v>
      </c>
      <c r="B5036" s="66">
        <v>269956</v>
      </c>
    </row>
    <row r="5037" spans="1:2" x14ac:dyDescent="0.25">
      <c r="A5037" s="65" t="s">
        <v>6149</v>
      </c>
      <c r="B5037" s="66">
        <v>59822</v>
      </c>
    </row>
    <row r="5038" spans="1:2" x14ac:dyDescent="0.25">
      <c r="A5038" s="65" t="s">
        <v>6150</v>
      </c>
      <c r="B5038" s="66">
        <v>497230</v>
      </c>
    </row>
    <row r="5039" spans="1:2" x14ac:dyDescent="0.25">
      <c r="A5039" s="65" t="s">
        <v>6151</v>
      </c>
      <c r="B5039" s="66">
        <v>581427</v>
      </c>
    </row>
    <row r="5040" spans="1:2" x14ac:dyDescent="0.25">
      <c r="A5040" s="65" t="s">
        <v>6152</v>
      </c>
      <c r="B5040" s="66">
        <v>64174</v>
      </c>
    </row>
    <row r="5041" spans="1:2" x14ac:dyDescent="0.25">
      <c r="A5041" s="65" t="s">
        <v>6153</v>
      </c>
      <c r="B5041" s="66">
        <v>64176</v>
      </c>
    </row>
    <row r="5042" spans="1:2" x14ac:dyDescent="0.25">
      <c r="A5042" s="65" t="s">
        <v>6154</v>
      </c>
      <c r="B5042" s="66">
        <v>579535</v>
      </c>
    </row>
    <row r="5043" spans="1:2" x14ac:dyDescent="0.25">
      <c r="A5043" s="65" t="s">
        <v>6155</v>
      </c>
      <c r="B5043" s="66">
        <v>492822</v>
      </c>
    </row>
    <row r="5044" spans="1:2" x14ac:dyDescent="0.25">
      <c r="A5044" s="65" t="s">
        <v>6156</v>
      </c>
      <c r="B5044" s="66">
        <v>64186</v>
      </c>
    </row>
    <row r="5045" spans="1:2" x14ac:dyDescent="0.25">
      <c r="A5045" s="65" t="s">
        <v>6157</v>
      </c>
      <c r="B5045" s="66">
        <v>583578</v>
      </c>
    </row>
    <row r="5046" spans="1:2" x14ac:dyDescent="0.25">
      <c r="A5046" s="65" t="s">
        <v>12477</v>
      </c>
      <c r="B5046" s="66">
        <v>594320</v>
      </c>
    </row>
    <row r="5047" spans="1:2" x14ac:dyDescent="0.25">
      <c r="A5047" s="65" t="s">
        <v>6158</v>
      </c>
      <c r="B5047" s="66">
        <v>216400</v>
      </c>
    </row>
    <row r="5048" spans="1:2" x14ac:dyDescent="0.25">
      <c r="A5048" s="65" t="s">
        <v>6159</v>
      </c>
      <c r="B5048" s="66">
        <v>216406</v>
      </c>
    </row>
    <row r="5049" spans="1:2" x14ac:dyDescent="0.25">
      <c r="A5049" s="65" t="s">
        <v>6160</v>
      </c>
      <c r="B5049" s="66">
        <v>67762</v>
      </c>
    </row>
    <row r="5050" spans="1:2" x14ac:dyDescent="0.25">
      <c r="A5050" s="65" t="s">
        <v>6161</v>
      </c>
      <c r="B5050" s="66">
        <v>216402</v>
      </c>
    </row>
    <row r="5051" spans="1:2" x14ac:dyDescent="0.25">
      <c r="A5051" s="65" t="s">
        <v>6162</v>
      </c>
      <c r="B5051" s="66">
        <v>218399</v>
      </c>
    </row>
    <row r="5052" spans="1:2" x14ac:dyDescent="0.25">
      <c r="A5052" s="65" t="s">
        <v>6163</v>
      </c>
      <c r="B5052" s="66">
        <v>576812</v>
      </c>
    </row>
    <row r="5053" spans="1:2" x14ac:dyDescent="0.25">
      <c r="A5053" s="65" t="s">
        <v>6164</v>
      </c>
      <c r="B5053" s="66">
        <v>216415</v>
      </c>
    </row>
    <row r="5054" spans="1:2" x14ac:dyDescent="0.25">
      <c r="A5054" s="65" t="s">
        <v>6165</v>
      </c>
      <c r="B5054" s="66">
        <v>492074</v>
      </c>
    </row>
    <row r="5055" spans="1:2" x14ac:dyDescent="0.25">
      <c r="A5055" s="65" t="s">
        <v>6166</v>
      </c>
      <c r="B5055" s="66">
        <v>216408</v>
      </c>
    </row>
    <row r="5056" spans="1:2" x14ac:dyDescent="0.25">
      <c r="A5056" s="65" t="s">
        <v>6167</v>
      </c>
      <c r="B5056" s="66">
        <v>64196</v>
      </c>
    </row>
    <row r="5057" spans="1:2" x14ac:dyDescent="0.25">
      <c r="A5057" s="65" t="s">
        <v>6168</v>
      </c>
      <c r="B5057" s="66">
        <v>490793</v>
      </c>
    </row>
    <row r="5058" spans="1:2" x14ac:dyDescent="0.25">
      <c r="A5058" s="65" t="s">
        <v>6169</v>
      </c>
      <c r="B5058" s="66">
        <v>576666</v>
      </c>
    </row>
    <row r="5059" spans="1:2" x14ac:dyDescent="0.25">
      <c r="A5059" s="65" t="s">
        <v>6170</v>
      </c>
      <c r="B5059" s="66">
        <v>216448</v>
      </c>
    </row>
    <row r="5060" spans="1:2" x14ac:dyDescent="0.25">
      <c r="A5060" s="65" t="s">
        <v>6171</v>
      </c>
      <c r="B5060" s="66">
        <v>544679</v>
      </c>
    </row>
    <row r="5061" spans="1:2" x14ac:dyDescent="0.25">
      <c r="A5061" s="65" t="s">
        <v>6172</v>
      </c>
      <c r="B5061" s="66">
        <v>583219</v>
      </c>
    </row>
    <row r="5062" spans="1:2" x14ac:dyDescent="0.25">
      <c r="A5062" s="65" t="s">
        <v>6173</v>
      </c>
      <c r="B5062" s="66">
        <v>582888</v>
      </c>
    </row>
    <row r="5063" spans="1:2" x14ac:dyDescent="0.25">
      <c r="A5063" s="65" t="s">
        <v>6174</v>
      </c>
      <c r="B5063" s="66">
        <v>218407</v>
      </c>
    </row>
    <row r="5064" spans="1:2" x14ac:dyDescent="0.25">
      <c r="A5064" s="65" t="s">
        <v>6175</v>
      </c>
      <c r="B5064" s="66">
        <v>43282</v>
      </c>
    </row>
    <row r="5065" spans="1:2" x14ac:dyDescent="0.25">
      <c r="A5065" s="65" t="s">
        <v>6176</v>
      </c>
      <c r="B5065" s="66">
        <v>59832</v>
      </c>
    </row>
    <row r="5066" spans="1:2" x14ac:dyDescent="0.25">
      <c r="A5066" s="65" t="s">
        <v>6177</v>
      </c>
      <c r="B5066" s="66">
        <v>575683</v>
      </c>
    </row>
    <row r="5067" spans="1:2" x14ac:dyDescent="0.25">
      <c r="A5067" s="65" t="s">
        <v>6178</v>
      </c>
      <c r="B5067" s="66">
        <v>104854</v>
      </c>
    </row>
    <row r="5068" spans="1:2" x14ac:dyDescent="0.25">
      <c r="A5068" s="65" t="s">
        <v>6179</v>
      </c>
      <c r="B5068" s="66">
        <v>580426</v>
      </c>
    </row>
    <row r="5069" spans="1:2" x14ac:dyDescent="0.25">
      <c r="A5069" s="65" t="s">
        <v>6180</v>
      </c>
      <c r="B5069" s="66">
        <v>67775</v>
      </c>
    </row>
    <row r="5070" spans="1:2" x14ac:dyDescent="0.25">
      <c r="A5070" s="65" t="s">
        <v>6181</v>
      </c>
      <c r="B5070" s="66">
        <v>490329</v>
      </c>
    </row>
    <row r="5071" spans="1:2" x14ac:dyDescent="0.25">
      <c r="A5071" s="65" t="s">
        <v>6182</v>
      </c>
      <c r="B5071" s="66">
        <v>67776</v>
      </c>
    </row>
    <row r="5072" spans="1:2" x14ac:dyDescent="0.25">
      <c r="A5072" s="65" t="s">
        <v>6183</v>
      </c>
      <c r="B5072" s="66">
        <v>584458</v>
      </c>
    </row>
    <row r="5073" spans="1:2" x14ac:dyDescent="0.25">
      <c r="A5073" s="65" t="s">
        <v>6184</v>
      </c>
      <c r="B5073" s="66">
        <v>489978</v>
      </c>
    </row>
    <row r="5074" spans="1:2" x14ac:dyDescent="0.25">
      <c r="A5074" s="65" t="s">
        <v>6185</v>
      </c>
      <c r="B5074" s="66">
        <v>580357</v>
      </c>
    </row>
    <row r="5075" spans="1:2" x14ac:dyDescent="0.25">
      <c r="A5075" s="65" t="s">
        <v>6186</v>
      </c>
      <c r="B5075" s="66">
        <v>581825</v>
      </c>
    </row>
    <row r="5076" spans="1:2" x14ac:dyDescent="0.25">
      <c r="A5076" s="65" t="s">
        <v>6187</v>
      </c>
      <c r="B5076" s="66">
        <v>492116</v>
      </c>
    </row>
    <row r="5077" spans="1:2" x14ac:dyDescent="0.25">
      <c r="A5077" s="65" t="s">
        <v>6188</v>
      </c>
      <c r="B5077" s="66">
        <v>490481</v>
      </c>
    </row>
    <row r="5078" spans="1:2" x14ac:dyDescent="0.25">
      <c r="A5078" s="65" t="s">
        <v>6189</v>
      </c>
      <c r="B5078" s="66">
        <v>270242</v>
      </c>
    </row>
    <row r="5079" spans="1:2" x14ac:dyDescent="0.25">
      <c r="A5079" s="65" t="s">
        <v>6190</v>
      </c>
      <c r="B5079" s="66">
        <v>492507</v>
      </c>
    </row>
    <row r="5080" spans="1:2" x14ac:dyDescent="0.25">
      <c r="A5080" s="65" t="s">
        <v>6191</v>
      </c>
      <c r="B5080" s="66">
        <v>224904</v>
      </c>
    </row>
    <row r="5081" spans="1:2" x14ac:dyDescent="0.25">
      <c r="A5081" s="65" t="s">
        <v>6192</v>
      </c>
      <c r="B5081" s="66">
        <v>66172</v>
      </c>
    </row>
    <row r="5082" spans="1:2" x14ac:dyDescent="0.25">
      <c r="A5082" s="65" t="s">
        <v>6193</v>
      </c>
      <c r="B5082" s="66">
        <v>66175</v>
      </c>
    </row>
    <row r="5083" spans="1:2" x14ac:dyDescent="0.25">
      <c r="A5083" s="65" t="s">
        <v>6194</v>
      </c>
      <c r="B5083" s="66">
        <v>66176</v>
      </c>
    </row>
    <row r="5084" spans="1:2" x14ac:dyDescent="0.25">
      <c r="A5084" s="65" t="s">
        <v>6195</v>
      </c>
      <c r="B5084" s="66">
        <v>64212</v>
      </c>
    </row>
    <row r="5085" spans="1:2" x14ac:dyDescent="0.25">
      <c r="A5085" s="65" t="s">
        <v>6196</v>
      </c>
      <c r="B5085" s="66">
        <v>369595</v>
      </c>
    </row>
    <row r="5086" spans="1:2" x14ac:dyDescent="0.25">
      <c r="A5086" s="65" t="s">
        <v>6197</v>
      </c>
      <c r="B5086" s="66">
        <v>104192</v>
      </c>
    </row>
    <row r="5087" spans="1:2" x14ac:dyDescent="0.25">
      <c r="A5087" s="65" t="s">
        <v>6198</v>
      </c>
      <c r="B5087" s="66">
        <v>66177</v>
      </c>
    </row>
    <row r="5088" spans="1:2" x14ac:dyDescent="0.25">
      <c r="A5088" s="65" t="s">
        <v>6199</v>
      </c>
      <c r="B5088" s="66">
        <v>374455</v>
      </c>
    </row>
    <row r="5089" spans="1:2" x14ac:dyDescent="0.25">
      <c r="A5089" s="65" t="s">
        <v>6200</v>
      </c>
      <c r="B5089" s="66">
        <v>593640</v>
      </c>
    </row>
    <row r="5090" spans="1:2" x14ac:dyDescent="0.25">
      <c r="A5090" s="65" t="s">
        <v>6201</v>
      </c>
      <c r="B5090" s="66">
        <v>578238</v>
      </c>
    </row>
    <row r="5091" spans="1:2" x14ac:dyDescent="0.25">
      <c r="A5091" s="65" t="s">
        <v>6202</v>
      </c>
      <c r="B5091" s="66">
        <v>585782</v>
      </c>
    </row>
    <row r="5092" spans="1:2" x14ac:dyDescent="0.25">
      <c r="A5092" s="65" t="s">
        <v>6203</v>
      </c>
      <c r="B5092" s="66">
        <v>586451</v>
      </c>
    </row>
    <row r="5093" spans="1:2" x14ac:dyDescent="0.25">
      <c r="A5093" s="65" t="s">
        <v>6204</v>
      </c>
      <c r="B5093" s="66">
        <v>576799</v>
      </c>
    </row>
    <row r="5094" spans="1:2" x14ac:dyDescent="0.25">
      <c r="A5094" s="65" t="s">
        <v>6205</v>
      </c>
      <c r="B5094" s="66">
        <v>583286</v>
      </c>
    </row>
    <row r="5095" spans="1:2" x14ac:dyDescent="0.25">
      <c r="A5095" s="65" t="s">
        <v>6206</v>
      </c>
      <c r="B5095" s="66">
        <v>66180</v>
      </c>
    </row>
    <row r="5096" spans="1:2" x14ac:dyDescent="0.25">
      <c r="A5096" s="65" t="s">
        <v>6207</v>
      </c>
      <c r="B5096" s="66">
        <v>586173</v>
      </c>
    </row>
    <row r="5097" spans="1:2" x14ac:dyDescent="0.25">
      <c r="A5097" s="65" t="s">
        <v>6208</v>
      </c>
      <c r="B5097" s="66">
        <v>216485</v>
      </c>
    </row>
    <row r="5098" spans="1:2" x14ac:dyDescent="0.25">
      <c r="A5098" s="65" t="s">
        <v>6209</v>
      </c>
      <c r="B5098" s="66">
        <v>64218</v>
      </c>
    </row>
    <row r="5099" spans="1:2" x14ac:dyDescent="0.25">
      <c r="A5099" s="65" t="s">
        <v>6210</v>
      </c>
      <c r="B5099" s="66">
        <v>287342</v>
      </c>
    </row>
    <row r="5100" spans="1:2" x14ac:dyDescent="0.25">
      <c r="A5100" s="65" t="s">
        <v>6211</v>
      </c>
      <c r="B5100" s="66">
        <v>59840</v>
      </c>
    </row>
    <row r="5101" spans="1:2" x14ac:dyDescent="0.25">
      <c r="A5101" s="65" t="s">
        <v>6212</v>
      </c>
      <c r="B5101" s="66">
        <v>581497</v>
      </c>
    </row>
    <row r="5102" spans="1:2" x14ac:dyDescent="0.25">
      <c r="A5102" s="65" t="s">
        <v>6213</v>
      </c>
      <c r="B5102" s="66">
        <v>66182</v>
      </c>
    </row>
    <row r="5103" spans="1:2" x14ac:dyDescent="0.25">
      <c r="A5103" s="65" t="s">
        <v>6214</v>
      </c>
      <c r="B5103" s="66">
        <v>218408</v>
      </c>
    </row>
    <row r="5104" spans="1:2" x14ac:dyDescent="0.25">
      <c r="A5104" s="65" t="s">
        <v>6215</v>
      </c>
      <c r="B5104" s="66">
        <v>582231</v>
      </c>
    </row>
    <row r="5105" spans="1:2" x14ac:dyDescent="0.25">
      <c r="A5105" s="65" t="s">
        <v>6216</v>
      </c>
      <c r="B5105" s="66">
        <v>577193</v>
      </c>
    </row>
    <row r="5106" spans="1:2" x14ac:dyDescent="0.25">
      <c r="A5106" s="65" t="s">
        <v>6217</v>
      </c>
      <c r="B5106" s="66">
        <v>575253</v>
      </c>
    </row>
    <row r="5107" spans="1:2" x14ac:dyDescent="0.25">
      <c r="A5107" s="65" t="s">
        <v>6218</v>
      </c>
      <c r="B5107" s="66">
        <v>491640</v>
      </c>
    </row>
    <row r="5108" spans="1:2" x14ac:dyDescent="0.25">
      <c r="A5108" s="65" t="s">
        <v>6219</v>
      </c>
      <c r="B5108" s="66">
        <v>586766</v>
      </c>
    </row>
    <row r="5109" spans="1:2" x14ac:dyDescent="0.25">
      <c r="A5109" s="65" t="s">
        <v>6220</v>
      </c>
      <c r="B5109" s="66">
        <v>492359</v>
      </c>
    </row>
    <row r="5110" spans="1:2" x14ac:dyDescent="0.25">
      <c r="A5110" s="65" t="s">
        <v>6221</v>
      </c>
      <c r="B5110" s="66">
        <v>593082</v>
      </c>
    </row>
    <row r="5111" spans="1:2" x14ac:dyDescent="0.25">
      <c r="A5111" s="65" t="s">
        <v>6222</v>
      </c>
      <c r="B5111" s="66">
        <v>369674</v>
      </c>
    </row>
    <row r="5112" spans="1:2" x14ac:dyDescent="0.25">
      <c r="A5112" s="65" t="s">
        <v>6223</v>
      </c>
      <c r="B5112" s="66">
        <v>216495</v>
      </c>
    </row>
    <row r="5113" spans="1:2" x14ac:dyDescent="0.25">
      <c r="A5113" s="65" t="s">
        <v>6224</v>
      </c>
      <c r="B5113" s="66">
        <v>374463</v>
      </c>
    </row>
    <row r="5114" spans="1:2" x14ac:dyDescent="0.25">
      <c r="A5114" s="65" t="s">
        <v>6225</v>
      </c>
      <c r="B5114" s="66">
        <v>216505</v>
      </c>
    </row>
    <row r="5115" spans="1:2" x14ac:dyDescent="0.25">
      <c r="A5115" s="65" t="s">
        <v>6226</v>
      </c>
      <c r="B5115" s="66">
        <v>583855</v>
      </c>
    </row>
    <row r="5116" spans="1:2" x14ac:dyDescent="0.25">
      <c r="A5116" s="65" t="s">
        <v>6227</v>
      </c>
      <c r="B5116" s="66">
        <v>575642</v>
      </c>
    </row>
    <row r="5117" spans="1:2" x14ac:dyDescent="0.25">
      <c r="A5117" s="65" t="s">
        <v>6228</v>
      </c>
      <c r="B5117" s="66">
        <v>66188</v>
      </c>
    </row>
    <row r="5118" spans="1:2" x14ac:dyDescent="0.25">
      <c r="A5118" s="65" t="s">
        <v>6229</v>
      </c>
      <c r="B5118" s="66">
        <v>64241</v>
      </c>
    </row>
    <row r="5119" spans="1:2" x14ac:dyDescent="0.25">
      <c r="A5119" s="65" t="s">
        <v>6230</v>
      </c>
      <c r="B5119" s="66">
        <v>218410</v>
      </c>
    </row>
    <row r="5120" spans="1:2" x14ac:dyDescent="0.25">
      <c r="A5120" s="65" t="s">
        <v>6231</v>
      </c>
      <c r="B5120" s="66">
        <v>216510</v>
      </c>
    </row>
    <row r="5121" spans="1:2" x14ac:dyDescent="0.25">
      <c r="A5121" s="65" t="s">
        <v>6232</v>
      </c>
      <c r="B5121" s="66">
        <v>494525</v>
      </c>
    </row>
    <row r="5122" spans="1:2" x14ac:dyDescent="0.25">
      <c r="A5122" s="65" t="s">
        <v>6233</v>
      </c>
      <c r="B5122" s="66">
        <v>491535</v>
      </c>
    </row>
    <row r="5123" spans="1:2" x14ac:dyDescent="0.25">
      <c r="A5123" s="65" t="s">
        <v>6234</v>
      </c>
      <c r="B5123" s="66">
        <v>66191</v>
      </c>
    </row>
    <row r="5124" spans="1:2" x14ac:dyDescent="0.25">
      <c r="A5124" s="65" t="s">
        <v>6235</v>
      </c>
      <c r="B5124" s="66">
        <v>493092</v>
      </c>
    </row>
    <row r="5125" spans="1:2" x14ac:dyDescent="0.25">
      <c r="A5125" s="65" t="s">
        <v>6236</v>
      </c>
      <c r="B5125" s="66">
        <v>593716</v>
      </c>
    </row>
    <row r="5126" spans="1:2" x14ac:dyDescent="0.25">
      <c r="A5126" s="65" t="s">
        <v>6237</v>
      </c>
      <c r="B5126" s="66">
        <v>575478</v>
      </c>
    </row>
    <row r="5127" spans="1:2" x14ac:dyDescent="0.25">
      <c r="A5127" s="65" t="s">
        <v>6238</v>
      </c>
      <c r="B5127" s="66">
        <v>587212</v>
      </c>
    </row>
    <row r="5128" spans="1:2" x14ac:dyDescent="0.25">
      <c r="A5128" s="65" t="s">
        <v>6239</v>
      </c>
      <c r="B5128" s="66">
        <v>67801</v>
      </c>
    </row>
    <row r="5129" spans="1:2" x14ac:dyDescent="0.25">
      <c r="A5129" s="65" t="s">
        <v>6240</v>
      </c>
      <c r="B5129" s="66">
        <v>66196</v>
      </c>
    </row>
    <row r="5130" spans="1:2" x14ac:dyDescent="0.25">
      <c r="A5130" s="65" t="s">
        <v>6241</v>
      </c>
      <c r="B5130" s="66">
        <v>577491</v>
      </c>
    </row>
    <row r="5131" spans="1:2" x14ac:dyDescent="0.25">
      <c r="A5131" s="65" t="s">
        <v>6242</v>
      </c>
      <c r="B5131" s="66">
        <v>579392</v>
      </c>
    </row>
    <row r="5132" spans="1:2" x14ac:dyDescent="0.25">
      <c r="A5132" s="65" t="s">
        <v>6243</v>
      </c>
      <c r="B5132" s="66">
        <v>494527</v>
      </c>
    </row>
    <row r="5133" spans="1:2" x14ac:dyDescent="0.25">
      <c r="A5133" s="65" t="s">
        <v>6244</v>
      </c>
      <c r="B5133" s="66">
        <v>584756</v>
      </c>
    </row>
    <row r="5134" spans="1:2" x14ac:dyDescent="0.25">
      <c r="A5134" s="65" t="s">
        <v>12478</v>
      </c>
      <c r="B5134" s="66">
        <v>594514</v>
      </c>
    </row>
    <row r="5135" spans="1:2" x14ac:dyDescent="0.25">
      <c r="A5135" s="65" t="s">
        <v>6245</v>
      </c>
      <c r="B5135" s="66">
        <v>581881</v>
      </c>
    </row>
    <row r="5136" spans="1:2" x14ac:dyDescent="0.25">
      <c r="A5136" s="65" t="s">
        <v>6246</v>
      </c>
      <c r="B5136" s="66">
        <v>64254</v>
      </c>
    </row>
    <row r="5137" spans="1:2" x14ac:dyDescent="0.25">
      <c r="A5137" s="65" t="s">
        <v>6247</v>
      </c>
      <c r="B5137" s="66">
        <v>577422</v>
      </c>
    </row>
    <row r="5138" spans="1:2" x14ac:dyDescent="0.25">
      <c r="A5138" s="65" t="s">
        <v>6248</v>
      </c>
      <c r="B5138" s="66">
        <v>59844</v>
      </c>
    </row>
    <row r="5139" spans="1:2" x14ac:dyDescent="0.25">
      <c r="A5139" s="65" t="s">
        <v>6249</v>
      </c>
      <c r="B5139" s="66">
        <v>64255</v>
      </c>
    </row>
    <row r="5140" spans="1:2" x14ac:dyDescent="0.25">
      <c r="A5140" s="65" t="s">
        <v>6250</v>
      </c>
      <c r="B5140" s="66">
        <v>64257</v>
      </c>
    </row>
    <row r="5141" spans="1:2" x14ac:dyDescent="0.25">
      <c r="A5141" s="65" t="s">
        <v>6251</v>
      </c>
      <c r="B5141" s="66">
        <v>584880</v>
      </c>
    </row>
    <row r="5142" spans="1:2" x14ac:dyDescent="0.25">
      <c r="A5142" s="65" t="s">
        <v>6252</v>
      </c>
      <c r="B5142" s="66">
        <v>581466</v>
      </c>
    </row>
    <row r="5143" spans="1:2" x14ac:dyDescent="0.25">
      <c r="A5143" s="65" t="s">
        <v>6253</v>
      </c>
      <c r="B5143" s="66">
        <v>490133</v>
      </c>
    </row>
    <row r="5144" spans="1:2" x14ac:dyDescent="0.25">
      <c r="A5144" s="65" t="s">
        <v>6254</v>
      </c>
      <c r="B5144" s="66">
        <v>374813</v>
      </c>
    </row>
    <row r="5145" spans="1:2" x14ac:dyDescent="0.25">
      <c r="A5145" s="65" t="s">
        <v>6255</v>
      </c>
      <c r="B5145" s="66">
        <v>575652</v>
      </c>
    </row>
    <row r="5146" spans="1:2" x14ac:dyDescent="0.25">
      <c r="A5146" s="65" t="s">
        <v>6256</v>
      </c>
      <c r="B5146" s="66">
        <v>587102</v>
      </c>
    </row>
    <row r="5147" spans="1:2" x14ac:dyDescent="0.25">
      <c r="A5147" s="65" t="s">
        <v>6257</v>
      </c>
      <c r="B5147" s="66">
        <v>491928</v>
      </c>
    </row>
    <row r="5148" spans="1:2" x14ac:dyDescent="0.25">
      <c r="A5148" s="65" t="s">
        <v>6258</v>
      </c>
      <c r="B5148" s="66">
        <v>576570</v>
      </c>
    </row>
    <row r="5149" spans="1:2" x14ac:dyDescent="0.25">
      <c r="A5149" s="65" t="s">
        <v>6259</v>
      </c>
      <c r="B5149" s="66">
        <v>590445</v>
      </c>
    </row>
    <row r="5150" spans="1:2" x14ac:dyDescent="0.25">
      <c r="A5150" s="65" t="s">
        <v>6260</v>
      </c>
      <c r="B5150" s="66">
        <v>67805</v>
      </c>
    </row>
    <row r="5151" spans="1:2" x14ac:dyDescent="0.25">
      <c r="A5151" s="65" t="s">
        <v>6261</v>
      </c>
      <c r="B5151" s="66">
        <v>581119</v>
      </c>
    </row>
    <row r="5152" spans="1:2" x14ac:dyDescent="0.25">
      <c r="A5152" s="65" t="s">
        <v>6262</v>
      </c>
      <c r="B5152" s="66">
        <v>497265</v>
      </c>
    </row>
    <row r="5153" spans="1:2" x14ac:dyDescent="0.25">
      <c r="A5153" s="65" t="s">
        <v>6263</v>
      </c>
      <c r="B5153" s="66">
        <v>369753</v>
      </c>
    </row>
    <row r="5154" spans="1:2" x14ac:dyDescent="0.25">
      <c r="A5154" s="65" t="s">
        <v>6264</v>
      </c>
      <c r="B5154" s="66">
        <v>67806</v>
      </c>
    </row>
    <row r="5155" spans="1:2" x14ac:dyDescent="0.25">
      <c r="A5155" s="65" t="s">
        <v>6265</v>
      </c>
      <c r="B5155" s="66">
        <v>59845</v>
      </c>
    </row>
    <row r="5156" spans="1:2" x14ac:dyDescent="0.25">
      <c r="A5156" s="65" t="s">
        <v>6266</v>
      </c>
      <c r="B5156" s="66">
        <v>588535</v>
      </c>
    </row>
    <row r="5157" spans="1:2" x14ac:dyDescent="0.25">
      <c r="A5157" s="65" t="s">
        <v>6267</v>
      </c>
      <c r="B5157" s="66">
        <v>492282</v>
      </c>
    </row>
    <row r="5158" spans="1:2" x14ac:dyDescent="0.25">
      <c r="A5158" s="65" t="s">
        <v>6268</v>
      </c>
      <c r="B5158" s="66">
        <v>216551</v>
      </c>
    </row>
    <row r="5159" spans="1:2" x14ac:dyDescent="0.25">
      <c r="A5159" s="65" t="s">
        <v>6269</v>
      </c>
      <c r="B5159" s="66">
        <v>66204</v>
      </c>
    </row>
    <row r="5160" spans="1:2" x14ac:dyDescent="0.25">
      <c r="A5160" s="65" t="s">
        <v>6270</v>
      </c>
      <c r="B5160" s="66">
        <v>216554</v>
      </c>
    </row>
    <row r="5161" spans="1:2" x14ac:dyDescent="0.25">
      <c r="A5161" s="65" t="s">
        <v>6271</v>
      </c>
      <c r="B5161" s="66">
        <v>369768</v>
      </c>
    </row>
    <row r="5162" spans="1:2" x14ac:dyDescent="0.25">
      <c r="A5162" s="65" t="s">
        <v>6272</v>
      </c>
      <c r="B5162" s="66">
        <v>580196</v>
      </c>
    </row>
    <row r="5163" spans="1:2" x14ac:dyDescent="0.25">
      <c r="A5163" s="65" t="s">
        <v>6273</v>
      </c>
      <c r="B5163" s="66">
        <v>270430</v>
      </c>
    </row>
    <row r="5164" spans="1:2" x14ac:dyDescent="0.25">
      <c r="A5164" s="65" t="s">
        <v>6274</v>
      </c>
      <c r="B5164" s="66">
        <v>216557</v>
      </c>
    </row>
    <row r="5165" spans="1:2" x14ac:dyDescent="0.25">
      <c r="A5165" s="65" t="s">
        <v>6275</v>
      </c>
      <c r="B5165" s="66">
        <v>582931</v>
      </c>
    </row>
    <row r="5166" spans="1:2" x14ac:dyDescent="0.25">
      <c r="A5166" s="65" t="s">
        <v>6276</v>
      </c>
      <c r="B5166" s="66">
        <v>64892</v>
      </c>
    </row>
    <row r="5167" spans="1:2" x14ac:dyDescent="0.25">
      <c r="A5167" s="65" t="s">
        <v>6277</v>
      </c>
      <c r="B5167" s="66">
        <v>587024</v>
      </c>
    </row>
    <row r="5168" spans="1:2" x14ac:dyDescent="0.25">
      <c r="A5168" s="65" t="s">
        <v>6278</v>
      </c>
      <c r="B5168" s="66">
        <v>218426</v>
      </c>
    </row>
    <row r="5169" spans="1:2" x14ac:dyDescent="0.25">
      <c r="A5169" s="65" t="s">
        <v>6279</v>
      </c>
      <c r="B5169" s="66">
        <v>574810</v>
      </c>
    </row>
    <row r="5170" spans="1:2" x14ac:dyDescent="0.25">
      <c r="A5170" s="65" t="s">
        <v>6280</v>
      </c>
      <c r="B5170" s="66">
        <v>369794</v>
      </c>
    </row>
    <row r="5171" spans="1:2" x14ac:dyDescent="0.25">
      <c r="A5171" s="65" t="s">
        <v>6281</v>
      </c>
      <c r="B5171" s="66">
        <v>592853</v>
      </c>
    </row>
    <row r="5172" spans="1:2" x14ac:dyDescent="0.25">
      <c r="A5172" s="65" t="s">
        <v>6282</v>
      </c>
      <c r="B5172" s="66">
        <v>67809</v>
      </c>
    </row>
    <row r="5173" spans="1:2" x14ac:dyDescent="0.25">
      <c r="A5173" s="65" t="s">
        <v>6283</v>
      </c>
      <c r="B5173" s="66">
        <v>492726</v>
      </c>
    </row>
    <row r="5174" spans="1:2" x14ac:dyDescent="0.25">
      <c r="A5174" s="65" t="s">
        <v>6284</v>
      </c>
      <c r="B5174" s="66">
        <v>576440</v>
      </c>
    </row>
    <row r="5175" spans="1:2" x14ac:dyDescent="0.25">
      <c r="A5175" s="65" t="s">
        <v>6285</v>
      </c>
      <c r="B5175" s="66">
        <v>576560</v>
      </c>
    </row>
    <row r="5176" spans="1:2" x14ac:dyDescent="0.25">
      <c r="A5176" s="65" t="s">
        <v>6286</v>
      </c>
      <c r="B5176" s="66">
        <v>585857</v>
      </c>
    </row>
    <row r="5177" spans="1:2" x14ac:dyDescent="0.25">
      <c r="A5177" s="65" t="s">
        <v>6287</v>
      </c>
      <c r="B5177" s="66">
        <v>584813</v>
      </c>
    </row>
    <row r="5178" spans="1:2" x14ac:dyDescent="0.25">
      <c r="A5178" s="65" t="s">
        <v>6288</v>
      </c>
      <c r="B5178" s="66">
        <v>583064</v>
      </c>
    </row>
    <row r="5179" spans="1:2" x14ac:dyDescent="0.25">
      <c r="A5179" s="65" t="s">
        <v>6289</v>
      </c>
      <c r="B5179" s="66">
        <v>490701</v>
      </c>
    </row>
    <row r="5180" spans="1:2" x14ac:dyDescent="0.25">
      <c r="A5180" s="65" t="s">
        <v>6290</v>
      </c>
      <c r="B5180" s="66">
        <v>270504</v>
      </c>
    </row>
    <row r="5181" spans="1:2" x14ac:dyDescent="0.25">
      <c r="A5181" s="65" t="s">
        <v>6291</v>
      </c>
      <c r="B5181" s="66">
        <v>42822</v>
      </c>
    </row>
    <row r="5182" spans="1:2" x14ac:dyDescent="0.25">
      <c r="A5182" s="65" t="s">
        <v>6292</v>
      </c>
      <c r="B5182" s="66">
        <v>575329</v>
      </c>
    </row>
    <row r="5183" spans="1:2" x14ac:dyDescent="0.25">
      <c r="A5183" s="65" t="s">
        <v>6293</v>
      </c>
      <c r="B5183" s="66">
        <v>64896</v>
      </c>
    </row>
    <row r="5184" spans="1:2" x14ac:dyDescent="0.25">
      <c r="A5184" s="65" t="s">
        <v>6294</v>
      </c>
      <c r="B5184" s="66">
        <v>578885</v>
      </c>
    </row>
    <row r="5185" spans="1:2" x14ac:dyDescent="0.25">
      <c r="A5185" s="65" t="s">
        <v>6295</v>
      </c>
      <c r="B5185" s="66">
        <v>64897</v>
      </c>
    </row>
    <row r="5186" spans="1:2" x14ac:dyDescent="0.25">
      <c r="A5186" s="65" t="s">
        <v>6296</v>
      </c>
      <c r="B5186" s="66">
        <v>218431</v>
      </c>
    </row>
    <row r="5187" spans="1:2" x14ac:dyDescent="0.25">
      <c r="A5187" s="65" t="s">
        <v>6297</v>
      </c>
      <c r="B5187" s="66">
        <v>592768</v>
      </c>
    </row>
    <row r="5188" spans="1:2" x14ac:dyDescent="0.25">
      <c r="A5188" s="65" t="s">
        <v>6298</v>
      </c>
      <c r="B5188" s="66">
        <v>593433</v>
      </c>
    </row>
    <row r="5189" spans="1:2" x14ac:dyDescent="0.25">
      <c r="A5189" s="65" t="s">
        <v>6299</v>
      </c>
      <c r="B5189" s="66">
        <v>588462</v>
      </c>
    </row>
    <row r="5190" spans="1:2" x14ac:dyDescent="0.25">
      <c r="A5190" s="65" t="s">
        <v>6300</v>
      </c>
      <c r="B5190" s="66">
        <v>586161</v>
      </c>
    </row>
    <row r="5191" spans="1:2" x14ac:dyDescent="0.25">
      <c r="A5191" s="65" t="s">
        <v>6301</v>
      </c>
      <c r="B5191" s="66">
        <v>66214</v>
      </c>
    </row>
    <row r="5192" spans="1:2" x14ac:dyDescent="0.25">
      <c r="A5192" s="65" t="s">
        <v>6302</v>
      </c>
      <c r="B5192" s="66">
        <v>369845</v>
      </c>
    </row>
    <row r="5193" spans="1:2" x14ac:dyDescent="0.25">
      <c r="A5193" s="65" t="s">
        <v>6303</v>
      </c>
      <c r="B5193" s="66">
        <v>290426</v>
      </c>
    </row>
    <row r="5194" spans="1:2" x14ac:dyDescent="0.25">
      <c r="A5194" s="65" t="s">
        <v>6304</v>
      </c>
      <c r="B5194" s="66">
        <v>492102</v>
      </c>
    </row>
    <row r="5195" spans="1:2" x14ac:dyDescent="0.25">
      <c r="A5195" s="65" t="s">
        <v>6305</v>
      </c>
      <c r="B5195" s="66">
        <v>585460</v>
      </c>
    </row>
    <row r="5196" spans="1:2" x14ac:dyDescent="0.25">
      <c r="A5196" s="65" t="s">
        <v>6306</v>
      </c>
      <c r="B5196" s="66">
        <v>493388</v>
      </c>
    </row>
    <row r="5197" spans="1:2" x14ac:dyDescent="0.25">
      <c r="A5197" s="65" t="s">
        <v>6307</v>
      </c>
      <c r="B5197" s="66">
        <v>589070</v>
      </c>
    </row>
    <row r="5198" spans="1:2" x14ac:dyDescent="0.25">
      <c r="A5198" s="65" t="s">
        <v>6308</v>
      </c>
      <c r="B5198" s="66">
        <v>591096</v>
      </c>
    </row>
    <row r="5199" spans="1:2" x14ac:dyDescent="0.25">
      <c r="A5199" s="65" t="s">
        <v>6309</v>
      </c>
      <c r="B5199" s="66">
        <v>575718</v>
      </c>
    </row>
    <row r="5200" spans="1:2" x14ac:dyDescent="0.25">
      <c r="A5200" s="65" t="s">
        <v>6310</v>
      </c>
      <c r="B5200" s="66">
        <v>580671</v>
      </c>
    </row>
    <row r="5201" spans="1:2" x14ac:dyDescent="0.25">
      <c r="A5201" s="65" t="s">
        <v>6311</v>
      </c>
      <c r="B5201" s="66">
        <v>586819</v>
      </c>
    </row>
    <row r="5202" spans="1:2" x14ac:dyDescent="0.25">
      <c r="A5202" s="65" t="s">
        <v>6312</v>
      </c>
      <c r="B5202" s="66">
        <v>583651</v>
      </c>
    </row>
    <row r="5203" spans="1:2" x14ac:dyDescent="0.25">
      <c r="A5203" s="65" t="s">
        <v>6313</v>
      </c>
      <c r="B5203" s="66">
        <v>576864</v>
      </c>
    </row>
    <row r="5204" spans="1:2" x14ac:dyDescent="0.25">
      <c r="A5204" s="65" t="s">
        <v>6314</v>
      </c>
      <c r="B5204" s="66">
        <v>586367</v>
      </c>
    </row>
    <row r="5205" spans="1:2" x14ac:dyDescent="0.25">
      <c r="A5205" s="65" t="s">
        <v>6315</v>
      </c>
      <c r="B5205" s="66">
        <v>589677</v>
      </c>
    </row>
    <row r="5206" spans="1:2" x14ac:dyDescent="0.25">
      <c r="A5206" s="65" t="s">
        <v>6316</v>
      </c>
      <c r="B5206" s="66">
        <v>590194</v>
      </c>
    </row>
    <row r="5207" spans="1:2" x14ac:dyDescent="0.25">
      <c r="A5207" s="65" t="s">
        <v>6317</v>
      </c>
      <c r="B5207" s="66">
        <v>216601</v>
      </c>
    </row>
    <row r="5208" spans="1:2" x14ac:dyDescent="0.25">
      <c r="A5208" s="65" t="s">
        <v>6318</v>
      </c>
      <c r="B5208" s="66">
        <v>587909</v>
      </c>
    </row>
    <row r="5209" spans="1:2" x14ac:dyDescent="0.25">
      <c r="A5209" s="65" t="s">
        <v>6319</v>
      </c>
      <c r="B5209" s="66">
        <v>584150</v>
      </c>
    </row>
    <row r="5210" spans="1:2" x14ac:dyDescent="0.25">
      <c r="A5210" s="65" t="s">
        <v>6320</v>
      </c>
      <c r="B5210" s="66">
        <v>491028</v>
      </c>
    </row>
    <row r="5211" spans="1:2" x14ac:dyDescent="0.25">
      <c r="A5211" s="65" t="s">
        <v>6321</v>
      </c>
      <c r="B5211" s="66">
        <v>211939</v>
      </c>
    </row>
    <row r="5212" spans="1:2" x14ac:dyDescent="0.25">
      <c r="A5212" s="65" t="s">
        <v>6322</v>
      </c>
      <c r="B5212" s="66">
        <v>586743</v>
      </c>
    </row>
    <row r="5213" spans="1:2" x14ac:dyDescent="0.25">
      <c r="A5213" s="65" t="s">
        <v>6323</v>
      </c>
      <c r="B5213" s="66">
        <v>574750</v>
      </c>
    </row>
    <row r="5214" spans="1:2" x14ac:dyDescent="0.25">
      <c r="A5214" s="65" t="s">
        <v>6324</v>
      </c>
      <c r="B5214" s="66">
        <v>544405</v>
      </c>
    </row>
    <row r="5215" spans="1:2" x14ac:dyDescent="0.25">
      <c r="A5215" s="65" t="s">
        <v>6325</v>
      </c>
      <c r="B5215" s="66">
        <v>574879</v>
      </c>
    </row>
    <row r="5216" spans="1:2" x14ac:dyDescent="0.25">
      <c r="A5216" s="65" t="s">
        <v>6326</v>
      </c>
      <c r="B5216" s="66">
        <v>64308</v>
      </c>
    </row>
    <row r="5217" spans="1:2" x14ac:dyDescent="0.25">
      <c r="A5217" s="65" t="s">
        <v>79</v>
      </c>
      <c r="B5217" s="66">
        <v>589916</v>
      </c>
    </row>
    <row r="5218" spans="1:2" x14ac:dyDescent="0.25">
      <c r="A5218" s="65" t="s">
        <v>6327</v>
      </c>
      <c r="B5218" s="66">
        <v>589915</v>
      </c>
    </row>
    <row r="5219" spans="1:2" x14ac:dyDescent="0.25">
      <c r="A5219" s="65" t="s">
        <v>6328</v>
      </c>
      <c r="B5219" s="66">
        <v>492466</v>
      </c>
    </row>
    <row r="5220" spans="1:2" x14ac:dyDescent="0.25">
      <c r="A5220" s="65" t="s">
        <v>6329</v>
      </c>
      <c r="B5220" s="66">
        <v>66219</v>
      </c>
    </row>
    <row r="5221" spans="1:2" x14ac:dyDescent="0.25">
      <c r="A5221" s="65" t="s">
        <v>6330</v>
      </c>
      <c r="B5221" s="66">
        <v>44412</v>
      </c>
    </row>
    <row r="5222" spans="1:2" x14ac:dyDescent="0.25">
      <c r="A5222" s="65" t="s">
        <v>6331</v>
      </c>
      <c r="B5222" s="66">
        <v>576694</v>
      </c>
    </row>
    <row r="5223" spans="1:2" x14ac:dyDescent="0.25">
      <c r="A5223" s="65" t="s">
        <v>6332</v>
      </c>
      <c r="B5223" s="66">
        <v>588709</v>
      </c>
    </row>
    <row r="5224" spans="1:2" x14ac:dyDescent="0.25">
      <c r="A5224" s="65" t="s">
        <v>6333</v>
      </c>
      <c r="B5224" s="66">
        <v>580388</v>
      </c>
    </row>
    <row r="5225" spans="1:2" x14ac:dyDescent="0.25">
      <c r="A5225" s="65" t="s">
        <v>6334</v>
      </c>
      <c r="B5225" s="66">
        <v>106311</v>
      </c>
    </row>
    <row r="5226" spans="1:2" x14ac:dyDescent="0.25">
      <c r="A5226" s="65" t="s">
        <v>6335</v>
      </c>
      <c r="B5226" s="66">
        <v>575789</v>
      </c>
    </row>
    <row r="5227" spans="1:2" x14ac:dyDescent="0.25">
      <c r="A5227" s="65" t="s">
        <v>6336</v>
      </c>
      <c r="B5227" s="66">
        <v>579517</v>
      </c>
    </row>
    <row r="5228" spans="1:2" x14ac:dyDescent="0.25">
      <c r="A5228" s="65" t="s">
        <v>6337</v>
      </c>
      <c r="B5228" s="66">
        <v>584020</v>
      </c>
    </row>
    <row r="5229" spans="1:2" x14ac:dyDescent="0.25">
      <c r="A5229" s="65" t="s">
        <v>6338</v>
      </c>
      <c r="B5229" s="66">
        <v>580845</v>
      </c>
    </row>
    <row r="5230" spans="1:2" x14ac:dyDescent="0.25">
      <c r="A5230" s="65" t="s">
        <v>6339</v>
      </c>
      <c r="B5230" s="66">
        <v>487143</v>
      </c>
    </row>
    <row r="5231" spans="1:2" x14ac:dyDescent="0.25">
      <c r="A5231" s="65" t="s">
        <v>6340</v>
      </c>
      <c r="B5231" s="66">
        <v>586129</v>
      </c>
    </row>
    <row r="5232" spans="1:2" x14ac:dyDescent="0.25">
      <c r="A5232" s="65" t="s">
        <v>6341</v>
      </c>
      <c r="B5232" s="66">
        <v>64317</v>
      </c>
    </row>
    <row r="5233" spans="1:2" x14ac:dyDescent="0.25">
      <c r="A5233" s="65" t="s">
        <v>6342</v>
      </c>
      <c r="B5233" s="66">
        <v>106407</v>
      </c>
    </row>
    <row r="5234" spans="1:2" x14ac:dyDescent="0.25">
      <c r="A5234" s="65" t="s">
        <v>6343</v>
      </c>
      <c r="B5234" s="66">
        <v>490805</v>
      </c>
    </row>
    <row r="5235" spans="1:2" x14ac:dyDescent="0.25">
      <c r="A5235" s="65" t="s">
        <v>6344</v>
      </c>
      <c r="B5235" s="66">
        <v>487122</v>
      </c>
    </row>
    <row r="5236" spans="1:2" x14ac:dyDescent="0.25">
      <c r="A5236" s="65" t="s">
        <v>6345</v>
      </c>
      <c r="B5236" s="66">
        <v>59867</v>
      </c>
    </row>
    <row r="5237" spans="1:2" x14ac:dyDescent="0.25">
      <c r="A5237" s="65" t="s">
        <v>6346</v>
      </c>
      <c r="B5237" s="66">
        <v>580754</v>
      </c>
    </row>
    <row r="5238" spans="1:2" x14ac:dyDescent="0.25">
      <c r="A5238" s="65" t="s">
        <v>6347</v>
      </c>
      <c r="B5238" s="66">
        <v>369918</v>
      </c>
    </row>
    <row r="5239" spans="1:2" x14ac:dyDescent="0.25">
      <c r="A5239" s="65" t="s">
        <v>6348</v>
      </c>
      <c r="B5239" s="66">
        <v>218434</v>
      </c>
    </row>
    <row r="5240" spans="1:2" x14ac:dyDescent="0.25">
      <c r="A5240" s="65" t="s">
        <v>6349</v>
      </c>
      <c r="B5240" s="66">
        <v>216617</v>
      </c>
    </row>
    <row r="5241" spans="1:2" x14ac:dyDescent="0.25">
      <c r="A5241" s="65" t="s">
        <v>6350</v>
      </c>
      <c r="B5241" s="66">
        <v>369926</v>
      </c>
    </row>
    <row r="5242" spans="1:2" x14ac:dyDescent="0.25">
      <c r="A5242" s="65" t="s">
        <v>6351</v>
      </c>
      <c r="B5242" s="66">
        <v>576711</v>
      </c>
    </row>
    <row r="5243" spans="1:2" x14ac:dyDescent="0.25">
      <c r="A5243" s="65" t="s">
        <v>6352</v>
      </c>
      <c r="B5243" s="66">
        <v>64325</v>
      </c>
    </row>
    <row r="5244" spans="1:2" x14ac:dyDescent="0.25">
      <c r="A5244" s="65" t="s">
        <v>6353</v>
      </c>
      <c r="B5244" s="66">
        <v>584520</v>
      </c>
    </row>
    <row r="5245" spans="1:2" x14ac:dyDescent="0.25">
      <c r="A5245" s="65" t="s">
        <v>6354</v>
      </c>
      <c r="B5245" s="66">
        <v>218435</v>
      </c>
    </row>
    <row r="5246" spans="1:2" x14ac:dyDescent="0.25">
      <c r="A5246" s="65" t="s">
        <v>6355</v>
      </c>
      <c r="B5246" s="66">
        <v>218436</v>
      </c>
    </row>
    <row r="5247" spans="1:2" x14ac:dyDescent="0.25">
      <c r="A5247" s="65" t="s">
        <v>6356</v>
      </c>
      <c r="B5247" s="66">
        <v>586742</v>
      </c>
    </row>
    <row r="5248" spans="1:2" x14ac:dyDescent="0.25">
      <c r="A5248" s="65" t="s">
        <v>6357</v>
      </c>
      <c r="B5248" s="66">
        <v>494655</v>
      </c>
    </row>
    <row r="5249" spans="1:2" x14ac:dyDescent="0.25">
      <c r="A5249" s="65" t="s">
        <v>6358</v>
      </c>
      <c r="B5249" s="66">
        <v>497468</v>
      </c>
    </row>
    <row r="5250" spans="1:2" x14ac:dyDescent="0.25">
      <c r="A5250" s="65" t="s">
        <v>6359</v>
      </c>
      <c r="B5250" s="66">
        <v>576567</v>
      </c>
    </row>
    <row r="5251" spans="1:2" x14ac:dyDescent="0.25">
      <c r="A5251" s="65" t="s">
        <v>6360</v>
      </c>
      <c r="B5251" s="66">
        <v>218437</v>
      </c>
    </row>
    <row r="5252" spans="1:2" x14ac:dyDescent="0.25">
      <c r="A5252" s="65" t="s">
        <v>6361</v>
      </c>
      <c r="B5252" s="66">
        <v>588721</v>
      </c>
    </row>
    <row r="5253" spans="1:2" x14ac:dyDescent="0.25">
      <c r="A5253" s="65" t="s">
        <v>6362</v>
      </c>
      <c r="B5253" s="66">
        <v>369959</v>
      </c>
    </row>
    <row r="5254" spans="1:2" x14ac:dyDescent="0.25">
      <c r="A5254" s="65" t="s">
        <v>6363</v>
      </c>
      <c r="B5254" s="66">
        <v>270636</v>
      </c>
    </row>
    <row r="5255" spans="1:2" x14ac:dyDescent="0.25">
      <c r="A5255" s="65" t="s">
        <v>6364</v>
      </c>
      <c r="B5255" s="66">
        <v>577362</v>
      </c>
    </row>
    <row r="5256" spans="1:2" x14ac:dyDescent="0.25">
      <c r="A5256" s="65" t="s">
        <v>6365</v>
      </c>
      <c r="B5256" s="66">
        <v>586463</v>
      </c>
    </row>
    <row r="5257" spans="1:2" x14ac:dyDescent="0.25">
      <c r="A5257" s="65" t="s">
        <v>6366</v>
      </c>
      <c r="B5257" s="66">
        <v>218438</v>
      </c>
    </row>
    <row r="5258" spans="1:2" x14ac:dyDescent="0.25">
      <c r="A5258" s="65" t="s">
        <v>6367</v>
      </c>
      <c r="B5258" s="66">
        <v>580842</v>
      </c>
    </row>
    <row r="5259" spans="1:2" x14ac:dyDescent="0.25">
      <c r="A5259" s="65" t="s">
        <v>6368</v>
      </c>
      <c r="B5259" s="66">
        <v>493418</v>
      </c>
    </row>
    <row r="5260" spans="1:2" x14ac:dyDescent="0.25">
      <c r="A5260" s="65" t="s">
        <v>6369</v>
      </c>
      <c r="B5260" s="66">
        <v>591277</v>
      </c>
    </row>
    <row r="5261" spans="1:2" x14ac:dyDescent="0.25">
      <c r="A5261" s="65" t="s">
        <v>6370</v>
      </c>
      <c r="B5261" s="66">
        <v>294430</v>
      </c>
    </row>
    <row r="5262" spans="1:2" x14ac:dyDescent="0.25">
      <c r="A5262" s="65" t="s">
        <v>6371</v>
      </c>
      <c r="B5262" s="66">
        <v>64345</v>
      </c>
    </row>
    <row r="5263" spans="1:2" x14ac:dyDescent="0.25">
      <c r="A5263" s="65" t="s">
        <v>6372</v>
      </c>
      <c r="B5263" s="66">
        <v>64348</v>
      </c>
    </row>
    <row r="5264" spans="1:2" x14ac:dyDescent="0.25">
      <c r="A5264" s="65" t="s">
        <v>6373</v>
      </c>
      <c r="B5264" s="66">
        <v>581238</v>
      </c>
    </row>
    <row r="5265" spans="1:2" x14ac:dyDescent="0.25">
      <c r="A5265" s="65" t="s">
        <v>6374</v>
      </c>
      <c r="B5265" s="66">
        <v>584956</v>
      </c>
    </row>
    <row r="5266" spans="1:2" x14ac:dyDescent="0.25">
      <c r="A5266" s="65" t="s">
        <v>6375</v>
      </c>
      <c r="B5266" s="66">
        <v>66230</v>
      </c>
    </row>
    <row r="5267" spans="1:2" x14ac:dyDescent="0.25">
      <c r="A5267" s="65" t="s">
        <v>6376</v>
      </c>
      <c r="B5267" s="66">
        <v>369987</v>
      </c>
    </row>
    <row r="5268" spans="1:2" x14ac:dyDescent="0.25">
      <c r="A5268" s="65" t="s">
        <v>6377</v>
      </c>
      <c r="B5268" s="66">
        <v>584729</v>
      </c>
    </row>
    <row r="5269" spans="1:2" x14ac:dyDescent="0.25">
      <c r="A5269" s="65" t="s">
        <v>6378</v>
      </c>
      <c r="B5269" s="66">
        <v>216636</v>
      </c>
    </row>
    <row r="5270" spans="1:2" x14ac:dyDescent="0.25">
      <c r="A5270" s="65" t="s">
        <v>969</v>
      </c>
      <c r="B5270" s="66">
        <v>592415</v>
      </c>
    </row>
    <row r="5271" spans="1:2" x14ac:dyDescent="0.25">
      <c r="A5271" s="65" t="s">
        <v>6379</v>
      </c>
      <c r="B5271" s="66">
        <v>223949</v>
      </c>
    </row>
    <row r="5272" spans="1:2" x14ac:dyDescent="0.25">
      <c r="A5272" s="65" t="s">
        <v>6380</v>
      </c>
      <c r="B5272" s="66">
        <v>577993</v>
      </c>
    </row>
    <row r="5273" spans="1:2" x14ac:dyDescent="0.25">
      <c r="A5273" s="65" t="s">
        <v>6381</v>
      </c>
      <c r="B5273" s="66">
        <v>67832</v>
      </c>
    </row>
    <row r="5274" spans="1:2" x14ac:dyDescent="0.25">
      <c r="A5274" s="65" t="s">
        <v>6382</v>
      </c>
      <c r="B5274" s="66">
        <v>64354</v>
      </c>
    </row>
    <row r="5275" spans="1:2" x14ac:dyDescent="0.25">
      <c r="A5275" s="65" t="s">
        <v>6383</v>
      </c>
      <c r="B5275" s="66">
        <v>216651</v>
      </c>
    </row>
    <row r="5276" spans="1:2" x14ac:dyDescent="0.25">
      <c r="A5276" s="65" t="s">
        <v>6384</v>
      </c>
      <c r="B5276" s="66">
        <v>576607</v>
      </c>
    </row>
    <row r="5277" spans="1:2" x14ac:dyDescent="0.25">
      <c r="A5277" s="65" t="s">
        <v>6385</v>
      </c>
      <c r="B5277" s="66">
        <v>66232</v>
      </c>
    </row>
    <row r="5278" spans="1:2" x14ac:dyDescent="0.25">
      <c r="A5278" s="65" t="s">
        <v>6386</v>
      </c>
      <c r="B5278" s="66">
        <v>66233</v>
      </c>
    </row>
    <row r="5279" spans="1:2" x14ac:dyDescent="0.25">
      <c r="A5279" s="65" t="s">
        <v>6387</v>
      </c>
      <c r="B5279" s="66">
        <v>581598</v>
      </c>
    </row>
    <row r="5280" spans="1:2" x14ac:dyDescent="0.25">
      <c r="A5280" s="65" t="s">
        <v>6388</v>
      </c>
      <c r="B5280" s="66">
        <v>270699</v>
      </c>
    </row>
    <row r="5281" spans="1:2" x14ac:dyDescent="0.25">
      <c r="A5281" s="65" t="s">
        <v>6389</v>
      </c>
      <c r="B5281" s="66">
        <v>218448</v>
      </c>
    </row>
    <row r="5282" spans="1:2" x14ac:dyDescent="0.25">
      <c r="A5282" s="65" t="s">
        <v>6390</v>
      </c>
      <c r="B5282" s="66">
        <v>587248</v>
      </c>
    </row>
    <row r="5283" spans="1:2" x14ac:dyDescent="0.25">
      <c r="A5283" s="65" t="s">
        <v>6391</v>
      </c>
      <c r="B5283" s="66">
        <v>577296</v>
      </c>
    </row>
    <row r="5284" spans="1:2" x14ac:dyDescent="0.25">
      <c r="A5284" s="65" t="s">
        <v>6392</v>
      </c>
      <c r="B5284" s="66">
        <v>494542</v>
      </c>
    </row>
    <row r="5285" spans="1:2" x14ac:dyDescent="0.25">
      <c r="A5285" s="65" t="s">
        <v>6393</v>
      </c>
      <c r="B5285" s="66">
        <v>3601</v>
      </c>
    </row>
    <row r="5286" spans="1:2" x14ac:dyDescent="0.25">
      <c r="A5286" s="65" t="s">
        <v>6394</v>
      </c>
      <c r="B5286" s="66">
        <v>579485</v>
      </c>
    </row>
    <row r="5287" spans="1:2" x14ac:dyDescent="0.25">
      <c r="A5287" s="65" t="s">
        <v>6395</v>
      </c>
      <c r="B5287" s="66">
        <v>64365</v>
      </c>
    </row>
    <row r="5288" spans="1:2" x14ac:dyDescent="0.25">
      <c r="A5288" s="65" t="s">
        <v>6396</v>
      </c>
      <c r="B5288" s="66">
        <v>580524</v>
      </c>
    </row>
    <row r="5289" spans="1:2" x14ac:dyDescent="0.25">
      <c r="A5289" s="65" t="s">
        <v>6397</v>
      </c>
      <c r="B5289" s="66">
        <v>64369</v>
      </c>
    </row>
    <row r="5290" spans="1:2" x14ac:dyDescent="0.25">
      <c r="A5290" s="65" t="s">
        <v>6398</v>
      </c>
      <c r="B5290" s="66">
        <v>104775</v>
      </c>
    </row>
    <row r="5291" spans="1:2" x14ac:dyDescent="0.25">
      <c r="A5291" s="65" t="s">
        <v>6399</v>
      </c>
      <c r="B5291" s="66">
        <v>490676</v>
      </c>
    </row>
    <row r="5292" spans="1:2" x14ac:dyDescent="0.25">
      <c r="A5292" s="65" t="s">
        <v>6400</v>
      </c>
      <c r="B5292" s="66">
        <v>64372</v>
      </c>
    </row>
    <row r="5293" spans="1:2" x14ac:dyDescent="0.25">
      <c r="A5293" s="65" t="s">
        <v>80</v>
      </c>
      <c r="B5293" s="66">
        <v>584180</v>
      </c>
    </row>
    <row r="5294" spans="1:2" x14ac:dyDescent="0.25">
      <c r="A5294" s="65" t="s">
        <v>6401</v>
      </c>
      <c r="B5294" s="66">
        <v>370025</v>
      </c>
    </row>
    <row r="5295" spans="1:2" x14ac:dyDescent="0.25">
      <c r="A5295" s="65" t="s">
        <v>6402</v>
      </c>
      <c r="B5295" s="66">
        <v>490483</v>
      </c>
    </row>
    <row r="5296" spans="1:2" x14ac:dyDescent="0.25">
      <c r="A5296" s="65" t="s">
        <v>6403</v>
      </c>
      <c r="B5296" s="66">
        <v>590405</v>
      </c>
    </row>
    <row r="5297" spans="1:2" x14ac:dyDescent="0.25">
      <c r="A5297" s="65" t="s">
        <v>6404</v>
      </c>
      <c r="B5297" s="66">
        <v>582073</v>
      </c>
    </row>
    <row r="5298" spans="1:2" x14ac:dyDescent="0.25">
      <c r="A5298" s="65" t="s">
        <v>81</v>
      </c>
      <c r="B5298" s="66">
        <v>589605</v>
      </c>
    </row>
    <row r="5299" spans="1:2" x14ac:dyDescent="0.25">
      <c r="A5299" s="65" t="s">
        <v>6405</v>
      </c>
      <c r="B5299" s="66">
        <v>59876</v>
      </c>
    </row>
    <row r="5300" spans="1:2" x14ac:dyDescent="0.25">
      <c r="A5300" s="65" t="s">
        <v>6406</v>
      </c>
      <c r="B5300" s="66">
        <v>584204</v>
      </c>
    </row>
    <row r="5301" spans="1:2" x14ac:dyDescent="0.25">
      <c r="A5301" s="65" t="s">
        <v>6407</v>
      </c>
      <c r="B5301" s="66">
        <v>270715</v>
      </c>
    </row>
    <row r="5302" spans="1:2" x14ac:dyDescent="0.25">
      <c r="A5302" s="65" t="s">
        <v>6408</v>
      </c>
      <c r="B5302" s="66">
        <v>59877</v>
      </c>
    </row>
    <row r="5303" spans="1:2" x14ac:dyDescent="0.25">
      <c r="A5303" s="65" t="s">
        <v>6409</v>
      </c>
      <c r="B5303" s="66">
        <v>64378</v>
      </c>
    </row>
    <row r="5304" spans="1:2" x14ac:dyDescent="0.25">
      <c r="A5304" s="65" t="s">
        <v>6410</v>
      </c>
      <c r="B5304" s="66">
        <v>59878</v>
      </c>
    </row>
    <row r="5305" spans="1:2" x14ac:dyDescent="0.25">
      <c r="A5305" s="65" t="s">
        <v>6411</v>
      </c>
      <c r="B5305" s="66">
        <v>67838</v>
      </c>
    </row>
    <row r="5306" spans="1:2" x14ac:dyDescent="0.25">
      <c r="A5306" s="65" t="s">
        <v>6412</v>
      </c>
      <c r="B5306" s="66">
        <v>106763</v>
      </c>
    </row>
    <row r="5307" spans="1:2" x14ac:dyDescent="0.25">
      <c r="A5307" s="65" t="s">
        <v>6413</v>
      </c>
      <c r="B5307" s="66">
        <v>370050</v>
      </c>
    </row>
    <row r="5308" spans="1:2" x14ac:dyDescent="0.25">
      <c r="A5308" s="65" t="s">
        <v>6414</v>
      </c>
      <c r="B5308" s="66">
        <v>106058</v>
      </c>
    </row>
    <row r="5309" spans="1:2" x14ac:dyDescent="0.25">
      <c r="A5309" s="65" t="s">
        <v>6415</v>
      </c>
      <c r="B5309" s="66">
        <v>104200</v>
      </c>
    </row>
    <row r="5310" spans="1:2" x14ac:dyDescent="0.25">
      <c r="A5310" s="65" t="s">
        <v>6416</v>
      </c>
      <c r="B5310" s="66">
        <v>585951</v>
      </c>
    </row>
    <row r="5311" spans="1:2" x14ac:dyDescent="0.25">
      <c r="A5311" s="65" t="s">
        <v>6417</v>
      </c>
      <c r="B5311" s="66">
        <v>579210</v>
      </c>
    </row>
    <row r="5312" spans="1:2" x14ac:dyDescent="0.25">
      <c r="A5312" s="65" t="s">
        <v>6418</v>
      </c>
      <c r="B5312" s="66">
        <v>64382</v>
      </c>
    </row>
    <row r="5313" spans="1:2" x14ac:dyDescent="0.25">
      <c r="A5313" s="65" t="s">
        <v>6419</v>
      </c>
      <c r="B5313" s="66">
        <v>493078</v>
      </c>
    </row>
    <row r="5314" spans="1:2" x14ac:dyDescent="0.25">
      <c r="A5314" s="65" t="s">
        <v>6420</v>
      </c>
      <c r="B5314" s="66">
        <v>64389</v>
      </c>
    </row>
    <row r="5315" spans="1:2" x14ac:dyDescent="0.25">
      <c r="A5315" s="65" t="s">
        <v>6421</v>
      </c>
      <c r="B5315" s="66">
        <v>592880</v>
      </c>
    </row>
    <row r="5316" spans="1:2" x14ac:dyDescent="0.25">
      <c r="A5316" s="65" t="s">
        <v>6422</v>
      </c>
      <c r="B5316" s="66">
        <v>490809</v>
      </c>
    </row>
    <row r="5317" spans="1:2" x14ac:dyDescent="0.25">
      <c r="A5317" s="65" t="s">
        <v>6423</v>
      </c>
      <c r="B5317" s="66">
        <v>494545</v>
      </c>
    </row>
    <row r="5318" spans="1:2" x14ac:dyDescent="0.25">
      <c r="A5318" s="65" t="s">
        <v>6424</v>
      </c>
      <c r="B5318" s="66">
        <v>487332</v>
      </c>
    </row>
    <row r="5319" spans="1:2" x14ac:dyDescent="0.25">
      <c r="A5319" s="65" t="s">
        <v>6425</v>
      </c>
      <c r="B5319" s="66">
        <v>42279</v>
      </c>
    </row>
    <row r="5320" spans="1:2" x14ac:dyDescent="0.25">
      <c r="A5320" s="65" t="s">
        <v>6426</v>
      </c>
      <c r="B5320" s="66">
        <v>574961</v>
      </c>
    </row>
    <row r="5321" spans="1:2" x14ac:dyDescent="0.25">
      <c r="A5321" s="65" t="s">
        <v>6427</v>
      </c>
      <c r="B5321" s="66">
        <v>593323</v>
      </c>
    </row>
    <row r="5322" spans="1:2" x14ac:dyDescent="0.25">
      <c r="A5322" s="65" t="s">
        <v>12479</v>
      </c>
      <c r="B5322" s="66">
        <v>594180</v>
      </c>
    </row>
    <row r="5323" spans="1:2" x14ac:dyDescent="0.25">
      <c r="A5323" s="65" t="s">
        <v>6428</v>
      </c>
      <c r="B5323" s="66">
        <v>490203</v>
      </c>
    </row>
    <row r="5324" spans="1:2" x14ac:dyDescent="0.25">
      <c r="A5324" s="65" t="s">
        <v>6429</v>
      </c>
      <c r="B5324" s="66">
        <v>586988</v>
      </c>
    </row>
    <row r="5325" spans="1:2" x14ac:dyDescent="0.25">
      <c r="A5325" s="65" t="s">
        <v>6430</v>
      </c>
      <c r="B5325" s="66">
        <v>216699</v>
      </c>
    </row>
    <row r="5326" spans="1:2" x14ac:dyDescent="0.25">
      <c r="A5326" s="65" t="s">
        <v>6431</v>
      </c>
      <c r="B5326" s="66">
        <v>218454</v>
      </c>
    </row>
    <row r="5327" spans="1:2" x14ac:dyDescent="0.25">
      <c r="A5327" s="65" t="s">
        <v>6432</v>
      </c>
      <c r="B5327" s="66">
        <v>577155</v>
      </c>
    </row>
    <row r="5328" spans="1:2" x14ac:dyDescent="0.25">
      <c r="A5328" s="65" t="s">
        <v>6433</v>
      </c>
      <c r="B5328" s="66">
        <v>490541</v>
      </c>
    </row>
    <row r="5329" spans="1:2" x14ac:dyDescent="0.25">
      <c r="A5329" s="65" t="s">
        <v>6434</v>
      </c>
      <c r="B5329" s="66">
        <v>584685</v>
      </c>
    </row>
    <row r="5330" spans="1:2" x14ac:dyDescent="0.25">
      <c r="A5330" s="65" t="s">
        <v>6435</v>
      </c>
      <c r="B5330" s="66">
        <v>104777</v>
      </c>
    </row>
    <row r="5331" spans="1:2" x14ac:dyDescent="0.25">
      <c r="A5331" s="65" t="s">
        <v>6436</v>
      </c>
      <c r="B5331" s="66">
        <v>218455</v>
      </c>
    </row>
    <row r="5332" spans="1:2" x14ac:dyDescent="0.25">
      <c r="A5332" s="65" t="s">
        <v>82</v>
      </c>
      <c r="B5332" s="66">
        <v>590938</v>
      </c>
    </row>
    <row r="5333" spans="1:2" x14ac:dyDescent="0.25">
      <c r="A5333" s="65" t="s">
        <v>6437</v>
      </c>
      <c r="B5333" s="66">
        <v>575876</v>
      </c>
    </row>
    <row r="5334" spans="1:2" x14ac:dyDescent="0.25">
      <c r="A5334" s="65" t="s">
        <v>6438</v>
      </c>
      <c r="B5334" s="66">
        <v>218456</v>
      </c>
    </row>
    <row r="5335" spans="1:2" x14ac:dyDescent="0.25">
      <c r="A5335" s="65" t="s">
        <v>6439</v>
      </c>
      <c r="B5335" s="66">
        <v>491179</v>
      </c>
    </row>
    <row r="5336" spans="1:2" x14ac:dyDescent="0.25">
      <c r="A5336" s="65" t="s">
        <v>6440</v>
      </c>
      <c r="B5336" s="66">
        <v>218457</v>
      </c>
    </row>
    <row r="5337" spans="1:2" x14ac:dyDescent="0.25">
      <c r="A5337" s="65" t="s">
        <v>6441</v>
      </c>
      <c r="B5337" s="66">
        <v>491517</v>
      </c>
    </row>
    <row r="5338" spans="1:2" x14ac:dyDescent="0.25">
      <c r="A5338" s="65" t="s">
        <v>6442</v>
      </c>
      <c r="B5338" s="66">
        <v>66251</v>
      </c>
    </row>
    <row r="5339" spans="1:2" x14ac:dyDescent="0.25">
      <c r="A5339" s="65" t="s">
        <v>6443</v>
      </c>
      <c r="B5339" s="66">
        <v>576486</v>
      </c>
    </row>
    <row r="5340" spans="1:2" x14ac:dyDescent="0.25">
      <c r="A5340" s="65" t="s">
        <v>6444</v>
      </c>
      <c r="B5340" s="66">
        <v>575911</v>
      </c>
    </row>
    <row r="5341" spans="1:2" x14ac:dyDescent="0.25">
      <c r="A5341" s="65" t="s">
        <v>6445</v>
      </c>
      <c r="B5341" s="66">
        <v>59895</v>
      </c>
    </row>
    <row r="5342" spans="1:2" x14ac:dyDescent="0.25">
      <c r="A5342" s="65" t="s">
        <v>6446</v>
      </c>
      <c r="B5342" s="66">
        <v>490642</v>
      </c>
    </row>
    <row r="5343" spans="1:2" x14ac:dyDescent="0.25">
      <c r="A5343" s="65" t="s">
        <v>6447</v>
      </c>
      <c r="B5343" s="66">
        <v>586899</v>
      </c>
    </row>
    <row r="5344" spans="1:2" x14ac:dyDescent="0.25">
      <c r="A5344" s="65" t="s">
        <v>6448</v>
      </c>
      <c r="B5344" s="66">
        <v>496055</v>
      </c>
    </row>
    <row r="5345" spans="1:2" x14ac:dyDescent="0.25">
      <c r="A5345" s="65" t="s">
        <v>6449</v>
      </c>
      <c r="B5345" s="66">
        <v>64422</v>
      </c>
    </row>
    <row r="5346" spans="1:2" x14ac:dyDescent="0.25">
      <c r="A5346" s="65" t="s">
        <v>6450</v>
      </c>
      <c r="B5346" s="66">
        <v>578397</v>
      </c>
    </row>
    <row r="5347" spans="1:2" x14ac:dyDescent="0.25">
      <c r="A5347" s="65" t="s">
        <v>6451</v>
      </c>
      <c r="B5347" s="66">
        <v>59897</v>
      </c>
    </row>
    <row r="5348" spans="1:2" x14ac:dyDescent="0.25">
      <c r="A5348" s="65" t="s">
        <v>6452</v>
      </c>
      <c r="B5348" s="66">
        <v>584928</v>
      </c>
    </row>
    <row r="5349" spans="1:2" x14ac:dyDescent="0.25">
      <c r="A5349" s="65" t="s">
        <v>6453</v>
      </c>
      <c r="B5349" s="66">
        <v>218461</v>
      </c>
    </row>
    <row r="5350" spans="1:2" x14ac:dyDescent="0.25">
      <c r="A5350" s="65" t="s">
        <v>29</v>
      </c>
      <c r="B5350" s="66">
        <v>580952</v>
      </c>
    </row>
    <row r="5351" spans="1:2" x14ac:dyDescent="0.25">
      <c r="A5351" s="65" t="s">
        <v>6454</v>
      </c>
      <c r="B5351" s="66">
        <v>581415</v>
      </c>
    </row>
    <row r="5352" spans="1:2" x14ac:dyDescent="0.25">
      <c r="A5352" s="65" t="s">
        <v>6455</v>
      </c>
      <c r="B5352" s="66">
        <v>59898</v>
      </c>
    </row>
    <row r="5353" spans="1:2" x14ac:dyDescent="0.25">
      <c r="A5353" s="65" t="s">
        <v>6456</v>
      </c>
      <c r="B5353" s="66">
        <v>494551</v>
      </c>
    </row>
    <row r="5354" spans="1:2" x14ac:dyDescent="0.25">
      <c r="A5354" s="65" t="s">
        <v>6457</v>
      </c>
      <c r="B5354" s="66">
        <v>106765</v>
      </c>
    </row>
    <row r="5355" spans="1:2" x14ac:dyDescent="0.25">
      <c r="A5355" s="65" t="s">
        <v>6458</v>
      </c>
      <c r="B5355" s="66">
        <v>491291</v>
      </c>
    </row>
    <row r="5356" spans="1:2" x14ac:dyDescent="0.25">
      <c r="A5356" s="65" t="s">
        <v>6459</v>
      </c>
      <c r="B5356" s="66">
        <v>550227</v>
      </c>
    </row>
    <row r="5357" spans="1:2" x14ac:dyDescent="0.25">
      <c r="A5357" s="65" t="s">
        <v>6460</v>
      </c>
      <c r="B5357" s="66">
        <v>591780</v>
      </c>
    </row>
    <row r="5358" spans="1:2" x14ac:dyDescent="0.25">
      <c r="A5358" s="65" t="s">
        <v>6461</v>
      </c>
      <c r="B5358" s="66">
        <v>66255</v>
      </c>
    </row>
    <row r="5359" spans="1:2" x14ac:dyDescent="0.25">
      <c r="A5359" s="65" t="s">
        <v>6462</v>
      </c>
      <c r="B5359" s="66">
        <v>59902</v>
      </c>
    </row>
    <row r="5360" spans="1:2" x14ac:dyDescent="0.25">
      <c r="A5360" s="65" t="s">
        <v>6463</v>
      </c>
      <c r="B5360" s="66">
        <v>593611</v>
      </c>
    </row>
    <row r="5361" spans="1:2" x14ac:dyDescent="0.25">
      <c r="A5361" s="65" t="s">
        <v>6464</v>
      </c>
      <c r="B5361" s="66">
        <v>584881</v>
      </c>
    </row>
    <row r="5362" spans="1:2" x14ac:dyDescent="0.25">
      <c r="A5362" s="65" t="s">
        <v>6465</v>
      </c>
      <c r="B5362" s="66">
        <v>216733</v>
      </c>
    </row>
    <row r="5363" spans="1:2" x14ac:dyDescent="0.25">
      <c r="A5363" s="65" t="s">
        <v>12480</v>
      </c>
      <c r="B5363" s="66">
        <v>594439</v>
      </c>
    </row>
    <row r="5364" spans="1:2" x14ac:dyDescent="0.25">
      <c r="A5364" s="65" t="s">
        <v>6466</v>
      </c>
      <c r="B5364" s="66">
        <v>577358</v>
      </c>
    </row>
    <row r="5365" spans="1:2" x14ac:dyDescent="0.25">
      <c r="A5365" s="65" t="s">
        <v>6467</v>
      </c>
      <c r="B5365" s="66">
        <v>218463</v>
      </c>
    </row>
    <row r="5366" spans="1:2" x14ac:dyDescent="0.25">
      <c r="A5366" s="65" t="s">
        <v>6468</v>
      </c>
      <c r="B5366" s="66">
        <v>492596</v>
      </c>
    </row>
    <row r="5367" spans="1:2" x14ac:dyDescent="0.25">
      <c r="A5367" s="65" t="s">
        <v>6469</v>
      </c>
      <c r="B5367" s="66">
        <v>576286</v>
      </c>
    </row>
    <row r="5368" spans="1:2" x14ac:dyDescent="0.25">
      <c r="A5368" s="65" t="s">
        <v>6470</v>
      </c>
      <c r="B5368" s="66">
        <v>374553</v>
      </c>
    </row>
    <row r="5369" spans="1:2" x14ac:dyDescent="0.25">
      <c r="A5369" s="65" t="s">
        <v>6471</v>
      </c>
      <c r="B5369" s="66">
        <v>583665</v>
      </c>
    </row>
    <row r="5370" spans="1:2" x14ac:dyDescent="0.25">
      <c r="A5370" s="65" t="s">
        <v>6472</v>
      </c>
      <c r="B5370" s="66">
        <v>582767</v>
      </c>
    </row>
    <row r="5371" spans="1:2" x14ac:dyDescent="0.25">
      <c r="A5371" s="65" t="s">
        <v>6473</v>
      </c>
      <c r="B5371" s="66">
        <v>578118</v>
      </c>
    </row>
    <row r="5372" spans="1:2" x14ac:dyDescent="0.25">
      <c r="A5372" s="65" t="s">
        <v>6474</v>
      </c>
      <c r="B5372" s="66">
        <v>370200</v>
      </c>
    </row>
    <row r="5373" spans="1:2" x14ac:dyDescent="0.25">
      <c r="A5373" s="65" t="s">
        <v>6475</v>
      </c>
      <c r="B5373" s="66">
        <v>588213</v>
      </c>
    </row>
    <row r="5374" spans="1:2" x14ac:dyDescent="0.25">
      <c r="A5374" s="65" t="s">
        <v>6476</v>
      </c>
      <c r="B5374" s="66">
        <v>276555</v>
      </c>
    </row>
    <row r="5375" spans="1:2" x14ac:dyDescent="0.25">
      <c r="A5375" s="65" t="s">
        <v>6477</v>
      </c>
      <c r="B5375" s="66">
        <v>586492</v>
      </c>
    </row>
    <row r="5376" spans="1:2" x14ac:dyDescent="0.25">
      <c r="A5376" s="65" t="s">
        <v>6478</v>
      </c>
      <c r="B5376" s="66">
        <v>216735</v>
      </c>
    </row>
    <row r="5377" spans="1:2" x14ac:dyDescent="0.25">
      <c r="A5377" s="65" t="s">
        <v>6479</v>
      </c>
      <c r="B5377" s="66">
        <v>492174</v>
      </c>
    </row>
    <row r="5378" spans="1:2" x14ac:dyDescent="0.25">
      <c r="A5378" s="65" t="s">
        <v>6480</v>
      </c>
      <c r="B5378" s="66">
        <v>270949</v>
      </c>
    </row>
    <row r="5379" spans="1:2" x14ac:dyDescent="0.25">
      <c r="A5379" s="65" t="s">
        <v>6481</v>
      </c>
      <c r="B5379" s="66">
        <v>487357</v>
      </c>
    </row>
    <row r="5380" spans="1:2" x14ac:dyDescent="0.25">
      <c r="A5380" s="65" t="s">
        <v>6482</v>
      </c>
      <c r="B5380" s="66">
        <v>586304</v>
      </c>
    </row>
    <row r="5381" spans="1:2" x14ac:dyDescent="0.25">
      <c r="A5381" s="65" t="s">
        <v>6483</v>
      </c>
      <c r="B5381" s="66">
        <v>218465</v>
      </c>
    </row>
    <row r="5382" spans="1:2" x14ac:dyDescent="0.25">
      <c r="A5382" s="65" t="s">
        <v>6484</v>
      </c>
      <c r="B5382" s="66">
        <v>270956</v>
      </c>
    </row>
    <row r="5383" spans="1:2" x14ac:dyDescent="0.25">
      <c r="A5383" s="65" t="s">
        <v>6485</v>
      </c>
      <c r="B5383" s="66">
        <v>67863</v>
      </c>
    </row>
    <row r="5384" spans="1:2" x14ac:dyDescent="0.25">
      <c r="A5384" s="65" t="s">
        <v>6486</v>
      </c>
      <c r="B5384" s="66">
        <v>579390</v>
      </c>
    </row>
    <row r="5385" spans="1:2" x14ac:dyDescent="0.25">
      <c r="A5385" s="65" t="s">
        <v>6487</v>
      </c>
      <c r="B5385" s="66">
        <v>492212</v>
      </c>
    </row>
    <row r="5386" spans="1:2" x14ac:dyDescent="0.25">
      <c r="A5386" s="65" t="s">
        <v>6488</v>
      </c>
      <c r="B5386" s="66">
        <v>584376</v>
      </c>
    </row>
    <row r="5387" spans="1:2" x14ac:dyDescent="0.25">
      <c r="A5387" s="65" t="s">
        <v>6489</v>
      </c>
      <c r="B5387" s="66">
        <v>59905</v>
      </c>
    </row>
    <row r="5388" spans="1:2" x14ac:dyDescent="0.25">
      <c r="A5388" s="65" t="s">
        <v>6490</v>
      </c>
      <c r="B5388" s="66">
        <v>575257</v>
      </c>
    </row>
    <row r="5389" spans="1:2" x14ac:dyDescent="0.25">
      <c r="A5389" s="65" t="s">
        <v>6491</v>
      </c>
      <c r="B5389" s="66">
        <v>216745</v>
      </c>
    </row>
    <row r="5390" spans="1:2" x14ac:dyDescent="0.25">
      <c r="A5390" s="65" t="s">
        <v>6492</v>
      </c>
      <c r="B5390" s="66">
        <v>494592</v>
      </c>
    </row>
    <row r="5391" spans="1:2" x14ac:dyDescent="0.25">
      <c r="A5391" s="65" t="s">
        <v>6493</v>
      </c>
      <c r="B5391" s="66">
        <v>584394</v>
      </c>
    </row>
    <row r="5392" spans="1:2" x14ac:dyDescent="0.25">
      <c r="A5392" s="65" t="s">
        <v>6494</v>
      </c>
      <c r="B5392" s="66">
        <v>493060</v>
      </c>
    </row>
    <row r="5393" spans="1:2" x14ac:dyDescent="0.25">
      <c r="A5393" s="65" t="s">
        <v>6495</v>
      </c>
      <c r="B5393" s="66">
        <v>493420</v>
      </c>
    </row>
    <row r="5394" spans="1:2" x14ac:dyDescent="0.25">
      <c r="A5394" s="65" t="s">
        <v>6496</v>
      </c>
      <c r="B5394" s="66">
        <v>589254</v>
      </c>
    </row>
    <row r="5395" spans="1:2" x14ac:dyDescent="0.25">
      <c r="A5395" s="65" t="s">
        <v>6497</v>
      </c>
      <c r="B5395" s="66">
        <v>582391</v>
      </c>
    </row>
    <row r="5396" spans="1:2" x14ac:dyDescent="0.25">
      <c r="A5396" s="65" t="s">
        <v>6498</v>
      </c>
      <c r="B5396" s="66">
        <v>449071</v>
      </c>
    </row>
    <row r="5397" spans="1:2" x14ac:dyDescent="0.25">
      <c r="A5397" s="65" t="s">
        <v>6499</v>
      </c>
      <c r="B5397" s="66">
        <v>64456</v>
      </c>
    </row>
    <row r="5398" spans="1:2" x14ac:dyDescent="0.25">
      <c r="A5398" s="65" t="s">
        <v>6500</v>
      </c>
      <c r="B5398" s="66">
        <v>374934</v>
      </c>
    </row>
    <row r="5399" spans="1:2" x14ac:dyDescent="0.25">
      <c r="A5399" s="65" t="s">
        <v>6501</v>
      </c>
      <c r="B5399" s="66">
        <v>580785</v>
      </c>
    </row>
    <row r="5400" spans="1:2" x14ac:dyDescent="0.25">
      <c r="A5400" s="65" t="s">
        <v>6502</v>
      </c>
      <c r="B5400" s="66">
        <v>585539</v>
      </c>
    </row>
    <row r="5401" spans="1:2" x14ac:dyDescent="0.25">
      <c r="A5401" s="65" t="s">
        <v>6503</v>
      </c>
      <c r="B5401" s="66">
        <v>216761</v>
      </c>
    </row>
    <row r="5402" spans="1:2" x14ac:dyDescent="0.25">
      <c r="A5402" s="65" t="s">
        <v>6504</v>
      </c>
      <c r="B5402" s="66">
        <v>374562</v>
      </c>
    </row>
    <row r="5403" spans="1:2" x14ac:dyDescent="0.25">
      <c r="A5403" s="65" t="s">
        <v>6505</v>
      </c>
      <c r="B5403" s="66">
        <v>218469</v>
      </c>
    </row>
    <row r="5404" spans="1:2" x14ac:dyDescent="0.25">
      <c r="A5404" s="65" t="s">
        <v>6506</v>
      </c>
      <c r="B5404" s="66">
        <v>582688</v>
      </c>
    </row>
    <row r="5405" spans="1:2" x14ac:dyDescent="0.25">
      <c r="A5405" s="65" t="s">
        <v>6507</v>
      </c>
      <c r="B5405" s="66">
        <v>44437</v>
      </c>
    </row>
    <row r="5406" spans="1:2" x14ac:dyDescent="0.25">
      <c r="A5406" s="65" t="s">
        <v>6508</v>
      </c>
      <c r="B5406" s="66">
        <v>492083</v>
      </c>
    </row>
    <row r="5407" spans="1:2" x14ac:dyDescent="0.25">
      <c r="A5407" s="65" t="s">
        <v>6509</v>
      </c>
      <c r="B5407" s="66">
        <v>64479</v>
      </c>
    </row>
    <row r="5408" spans="1:2" x14ac:dyDescent="0.25">
      <c r="A5408" s="65" t="s">
        <v>6510</v>
      </c>
      <c r="B5408" s="66">
        <v>64480</v>
      </c>
    </row>
    <row r="5409" spans="1:2" x14ac:dyDescent="0.25">
      <c r="A5409" s="65" t="s">
        <v>6511</v>
      </c>
      <c r="B5409" s="66">
        <v>218470</v>
      </c>
    </row>
    <row r="5410" spans="1:2" x14ac:dyDescent="0.25">
      <c r="A5410" s="65" t="s">
        <v>6512</v>
      </c>
      <c r="B5410" s="66">
        <v>578737</v>
      </c>
    </row>
    <row r="5411" spans="1:2" x14ac:dyDescent="0.25">
      <c r="A5411" s="65" t="s">
        <v>6513</v>
      </c>
      <c r="B5411" s="66">
        <v>66265</v>
      </c>
    </row>
    <row r="5412" spans="1:2" x14ac:dyDescent="0.25">
      <c r="A5412" s="65" t="s">
        <v>6514</v>
      </c>
      <c r="B5412" s="66">
        <v>493392</v>
      </c>
    </row>
    <row r="5413" spans="1:2" x14ac:dyDescent="0.25">
      <c r="A5413" s="65" t="s">
        <v>6515</v>
      </c>
      <c r="B5413" s="66">
        <v>580314</v>
      </c>
    </row>
    <row r="5414" spans="1:2" x14ac:dyDescent="0.25">
      <c r="A5414" s="65" t="s">
        <v>6516</v>
      </c>
      <c r="B5414" s="66">
        <v>216775</v>
      </c>
    </row>
    <row r="5415" spans="1:2" x14ac:dyDescent="0.25">
      <c r="A5415" s="65" t="s">
        <v>12481</v>
      </c>
      <c r="B5415" s="66">
        <v>594185</v>
      </c>
    </row>
    <row r="5416" spans="1:2" x14ac:dyDescent="0.25">
      <c r="A5416" s="65" t="s">
        <v>6517</v>
      </c>
      <c r="B5416" s="66">
        <v>483630</v>
      </c>
    </row>
    <row r="5417" spans="1:2" x14ac:dyDescent="0.25">
      <c r="A5417" s="65" t="s">
        <v>6518</v>
      </c>
      <c r="B5417" s="66">
        <v>491381</v>
      </c>
    </row>
    <row r="5418" spans="1:2" x14ac:dyDescent="0.25">
      <c r="A5418" s="65" t="s">
        <v>6519</v>
      </c>
      <c r="B5418" s="66">
        <v>67876</v>
      </c>
    </row>
    <row r="5419" spans="1:2" x14ac:dyDescent="0.25">
      <c r="A5419" s="65" t="s">
        <v>6520</v>
      </c>
      <c r="B5419" s="66">
        <v>582755</v>
      </c>
    </row>
    <row r="5420" spans="1:2" x14ac:dyDescent="0.25">
      <c r="A5420" s="65" t="s">
        <v>6521</v>
      </c>
      <c r="B5420" s="66">
        <v>64486</v>
      </c>
    </row>
    <row r="5421" spans="1:2" x14ac:dyDescent="0.25">
      <c r="A5421" s="65" t="s">
        <v>6522</v>
      </c>
      <c r="B5421" s="66">
        <v>588188</v>
      </c>
    </row>
    <row r="5422" spans="1:2" x14ac:dyDescent="0.25">
      <c r="A5422" s="65" t="s">
        <v>6523</v>
      </c>
      <c r="B5422" s="66">
        <v>104780</v>
      </c>
    </row>
    <row r="5423" spans="1:2" x14ac:dyDescent="0.25">
      <c r="A5423" s="65" t="s">
        <v>6524</v>
      </c>
      <c r="B5423" s="66">
        <v>218471</v>
      </c>
    </row>
    <row r="5424" spans="1:2" x14ac:dyDescent="0.25">
      <c r="A5424" s="65" t="s">
        <v>6525</v>
      </c>
      <c r="B5424" s="66">
        <v>64488</v>
      </c>
    </row>
    <row r="5425" spans="1:2" x14ac:dyDescent="0.25">
      <c r="A5425" s="65" t="s">
        <v>6526</v>
      </c>
      <c r="B5425" s="66">
        <v>64489</v>
      </c>
    </row>
    <row r="5426" spans="1:2" x14ac:dyDescent="0.25">
      <c r="A5426" s="65" t="s">
        <v>6527</v>
      </c>
      <c r="B5426" s="66">
        <v>575070</v>
      </c>
    </row>
    <row r="5427" spans="1:2" x14ac:dyDescent="0.25">
      <c r="A5427" s="65" t="s">
        <v>6528</v>
      </c>
      <c r="B5427" s="66">
        <v>64492</v>
      </c>
    </row>
    <row r="5428" spans="1:2" x14ac:dyDescent="0.25">
      <c r="A5428" s="65" t="s">
        <v>6529</v>
      </c>
      <c r="B5428" s="66">
        <v>491254</v>
      </c>
    </row>
    <row r="5429" spans="1:2" x14ac:dyDescent="0.25">
      <c r="A5429" s="65" t="s">
        <v>6530</v>
      </c>
      <c r="B5429" s="66">
        <v>494660</v>
      </c>
    </row>
    <row r="5430" spans="1:2" x14ac:dyDescent="0.25">
      <c r="A5430" s="65" t="s">
        <v>6531</v>
      </c>
      <c r="B5430" s="66">
        <v>492404</v>
      </c>
    </row>
    <row r="5431" spans="1:2" x14ac:dyDescent="0.25">
      <c r="A5431" s="65" t="s">
        <v>6532</v>
      </c>
      <c r="B5431" s="66">
        <v>64496</v>
      </c>
    </row>
    <row r="5432" spans="1:2" x14ac:dyDescent="0.25">
      <c r="A5432" s="65" t="s">
        <v>6533</v>
      </c>
      <c r="B5432" s="66">
        <v>490702</v>
      </c>
    </row>
    <row r="5433" spans="1:2" x14ac:dyDescent="0.25">
      <c r="A5433" s="65" t="s">
        <v>6534</v>
      </c>
      <c r="B5433" s="66">
        <v>580331</v>
      </c>
    </row>
    <row r="5434" spans="1:2" x14ac:dyDescent="0.25">
      <c r="A5434" s="65" t="s">
        <v>6535</v>
      </c>
      <c r="B5434" s="66">
        <v>216785</v>
      </c>
    </row>
    <row r="5435" spans="1:2" x14ac:dyDescent="0.25">
      <c r="A5435" s="65" t="s">
        <v>6536</v>
      </c>
      <c r="B5435" s="66">
        <v>575651</v>
      </c>
    </row>
    <row r="5436" spans="1:2" x14ac:dyDescent="0.25">
      <c r="A5436" s="65" t="s">
        <v>6537</v>
      </c>
      <c r="B5436" s="66">
        <v>64506</v>
      </c>
    </row>
    <row r="5437" spans="1:2" x14ac:dyDescent="0.25">
      <c r="A5437" s="65" t="s">
        <v>6538</v>
      </c>
      <c r="B5437" s="66">
        <v>66266</v>
      </c>
    </row>
    <row r="5438" spans="1:2" x14ac:dyDescent="0.25">
      <c r="A5438" s="65" t="s">
        <v>6539</v>
      </c>
      <c r="B5438" s="66">
        <v>490444</v>
      </c>
    </row>
    <row r="5439" spans="1:2" x14ac:dyDescent="0.25">
      <c r="A5439" s="65" t="s">
        <v>6540</v>
      </c>
      <c r="B5439" s="66">
        <v>64509</v>
      </c>
    </row>
    <row r="5440" spans="1:2" x14ac:dyDescent="0.25">
      <c r="A5440" s="65" t="s">
        <v>6541</v>
      </c>
      <c r="B5440" s="66">
        <v>64510</v>
      </c>
    </row>
    <row r="5441" spans="1:2" x14ac:dyDescent="0.25">
      <c r="A5441" s="65" t="s">
        <v>6542</v>
      </c>
      <c r="B5441" s="66">
        <v>218473</v>
      </c>
    </row>
    <row r="5442" spans="1:2" x14ac:dyDescent="0.25">
      <c r="A5442" s="65" t="s">
        <v>6543</v>
      </c>
      <c r="B5442" s="66">
        <v>580628</v>
      </c>
    </row>
    <row r="5443" spans="1:2" x14ac:dyDescent="0.25">
      <c r="A5443" s="65" t="s">
        <v>6544</v>
      </c>
      <c r="B5443" s="66">
        <v>271043</v>
      </c>
    </row>
    <row r="5444" spans="1:2" x14ac:dyDescent="0.25">
      <c r="A5444" s="65" t="s">
        <v>6545</v>
      </c>
      <c r="B5444" s="66">
        <v>494560</v>
      </c>
    </row>
    <row r="5445" spans="1:2" x14ac:dyDescent="0.25">
      <c r="A5445" s="65" t="s">
        <v>6546</v>
      </c>
      <c r="B5445" s="66">
        <v>583698</v>
      </c>
    </row>
    <row r="5446" spans="1:2" x14ac:dyDescent="0.25">
      <c r="A5446" s="65" t="s">
        <v>6547</v>
      </c>
      <c r="B5446" s="66">
        <v>492548</v>
      </c>
    </row>
    <row r="5447" spans="1:2" x14ac:dyDescent="0.25">
      <c r="A5447" s="65" t="s">
        <v>6548</v>
      </c>
      <c r="B5447" s="66">
        <v>43155</v>
      </c>
    </row>
    <row r="5448" spans="1:2" x14ac:dyDescent="0.25">
      <c r="A5448" s="65" t="s">
        <v>6549</v>
      </c>
      <c r="B5448" s="66">
        <v>64515</v>
      </c>
    </row>
    <row r="5449" spans="1:2" x14ac:dyDescent="0.25">
      <c r="A5449" s="65" t="s">
        <v>6550</v>
      </c>
      <c r="B5449" s="66">
        <v>580908</v>
      </c>
    </row>
    <row r="5450" spans="1:2" x14ac:dyDescent="0.25">
      <c r="A5450" s="65" t="s">
        <v>6551</v>
      </c>
      <c r="B5450" s="66">
        <v>584174</v>
      </c>
    </row>
    <row r="5451" spans="1:2" x14ac:dyDescent="0.25">
      <c r="A5451" s="65" t="s">
        <v>6552</v>
      </c>
      <c r="B5451" s="66">
        <v>490908</v>
      </c>
    </row>
    <row r="5452" spans="1:2" x14ac:dyDescent="0.25">
      <c r="A5452" s="65" t="s">
        <v>6553</v>
      </c>
      <c r="B5452" s="66">
        <v>577355</v>
      </c>
    </row>
    <row r="5453" spans="1:2" x14ac:dyDescent="0.25">
      <c r="A5453" s="65" t="s">
        <v>6554</v>
      </c>
      <c r="B5453" s="66">
        <v>587859</v>
      </c>
    </row>
    <row r="5454" spans="1:2" x14ac:dyDescent="0.25">
      <c r="A5454" s="65" t="s">
        <v>6555</v>
      </c>
      <c r="B5454" s="66">
        <v>66267</v>
      </c>
    </row>
    <row r="5455" spans="1:2" x14ac:dyDescent="0.25">
      <c r="A5455" s="65" t="s">
        <v>6556</v>
      </c>
      <c r="B5455" s="66">
        <v>218477</v>
      </c>
    </row>
    <row r="5456" spans="1:2" x14ac:dyDescent="0.25">
      <c r="A5456" s="65" t="s">
        <v>6557</v>
      </c>
      <c r="B5456" s="66">
        <v>218478</v>
      </c>
    </row>
    <row r="5457" spans="1:2" x14ac:dyDescent="0.25">
      <c r="A5457" s="65" t="s">
        <v>6558</v>
      </c>
      <c r="B5457" s="66">
        <v>64522</v>
      </c>
    </row>
    <row r="5458" spans="1:2" x14ac:dyDescent="0.25">
      <c r="A5458" s="65" t="s">
        <v>6559</v>
      </c>
      <c r="B5458" s="66">
        <v>575523</v>
      </c>
    </row>
    <row r="5459" spans="1:2" x14ac:dyDescent="0.25">
      <c r="A5459" s="65" t="s">
        <v>6560</v>
      </c>
      <c r="B5459" s="66">
        <v>487254</v>
      </c>
    </row>
    <row r="5460" spans="1:2" x14ac:dyDescent="0.25">
      <c r="A5460" s="65" t="s">
        <v>6561</v>
      </c>
      <c r="B5460" s="66">
        <v>487083</v>
      </c>
    </row>
    <row r="5461" spans="1:2" x14ac:dyDescent="0.25">
      <c r="A5461" s="65" t="s">
        <v>6562</v>
      </c>
      <c r="B5461" s="66">
        <v>66269</v>
      </c>
    </row>
    <row r="5462" spans="1:2" x14ac:dyDescent="0.25">
      <c r="A5462" s="65" t="s">
        <v>6563</v>
      </c>
      <c r="B5462" s="66">
        <v>582720</v>
      </c>
    </row>
    <row r="5463" spans="1:2" x14ac:dyDescent="0.25">
      <c r="A5463" s="65" t="s">
        <v>6564</v>
      </c>
      <c r="B5463" s="66">
        <v>3621</v>
      </c>
    </row>
    <row r="5464" spans="1:2" x14ac:dyDescent="0.25">
      <c r="A5464" s="65" t="s">
        <v>6565</v>
      </c>
      <c r="B5464" s="66">
        <v>64524</v>
      </c>
    </row>
    <row r="5465" spans="1:2" x14ac:dyDescent="0.25">
      <c r="A5465" s="65" t="s">
        <v>6566</v>
      </c>
      <c r="B5465" s="66">
        <v>582680</v>
      </c>
    </row>
    <row r="5466" spans="1:2" x14ac:dyDescent="0.25">
      <c r="A5466" s="65" t="s">
        <v>6567</v>
      </c>
      <c r="B5466" s="66">
        <v>580839</v>
      </c>
    </row>
    <row r="5467" spans="1:2" x14ac:dyDescent="0.25">
      <c r="A5467" s="65" t="s">
        <v>6568</v>
      </c>
      <c r="B5467" s="66">
        <v>218480</v>
      </c>
    </row>
    <row r="5468" spans="1:2" x14ac:dyDescent="0.25">
      <c r="A5468" s="65" t="s">
        <v>6569</v>
      </c>
      <c r="B5468" s="66">
        <v>64531</v>
      </c>
    </row>
    <row r="5469" spans="1:2" x14ac:dyDescent="0.25">
      <c r="A5469" s="65" t="s">
        <v>6570</v>
      </c>
      <c r="B5469" s="66">
        <v>583976</v>
      </c>
    </row>
    <row r="5470" spans="1:2" x14ac:dyDescent="0.25">
      <c r="A5470" s="65" t="s">
        <v>6571</v>
      </c>
      <c r="B5470" s="66">
        <v>218483</v>
      </c>
    </row>
    <row r="5471" spans="1:2" x14ac:dyDescent="0.25">
      <c r="A5471" s="65" t="s">
        <v>6572</v>
      </c>
      <c r="B5471" s="66">
        <v>218484</v>
      </c>
    </row>
    <row r="5472" spans="1:2" x14ac:dyDescent="0.25">
      <c r="A5472" s="65" t="s">
        <v>6573</v>
      </c>
      <c r="B5472" s="66">
        <v>59920</v>
      </c>
    </row>
    <row r="5473" spans="1:2" x14ac:dyDescent="0.25">
      <c r="A5473" s="65" t="s">
        <v>6574</v>
      </c>
      <c r="B5473" s="66">
        <v>590643</v>
      </c>
    </row>
    <row r="5474" spans="1:2" x14ac:dyDescent="0.25">
      <c r="A5474" s="65" t="s">
        <v>6575</v>
      </c>
      <c r="B5474" s="66">
        <v>105717</v>
      </c>
    </row>
    <row r="5475" spans="1:2" x14ac:dyDescent="0.25">
      <c r="A5475" s="65" t="s">
        <v>6576</v>
      </c>
      <c r="B5475" s="66">
        <v>584169</v>
      </c>
    </row>
    <row r="5476" spans="1:2" x14ac:dyDescent="0.25">
      <c r="A5476" s="65" t="s">
        <v>6577</v>
      </c>
      <c r="B5476" s="66">
        <v>548156</v>
      </c>
    </row>
    <row r="5477" spans="1:2" x14ac:dyDescent="0.25">
      <c r="A5477" s="65" t="s">
        <v>6578</v>
      </c>
      <c r="B5477" s="66">
        <v>584488</v>
      </c>
    </row>
    <row r="5478" spans="1:2" x14ac:dyDescent="0.25">
      <c r="A5478" s="65" t="s">
        <v>6579</v>
      </c>
      <c r="B5478" s="66">
        <v>59943</v>
      </c>
    </row>
    <row r="5479" spans="1:2" x14ac:dyDescent="0.25">
      <c r="A5479" s="65" t="s">
        <v>6580</v>
      </c>
      <c r="B5479" s="66">
        <v>66279</v>
      </c>
    </row>
    <row r="5480" spans="1:2" x14ac:dyDescent="0.25">
      <c r="A5480" s="65" t="s">
        <v>6581</v>
      </c>
      <c r="B5480" s="66">
        <v>587875</v>
      </c>
    </row>
    <row r="5481" spans="1:2" x14ac:dyDescent="0.25">
      <c r="A5481" s="65" t="s">
        <v>6582</v>
      </c>
      <c r="B5481" s="66">
        <v>582652</v>
      </c>
    </row>
    <row r="5482" spans="1:2" x14ac:dyDescent="0.25">
      <c r="A5482" s="65" t="s">
        <v>6583</v>
      </c>
      <c r="B5482" s="66">
        <v>216913</v>
      </c>
    </row>
    <row r="5483" spans="1:2" x14ac:dyDescent="0.25">
      <c r="A5483" s="65" t="s">
        <v>6584</v>
      </c>
      <c r="B5483" s="66">
        <v>575593</v>
      </c>
    </row>
    <row r="5484" spans="1:2" x14ac:dyDescent="0.25">
      <c r="A5484" s="65" t="s">
        <v>6585</v>
      </c>
      <c r="B5484" s="66">
        <v>588247</v>
      </c>
    </row>
    <row r="5485" spans="1:2" x14ac:dyDescent="0.25">
      <c r="A5485" s="65" t="s">
        <v>6586</v>
      </c>
      <c r="B5485" s="66">
        <v>492062</v>
      </c>
    </row>
    <row r="5486" spans="1:2" x14ac:dyDescent="0.25">
      <c r="A5486" s="65" t="s">
        <v>6587</v>
      </c>
      <c r="B5486" s="66">
        <v>492964</v>
      </c>
    </row>
    <row r="5487" spans="1:2" x14ac:dyDescent="0.25">
      <c r="A5487" s="65" t="s">
        <v>6588</v>
      </c>
      <c r="B5487" s="66">
        <v>43157</v>
      </c>
    </row>
    <row r="5488" spans="1:2" x14ac:dyDescent="0.25">
      <c r="A5488" s="65" t="s">
        <v>6589</v>
      </c>
      <c r="B5488" s="66">
        <v>583793</v>
      </c>
    </row>
    <row r="5489" spans="1:2" x14ac:dyDescent="0.25">
      <c r="A5489" s="65" t="s">
        <v>6590</v>
      </c>
      <c r="B5489" s="66">
        <v>581834</v>
      </c>
    </row>
    <row r="5490" spans="1:2" x14ac:dyDescent="0.25">
      <c r="A5490" s="65" t="s">
        <v>6591</v>
      </c>
      <c r="B5490" s="66">
        <v>577038</v>
      </c>
    </row>
    <row r="5491" spans="1:2" x14ac:dyDescent="0.25">
      <c r="A5491" s="65" t="s">
        <v>6592</v>
      </c>
      <c r="B5491" s="66">
        <v>374646</v>
      </c>
    </row>
    <row r="5492" spans="1:2" x14ac:dyDescent="0.25">
      <c r="A5492" s="65" t="s">
        <v>6593</v>
      </c>
      <c r="B5492" s="66">
        <v>59962</v>
      </c>
    </row>
    <row r="5493" spans="1:2" x14ac:dyDescent="0.25">
      <c r="A5493" s="65" t="s">
        <v>6594</v>
      </c>
      <c r="B5493" s="66">
        <v>64609</v>
      </c>
    </row>
    <row r="5494" spans="1:2" x14ac:dyDescent="0.25">
      <c r="A5494" s="65" t="s">
        <v>6595</v>
      </c>
      <c r="B5494" s="66">
        <v>59964</v>
      </c>
    </row>
    <row r="5495" spans="1:2" x14ac:dyDescent="0.25">
      <c r="A5495" s="65" t="s">
        <v>6596</v>
      </c>
      <c r="B5495" s="66">
        <v>106766</v>
      </c>
    </row>
    <row r="5496" spans="1:2" x14ac:dyDescent="0.25">
      <c r="A5496" s="65" t="s">
        <v>6597</v>
      </c>
      <c r="B5496" s="66">
        <v>64617</v>
      </c>
    </row>
    <row r="5497" spans="1:2" x14ac:dyDescent="0.25">
      <c r="A5497" s="65" t="s">
        <v>6598</v>
      </c>
      <c r="B5497" s="66">
        <v>491749</v>
      </c>
    </row>
    <row r="5498" spans="1:2" x14ac:dyDescent="0.25">
      <c r="A5498" s="65" t="s">
        <v>6599</v>
      </c>
      <c r="B5498" s="66">
        <v>66290</v>
      </c>
    </row>
    <row r="5499" spans="1:2" x14ac:dyDescent="0.25">
      <c r="A5499" s="65" t="s">
        <v>6600</v>
      </c>
      <c r="B5499" s="66">
        <v>583420</v>
      </c>
    </row>
    <row r="5500" spans="1:2" x14ac:dyDescent="0.25">
      <c r="A5500" s="65" t="s">
        <v>6601</v>
      </c>
      <c r="B5500" s="66">
        <v>370573</v>
      </c>
    </row>
    <row r="5501" spans="1:2" x14ac:dyDescent="0.25">
      <c r="A5501" s="65" t="s">
        <v>6602</v>
      </c>
      <c r="B5501" s="66">
        <v>106100</v>
      </c>
    </row>
    <row r="5502" spans="1:2" x14ac:dyDescent="0.25">
      <c r="A5502" s="65" t="s">
        <v>6603</v>
      </c>
      <c r="B5502" s="66">
        <v>586105</v>
      </c>
    </row>
    <row r="5503" spans="1:2" x14ac:dyDescent="0.25">
      <c r="A5503" s="65" t="s">
        <v>6604</v>
      </c>
      <c r="B5503" s="66">
        <v>494564</v>
      </c>
    </row>
    <row r="5504" spans="1:2" x14ac:dyDescent="0.25">
      <c r="A5504" s="65" t="s">
        <v>6605</v>
      </c>
      <c r="B5504" s="66">
        <v>218507</v>
      </c>
    </row>
    <row r="5505" spans="1:2" x14ac:dyDescent="0.25">
      <c r="A5505" s="65" t="s">
        <v>6606</v>
      </c>
      <c r="B5505" s="66">
        <v>64621</v>
      </c>
    </row>
    <row r="5506" spans="1:2" x14ac:dyDescent="0.25">
      <c r="A5506" s="65" t="s">
        <v>6607</v>
      </c>
      <c r="B5506" s="66">
        <v>59971</v>
      </c>
    </row>
    <row r="5507" spans="1:2" x14ac:dyDescent="0.25">
      <c r="A5507" s="65" t="s">
        <v>6608</v>
      </c>
      <c r="B5507" s="66">
        <v>580813</v>
      </c>
    </row>
    <row r="5508" spans="1:2" x14ac:dyDescent="0.25">
      <c r="A5508" s="65" t="s">
        <v>6609</v>
      </c>
      <c r="B5508" s="66">
        <v>216994</v>
      </c>
    </row>
    <row r="5509" spans="1:2" x14ac:dyDescent="0.25">
      <c r="A5509" s="65" t="s">
        <v>6610</v>
      </c>
      <c r="B5509" s="66">
        <v>66295</v>
      </c>
    </row>
    <row r="5510" spans="1:2" x14ac:dyDescent="0.25">
      <c r="A5510" s="65" t="s">
        <v>6611</v>
      </c>
      <c r="B5510" s="66">
        <v>66296</v>
      </c>
    </row>
    <row r="5511" spans="1:2" x14ac:dyDescent="0.25">
      <c r="A5511" s="65" t="s">
        <v>6612</v>
      </c>
      <c r="B5511" s="66">
        <v>59974</v>
      </c>
    </row>
    <row r="5512" spans="1:2" x14ac:dyDescent="0.25">
      <c r="A5512" s="65" t="s">
        <v>6613</v>
      </c>
      <c r="B5512" s="66">
        <v>218511</v>
      </c>
    </row>
    <row r="5513" spans="1:2" x14ac:dyDescent="0.25">
      <c r="A5513" s="65" t="s">
        <v>6614</v>
      </c>
      <c r="B5513" s="66">
        <v>583032</v>
      </c>
    </row>
    <row r="5514" spans="1:2" x14ac:dyDescent="0.25">
      <c r="A5514" s="65" t="s">
        <v>6615</v>
      </c>
      <c r="B5514" s="66">
        <v>585712</v>
      </c>
    </row>
    <row r="5515" spans="1:2" x14ac:dyDescent="0.25">
      <c r="A5515" s="65" t="s">
        <v>6616</v>
      </c>
      <c r="B5515" s="66">
        <v>587285</v>
      </c>
    </row>
    <row r="5516" spans="1:2" x14ac:dyDescent="0.25">
      <c r="A5516" s="65" t="s">
        <v>83</v>
      </c>
      <c r="B5516" s="66">
        <v>591389</v>
      </c>
    </row>
    <row r="5517" spans="1:2" x14ac:dyDescent="0.25">
      <c r="A5517" s="65" t="s">
        <v>6617</v>
      </c>
      <c r="B5517" s="66">
        <v>583238</v>
      </c>
    </row>
    <row r="5518" spans="1:2" x14ac:dyDescent="0.25">
      <c r="A5518" s="65" t="s">
        <v>6618</v>
      </c>
      <c r="B5518" s="66">
        <v>59976</v>
      </c>
    </row>
    <row r="5519" spans="1:2" x14ac:dyDescent="0.25">
      <c r="A5519" s="65" t="s">
        <v>6619</v>
      </c>
      <c r="B5519" s="66">
        <v>67910</v>
      </c>
    </row>
    <row r="5520" spans="1:2" x14ac:dyDescent="0.25">
      <c r="A5520" s="65" t="s">
        <v>6620</v>
      </c>
      <c r="B5520" s="66">
        <v>59979</v>
      </c>
    </row>
    <row r="5521" spans="1:2" x14ac:dyDescent="0.25">
      <c r="A5521" s="65" t="s">
        <v>6621</v>
      </c>
      <c r="B5521" s="66">
        <v>59982</v>
      </c>
    </row>
    <row r="5522" spans="1:2" x14ac:dyDescent="0.25">
      <c r="A5522" s="65" t="s">
        <v>6622</v>
      </c>
      <c r="B5522" s="66">
        <v>271427</v>
      </c>
    </row>
    <row r="5523" spans="1:2" x14ac:dyDescent="0.25">
      <c r="A5523" s="65" t="s">
        <v>6623</v>
      </c>
      <c r="B5523" s="66">
        <v>217008</v>
      </c>
    </row>
    <row r="5524" spans="1:2" x14ac:dyDescent="0.25">
      <c r="A5524" s="65" t="s">
        <v>6624</v>
      </c>
      <c r="B5524" s="66">
        <v>104789</v>
      </c>
    </row>
    <row r="5525" spans="1:2" x14ac:dyDescent="0.25">
      <c r="A5525" s="65" t="s">
        <v>6625</v>
      </c>
      <c r="B5525" s="66">
        <v>590197</v>
      </c>
    </row>
    <row r="5526" spans="1:2" x14ac:dyDescent="0.25">
      <c r="A5526" s="65" t="s">
        <v>6626</v>
      </c>
      <c r="B5526" s="66">
        <v>592972</v>
      </c>
    </row>
    <row r="5527" spans="1:2" x14ac:dyDescent="0.25">
      <c r="A5527" s="65" t="s">
        <v>6627</v>
      </c>
      <c r="B5527" s="66">
        <v>497385</v>
      </c>
    </row>
    <row r="5528" spans="1:2" x14ac:dyDescent="0.25">
      <c r="A5528" s="65" t="s">
        <v>6628</v>
      </c>
      <c r="B5528" s="66">
        <v>374907</v>
      </c>
    </row>
    <row r="5529" spans="1:2" x14ac:dyDescent="0.25">
      <c r="A5529" s="65" t="s">
        <v>6629</v>
      </c>
      <c r="B5529" s="66">
        <v>577967</v>
      </c>
    </row>
    <row r="5530" spans="1:2" x14ac:dyDescent="0.25">
      <c r="A5530" s="65" t="s">
        <v>6630</v>
      </c>
      <c r="B5530" s="66">
        <v>225056</v>
      </c>
    </row>
    <row r="5531" spans="1:2" x14ac:dyDescent="0.25">
      <c r="A5531" s="65" t="s">
        <v>6631</v>
      </c>
      <c r="B5531" s="66">
        <v>66299</v>
      </c>
    </row>
    <row r="5532" spans="1:2" x14ac:dyDescent="0.25">
      <c r="A5532" s="65" t="s">
        <v>6632</v>
      </c>
      <c r="B5532" s="66">
        <v>576475</v>
      </c>
    </row>
    <row r="5533" spans="1:2" x14ac:dyDescent="0.25">
      <c r="A5533" s="65" t="s">
        <v>6633</v>
      </c>
      <c r="B5533" s="66">
        <v>217013</v>
      </c>
    </row>
    <row r="5534" spans="1:2" x14ac:dyDescent="0.25">
      <c r="A5534" s="65" t="s">
        <v>6634</v>
      </c>
      <c r="B5534" s="66">
        <v>584171</v>
      </c>
    </row>
    <row r="5535" spans="1:2" x14ac:dyDescent="0.25">
      <c r="A5535" s="65" t="s">
        <v>84</v>
      </c>
      <c r="B5535" s="66">
        <v>575505</v>
      </c>
    </row>
    <row r="5536" spans="1:2" x14ac:dyDescent="0.25">
      <c r="A5536" s="65" t="s">
        <v>6635</v>
      </c>
      <c r="B5536" s="66">
        <v>64639</v>
      </c>
    </row>
    <row r="5537" spans="1:2" x14ac:dyDescent="0.25">
      <c r="A5537" s="65" t="s">
        <v>6636</v>
      </c>
      <c r="B5537" s="66">
        <v>586368</v>
      </c>
    </row>
    <row r="5538" spans="1:2" x14ac:dyDescent="0.25">
      <c r="A5538" s="65" t="s">
        <v>6637</v>
      </c>
      <c r="B5538" s="66">
        <v>59986</v>
      </c>
    </row>
    <row r="5539" spans="1:2" x14ac:dyDescent="0.25">
      <c r="A5539" s="65" t="s">
        <v>6638</v>
      </c>
      <c r="B5539" s="66">
        <v>59992</v>
      </c>
    </row>
    <row r="5540" spans="1:2" x14ac:dyDescent="0.25">
      <c r="A5540" s="65" t="s">
        <v>6639</v>
      </c>
      <c r="B5540" s="66">
        <v>59993</v>
      </c>
    </row>
    <row r="5541" spans="1:2" x14ac:dyDescent="0.25">
      <c r="A5541" s="65" t="s">
        <v>6640</v>
      </c>
      <c r="B5541" s="66">
        <v>64646</v>
      </c>
    </row>
    <row r="5542" spans="1:2" x14ac:dyDescent="0.25">
      <c r="A5542" s="65" t="s">
        <v>6641</v>
      </c>
      <c r="B5542" s="66">
        <v>218515</v>
      </c>
    </row>
    <row r="5543" spans="1:2" x14ac:dyDescent="0.25">
      <c r="A5543" s="65" t="s">
        <v>6642</v>
      </c>
      <c r="B5543" s="66">
        <v>575972</v>
      </c>
    </row>
    <row r="5544" spans="1:2" x14ac:dyDescent="0.25">
      <c r="A5544" s="65" t="s">
        <v>6643</v>
      </c>
      <c r="B5544" s="66">
        <v>64656</v>
      </c>
    </row>
    <row r="5545" spans="1:2" x14ac:dyDescent="0.25">
      <c r="A5545" s="65" t="s">
        <v>6644</v>
      </c>
      <c r="B5545" s="66">
        <v>43364</v>
      </c>
    </row>
    <row r="5546" spans="1:2" x14ac:dyDescent="0.25">
      <c r="A5546" s="65" t="s">
        <v>6645</v>
      </c>
      <c r="B5546" s="66">
        <v>271478</v>
      </c>
    </row>
    <row r="5547" spans="1:2" x14ac:dyDescent="0.25">
      <c r="A5547" s="65" t="s">
        <v>6646</v>
      </c>
      <c r="B5547" s="66">
        <v>271558</v>
      </c>
    </row>
    <row r="5548" spans="1:2" x14ac:dyDescent="0.25">
      <c r="A5548" s="65" t="s">
        <v>6647</v>
      </c>
      <c r="B5548" s="66">
        <v>64657</v>
      </c>
    </row>
    <row r="5549" spans="1:2" x14ac:dyDescent="0.25">
      <c r="A5549" s="65" t="s">
        <v>6648</v>
      </c>
      <c r="B5549" s="66">
        <v>374682</v>
      </c>
    </row>
    <row r="5550" spans="1:2" x14ac:dyDescent="0.25">
      <c r="A5550" s="65" t="s">
        <v>6649</v>
      </c>
      <c r="B5550" s="66">
        <v>581617</v>
      </c>
    </row>
    <row r="5551" spans="1:2" x14ac:dyDescent="0.25">
      <c r="A5551" s="65" t="s">
        <v>85</v>
      </c>
      <c r="B5551" s="66">
        <v>584584</v>
      </c>
    </row>
    <row r="5552" spans="1:2" x14ac:dyDescent="0.25">
      <c r="A5552" s="65" t="s">
        <v>6650</v>
      </c>
      <c r="B5552" s="66">
        <v>575878</v>
      </c>
    </row>
    <row r="5553" spans="1:2" x14ac:dyDescent="0.25">
      <c r="A5553" s="65" t="s">
        <v>6651</v>
      </c>
      <c r="B5553" s="66">
        <v>497477</v>
      </c>
    </row>
    <row r="5554" spans="1:2" x14ac:dyDescent="0.25">
      <c r="A5554" s="65" t="s">
        <v>6652</v>
      </c>
      <c r="B5554" s="66">
        <v>218519</v>
      </c>
    </row>
    <row r="5555" spans="1:2" x14ac:dyDescent="0.25">
      <c r="A5555" s="65" t="s">
        <v>6653</v>
      </c>
      <c r="B5555" s="66">
        <v>211643</v>
      </c>
    </row>
    <row r="5556" spans="1:2" x14ac:dyDescent="0.25">
      <c r="A5556" s="65" t="s">
        <v>6654</v>
      </c>
      <c r="B5556" s="66">
        <v>581928</v>
      </c>
    </row>
    <row r="5557" spans="1:2" x14ac:dyDescent="0.25">
      <c r="A5557" s="65" t="s">
        <v>6655</v>
      </c>
      <c r="B5557" s="66">
        <v>582075</v>
      </c>
    </row>
    <row r="5558" spans="1:2" x14ac:dyDescent="0.25">
      <c r="A5558" s="65" t="s">
        <v>6656</v>
      </c>
      <c r="B5558" s="66">
        <v>64673</v>
      </c>
    </row>
    <row r="5559" spans="1:2" x14ac:dyDescent="0.25">
      <c r="A5559" s="65" t="s">
        <v>6657</v>
      </c>
      <c r="B5559" s="66">
        <v>370700</v>
      </c>
    </row>
    <row r="5560" spans="1:2" x14ac:dyDescent="0.25">
      <c r="A5560" s="65" t="s">
        <v>6658</v>
      </c>
      <c r="B5560" s="66">
        <v>217128</v>
      </c>
    </row>
    <row r="5561" spans="1:2" x14ac:dyDescent="0.25">
      <c r="A5561" s="65" t="s">
        <v>6659</v>
      </c>
      <c r="B5561" s="66">
        <v>579479</v>
      </c>
    </row>
    <row r="5562" spans="1:2" x14ac:dyDescent="0.25">
      <c r="A5562" s="65" t="s">
        <v>6660</v>
      </c>
      <c r="B5562" s="66">
        <v>584745</v>
      </c>
    </row>
    <row r="5563" spans="1:2" x14ac:dyDescent="0.25">
      <c r="A5563" s="65" t="s">
        <v>970</v>
      </c>
      <c r="B5563" s="66">
        <v>3464</v>
      </c>
    </row>
    <row r="5564" spans="1:2" x14ac:dyDescent="0.25">
      <c r="A5564" s="65" t="s">
        <v>6661</v>
      </c>
      <c r="B5564" s="66">
        <v>592990</v>
      </c>
    </row>
    <row r="5565" spans="1:2" x14ac:dyDescent="0.25">
      <c r="A5565" s="65" t="s">
        <v>6662</v>
      </c>
      <c r="B5565" s="66">
        <v>3465</v>
      </c>
    </row>
    <row r="5566" spans="1:2" x14ac:dyDescent="0.25">
      <c r="A5566" s="65" t="s">
        <v>6663</v>
      </c>
      <c r="B5566" s="66">
        <v>486918</v>
      </c>
    </row>
    <row r="5567" spans="1:2" x14ac:dyDescent="0.25">
      <c r="A5567" s="65" t="s">
        <v>6664</v>
      </c>
      <c r="B5567" s="66">
        <v>593517</v>
      </c>
    </row>
    <row r="5568" spans="1:2" x14ac:dyDescent="0.25">
      <c r="A5568" s="65" t="s">
        <v>12482</v>
      </c>
      <c r="B5568" s="66">
        <v>577465</v>
      </c>
    </row>
    <row r="5569" spans="1:2" x14ac:dyDescent="0.25">
      <c r="A5569" s="65" t="s">
        <v>6665</v>
      </c>
      <c r="B5569" s="66">
        <v>590989</v>
      </c>
    </row>
    <row r="5570" spans="1:2" x14ac:dyDescent="0.25">
      <c r="A5570" s="65" t="s">
        <v>6666</v>
      </c>
      <c r="B5570" s="66">
        <v>593029</v>
      </c>
    </row>
    <row r="5571" spans="1:2" x14ac:dyDescent="0.25">
      <c r="A5571" s="65" t="s">
        <v>6667</v>
      </c>
      <c r="B5571" s="66">
        <v>591381</v>
      </c>
    </row>
    <row r="5572" spans="1:2" x14ac:dyDescent="0.25">
      <c r="A5572" s="65" t="s">
        <v>12483</v>
      </c>
      <c r="B5572" s="66">
        <v>594376</v>
      </c>
    </row>
    <row r="5573" spans="1:2" x14ac:dyDescent="0.25">
      <c r="A5573" s="65" t="s">
        <v>12484</v>
      </c>
      <c r="B5573" s="66">
        <v>593931</v>
      </c>
    </row>
    <row r="5574" spans="1:2" x14ac:dyDescent="0.25">
      <c r="A5574" s="65" t="s">
        <v>6668</v>
      </c>
      <c r="B5574" s="66">
        <v>294576</v>
      </c>
    </row>
    <row r="5575" spans="1:2" x14ac:dyDescent="0.25">
      <c r="A5575" s="65" t="s">
        <v>6669</v>
      </c>
      <c r="B5575" s="66">
        <v>586366</v>
      </c>
    </row>
    <row r="5576" spans="1:2" x14ac:dyDescent="0.25">
      <c r="A5576" s="65" t="s">
        <v>12485</v>
      </c>
      <c r="B5576" s="66">
        <v>594069</v>
      </c>
    </row>
    <row r="5577" spans="1:2" x14ac:dyDescent="0.25">
      <c r="A5577" s="65" t="s">
        <v>6670</v>
      </c>
      <c r="B5577" s="66">
        <v>587821</v>
      </c>
    </row>
    <row r="5578" spans="1:2" x14ac:dyDescent="0.25">
      <c r="A5578" s="65" t="s">
        <v>6671</v>
      </c>
      <c r="B5578" s="66">
        <v>591168</v>
      </c>
    </row>
    <row r="5579" spans="1:2" x14ac:dyDescent="0.25">
      <c r="A5579" s="65" t="s">
        <v>6672</v>
      </c>
      <c r="B5579" s="66">
        <v>593084</v>
      </c>
    </row>
    <row r="5580" spans="1:2" x14ac:dyDescent="0.25">
      <c r="A5580" s="65" t="s">
        <v>6673</v>
      </c>
      <c r="B5580" s="66">
        <v>591434</v>
      </c>
    </row>
    <row r="5581" spans="1:2" x14ac:dyDescent="0.25">
      <c r="A5581" s="65" t="s">
        <v>6674</v>
      </c>
      <c r="B5581" s="66">
        <v>578447</v>
      </c>
    </row>
    <row r="5582" spans="1:2" x14ac:dyDescent="0.25">
      <c r="A5582" s="65" t="s">
        <v>6675</v>
      </c>
      <c r="B5582" s="66">
        <v>3279</v>
      </c>
    </row>
    <row r="5583" spans="1:2" x14ac:dyDescent="0.25">
      <c r="A5583" s="65" t="s">
        <v>12486</v>
      </c>
      <c r="B5583" s="66">
        <v>594378</v>
      </c>
    </row>
    <row r="5584" spans="1:2" x14ac:dyDescent="0.25">
      <c r="A5584" s="65" t="s">
        <v>12487</v>
      </c>
      <c r="B5584" s="66">
        <v>594409</v>
      </c>
    </row>
    <row r="5585" spans="1:2" x14ac:dyDescent="0.25">
      <c r="A5585" s="65" t="s">
        <v>6676</v>
      </c>
      <c r="B5585" s="66">
        <v>491834</v>
      </c>
    </row>
    <row r="5586" spans="1:2" x14ac:dyDescent="0.25">
      <c r="A5586" s="65" t="s">
        <v>6677</v>
      </c>
      <c r="B5586" s="66">
        <v>592521</v>
      </c>
    </row>
    <row r="5587" spans="1:2" x14ac:dyDescent="0.25">
      <c r="A5587" s="65" t="s">
        <v>6678</v>
      </c>
      <c r="B5587" s="66">
        <v>591156</v>
      </c>
    </row>
    <row r="5588" spans="1:2" x14ac:dyDescent="0.25">
      <c r="A5588" s="65" t="s">
        <v>6679</v>
      </c>
      <c r="B5588" s="66">
        <v>574987</v>
      </c>
    </row>
    <row r="5589" spans="1:2" x14ac:dyDescent="0.25">
      <c r="A5589" s="65" t="s">
        <v>6680</v>
      </c>
      <c r="B5589" s="66">
        <v>593048</v>
      </c>
    </row>
    <row r="5590" spans="1:2" x14ac:dyDescent="0.25">
      <c r="A5590" s="65" t="s">
        <v>6681</v>
      </c>
      <c r="B5590" s="66">
        <v>574988</v>
      </c>
    </row>
    <row r="5591" spans="1:2" x14ac:dyDescent="0.25">
      <c r="A5591" s="65" t="s">
        <v>6682</v>
      </c>
      <c r="B5591" s="66">
        <v>593509</v>
      </c>
    </row>
    <row r="5592" spans="1:2" x14ac:dyDescent="0.25">
      <c r="A5592" s="65" t="s">
        <v>6683</v>
      </c>
      <c r="B5592" s="66">
        <v>593492</v>
      </c>
    </row>
    <row r="5593" spans="1:2" x14ac:dyDescent="0.25">
      <c r="A5593" s="65" t="s">
        <v>12488</v>
      </c>
      <c r="B5593" s="66">
        <v>492472</v>
      </c>
    </row>
    <row r="5594" spans="1:2" x14ac:dyDescent="0.25">
      <c r="A5594" s="65" t="s">
        <v>6684</v>
      </c>
      <c r="B5594" s="66">
        <v>491835</v>
      </c>
    </row>
    <row r="5595" spans="1:2" x14ac:dyDescent="0.25">
      <c r="A5595" s="65" t="s">
        <v>6685</v>
      </c>
      <c r="B5595" s="66">
        <v>593506</v>
      </c>
    </row>
    <row r="5596" spans="1:2" x14ac:dyDescent="0.25">
      <c r="A5596" s="65" t="s">
        <v>12489</v>
      </c>
      <c r="B5596" s="66">
        <v>594415</v>
      </c>
    </row>
    <row r="5597" spans="1:2" x14ac:dyDescent="0.25">
      <c r="A5597" s="65" t="s">
        <v>6686</v>
      </c>
      <c r="B5597" s="66">
        <v>592571</v>
      </c>
    </row>
    <row r="5598" spans="1:2" x14ac:dyDescent="0.25">
      <c r="A5598" s="65" t="s">
        <v>6687</v>
      </c>
      <c r="B5598" s="66">
        <v>591917</v>
      </c>
    </row>
    <row r="5599" spans="1:2" x14ac:dyDescent="0.25">
      <c r="A5599" s="65" t="s">
        <v>6688</v>
      </c>
      <c r="B5599" s="66">
        <v>593199</v>
      </c>
    </row>
    <row r="5600" spans="1:2" x14ac:dyDescent="0.25">
      <c r="A5600" s="65" t="s">
        <v>12490</v>
      </c>
      <c r="B5600" s="66">
        <v>594528</v>
      </c>
    </row>
    <row r="5601" spans="1:2" x14ac:dyDescent="0.25">
      <c r="A5601" s="65" t="s">
        <v>6689</v>
      </c>
      <c r="B5601" s="66">
        <v>592936</v>
      </c>
    </row>
    <row r="5602" spans="1:2" x14ac:dyDescent="0.25">
      <c r="A5602" s="65" t="s">
        <v>6690</v>
      </c>
      <c r="B5602" s="66">
        <v>588032</v>
      </c>
    </row>
    <row r="5603" spans="1:2" x14ac:dyDescent="0.25">
      <c r="A5603" s="65" t="s">
        <v>6691</v>
      </c>
      <c r="B5603" s="66">
        <v>586914</v>
      </c>
    </row>
    <row r="5604" spans="1:2" x14ac:dyDescent="0.25">
      <c r="A5604" s="65" t="s">
        <v>6692</v>
      </c>
      <c r="B5604" s="66">
        <v>212181</v>
      </c>
    </row>
    <row r="5605" spans="1:2" x14ac:dyDescent="0.25">
      <c r="A5605" s="65" t="s">
        <v>6693</v>
      </c>
      <c r="B5605" s="66">
        <v>593387</v>
      </c>
    </row>
    <row r="5606" spans="1:2" x14ac:dyDescent="0.25">
      <c r="A5606" s="65" t="s">
        <v>6694</v>
      </c>
      <c r="B5606" s="66">
        <v>591251</v>
      </c>
    </row>
    <row r="5607" spans="1:2" x14ac:dyDescent="0.25">
      <c r="A5607" s="65" t="s">
        <v>6695</v>
      </c>
      <c r="B5607" s="66">
        <v>592066</v>
      </c>
    </row>
    <row r="5608" spans="1:2" x14ac:dyDescent="0.25">
      <c r="A5608" s="65" t="s">
        <v>6696</v>
      </c>
      <c r="B5608" s="66">
        <v>591238</v>
      </c>
    </row>
    <row r="5609" spans="1:2" x14ac:dyDescent="0.25">
      <c r="A5609" s="65" t="s">
        <v>6697</v>
      </c>
      <c r="B5609" s="66">
        <v>593121</v>
      </c>
    </row>
    <row r="5610" spans="1:2" x14ac:dyDescent="0.25">
      <c r="A5610" s="65" t="s">
        <v>6698</v>
      </c>
      <c r="B5610" s="66">
        <v>593086</v>
      </c>
    </row>
    <row r="5611" spans="1:2" x14ac:dyDescent="0.25">
      <c r="A5611" s="65" t="s">
        <v>6699</v>
      </c>
      <c r="B5611" s="66">
        <v>593578</v>
      </c>
    </row>
    <row r="5612" spans="1:2" x14ac:dyDescent="0.25">
      <c r="A5612" s="65" t="s">
        <v>6700</v>
      </c>
      <c r="B5612" s="66">
        <v>593386</v>
      </c>
    </row>
    <row r="5613" spans="1:2" x14ac:dyDescent="0.25">
      <c r="A5613" s="65" t="s">
        <v>6701</v>
      </c>
      <c r="B5613" s="66">
        <v>590946</v>
      </c>
    </row>
    <row r="5614" spans="1:2" x14ac:dyDescent="0.25">
      <c r="A5614" s="65" t="s">
        <v>6702</v>
      </c>
      <c r="B5614" s="66">
        <v>593212</v>
      </c>
    </row>
    <row r="5615" spans="1:2" x14ac:dyDescent="0.25">
      <c r="A5615" s="65" t="s">
        <v>6703</v>
      </c>
      <c r="B5615" s="66">
        <v>592067</v>
      </c>
    </row>
    <row r="5616" spans="1:2" x14ac:dyDescent="0.25">
      <c r="A5616" s="65" t="s">
        <v>6704</v>
      </c>
      <c r="B5616" s="66">
        <v>591254</v>
      </c>
    </row>
    <row r="5617" spans="1:2" x14ac:dyDescent="0.25">
      <c r="A5617" s="65" t="s">
        <v>6705</v>
      </c>
      <c r="B5617" s="66">
        <v>593715</v>
      </c>
    </row>
    <row r="5618" spans="1:2" x14ac:dyDescent="0.25">
      <c r="A5618" s="65" t="s">
        <v>6706</v>
      </c>
      <c r="B5618" s="66">
        <v>224621</v>
      </c>
    </row>
    <row r="5619" spans="1:2" x14ac:dyDescent="0.25">
      <c r="A5619" s="65" t="s">
        <v>6707</v>
      </c>
      <c r="B5619" s="66">
        <v>592665</v>
      </c>
    </row>
    <row r="5620" spans="1:2" x14ac:dyDescent="0.25">
      <c r="A5620" s="65" t="s">
        <v>6708</v>
      </c>
      <c r="B5620" s="66">
        <v>593673</v>
      </c>
    </row>
    <row r="5621" spans="1:2" x14ac:dyDescent="0.25">
      <c r="A5621" s="65" t="s">
        <v>6709</v>
      </c>
      <c r="B5621" s="66">
        <v>592281</v>
      </c>
    </row>
    <row r="5622" spans="1:2" x14ac:dyDescent="0.25">
      <c r="A5622" s="65" t="s">
        <v>12491</v>
      </c>
      <c r="B5622" s="66">
        <v>593871</v>
      </c>
    </row>
    <row r="5623" spans="1:2" x14ac:dyDescent="0.25">
      <c r="A5623" s="65" t="s">
        <v>6710</v>
      </c>
      <c r="B5623" s="66">
        <v>591970</v>
      </c>
    </row>
    <row r="5624" spans="1:2" x14ac:dyDescent="0.25">
      <c r="A5624" s="65" t="s">
        <v>6711</v>
      </c>
      <c r="B5624" s="66">
        <v>592117</v>
      </c>
    </row>
    <row r="5625" spans="1:2" x14ac:dyDescent="0.25">
      <c r="A5625" s="65" t="s">
        <v>6712</v>
      </c>
      <c r="B5625" s="66">
        <v>492298</v>
      </c>
    </row>
    <row r="5626" spans="1:2" x14ac:dyDescent="0.25">
      <c r="A5626" s="65" t="s">
        <v>6713</v>
      </c>
      <c r="B5626" s="66">
        <v>592109</v>
      </c>
    </row>
    <row r="5627" spans="1:2" x14ac:dyDescent="0.25">
      <c r="A5627" s="65" t="s">
        <v>6714</v>
      </c>
      <c r="B5627" s="66">
        <v>579333</v>
      </c>
    </row>
    <row r="5628" spans="1:2" x14ac:dyDescent="0.25">
      <c r="A5628" s="65" t="s">
        <v>6715</v>
      </c>
      <c r="B5628" s="66">
        <v>586980</v>
      </c>
    </row>
    <row r="5629" spans="1:2" x14ac:dyDescent="0.25">
      <c r="A5629" s="65" t="s">
        <v>6716</v>
      </c>
      <c r="B5629" s="66">
        <v>592230</v>
      </c>
    </row>
    <row r="5630" spans="1:2" x14ac:dyDescent="0.25">
      <c r="A5630" s="65" t="s">
        <v>6717</v>
      </c>
      <c r="B5630" s="66">
        <v>585917</v>
      </c>
    </row>
    <row r="5631" spans="1:2" x14ac:dyDescent="0.25">
      <c r="A5631" s="65" t="s">
        <v>6718</v>
      </c>
      <c r="B5631" s="66">
        <v>589925</v>
      </c>
    </row>
    <row r="5632" spans="1:2" x14ac:dyDescent="0.25">
      <c r="A5632" s="65" t="s">
        <v>6719</v>
      </c>
      <c r="B5632" s="66">
        <v>493515</v>
      </c>
    </row>
    <row r="5633" spans="1:2" x14ac:dyDescent="0.25">
      <c r="A5633" s="65" t="s">
        <v>6720</v>
      </c>
      <c r="B5633" s="66">
        <v>591883</v>
      </c>
    </row>
    <row r="5634" spans="1:2" x14ac:dyDescent="0.25">
      <c r="A5634" s="65" t="s">
        <v>6721</v>
      </c>
      <c r="B5634" s="66">
        <v>591087</v>
      </c>
    </row>
    <row r="5635" spans="1:2" x14ac:dyDescent="0.25">
      <c r="A5635" s="65" t="s">
        <v>6722</v>
      </c>
      <c r="B5635" s="66">
        <v>588118</v>
      </c>
    </row>
    <row r="5636" spans="1:2" x14ac:dyDescent="0.25">
      <c r="A5636" s="65" t="s">
        <v>6723</v>
      </c>
      <c r="B5636" s="66">
        <v>593184</v>
      </c>
    </row>
    <row r="5637" spans="1:2" x14ac:dyDescent="0.25">
      <c r="A5637" s="65" t="s">
        <v>6724</v>
      </c>
      <c r="B5637" s="66">
        <v>592873</v>
      </c>
    </row>
    <row r="5638" spans="1:2" x14ac:dyDescent="0.25">
      <c r="A5638" s="65" t="s">
        <v>12492</v>
      </c>
      <c r="B5638" s="66">
        <v>593878</v>
      </c>
    </row>
    <row r="5639" spans="1:2" x14ac:dyDescent="0.25">
      <c r="A5639" s="65" t="s">
        <v>6725</v>
      </c>
      <c r="B5639" s="66">
        <v>591242</v>
      </c>
    </row>
    <row r="5640" spans="1:2" x14ac:dyDescent="0.25">
      <c r="A5640" s="65" t="s">
        <v>6726</v>
      </c>
      <c r="B5640" s="66">
        <v>593566</v>
      </c>
    </row>
    <row r="5641" spans="1:2" x14ac:dyDescent="0.25">
      <c r="A5641" s="65" t="s">
        <v>6727</v>
      </c>
      <c r="B5641" s="66">
        <v>579087</v>
      </c>
    </row>
    <row r="5642" spans="1:2" x14ac:dyDescent="0.25">
      <c r="A5642" s="65" t="s">
        <v>6728</v>
      </c>
      <c r="B5642" s="66">
        <v>591959</v>
      </c>
    </row>
    <row r="5643" spans="1:2" x14ac:dyDescent="0.25">
      <c r="A5643" s="65" t="s">
        <v>6729</v>
      </c>
      <c r="B5643" s="66">
        <v>592159</v>
      </c>
    </row>
    <row r="5644" spans="1:2" x14ac:dyDescent="0.25">
      <c r="A5644" s="65" t="s">
        <v>971</v>
      </c>
      <c r="B5644" s="66">
        <v>592264</v>
      </c>
    </row>
    <row r="5645" spans="1:2" x14ac:dyDescent="0.25">
      <c r="A5645" s="65" t="s">
        <v>6730</v>
      </c>
      <c r="B5645" s="66">
        <v>591349</v>
      </c>
    </row>
    <row r="5646" spans="1:2" x14ac:dyDescent="0.25">
      <c r="A5646" s="65" t="s">
        <v>12493</v>
      </c>
      <c r="B5646" s="66">
        <v>594269</v>
      </c>
    </row>
    <row r="5647" spans="1:2" x14ac:dyDescent="0.25">
      <c r="A5647" s="65" t="s">
        <v>6731</v>
      </c>
      <c r="B5647" s="66">
        <v>591048</v>
      </c>
    </row>
    <row r="5648" spans="1:2" x14ac:dyDescent="0.25">
      <c r="A5648" s="65" t="s">
        <v>6732</v>
      </c>
      <c r="B5648" s="66">
        <v>593355</v>
      </c>
    </row>
    <row r="5649" spans="1:2" x14ac:dyDescent="0.25">
      <c r="A5649" s="65" t="s">
        <v>6733</v>
      </c>
      <c r="B5649" s="66">
        <v>580214</v>
      </c>
    </row>
    <row r="5650" spans="1:2" x14ac:dyDescent="0.25">
      <c r="A5650" s="65" t="s">
        <v>12494</v>
      </c>
      <c r="B5650" s="66">
        <v>593865</v>
      </c>
    </row>
    <row r="5651" spans="1:2" x14ac:dyDescent="0.25">
      <c r="A5651" s="65" t="s">
        <v>6734</v>
      </c>
      <c r="B5651" s="66">
        <v>591047</v>
      </c>
    </row>
    <row r="5652" spans="1:2" x14ac:dyDescent="0.25">
      <c r="A5652" s="65" t="s">
        <v>6735</v>
      </c>
      <c r="B5652" s="66">
        <v>593213</v>
      </c>
    </row>
    <row r="5653" spans="1:2" x14ac:dyDescent="0.25">
      <c r="A5653" s="65" t="s">
        <v>6736</v>
      </c>
      <c r="B5653" s="66">
        <v>591213</v>
      </c>
    </row>
    <row r="5654" spans="1:2" x14ac:dyDescent="0.25">
      <c r="A5654" s="65" t="s">
        <v>12495</v>
      </c>
      <c r="B5654" s="66">
        <v>594485</v>
      </c>
    </row>
    <row r="5655" spans="1:2" x14ac:dyDescent="0.25">
      <c r="A5655" s="65" t="s">
        <v>6737</v>
      </c>
      <c r="B5655" s="66">
        <v>591050</v>
      </c>
    </row>
    <row r="5656" spans="1:2" x14ac:dyDescent="0.25">
      <c r="A5656" s="65" t="s">
        <v>6738</v>
      </c>
      <c r="B5656" s="66">
        <v>591969</v>
      </c>
    </row>
    <row r="5657" spans="1:2" x14ac:dyDescent="0.25">
      <c r="A5657" s="65" t="s">
        <v>6739</v>
      </c>
      <c r="B5657" s="66">
        <v>589273</v>
      </c>
    </row>
    <row r="5658" spans="1:2" x14ac:dyDescent="0.25">
      <c r="A5658" s="65" t="s">
        <v>6740</v>
      </c>
      <c r="B5658" s="66">
        <v>590932</v>
      </c>
    </row>
    <row r="5659" spans="1:2" x14ac:dyDescent="0.25">
      <c r="A5659" s="65" t="s">
        <v>6741</v>
      </c>
      <c r="B5659" s="66">
        <v>593314</v>
      </c>
    </row>
    <row r="5660" spans="1:2" x14ac:dyDescent="0.25">
      <c r="A5660" s="65" t="s">
        <v>6742</v>
      </c>
      <c r="B5660" s="66">
        <v>593075</v>
      </c>
    </row>
    <row r="5661" spans="1:2" x14ac:dyDescent="0.25">
      <c r="A5661" s="65" t="s">
        <v>12496</v>
      </c>
      <c r="B5661" s="66">
        <v>594518</v>
      </c>
    </row>
    <row r="5662" spans="1:2" x14ac:dyDescent="0.25">
      <c r="A5662" s="65" t="s">
        <v>6743</v>
      </c>
      <c r="B5662" s="66">
        <v>592188</v>
      </c>
    </row>
    <row r="5663" spans="1:2" x14ac:dyDescent="0.25">
      <c r="A5663" s="65" t="s">
        <v>6744</v>
      </c>
      <c r="B5663" s="66">
        <v>591904</v>
      </c>
    </row>
    <row r="5664" spans="1:2" x14ac:dyDescent="0.25">
      <c r="A5664" s="65" t="s">
        <v>6745</v>
      </c>
      <c r="B5664" s="66">
        <v>592654</v>
      </c>
    </row>
    <row r="5665" spans="1:2" x14ac:dyDescent="0.25">
      <c r="A5665" s="65" t="s">
        <v>6746</v>
      </c>
      <c r="B5665" s="66">
        <v>593714</v>
      </c>
    </row>
    <row r="5666" spans="1:2" x14ac:dyDescent="0.25">
      <c r="A5666" s="65" t="s">
        <v>6747</v>
      </c>
      <c r="B5666" s="66">
        <v>593128</v>
      </c>
    </row>
    <row r="5667" spans="1:2" x14ac:dyDescent="0.25">
      <c r="A5667" s="65" t="s">
        <v>6748</v>
      </c>
      <c r="B5667" s="66">
        <v>592471</v>
      </c>
    </row>
    <row r="5668" spans="1:2" x14ac:dyDescent="0.25">
      <c r="A5668" s="65" t="s">
        <v>6749</v>
      </c>
      <c r="B5668" s="66">
        <v>593348</v>
      </c>
    </row>
    <row r="5669" spans="1:2" x14ac:dyDescent="0.25">
      <c r="A5669" s="65" t="s">
        <v>12497</v>
      </c>
      <c r="B5669" s="66">
        <v>594123</v>
      </c>
    </row>
    <row r="5670" spans="1:2" x14ac:dyDescent="0.25">
      <c r="A5670" s="65" t="s">
        <v>6750</v>
      </c>
      <c r="B5670" s="66">
        <v>592255</v>
      </c>
    </row>
    <row r="5671" spans="1:2" x14ac:dyDescent="0.25">
      <c r="A5671" s="65" t="s">
        <v>6751</v>
      </c>
      <c r="B5671" s="66">
        <v>593240</v>
      </c>
    </row>
    <row r="5672" spans="1:2" x14ac:dyDescent="0.25">
      <c r="A5672" s="65" t="s">
        <v>6752</v>
      </c>
      <c r="B5672" s="66">
        <v>589718</v>
      </c>
    </row>
    <row r="5673" spans="1:2" x14ac:dyDescent="0.25">
      <c r="A5673" s="65" t="s">
        <v>6753</v>
      </c>
      <c r="B5673" s="66">
        <v>592229</v>
      </c>
    </row>
    <row r="5674" spans="1:2" x14ac:dyDescent="0.25">
      <c r="A5674" s="65" t="s">
        <v>6754</v>
      </c>
      <c r="B5674" s="66">
        <v>592257</v>
      </c>
    </row>
    <row r="5675" spans="1:2" x14ac:dyDescent="0.25">
      <c r="A5675" s="65" t="s">
        <v>6755</v>
      </c>
      <c r="B5675" s="66">
        <v>592014</v>
      </c>
    </row>
    <row r="5676" spans="1:2" x14ac:dyDescent="0.25">
      <c r="A5676" s="65" t="s">
        <v>6756</v>
      </c>
      <c r="B5676" s="66">
        <v>591287</v>
      </c>
    </row>
    <row r="5677" spans="1:2" x14ac:dyDescent="0.25">
      <c r="A5677" s="65" t="s">
        <v>12498</v>
      </c>
      <c r="B5677" s="66">
        <v>591267</v>
      </c>
    </row>
    <row r="5678" spans="1:2" x14ac:dyDescent="0.25">
      <c r="A5678" s="65" t="s">
        <v>6757</v>
      </c>
      <c r="B5678" s="66">
        <v>592594</v>
      </c>
    </row>
    <row r="5679" spans="1:2" x14ac:dyDescent="0.25">
      <c r="A5679" s="65" t="s">
        <v>6758</v>
      </c>
      <c r="B5679" s="66">
        <v>591388</v>
      </c>
    </row>
    <row r="5680" spans="1:2" x14ac:dyDescent="0.25">
      <c r="A5680" s="65" t="s">
        <v>6759</v>
      </c>
      <c r="B5680" s="66">
        <v>591884</v>
      </c>
    </row>
    <row r="5681" spans="1:2" x14ac:dyDescent="0.25">
      <c r="A5681" s="65" t="s">
        <v>6760</v>
      </c>
      <c r="B5681" s="66">
        <v>593032</v>
      </c>
    </row>
    <row r="5682" spans="1:2" x14ac:dyDescent="0.25">
      <c r="A5682" s="65" t="s">
        <v>6761</v>
      </c>
      <c r="B5682" s="66">
        <v>592568</v>
      </c>
    </row>
    <row r="5683" spans="1:2" x14ac:dyDescent="0.25">
      <c r="A5683" s="65" t="s">
        <v>6762</v>
      </c>
      <c r="B5683" s="66">
        <v>592962</v>
      </c>
    </row>
    <row r="5684" spans="1:2" x14ac:dyDescent="0.25">
      <c r="A5684" s="65" t="s">
        <v>6763</v>
      </c>
      <c r="B5684" s="66">
        <v>593214</v>
      </c>
    </row>
    <row r="5685" spans="1:2" x14ac:dyDescent="0.25">
      <c r="A5685" s="65" t="s">
        <v>6764</v>
      </c>
      <c r="B5685" s="66">
        <v>590914</v>
      </c>
    </row>
    <row r="5686" spans="1:2" x14ac:dyDescent="0.25">
      <c r="A5686" s="65" t="s">
        <v>6765</v>
      </c>
      <c r="B5686" s="66">
        <v>492233</v>
      </c>
    </row>
    <row r="5687" spans="1:2" x14ac:dyDescent="0.25">
      <c r="A5687" s="65" t="s">
        <v>6766</v>
      </c>
      <c r="B5687" s="66">
        <v>592632</v>
      </c>
    </row>
    <row r="5688" spans="1:2" x14ac:dyDescent="0.25">
      <c r="A5688" s="65" t="s">
        <v>12499</v>
      </c>
      <c r="B5688" s="66">
        <v>594519</v>
      </c>
    </row>
    <row r="5689" spans="1:2" x14ac:dyDescent="0.25">
      <c r="A5689" s="65" t="s">
        <v>12500</v>
      </c>
      <c r="B5689" s="66">
        <v>594520</v>
      </c>
    </row>
    <row r="5690" spans="1:2" x14ac:dyDescent="0.25">
      <c r="A5690" s="65" t="s">
        <v>6767</v>
      </c>
      <c r="B5690" s="66">
        <v>593215</v>
      </c>
    </row>
    <row r="5691" spans="1:2" x14ac:dyDescent="0.25">
      <c r="A5691" s="65" t="s">
        <v>12501</v>
      </c>
      <c r="B5691" s="66">
        <v>594521</v>
      </c>
    </row>
    <row r="5692" spans="1:2" x14ac:dyDescent="0.25">
      <c r="A5692" s="65" t="s">
        <v>6768</v>
      </c>
      <c r="B5692" s="66">
        <v>486558</v>
      </c>
    </row>
    <row r="5693" spans="1:2" x14ac:dyDescent="0.25">
      <c r="A5693" s="65" t="s">
        <v>6769</v>
      </c>
      <c r="B5693" s="66">
        <v>3353</v>
      </c>
    </row>
    <row r="5694" spans="1:2" x14ac:dyDescent="0.25">
      <c r="A5694" s="65" t="s">
        <v>6770</v>
      </c>
      <c r="B5694" s="66">
        <v>592619</v>
      </c>
    </row>
    <row r="5695" spans="1:2" x14ac:dyDescent="0.25">
      <c r="A5695" s="65" t="s">
        <v>6771</v>
      </c>
      <c r="B5695" s="66">
        <v>593180</v>
      </c>
    </row>
    <row r="5696" spans="1:2" x14ac:dyDescent="0.25">
      <c r="A5696" s="65" t="s">
        <v>6772</v>
      </c>
      <c r="B5696" s="66">
        <v>591097</v>
      </c>
    </row>
    <row r="5697" spans="1:2" x14ac:dyDescent="0.25">
      <c r="A5697" s="65" t="s">
        <v>6773</v>
      </c>
      <c r="B5697" s="66">
        <v>592128</v>
      </c>
    </row>
    <row r="5698" spans="1:2" x14ac:dyDescent="0.25">
      <c r="A5698" s="65" t="s">
        <v>6774</v>
      </c>
      <c r="B5698" s="66">
        <v>592734</v>
      </c>
    </row>
    <row r="5699" spans="1:2" x14ac:dyDescent="0.25">
      <c r="A5699" s="65" t="s">
        <v>6775</v>
      </c>
      <c r="B5699" s="66">
        <v>592074</v>
      </c>
    </row>
    <row r="5700" spans="1:2" x14ac:dyDescent="0.25">
      <c r="A5700" s="65" t="s">
        <v>6776</v>
      </c>
      <c r="B5700" s="66">
        <v>593200</v>
      </c>
    </row>
    <row r="5701" spans="1:2" x14ac:dyDescent="0.25">
      <c r="A5701" s="65" t="s">
        <v>12502</v>
      </c>
      <c r="B5701" s="66">
        <v>593786</v>
      </c>
    </row>
    <row r="5702" spans="1:2" x14ac:dyDescent="0.25">
      <c r="A5702" s="65" t="s">
        <v>6777</v>
      </c>
      <c r="B5702" s="66">
        <v>591049</v>
      </c>
    </row>
    <row r="5703" spans="1:2" x14ac:dyDescent="0.25">
      <c r="A5703" s="65" t="s">
        <v>6778</v>
      </c>
      <c r="B5703" s="66">
        <v>593583</v>
      </c>
    </row>
    <row r="5704" spans="1:2" x14ac:dyDescent="0.25">
      <c r="A5704" s="65" t="s">
        <v>6779</v>
      </c>
      <c r="B5704" s="66">
        <v>581408</v>
      </c>
    </row>
    <row r="5705" spans="1:2" x14ac:dyDescent="0.25">
      <c r="A5705" s="65" t="s">
        <v>6780</v>
      </c>
      <c r="B5705" s="66">
        <v>592434</v>
      </c>
    </row>
    <row r="5706" spans="1:2" x14ac:dyDescent="0.25">
      <c r="A5706" s="65" t="s">
        <v>6781</v>
      </c>
      <c r="B5706" s="66">
        <v>592024</v>
      </c>
    </row>
    <row r="5707" spans="1:2" x14ac:dyDescent="0.25">
      <c r="A5707" s="65" t="s">
        <v>6782</v>
      </c>
      <c r="B5707" s="66">
        <v>591909</v>
      </c>
    </row>
    <row r="5708" spans="1:2" x14ac:dyDescent="0.25">
      <c r="A5708" s="65" t="s">
        <v>12503</v>
      </c>
      <c r="B5708" s="66">
        <v>594499</v>
      </c>
    </row>
    <row r="5709" spans="1:2" x14ac:dyDescent="0.25">
      <c r="A5709" s="65" t="s">
        <v>6783</v>
      </c>
      <c r="B5709" s="66">
        <v>575035</v>
      </c>
    </row>
    <row r="5710" spans="1:2" x14ac:dyDescent="0.25">
      <c r="A5710" s="65" t="s">
        <v>6784</v>
      </c>
      <c r="B5710" s="66">
        <v>589670</v>
      </c>
    </row>
    <row r="5711" spans="1:2" x14ac:dyDescent="0.25">
      <c r="A5711" s="65" t="s">
        <v>6785</v>
      </c>
      <c r="B5711" s="66">
        <v>492477</v>
      </c>
    </row>
    <row r="5712" spans="1:2" x14ac:dyDescent="0.25">
      <c r="A5712" s="65" t="s">
        <v>6786</v>
      </c>
      <c r="B5712" s="66">
        <v>593504</v>
      </c>
    </row>
    <row r="5713" spans="1:2" x14ac:dyDescent="0.25">
      <c r="A5713" s="65" t="s">
        <v>12504</v>
      </c>
      <c r="B5713" s="66">
        <v>594042</v>
      </c>
    </row>
    <row r="5714" spans="1:2" x14ac:dyDescent="0.25">
      <c r="A5714" s="65" t="s">
        <v>6787</v>
      </c>
      <c r="B5714" s="66">
        <v>592279</v>
      </c>
    </row>
    <row r="5715" spans="1:2" x14ac:dyDescent="0.25">
      <c r="A5715" s="65" t="s">
        <v>6788</v>
      </c>
      <c r="B5715" s="66">
        <v>212831</v>
      </c>
    </row>
    <row r="5716" spans="1:2" x14ac:dyDescent="0.25">
      <c r="A5716" s="65" t="s">
        <v>6789</v>
      </c>
      <c r="B5716" s="66">
        <v>491041</v>
      </c>
    </row>
    <row r="5717" spans="1:2" x14ac:dyDescent="0.25">
      <c r="A5717" s="65" t="s">
        <v>6790</v>
      </c>
      <c r="B5717" s="66">
        <v>592254</v>
      </c>
    </row>
    <row r="5718" spans="1:2" x14ac:dyDescent="0.25">
      <c r="A5718" s="65" t="s">
        <v>12505</v>
      </c>
      <c r="B5718" s="66">
        <v>593995</v>
      </c>
    </row>
    <row r="5719" spans="1:2" x14ac:dyDescent="0.25">
      <c r="A5719" s="65" t="s">
        <v>6791</v>
      </c>
      <c r="B5719" s="66">
        <v>591348</v>
      </c>
    </row>
    <row r="5720" spans="1:2" x14ac:dyDescent="0.25">
      <c r="A5720" s="65" t="s">
        <v>6792</v>
      </c>
      <c r="B5720" s="66">
        <v>590994</v>
      </c>
    </row>
    <row r="5721" spans="1:2" x14ac:dyDescent="0.25">
      <c r="A5721" s="65" t="s">
        <v>6793</v>
      </c>
      <c r="B5721" s="66">
        <v>591443</v>
      </c>
    </row>
    <row r="5722" spans="1:2" x14ac:dyDescent="0.25">
      <c r="A5722" s="65" t="s">
        <v>12506</v>
      </c>
      <c r="B5722" s="66">
        <v>593876</v>
      </c>
    </row>
    <row r="5723" spans="1:2" x14ac:dyDescent="0.25">
      <c r="A5723" s="65" t="s">
        <v>6794</v>
      </c>
      <c r="B5723" s="66">
        <v>586788</v>
      </c>
    </row>
    <row r="5724" spans="1:2" x14ac:dyDescent="0.25">
      <c r="A5724" s="65" t="s">
        <v>6795</v>
      </c>
      <c r="B5724" s="66">
        <v>587256</v>
      </c>
    </row>
    <row r="5725" spans="1:2" x14ac:dyDescent="0.25">
      <c r="A5725" s="65" t="s">
        <v>6796</v>
      </c>
      <c r="B5725" s="66">
        <v>593373</v>
      </c>
    </row>
    <row r="5726" spans="1:2" x14ac:dyDescent="0.25">
      <c r="A5726" s="65" t="s">
        <v>6797</v>
      </c>
      <c r="B5726" s="66">
        <v>582386</v>
      </c>
    </row>
    <row r="5727" spans="1:2" x14ac:dyDescent="0.25">
      <c r="A5727" s="65" t="s">
        <v>6798</v>
      </c>
      <c r="B5727" s="66">
        <v>592367</v>
      </c>
    </row>
    <row r="5728" spans="1:2" x14ac:dyDescent="0.25">
      <c r="A5728" s="65" t="s">
        <v>12507</v>
      </c>
      <c r="B5728" s="66">
        <v>591266</v>
      </c>
    </row>
    <row r="5729" spans="1:2" x14ac:dyDescent="0.25">
      <c r="A5729" s="65" t="s">
        <v>6799</v>
      </c>
      <c r="B5729" s="66">
        <v>591264</v>
      </c>
    </row>
    <row r="5730" spans="1:2" x14ac:dyDescent="0.25">
      <c r="A5730" s="65" t="s">
        <v>12508</v>
      </c>
      <c r="B5730" s="66">
        <v>594196</v>
      </c>
    </row>
    <row r="5731" spans="1:2" x14ac:dyDescent="0.25">
      <c r="A5731" s="65" t="s">
        <v>6800</v>
      </c>
      <c r="B5731" s="66">
        <v>591208</v>
      </c>
    </row>
    <row r="5732" spans="1:2" x14ac:dyDescent="0.25">
      <c r="A5732" s="65" t="s">
        <v>12509</v>
      </c>
      <c r="B5732" s="66">
        <v>594522</v>
      </c>
    </row>
    <row r="5733" spans="1:2" x14ac:dyDescent="0.25">
      <c r="A5733" s="65" t="s">
        <v>6801</v>
      </c>
      <c r="B5733" s="66">
        <v>581023</v>
      </c>
    </row>
    <row r="5734" spans="1:2" x14ac:dyDescent="0.25">
      <c r="A5734" s="65" t="s">
        <v>6802</v>
      </c>
      <c r="B5734" s="66">
        <v>591157</v>
      </c>
    </row>
    <row r="5735" spans="1:2" x14ac:dyDescent="0.25">
      <c r="A5735" s="65" t="s">
        <v>6803</v>
      </c>
      <c r="B5735" s="66">
        <v>592412</v>
      </c>
    </row>
    <row r="5736" spans="1:2" x14ac:dyDescent="0.25">
      <c r="A5736" s="65" t="s">
        <v>6804</v>
      </c>
      <c r="B5736" s="66">
        <v>592531</v>
      </c>
    </row>
    <row r="5737" spans="1:2" x14ac:dyDescent="0.25">
      <c r="A5737" s="65" t="s">
        <v>6805</v>
      </c>
      <c r="B5737" s="66">
        <v>68026</v>
      </c>
    </row>
    <row r="5738" spans="1:2" x14ac:dyDescent="0.25">
      <c r="A5738" s="65" t="s">
        <v>12510</v>
      </c>
      <c r="B5738" s="66">
        <v>588798</v>
      </c>
    </row>
    <row r="5739" spans="1:2" x14ac:dyDescent="0.25">
      <c r="A5739" s="65" t="s">
        <v>12511</v>
      </c>
      <c r="B5739" s="66">
        <v>593881</v>
      </c>
    </row>
    <row r="5740" spans="1:2" x14ac:dyDescent="0.25">
      <c r="A5740" s="65" t="s">
        <v>6806</v>
      </c>
      <c r="B5740" s="66">
        <v>576509</v>
      </c>
    </row>
    <row r="5741" spans="1:2" x14ac:dyDescent="0.25">
      <c r="A5741" s="65" t="s">
        <v>6807</v>
      </c>
      <c r="B5741" s="66">
        <v>593491</v>
      </c>
    </row>
    <row r="5742" spans="1:2" x14ac:dyDescent="0.25">
      <c r="A5742" s="65" t="s">
        <v>6808</v>
      </c>
      <c r="B5742" s="66">
        <v>68028</v>
      </c>
    </row>
    <row r="5743" spans="1:2" x14ac:dyDescent="0.25">
      <c r="A5743" s="65" t="s">
        <v>6809</v>
      </c>
      <c r="B5743" s="66">
        <v>591065</v>
      </c>
    </row>
    <row r="5744" spans="1:2" x14ac:dyDescent="0.25">
      <c r="A5744" s="65" t="s">
        <v>6810</v>
      </c>
      <c r="B5744" s="66">
        <v>592709</v>
      </c>
    </row>
    <row r="5745" spans="1:2" x14ac:dyDescent="0.25">
      <c r="A5745" s="65" t="s">
        <v>6811</v>
      </c>
      <c r="B5745" s="66">
        <v>593150</v>
      </c>
    </row>
    <row r="5746" spans="1:2" x14ac:dyDescent="0.25">
      <c r="A5746" s="65" t="s">
        <v>6812</v>
      </c>
      <c r="B5746" s="66">
        <v>224660</v>
      </c>
    </row>
    <row r="5747" spans="1:2" x14ac:dyDescent="0.25">
      <c r="A5747" s="65" t="s">
        <v>6813</v>
      </c>
      <c r="B5747" s="66">
        <v>591414</v>
      </c>
    </row>
    <row r="5748" spans="1:2" x14ac:dyDescent="0.25">
      <c r="A5748" s="65" t="s">
        <v>6814</v>
      </c>
      <c r="B5748" s="66">
        <v>589118</v>
      </c>
    </row>
    <row r="5749" spans="1:2" x14ac:dyDescent="0.25">
      <c r="A5749" s="65" t="s">
        <v>6815</v>
      </c>
      <c r="B5749" s="66">
        <v>224662</v>
      </c>
    </row>
    <row r="5750" spans="1:2" x14ac:dyDescent="0.25">
      <c r="A5750" s="65" t="s">
        <v>6816</v>
      </c>
      <c r="B5750" s="66">
        <v>592372</v>
      </c>
    </row>
    <row r="5751" spans="1:2" x14ac:dyDescent="0.25">
      <c r="A5751" s="65" t="s">
        <v>6817</v>
      </c>
      <c r="B5751" s="66">
        <v>592171</v>
      </c>
    </row>
    <row r="5752" spans="1:2" x14ac:dyDescent="0.25">
      <c r="A5752" s="65" t="s">
        <v>6818</v>
      </c>
      <c r="B5752" s="66">
        <v>593040</v>
      </c>
    </row>
    <row r="5753" spans="1:2" x14ac:dyDescent="0.25">
      <c r="A5753" s="65" t="s">
        <v>6819</v>
      </c>
      <c r="B5753" s="66">
        <v>224664</v>
      </c>
    </row>
    <row r="5754" spans="1:2" x14ac:dyDescent="0.25">
      <c r="A5754" s="65" t="s">
        <v>6820</v>
      </c>
      <c r="B5754" s="66">
        <v>592971</v>
      </c>
    </row>
    <row r="5755" spans="1:2" x14ac:dyDescent="0.25">
      <c r="A5755" s="65" t="s">
        <v>6821</v>
      </c>
      <c r="B5755" s="66">
        <v>586812</v>
      </c>
    </row>
    <row r="5756" spans="1:2" x14ac:dyDescent="0.25">
      <c r="A5756" s="65" t="s">
        <v>6822</v>
      </c>
      <c r="B5756" s="66">
        <v>591992</v>
      </c>
    </row>
    <row r="5757" spans="1:2" x14ac:dyDescent="0.25">
      <c r="A5757" s="65" t="s">
        <v>6823</v>
      </c>
      <c r="B5757" s="66">
        <v>593247</v>
      </c>
    </row>
    <row r="5758" spans="1:2" x14ac:dyDescent="0.25">
      <c r="A5758" s="65" t="s">
        <v>6824</v>
      </c>
      <c r="B5758" s="66">
        <v>489145</v>
      </c>
    </row>
    <row r="5759" spans="1:2" x14ac:dyDescent="0.25">
      <c r="A5759" s="65" t="s">
        <v>12512</v>
      </c>
      <c r="B5759" s="66">
        <v>594388</v>
      </c>
    </row>
    <row r="5760" spans="1:2" x14ac:dyDescent="0.25">
      <c r="A5760" s="65" t="s">
        <v>6825</v>
      </c>
      <c r="B5760" s="66">
        <v>592068</v>
      </c>
    </row>
    <row r="5761" spans="1:2" x14ac:dyDescent="0.25">
      <c r="A5761" s="65" t="s">
        <v>12513</v>
      </c>
      <c r="B5761" s="66">
        <v>593863</v>
      </c>
    </row>
    <row r="5762" spans="1:2" x14ac:dyDescent="0.25">
      <c r="A5762" s="65" t="s">
        <v>6826</v>
      </c>
      <c r="B5762" s="66">
        <v>593072</v>
      </c>
    </row>
    <row r="5763" spans="1:2" x14ac:dyDescent="0.25">
      <c r="A5763" s="65" t="s">
        <v>6827</v>
      </c>
      <c r="B5763" s="66">
        <v>593472</v>
      </c>
    </row>
    <row r="5764" spans="1:2" x14ac:dyDescent="0.25">
      <c r="A5764" s="65" t="s">
        <v>12514</v>
      </c>
      <c r="B5764" s="66">
        <v>494021</v>
      </c>
    </row>
    <row r="5765" spans="1:2" x14ac:dyDescent="0.25">
      <c r="A5765" s="65" t="s">
        <v>12515</v>
      </c>
      <c r="B5765" s="66">
        <v>593880</v>
      </c>
    </row>
    <row r="5766" spans="1:2" x14ac:dyDescent="0.25">
      <c r="A5766" s="65" t="s">
        <v>6828</v>
      </c>
      <c r="B5766" s="66">
        <v>581164</v>
      </c>
    </row>
    <row r="5767" spans="1:2" x14ac:dyDescent="0.25">
      <c r="A5767" s="65" t="s">
        <v>6829</v>
      </c>
      <c r="B5767" s="66">
        <v>591285</v>
      </c>
    </row>
    <row r="5768" spans="1:2" x14ac:dyDescent="0.25">
      <c r="A5768" s="65" t="s">
        <v>6830</v>
      </c>
      <c r="B5768" s="66">
        <v>591064</v>
      </c>
    </row>
    <row r="5769" spans="1:2" x14ac:dyDescent="0.25">
      <c r="A5769" s="65" t="s">
        <v>6831</v>
      </c>
      <c r="B5769" s="66">
        <v>592384</v>
      </c>
    </row>
    <row r="5770" spans="1:2" x14ac:dyDescent="0.25">
      <c r="A5770" s="65" t="s">
        <v>6832</v>
      </c>
      <c r="B5770" s="66">
        <v>575041</v>
      </c>
    </row>
    <row r="5771" spans="1:2" x14ac:dyDescent="0.25">
      <c r="A5771" s="65" t="s">
        <v>6833</v>
      </c>
      <c r="B5771" s="66">
        <v>576510</v>
      </c>
    </row>
    <row r="5772" spans="1:2" x14ac:dyDescent="0.25">
      <c r="A5772" s="65" t="s">
        <v>6834</v>
      </c>
      <c r="B5772" s="66">
        <v>591419</v>
      </c>
    </row>
    <row r="5773" spans="1:2" x14ac:dyDescent="0.25">
      <c r="A5773" s="65" t="s">
        <v>6835</v>
      </c>
      <c r="B5773" s="66">
        <v>493613</v>
      </c>
    </row>
    <row r="5774" spans="1:2" x14ac:dyDescent="0.25">
      <c r="A5774" s="65" t="s">
        <v>6836</v>
      </c>
      <c r="B5774" s="66">
        <v>591365</v>
      </c>
    </row>
    <row r="5775" spans="1:2" x14ac:dyDescent="0.25">
      <c r="A5775" s="65" t="s">
        <v>6837</v>
      </c>
      <c r="B5775" s="66">
        <v>589156</v>
      </c>
    </row>
    <row r="5776" spans="1:2" x14ac:dyDescent="0.25">
      <c r="A5776" s="65" t="s">
        <v>6838</v>
      </c>
      <c r="B5776" s="66">
        <v>62321</v>
      </c>
    </row>
    <row r="5777" spans="1:2" x14ac:dyDescent="0.25">
      <c r="A5777" s="65" t="s">
        <v>6839</v>
      </c>
      <c r="B5777" s="66">
        <v>593201</v>
      </c>
    </row>
    <row r="5778" spans="1:2" x14ac:dyDescent="0.25">
      <c r="A5778" s="65" t="s">
        <v>12516</v>
      </c>
      <c r="B5778" s="66">
        <v>594379</v>
      </c>
    </row>
    <row r="5779" spans="1:2" x14ac:dyDescent="0.25">
      <c r="A5779" s="65" t="s">
        <v>12517</v>
      </c>
      <c r="B5779" s="66">
        <v>594523</v>
      </c>
    </row>
    <row r="5780" spans="1:2" x14ac:dyDescent="0.25">
      <c r="A5780" s="65" t="s">
        <v>6840</v>
      </c>
      <c r="B5780" s="66">
        <v>592398</v>
      </c>
    </row>
    <row r="5781" spans="1:2" x14ac:dyDescent="0.25">
      <c r="A5781" s="65" t="s">
        <v>6841</v>
      </c>
      <c r="B5781" s="66">
        <v>578448</v>
      </c>
    </row>
    <row r="5782" spans="1:2" x14ac:dyDescent="0.25">
      <c r="A5782" s="65" t="s">
        <v>6842</v>
      </c>
      <c r="B5782" s="66">
        <v>590935</v>
      </c>
    </row>
    <row r="5783" spans="1:2" x14ac:dyDescent="0.25">
      <c r="A5783" s="65" t="s">
        <v>6843</v>
      </c>
      <c r="B5783" s="66">
        <v>593582</v>
      </c>
    </row>
    <row r="5784" spans="1:2" x14ac:dyDescent="0.25">
      <c r="A5784" s="65" t="s">
        <v>6844</v>
      </c>
      <c r="B5784" s="66">
        <v>592251</v>
      </c>
    </row>
    <row r="5785" spans="1:2" x14ac:dyDescent="0.25">
      <c r="A5785" s="65" t="s">
        <v>12518</v>
      </c>
      <c r="B5785" s="66">
        <v>592052</v>
      </c>
    </row>
    <row r="5786" spans="1:2" x14ac:dyDescent="0.25">
      <c r="A5786" s="65" t="s">
        <v>12519</v>
      </c>
      <c r="B5786" s="66">
        <v>593993</v>
      </c>
    </row>
    <row r="5787" spans="1:2" x14ac:dyDescent="0.25">
      <c r="A5787" s="65" t="s">
        <v>6845</v>
      </c>
      <c r="B5787" s="66">
        <v>591919</v>
      </c>
    </row>
    <row r="5788" spans="1:2" x14ac:dyDescent="0.25">
      <c r="A5788" s="65" t="s">
        <v>6846</v>
      </c>
      <c r="B5788" s="66">
        <v>586802</v>
      </c>
    </row>
    <row r="5789" spans="1:2" x14ac:dyDescent="0.25">
      <c r="A5789" s="65" t="s">
        <v>6847</v>
      </c>
      <c r="B5789" s="66">
        <v>592481</v>
      </c>
    </row>
    <row r="5790" spans="1:2" x14ac:dyDescent="0.25">
      <c r="A5790" s="65" t="s">
        <v>6848</v>
      </c>
      <c r="B5790" s="66">
        <v>586803</v>
      </c>
    </row>
    <row r="5791" spans="1:2" x14ac:dyDescent="0.25">
      <c r="A5791" s="65" t="s">
        <v>6849</v>
      </c>
      <c r="B5791" s="66">
        <v>591918</v>
      </c>
    </row>
    <row r="5792" spans="1:2" x14ac:dyDescent="0.25">
      <c r="A5792" s="65" t="s">
        <v>12520</v>
      </c>
      <c r="B5792" s="66">
        <v>594236</v>
      </c>
    </row>
    <row r="5793" spans="1:2" x14ac:dyDescent="0.25">
      <c r="A5793" s="65" t="s">
        <v>6850</v>
      </c>
      <c r="B5793" s="66">
        <v>593453</v>
      </c>
    </row>
    <row r="5794" spans="1:2" x14ac:dyDescent="0.25">
      <c r="A5794" s="65" t="s">
        <v>6851</v>
      </c>
      <c r="B5794" s="66">
        <v>593073</v>
      </c>
    </row>
    <row r="5795" spans="1:2" x14ac:dyDescent="0.25">
      <c r="A5795" s="65" t="s">
        <v>6852</v>
      </c>
      <c r="B5795" s="66">
        <v>494661</v>
      </c>
    </row>
    <row r="5796" spans="1:2" x14ac:dyDescent="0.25">
      <c r="A5796" s="65" t="s">
        <v>12521</v>
      </c>
      <c r="B5796" s="66">
        <v>593864</v>
      </c>
    </row>
    <row r="5797" spans="1:2" x14ac:dyDescent="0.25">
      <c r="A5797" s="65" t="s">
        <v>6853</v>
      </c>
      <c r="B5797" s="66">
        <v>591199</v>
      </c>
    </row>
    <row r="5798" spans="1:2" x14ac:dyDescent="0.25">
      <c r="A5798" s="65" t="s">
        <v>6854</v>
      </c>
      <c r="B5798" s="66">
        <v>592088</v>
      </c>
    </row>
    <row r="5799" spans="1:2" x14ac:dyDescent="0.25">
      <c r="A5799" s="65" t="s">
        <v>6855</v>
      </c>
      <c r="B5799" s="66">
        <v>589483</v>
      </c>
    </row>
    <row r="5800" spans="1:2" x14ac:dyDescent="0.25">
      <c r="A5800" s="65" t="s">
        <v>12522</v>
      </c>
      <c r="B5800" s="66">
        <v>594281</v>
      </c>
    </row>
    <row r="5801" spans="1:2" x14ac:dyDescent="0.25">
      <c r="A5801" s="65" t="s">
        <v>6856</v>
      </c>
      <c r="B5801" s="66">
        <v>62589</v>
      </c>
    </row>
    <row r="5802" spans="1:2" x14ac:dyDescent="0.25">
      <c r="A5802" s="65" t="s">
        <v>6857</v>
      </c>
      <c r="B5802" s="66">
        <v>62415</v>
      </c>
    </row>
    <row r="5803" spans="1:2" x14ac:dyDescent="0.25">
      <c r="A5803" s="65" t="s">
        <v>6858</v>
      </c>
      <c r="B5803" s="66">
        <v>586804</v>
      </c>
    </row>
    <row r="5804" spans="1:2" x14ac:dyDescent="0.25">
      <c r="A5804" s="65" t="s">
        <v>6859</v>
      </c>
      <c r="B5804" s="66">
        <v>591212</v>
      </c>
    </row>
    <row r="5805" spans="1:2" x14ac:dyDescent="0.25">
      <c r="A5805" s="65" t="s">
        <v>6860</v>
      </c>
      <c r="B5805" s="66">
        <v>589184</v>
      </c>
    </row>
    <row r="5806" spans="1:2" x14ac:dyDescent="0.25">
      <c r="A5806" s="65" t="s">
        <v>12523</v>
      </c>
      <c r="B5806" s="66">
        <v>594490</v>
      </c>
    </row>
    <row r="5807" spans="1:2" x14ac:dyDescent="0.25">
      <c r="A5807" s="65" t="s">
        <v>12524</v>
      </c>
      <c r="B5807" s="66">
        <v>589332</v>
      </c>
    </row>
    <row r="5808" spans="1:2" x14ac:dyDescent="0.25">
      <c r="A5808" s="65" t="s">
        <v>6861</v>
      </c>
      <c r="B5808" s="66">
        <v>591131</v>
      </c>
    </row>
    <row r="5809" spans="1:2" x14ac:dyDescent="0.25">
      <c r="A5809" s="65" t="s">
        <v>6862</v>
      </c>
      <c r="B5809" s="66">
        <v>592600</v>
      </c>
    </row>
    <row r="5810" spans="1:2" x14ac:dyDescent="0.25">
      <c r="A5810" s="65" t="s">
        <v>6863</v>
      </c>
      <c r="B5810" s="66">
        <v>593722</v>
      </c>
    </row>
    <row r="5811" spans="1:2" x14ac:dyDescent="0.25">
      <c r="A5811" s="65" t="s">
        <v>6864</v>
      </c>
      <c r="B5811" s="66">
        <v>274131</v>
      </c>
    </row>
    <row r="5812" spans="1:2" x14ac:dyDescent="0.25">
      <c r="A5812" s="65" t="s">
        <v>12525</v>
      </c>
      <c r="B5812" s="66">
        <v>594303</v>
      </c>
    </row>
    <row r="5813" spans="1:2" x14ac:dyDescent="0.25">
      <c r="A5813" s="65" t="s">
        <v>6865</v>
      </c>
      <c r="B5813" s="66">
        <v>593635</v>
      </c>
    </row>
    <row r="5814" spans="1:2" x14ac:dyDescent="0.25">
      <c r="A5814" s="65" t="s">
        <v>6866</v>
      </c>
      <c r="B5814" s="66">
        <v>590988</v>
      </c>
    </row>
    <row r="5815" spans="1:2" x14ac:dyDescent="0.25">
      <c r="A5815" s="65" t="s">
        <v>6867</v>
      </c>
      <c r="B5815" s="66">
        <v>590987</v>
      </c>
    </row>
    <row r="5816" spans="1:2" x14ac:dyDescent="0.25">
      <c r="A5816" s="65" t="s">
        <v>6868</v>
      </c>
      <c r="B5816" s="66">
        <v>592050</v>
      </c>
    </row>
    <row r="5817" spans="1:2" x14ac:dyDescent="0.25">
      <c r="A5817" s="65" t="s">
        <v>6869</v>
      </c>
      <c r="B5817" s="66">
        <v>590964</v>
      </c>
    </row>
    <row r="5818" spans="1:2" x14ac:dyDescent="0.25">
      <c r="A5818" s="65" t="s">
        <v>6870</v>
      </c>
      <c r="B5818" s="66">
        <v>591392</v>
      </c>
    </row>
    <row r="5819" spans="1:2" x14ac:dyDescent="0.25">
      <c r="A5819" s="65" t="s">
        <v>6871</v>
      </c>
      <c r="B5819" s="66">
        <v>590775</v>
      </c>
    </row>
    <row r="5820" spans="1:2" x14ac:dyDescent="0.25">
      <c r="A5820" s="65" t="s">
        <v>6872</v>
      </c>
      <c r="B5820" s="66">
        <v>592661</v>
      </c>
    </row>
    <row r="5821" spans="1:2" x14ac:dyDescent="0.25">
      <c r="A5821" s="65" t="s">
        <v>12526</v>
      </c>
      <c r="B5821" s="66">
        <v>594372</v>
      </c>
    </row>
    <row r="5822" spans="1:2" x14ac:dyDescent="0.25">
      <c r="A5822" s="65" t="s">
        <v>6873</v>
      </c>
      <c r="B5822" s="66">
        <v>593725</v>
      </c>
    </row>
    <row r="5823" spans="1:2" x14ac:dyDescent="0.25">
      <c r="A5823" s="65" t="s">
        <v>6874</v>
      </c>
      <c r="B5823" s="66">
        <v>593334</v>
      </c>
    </row>
    <row r="5824" spans="1:2" x14ac:dyDescent="0.25">
      <c r="A5824" s="65" t="s">
        <v>6875</v>
      </c>
      <c r="B5824" s="66">
        <v>272440</v>
      </c>
    </row>
    <row r="5825" spans="1:2" x14ac:dyDescent="0.25">
      <c r="A5825" s="65" t="s">
        <v>6876</v>
      </c>
      <c r="B5825" s="66">
        <v>590381</v>
      </c>
    </row>
    <row r="5826" spans="1:2" x14ac:dyDescent="0.25">
      <c r="A5826" s="65" t="s">
        <v>6877</v>
      </c>
      <c r="B5826" s="66">
        <v>591776</v>
      </c>
    </row>
    <row r="5827" spans="1:2" x14ac:dyDescent="0.25">
      <c r="A5827" s="65" t="s">
        <v>6878</v>
      </c>
      <c r="B5827" s="66">
        <v>486889</v>
      </c>
    </row>
    <row r="5828" spans="1:2" x14ac:dyDescent="0.25">
      <c r="A5828" s="65" t="s">
        <v>6879</v>
      </c>
      <c r="B5828" s="66">
        <v>580048</v>
      </c>
    </row>
    <row r="5829" spans="1:2" x14ac:dyDescent="0.25">
      <c r="A5829" s="65" t="s">
        <v>6880</v>
      </c>
      <c r="B5829" s="66">
        <v>492754</v>
      </c>
    </row>
    <row r="5830" spans="1:2" x14ac:dyDescent="0.25">
      <c r="A5830" s="65" t="s">
        <v>6881</v>
      </c>
      <c r="B5830" s="66">
        <v>582761</v>
      </c>
    </row>
    <row r="5831" spans="1:2" x14ac:dyDescent="0.25">
      <c r="A5831" s="65" t="s">
        <v>6882</v>
      </c>
      <c r="B5831" s="66">
        <v>272281</v>
      </c>
    </row>
    <row r="5832" spans="1:2" x14ac:dyDescent="0.25">
      <c r="A5832" s="65" t="s">
        <v>6883</v>
      </c>
      <c r="B5832" s="66">
        <v>487196</v>
      </c>
    </row>
    <row r="5833" spans="1:2" x14ac:dyDescent="0.25">
      <c r="A5833" s="65" t="s">
        <v>6884</v>
      </c>
      <c r="B5833" s="66">
        <v>43112</v>
      </c>
    </row>
    <row r="5834" spans="1:2" x14ac:dyDescent="0.25">
      <c r="A5834" s="65" t="s">
        <v>6885</v>
      </c>
      <c r="B5834" s="66">
        <v>593507</v>
      </c>
    </row>
    <row r="5835" spans="1:2" x14ac:dyDescent="0.25">
      <c r="A5835" s="65" t="s">
        <v>6886</v>
      </c>
      <c r="B5835" s="66">
        <v>578449</v>
      </c>
    </row>
    <row r="5836" spans="1:2" x14ac:dyDescent="0.25">
      <c r="A5836" s="65" t="s">
        <v>6887</v>
      </c>
      <c r="B5836" s="66">
        <v>593039</v>
      </c>
    </row>
    <row r="5837" spans="1:2" x14ac:dyDescent="0.25">
      <c r="A5837" s="65" t="s">
        <v>6888</v>
      </c>
      <c r="B5837" s="66">
        <v>593178</v>
      </c>
    </row>
    <row r="5838" spans="1:2" x14ac:dyDescent="0.25">
      <c r="A5838" s="65" t="s">
        <v>6889</v>
      </c>
      <c r="B5838" s="66">
        <v>593347</v>
      </c>
    </row>
    <row r="5839" spans="1:2" x14ac:dyDescent="0.25">
      <c r="A5839" s="65" t="s">
        <v>6890</v>
      </c>
      <c r="B5839" s="66">
        <v>593191</v>
      </c>
    </row>
    <row r="5840" spans="1:2" x14ac:dyDescent="0.25">
      <c r="A5840" s="65" t="s">
        <v>6891</v>
      </c>
      <c r="B5840" s="66">
        <v>592986</v>
      </c>
    </row>
    <row r="5841" spans="1:2" x14ac:dyDescent="0.25">
      <c r="A5841" s="65" t="s">
        <v>6892</v>
      </c>
      <c r="B5841" s="66">
        <v>589923</v>
      </c>
    </row>
    <row r="5842" spans="1:2" x14ac:dyDescent="0.25">
      <c r="A5842" s="65" t="s">
        <v>6893</v>
      </c>
      <c r="B5842" s="66">
        <v>593568</v>
      </c>
    </row>
    <row r="5843" spans="1:2" x14ac:dyDescent="0.25">
      <c r="A5843" s="65" t="s">
        <v>12527</v>
      </c>
      <c r="B5843" s="66">
        <v>593874</v>
      </c>
    </row>
    <row r="5844" spans="1:2" x14ac:dyDescent="0.25">
      <c r="A5844" s="65" t="s">
        <v>6894</v>
      </c>
      <c r="B5844" s="66">
        <v>68045</v>
      </c>
    </row>
    <row r="5845" spans="1:2" x14ac:dyDescent="0.25">
      <c r="A5845" s="65" t="s">
        <v>12528</v>
      </c>
      <c r="B5845" s="66">
        <v>594270</v>
      </c>
    </row>
    <row r="5846" spans="1:2" x14ac:dyDescent="0.25">
      <c r="A5846" s="65" t="s">
        <v>6895</v>
      </c>
      <c r="B5846" s="66">
        <v>588387</v>
      </c>
    </row>
    <row r="5847" spans="1:2" x14ac:dyDescent="0.25">
      <c r="A5847" s="65" t="s">
        <v>6896</v>
      </c>
      <c r="B5847" s="66">
        <v>593182</v>
      </c>
    </row>
    <row r="5848" spans="1:2" x14ac:dyDescent="0.25">
      <c r="A5848" s="65" t="s">
        <v>12529</v>
      </c>
      <c r="B5848" s="66">
        <v>594404</v>
      </c>
    </row>
    <row r="5849" spans="1:2" x14ac:dyDescent="0.25">
      <c r="A5849" s="65" t="s">
        <v>6897</v>
      </c>
      <c r="B5849" s="66">
        <v>589108</v>
      </c>
    </row>
    <row r="5850" spans="1:2" x14ac:dyDescent="0.25">
      <c r="A5850" s="65" t="s">
        <v>6898</v>
      </c>
      <c r="B5850" s="66">
        <v>590141</v>
      </c>
    </row>
    <row r="5851" spans="1:2" x14ac:dyDescent="0.25">
      <c r="A5851" s="65" t="s">
        <v>6899</v>
      </c>
      <c r="B5851" s="66">
        <v>497546</v>
      </c>
    </row>
    <row r="5852" spans="1:2" x14ac:dyDescent="0.25">
      <c r="A5852" s="65" t="s">
        <v>6900</v>
      </c>
      <c r="B5852" s="66">
        <v>592099</v>
      </c>
    </row>
    <row r="5853" spans="1:2" x14ac:dyDescent="0.25">
      <c r="A5853" s="65" t="s">
        <v>6901</v>
      </c>
      <c r="B5853" s="66">
        <v>586813</v>
      </c>
    </row>
    <row r="5854" spans="1:2" x14ac:dyDescent="0.25">
      <c r="A5854" s="65" t="s">
        <v>6902</v>
      </c>
      <c r="B5854" s="66">
        <v>591073</v>
      </c>
    </row>
    <row r="5855" spans="1:2" x14ac:dyDescent="0.25">
      <c r="A5855" s="65" t="s">
        <v>6903</v>
      </c>
      <c r="B5855" s="66">
        <v>273497</v>
      </c>
    </row>
    <row r="5856" spans="1:2" x14ac:dyDescent="0.25">
      <c r="A5856" s="65" t="s">
        <v>6904</v>
      </c>
      <c r="B5856" s="66">
        <v>592299</v>
      </c>
    </row>
    <row r="5857" spans="1:2" x14ac:dyDescent="0.25">
      <c r="A5857" s="65" t="s">
        <v>6905</v>
      </c>
      <c r="B5857" s="66">
        <v>592189</v>
      </c>
    </row>
    <row r="5858" spans="1:2" x14ac:dyDescent="0.25">
      <c r="A5858" s="65" t="s">
        <v>6906</v>
      </c>
      <c r="B5858" s="66">
        <v>593248</v>
      </c>
    </row>
    <row r="5859" spans="1:2" x14ac:dyDescent="0.25">
      <c r="A5859" s="65" t="s">
        <v>6907</v>
      </c>
      <c r="B5859" s="66">
        <v>593004</v>
      </c>
    </row>
    <row r="5860" spans="1:2" x14ac:dyDescent="0.25">
      <c r="A5860" s="65" t="s">
        <v>12530</v>
      </c>
      <c r="B5860" s="66">
        <v>594383</v>
      </c>
    </row>
    <row r="5861" spans="1:2" x14ac:dyDescent="0.25">
      <c r="A5861" s="65" t="s">
        <v>6908</v>
      </c>
      <c r="B5861" s="66">
        <v>590876</v>
      </c>
    </row>
    <row r="5862" spans="1:2" x14ac:dyDescent="0.25">
      <c r="A5862" s="65" t="s">
        <v>12531</v>
      </c>
      <c r="B5862" s="66">
        <v>594299</v>
      </c>
    </row>
    <row r="5863" spans="1:2" x14ac:dyDescent="0.25">
      <c r="A5863" s="65" t="s">
        <v>6909</v>
      </c>
      <c r="B5863" s="66">
        <v>584940</v>
      </c>
    </row>
    <row r="5864" spans="1:2" x14ac:dyDescent="0.25">
      <c r="A5864" s="65" t="s">
        <v>6910</v>
      </c>
      <c r="B5864" s="66">
        <v>586394</v>
      </c>
    </row>
    <row r="5865" spans="1:2" x14ac:dyDescent="0.25">
      <c r="A5865" s="65" t="s">
        <v>6911</v>
      </c>
      <c r="B5865" s="66">
        <v>591885</v>
      </c>
    </row>
    <row r="5866" spans="1:2" x14ac:dyDescent="0.25">
      <c r="A5866" s="65" t="s">
        <v>12532</v>
      </c>
      <c r="B5866" s="66">
        <v>592650</v>
      </c>
    </row>
    <row r="5867" spans="1:2" x14ac:dyDescent="0.25">
      <c r="A5867" s="65" t="s">
        <v>6912</v>
      </c>
      <c r="B5867" s="66">
        <v>593202</v>
      </c>
    </row>
    <row r="5868" spans="1:2" x14ac:dyDescent="0.25">
      <c r="A5868" s="65" t="s">
        <v>6913</v>
      </c>
      <c r="B5868" s="66">
        <v>592069</v>
      </c>
    </row>
    <row r="5869" spans="1:2" x14ac:dyDescent="0.25">
      <c r="A5869" s="65" t="s">
        <v>6914</v>
      </c>
      <c r="B5869" s="66">
        <v>224696</v>
      </c>
    </row>
    <row r="5870" spans="1:2" x14ac:dyDescent="0.25">
      <c r="A5870" s="65" t="s">
        <v>6915</v>
      </c>
      <c r="B5870" s="66">
        <v>589312</v>
      </c>
    </row>
    <row r="5871" spans="1:2" x14ac:dyDescent="0.25">
      <c r="A5871" s="65" t="s">
        <v>6916</v>
      </c>
      <c r="B5871" s="66">
        <v>491211</v>
      </c>
    </row>
    <row r="5872" spans="1:2" x14ac:dyDescent="0.25">
      <c r="A5872" s="65" t="s">
        <v>6917</v>
      </c>
      <c r="B5872" s="66">
        <v>68050</v>
      </c>
    </row>
    <row r="5873" spans="1:2" x14ac:dyDescent="0.25">
      <c r="A5873" s="65" t="s">
        <v>6918</v>
      </c>
      <c r="B5873" s="66">
        <v>578325</v>
      </c>
    </row>
    <row r="5874" spans="1:2" x14ac:dyDescent="0.25">
      <c r="A5874" s="65" t="s">
        <v>6919</v>
      </c>
      <c r="B5874" s="66">
        <v>591342</v>
      </c>
    </row>
    <row r="5875" spans="1:2" x14ac:dyDescent="0.25">
      <c r="A5875" s="65" t="s">
        <v>6920</v>
      </c>
      <c r="B5875" s="66">
        <v>592982</v>
      </c>
    </row>
    <row r="5876" spans="1:2" x14ac:dyDescent="0.25">
      <c r="A5876" s="65" t="s">
        <v>6921</v>
      </c>
      <c r="B5876" s="66">
        <v>585910</v>
      </c>
    </row>
    <row r="5877" spans="1:2" x14ac:dyDescent="0.25">
      <c r="A5877" s="65" t="s">
        <v>12533</v>
      </c>
      <c r="B5877" s="66">
        <v>594200</v>
      </c>
    </row>
    <row r="5878" spans="1:2" x14ac:dyDescent="0.25">
      <c r="A5878" s="65" t="s">
        <v>6922</v>
      </c>
      <c r="B5878" s="66">
        <v>593631</v>
      </c>
    </row>
    <row r="5879" spans="1:2" x14ac:dyDescent="0.25">
      <c r="A5879" s="65" t="s">
        <v>6923</v>
      </c>
      <c r="B5879" s="66">
        <v>211836</v>
      </c>
    </row>
    <row r="5880" spans="1:2" x14ac:dyDescent="0.25">
      <c r="A5880" s="65" t="s">
        <v>6924</v>
      </c>
      <c r="B5880" s="66">
        <v>593512</v>
      </c>
    </row>
    <row r="5881" spans="1:2" x14ac:dyDescent="0.25">
      <c r="A5881" s="65" t="s">
        <v>6925</v>
      </c>
      <c r="B5881" s="66">
        <v>592863</v>
      </c>
    </row>
    <row r="5882" spans="1:2" x14ac:dyDescent="0.25">
      <c r="A5882" s="65" t="s">
        <v>6926</v>
      </c>
      <c r="B5882" s="66">
        <v>2222</v>
      </c>
    </row>
    <row r="5883" spans="1:2" x14ac:dyDescent="0.25">
      <c r="A5883" s="65" t="s">
        <v>6927</v>
      </c>
      <c r="B5883" s="66">
        <v>578362</v>
      </c>
    </row>
    <row r="5884" spans="1:2" x14ac:dyDescent="0.25">
      <c r="A5884" s="65" t="s">
        <v>6928</v>
      </c>
      <c r="B5884" s="66">
        <v>272418</v>
      </c>
    </row>
    <row r="5885" spans="1:2" x14ac:dyDescent="0.25">
      <c r="A5885" s="65" t="s">
        <v>6929</v>
      </c>
      <c r="B5885" s="66">
        <v>492453</v>
      </c>
    </row>
    <row r="5886" spans="1:2" x14ac:dyDescent="0.25">
      <c r="A5886" s="65" t="s">
        <v>6930</v>
      </c>
      <c r="B5886" s="66">
        <v>592022</v>
      </c>
    </row>
    <row r="5887" spans="1:2" x14ac:dyDescent="0.25">
      <c r="A5887" s="65" t="s">
        <v>6931</v>
      </c>
      <c r="B5887" s="66">
        <v>583574</v>
      </c>
    </row>
    <row r="5888" spans="1:2" x14ac:dyDescent="0.25">
      <c r="A5888" s="65" t="s">
        <v>12534</v>
      </c>
      <c r="B5888" s="66">
        <v>2194</v>
      </c>
    </row>
    <row r="5889" spans="1:2" x14ac:dyDescent="0.25">
      <c r="A5889" s="65" t="s">
        <v>6932</v>
      </c>
      <c r="B5889" s="66">
        <v>591094</v>
      </c>
    </row>
    <row r="5890" spans="1:2" x14ac:dyDescent="0.25">
      <c r="A5890" s="65" t="s">
        <v>6933</v>
      </c>
      <c r="B5890" s="66">
        <v>593216</v>
      </c>
    </row>
    <row r="5891" spans="1:2" x14ac:dyDescent="0.25">
      <c r="A5891" s="65" t="s">
        <v>6934</v>
      </c>
      <c r="B5891" s="66">
        <v>592959</v>
      </c>
    </row>
    <row r="5892" spans="1:2" x14ac:dyDescent="0.25">
      <c r="A5892" s="65" t="s">
        <v>6935</v>
      </c>
      <c r="B5892" s="66">
        <v>593455</v>
      </c>
    </row>
    <row r="5893" spans="1:2" x14ac:dyDescent="0.25">
      <c r="A5893" s="65" t="s">
        <v>6936</v>
      </c>
      <c r="B5893" s="66">
        <v>575055</v>
      </c>
    </row>
    <row r="5894" spans="1:2" x14ac:dyDescent="0.25">
      <c r="A5894" s="65" t="s">
        <v>6937</v>
      </c>
      <c r="B5894" s="66">
        <v>592290</v>
      </c>
    </row>
    <row r="5895" spans="1:2" x14ac:dyDescent="0.25">
      <c r="A5895" s="65" t="s">
        <v>12535</v>
      </c>
      <c r="B5895" s="66">
        <v>594536</v>
      </c>
    </row>
    <row r="5896" spans="1:2" x14ac:dyDescent="0.25">
      <c r="A5896" s="65" t="s">
        <v>6938</v>
      </c>
      <c r="B5896" s="66">
        <v>575056</v>
      </c>
    </row>
    <row r="5897" spans="1:2" x14ac:dyDescent="0.25">
      <c r="A5897" s="65" t="s">
        <v>6939</v>
      </c>
      <c r="B5897" s="66">
        <v>593010</v>
      </c>
    </row>
    <row r="5898" spans="1:2" x14ac:dyDescent="0.25">
      <c r="A5898" s="65" t="s">
        <v>6940</v>
      </c>
      <c r="B5898" s="66">
        <v>593239</v>
      </c>
    </row>
    <row r="5899" spans="1:2" x14ac:dyDescent="0.25">
      <c r="A5899" s="65" t="s">
        <v>6941</v>
      </c>
      <c r="B5899" s="66">
        <v>575837</v>
      </c>
    </row>
    <row r="5900" spans="1:2" x14ac:dyDescent="0.25">
      <c r="A5900" s="65" t="s">
        <v>6942</v>
      </c>
      <c r="B5900" s="66">
        <v>263522</v>
      </c>
    </row>
    <row r="5901" spans="1:2" x14ac:dyDescent="0.25">
      <c r="A5901" s="65" t="s">
        <v>6943</v>
      </c>
      <c r="B5901" s="66">
        <v>579661</v>
      </c>
    </row>
    <row r="5902" spans="1:2" x14ac:dyDescent="0.25">
      <c r="A5902" s="65" t="s">
        <v>6944</v>
      </c>
      <c r="B5902" s="66">
        <v>592644</v>
      </c>
    </row>
    <row r="5903" spans="1:2" x14ac:dyDescent="0.25">
      <c r="A5903" s="65" t="s">
        <v>6945</v>
      </c>
      <c r="B5903" s="66">
        <v>593258</v>
      </c>
    </row>
    <row r="5904" spans="1:2" x14ac:dyDescent="0.25">
      <c r="A5904" s="65" t="s">
        <v>6946</v>
      </c>
      <c r="B5904" s="66">
        <v>591297</v>
      </c>
    </row>
    <row r="5905" spans="1:2" x14ac:dyDescent="0.25">
      <c r="A5905" s="65" t="s">
        <v>6947</v>
      </c>
      <c r="B5905" s="66">
        <v>578528</v>
      </c>
    </row>
    <row r="5906" spans="1:2" x14ac:dyDescent="0.25">
      <c r="A5906" s="65" t="s">
        <v>6948</v>
      </c>
      <c r="B5906" s="66">
        <v>1972</v>
      </c>
    </row>
    <row r="5907" spans="1:2" x14ac:dyDescent="0.25">
      <c r="A5907" s="65" t="s">
        <v>12536</v>
      </c>
      <c r="B5907" s="66">
        <v>593824</v>
      </c>
    </row>
    <row r="5908" spans="1:2" x14ac:dyDescent="0.25">
      <c r="A5908" s="65" t="s">
        <v>12537</v>
      </c>
      <c r="B5908" s="66">
        <v>496050</v>
      </c>
    </row>
    <row r="5909" spans="1:2" x14ac:dyDescent="0.25">
      <c r="A5909" s="65" t="s">
        <v>6949</v>
      </c>
      <c r="B5909" s="66">
        <v>592582</v>
      </c>
    </row>
    <row r="5910" spans="1:2" x14ac:dyDescent="0.25">
      <c r="A5910" s="65" t="s">
        <v>6950</v>
      </c>
      <c r="B5910" s="66">
        <v>574872</v>
      </c>
    </row>
    <row r="5911" spans="1:2" x14ac:dyDescent="0.25">
      <c r="A5911" s="65" t="s">
        <v>6951</v>
      </c>
      <c r="B5911" s="66">
        <v>68058</v>
      </c>
    </row>
    <row r="5912" spans="1:2" x14ac:dyDescent="0.25">
      <c r="A5912" s="65" t="s">
        <v>6952</v>
      </c>
      <c r="B5912" s="66">
        <v>576513</v>
      </c>
    </row>
    <row r="5913" spans="1:2" x14ac:dyDescent="0.25">
      <c r="A5913" s="65" t="s">
        <v>6953</v>
      </c>
      <c r="B5913" s="66">
        <v>537951</v>
      </c>
    </row>
    <row r="5914" spans="1:2" x14ac:dyDescent="0.25">
      <c r="A5914" s="65" t="s">
        <v>6954</v>
      </c>
      <c r="B5914" s="66">
        <v>593249</v>
      </c>
    </row>
    <row r="5915" spans="1:2" x14ac:dyDescent="0.25">
      <c r="A5915" s="65" t="s">
        <v>6955</v>
      </c>
      <c r="B5915" s="66">
        <v>575141</v>
      </c>
    </row>
    <row r="5916" spans="1:2" x14ac:dyDescent="0.25">
      <c r="A5916" s="65" t="s">
        <v>6956</v>
      </c>
      <c r="B5916" s="66">
        <v>591878</v>
      </c>
    </row>
    <row r="5917" spans="1:2" x14ac:dyDescent="0.25">
      <c r="A5917" s="65" t="s">
        <v>6957</v>
      </c>
      <c r="B5917" s="66">
        <v>593203</v>
      </c>
    </row>
    <row r="5918" spans="1:2" x14ac:dyDescent="0.25">
      <c r="A5918" s="65" t="s">
        <v>6958</v>
      </c>
      <c r="B5918" s="66">
        <v>592520</v>
      </c>
    </row>
    <row r="5919" spans="1:2" x14ac:dyDescent="0.25">
      <c r="A5919" s="65" t="s">
        <v>6959</v>
      </c>
      <c r="B5919" s="66">
        <v>591879</v>
      </c>
    </row>
    <row r="5920" spans="1:2" x14ac:dyDescent="0.25">
      <c r="A5920" s="65" t="s">
        <v>6960</v>
      </c>
      <c r="B5920" s="66">
        <v>496854</v>
      </c>
    </row>
    <row r="5921" spans="1:2" x14ac:dyDescent="0.25">
      <c r="A5921" s="65" t="s">
        <v>6961</v>
      </c>
      <c r="B5921" s="66">
        <v>591986</v>
      </c>
    </row>
    <row r="5922" spans="1:2" x14ac:dyDescent="0.25">
      <c r="A5922" s="65" t="s">
        <v>12538</v>
      </c>
      <c r="B5922" s="66">
        <v>592553</v>
      </c>
    </row>
    <row r="5923" spans="1:2" x14ac:dyDescent="0.25">
      <c r="A5923" s="65" t="s">
        <v>6962</v>
      </c>
      <c r="B5923" s="66">
        <v>62726</v>
      </c>
    </row>
    <row r="5924" spans="1:2" x14ac:dyDescent="0.25">
      <c r="A5924" s="65" t="s">
        <v>12539</v>
      </c>
      <c r="B5924" s="66">
        <v>594065</v>
      </c>
    </row>
    <row r="5925" spans="1:2" x14ac:dyDescent="0.25">
      <c r="A5925" s="65" t="s">
        <v>6963</v>
      </c>
      <c r="B5925" s="66">
        <v>591905</v>
      </c>
    </row>
    <row r="5926" spans="1:2" x14ac:dyDescent="0.25">
      <c r="A5926" s="65" t="s">
        <v>6964</v>
      </c>
      <c r="B5926" s="66">
        <v>593551</v>
      </c>
    </row>
    <row r="5927" spans="1:2" x14ac:dyDescent="0.25">
      <c r="A5927" s="65" t="s">
        <v>6965</v>
      </c>
      <c r="B5927" s="66">
        <v>2107</v>
      </c>
    </row>
    <row r="5928" spans="1:2" x14ac:dyDescent="0.25">
      <c r="A5928" s="65" t="s">
        <v>6966</v>
      </c>
      <c r="B5928" s="66">
        <v>589306</v>
      </c>
    </row>
    <row r="5929" spans="1:2" x14ac:dyDescent="0.25">
      <c r="A5929" s="65" t="s">
        <v>6967</v>
      </c>
      <c r="B5929" s="66">
        <v>591386</v>
      </c>
    </row>
    <row r="5930" spans="1:2" x14ac:dyDescent="0.25">
      <c r="A5930" s="65" t="s">
        <v>6968</v>
      </c>
      <c r="B5930" s="66">
        <v>491047</v>
      </c>
    </row>
    <row r="5931" spans="1:2" x14ac:dyDescent="0.25">
      <c r="A5931" s="65" t="s">
        <v>6969</v>
      </c>
      <c r="B5931" s="66">
        <v>254178</v>
      </c>
    </row>
    <row r="5932" spans="1:2" x14ac:dyDescent="0.25">
      <c r="A5932" s="65" t="s">
        <v>6970</v>
      </c>
      <c r="B5932" s="66">
        <v>298856</v>
      </c>
    </row>
    <row r="5933" spans="1:2" x14ac:dyDescent="0.25">
      <c r="A5933" s="65" t="s">
        <v>6971</v>
      </c>
      <c r="B5933" s="66">
        <v>210713</v>
      </c>
    </row>
    <row r="5934" spans="1:2" x14ac:dyDescent="0.25">
      <c r="A5934" s="65" t="s">
        <v>6972</v>
      </c>
      <c r="B5934" s="66">
        <v>277330</v>
      </c>
    </row>
    <row r="5935" spans="1:2" x14ac:dyDescent="0.25">
      <c r="A5935" s="65" t="s">
        <v>6973</v>
      </c>
      <c r="B5935" s="66">
        <v>521823</v>
      </c>
    </row>
    <row r="5936" spans="1:2" x14ac:dyDescent="0.25">
      <c r="A5936" s="65" t="s">
        <v>6974</v>
      </c>
      <c r="B5936" s="66">
        <v>589346</v>
      </c>
    </row>
    <row r="5937" spans="1:2" x14ac:dyDescent="0.25">
      <c r="A5937" s="65" t="s">
        <v>12540</v>
      </c>
      <c r="B5937" s="66">
        <v>594054</v>
      </c>
    </row>
    <row r="5938" spans="1:2" x14ac:dyDescent="0.25">
      <c r="A5938" s="65" t="s">
        <v>6975</v>
      </c>
      <c r="B5938" s="66">
        <v>42682</v>
      </c>
    </row>
    <row r="5939" spans="1:2" x14ac:dyDescent="0.25">
      <c r="A5939" s="65" t="s">
        <v>6976</v>
      </c>
      <c r="B5939" s="66">
        <v>284738</v>
      </c>
    </row>
    <row r="5940" spans="1:2" x14ac:dyDescent="0.25">
      <c r="A5940" s="65" t="s">
        <v>6977</v>
      </c>
      <c r="B5940" s="66">
        <v>578969</v>
      </c>
    </row>
    <row r="5941" spans="1:2" x14ac:dyDescent="0.25">
      <c r="A5941" s="65" t="s">
        <v>6978</v>
      </c>
      <c r="B5941" s="66">
        <v>104343</v>
      </c>
    </row>
    <row r="5942" spans="1:2" x14ac:dyDescent="0.25">
      <c r="A5942" s="65" t="s">
        <v>6979</v>
      </c>
      <c r="B5942" s="66">
        <v>106755</v>
      </c>
    </row>
    <row r="5943" spans="1:2" x14ac:dyDescent="0.25">
      <c r="A5943" s="65" t="s">
        <v>6980</v>
      </c>
      <c r="B5943" s="66">
        <v>226298</v>
      </c>
    </row>
    <row r="5944" spans="1:2" x14ac:dyDescent="0.25">
      <c r="A5944" s="65" t="s">
        <v>6981</v>
      </c>
      <c r="B5944" s="66">
        <v>3669</v>
      </c>
    </row>
    <row r="5945" spans="1:2" x14ac:dyDescent="0.25">
      <c r="A5945" s="65" t="s">
        <v>6982</v>
      </c>
      <c r="B5945" s="66">
        <v>3688</v>
      </c>
    </row>
    <row r="5946" spans="1:2" x14ac:dyDescent="0.25">
      <c r="A5946" s="65" t="s">
        <v>12541</v>
      </c>
      <c r="B5946" s="66">
        <v>586932</v>
      </c>
    </row>
    <row r="5947" spans="1:2" x14ac:dyDescent="0.25">
      <c r="A5947" s="65" t="s">
        <v>12542</v>
      </c>
      <c r="B5947" s="66">
        <v>594288</v>
      </c>
    </row>
    <row r="5948" spans="1:2" x14ac:dyDescent="0.25">
      <c r="A5948" s="65" t="s">
        <v>12543</v>
      </c>
      <c r="B5948" s="66">
        <v>272814</v>
      </c>
    </row>
    <row r="5949" spans="1:2" x14ac:dyDescent="0.25">
      <c r="A5949" s="65" t="s">
        <v>12544</v>
      </c>
      <c r="B5949" s="66">
        <v>594477</v>
      </c>
    </row>
    <row r="5950" spans="1:2" x14ac:dyDescent="0.25">
      <c r="A5950" s="65" t="s">
        <v>6983</v>
      </c>
      <c r="B5950" s="66">
        <v>589093</v>
      </c>
    </row>
    <row r="5951" spans="1:2" x14ac:dyDescent="0.25">
      <c r="A5951" s="65" t="s">
        <v>6984</v>
      </c>
      <c r="B5951" s="66">
        <v>591046</v>
      </c>
    </row>
    <row r="5952" spans="1:2" x14ac:dyDescent="0.25">
      <c r="A5952" s="65" t="s">
        <v>6985</v>
      </c>
      <c r="B5952" s="66">
        <v>586345</v>
      </c>
    </row>
    <row r="5953" spans="1:2" x14ac:dyDescent="0.25">
      <c r="A5953" s="65" t="s">
        <v>6986</v>
      </c>
      <c r="B5953" s="66">
        <v>586897</v>
      </c>
    </row>
    <row r="5954" spans="1:2" x14ac:dyDescent="0.25">
      <c r="A5954" s="65" t="s">
        <v>6987</v>
      </c>
      <c r="B5954" s="66">
        <v>593051</v>
      </c>
    </row>
    <row r="5955" spans="1:2" x14ac:dyDescent="0.25">
      <c r="A5955" s="65" t="s">
        <v>6988</v>
      </c>
      <c r="B5955" s="66">
        <v>487016</v>
      </c>
    </row>
    <row r="5956" spans="1:2" x14ac:dyDescent="0.25">
      <c r="A5956" s="65" t="s">
        <v>6989</v>
      </c>
      <c r="B5956" s="66">
        <v>592253</v>
      </c>
    </row>
    <row r="5957" spans="1:2" x14ac:dyDescent="0.25">
      <c r="A5957" s="65" t="s">
        <v>6990</v>
      </c>
      <c r="B5957" s="66">
        <v>582892</v>
      </c>
    </row>
    <row r="5958" spans="1:2" x14ac:dyDescent="0.25">
      <c r="A5958" s="65" t="s">
        <v>12545</v>
      </c>
      <c r="B5958" s="66">
        <v>594213</v>
      </c>
    </row>
    <row r="5959" spans="1:2" x14ac:dyDescent="0.25">
      <c r="A5959" s="65" t="s">
        <v>12546</v>
      </c>
      <c r="B5959" s="66">
        <v>594202</v>
      </c>
    </row>
    <row r="5960" spans="1:2" x14ac:dyDescent="0.25">
      <c r="A5960" s="65" t="s">
        <v>6991</v>
      </c>
      <c r="B5960" s="66">
        <v>592070</v>
      </c>
    </row>
    <row r="5961" spans="1:2" x14ac:dyDescent="0.25">
      <c r="A5961" s="65" t="s">
        <v>6992</v>
      </c>
      <c r="B5961" s="66">
        <v>67547</v>
      </c>
    </row>
    <row r="5962" spans="1:2" x14ac:dyDescent="0.25">
      <c r="A5962" s="65" t="s">
        <v>6993</v>
      </c>
      <c r="B5962" s="66">
        <v>587868</v>
      </c>
    </row>
    <row r="5963" spans="1:2" x14ac:dyDescent="0.25">
      <c r="A5963" s="65" t="s">
        <v>12547</v>
      </c>
      <c r="B5963" s="66">
        <v>594170</v>
      </c>
    </row>
    <row r="5964" spans="1:2" x14ac:dyDescent="0.25">
      <c r="A5964" s="65" t="s">
        <v>6994</v>
      </c>
      <c r="B5964" s="66">
        <v>593416</v>
      </c>
    </row>
    <row r="5965" spans="1:2" x14ac:dyDescent="0.25">
      <c r="A5965" s="65" t="s">
        <v>12548</v>
      </c>
      <c r="B5965" s="66">
        <v>593986</v>
      </c>
    </row>
    <row r="5966" spans="1:2" x14ac:dyDescent="0.25">
      <c r="A5966" s="65" t="s">
        <v>6995</v>
      </c>
      <c r="B5966" s="66">
        <v>588353</v>
      </c>
    </row>
    <row r="5967" spans="1:2" x14ac:dyDescent="0.25">
      <c r="A5967" s="65" t="s">
        <v>6996</v>
      </c>
      <c r="B5967" s="66">
        <v>209537</v>
      </c>
    </row>
    <row r="5968" spans="1:2" x14ac:dyDescent="0.25">
      <c r="A5968" s="65" t="s">
        <v>6997</v>
      </c>
      <c r="B5968" s="66">
        <v>582760</v>
      </c>
    </row>
    <row r="5969" spans="1:2" x14ac:dyDescent="0.25">
      <c r="A5969" s="65" t="s">
        <v>6998</v>
      </c>
      <c r="B5969" s="66">
        <v>497453</v>
      </c>
    </row>
    <row r="5970" spans="1:2" x14ac:dyDescent="0.25">
      <c r="A5970" s="65" t="s">
        <v>6999</v>
      </c>
      <c r="B5970" s="66">
        <v>225523</v>
      </c>
    </row>
    <row r="5971" spans="1:2" x14ac:dyDescent="0.25">
      <c r="A5971" s="65" t="s">
        <v>7000</v>
      </c>
      <c r="B5971" s="66">
        <v>574869</v>
      </c>
    </row>
    <row r="5972" spans="1:2" x14ac:dyDescent="0.25">
      <c r="A5972" s="65" t="s">
        <v>7001</v>
      </c>
      <c r="B5972" s="66">
        <v>359727</v>
      </c>
    </row>
    <row r="5973" spans="1:2" x14ac:dyDescent="0.25">
      <c r="A5973" s="65" t="s">
        <v>7001</v>
      </c>
      <c r="B5973" s="66">
        <v>583834</v>
      </c>
    </row>
    <row r="5974" spans="1:2" x14ac:dyDescent="0.25">
      <c r="A5974" s="65" t="s">
        <v>7002</v>
      </c>
      <c r="B5974" s="66">
        <v>593421</v>
      </c>
    </row>
    <row r="5975" spans="1:2" x14ac:dyDescent="0.25">
      <c r="A5975" s="65" t="s">
        <v>7003</v>
      </c>
      <c r="B5975" s="66">
        <v>579035</v>
      </c>
    </row>
    <row r="5976" spans="1:2" x14ac:dyDescent="0.25">
      <c r="A5976" s="65" t="s">
        <v>7004</v>
      </c>
      <c r="B5976" s="66">
        <v>492498</v>
      </c>
    </row>
    <row r="5977" spans="1:2" x14ac:dyDescent="0.25">
      <c r="A5977" s="65" t="s">
        <v>7005</v>
      </c>
      <c r="B5977" s="66">
        <v>593113</v>
      </c>
    </row>
    <row r="5978" spans="1:2" x14ac:dyDescent="0.25">
      <c r="A5978" s="65" t="s">
        <v>86</v>
      </c>
      <c r="B5978" s="66">
        <v>584687</v>
      </c>
    </row>
    <row r="5979" spans="1:2" x14ac:dyDescent="0.25">
      <c r="A5979" s="65" t="s">
        <v>12549</v>
      </c>
      <c r="B5979" s="66">
        <v>593812</v>
      </c>
    </row>
    <row r="5980" spans="1:2" x14ac:dyDescent="0.25">
      <c r="A5980" s="65" t="s">
        <v>7006</v>
      </c>
      <c r="B5980" s="66">
        <v>592056</v>
      </c>
    </row>
    <row r="5981" spans="1:2" x14ac:dyDescent="0.25">
      <c r="A5981" s="65" t="s">
        <v>12550</v>
      </c>
      <c r="B5981" s="66">
        <v>594031</v>
      </c>
    </row>
    <row r="5982" spans="1:2" x14ac:dyDescent="0.25">
      <c r="A5982" s="65" t="s">
        <v>87</v>
      </c>
      <c r="B5982" s="66">
        <v>493482</v>
      </c>
    </row>
    <row r="5983" spans="1:2" x14ac:dyDescent="0.25">
      <c r="A5983" s="65" t="s">
        <v>7007</v>
      </c>
      <c r="B5983" s="66">
        <v>491970</v>
      </c>
    </row>
    <row r="5984" spans="1:2" x14ac:dyDescent="0.25">
      <c r="A5984" s="65" t="s">
        <v>7008</v>
      </c>
      <c r="B5984" s="66">
        <v>58506</v>
      </c>
    </row>
    <row r="5985" spans="1:2" x14ac:dyDescent="0.25">
      <c r="A5985" s="65" t="s">
        <v>7009</v>
      </c>
      <c r="B5985" s="66">
        <v>277001</v>
      </c>
    </row>
    <row r="5986" spans="1:2" x14ac:dyDescent="0.25">
      <c r="A5986" s="65" t="s">
        <v>7010</v>
      </c>
      <c r="B5986" s="66">
        <v>107259</v>
      </c>
    </row>
    <row r="5987" spans="1:2" x14ac:dyDescent="0.25">
      <c r="A5987" s="65" t="s">
        <v>12551</v>
      </c>
      <c r="B5987" s="66">
        <v>580697</v>
      </c>
    </row>
    <row r="5988" spans="1:2" x14ac:dyDescent="0.25">
      <c r="A5988" s="65" t="s">
        <v>7011</v>
      </c>
      <c r="B5988" s="66">
        <v>105554</v>
      </c>
    </row>
    <row r="5989" spans="1:2" x14ac:dyDescent="0.25">
      <c r="A5989" s="65" t="s">
        <v>7012</v>
      </c>
      <c r="B5989" s="66">
        <v>587460</v>
      </c>
    </row>
    <row r="5990" spans="1:2" x14ac:dyDescent="0.25">
      <c r="A5990" s="65" t="s">
        <v>12552</v>
      </c>
      <c r="B5990" s="66">
        <v>594059</v>
      </c>
    </row>
    <row r="5991" spans="1:2" x14ac:dyDescent="0.25">
      <c r="A5991" s="65" t="s">
        <v>7013</v>
      </c>
      <c r="B5991" s="66">
        <v>217144</v>
      </c>
    </row>
    <row r="5992" spans="1:2" x14ac:dyDescent="0.25">
      <c r="A5992" s="65" t="s">
        <v>7014</v>
      </c>
      <c r="B5992" s="66">
        <v>278932</v>
      </c>
    </row>
    <row r="5993" spans="1:2" x14ac:dyDescent="0.25">
      <c r="A5993" s="65" t="s">
        <v>7015</v>
      </c>
      <c r="B5993" s="66">
        <v>212379</v>
      </c>
    </row>
    <row r="5994" spans="1:2" x14ac:dyDescent="0.25">
      <c r="A5994" s="65" t="s">
        <v>7016</v>
      </c>
      <c r="B5994" s="66">
        <v>209550</v>
      </c>
    </row>
    <row r="5995" spans="1:2" x14ac:dyDescent="0.25">
      <c r="A5995" s="65" t="s">
        <v>7017</v>
      </c>
      <c r="B5995" s="66">
        <v>277002</v>
      </c>
    </row>
    <row r="5996" spans="1:2" x14ac:dyDescent="0.25">
      <c r="A5996" s="65" t="s">
        <v>7018</v>
      </c>
      <c r="B5996" s="66">
        <v>592205</v>
      </c>
    </row>
    <row r="5997" spans="1:2" x14ac:dyDescent="0.25">
      <c r="A5997" s="65" t="s">
        <v>7019</v>
      </c>
      <c r="B5997" s="66">
        <v>210813</v>
      </c>
    </row>
    <row r="5998" spans="1:2" x14ac:dyDescent="0.25">
      <c r="A5998" s="65" t="s">
        <v>7020</v>
      </c>
      <c r="B5998" s="66">
        <v>494034</v>
      </c>
    </row>
    <row r="5999" spans="1:2" x14ac:dyDescent="0.25">
      <c r="A5999" s="65" t="s">
        <v>7021</v>
      </c>
      <c r="B5999" s="66">
        <v>60019</v>
      </c>
    </row>
    <row r="6000" spans="1:2" x14ac:dyDescent="0.25">
      <c r="A6000" s="65" t="s">
        <v>7022</v>
      </c>
      <c r="B6000" s="66">
        <v>60024</v>
      </c>
    </row>
    <row r="6001" spans="1:2" x14ac:dyDescent="0.25">
      <c r="A6001" s="65" t="s">
        <v>7023</v>
      </c>
      <c r="B6001" s="66">
        <v>592758</v>
      </c>
    </row>
    <row r="6002" spans="1:2" x14ac:dyDescent="0.25">
      <c r="A6002" s="65" t="s">
        <v>7024</v>
      </c>
      <c r="B6002" s="66">
        <v>593424</v>
      </c>
    </row>
    <row r="6003" spans="1:2" x14ac:dyDescent="0.25">
      <c r="A6003" s="65" t="s">
        <v>7025</v>
      </c>
      <c r="B6003" s="66">
        <v>209567</v>
      </c>
    </row>
    <row r="6004" spans="1:2" x14ac:dyDescent="0.25">
      <c r="A6004" s="65" t="s">
        <v>7025</v>
      </c>
      <c r="B6004" s="66">
        <v>490960</v>
      </c>
    </row>
    <row r="6005" spans="1:2" x14ac:dyDescent="0.25">
      <c r="A6005" s="65" t="s">
        <v>7026</v>
      </c>
      <c r="B6005" s="66">
        <v>577998</v>
      </c>
    </row>
    <row r="6006" spans="1:2" x14ac:dyDescent="0.25">
      <c r="A6006" s="65" t="s">
        <v>7027</v>
      </c>
      <c r="B6006" s="66">
        <v>593445</v>
      </c>
    </row>
    <row r="6007" spans="1:2" x14ac:dyDescent="0.25">
      <c r="A6007" s="65" t="s">
        <v>7028</v>
      </c>
      <c r="B6007" s="66">
        <v>592042</v>
      </c>
    </row>
    <row r="6008" spans="1:2" x14ac:dyDescent="0.25">
      <c r="A6008" s="65" t="s">
        <v>7029</v>
      </c>
      <c r="B6008" s="66">
        <v>589043</v>
      </c>
    </row>
    <row r="6009" spans="1:2" x14ac:dyDescent="0.25">
      <c r="A6009" s="65" t="s">
        <v>7030</v>
      </c>
      <c r="B6009" s="66">
        <v>593316</v>
      </c>
    </row>
    <row r="6010" spans="1:2" x14ac:dyDescent="0.25">
      <c r="A6010" s="65" t="s">
        <v>7031</v>
      </c>
      <c r="B6010" s="66">
        <v>253211</v>
      </c>
    </row>
    <row r="6011" spans="1:2" x14ac:dyDescent="0.25">
      <c r="A6011" s="65" t="s">
        <v>7032</v>
      </c>
      <c r="B6011" s="66">
        <v>581560</v>
      </c>
    </row>
    <row r="6012" spans="1:2" x14ac:dyDescent="0.25">
      <c r="A6012" s="65" t="s">
        <v>7031</v>
      </c>
      <c r="B6012" s="66">
        <v>66314</v>
      </c>
    </row>
    <row r="6013" spans="1:2" x14ac:dyDescent="0.25">
      <c r="A6013" s="65" t="s">
        <v>7033</v>
      </c>
      <c r="B6013" s="66">
        <v>577784</v>
      </c>
    </row>
    <row r="6014" spans="1:2" x14ac:dyDescent="0.25">
      <c r="A6014" s="65" t="s">
        <v>7034</v>
      </c>
      <c r="B6014" s="66">
        <v>592753</v>
      </c>
    </row>
    <row r="6015" spans="1:2" x14ac:dyDescent="0.25">
      <c r="A6015" s="65" t="s">
        <v>7035</v>
      </c>
      <c r="B6015" s="66">
        <v>218196</v>
      </c>
    </row>
    <row r="6016" spans="1:2" x14ac:dyDescent="0.25">
      <c r="A6016" s="65" t="s">
        <v>7036</v>
      </c>
      <c r="B6016" s="66">
        <v>576147</v>
      </c>
    </row>
    <row r="6017" spans="1:2" x14ac:dyDescent="0.25">
      <c r="A6017" s="65" t="s">
        <v>7037</v>
      </c>
      <c r="B6017" s="66">
        <v>586098</v>
      </c>
    </row>
    <row r="6018" spans="1:2" x14ac:dyDescent="0.25">
      <c r="A6018" s="65" t="s">
        <v>7038</v>
      </c>
      <c r="B6018" s="66">
        <v>590851</v>
      </c>
    </row>
    <row r="6019" spans="1:2" x14ac:dyDescent="0.25">
      <c r="A6019" s="65" t="s">
        <v>7039</v>
      </c>
      <c r="B6019" s="66">
        <v>588308</v>
      </c>
    </row>
    <row r="6020" spans="1:2" x14ac:dyDescent="0.25">
      <c r="A6020" s="65" t="s">
        <v>7040</v>
      </c>
      <c r="B6020" s="66">
        <v>576895</v>
      </c>
    </row>
    <row r="6021" spans="1:2" x14ac:dyDescent="0.25">
      <c r="A6021" s="65" t="s">
        <v>7041</v>
      </c>
      <c r="B6021" s="66">
        <v>484297</v>
      </c>
    </row>
    <row r="6022" spans="1:2" x14ac:dyDescent="0.25">
      <c r="A6022" s="65" t="s">
        <v>88</v>
      </c>
      <c r="B6022" s="66">
        <v>589182</v>
      </c>
    </row>
    <row r="6023" spans="1:2" x14ac:dyDescent="0.25">
      <c r="A6023" s="65" t="s">
        <v>7042</v>
      </c>
      <c r="B6023" s="66">
        <v>60040</v>
      </c>
    </row>
    <row r="6024" spans="1:2" x14ac:dyDescent="0.25">
      <c r="A6024" s="65" t="s">
        <v>7043</v>
      </c>
      <c r="B6024" s="66">
        <v>584710</v>
      </c>
    </row>
    <row r="6025" spans="1:2" x14ac:dyDescent="0.25">
      <c r="A6025" s="65" t="s">
        <v>12553</v>
      </c>
      <c r="B6025" s="66">
        <v>593890</v>
      </c>
    </row>
    <row r="6026" spans="1:2" x14ac:dyDescent="0.25">
      <c r="A6026" s="65" t="s">
        <v>7044</v>
      </c>
      <c r="B6026" s="66">
        <v>64926</v>
      </c>
    </row>
    <row r="6027" spans="1:2" x14ac:dyDescent="0.25">
      <c r="A6027" s="65" t="s">
        <v>7045</v>
      </c>
      <c r="B6027" s="66">
        <v>487234</v>
      </c>
    </row>
    <row r="6028" spans="1:2" x14ac:dyDescent="0.25">
      <c r="A6028" s="65" t="s">
        <v>7046</v>
      </c>
      <c r="B6028" s="66">
        <v>589901</v>
      </c>
    </row>
    <row r="6029" spans="1:2" x14ac:dyDescent="0.25">
      <c r="A6029" s="65" t="s">
        <v>7047</v>
      </c>
      <c r="B6029" s="66">
        <v>592756</v>
      </c>
    </row>
    <row r="6030" spans="1:2" x14ac:dyDescent="0.25">
      <c r="A6030" s="65" t="s">
        <v>7047</v>
      </c>
      <c r="B6030" s="66">
        <v>60042</v>
      </c>
    </row>
    <row r="6031" spans="1:2" x14ac:dyDescent="0.25">
      <c r="A6031" s="65" t="s">
        <v>7047</v>
      </c>
      <c r="B6031" s="66">
        <v>593025</v>
      </c>
    </row>
    <row r="6032" spans="1:2" x14ac:dyDescent="0.25">
      <c r="A6032" s="65" t="s">
        <v>7047</v>
      </c>
      <c r="B6032" s="66">
        <v>594197</v>
      </c>
    </row>
    <row r="6033" spans="1:2" x14ac:dyDescent="0.25">
      <c r="A6033" s="65" t="s">
        <v>7048</v>
      </c>
      <c r="B6033" s="66">
        <v>579571</v>
      </c>
    </row>
    <row r="6034" spans="1:2" x14ac:dyDescent="0.25">
      <c r="A6034" s="65" t="s">
        <v>7049</v>
      </c>
      <c r="B6034" s="66">
        <v>593312</v>
      </c>
    </row>
    <row r="6035" spans="1:2" x14ac:dyDescent="0.25">
      <c r="A6035" s="65" t="s">
        <v>7050</v>
      </c>
      <c r="B6035" s="66">
        <v>593449</v>
      </c>
    </row>
    <row r="6036" spans="1:2" x14ac:dyDescent="0.25">
      <c r="A6036" s="65" t="s">
        <v>7051</v>
      </c>
      <c r="B6036" s="66">
        <v>593020</v>
      </c>
    </row>
    <row r="6037" spans="1:2" x14ac:dyDescent="0.25">
      <c r="A6037" s="65" t="s">
        <v>7052</v>
      </c>
      <c r="B6037" s="66">
        <v>593159</v>
      </c>
    </row>
    <row r="6038" spans="1:2" x14ac:dyDescent="0.25">
      <c r="A6038" s="65" t="s">
        <v>7053</v>
      </c>
      <c r="B6038" s="66">
        <v>370946</v>
      </c>
    </row>
    <row r="6039" spans="1:2" x14ac:dyDescent="0.25">
      <c r="A6039" s="65" t="s">
        <v>7054</v>
      </c>
      <c r="B6039" s="66">
        <v>591961</v>
      </c>
    </row>
    <row r="6040" spans="1:2" x14ac:dyDescent="0.25">
      <c r="A6040" s="65" t="s">
        <v>7055</v>
      </c>
      <c r="B6040" s="66">
        <v>590554</v>
      </c>
    </row>
    <row r="6041" spans="1:2" x14ac:dyDescent="0.25">
      <c r="A6041" s="65" t="s">
        <v>12554</v>
      </c>
      <c r="B6041" s="66">
        <v>594103</v>
      </c>
    </row>
    <row r="6042" spans="1:2" x14ac:dyDescent="0.25">
      <c r="A6042" s="65" t="s">
        <v>972</v>
      </c>
      <c r="B6042" s="66">
        <v>592420</v>
      </c>
    </row>
    <row r="6043" spans="1:2" x14ac:dyDescent="0.25">
      <c r="A6043" s="65" t="s">
        <v>7056</v>
      </c>
      <c r="B6043" s="66">
        <v>590525</v>
      </c>
    </row>
    <row r="6044" spans="1:2" x14ac:dyDescent="0.25">
      <c r="A6044" s="65" t="s">
        <v>7057</v>
      </c>
      <c r="B6044" s="66">
        <v>593000</v>
      </c>
    </row>
    <row r="6045" spans="1:2" x14ac:dyDescent="0.25">
      <c r="A6045" s="65" t="s">
        <v>7058</v>
      </c>
      <c r="B6045" s="66">
        <v>575581</v>
      </c>
    </row>
    <row r="6046" spans="1:2" x14ac:dyDescent="0.25">
      <c r="A6046" s="65" t="s">
        <v>12555</v>
      </c>
      <c r="B6046" s="66">
        <v>593960</v>
      </c>
    </row>
    <row r="6047" spans="1:2" x14ac:dyDescent="0.25">
      <c r="A6047" s="65" t="s">
        <v>12556</v>
      </c>
      <c r="B6047" s="66">
        <v>593807</v>
      </c>
    </row>
    <row r="6048" spans="1:2" x14ac:dyDescent="0.25">
      <c r="A6048" s="65" t="s">
        <v>12557</v>
      </c>
      <c r="B6048" s="66">
        <v>594266</v>
      </c>
    </row>
    <row r="6049" spans="1:2" x14ac:dyDescent="0.25">
      <c r="A6049" s="65" t="s">
        <v>7059</v>
      </c>
      <c r="B6049" s="66">
        <v>491301</v>
      </c>
    </row>
    <row r="6050" spans="1:2" x14ac:dyDescent="0.25">
      <c r="A6050" s="65" t="s">
        <v>7060</v>
      </c>
      <c r="B6050" s="66">
        <v>593414</v>
      </c>
    </row>
    <row r="6051" spans="1:2" x14ac:dyDescent="0.25">
      <c r="A6051" s="65" t="s">
        <v>7061</v>
      </c>
      <c r="B6051" s="66">
        <v>588303</v>
      </c>
    </row>
    <row r="6052" spans="1:2" x14ac:dyDescent="0.25">
      <c r="A6052" s="65" t="s">
        <v>7062</v>
      </c>
      <c r="B6052" s="66">
        <v>591648</v>
      </c>
    </row>
    <row r="6053" spans="1:2" x14ac:dyDescent="0.25">
      <c r="A6053" s="65" t="s">
        <v>7063</v>
      </c>
      <c r="B6053" s="66">
        <v>592755</v>
      </c>
    </row>
    <row r="6054" spans="1:2" x14ac:dyDescent="0.25">
      <c r="A6054" s="65" t="s">
        <v>7064</v>
      </c>
      <c r="B6054" s="66">
        <v>593754</v>
      </c>
    </row>
    <row r="6055" spans="1:2" x14ac:dyDescent="0.25">
      <c r="A6055" s="65" t="s">
        <v>7065</v>
      </c>
      <c r="B6055" s="66">
        <v>584070</v>
      </c>
    </row>
    <row r="6056" spans="1:2" x14ac:dyDescent="0.25">
      <c r="A6056" s="65" t="s">
        <v>7066</v>
      </c>
      <c r="B6056" s="66">
        <v>590961</v>
      </c>
    </row>
    <row r="6057" spans="1:2" x14ac:dyDescent="0.25">
      <c r="A6057" s="65" t="s">
        <v>12558</v>
      </c>
      <c r="B6057" s="66">
        <v>594295</v>
      </c>
    </row>
    <row r="6058" spans="1:2" x14ac:dyDescent="0.25">
      <c r="A6058" s="65" t="s">
        <v>7067</v>
      </c>
      <c r="B6058" s="66">
        <v>593687</v>
      </c>
    </row>
    <row r="6059" spans="1:2" x14ac:dyDescent="0.25">
      <c r="A6059" s="65" t="s">
        <v>7068</v>
      </c>
      <c r="B6059" s="66">
        <v>593230</v>
      </c>
    </row>
    <row r="6060" spans="1:2" x14ac:dyDescent="0.25">
      <c r="A6060" s="65" t="s">
        <v>7069</v>
      </c>
      <c r="B6060" s="66">
        <v>592969</v>
      </c>
    </row>
    <row r="6061" spans="1:2" x14ac:dyDescent="0.25">
      <c r="A6061" s="65" t="s">
        <v>973</v>
      </c>
      <c r="B6061" s="66">
        <v>592131</v>
      </c>
    </row>
    <row r="6062" spans="1:2" x14ac:dyDescent="0.25">
      <c r="A6062" s="65" t="s">
        <v>7070</v>
      </c>
      <c r="B6062" s="66">
        <v>576238</v>
      </c>
    </row>
    <row r="6063" spans="1:2" x14ac:dyDescent="0.25">
      <c r="A6063" s="65" t="s">
        <v>7071</v>
      </c>
      <c r="B6063" s="66">
        <v>209599</v>
      </c>
    </row>
    <row r="6064" spans="1:2" x14ac:dyDescent="0.25">
      <c r="A6064" s="65" t="s">
        <v>7072</v>
      </c>
      <c r="B6064" s="66">
        <v>576037</v>
      </c>
    </row>
    <row r="6065" spans="1:2" x14ac:dyDescent="0.25">
      <c r="A6065" s="65" t="s">
        <v>7072</v>
      </c>
      <c r="B6065" s="66">
        <v>588879</v>
      </c>
    </row>
    <row r="6066" spans="1:2" x14ac:dyDescent="0.25">
      <c r="A6066" s="65" t="s">
        <v>7073</v>
      </c>
      <c r="B6066" s="66">
        <v>490674</v>
      </c>
    </row>
    <row r="6067" spans="1:2" x14ac:dyDescent="0.25">
      <c r="A6067" s="65" t="s">
        <v>7074</v>
      </c>
      <c r="B6067" s="66">
        <v>578293</v>
      </c>
    </row>
    <row r="6068" spans="1:2" x14ac:dyDescent="0.25">
      <c r="A6068" s="65" t="s">
        <v>7075</v>
      </c>
      <c r="B6068" s="66">
        <v>580161</v>
      </c>
    </row>
    <row r="6069" spans="1:2" x14ac:dyDescent="0.25">
      <c r="A6069" s="65" t="s">
        <v>12559</v>
      </c>
      <c r="B6069" s="66">
        <v>590199</v>
      </c>
    </row>
    <row r="6070" spans="1:2" x14ac:dyDescent="0.25">
      <c r="A6070" s="65" t="s">
        <v>7076</v>
      </c>
      <c r="B6070" s="66">
        <v>492829</v>
      </c>
    </row>
    <row r="6071" spans="1:2" x14ac:dyDescent="0.25">
      <c r="A6071" s="65" t="s">
        <v>7077</v>
      </c>
      <c r="B6071" s="66">
        <v>593168</v>
      </c>
    </row>
    <row r="6072" spans="1:2" x14ac:dyDescent="0.25">
      <c r="A6072" s="65" t="s">
        <v>7078</v>
      </c>
      <c r="B6072" s="66">
        <v>593169</v>
      </c>
    </row>
    <row r="6073" spans="1:2" x14ac:dyDescent="0.25">
      <c r="A6073" s="65" t="s">
        <v>7079</v>
      </c>
      <c r="B6073" s="66">
        <v>60055</v>
      </c>
    </row>
    <row r="6074" spans="1:2" x14ac:dyDescent="0.25">
      <c r="A6074" s="65" t="s">
        <v>7080</v>
      </c>
      <c r="B6074" s="66">
        <v>104914</v>
      </c>
    </row>
    <row r="6075" spans="1:2" x14ac:dyDescent="0.25">
      <c r="A6075" s="65" t="s">
        <v>7081</v>
      </c>
      <c r="B6075" s="66">
        <v>209950</v>
      </c>
    </row>
    <row r="6076" spans="1:2" x14ac:dyDescent="0.25">
      <c r="A6076" s="65" t="s">
        <v>7082</v>
      </c>
      <c r="B6076" s="66">
        <v>374924</v>
      </c>
    </row>
    <row r="6077" spans="1:2" x14ac:dyDescent="0.25">
      <c r="A6077" s="65" t="s">
        <v>12560</v>
      </c>
      <c r="B6077" s="66">
        <v>575932</v>
      </c>
    </row>
    <row r="6078" spans="1:2" x14ac:dyDescent="0.25">
      <c r="A6078" s="65" t="s">
        <v>7083</v>
      </c>
      <c r="B6078" s="66">
        <v>209615</v>
      </c>
    </row>
    <row r="6079" spans="1:2" x14ac:dyDescent="0.25">
      <c r="A6079" s="65" t="s">
        <v>7084</v>
      </c>
      <c r="B6079" s="66">
        <v>106166</v>
      </c>
    </row>
    <row r="6080" spans="1:2" x14ac:dyDescent="0.25">
      <c r="A6080" s="65" t="s">
        <v>7085</v>
      </c>
      <c r="B6080" s="66">
        <v>580108</v>
      </c>
    </row>
    <row r="6081" spans="1:2" x14ac:dyDescent="0.25">
      <c r="A6081" s="65" t="s">
        <v>7086</v>
      </c>
      <c r="B6081" s="66">
        <v>583561</v>
      </c>
    </row>
    <row r="6082" spans="1:2" x14ac:dyDescent="0.25">
      <c r="A6082" s="65" t="s">
        <v>7087</v>
      </c>
      <c r="B6082" s="66">
        <v>60057</v>
      </c>
    </row>
    <row r="6083" spans="1:2" x14ac:dyDescent="0.25">
      <c r="A6083" s="65" t="s">
        <v>7088</v>
      </c>
      <c r="B6083" s="66">
        <v>582962</v>
      </c>
    </row>
    <row r="6084" spans="1:2" x14ac:dyDescent="0.25">
      <c r="A6084" s="65" t="s">
        <v>7089</v>
      </c>
      <c r="B6084" s="66">
        <v>484364</v>
      </c>
    </row>
    <row r="6085" spans="1:2" x14ac:dyDescent="0.25">
      <c r="A6085" s="65" t="s">
        <v>12561</v>
      </c>
      <c r="B6085" s="66">
        <v>593659</v>
      </c>
    </row>
    <row r="6086" spans="1:2" x14ac:dyDescent="0.25">
      <c r="A6086" s="65" t="s">
        <v>7090</v>
      </c>
      <c r="B6086" s="66">
        <v>576318</v>
      </c>
    </row>
    <row r="6087" spans="1:2" x14ac:dyDescent="0.25">
      <c r="A6087" s="65" t="s">
        <v>7091</v>
      </c>
      <c r="B6087" s="66">
        <v>587836</v>
      </c>
    </row>
    <row r="6088" spans="1:2" x14ac:dyDescent="0.25">
      <c r="A6088" s="65" t="s">
        <v>7092</v>
      </c>
      <c r="B6088" s="66">
        <v>591521</v>
      </c>
    </row>
    <row r="6089" spans="1:2" x14ac:dyDescent="0.25">
      <c r="A6089" s="65" t="s">
        <v>7093</v>
      </c>
      <c r="B6089" s="66">
        <v>583448</v>
      </c>
    </row>
    <row r="6090" spans="1:2" x14ac:dyDescent="0.25">
      <c r="A6090" s="65" t="s">
        <v>7094</v>
      </c>
      <c r="B6090" s="66">
        <v>209631</v>
      </c>
    </row>
    <row r="6091" spans="1:2" x14ac:dyDescent="0.25">
      <c r="A6091" s="65" t="s">
        <v>7095</v>
      </c>
      <c r="B6091" s="66">
        <v>582420</v>
      </c>
    </row>
    <row r="6092" spans="1:2" x14ac:dyDescent="0.25">
      <c r="A6092" s="65" t="s">
        <v>7096</v>
      </c>
      <c r="B6092" s="66">
        <v>583654</v>
      </c>
    </row>
    <row r="6093" spans="1:2" x14ac:dyDescent="0.25">
      <c r="A6093" s="65" t="s">
        <v>7097</v>
      </c>
      <c r="B6093" s="66">
        <v>584752</v>
      </c>
    </row>
    <row r="6094" spans="1:2" x14ac:dyDescent="0.25">
      <c r="A6094" s="65" t="s">
        <v>7098</v>
      </c>
      <c r="B6094" s="66">
        <v>581314</v>
      </c>
    </row>
    <row r="6095" spans="1:2" x14ac:dyDescent="0.25">
      <c r="A6095" s="65" t="s">
        <v>7099</v>
      </c>
      <c r="B6095" s="66">
        <v>60062</v>
      </c>
    </row>
    <row r="6096" spans="1:2" x14ac:dyDescent="0.25">
      <c r="A6096" s="65" t="s">
        <v>7100</v>
      </c>
      <c r="B6096" s="66">
        <v>494658</v>
      </c>
    </row>
    <row r="6097" spans="1:2" x14ac:dyDescent="0.25">
      <c r="A6097" s="65" t="s">
        <v>7101</v>
      </c>
      <c r="B6097" s="66">
        <v>107235</v>
      </c>
    </row>
    <row r="6098" spans="1:2" x14ac:dyDescent="0.25">
      <c r="A6098" s="65" t="s">
        <v>7102</v>
      </c>
      <c r="B6098" s="66">
        <v>590512</v>
      </c>
    </row>
    <row r="6099" spans="1:2" x14ac:dyDescent="0.25">
      <c r="A6099" s="65" t="s">
        <v>12562</v>
      </c>
      <c r="B6099" s="66">
        <v>594265</v>
      </c>
    </row>
    <row r="6100" spans="1:2" x14ac:dyDescent="0.25">
      <c r="A6100" s="65" t="s">
        <v>7103</v>
      </c>
      <c r="B6100" s="66">
        <v>593306</v>
      </c>
    </row>
    <row r="6101" spans="1:2" x14ac:dyDescent="0.25">
      <c r="A6101" s="65" t="s">
        <v>7104</v>
      </c>
      <c r="B6101" s="66">
        <v>593279</v>
      </c>
    </row>
    <row r="6102" spans="1:2" x14ac:dyDescent="0.25">
      <c r="A6102" s="65" t="s">
        <v>89</v>
      </c>
      <c r="B6102" s="66">
        <v>586619</v>
      </c>
    </row>
    <row r="6103" spans="1:2" x14ac:dyDescent="0.25">
      <c r="A6103" s="65" t="s">
        <v>7105</v>
      </c>
      <c r="B6103" s="66">
        <v>575009</v>
      </c>
    </row>
    <row r="6104" spans="1:2" x14ac:dyDescent="0.25">
      <c r="A6104" s="65" t="s">
        <v>974</v>
      </c>
      <c r="B6104" s="66">
        <v>592402</v>
      </c>
    </row>
    <row r="6105" spans="1:2" x14ac:dyDescent="0.25">
      <c r="A6105" s="65" t="s">
        <v>7106</v>
      </c>
      <c r="B6105" s="66">
        <v>484424</v>
      </c>
    </row>
    <row r="6106" spans="1:2" x14ac:dyDescent="0.25">
      <c r="A6106" s="65" t="s">
        <v>7107</v>
      </c>
      <c r="B6106" s="66">
        <v>488621</v>
      </c>
    </row>
    <row r="6107" spans="1:2" x14ac:dyDescent="0.25">
      <c r="A6107" s="65" t="s">
        <v>7108</v>
      </c>
      <c r="B6107" s="66">
        <v>593175</v>
      </c>
    </row>
    <row r="6108" spans="1:2" x14ac:dyDescent="0.25">
      <c r="A6108" s="65" t="s">
        <v>7109</v>
      </c>
      <c r="B6108" s="66">
        <v>579457</v>
      </c>
    </row>
    <row r="6109" spans="1:2" x14ac:dyDescent="0.25">
      <c r="A6109" s="65" t="s">
        <v>7110</v>
      </c>
      <c r="B6109" s="66">
        <v>576489</v>
      </c>
    </row>
    <row r="6110" spans="1:2" x14ac:dyDescent="0.25">
      <c r="A6110" s="65" t="s">
        <v>12563</v>
      </c>
      <c r="B6110" s="66">
        <v>594214</v>
      </c>
    </row>
    <row r="6111" spans="1:2" x14ac:dyDescent="0.25">
      <c r="A6111" s="65" t="s">
        <v>7111</v>
      </c>
      <c r="B6111" s="66">
        <v>593270</v>
      </c>
    </row>
    <row r="6112" spans="1:2" x14ac:dyDescent="0.25">
      <c r="A6112" s="65" t="s">
        <v>7112</v>
      </c>
      <c r="B6112" s="66">
        <v>60074</v>
      </c>
    </row>
    <row r="6113" spans="1:2" x14ac:dyDescent="0.25">
      <c r="A6113" s="65" t="s">
        <v>7113</v>
      </c>
      <c r="B6113" s="66">
        <v>579104</v>
      </c>
    </row>
    <row r="6114" spans="1:2" x14ac:dyDescent="0.25">
      <c r="A6114" s="65" t="s">
        <v>7114</v>
      </c>
      <c r="B6114" s="66">
        <v>272601</v>
      </c>
    </row>
    <row r="6115" spans="1:2" x14ac:dyDescent="0.25">
      <c r="A6115" s="65" t="s">
        <v>7115</v>
      </c>
      <c r="B6115" s="66">
        <v>593548</v>
      </c>
    </row>
    <row r="6116" spans="1:2" x14ac:dyDescent="0.25">
      <c r="A6116" s="65" t="s">
        <v>7116</v>
      </c>
      <c r="B6116" s="66">
        <v>587401</v>
      </c>
    </row>
    <row r="6117" spans="1:2" x14ac:dyDescent="0.25">
      <c r="A6117" s="65" t="s">
        <v>7117</v>
      </c>
      <c r="B6117" s="66">
        <v>588963</v>
      </c>
    </row>
    <row r="6118" spans="1:2" x14ac:dyDescent="0.25">
      <c r="A6118" s="65" t="s">
        <v>7118</v>
      </c>
      <c r="B6118" s="66">
        <v>593162</v>
      </c>
    </row>
    <row r="6119" spans="1:2" x14ac:dyDescent="0.25">
      <c r="A6119" s="65" t="s">
        <v>7119</v>
      </c>
      <c r="B6119" s="66">
        <v>209656</v>
      </c>
    </row>
    <row r="6120" spans="1:2" x14ac:dyDescent="0.25">
      <c r="A6120" s="65" t="s">
        <v>7120</v>
      </c>
      <c r="B6120" s="66">
        <v>590102</v>
      </c>
    </row>
    <row r="6121" spans="1:2" x14ac:dyDescent="0.25">
      <c r="A6121" s="65" t="s">
        <v>7121</v>
      </c>
      <c r="B6121" s="66">
        <v>588675</v>
      </c>
    </row>
    <row r="6122" spans="1:2" x14ac:dyDescent="0.25">
      <c r="A6122" s="65" t="s">
        <v>7122</v>
      </c>
      <c r="B6122" s="66">
        <v>590453</v>
      </c>
    </row>
    <row r="6123" spans="1:2" x14ac:dyDescent="0.25">
      <c r="A6123" s="65" t="s">
        <v>7123</v>
      </c>
      <c r="B6123" s="66">
        <v>104916</v>
      </c>
    </row>
    <row r="6124" spans="1:2" x14ac:dyDescent="0.25">
      <c r="A6124" s="65" t="s">
        <v>7122</v>
      </c>
      <c r="B6124" s="66">
        <v>579674</v>
      </c>
    </row>
    <row r="6125" spans="1:2" x14ac:dyDescent="0.25">
      <c r="A6125" s="65" t="s">
        <v>7122</v>
      </c>
      <c r="B6125" s="66">
        <v>594359</v>
      </c>
    </row>
    <row r="6126" spans="1:2" x14ac:dyDescent="0.25">
      <c r="A6126" s="65" t="s">
        <v>7122</v>
      </c>
      <c r="B6126" s="66">
        <v>580893</v>
      </c>
    </row>
    <row r="6127" spans="1:2" x14ac:dyDescent="0.25">
      <c r="A6127" s="65" t="s">
        <v>7124</v>
      </c>
      <c r="B6127" s="66">
        <v>484425</v>
      </c>
    </row>
    <row r="6128" spans="1:2" x14ac:dyDescent="0.25">
      <c r="A6128" s="65" t="s">
        <v>90</v>
      </c>
      <c r="B6128" s="66">
        <v>584313</v>
      </c>
    </row>
    <row r="6129" spans="1:2" x14ac:dyDescent="0.25">
      <c r="A6129" s="65" t="s">
        <v>7125</v>
      </c>
      <c r="B6129" s="66">
        <v>585589</v>
      </c>
    </row>
    <row r="6130" spans="1:2" x14ac:dyDescent="0.25">
      <c r="A6130" s="65" t="s">
        <v>7126</v>
      </c>
      <c r="B6130" s="66">
        <v>548220</v>
      </c>
    </row>
    <row r="6131" spans="1:2" x14ac:dyDescent="0.25">
      <c r="A6131" s="65" t="s">
        <v>7127</v>
      </c>
      <c r="B6131" s="66">
        <v>585114</v>
      </c>
    </row>
    <row r="6132" spans="1:2" x14ac:dyDescent="0.25">
      <c r="A6132" s="65" t="s">
        <v>7128</v>
      </c>
      <c r="B6132" s="66">
        <v>591511</v>
      </c>
    </row>
    <row r="6133" spans="1:2" x14ac:dyDescent="0.25">
      <c r="A6133" s="65" t="s">
        <v>7129</v>
      </c>
      <c r="B6133" s="66">
        <v>64935</v>
      </c>
    </row>
    <row r="6134" spans="1:2" x14ac:dyDescent="0.25">
      <c r="A6134" s="65" t="s">
        <v>7130</v>
      </c>
      <c r="B6134" s="66">
        <v>253548</v>
      </c>
    </row>
    <row r="6135" spans="1:2" x14ac:dyDescent="0.25">
      <c r="A6135" s="65" t="s">
        <v>7131</v>
      </c>
      <c r="B6135" s="66">
        <v>580221</v>
      </c>
    </row>
    <row r="6136" spans="1:2" x14ac:dyDescent="0.25">
      <c r="A6136" s="65" t="s">
        <v>7132</v>
      </c>
      <c r="B6136" s="66">
        <v>588501</v>
      </c>
    </row>
    <row r="6137" spans="1:2" x14ac:dyDescent="0.25">
      <c r="A6137" s="65" t="s">
        <v>7133</v>
      </c>
      <c r="B6137" s="66">
        <v>581565</v>
      </c>
    </row>
    <row r="6138" spans="1:2" x14ac:dyDescent="0.25">
      <c r="A6138" s="65" t="s">
        <v>7134</v>
      </c>
      <c r="B6138" s="66">
        <v>578340</v>
      </c>
    </row>
    <row r="6139" spans="1:2" x14ac:dyDescent="0.25">
      <c r="A6139" s="65" t="s">
        <v>91</v>
      </c>
      <c r="B6139" s="66">
        <v>587706</v>
      </c>
    </row>
    <row r="6140" spans="1:2" x14ac:dyDescent="0.25">
      <c r="A6140" s="65" t="s">
        <v>7135</v>
      </c>
      <c r="B6140" s="66">
        <v>581777</v>
      </c>
    </row>
    <row r="6141" spans="1:2" x14ac:dyDescent="0.25">
      <c r="A6141" s="65" t="s">
        <v>7136</v>
      </c>
      <c r="B6141" s="66">
        <v>590709</v>
      </c>
    </row>
    <row r="6142" spans="1:2" x14ac:dyDescent="0.25">
      <c r="A6142" s="65" t="s">
        <v>7137</v>
      </c>
      <c r="B6142" s="66">
        <v>104375</v>
      </c>
    </row>
    <row r="6143" spans="1:2" x14ac:dyDescent="0.25">
      <c r="A6143" s="65" t="s">
        <v>7138</v>
      </c>
      <c r="B6143" s="66">
        <v>494050</v>
      </c>
    </row>
    <row r="6144" spans="1:2" x14ac:dyDescent="0.25">
      <c r="A6144" s="65" t="s">
        <v>12564</v>
      </c>
      <c r="B6144" s="66">
        <v>594550</v>
      </c>
    </row>
    <row r="6145" spans="1:2" x14ac:dyDescent="0.25">
      <c r="A6145" s="65" t="s">
        <v>975</v>
      </c>
      <c r="B6145" s="66">
        <v>493414</v>
      </c>
    </row>
    <row r="6146" spans="1:2" x14ac:dyDescent="0.25">
      <c r="A6146" s="65" t="s">
        <v>92</v>
      </c>
      <c r="B6146" s="66">
        <v>584688</v>
      </c>
    </row>
    <row r="6147" spans="1:2" x14ac:dyDescent="0.25">
      <c r="A6147" s="65" t="s">
        <v>7139</v>
      </c>
      <c r="B6147" s="66">
        <v>591202</v>
      </c>
    </row>
    <row r="6148" spans="1:2" x14ac:dyDescent="0.25">
      <c r="A6148" s="65" t="s">
        <v>7140</v>
      </c>
      <c r="B6148" s="66">
        <v>591031</v>
      </c>
    </row>
    <row r="6149" spans="1:2" x14ac:dyDescent="0.25">
      <c r="A6149" s="65" t="s">
        <v>7141</v>
      </c>
      <c r="B6149" s="66">
        <v>574829</v>
      </c>
    </row>
    <row r="6150" spans="1:2" x14ac:dyDescent="0.25">
      <c r="A6150" s="65" t="s">
        <v>7142</v>
      </c>
      <c r="B6150" s="66">
        <v>490407</v>
      </c>
    </row>
    <row r="6151" spans="1:2" x14ac:dyDescent="0.25">
      <c r="A6151" s="65" t="s">
        <v>7143</v>
      </c>
      <c r="B6151" s="66">
        <v>592729</v>
      </c>
    </row>
    <row r="6152" spans="1:2" x14ac:dyDescent="0.25">
      <c r="A6152" s="65" t="s">
        <v>7144</v>
      </c>
      <c r="B6152" s="66">
        <v>591552</v>
      </c>
    </row>
    <row r="6153" spans="1:2" x14ac:dyDescent="0.25">
      <c r="A6153" s="65" t="s">
        <v>7145</v>
      </c>
      <c r="B6153" s="66">
        <v>587366</v>
      </c>
    </row>
    <row r="6154" spans="1:2" x14ac:dyDescent="0.25">
      <c r="A6154" s="65" t="s">
        <v>7146</v>
      </c>
      <c r="B6154" s="66">
        <v>487177</v>
      </c>
    </row>
    <row r="6155" spans="1:2" x14ac:dyDescent="0.25">
      <c r="A6155" s="65" t="s">
        <v>7147</v>
      </c>
      <c r="B6155" s="66">
        <v>58559</v>
      </c>
    </row>
    <row r="6156" spans="1:2" x14ac:dyDescent="0.25">
      <c r="A6156" s="65" t="s">
        <v>7148</v>
      </c>
      <c r="B6156" s="66">
        <v>592440</v>
      </c>
    </row>
    <row r="6157" spans="1:2" x14ac:dyDescent="0.25">
      <c r="A6157" s="65" t="s">
        <v>12565</v>
      </c>
      <c r="B6157" s="66">
        <v>275028</v>
      </c>
    </row>
    <row r="6158" spans="1:2" x14ac:dyDescent="0.25">
      <c r="A6158" s="65" t="s">
        <v>7149</v>
      </c>
      <c r="B6158" s="66">
        <v>593304</v>
      </c>
    </row>
    <row r="6159" spans="1:2" x14ac:dyDescent="0.25">
      <c r="A6159" s="65" t="s">
        <v>7150</v>
      </c>
      <c r="B6159" s="66">
        <v>490283</v>
      </c>
    </row>
    <row r="6160" spans="1:2" x14ac:dyDescent="0.25">
      <c r="A6160" s="65" t="s">
        <v>7151</v>
      </c>
      <c r="B6160" s="66">
        <v>491500</v>
      </c>
    </row>
    <row r="6161" spans="1:2" x14ac:dyDescent="0.25">
      <c r="A6161" s="65" t="s">
        <v>7152</v>
      </c>
      <c r="B6161" s="66">
        <v>593283</v>
      </c>
    </row>
    <row r="6162" spans="1:2" x14ac:dyDescent="0.25">
      <c r="A6162" s="65" t="s">
        <v>7153</v>
      </c>
      <c r="B6162" s="66">
        <v>494055</v>
      </c>
    </row>
    <row r="6163" spans="1:2" x14ac:dyDescent="0.25">
      <c r="A6163" s="65" t="s">
        <v>7154</v>
      </c>
      <c r="B6163" s="66">
        <v>587898</v>
      </c>
    </row>
    <row r="6164" spans="1:2" x14ac:dyDescent="0.25">
      <c r="A6164" s="65" t="s">
        <v>976</v>
      </c>
      <c r="B6164" s="66">
        <v>582963</v>
      </c>
    </row>
    <row r="6165" spans="1:2" x14ac:dyDescent="0.25">
      <c r="A6165" s="65" t="s">
        <v>7155</v>
      </c>
      <c r="B6165" s="66">
        <v>592087</v>
      </c>
    </row>
    <row r="6166" spans="1:2" x14ac:dyDescent="0.25">
      <c r="A6166" s="65" t="s">
        <v>7156</v>
      </c>
      <c r="B6166" s="66">
        <v>492911</v>
      </c>
    </row>
    <row r="6167" spans="1:2" x14ac:dyDescent="0.25">
      <c r="A6167" s="65" t="s">
        <v>12566</v>
      </c>
      <c r="B6167" s="66">
        <v>594034</v>
      </c>
    </row>
    <row r="6168" spans="1:2" x14ac:dyDescent="0.25">
      <c r="A6168" s="65" t="s">
        <v>7157</v>
      </c>
      <c r="B6168" s="66">
        <v>581956</v>
      </c>
    </row>
    <row r="6169" spans="1:2" x14ac:dyDescent="0.25">
      <c r="A6169" s="65" t="s">
        <v>7158</v>
      </c>
      <c r="B6169" s="66">
        <v>491174</v>
      </c>
    </row>
    <row r="6170" spans="1:2" x14ac:dyDescent="0.25">
      <c r="A6170" s="65" t="s">
        <v>7159</v>
      </c>
      <c r="B6170" s="66">
        <v>492840</v>
      </c>
    </row>
    <row r="6171" spans="1:2" x14ac:dyDescent="0.25">
      <c r="A6171" s="65" t="s">
        <v>7159</v>
      </c>
      <c r="B6171" s="66">
        <v>578009</v>
      </c>
    </row>
    <row r="6172" spans="1:2" x14ac:dyDescent="0.25">
      <c r="A6172" s="65" t="s">
        <v>7160</v>
      </c>
      <c r="B6172" s="66">
        <v>64948</v>
      </c>
    </row>
    <row r="6173" spans="1:2" x14ac:dyDescent="0.25">
      <c r="A6173" s="65" t="s">
        <v>7161</v>
      </c>
      <c r="B6173" s="66">
        <v>593172</v>
      </c>
    </row>
    <row r="6174" spans="1:2" x14ac:dyDescent="0.25">
      <c r="A6174" s="65" t="s">
        <v>7162</v>
      </c>
      <c r="B6174" s="66">
        <v>579011</v>
      </c>
    </row>
    <row r="6175" spans="1:2" x14ac:dyDescent="0.25">
      <c r="A6175" s="65" t="s">
        <v>7163</v>
      </c>
      <c r="B6175" s="66">
        <v>64949</v>
      </c>
    </row>
    <row r="6176" spans="1:2" x14ac:dyDescent="0.25">
      <c r="A6176" s="65" t="s">
        <v>7164</v>
      </c>
      <c r="B6176" s="66">
        <v>209713</v>
      </c>
    </row>
    <row r="6177" spans="1:2" x14ac:dyDescent="0.25">
      <c r="A6177" s="65" t="s">
        <v>7164</v>
      </c>
      <c r="B6177" s="66">
        <v>209688</v>
      </c>
    </row>
    <row r="6178" spans="1:2" x14ac:dyDescent="0.25">
      <c r="A6178" s="65" t="s">
        <v>7165</v>
      </c>
      <c r="B6178" s="66">
        <v>574801</v>
      </c>
    </row>
    <row r="6179" spans="1:2" x14ac:dyDescent="0.25">
      <c r="A6179" s="65" t="s">
        <v>7166</v>
      </c>
      <c r="B6179" s="66">
        <v>60109</v>
      </c>
    </row>
    <row r="6180" spans="1:2" x14ac:dyDescent="0.25">
      <c r="A6180" s="65" t="s">
        <v>7167</v>
      </c>
      <c r="B6180" s="66">
        <v>591640</v>
      </c>
    </row>
    <row r="6181" spans="1:2" x14ac:dyDescent="0.25">
      <c r="A6181" s="65" t="s">
        <v>7168</v>
      </c>
      <c r="B6181" s="66">
        <v>209689</v>
      </c>
    </row>
    <row r="6182" spans="1:2" x14ac:dyDescent="0.25">
      <c r="A6182" s="65" t="s">
        <v>7169</v>
      </c>
      <c r="B6182" s="66">
        <v>580098</v>
      </c>
    </row>
    <row r="6183" spans="1:2" x14ac:dyDescent="0.25">
      <c r="A6183" s="65" t="s">
        <v>7170</v>
      </c>
      <c r="B6183" s="66">
        <v>491880</v>
      </c>
    </row>
    <row r="6184" spans="1:2" x14ac:dyDescent="0.25">
      <c r="A6184" s="65" t="s">
        <v>7171</v>
      </c>
      <c r="B6184" s="66">
        <v>587704</v>
      </c>
    </row>
    <row r="6185" spans="1:2" x14ac:dyDescent="0.25">
      <c r="A6185" s="65" t="s">
        <v>7172</v>
      </c>
      <c r="B6185" s="66">
        <v>220579</v>
      </c>
    </row>
    <row r="6186" spans="1:2" x14ac:dyDescent="0.25">
      <c r="A6186" s="65" t="s">
        <v>7173</v>
      </c>
      <c r="B6186" s="66">
        <v>576545</v>
      </c>
    </row>
    <row r="6187" spans="1:2" x14ac:dyDescent="0.25">
      <c r="A6187" s="65" t="s">
        <v>7174</v>
      </c>
      <c r="B6187" s="66">
        <v>107248</v>
      </c>
    </row>
    <row r="6188" spans="1:2" x14ac:dyDescent="0.25">
      <c r="A6188" s="65" t="s">
        <v>7175</v>
      </c>
      <c r="B6188" s="66">
        <v>295180</v>
      </c>
    </row>
    <row r="6189" spans="1:2" x14ac:dyDescent="0.25">
      <c r="A6189" s="65" t="s">
        <v>7176</v>
      </c>
      <c r="B6189" s="66">
        <v>66348</v>
      </c>
    </row>
    <row r="6190" spans="1:2" x14ac:dyDescent="0.25">
      <c r="A6190" s="65" t="s">
        <v>7177</v>
      </c>
      <c r="B6190" s="66">
        <v>494057</v>
      </c>
    </row>
    <row r="6191" spans="1:2" x14ac:dyDescent="0.25">
      <c r="A6191" s="65" t="s">
        <v>7178</v>
      </c>
      <c r="B6191" s="66">
        <v>43241</v>
      </c>
    </row>
    <row r="6192" spans="1:2" x14ac:dyDescent="0.25">
      <c r="A6192" s="65" t="s">
        <v>7179</v>
      </c>
      <c r="B6192" s="66">
        <v>593571</v>
      </c>
    </row>
    <row r="6193" spans="1:2" x14ac:dyDescent="0.25">
      <c r="A6193" s="65" t="s">
        <v>7180</v>
      </c>
      <c r="B6193" s="66">
        <v>225542</v>
      </c>
    </row>
    <row r="6194" spans="1:2" x14ac:dyDescent="0.25">
      <c r="A6194" s="65" t="s">
        <v>7181</v>
      </c>
      <c r="B6194" s="66">
        <v>106204</v>
      </c>
    </row>
    <row r="6195" spans="1:2" x14ac:dyDescent="0.25">
      <c r="A6195" s="65" t="s">
        <v>7182</v>
      </c>
      <c r="B6195" s="66">
        <v>493116</v>
      </c>
    </row>
    <row r="6196" spans="1:2" x14ac:dyDescent="0.25">
      <c r="A6196" s="65" t="s">
        <v>7181</v>
      </c>
      <c r="B6196" s="66">
        <v>64955</v>
      </c>
    </row>
    <row r="6197" spans="1:2" x14ac:dyDescent="0.25">
      <c r="A6197" s="65" t="s">
        <v>7183</v>
      </c>
      <c r="B6197" s="66">
        <v>593273</v>
      </c>
    </row>
    <row r="6198" spans="1:2" x14ac:dyDescent="0.25">
      <c r="A6198" s="65" t="s">
        <v>7184</v>
      </c>
      <c r="B6198" s="66">
        <v>593686</v>
      </c>
    </row>
    <row r="6199" spans="1:2" x14ac:dyDescent="0.25">
      <c r="A6199" s="65" t="s">
        <v>7185</v>
      </c>
      <c r="B6199" s="66">
        <v>492833</v>
      </c>
    </row>
    <row r="6200" spans="1:2" x14ac:dyDescent="0.25">
      <c r="A6200" s="65" t="s">
        <v>7186</v>
      </c>
      <c r="B6200" s="66">
        <v>592860</v>
      </c>
    </row>
    <row r="6201" spans="1:2" x14ac:dyDescent="0.25">
      <c r="A6201" s="65" t="s">
        <v>7187</v>
      </c>
      <c r="B6201" s="66">
        <v>209766</v>
      </c>
    </row>
    <row r="6202" spans="1:2" x14ac:dyDescent="0.25">
      <c r="A6202" s="65" t="s">
        <v>7188</v>
      </c>
      <c r="B6202" s="66">
        <v>579012</v>
      </c>
    </row>
    <row r="6203" spans="1:2" x14ac:dyDescent="0.25">
      <c r="A6203" s="65" t="s">
        <v>7189</v>
      </c>
      <c r="B6203" s="66">
        <v>58574</v>
      </c>
    </row>
    <row r="6204" spans="1:2" x14ac:dyDescent="0.25">
      <c r="A6204" s="65" t="s">
        <v>93</v>
      </c>
      <c r="B6204" s="66">
        <v>588835</v>
      </c>
    </row>
    <row r="6205" spans="1:2" x14ac:dyDescent="0.25">
      <c r="A6205" s="65" t="s">
        <v>7190</v>
      </c>
      <c r="B6205" s="66">
        <v>209769</v>
      </c>
    </row>
    <row r="6206" spans="1:2" x14ac:dyDescent="0.25">
      <c r="A6206" s="65" t="s">
        <v>7191</v>
      </c>
      <c r="B6206" s="66">
        <v>589021</v>
      </c>
    </row>
    <row r="6207" spans="1:2" x14ac:dyDescent="0.25">
      <c r="A6207" s="65" t="s">
        <v>7192</v>
      </c>
      <c r="B6207" s="66">
        <v>587439</v>
      </c>
    </row>
    <row r="6208" spans="1:2" x14ac:dyDescent="0.25">
      <c r="A6208" s="65" t="s">
        <v>7193</v>
      </c>
      <c r="B6208" s="66">
        <v>578606</v>
      </c>
    </row>
    <row r="6209" spans="1:2" x14ac:dyDescent="0.25">
      <c r="A6209" s="65" t="s">
        <v>7194</v>
      </c>
      <c r="B6209" s="66">
        <v>586398</v>
      </c>
    </row>
    <row r="6210" spans="1:2" x14ac:dyDescent="0.25">
      <c r="A6210" s="65" t="s">
        <v>7195</v>
      </c>
      <c r="B6210" s="66">
        <v>581405</v>
      </c>
    </row>
    <row r="6211" spans="1:2" x14ac:dyDescent="0.25">
      <c r="A6211" s="65" t="s">
        <v>7196</v>
      </c>
      <c r="B6211" s="66">
        <v>105559</v>
      </c>
    </row>
    <row r="6212" spans="1:2" x14ac:dyDescent="0.25">
      <c r="A6212" s="65" t="s">
        <v>7197</v>
      </c>
      <c r="B6212" s="66">
        <v>585523</v>
      </c>
    </row>
    <row r="6213" spans="1:2" x14ac:dyDescent="0.25">
      <c r="A6213" s="65" t="s">
        <v>7198</v>
      </c>
      <c r="B6213" s="66">
        <v>253794</v>
      </c>
    </row>
    <row r="6214" spans="1:2" x14ac:dyDescent="0.25">
      <c r="A6214" s="65" t="s">
        <v>7199</v>
      </c>
      <c r="B6214" s="66">
        <v>593016</v>
      </c>
    </row>
    <row r="6215" spans="1:2" x14ac:dyDescent="0.25">
      <c r="A6215" s="65" t="s">
        <v>7200</v>
      </c>
      <c r="B6215" s="66">
        <v>593284</v>
      </c>
    </row>
    <row r="6216" spans="1:2" x14ac:dyDescent="0.25">
      <c r="A6216" s="65" t="s">
        <v>7201</v>
      </c>
      <c r="B6216" s="66">
        <v>288768</v>
      </c>
    </row>
    <row r="6217" spans="1:2" x14ac:dyDescent="0.25">
      <c r="A6217" s="65" t="s">
        <v>7202</v>
      </c>
      <c r="B6217" s="66">
        <v>579894</v>
      </c>
    </row>
    <row r="6218" spans="1:2" x14ac:dyDescent="0.25">
      <c r="A6218" s="65" t="s">
        <v>94</v>
      </c>
      <c r="B6218" s="66">
        <v>586558</v>
      </c>
    </row>
    <row r="6219" spans="1:2" x14ac:dyDescent="0.25">
      <c r="A6219" s="65" t="s">
        <v>7203</v>
      </c>
      <c r="B6219" s="66">
        <v>593233</v>
      </c>
    </row>
    <row r="6220" spans="1:2" x14ac:dyDescent="0.25">
      <c r="A6220" s="65" t="s">
        <v>7204</v>
      </c>
      <c r="B6220" s="66">
        <v>491133</v>
      </c>
    </row>
    <row r="6221" spans="1:2" x14ac:dyDescent="0.25">
      <c r="A6221" s="65" t="s">
        <v>7205</v>
      </c>
      <c r="B6221" s="66">
        <v>588250</v>
      </c>
    </row>
    <row r="6222" spans="1:2" x14ac:dyDescent="0.25">
      <c r="A6222" s="65" t="s">
        <v>7206</v>
      </c>
      <c r="B6222" s="66">
        <v>553037</v>
      </c>
    </row>
    <row r="6223" spans="1:2" x14ac:dyDescent="0.25">
      <c r="A6223" s="65" t="s">
        <v>7207</v>
      </c>
      <c r="B6223" s="66">
        <v>288267</v>
      </c>
    </row>
    <row r="6224" spans="1:2" x14ac:dyDescent="0.25">
      <c r="A6224" s="65" t="s">
        <v>7208</v>
      </c>
      <c r="B6224" s="66">
        <v>269980</v>
      </c>
    </row>
    <row r="6225" spans="1:2" x14ac:dyDescent="0.25">
      <c r="A6225" s="65" t="s">
        <v>12567</v>
      </c>
      <c r="B6225" s="66">
        <v>594287</v>
      </c>
    </row>
    <row r="6226" spans="1:2" x14ac:dyDescent="0.25">
      <c r="A6226" s="65" t="s">
        <v>7209</v>
      </c>
      <c r="B6226" s="66">
        <v>494060</v>
      </c>
    </row>
    <row r="6227" spans="1:2" x14ac:dyDescent="0.25">
      <c r="A6227" s="65" t="s">
        <v>7209</v>
      </c>
      <c r="B6227" s="66">
        <v>574994</v>
      </c>
    </row>
    <row r="6228" spans="1:2" x14ac:dyDescent="0.25">
      <c r="A6228" s="65" t="s">
        <v>7210</v>
      </c>
      <c r="B6228" s="66">
        <v>579990</v>
      </c>
    </row>
    <row r="6229" spans="1:2" x14ac:dyDescent="0.25">
      <c r="A6229" s="65" t="s">
        <v>95</v>
      </c>
      <c r="B6229" s="66">
        <v>583567</v>
      </c>
    </row>
    <row r="6230" spans="1:2" x14ac:dyDescent="0.25">
      <c r="A6230" s="65" t="s">
        <v>7211</v>
      </c>
      <c r="B6230" s="66">
        <v>581144</v>
      </c>
    </row>
    <row r="6231" spans="1:2" x14ac:dyDescent="0.25">
      <c r="A6231" s="65" t="s">
        <v>7212</v>
      </c>
      <c r="B6231" s="66">
        <v>494061</v>
      </c>
    </row>
    <row r="6232" spans="1:2" x14ac:dyDescent="0.25">
      <c r="A6232" s="65" t="s">
        <v>7213</v>
      </c>
      <c r="B6232" s="66">
        <v>580383</v>
      </c>
    </row>
    <row r="6233" spans="1:2" x14ac:dyDescent="0.25">
      <c r="A6233" s="65" t="s">
        <v>7213</v>
      </c>
      <c r="B6233" s="66">
        <v>593118</v>
      </c>
    </row>
    <row r="6234" spans="1:2" x14ac:dyDescent="0.25">
      <c r="A6234" s="65" t="s">
        <v>7214</v>
      </c>
      <c r="B6234" s="66">
        <v>491937</v>
      </c>
    </row>
    <row r="6235" spans="1:2" x14ac:dyDescent="0.25">
      <c r="A6235" s="65" t="s">
        <v>7215</v>
      </c>
      <c r="B6235" s="66">
        <v>104932</v>
      </c>
    </row>
    <row r="6236" spans="1:2" x14ac:dyDescent="0.25">
      <c r="A6236" s="65" t="s">
        <v>7216</v>
      </c>
      <c r="B6236" s="66">
        <v>576247</v>
      </c>
    </row>
    <row r="6237" spans="1:2" x14ac:dyDescent="0.25">
      <c r="A6237" s="65" t="s">
        <v>7217</v>
      </c>
      <c r="B6237" s="66">
        <v>2033</v>
      </c>
    </row>
    <row r="6238" spans="1:2" x14ac:dyDescent="0.25">
      <c r="A6238" s="65" t="s">
        <v>12568</v>
      </c>
      <c r="B6238" s="66">
        <v>593896</v>
      </c>
    </row>
    <row r="6239" spans="1:2" x14ac:dyDescent="0.25">
      <c r="A6239" s="65" t="s">
        <v>7218</v>
      </c>
      <c r="B6239" s="66">
        <v>104384</v>
      </c>
    </row>
    <row r="6240" spans="1:2" x14ac:dyDescent="0.25">
      <c r="A6240" s="65" t="s">
        <v>96</v>
      </c>
      <c r="B6240" s="66">
        <v>44731</v>
      </c>
    </row>
    <row r="6241" spans="1:2" x14ac:dyDescent="0.25">
      <c r="A6241" s="65" t="s">
        <v>7219</v>
      </c>
      <c r="B6241" s="66">
        <v>66364</v>
      </c>
    </row>
    <row r="6242" spans="1:2" x14ac:dyDescent="0.25">
      <c r="A6242" s="65" t="s">
        <v>7220</v>
      </c>
      <c r="B6242" s="66">
        <v>209786</v>
      </c>
    </row>
    <row r="6243" spans="1:2" x14ac:dyDescent="0.25">
      <c r="A6243" s="65" t="s">
        <v>7221</v>
      </c>
      <c r="B6243" s="66">
        <v>593170</v>
      </c>
    </row>
    <row r="6244" spans="1:2" x14ac:dyDescent="0.25">
      <c r="A6244" s="65" t="s">
        <v>7222</v>
      </c>
      <c r="B6244" s="66">
        <v>490894</v>
      </c>
    </row>
    <row r="6245" spans="1:2" x14ac:dyDescent="0.25">
      <c r="A6245" s="65" t="s">
        <v>7223</v>
      </c>
      <c r="B6245" s="66">
        <v>577441</v>
      </c>
    </row>
    <row r="6246" spans="1:2" x14ac:dyDescent="0.25">
      <c r="A6246" s="65" t="s">
        <v>7224</v>
      </c>
      <c r="B6246" s="66">
        <v>105719</v>
      </c>
    </row>
    <row r="6247" spans="1:2" x14ac:dyDescent="0.25">
      <c r="A6247" s="65" t="s">
        <v>7225</v>
      </c>
      <c r="B6247" s="66">
        <v>104933</v>
      </c>
    </row>
    <row r="6248" spans="1:2" x14ac:dyDescent="0.25">
      <c r="A6248" s="65" t="s">
        <v>977</v>
      </c>
      <c r="B6248" s="66">
        <v>592266</v>
      </c>
    </row>
    <row r="6249" spans="1:2" x14ac:dyDescent="0.25">
      <c r="A6249" s="65" t="s">
        <v>7226</v>
      </c>
      <c r="B6249" s="66">
        <v>575918</v>
      </c>
    </row>
    <row r="6250" spans="1:2" x14ac:dyDescent="0.25">
      <c r="A6250" s="65" t="s">
        <v>977</v>
      </c>
      <c r="B6250" s="66">
        <v>587731</v>
      </c>
    </row>
    <row r="6251" spans="1:2" x14ac:dyDescent="0.25">
      <c r="A6251" s="65" t="s">
        <v>7227</v>
      </c>
      <c r="B6251" s="66">
        <v>103950</v>
      </c>
    </row>
    <row r="6252" spans="1:2" x14ac:dyDescent="0.25">
      <c r="A6252" s="65" t="s">
        <v>7228</v>
      </c>
      <c r="B6252" s="66">
        <v>58586</v>
      </c>
    </row>
    <row r="6253" spans="1:2" x14ac:dyDescent="0.25">
      <c r="A6253" s="65" t="s">
        <v>7229</v>
      </c>
      <c r="B6253" s="66">
        <v>581509</v>
      </c>
    </row>
    <row r="6254" spans="1:2" x14ac:dyDescent="0.25">
      <c r="A6254" s="65" t="s">
        <v>12569</v>
      </c>
      <c r="B6254" s="66">
        <v>594472</v>
      </c>
    </row>
    <row r="6255" spans="1:2" x14ac:dyDescent="0.25">
      <c r="A6255" s="65" t="s">
        <v>7230</v>
      </c>
      <c r="B6255" s="66">
        <v>2039</v>
      </c>
    </row>
    <row r="6256" spans="1:2" x14ac:dyDescent="0.25">
      <c r="A6256" s="65" t="s">
        <v>7231</v>
      </c>
      <c r="B6256" s="66">
        <v>276589</v>
      </c>
    </row>
    <row r="6257" spans="1:2" x14ac:dyDescent="0.25">
      <c r="A6257" s="65" t="s">
        <v>7232</v>
      </c>
      <c r="B6257" s="66">
        <v>590038</v>
      </c>
    </row>
    <row r="6258" spans="1:2" x14ac:dyDescent="0.25">
      <c r="A6258" s="65" t="s">
        <v>12570</v>
      </c>
      <c r="B6258" s="66">
        <v>594318</v>
      </c>
    </row>
    <row r="6259" spans="1:2" x14ac:dyDescent="0.25">
      <c r="A6259" s="65" t="s">
        <v>7233</v>
      </c>
      <c r="B6259" s="66">
        <v>277025</v>
      </c>
    </row>
    <row r="6260" spans="1:2" x14ac:dyDescent="0.25">
      <c r="A6260" s="65" t="s">
        <v>7234</v>
      </c>
      <c r="B6260" s="66">
        <v>106224</v>
      </c>
    </row>
    <row r="6261" spans="1:2" x14ac:dyDescent="0.25">
      <c r="A6261" s="65" t="s">
        <v>7235</v>
      </c>
      <c r="B6261" s="66">
        <v>494063</v>
      </c>
    </row>
    <row r="6262" spans="1:2" x14ac:dyDescent="0.25">
      <c r="A6262" s="65" t="s">
        <v>7236</v>
      </c>
      <c r="B6262" s="66">
        <v>494064</v>
      </c>
    </row>
    <row r="6263" spans="1:2" x14ac:dyDescent="0.25">
      <c r="A6263" s="65" t="s">
        <v>978</v>
      </c>
      <c r="B6263" s="66">
        <v>592421</v>
      </c>
    </row>
    <row r="6264" spans="1:2" x14ac:dyDescent="0.25">
      <c r="A6264" s="65" t="s">
        <v>12571</v>
      </c>
      <c r="B6264" s="66">
        <v>594160</v>
      </c>
    </row>
    <row r="6265" spans="1:2" x14ac:dyDescent="0.25">
      <c r="A6265" s="65" t="s">
        <v>7237</v>
      </c>
      <c r="B6265" s="66">
        <v>588456</v>
      </c>
    </row>
    <row r="6266" spans="1:2" x14ac:dyDescent="0.25">
      <c r="A6266" s="65" t="s">
        <v>7238</v>
      </c>
      <c r="B6266" s="66">
        <v>253913</v>
      </c>
    </row>
    <row r="6267" spans="1:2" x14ac:dyDescent="0.25">
      <c r="A6267" s="65" t="s">
        <v>97</v>
      </c>
      <c r="B6267" s="66">
        <v>590513</v>
      </c>
    </row>
    <row r="6268" spans="1:2" x14ac:dyDescent="0.25">
      <c r="A6268" s="65" t="s">
        <v>7239</v>
      </c>
      <c r="B6268" s="66">
        <v>209804</v>
      </c>
    </row>
    <row r="6269" spans="1:2" x14ac:dyDescent="0.25">
      <c r="A6269" s="65" t="s">
        <v>7239</v>
      </c>
      <c r="B6269" s="66">
        <v>209794</v>
      </c>
    </row>
    <row r="6270" spans="1:2" x14ac:dyDescent="0.25">
      <c r="A6270" s="65" t="s">
        <v>7239</v>
      </c>
      <c r="B6270" s="66">
        <v>209810</v>
      </c>
    </row>
    <row r="6271" spans="1:2" x14ac:dyDescent="0.25">
      <c r="A6271" s="65" t="s">
        <v>7239</v>
      </c>
      <c r="B6271" s="66">
        <v>292072</v>
      </c>
    </row>
    <row r="6272" spans="1:2" x14ac:dyDescent="0.25">
      <c r="A6272" s="65" t="s">
        <v>7239</v>
      </c>
      <c r="B6272" s="66">
        <v>360119</v>
      </c>
    </row>
    <row r="6273" spans="1:2" x14ac:dyDescent="0.25">
      <c r="A6273" s="65" t="s">
        <v>7239</v>
      </c>
      <c r="B6273" s="66">
        <v>492481</v>
      </c>
    </row>
    <row r="6274" spans="1:2" x14ac:dyDescent="0.25">
      <c r="A6274" s="65" t="s">
        <v>97</v>
      </c>
      <c r="B6274" s="66">
        <v>577227</v>
      </c>
    </row>
    <row r="6275" spans="1:2" x14ac:dyDescent="0.25">
      <c r="A6275" s="65" t="s">
        <v>97</v>
      </c>
      <c r="B6275" s="66">
        <v>580774</v>
      </c>
    </row>
    <row r="6276" spans="1:2" x14ac:dyDescent="0.25">
      <c r="A6276" s="65" t="s">
        <v>97</v>
      </c>
      <c r="B6276" s="66">
        <v>584141</v>
      </c>
    </row>
    <row r="6277" spans="1:2" x14ac:dyDescent="0.25">
      <c r="A6277" s="65" t="s">
        <v>7239</v>
      </c>
      <c r="B6277" s="66">
        <v>66367</v>
      </c>
    </row>
    <row r="6278" spans="1:2" x14ac:dyDescent="0.25">
      <c r="A6278" s="65" t="s">
        <v>97</v>
      </c>
      <c r="B6278" s="66">
        <v>588967</v>
      </c>
    </row>
    <row r="6279" spans="1:2" x14ac:dyDescent="0.25">
      <c r="A6279" s="65" t="s">
        <v>7240</v>
      </c>
      <c r="B6279" s="66">
        <v>593419</v>
      </c>
    </row>
    <row r="6280" spans="1:2" x14ac:dyDescent="0.25">
      <c r="A6280" s="65" t="s">
        <v>7241</v>
      </c>
      <c r="B6280" s="66">
        <v>579469</v>
      </c>
    </row>
    <row r="6281" spans="1:2" x14ac:dyDescent="0.25">
      <c r="A6281" s="65" t="s">
        <v>98</v>
      </c>
      <c r="B6281" s="66">
        <v>591006</v>
      </c>
    </row>
    <row r="6282" spans="1:2" x14ac:dyDescent="0.25">
      <c r="A6282" s="65" t="s">
        <v>7242</v>
      </c>
      <c r="B6282" s="66">
        <v>593753</v>
      </c>
    </row>
    <row r="6283" spans="1:2" x14ac:dyDescent="0.25">
      <c r="A6283" s="65" t="s">
        <v>7243</v>
      </c>
      <c r="B6283" s="66">
        <v>291331</v>
      </c>
    </row>
    <row r="6284" spans="1:2" x14ac:dyDescent="0.25">
      <c r="A6284" s="65" t="s">
        <v>7244</v>
      </c>
      <c r="B6284" s="66">
        <v>488670</v>
      </c>
    </row>
    <row r="6285" spans="1:2" x14ac:dyDescent="0.25">
      <c r="A6285" s="65" t="s">
        <v>7245</v>
      </c>
      <c r="B6285" s="66">
        <v>42419</v>
      </c>
    </row>
    <row r="6286" spans="1:2" x14ac:dyDescent="0.25">
      <c r="A6286" s="65" t="s">
        <v>7246</v>
      </c>
      <c r="B6286" s="66">
        <v>278184</v>
      </c>
    </row>
    <row r="6287" spans="1:2" x14ac:dyDescent="0.25">
      <c r="A6287" s="65" t="s">
        <v>7247</v>
      </c>
      <c r="B6287" s="66">
        <v>588368</v>
      </c>
    </row>
    <row r="6288" spans="1:2" x14ac:dyDescent="0.25">
      <c r="A6288" s="65" t="s">
        <v>7248</v>
      </c>
      <c r="B6288" s="66">
        <v>580371</v>
      </c>
    </row>
    <row r="6289" spans="1:2" x14ac:dyDescent="0.25">
      <c r="A6289" s="65" t="s">
        <v>7249</v>
      </c>
      <c r="B6289" s="66">
        <v>2044</v>
      </c>
    </row>
    <row r="6290" spans="1:2" x14ac:dyDescent="0.25">
      <c r="A6290" s="65" t="s">
        <v>7250</v>
      </c>
      <c r="B6290" s="66">
        <v>492293</v>
      </c>
    </row>
    <row r="6291" spans="1:2" x14ac:dyDescent="0.25">
      <c r="A6291" s="65" t="s">
        <v>7251</v>
      </c>
      <c r="B6291" s="66">
        <v>587897</v>
      </c>
    </row>
    <row r="6292" spans="1:2" x14ac:dyDescent="0.25">
      <c r="A6292" s="65" t="s">
        <v>12572</v>
      </c>
      <c r="B6292" s="66">
        <v>594162</v>
      </c>
    </row>
    <row r="6293" spans="1:2" x14ac:dyDescent="0.25">
      <c r="A6293" s="65" t="s">
        <v>7252</v>
      </c>
      <c r="B6293" s="66">
        <v>589267</v>
      </c>
    </row>
    <row r="6294" spans="1:2" x14ac:dyDescent="0.25">
      <c r="A6294" s="65" t="s">
        <v>7253</v>
      </c>
      <c r="B6294" s="66">
        <v>578945</v>
      </c>
    </row>
    <row r="6295" spans="1:2" x14ac:dyDescent="0.25">
      <c r="A6295" s="65" t="s">
        <v>12573</v>
      </c>
      <c r="B6295" s="66">
        <v>594178</v>
      </c>
    </row>
    <row r="6296" spans="1:2" x14ac:dyDescent="0.25">
      <c r="A6296" s="65" t="s">
        <v>7254</v>
      </c>
      <c r="B6296" s="66">
        <v>105745</v>
      </c>
    </row>
    <row r="6297" spans="1:2" x14ac:dyDescent="0.25">
      <c r="A6297" s="65" t="s">
        <v>7254</v>
      </c>
      <c r="B6297" s="66">
        <v>225549</v>
      </c>
    </row>
    <row r="6298" spans="1:2" x14ac:dyDescent="0.25">
      <c r="A6298" s="65" t="s">
        <v>7254</v>
      </c>
      <c r="B6298" s="66">
        <v>487268</v>
      </c>
    </row>
    <row r="6299" spans="1:2" x14ac:dyDescent="0.25">
      <c r="A6299" s="65" t="s">
        <v>7255</v>
      </c>
      <c r="B6299" s="66">
        <v>104937</v>
      </c>
    </row>
    <row r="6300" spans="1:2" x14ac:dyDescent="0.25">
      <c r="A6300" s="65" t="s">
        <v>7256</v>
      </c>
      <c r="B6300" s="66">
        <v>60157</v>
      </c>
    </row>
    <row r="6301" spans="1:2" x14ac:dyDescent="0.25">
      <c r="A6301" s="65" t="s">
        <v>7256</v>
      </c>
      <c r="B6301" s="66">
        <v>66376</v>
      </c>
    </row>
    <row r="6302" spans="1:2" x14ac:dyDescent="0.25">
      <c r="A6302" s="65" t="s">
        <v>7257</v>
      </c>
      <c r="B6302" s="66">
        <v>103954</v>
      </c>
    </row>
    <row r="6303" spans="1:2" x14ac:dyDescent="0.25">
      <c r="A6303" s="65" t="s">
        <v>7258</v>
      </c>
      <c r="B6303" s="66">
        <v>103959</v>
      </c>
    </row>
    <row r="6304" spans="1:2" x14ac:dyDescent="0.25">
      <c r="A6304" s="65" t="s">
        <v>7259</v>
      </c>
      <c r="B6304" s="66">
        <v>58594</v>
      </c>
    </row>
    <row r="6305" spans="1:2" x14ac:dyDescent="0.25">
      <c r="A6305" s="65" t="s">
        <v>7260</v>
      </c>
      <c r="B6305" s="66">
        <v>60158</v>
      </c>
    </row>
    <row r="6306" spans="1:2" x14ac:dyDescent="0.25">
      <c r="A6306" s="65" t="s">
        <v>7261</v>
      </c>
      <c r="B6306" s="66">
        <v>490985</v>
      </c>
    </row>
    <row r="6307" spans="1:2" x14ac:dyDescent="0.25">
      <c r="A6307" s="65" t="s">
        <v>7262</v>
      </c>
      <c r="B6307" s="66">
        <v>511400</v>
      </c>
    </row>
    <row r="6308" spans="1:2" x14ac:dyDescent="0.25">
      <c r="A6308" s="65" t="s">
        <v>7263</v>
      </c>
      <c r="B6308" s="66">
        <v>104612</v>
      </c>
    </row>
    <row r="6309" spans="1:2" x14ac:dyDescent="0.25">
      <c r="A6309" s="65" t="s">
        <v>7264</v>
      </c>
      <c r="B6309" s="66">
        <v>254063</v>
      </c>
    </row>
    <row r="6310" spans="1:2" x14ac:dyDescent="0.25">
      <c r="A6310" s="65" t="s">
        <v>7265</v>
      </c>
      <c r="B6310" s="66">
        <v>209888</v>
      </c>
    </row>
    <row r="6311" spans="1:2" x14ac:dyDescent="0.25">
      <c r="A6311" s="65" t="s">
        <v>12574</v>
      </c>
      <c r="B6311" s="66">
        <v>594148</v>
      </c>
    </row>
    <row r="6312" spans="1:2" x14ac:dyDescent="0.25">
      <c r="A6312" s="65" t="s">
        <v>12575</v>
      </c>
      <c r="B6312" s="66">
        <v>594085</v>
      </c>
    </row>
    <row r="6313" spans="1:2" x14ac:dyDescent="0.25">
      <c r="A6313" s="65" t="s">
        <v>7266</v>
      </c>
      <c r="B6313" s="66">
        <v>209893</v>
      </c>
    </row>
    <row r="6314" spans="1:2" x14ac:dyDescent="0.25">
      <c r="A6314" s="65" t="s">
        <v>7267</v>
      </c>
      <c r="B6314" s="66">
        <v>487095</v>
      </c>
    </row>
    <row r="6315" spans="1:2" x14ac:dyDescent="0.25">
      <c r="A6315" s="65" t="s">
        <v>7268</v>
      </c>
      <c r="B6315" s="66">
        <v>576630</v>
      </c>
    </row>
    <row r="6316" spans="1:2" x14ac:dyDescent="0.25">
      <c r="A6316" s="65" t="s">
        <v>7269</v>
      </c>
      <c r="B6316" s="66">
        <v>104394</v>
      </c>
    </row>
    <row r="6317" spans="1:2" x14ac:dyDescent="0.25">
      <c r="A6317" s="65" t="s">
        <v>7270</v>
      </c>
      <c r="B6317" s="66">
        <v>105879</v>
      </c>
    </row>
    <row r="6318" spans="1:2" x14ac:dyDescent="0.25">
      <c r="A6318" s="65" t="s">
        <v>99</v>
      </c>
      <c r="B6318" s="66">
        <v>586413</v>
      </c>
    </row>
    <row r="6319" spans="1:2" x14ac:dyDescent="0.25">
      <c r="A6319" s="65" t="s">
        <v>100</v>
      </c>
      <c r="B6319" s="66">
        <v>589905</v>
      </c>
    </row>
    <row r="6320" spans="1:2" x14ac:dyDescent="0.25">
      <c r="A6320" s="65" t="s">
        <v>100</v>
      </c>
      <c r="B6320" s="66">
        <v>593694</v>
      </c>
    </row>
    <row r="6321" spans="1:2" x14ac:dyDescent="0.25">
      <c r="A6321" s="65" t="s">
        <v>7271</v>
      </c>
      <c r="B6321" s="66">
        <v>225557</v>
      </c>
    </row>
    <row r="6322" spans="1:2" x14ac:dyDescent="0.25">
      <c r="A6322" s="65" t="s">
        <v>7272</v>
      </c>
      <c r="B6322" s="66">
        <v>589134</v>
      </c>
    </row>
    <row r="6323" spans="1:2" x14ac:dyDescent="0.25">
      <c r="A6323" s="65" t="s">
        <v>7273</v>
      </c>
      <c r="B6323" s="66">
        <v>576149</v>
      </c>
    </row>
    <row r="6324" spans="1:2" x14ac:dyDescent="0.25">
      <c r="A6324" s="65" t="s">
        <v>7274</v>
      </c>
      <c r="B6324" s="66">
        <v>580022</v>
      </c>
    </row>
    <row r="6325" spans="1:2" x14ac:dyDescent="0.25">
      <c r="A6325" s="65" t="s">
        <v>7275</v>
      </c>
      <c r="B6325" s="66">
        <v>209913</v>
      </c>
    </row>
    <row r="6326" spans="1:2" x14ac:dyDescent="0.25">
      <c r="A6326" s="65" t="s">
        <v>7276</v>
      </c>
      <c r="B6326" s="66">
        <v>585600</v>
      </c>
    </row>
    <row r="6327" spans="1:2" x14ac:dyDescent="0.25">
      <c r="A6327" s="65" t="s">
        <v>7277</v>
      </c>
      <c r="B6327" s="66">
        <v>254144</v>
      </c>
    </row>
    <row r="6328" spans="1:2" x14ac:dyDescent="0.25">
      <c r="A6328" s="65" t="s">
        <v>7278</v>
      </c>
      <c r="B6328" s="66">
        <v>584595</v>
      </c>
    </row>
    <row r="6329" spans="1:2" x14ac:dyDescent="0.25">
      <c r="A6329" s="65" t="s">
        <v>7279</v>
      </c>
      <c r="B6329" s="66">
        <v>60187</v>
      </c>
    </row>
    <row r="6330" spans="1:2" x14ac:dyDescent="0.25">
      <c r="A6330" s="65" t="s">
        <v>7280</v>
      </c>
      <c r="B6330" s="66">
        <v>374752</v>
      </c>
    </row>
    <row r="6331" spans="1:2" x14ac:dyDescent="0.25">
      <c r="A6331" s="65" t="s">
        <v>7281</v>
      </c>
      <c r="B6331" s="66">
        <v>586133</v>
      </c>
    </row>
    <row r="6332" spans="1:2" x14ac:dyDescent="0.25">
      <c r="A6332" s="65" t="s">
        <v>7282</v>
      </c>
      <c r="B6332" s="66">
        <v>588385</v>
      </c>
    </row>
    <row r="6333" spans="1:2" x14ac:dyDescent="0.25">
      <c r="A6333" s="65" t="s">
        <v>7283</v>
      </c>
      <c r="B6333" s="66">
        <v>579515</v>
      </c>
    </row>
    <row r="6334" spans="1:2" x14ac:dyDescent="0.25">
      <c r="A6334" s="65" t="s">
        <v>7284</v>
      </c>
      <c r="B6334" s="66">
        <v>104946</v>
      </c>
    </row>
    <row r="6335" spans="1:2" x14ac:dyDescent="0.25">
      <c r="A6335" s="65" t="s">
        <v>7285</v>
      </c>
      <c r="B6335" s="66">
        <v>286932</v>
      </c>
    </row>
    <row r="6336" spans="1:2" x14ac:dyDescent="0.25">
      <c r="A6336" s="65" t="s">
        <v>7286</v>
      </c>
      <c r="B6336" s="66">
        <v>581714</v>
      </c>
    </row>
    <row r="6337" spans="1:2" x14ac:dyDescent="0.25">
      <c r="A6337" s="65" t="s">
        <v>7287</v>
      </c>
      <c r="B6337" s="66">
        <v>209938</v>
      </c>
    </row>
    <row r="6338" spans="1:2" x14ac:dyDescent="0.25">
      <c r="A6338" s="65" t="s">
        <v>7287</v>
      </c>
      <c r="B6338" s="66">
        <v>277918</v>
      </c>
    </row>
    <row r="6339" spans="1:2" x14ac:dyDescent="0.25">
      <c r="A6339" s="65" t="s">
        <v>7288</v>
      </c>
      <c r="B6339" s="66">
        <v>591273</v>
      </c>
    </row>
    <row r="6340" spans="1:2" x14ac:dyDescent="0.25">
      <c r="A6340" s="65" t="s">
        <v>7289</v>
      </c>
      <c r="B6340" s="66">
        <v>576248</v>
      </c>
    </row>
    <row r="6341" spans="1:2" x14ac:dyDescent="0.25">
      <c r="A6341" s="65" t="s">
        <v>7290</v>
      </c>
      <c r="B6341" s="66">
        <v>491553</v>
      </c>
    </row>
    <row r="6342" spans="1:2" x14ac:dyDescent="0.25">
      <c r="A6342" s="65" t="s">
        <v>7291</v>
      </c>
      <c r="B6342" s="66">
        <v>581255</v>
      </c>
    </row>
    <row r="6343" spans="1:2" x14ac:dyDescent="0.25">
      <c r="A6343" s="65" t="s">
        <v>7292</v>
      </c>
      <c r="B6343" s="66">
        <v>583280</v>
      </c>
    </row>
    <row r="6344" spans="1:2" x14ac:dyDescent="0.25">
      <c r="A6344" s="65" t="s">
        <v>7292</v>
      </c>
      <c r="B6344" s="66">
        <v>587321</v>
      </c>
    </row>
    <row r="6345" spans="1:2" x14ac:dyDescent="0.25">
      <c r="A6345" s="65" t="s">
        <v>7293</v>
      </c>
      <c r="B6345" s="66">
        <v>209949</v>
      </c>
    </row>
    <row r="6346" spans="1:2" x14ac:dyDescent="0.25">
      <c r="A6346" s="65" t="s">
        <v>7293</v>
      </c>
      <c r="B6346" s="66">
        <v>254210</v>
      </c>
    </row>
    <row r="6347" spans="1:2" x14ac:dyDescent="0.25">
      <c r="A6347" s="65" t="s">
        <v>7294</v>
      </c>
      <c r="B6347" s="66">
        <v>586605</v>
      </c>
    </row>
    <row r="6348" spans="1:2" x14ac:dyDescent="0.25">
      <c r="A6348" s="65" t="s">
        <v>7295</v>
      </c>
      <c r="B6348" s="66">
        <v>42235</v>
      </c>
    </row>
    <row r="6349" spans="1:2" x14ac:dyDescent="0.25">
      <c r="A6349" s="65" t="s">
        <v>7296</v>
      </c>
      <c r="B6349" s="66">
        <v>493002</v>
      </c>
    </row>
    <row r="6350" spans="1:2" x14ac:dyDescent="0.25">
      <c r="A6350" s="65" t="s">
        <v>7297</v>
      </c>
      <c r="B6350" s="66">
        <v>575023</v>
      </c>
    </row>
    <row r="6351" spans="1:2" x14ac:dyDescent="0.25">
      <c r="A6351" s="65" t="s">
        <v>101</v>
      </c>
      <c r="B6351" s="66">
        <v>584874</v>
      </c>
    </row>
    <row r="6352" spans="1:2" x14ac:dyDescent="0.25">
      <c r="A6352" s="65" t="s">
        <v>7298</v>
      </c>
      <c r="B6352" s="66">
        <v>486846</v>
      </c>
    </row>
    <row r="6353" spans="1:2" x14ac:dyDescent="0.25">
      <c r="A6353" s="65" t="s">
        <v>7299</v>
      </c>
      <c r="B6353" s="66">
        <v>575154</v>
      </c>
    </row>
    <row r="6354" spans="1:2" x14ac:dyDescent="0.25">
      <c r="A6354" s="65" t="s">
        <v>7300</v>
      </c>
      <c r="B6354" s="66">
        <v>591646</v>
      </c>
    </row>
    <row r="6355" spans="1:2" x14ac:dyDescent="0.25">
      <c r="A6355" s="65" t="s">
        <v>7301</v>
      </c>
      <c r="B6355" s="66">
        <v>592867</v>
      </c>
    </row>
    <row r="6356" spans="1:2" x14ac:dyDescent="0.25">
      <c r="A6356" s="65" t="s">
        <v>7302</v>
      </c>
      <c r="B6356" s="66">
        <v>578639</v>
      </c>
    </row>
    <row r="6357" spans="1:2" x14ac:dyDescent="0.25">
      <c r="A6357" s="65" t="s">
        <v>7303</v>
      </c>
      <c r="B6357" s="66">
        <v>579700</v>
      </c>
    </row>
    <row r="6358" spans="1:2" x14ac:dyDescent="0.25">
      <c r="A6358" s="65" t="s">
        <v>7304</v>
      </c>
      <c r="B6358" s="66">
        <v>575204</v>
      </c>
    </row>
    <row r="6359" spans="1:2" x14ac:dyDescent="0.25">
      <c r="A6359" s="65" t="s">
        <v>7305</v>
      </c>
      <c r="B6359" s="66">
        <v>588454</v>
      </c>
    </row>
    <row r="6360" spans="1:2" x14ac:dyDescent="0.25">
      <c r="A6360" s="65" t="s">
        <v>7306</v>
      </c>
      <c r="B6360" s="66">
        <v>254296</v>
      </c>
    </row>
    <row r="6361" spans="1:2" x14ac:dyDescent="0.25">
      <c r="A6361" s="65" t="s">
        <v>7307</v>
      </c>
      <c r="B6361" s="66">
        <v>588877</v>
      </c>
    </row>
    <row r="6362" spans="1:2" x14ac:dyDescent="0.25">
      <c r="A6362" s="65" t="s">
        <v>7308</v>
      </c>
      <c r="B6362" s="66">
        <v>209982</v>
      </c>
    </row>
    <row r="6363" spans="1:2" x14ac:dyDescent="0.25">
      <c r="A6363" s="65" t="s">
        <v>7308</v>
      </c>
      <c r="B6363" s="66">
        <v>488695</v>
      </c>
    </row>
    <row r="6364" spans="1:2" x14ac:dyDescent="0.25">
      <c r="A6364" s="65" t="s">
        <v>7309</v>
      </c>
      <c r="B6364" s="66">
        <v>593379</v>
      </c>
    </row>
    <row r="6365" spans="1:2" x14ac:dyDescent="0.25">
      <c r="A6365" s="65" t="s">
        <v>7310</v>
      </c>
      <c r="B6365" s="66">
        <v>209985</v>
      </c>
    </row>
    <row r="6366" spans="1:2" x14ac:dyDescent="0.25">
      <c r="A6366" s="65" t="s">
        <v>7310</v>
      </c>
      <c r="B6366" s="66">
        <v>574800</v>
      </c>
    </row>
    <row r="6367" spans="1:2" x14ac:dyDescent="0.25">
      <c r="A6367" s="65" t="s">
        <v>7311</v>
      </c>
      <c r="B6367" s="66">
        <v>60208</v>
      </c>
    </row>
    <row r="6368" spans="1:2" x14ac:dyDescent="0.25">
      <c r="A6368" s="65" t="s">
        <v>7312</v>
      </c>
      <c r="B6368" s="66">
        <v>581738</v>
      </c>
    </row>
    <row r="6369" spans="1:2" x14ac:dyDescent="0.25">
      <c r="A6369" s="65" t="s">
        <v>7313</v>
      </c>
      <c r="B6369" s="66">
        <v>579851</v>
      </c>
    </row>
    <row r="6370" spans="1:2" x14ac:dyDescent="0.25">
      <c r="A6370" s="65" t="s">
        <v>7314</v>
      </c>
      <c r="B6370" s="66">
        <v>574753</v>
      </c>
    </row>
    <row r="6371" spans="1:2" x14ac:dyDescent="0.25">
      <c r="A6371" s="65" t="s">
        <v>7315</v>
      </c>
      <c r="B6371" s="66">
        <v>583760</v>
      </c>
    </row>
    <row r="6372" spans="1:2" x14ac:dyDescent="0.25">
      <c r="A6372" s="65" t="s">
        <v>7316</v>
      </c>
      <c r="B6372" s="66">
        <v>275042</v>
      </c>
    </row>
    <row r="6373" spans="1:2" x14ac:dyDescent="0.25">
      <c r="A6373" s="65" t="s">
        <v>7317</v>
      </c>
      <c r="B6373" s="66">
        <v>575103</v>
      </c>
    </row>
    <row r="6374" spans="1:2" x14ac:dyDescent="0.25">
      <c r="A6374" s="65" t="s">
        <v>7318</v>
      </c>
      <c r="B6374" s="66">
        <v>578291</v>
      </c>
    </row>
    <row r="6375" spans="1:2" x14ac:dyDescent="0.25">
      <c r="A6375" s="65" t="s">
        <v>7319</v>
      </c>
      <c r="B6375" s="66">
        <v>585624</v>
      </c>
    </row>
    <row r="6376" spans="1:2" x14ac:dyDescent="0.25">
      <c r="A6376" s="65" t="s">
        <v>7320</v>
      </c>
      <c r="B6376" s="66">
        <v>588707</v>
      </c>
    </row>
    <row r="6377" spans="1:2" x14ac:dyDescent="0.25">
      <c r="A6377" s="65" t="s">
        <v>7321</v>
      </c>
      <c r="B6377" s="66">
        <v>277922</v>
      </c>
    </row>
    <row r="6378" spans="1:2" x14ac:dyDescent="0.25">
      <c r="A6378" s="65" t="s">
        <v>7322</v>
      </c>
      <c r="B6378" s="66">
        <v>488588</v>
      </c>
    </row>
    <row r="6379" spans="1:2" x14ac:dyDescent="0.25">
      <c r="A6379" s="65" t="s">
        <v>7323</v>
      </c>
      <c r="B6379" s="66">
        <v>577323</v>
      </c>
    </row>
    <row r="6380" spans="1:2" x14ac:dyDescent="0.25">
      <c r="A6380" s="65" t="s">
        <v>7324</v>
      </c>
      <c r="B6380" s="66">
        <v>581739</v>
      </c>
    </row>
    <row r="6381" spans="1:2" x14ac:dyDescent="0.25">
      <c r="A6381" s="65" t="s">
        <v>7325</v>
      </c>
      <c r="B6381" s="66">
        <v>593441</v>
      </c>
    </row>
    <row r="6382" spans="1:2" x14ac:dyDescent="0.25">
      <c r="A6382" s="65" t="s">
        <v>7326</v>
      </c>
      <c r="B6382" s="66">
        <v>371160</v>
      </c>
    </row>
    <row r="6383" spans="1:2" x14ac:dyDescent="0.25">
      <c r="A6383" s="65" t="s">
        <v>7327</v>
      </c>
      <c r="B6383" s="66">
        <v>593539</v>
      </c>
    </row>
    <row r="6384" spans="1:2" x14ac:dyDescent="0.25">
      <c r="A6384" s="65" t="s">
        <v>7328</v>
      </c>
      <c r="B6384" s="66">
        <v>371162</v>
      </c>
    </row>
    <row r="6385" spans="1:2" x14ac:dyDescent="0.25">
      <c r="A6385" s="65" t="s">
        <v>7329</v>
      </c>
      <c r="B6385" s="66">
        <v>584808</v>
      </c>
    </row>
    <row r="6386" spans="1:2" x14ac:dyDescent="0.25">
      <c r="A6386" s="65" t="s">
        <v>7330</v>
      </c>
      <c r="B6386" s="66">
        <v>581478</v>
      </c>
    </row>
    <row r="6387" spans="1:2" x14ac:dyDescent="0.25">
      <c r="A6387" s="65" t="s">
        <v>7331</v>
      </c>
      <c r="B6387" s="66">
        <v>579880</v>
      </c>
    </row>
    <row r="6388" spans="1:2" x14ac:dyDescent="0.25">
      <c r="A6388" s="65" t="s">
        <v>7332</v>
      </c>
      <c r="B6388" s="66">
        <v>104400</v>
      </c>
    </row>
    <row r="6389" spans="1:2" x14ac:dyDescent="0.25">
      <c r="A6389" s="65" t="s">
        <v>7333</v>
      </c>
      <c r="B6389" s="66">
        <v>577147</v>
      </c>
    </row>
    <row r="6390" spans="1:2" x14ac:dyDescent="0.25">
      <c r="A6390" s="65" t="s">
        <v>7334</v>
      </c>
      <c r="B6390" s="66">
        <v>588904</v>
      </c>
    </row>
    <row r="6391" spans="1:2" x14ac:dyDescent="0.25">
      <c r="A6391" s="65" t="s">
        <v>7335</v>
      </c>
      <c r="B6391" s="66">
        <v>578074</v>
      </c>
    </row>
    <row r="6392" spans="1:2" x14ac:dyDescent="0.25">
      <c r="A6392" s="65" t="s">
        <v>7336</v>
      </c>
      <c r="B6392" s="66">
        <v>103963</v>
      </c>
    </row>
    <row r="6393" spans="1:2" x14ac:dyDescent="0.25">
      <c r="A6393" s="65" t="s">
        <v>7337</v>
      </c>
      <c r="B6393" s="66">
        <v>58623</v>
      </c>
    </row>
    <row r="6394" spans="1:2" x14ac:dyDescent="0.25">
      <c r="A6394" s="65" t="s">
        <v>7338</v>
      </c>
      <c r="B6394" s="66">
        <v>579881</v>
      </c>
    </row>
    <row r="6395" spans="1:2" x14ac:dyDescent="0.25">
      <c r="A6395" s="65" t="s">
        <v>7339</v>
      </c>
      <c r="B6395" s="66">
        <v>592793</v>
      </c>
    </row>
    <row r="6396" spans="1:2" x14ac:dyDescent="0.25">
      <c r="A6396" s="65" t="s">
        <v>7340</v>
      </c>
      <c r="B6396" s="66">
        <v>2067</v>
      </c>
    </row>
    <row r="6397" spans="1:2" x14ac:dyDescent="0.25">
      <c r="A6397" s="65" t="s">
        <v>7341</v>
      </c>
      <c r="B6397" s="66">
        <v>225569</v>
      </c>
    </row>
    <row r="6398" spans="1:2" x14ac:dyDescent="0.25">
      <c r="A6398" s="65" t="s">
        <v>7342</v>
      </c>
      <c r="B6398" s="66">
        <v>593186</v>
      </c>
    </row>
    <row r="6399" spans="1:2" x14ac:dyDescent="0.25">
      <c r="A6399" s="65" t="s">
        <v>7342</v>
      </c>
      <c r="B6399" s="66">
        <v>2068</v>
      </c>
    </row>
    <row r="6400" spans="1:2" x14ac:dyDescent="0.25">
      <c r="A6400" s="65" t="s">
        <v>7343</v>
      </c>
      <c r="B6400" s="66">
        <v>588564</v>
      </c>
    </row>
    <row r="6401" spans="1:2" x14ac:dyDescent="0.25">
      <c r="A6401" s="65" t="s">
        <v>12576</v>
      </c>
      <c r="B6401" s="66">
        <v>593971</v>
      </c>
    </row>
    <row r="6402" spans="1:2" x14ac:dyDescent="0.25">
      <c r="A6402" s="65" t="s">
        <v>7344</v>
      </c>
      <c r="B6402" s="66">
        <v>492836</v>
      </c>
    </row>
    <row r="6403" spans="1:2" x14ac:dyDescent="0.25">
      <c r="A6403" s="65" t="s">
        <v>7345</v>
      </c>
      <c r="B6403" s="66">
        <v>104955</v>
      </c>
    </row>
    <row r="6404" spans="1:2" x14ac:dyDescent="0.25">
      <c r="A6404" s="65" t="s">
        <v>7346</v>
      </c>
      <c r="B6404" s="66">
        <v>582933</v>
      </c>
    </row>
    <row r="6405" spans="1:2" x14ac:dyDescent="0.25">
      <c r="A6405" s="65" t="s">
        <v>7347</v>
      </c>
      <c r="B6405" s="66">
        <v>584797</v>
      </c>
    </row>
    <row r="6406" spans="1:2" x14ac:dyDescent="0.25">
      <c r="A6406" s="65" t="s">
        <v>7348</v>
      </c>
      <c r="B6406" s="66">
        <v>579847</v>
      </c>
    </row>
    <row r="6407" spans="1:2" x14ac:dyDescent="0.25">
      <c r="A6407" s="65" t="s">
        <v>7349</v>
      </c>
      <c r="B6407" s="66">
        <v>592631</v>
      </c>
    </row>
    <row r="6408" spans="1:2" x14ac:dyDescent="0.25">
      <c r="A6408" s="65" t="s">
        <v>7350</v>
      </c>
      <c r="B6408" s="66">
        <v>576133</v>
      </c>
    </row>
    <row r="6409" spans="1:2" x14ac:dyDescent="0.25">
      <c r="A6409" s="65" t="s">
        <v>979</v>
      </c>
      <c r="B6409" s="66">
        <v>592306</v>
      </c>
    </row>
    <row r="6410" spans="1:2" x14ac:dyDescent="0.25">
      <c r="A6410" s="65" t="s">
        <v>7351</v>
      </c>
      <c r="B6410" s="66">
        <v>587903</v>
      </c>
    </row>
    <row r="6411" spans="1:2" x14ac:dyDescent="0.25">
      <c r="A6411" s="65" t="s">
        <v>7352</v>
      </c>
      <c r="B6411" s="66">
        <v>576628</v>
      </c>
    </row>
    <row r="6412" spans="1:2" x14ac:dyDescent="0.25">
      <c r="A6412" s="65" t="s">
        <v>7353</v>
      </c>
      <c r="B6412" s="66">
        <v>490476</v>
      </c>
    </row>
    <row r="6413" spans="1:2" x14ac:dyDescent="0.25">
      <c r="A6413" s="65" t="s">
        <v>7354</v>
      </c>
      <c r="B6413" s="66">
        <v>210015</v>
      </c>
    </row>
    <row r="6414" spans="1:2" x14ac:dyDescent="0.25">
      <c r="A6414" s="65" t="s">
        <v>7355</v>
      </c>
      <c r="B6414" s="66">
        <v>579529</v>
      </c>
    </row>
    <row r="6415" spans="1:2" x14ac:dyDescent="0.25">
      <c r="A6415" s="65" t="s">
        <v>7356</v>
      </c>
      <c r="B6415" s="66">
        <v>106225</v>
      </c>
    </row>
    <row r="6416" spans="1:2" x14ac:dyDescent="0.25">
      <c r="A6416" s="65" t="s">
        <v>7357</v>
      </c>
      <c r="B6416" s="66">
        <v>488642</v>
      </c>
    </row>
    <row r="6417" spans="1:2" x14ac:dyDescent="0.25">
      <c r="A6417" s="65" t="s">
        <v>7357</v>
      </c>
      <c r="B6417" s="66">
        <v>575788</v>
      </c>
    </row>
    <row r="6418" spans="1:2" x14ac:dyDescent="0.25">
      <c r="A6418" s="65" t="s">
        <v>7357</v>
      </c>
      <c r="B6418" s="66">
        <v>578086</v>
      </c>
    </row>
    <row r="6419" spans="1:2" x14ac:dyDescent="0.25">
      <c r="A6419" s="65" t="s">
        <v>7357</v>
      </c>
      <c r="B6419" s="66">
        <v>582406</v>
      </c>
    </row>
    <row r="6420" spans="1:2" x14ac:dyDescent="0.25">
      <c r="A6420" s="65" t="s">
        <v>7358</v>
      </c>
      <c r="B6420" s="66">
        <v>64997</v>
      </c>
    </row>
    <row r="6421" spans="1:2" x14ac:dyDescent="0.25">
      <c r="A6421" s="65" t="s">
        <v>7359</v>
      </c>
      <c r="B6421" s="66">
        <v>591724</v>
      </c>
    </row>
    <row r="6422" spans="1:2" x14ac:dyDescent="0.25">
      <c r="A6422" s="65" t="s">
        <v>7360</v>
      </c>
      <c r="B6422" s="66">
        <v>58640</v>
      </c>
    </row>
    <row r="6423" spans="1:2" x14ac:dyDescent="0.25">
      <c r="A6423" s="65" t="s">
        <v>7361</v>
      </c>
      <c r="B6423" s="66">
        <v>497415</v>
      </c>
    </row>
    <row r="6424" spans="1:2" x14ac:dyDescent="0.25">
      <c r="A6424" s="65" t="s">
        <v>102</v>
      </c>
      <c r="B6424" s="66">
        <v>492733</v>
      </c>
    </row>
    <row r="6425" spans="1:2" x14ac:dyDescent="0.25">
      <c r="A6425" s="65" t="s">
        <v>7362</v>
      </c>
      <c r="B6425" s="66">
        <v>589076</v>
      </c>
    </row>
    <row r="6426" spans="1:2" x14ac:dyDescent="0.25">
      <c r="A6426" s="65" t="s">
        <v>7363</v>
      </c>
      <c r="B6426" s="66">
        <v>577436</v>
      </c>
    </row>
    <row r="6427" spans="1:2" x14ac:dyDescent="0.25">
      <c r="A6427" s="65" t="s">
        <v>7364</v>
      </c>
      <c r="B6427" s="66">
        <v>104402</v>
      </c>
    </row>
    <row r="6428" spans="1:2" x14ac:dyDescent="0.25">
      <c r="A6428" s="65" t="s">
        <v>7365</v>
      </c>
      <c r="B6428" s="66">
        <v>575758</v>
      </c>
    </row>
    <row r="6429" spans="1:2" x14ac:dyDescent="0.25">
      <c r="A6429" s="65" t="s">
        <v>7366</v>
      </c>
      <c r="B6429" s="66">
        <v>58645</v>
      </c>
    </row>
    <row r="6430" spans="1:2" x14ac:dyDescent="0.25">
      <c r="A6430" s="65" t="s">
        <v>7367</v>
      </c>
      <c r="B6430" s="66">
        <v>589940</v>
      </c>
    </row>
    <row r="6431" spans="1:2" x14ac:dyDescent="0.25">
      <c r="A6431" s="65" t="s">
        <v>7368</v>
      </c>
      <c r="B6431" s="66">
        <v>492364</v>
      </c>
    </row>
    <row r="6432" spans="1:2" x14ac:dyDescent="0.25">
      <c r="A6432" s="65" t="s">
        <v>7369</v>
      </c>
      <c r="B6432" s="66">
        <v>580775</v>
      </c>
    </row>
    <row r="6433" spans="1:2" x14ac:dyDescent="0.25">
      <c r="A6433" s="65" t="s">
        <v>7370</v>
      </c>
      <c r="B6433" s="66">
        <v>371200</v>
      </c>
    </row>
    <row r="6434" spans="1:2" x14ac:dyDescent="0.25">
      <c r="A6434" s="65" t="s">
        <v>7371</v>
      </c>
      <c r="B6434" s="66">
        <v>592193</v>
      </c>
    </row>
    <row r="6435" spans="1:2" x14ac:dyDescent="0.25">
      <c r="A6435" s="65" t="s">
        <v>7372</v>
      </c>
      <c r="B6435" s="66">
        <v>591741</v>
      </c>
    </row>
    <row r="6436" spans="1:2" x14ac:dyDescent="0.25">
      <c r="A6436" s="65" t="s">
        <v>103</v>
      </c>
      <c r="B6436" s="66">
        <v>592496</v>
      </c>
    </row>
    <row r="6437" spans="1:2" x14ac:dyDescent="0.25">
      <c r="A6437" s="65" t="s">
        <v>7373</v>
      </c>
      <c r="B6437" s="66">
        <v>592636</v>
      </c>
    </row>
    <row r="6438" spans="1:2" x14ac:dyDescent="0.25">
      <c r="A6438" s="65" t="s">
        <v>7374</v>
      </c>
      <c r="B6438" s="66">
        <v>210067</v>
      </c>
    </row>
    <row r="6439" spans="1:2" x14ac:dyDescent="0.25">
      <c r="A6439" s="65" t="s">
        <v>7375</v>
      </c>
      <c r="B6439" s="66">
        <v>104810</v>
      </c>
    </row>
    <row r="6440" spans="1:2" x14ac:dyDescent="0.25">
      <c r="A6440" s="65" t="s">
        <v>7376</v>
      </c>
      <c r="B6440" s="66">
        <v>254542</v>
      </c>
    </row>
    <row r="6441" spans="1:2" x14ac:dyDescent="0.25">
      <c r="A6441" s="65" t="s">
        <v>12577</v>
      </c>
      <c r="B6441" s="66">
        <v>590601</v>
      </c>
    </row>
    <row r="6442" spans="1:2" x14ac:dyDescent="0.25">
      <c r="A6442" s="65" t="s">
        <v>7377</v>
      </c>
      <c r="B6442" s="66">
        <v>593328</v>
      </c>
    </row>
    <row r="6443" spans="1:2" x14ac:dyDescent="0.25">
      <c r="A6443" s="65" t="s">
        <v>7378</v>
      </c>
      <c r="B6443" s="66">
        <v>591736</v>
      </c>
    </row>
    <row r="6444" spans="1:2" x14ac:dyDescent="0.25">
      <c r="A6444" s="65" t="s">
        <v>7379</v>
      </c>
      <c r="B6444" s="66">
        <v>491440</v>
      </c>
    </row>
    <row r="6445" spans="1:2" x14ac:dyDescent="0.25">
      <c r="A6445" s="65" t="s">
        <v>7380</v>
      </c>
      <c r="B6445" s="66">
        <v>593479</v>
      </c>
    </row>
    <row r="6446" spans="1:2" x14ac:dyDescent="0.25">
      <c r="A6446" s="65" t="s">
        <v>12578</v>
      </c>
      <c r="B6446" s="66">
        <v>593987</v>
      </c>
    </row>
    <row r="6447" spans="1:2" x14ac:dyDescent="0.25">
      <c r="A6447" s="65" t="s">
        <v>7381</v>
      </c>
      <c r="B6447" s="66">
        <v>374822</v>
      </c>
    </row>
    <row r="6448" spans="1:2" x14ac:dyDescent="0.25">
      <c r="A6448" s="65" t="s">
        <v>7382</v>
      </c>
      <c r="B6448" s="66">
        <v>586107</v>
      </c>
    </row>
    <row r="6449" spans="1:2" x14ac:dyDescent="0.25">
      <c r="A6449" s="65" t="s">
        <v>7383</v>
      </c>
      <c r="B6449" s="66">
        <v>575153</v>
      </c>
    </row>
    <row r="6450" spans="1:2" x14ac:dyDescent="0.25">
      <c r="A6450" s="65" t="s">
        <v>7384</v>
      </c>
      <c r="B6450" s="66">
        <v>493222</v>
      </c>
    </row>
    <row r="6451" spans="1:2" x14ac:dyDescent="0.25">
      <c r="A6451" s="65" t="s">
        <v>7385</v>
      </c>
      <c r="B6451" s="66">
        <v>580709</v>
      </c>
    </row>
    <row r="6452" spans="1:2" x14ac:dyDescent="0.25">
      <c r="A6452" s="65" t="s">
        <v>7386</v>
      </c>
      <c r="B6452" s="66">
        <v>590577</v>
      </c>
    </row>
    <row r="6453" spans="1:2" x14ac:dyDescent="0.25">
      <c r="A6453" s="65" t="s">
        <v>7387</v>
      </c>
      <c r="B6453" s="66">
        <v>497458</v>
      </c>
    </row>
    <row r="6454" spans="1:2" x14ac:dyDescent="0.25">
      <c r="A6454" s="65" t="s">
        <v>7388</v>
      </c>
      <c r="B6454" s="66">
        <v>104962</v>
      </c>
    </row>
    <row r="6455" spans="1:2" x14ac:dyDescent="0.25">
      <c r="A6455" s="65" t="s">
        <v>7389</v>
      </c>
      <c r="B6455" s="66">
        <v>492741</v>
      </c>
    </row>
    <row r="6456" spans="1:2" x14ac:dyDescent="0.25">
      <c r="A6456" s="65" t="s">
        <v>7390</v>
      </c>
      <c r="B6456" s="66">
        <v>581122</v>
      </c>
    </row>
    <row r="6457" spans="1:2" x14ac:dyDescent="0.25">
      <c r="A6457" s="65" t="s">
        <v>7391</v>
      </c>
      <c r="B6457" s="66">
        <v>107263</v>
      </c>
    </row>
    <row r="6458" spans="1:2" x14ac:dyDescent="0.25">
      <c r="A6458" s="65" t="s">
        <v>7392</v>
      </c>
      <c r="B6458" s="66">
        <v>105670</v>
      </c>
    </row>
    <row r="6459" spans="1:2" x14ac:dyDescent="0.25">
      <c r="A6459" s="65" t="s">
        <v>7393</v>
      </c>
      <c r="B6459" s="66">
        <v>104967</v>
      </c>
    </row>
    <row r="6460" spans="1:2" x14ac:dyDescent="0.25">
      <c r="A6460" s="65" t="s">
        <v>7394</v>
      </c>
      <c r="B6460" s="66">
        <v>560761</v>
      </c>
    </row>
    <row r="6461" spans="1:2" x14ac:dyDescent="0.25">
      <c r="A6461" s="65" t="s">
        <v>7395</v>
      </c>
      <c r="B6461" s="66">
        <v>592530</v>
      </c>
    </row>
    <row r="6462" spans="1:2" x14ac:dyDescent="0.25">
      <c r="A6462" s="65" t="s">
        <v>7396</v>
      </c>
      <c r="B6462" s="66">
        <v>254626</v>
      </c>
    </row>
    <row r="6463" spans="1:2" x14ac:dyDescent="0.25">
      <c r="A6463" s="65" t="s">
        <v>7397</v>
      </c>
      <c r="B6463" s="66">
        <v>587416</v>
      </c>
    </row>
    <row r="6464" spans="1:2" x14ac:dyDescent="0.25">
      <c r="A6464" s="65" t="s">
        <v>12579</v>
      </c>
      <c r="B6464" s="66">
        <v>593858</v>
      </c>
    </row>
    <row r="6465" spans="1:2" x14ac:dyDescent="0.25">
      <c r="A6465" s="65" t="s">
        <v>7398</v>
      </c>
      <c r="B6465" s="66">
        <v>494085</v>
      </c>
    </row>
    <row r="6466" spans="1:2" x14ac:dyDescent="0.25">
      <c r="A6466" s="65" t="s">
        <v>7399</v>
      </c>
      <c r="B6466" s="66">
        <v>490755</v>
      </c>
    </row>
    <row r="6467" spans="1:2" x14ac:dyDescent="0.25">
      <c r="A6467" s="65" t="s">
        <v>7400</v>
      </c>
      <c r="B6467" s="66">
        <v>577937</v>
      </c>
    </row>
    <row r="6468" spans="1:2" x14ac:dyDescent="0.25">
      <c r="A6468" s="65" t="s">
        <v>7401</v>
      </c>
      <c r="B6468" s="66">
        <v>588841</v>
      </c>
    </row>
    <row r="6469" spans="1:2" x14ac:dyDescent="0.25">
      <c r="A6469" s="65" t="s">
        <v>7402</v>
      </c>
      <c r="B6469" s="66">
        <v>104970</v>
      </c>
    </row>
    <row r="6470" spans="1:2" x14ac:dyDescent="0.25">
      <c r="A6470" s="65" t="s">
        <v>7403</v>
      </c>
      <c r="B6470" s="66">
        <v>592278</v>
      </c>
    </row>
    <row r="6471" spans="1:2" x14ac:dyDescent="0.25">
      <c r="A6471" s="65" t="s">
        <v>12580</v>
      </c>
      <c r="B6471" s="66">
        <v>594530</v>
      </c>
    </row>
    <row r="6472" spans="1:2" x14ac:dyDescent="0.25">
      <c r="A6472" s="65" t="s">
        <v>12581</v>
      </c>
      <c r="B6472" s="66">
        <v>594545</v>
      </c>
    </row>
    <row r="6473" spans="1:2" x14ac:dyDescent="0.25">
      <c r="A6473" s="65" t="s">
        <v>7404</v>
      </c>
      <c r="B6473" s="66">
        <v>210207</v>
      </c>
    </row>
    <row r="6474" spans="1:2" x14ac:dyDescent="0.25">
      <c r="A6474" s="65" t="s">
        <v>7405</v>
      </c>
      <c r="B6474" s="66">
        <v>577496</v>
      </c>
    </row>
    <row r="6475" spans="1:2" x14ac:dyDescent="0.25">
      <c r="A6475" s="65" t="s">
        <v>7406</v>
      </c>
      <c r="B6475" s="66">
        <v>575210</v>
      </c>
    </row>
    <row r="6476" spans="1:2" x14ac:dyDescent="0.25">
      <c r="A6476" s="65" t="s">
        <v>7407</v>
      </c>
      <c r="B6476" s="66">
        <v>496046</v>
      </c>
    </row>
    <row r="6477" spans="1:2" x14ac:dyDescent="0.25">
      <c r="A6477" s="65" t="s">
        <v>7408</v>
      </c>
      <c r="B6477" s="66">
        <v>578289</v>
      </c>
    </row>
    <row r="6478" spans="1:2" x14ac:dyDescent="0.25">
      <c r="A6478" s="65" t="s">
        <v>7409</v>
      </c>
      <c r="B6478" s="66">
        <v>581044</v>
      </c>
    </row>
    <row r="6479" spans="1:2" x14ac:dyDescent="0.25">
      <c r="A6479" s="65" t="s">
        <v>7410</v>
      </c>
      <c r="B6479" s="66">
        <v>210260</v>
      </c>
    </row>
    <row r="6480" spans="1:2" x14ac:dyDescent="0.25">
      <c r="A6480" s="65" t="s">
        <v>7411</v>
      </c>
      <c r="B6480" s="66">
        <v>104407</v>
      </c>
    </row>
    <row r="6481" spans="1:2" x14ac:dyDescent="0.25">
      <c r="A6481" s="65" t="s">
        <v>7412</v>
      </c>
      <c r="B6481" s="66">
        <v>2097</v>
      </c>
    </row>
    <row r="6482" spans="1:2" x14ac:dyDescent="0.25">
      <c r="A6482" s="65" t="s">
        <v>7413</v>
      </c>
      <c r="B6482" s="66">
        <v>593636</v>
      </c>
    </row>
    <row r="6483" spans="1:2" x14ac:dyDescent="0.25">
      <c r="A6483" s="65" t="s">
        <v>7414</v>
      </c>
      <c r="B6483" s="66">
        <v>592078</v>
      </c>
    </row>
    <row r="6484" spans="1:2" x14ac:dyDescent="0.25">
      <c r="A6484" s="65" t="s">
        <v>7415</v>
      </c>
      <c r="B6484" s="66">
        <v>490272</v>
      </c>
    </row>
    <row r="6485" spans="1:2" x14ac:dyDescent="0.25">
      <c r="A6485" s="65" t="s">
        <v>7416</v>
      </c>
      <c r="B6485" s="66">
        <v>585622</v>
      </c>
    </row>
    <row r="6486" spans="1:2" x14ac:dyDescent="0.25">
      <c r="A6486" s="65" t="s">
        <v>12582</v>
      </c>
      <c r="B6486" s="66">
        <v>594258</v>
      </c>
    </row>
    <row r="6487" spans="1:2" x14ac:dyDescent="0.25">
      <c r="A6487" s="65" t="s">
        <v>7417</v>
      </c>
      <c r="B6487" s="66">
        <v>2099</v>
      </c>
    </row>
    <row r="6488" spans="1:2" x14ac:dyDescent="0.25">
      <c r="A6488" s="65" t="s">
        <v>7418</v>
      </c>
      <c r="B6488" s="66">
        <v>588449</v>
      </c>
    </row>
    <row r="6489" spans="1:2" x14ac:dyDescent="0.25">
      <c r="A6489" s="65" t="s">
        <v>7419</v>
      </c>
      <c r="B6489" s="66">
        <v>590636</v>
      </c>
    </row>
    <row r="6490" spans="1:2" x14ac:dyDescent="0.25">
      <c r="A6490" s="65" t="s">
        <v>7420</v>
      </c>
      <c r="B6490" s="66">
        <v>588136</v>
      </c>
    </row>
    <row r="6491" spans="1:2" x14ac:dyDescent="0.25">
      <c r="A6491" s="65" t="s">
        <v>12583</v>
      </c>
      <c r="B6491" s="66">
        <v>593771</v>
      </c>
    </row>
    <row r="6492" spans="1:2" x14ac:dyDescent="0.25">
      <c r="A6492" s="65" t="s">
        <v>7421</v>
      </c>
      <c r="B6492" s="66">
        <v>577446</v>
      </c>
    </row>
    <row r="6493" spans="1:2" x14ac:dyDescent="0.25">
      <c r="A6493" s="65" t="s">
        <v>7422</v>
      </c>
      <c r="B6493" s="66">
        <v>586949</v>
      </c>
    </row>
    <row r="6494" spans="1:2" x14ac:dyDescent="0.25">
      <c r="A6494" s="65" t="s">
        <v>12584</v>
      </c>
      <c r="B6494" s="66">
        <v>594145</v>
      </c>
    </row>
    <row r="6495" spans="1:2" x14ac:dyDescent="0.25">
      <c r="A6495" s="65" t="s">
        <v>7423</v>
      </c>
      <c r="B6495" s="66">
        <v>583633</v>
      </c>
    </row>
    <row r="6496" spans="1:2" x14ac:dyDescent="0.25">
      <c r="A6496" s="65" t="s">
        <v>7424</v>
      </c>
      <c r="B6496" s="66">
        <v>371253</v>
      </c>
    </row>
    <row r="6497" spans="1:2" x14ac:dyDescent="0.25">
      <c r="A6497" s="65" t="s">
        <v>7425</v>
      </c>
      <c r="B6497" s="66">
        <v>583485</v>
      </c>
    </row>
    <row r="6498" spans="1:2" x14ac:dyDescent="0.25">
      <c r="A6498" s="65" t="s">
        <v>12585</v>
      </c>
      <c r="B6498" s="66">
        <v>590550</v>
      </c>
    </row>
    <row r="6499" spans="1:2" x14ac:dyDescent="0.25">
      <c r="A6499" s="65" t="s">
        <v>7426</v>
      </c>
      <c r="B6499" s="66">
        <v>65029</v>
      </c>
    </row>
    <row r="6500" spans="1:2" x14ac:dyDescent="0.25">
      <c r="A6500" s="65" t="s">
        <v>104</v>
      </c>
      <c r="B6500" s="66">
        <v>467059</v>
      </c>
    </row>
    <row r="6501" spans="1:2" x14ac:dyDescent="0.25">
      <c r="A6501" s="65" t="s">
        <v>7427</v>
      </c>
      <c r="B6501" s="66">
        <v>592748</v>
      </c>
    </row>
    <row r="6502" spans="1:2" x14ac:dyDescent="0.25">
      <c r="A6502" s="65" t="s">
        <v>7428</v>
      </c>
      <c r="B6502" s="66">
        <v>210290</v>
      </c>
    </row>
    <row r="6503" spans="1:2" x14ac:dyDescent="0.25">
      <c r="A6503" s="65" t="s">
        <v>7429</v>
      </c>
      <c r="B6503" s="66">
        <v>494089</v>
      </c>
    </row>
    <row r="6504" spans="1:2" x14ac:dyDescent="0.25">
      <c r="A6504" s="65" t="s">
        <v>12586</v>
      </c>
      <c r="B6504" s="66">
        <v>594366</v>
      </c>
    </row>
    <row r="6505" spans="1:2" x14ac:dyDescent="0.25">
      <c r="A6505" s="65" t="s">
        <v>7430</v>
      </c>
      <c r="B6505" s="66">
        <v>593164</v>
      </c>
    </row>
    <row r="6506" spans="1:2" x14ac:dyDescent="0.25">
      <c r="A6506" s="65" t="s">
        <v>7431</v>
      </c>
      <c r="B6506" s="66">
        <v>488686</v>
      </c>
    </row>
    <row r="6507" spans="1:2" x14ac:dyDescent="0.25">
      <c r="A6507" s="65" t="s">
        <v>7432</v>
      </c>
      <c r="B6507" s="66">
        <v>580739</v>
      </c>
    </row>
    <row r="6508" spans="1:2" x14ac:dyDescent="0.25">
      <c r="A6508" s="65" t="s">
        <v>7433</v>
      </c>
      <c r="B6508" s="66">
        <v>58683</v>
      </c>
    </row>
    <row r="6509" spans="1:2" x14ac:dyDescent="0.25">
      <c r="A6509" s="65" t="s">
        <v>7434</v>
      </c>
      <c r="B6509" s="66">
        <v>104974</v>
      </c>
    </row>
    <row r="6510" spans="1:2" x14ac:dyDescent="0.25">
      <c r="A6510" s="65" t="s">
        <v>7435</v>
      </c>
      <c r="B6510" s="66">
        <v>593338</v>
      </c>
    </row>
    <row r="6511" spans="1:2" x14ac:dyDescent="0.25">
      <c r="A6511" s="65" t="s">
        <v>7436</v>
      </c>
      <c r="B6511" s="66">
        <v>593147</v>
      </c>
    </row>
    <row r="6512" spans="1:2" x14ac:dyDescent="0.25">
      <c r="A6512" s="65" t="s">
        <v>7437</v>
      </c>
      <c r="B6512" s="66">
        <v>374748</v>
      </c>
    </row>
    <row r="6513" spans="1:2" x14ac:dyDescent="0.25">
      <c r="A6513" s="65" t="s">
        <v>105</v>
      </c>
      <c r="B6513" s="66">
        <v>583263</v>
      </c>
    </row>
    <row r="6514" spans="1:2" x14ac:dyDescent="0.25">
      <c r="A6514" s="65" t="s">
        <v>106</v>
      </c>
      <c r="B6514" s="66">
        <v>583001</v>
      </c>
    </row>
    <row r="6515" spans="1:2" x14ac:dyDescent="0.25">
      <c r="A6515" s="65" t="s">
        <v>12587</v>
      </c>
      <c r="B6515" s="66">
        <v>593860</v>
      </c>
    </row>
    <row r="6516" spans="1:2" x14ac:dyDescent="0.25">
      <c r="A6516" s="65" t="s">
        <v>7438</v>
      </c>
      <c r="B6516" s="66">
        <v>272151</v>
      </c>
    </row>
    <row r="6517" spans="1:2" x14ac:dyDescent="0.25">
      <c r="A6517" s="65" t="s">
        <v>12588</v>
      </c>
      <c r="B6517" s="66">
        <v>593803</v>
      </c>
    </row>
    <row r="6518" spans="1:2" x14ac:dyDescent="0.25">
      <c r="A6518" s="65" t="s">
        <v>7439</v>
      </c>
      <c r="B6518" s="66">
        <v>584146</v>
      </c>
    </row>
    <row r="6519" spans="1:2" x14ac:dyDescent="0.25">
      <c r="A6519" s="65" t="s">
        <v>107</v>
      </c>
      <c r="B6519" s="66">
        <v>584974</v>
      </c>
    </row>
    <row r="6520" spans="1:2" x14ac:dyDescent="0.25">
      <c r="A6520" s="65" t="s">
        <v>7440</v>
      </c>
      <c r="B6520" s="66">
        <v>593315</v>
      </c>
    </row>
    <row r="6521" spans="1:2" x14ac:dyDescent="0.25">
      <c r="A6521" s="65" t="s">
        <v>7441</v>
      </c>
      <c r="B6521" s="66">
        <v>591840</v>
      </c>
    </row>
    <row r="6522" spans="1:2" x14ac:dyDescent="0.25">
      <c r="A6522" s="65" t="s">
        <v>7442</v>
      </c>
      <c r="B6522" s="66">
        <v>577872</v>
      </c>
    </row>
    <row r="6523" spans="1:2" x14ac:dyDescent="0.25">
      <c r="A6523" s="65" t="s">
        <v>7443</v>
      </c>
      <c r="B6523" s="66">
        <v>591617</v>
      </c>
    </row>
    <row r="6524" spans="1:2" x14ac:dyDescent="0.25">
      <c r="A6524" s="65" t="s">
        <v>7444</v>
      </c>
      <c r="B6524" s="66">
        <v>589631</v>
      </c>
    </row>
    <row r="6525" spans="1:2" x14ac:dyDescent="0.25">
      <c r="A6525" s="65" t="s">
        <v>108</v>
      </c>
      <c r="B6525" s="66">
        <v>210346</v>
      </c>
    </row>
    <row r="6526" spans="1:2" x14ac:dyDescent="0.25">
      <c r="A6526" s="65" t="s">
        <v>7445</v>
      </c>
      <c r="B6526" s="66">
        <v>581362</v>
      </c>
    </row>
    <row r="6527" spans="1:2" x14ac:dyDescent="0.25">
      <c r="A6527" s="65" t="s">
        <v>7446</v>
      </c>
      <c r="B6527" s="66">
        <v>579491</v>
      </c>
    </row>
    <row r="6528" spans="1:2" x14ac:dyDescent="0.25">
      <c r="A6528" s="65" t="s">
        <v>7447</v>
      </c>
      <c r="B6528" s="66">
        <v>278200</v>
      </c>
    </row>
    <row r="6529" spans="1:2" x14ac:dyDescent="0.25">
      <c r="A6529" s="65" t="s">
        <v>7448</v>
      </c>
      <c r="B6529" s="66">
        <v>104977</v>
      </c>
    </row>
    <row r="6530" spans="1:2" x14ac:dyDescent="0.25">
      <c r="A6530" s="65" t="s">
        <v>7449</v>
      </c>
      <c r="B6530" s="66">
        <v>586497</v>
      </c>
    </row>
    <row r="6531" spans="1:2" x14ac:dyDescent="0.25">
      <c r="A6531" s="65" t="s">
        <v>7450</v>
      </c>
      <c r="B6531" s="66">
        <v>60407</v>
      </c>
    </row>
    <row r="6532" spans="1:2" x14ac:dyDescent="0.25">
      <c r="A6532" s="65" t="s">
        <v>7451</v>
      </c>
      <c r="B6532" s="66">
        <v>578409</v>
      </c>
    </row>
    <row r="6533" spans="1:2" x14ac:dyDescent="0.25">
      <c r="A6533" s="65" t="s">
        <v>7452</v>
      </c>
      <c r="B6533" s="66">
        <v>578880</v>
      </c>
    </row>
    <row r="6534" spans="1:2" x14ac:dyDescent="0.25">
      <c r="A6534" s="65" t="s">
        <v>7453</v>
      </c>
      <c r="B6534" s="66">
        <v>578879</v>
      </c>
    </row>
    <row r="6535" spans="1:2" x14ac:dyDescent="0.25">
      <c r="A6535" s="65" t="s">
        <v>7454</v>
      </c>
      <c r="B6535" s="66">
        <v>210363</v>
      </c>
    </row>
    <row r="6536" spans="1:2" x14ac:dyDescent="0.25">
      <c r="A6536" s="65" t="s">
        <v>7454</v>
      </c>
      <c r="B6536" s="66">
        <v>580725</v>
      </c>
    </row>
    <row r="6537" spans="1:2" x14ac:dyDescent="0.25">
      <c r="A6537" s="65" t="s">
        <v>7455</v>
      </c>
      <c r="B6537" s="66">
        <v>593307</v>
      </c>
    </row>
    <row r="6538" spans="1:2" x14ac:dyDescent="0.25">
      <c r="A6538" s="65" t="s">
        <v>7456</v>
      </c>
      <c r="B6538" s="66">
        <v>585606</v>
      </c>
    </row>
    <row r="6539" spans="1:2" x14ac:dyDescent="0.25">
      <c r="A6539" s="65" t="s">
        <v>7457</v>
      </c>
      <c r="B6539" s="66">
        <v>371324</v>
      </c>
    </row>
    <row r="6540" spans="1:2" x14ac:dyDescent="0.25">
      <c r="A6540" s="65" t="s">
        <v>7458</v>
      </c>
      <c r="B6540" s="66">
        <v>591035</v>
      </c>
    </row>
    <row r="6541" spans="1:2" x14ac:dyDescent="0.25">
      <c r="A6541" s="65" t="s">
        <v>109</v>
      </c>
      <c r="B6541" s="66">
        <v>588834</v>
      </c>
    </row>
    <row r="6542" spans="1:2" x14ac:dyDescent="0.25">
      <c r="A6542" s="65" t="s">
        <v>7459</v>
      </c>
      <c r="B6542" s="66">
        <v>590474</v>
      </c>
    </row>
    <row r="6543" spans="1:2" x14ac:dyDescent="0.25">
      <c r="A6543" s="65" t="s">
        <v>7460</v>
      </c>
      <c r="B6543" s="66">
        <v>371332</v>
      </c>
    </row>
    <row r="6544" spans="1:2" x14ac:dyDescent="0.25">
      <c r="A6544" s="65" t="s">
        <v>7461</v>
      </c>
      <c r="B6544" s="66">
        <v>494095</v>
      </c>
    </row>
    <row r="6545" spans="1:2" x14ac:dyDescent="0.25">
      <c r="A6545" s="65" t="s">
        <v>7462</v>
      </c>
      <c r="B6545" s="66">
        <v>592721</v>
      </c>
    </row>
    <row r="6546" spans="1:2" x14ac:dyDescent="0.25">
      <c r="A6546" s="65" t="s">
        <v>7463</v>
      </c>
      <c r="B6546" s="66">
        <v>592359</v>
      </c>
    </row>
    <row r="6547" spans="1:2" x14ac:dyDescent="0.25">
      <c r="A6547" s="65" t="s">
        <v>7464</v>
      </c>
      <c r="B6547" s="66">
        <v>104416</v>
      </c>
    </row>
    <row r="6548" spans="1:2" x14ac:dyDescent="0.25">
      <c r="A6548" s="65" t="s">
        <v>7465</v>
      </c>
      <c r="B6548" s="66">
        <v>104417</v>
      </c>
    </row>
    <row r="6549" spans="1:2" x14ac:dyDescent="0.25">
      <c r="A6549" s="65" t="s">
        <v>7466</v>
      </c>
      <c r="B6549" s="66">
        <v>576152</v>
      </c>
    </row>
    <row r="6550" spans="1:2" x14ac:dyDescent="0.25">
      <c r="A6550" s="65" t="s">
        <v>7467</v>
      </c>
      <c r="B6550" s="66">
        <v>494647</v>
      </c>
    </row>
    <row r="6551" spans="1:2" x14ac:dyDescent="0.25">
      <c r="A6551" s="65" t="s">
        <v>7468</v>
      </c>
      <c r="B6551" s="66">
        <v>592508</v>
      </c>
    </row>
    <row r="6552" spans="1:2" x14ac:dyDescent="0.25">
      <c r="A6552" s="65" t="s">
        <v>7469</v>
      </c>
      <c r="B6552" s="66">
        <v>578090</v>
      </c>
    </row>
    <row r="6553" spans="1:2" x14ac:dyDescent="0.25">
      <c r="A6553" s="65" t="s">
        <v>7470</v>
      </c>
      <c r="B6553" s="66">
        <v>104419</v>
      </c>
    </row>
    <row r="6554" spans="1:2" x14ac:dyDescent="0.25">
      <c r="A6554" s="65" t="s">
        <v>7471</v>
      </c>
      <c r="B6554" s="66">
        <v>586638</v>
      </c>
    </row>
    <row r="6555" spans="1:2" x14ac:dyDescent="0.25">
      <c r="A6555" s="65" t="s">
        <v>110</v>
      </c>
      <c r="B6555" s="66">
        <v>255144</v>
      </c>
    </row>
    <row r="6556" spans="1:2" x14ac:dyDescent="0.25">
      <c r="A6556" s="65" t="s">
        <v>7472</v>
      </c>
      <c r="B6556" s="66">
        <v>65062</v>
      </c>
    </row>
    <row r="6557" spans="1:2" x14ac:dyDescent="0.25">
      <c r="A6557" s="65" t="s">
        <v>7473</v>
      </c>
      <c r="B6557" s="66">
        <v>575572</v>
      </c>
    </row>
    <row r="6558" spans="1:2" x14ac:dyDescent="0.25">
      <c r="A6558" s="65" t="s">
        <v>7474</v>
      </c>
      <c r="B6558" s="66">
        <v>276144</v>
      </c>
    </row>
    <row r="6559" spans="1:2" x14ac:dyDescent="0.25">
      <c r="A6559" s="65" t="s">
        <v>7475</v>
      </c>
      <c r="B6559" s="66">
        <v>274181</v>
      </c>
    </row>
    <row r="6560" spans="1:2" x14ac:dyDescent="0.25">
      <c r="A6560" s="65" t="s">
        <v>7476</v>
      </c>
      <c r="B6560" s="66">
        <v>582905</v>
      </c>
    </row>
    <row r="6561" spans="1:2" x14ac:dyDescent="0.25">
      <c r="A6561" s="65" t="s">
        <v>7477</v>
      </c>
      <c r="B6561" s="66">
        <v>492375</v>
      </c>
    </row>
    <row r="6562" spans="1:2" x14ac:dyDescent="0.25">
      <c r="A6562" s="65" t="s">
        <v>7478</v>
      </c>
      <c r="B6562" s="66">
        <v>579429</v>
      </c>
    </row>
    <row r="6563" spans="1:2" x14ac:dyDescent="0.25">
      <c r="A6563" s="65" t="s">
        <v>7479</v>
      </c>
      <c r="B6563" s="66">
        <v>487219</v>
      </c>
    </row>
    <row r="6564" spans="1:2" x14ac:dyDescent="0.25">
      <c r="A6564" s="65" t="s">
        <v>7480</v>
      </c>
      <c r="B6564" s="66">
        <v>484522</v>
      </c>
    </row>
    <row r="6565" spans="1:2" x14ac:dyDescent="0.25">
      <c r="A6565" s="65" t="s">
        <v>7481</v>
      </c>
      <c r="B6565" s="66">
        <v>588170</v>
      </c>
    </row>
    <row r="6566" spans="1:2" x14ac:dyDescent="0.25">
      <c r="A6566" s="65" t="s">
        <v>7482</v>
      </c>
      <c r="B6566" s="66">
        <v>577620</v>
      </c>
    </row>
    <row r="6567" spans="1:2" x14ac:dyDescent="0.25">
      <c r="A6567" s="65" t="s">
        <v>7483</v>
      </c>
      <c r="B6567" s="66">
        <v>576770</v>
      </c>
    </row>
    <row r="6568" spans="1:2" x14ac:dyDescent="0.25">
      <c r="A6568" s="65" t="s">
        <v>7484</v>
      </c>
      <c r="B6568" s="66">
        <v>577765</v>
      </c>
    </row>
    <row r="6569" spans="1:2" x14ac:dyDescent="0.25">
      <c r="A6569" s="65" t="s">
        <v>7485</v>
      </c>
      <c r="B6569" s="66">
        <v>580692</v>
      </c>
    </row>
    <row r="6570" spans="1:2" x14ac:dyDescent="0.25">
      <c r="A6570" s="65" t="s">
        <v>7486</v>
      </c>
      <c r="B6570" s="66">
        <v>587722</v>
      </c>
    </row>
    <row r="6571" spans="1:2" x14ac:dyDescent="0.25">
      <c r="A6571" s="65" t="s">
        <v>7487</v>
      </c>
      <c r="B6571" s="66">
        <v>210385</v>
      </c>
    </row>
    <row r="6572" spans="1:2" x14ac:dyDescent="0.25">
      <c r="A6572" s="65" t="s">
        <v>7488</v>
      </c>
      <c r="B6572" s="66">
        <v>591296</v>
      </c>
    </row>
    <row r="6573" spans="1:2" x14ac:dyDescent="0.25">
      <c r="A6573" s="65" t="s">
        <v>7489</v>
      </c>
      <c r="B6573" s="66">
        <v>360898</v>
      </c>
    </row>
    <row r="6574" spans="1:2" x14ac:dyDescent="0.25">
      <c r="A6574" s="65" t="s">
        <v>7490</v>
      </c>
      <c r="B6574" s="66">
        <v>210406</v>
      </c>
    </row>
    <row r="6575" spans="1:2" x14ac:dyDescent="0.25">
      <c r="A6575" s="65" t="s">
        <v>12589</v>
      </c>
      <c r="B6575" s="66">
        <v>344718</v>
      </c>
    </row>
    <row r="6576" spans="1:2" x14ac:dyDescent="0.25">
      <c r="A6576" s="65" t="s">
        <v>7491</v>
      </c>
      <c r="B6576" s="66">
        <v>210439</v>
      </c>
    </row>
    <row r="6577" spans="1:2" x14ac:dyDescent="0.25">
      <c r="A6577" s="65" t="s">
        <v>7492</v>
      </c>
      <c r="B6577" s="66">
        <v>577988</v>
      </c>
    </row>
    <row r="6578" spans="1:2" x14ac:dyDescent="0.25">
      <c r="A6578" s="65" t="s">
        <v>7493</v>
      </c>
      <c r="B6578" s="66">
        <v>575992</v>
      </c>
    </row>
    <row r="6579" spans="1:2" x14ac:dyDescent="0.25">
      <c r="A6579" s="65" t="s">
        <v>7494</v>
      </c>
      <c r="B6579" s="66">
        <v>43074</v>
      </c>
    </row>
    <row r="6580" spans="1:2" x14ac:dyDescent="0.25">
      <c r="A6580" s="65" t="s">
        <v>7495</v>
      </c>
      <c r="B6580" s="66">
        <v>276614</v>
      </c>
    </row>
    <row r="6581" spans="1:2" x14ac:dyDescent="0.25">
      <c r="A6581" s="65" t="s">
        <v>12590</v>
      </c>
      <c r="B6581" s="66">
        <v>594471</v>
      </c>
    </row>
    <row r="6582" spans="1:2" x14ac:dyDescent="0.25">
      <c r="A6582" s="65" t="s">
        <v>7496</v>
      </c>
      <c r="B6582" s="66">
        <v>593377</v>
      </c>
    </row>
    <row r="6583" spans="1:2" x14ac:dyDescent="0.25">
      <c r="A6583" s="65" t="s">
        <v>7497</v>
      </c>
      <c r="B6583" s="66">
        <v>492915</v>
      </c>
    </row>
    <row r="6584" spans="1:2" x14ac:dyDescent="0.25">
      <c r="A6584" s="65" t="s">
        <v>7497</v>
      </c>
      <c r="B6584" s="66">
        <v>584971</v>
      </c>
    </row>
    <row r="6585" spans="1:2" x14ac:dyDescent="0.25">
      <c r="A6585" s="65" t="s">
        <v>7497</v>
      </c>
      <c r="B6585" s="66">
        <v>593787</v>
      </c>
    </row>
    <row r="6586" spans="1:2" x14ac:dyDescent="0.25">
      <c r="A6586" s="65" t="s">
        <v>7498</v>
      </c>
      <c r="B6586" s="66">
        <v>492439</v>
      </c>
    </row>
    <row r="6587" spans="1:2" x14ac:dyDescent="0.25">
      <c r="A6587" s="65" t="s">
        <v>12591</v>
      </c>
      <c r="B6587" s="66">
        <v>594063</v>
      </c>
    </row>
    <row r="6588" spans="1:2" x14ac:dyDescent="0.25">
      <c r="A6588" s="65" t="s">
        <v>12592</v>
      </c>
      <c r="B6588" s="66">
        <v>593772</v>
      </c>
    </row>
    <row r="6589" spans="1:2" x14ac:dyDescent="0.25">
      <c r="A6589" s="65" t="s">
        <v>7499</v>
      </c>
      <c r="B6589" s="66">
        <v>210470</v>
      </c>
    </row>
    <row r="6590" spans="1:2" x14ac:dyDescent="0.25">
      <c r="A6590" s="65" t="s">
        <v>7500</v>
      </c>
      <c r="B6590" s="66">
        <v>582525</v>
      </c>
    </row>
    <row r="6591" spans="1:2" x14ac:dyDescent="0.25">
      <c r="A6591" s="65" t="s">
        <v>7501</v>
      </c>
      <c r="B6591" s="66">
        <v>578973</v>
      </c>
    </row>
    <row r="6592" spans="1:2" x14ac:dyDescent="0.25">
      <c r="A6592" s="65" t="s">
        <v>7502</v>
      </c>
      <c r="B6592" s="66">
        <v>104224</v>
      </c>
    </row>
    <row r="6593" spans="1:2" x14ac:dyDescent="0.25">
      <c r="A6593" s="65" t="s">
        <v>7502</v>
      </c>
      <c r="B6593" s="66">
        <v>255446</v>
      </c>
    </row>
    <row r="6594" spans="1:2" x14ac:dyDescent="0.25">
      <c r="A6594" s="65" t="s">
        <v>7503</v>
      </c>
      <c r="B6594" s="66">
        <v>576092</v>
      </c>
    </row>
    <row r="6595" spans="1:2" x14ac:dyDescent="0.25">
      <c r="A6595" s="65" t="s">
        <v>7504</v>
      </c>
      <c r="B6595" s="66">
        <v>210474</v>
      </c>
    </row>
    <row r="6596" spans="1:2" x14ac:dyDescent="0.25">
      <c r="A6596" s="65" t="s">
        <v>7505</v>
      </c>
      <c r="B6596" s="66">
        <v>588959</v>
      </c>
    </row>
    <row r="6597" spans="1:2" x14ac:dyDescent="0.25">
      <c r="A6597" s="65" t="s">
        <v>7506</v>
      </c>
      <c r="B6597" s="66">
        <v>593276</v>
      </c>
    </row>
    <row r="6598" spans="1:2" x14ac:dyDescent="0.25">
      <c r="A6598" s="65" t="s">
        <v>7507</v>
      </c>
      <c r="B6598" s="66">
        <v>580957</v>
      </c>
    </row>
    <row r="6599" spans="1:2" x14ac:dyDescent="0.25">
      <c r="A6599" s="65" t="s">
        <v>7508</v>
      </c>
      <c r="B6599" s="66">
        <v>289412</v>
      </c>
    </row>
    <row r="6600" spans="1:2" x14ac:dyDescent="0.25">
      <c r="A6600" s="65" t="s">
        <v>7509</v>
      </c>
      <c r="B6600" s="66">
        <v>66522</v>
      </c>
    </row>
    <row r="6601" spans="1:2" x14ac:dyDescent="0.25">
      <c r="A6601" s="65" t="s">
        <v>980</v>
      </c>
      <c r="B6601" s="66">
        <v>591142</v>
      </c>
    </row>
    <row r="6602" spans="1:2" x14ac:dyDescent="0.25">
      <c r="A6602" s="65" t="s">
        <v>7510</v>
      </c>
      <c r="B6602" s="66">
        <v>590363</v>
      </c>
    </row>
    <row r="6603" spans="1:2" x14ac:dyDescent="0.25">
      <c r="A6603" s="65" t="s">
        <v>12593</v>
      </c>
      <c r="B6603" s="66">
        <v>594191</v>
      </c>
    </row>
    <row r="6604" spans="1:2" x14ac:dyDescent="0.25">
      <c r="A6604" s="65" t="s">
        <v>7511</v>
      </c>
      <c r="B6604" s="66">
        <v>583073</v>
      </c>
    </row>
    <row r="6605" spans="1:2" x14ac:dyDescent="0.25">
      <c r="A6605" s="65" t="s">
        <v>7511</v>
      </c>
      <c r="B6605" s="66">
        <v>588116</v>
      </c>
    </row>
    <row r="6606" spans="1:2" x14ac:dyDescent="0.25">
      <c r="A6606" s="65" t="s">
        <v>7512</v>
      </c>
      <c r="B6606" s="66">
        <v>584562</v>
      </c>
    </row>
    <row r="6607" spans="1:2" x14ac:dyDescent="0.25">
      <c r="A6607" s="65" t="s">
        <v>7513</v>
      </c>
      <c r="B6607" s="66">
        <v>104859</v>
      </c>
    </row>
    <row r="6608" spans="1:2" x14ac:dyDescent="0.25">
      <c r="A6608" s="65" t="s">
        <v>7514</v>
      </c>
      <c r="B6608" s="66">
        <v>60550</v>
      </c>
    </row>
    <row r="6609" spans="1:2" x14ac:dyDescent="0.25">
      <c r="A6609" s="65" t="s">
        <v>7515</v>
      </c>
      <c r="B6609" s="66">
        <v>371387</v>
      </c>
    </row>
    <row r="6610" spans="1:2" x14ac:dyDescent="0.25">
      <c r="A6610" s="65" t="s">
        <v>12594</v>
      </c>
      <c r="B6610" s="66">
        <v>593913</v>
      </c>
    </row>
    <row r="6611" spans="1:2" x14ac:dyDescent="0.25">
      <c r="A6611" s="65" t="s">
        <v>7516</v>
      </c>
      <c r="B6611" s="66">
        <v>583259</v>
      </c>
    </row>
    <row r="6612" spans="1:2" x14ac:dyDescent="0.25">
      <c r="A6612" s="65" t="s">
        <v>12595</v>
      </c>
      <c r="B6612" s="66">
        <v>593974</v>
      </c>
    </row>
    <row r="6613" spans="1:2" x14ac:dyDescent="0.25">
      <c r="A6613" s="65" t="s">
        <v>7517</v>
      </c>
      <c r="B6613" s="66">
        <v>588746</v>
      </c>
    </row>
    <row r="6614" spans="1:2" x14ac:dyDescent="0.25">
      <c r="A6614" s="65" t="s">
        <v>7518</v>
      </c>
      <c r="B6614" s="66">
        <v>43244</v>
      </c>
    </row>
    <row r="6615" spans="1:2" x14ac:dyDescent="0.25">
      <c r="A6615" s="65" t="s">
        <v>7519</v>
      </c>
      <c r="B6615" s="66">
        <v>104872</v>
      </c>
    </row>
    <row r="6616" spans="1:2" x14ac:dyDescent="0.25">
      <c r="A6616" s="65" t="s">
        <v>7520</v>
      </c>
      <c r="B6616" s="66">
        <v>104225</v>
      </c>
    </row>
    <row r="6617" spans="1:2" x14ac:dyDescent="0.25">
      <c r="A6617" s="65" t="s">
        <v>7521</v>
      </c>
      <c r="B6617" s="66">
        <v>591387</v>
      </c>
    </row>
    <row r="6618" spans="1:2" x14ac:dyDescent="0.25">
      <c r="A6618" s="65" t="s">
        <v>7522</v>
      </c>
      <c r="B6618" s="66">
        <v>374917</v>
      </c>
    </row>
    <row r="6619" spans="1:2" x14ac:dyDescent="0.25">
      <c r="A6619" s="65" t="s">
        <v>7523</v>
      </c>
      <c r="B6619" s="66">
        <v>593422</v>
      </c>
    </row>
    <row r="6620" spans="1:2" x14ac:dyDescent="0.25">
      <c r="A6620" s="65" t="s">
        <v>7524</v>
      </c>
      <c r="B6620" s="66">
        <v>587558</v>
      </c>
    </row>
    <row r="6621" spans="1:2" x14ac:dyDescent="0.25">
      <c r="A6621" s="65" t="s">
        <v>7525</v>
      </c>
      <c r="B6621" s="66">
        <v>575049</v>
      </c>
    </row>
    <row r="6622" spans="1:2" x14ac:dyDescent="0.25">
      <c r="A6622" s="65" t="s">
        <v>7526</v>
      </c>
      <c r="B6622" s="66">
        <v>491180</v>
      </c>
    </row>
    <row r="6623" spans="1:2" x14ac:dyDescent="0.25">
      <c r="A6623" s="65" t="s">
        <v>7527</v>
      </c>
      <c r="B6623" s="66">
        <v>494110</v>
      </c>
    </row>
    <row r="6624" spans="1:2" x14ac:dyDescent="0.25">
      <c r="A6624" s="65" t="s">
        <v>7528</v>
      </c>
      <c r="B6624" s="66">
        <v>592033</v>
      </c>
    </row>
    <row r="6625" spans="1:2" x14ac:dyDescent="0.25">
      <c r="A6625" s="65" t="s">
        <v>7529</v>
      </c>
      <c r="B6625" s="66">
        <v>587245</v>
      </c>
    </row>
    <row r="6626" spans="1:2" x14ac:dyDescent="0.25">
      <c r="A6626" s="65" t="s">
        <v>111</v>
      </c>
      <c r="B6626" s="66">
        <v>590420</v>
      </c>
    </row>
    <row r="6627" spans="1:2" x14ac:dyDescent="0.25">
      <c r="A6627" s="65" t="s">
        <v>111</v>
      </c>
      <c r="B6627" s="66">
        <v>579242</v>
      </c>
    </row>
    <row r="6628" spans="1:2" x14ac:dyDescent="0.25">
      <c r="A6628" s="65" t="s">
        <v>111</v>
      </c>
      <c r="B6628" s="66">
        <v>583151</v>
      </c>
    </row>
    <row r="6629" spans="1:2" x14ac:dyDescent="0.25">
      <c r="A6629" s="65" t="s">
        <v>7530</v>
      </c>
      <c r="B6629" s="66">
        <v>579783</v>
      </c>
    </row>
    <row r="6630" spans="1:2" x14ac:dyDescent="0.25">
      <c r="A6630" s="65" t="s">
        <v>7531</v>
      </c>
      <c r="B6630" s="66">
        <v>210555</v>
      </c>
    </row>
    <row r="6631" spans="1:2" x14ac:dyDescent="0.25">
      <c r="A6631" s="65" t="s">
        <v>7532</v>
      </c>
      <c r="B6631" s="66">
        <v>580027</v>
      </c>
    </row>
    <row r="6632" spans="1:2" x14ac:dyDescent="0.25">
      <c r="A6632" s="65" t="s">
        <v>7532</v>
      </c>
      <c r="B6632" s="66">
        <v>582111</v>
      </c>
    </row>
    <row r="6633" spans="1:2" x14ac:dyDescent="0.25">
      <c r="A6633" s="65" t="s">
        <v>7533</v>
      </c>
      <c r="B6633" s="66">
        <v>210557</v>
      </c>
    </row>
    <row r="6634" spans="1:2" x14ac:dyDescent="0.25">
      <c r="A6634" s="65" t="s">
        <v>7534</v>
      </c>
      <c r="B6634" s="66">
        <v>255686</v>
      </c>
    </row>
    <row r="6635" spans="1:2" x14ac:dyDescent="0.25">
      <c r="A6635" s="65" t="s">
        <v>7535</v>
      </c>
      <c r="B6635" s="66">
        <v>580903</v>
      </c>
    </row>
    <row r="6636" spans="1:2" x14ac:dyDescent="0.25">
      <c r="A6636" s="65" t="s">
        <v>7536</v>
      </c>
      <c r="B6636" s="66">
        <v>104994</v>
      </c>
    </row>
    <row r="6637" spans="1:2" x14ac:dyDescent="0.25">
      <c r="A6637" s="65" t="s">
        <v>7537</v>
      </c>
      <c r="B6637" s="66">
        <v>590768</v>
      </c>
    </row>
    <row r="6638" spans="1:2" x14ac:dyDescent="0.25">
      <c r="A6638" s="65" t="s">
        <v>7538</v>
      </c>
      <c r="B6638" s="66">
        <v>210561</v>
      </c>
    </row>
    <row r="6639" spans="1:2" x14ac:dyDescent="0.25">
      <c r="A6639" s="65" t="s">
        <v>7539</v>
      </c>
      <c r="B6639" s="66">
        <v>487356</v>
      </c>
    </row>
    <row r="6640" spans="1:2" x14ac:dyDescent="0.25">
      <c r="A6640" s="65" t="s">
        <v>7540</v>
      </c>
      <c r="B6640" s="66">
        <v>105721</v>
      </c>
    </row>
    <row r="6641" spans="1:2" x14ac:dyDescent="0.25">
      <c r="A6641" s="65" t="s">
        <v>7541</v>
      </c>
      <c r="B6641" s="66">
        <v>66538</v>
      </c>
    </row>
    <row r="6642" spans="1:2" x14ac:dyDescent="0.25">
      <c r="A6642" s="65" t="s">
        <v>7542</v>
      </c>
      <c r="B6642" s="66">
        <v>65115</v>
      </c>
    </row>
    <row r="6643" spans="1:2" x14ac:dyDescent="0.25">
      <c r="A6643" s="65" t="s">
        <v>7543</v>
      </c>
      <c r="B6643" s="66">
        <v>577648</v>
      </c>
    </row>
    <row r="6644" spans="1:2" x14ac:dyDescent="0.25">
      <c r="A6644" s="65" t="s">
        <v>7544</v>
      </c>
      <c r="B6644" s="66">
        <v>493451</v>
      </c>
    </row>
    <row r="6645" spans="1:2" x14ac:dyDescent="0.25">
      <c r="A6645" s="65" t="s">
        <v>112</v>
      </c>
      <c r="B6645" s="66">
        <v>588161</v>
      </c>
    </row>
    <row r="6646" spans="1:2" x14ac:dyDescent="0.25">
      <c r="A6646" s="65" t="s">
        <v>12596</v>
      </c>
      <c r="B6646" s="66">
        <v>2177</v>
      </c>
    </row>
    <row r="6647" spans="1:2" x14ac:dyDescent="0.25">
      <c r="A6647" s="65" t="s">
        <v>7545</v>
      </c>
      <c r="B6647" s="66">
        <v>43076</v>
      </c>
    </row>
    <row r="6648" spans="1:2" x14ac:dyDescent="0.25">
      <c r="A6648" s="65" t="s">
        <v>7546</v>
      </c>
      <c r="B6648" s="66">
        <v>494114</v>
      </c>
    </row>
    <row r="6649" spans="1:2" x14ac:dyDescent="0.25">
      <c r="A6649" s="65" t="s">
        <v>7547</v>
      </c>
      <c r="B6649" s="66">
        <v>576236</v>
      </c>
    </row>
    <row r="6650" spans="1:2" x14ac:dyDescent="0.25">
      <c r="A6650" s="65" t="s">
        <v>7548</v>
      </c>
      <c r="B6650" s="66">
        <v>374857</v>
      </c>
    </row>
    <row r="6651" spans="1:2" x14ac:dyDescent="0.25">
      <c r="A6651" s="65" t="s">
        <v>12597</v>
      </c>
      <c r="B6651" s="66">
        <v>594508</v>
      </c>
    </row>
    <row r="6652" spans="1:2" x14ac:dyDescent="0.25">
      <c r="A6652" s="65" t="s">
        <v>7549</v>
      </c>
      <c r="B6652" s="66">
        <v>492291</v>
      </c>
    </row>
    <row r="6653" spans="1:2" x14ac:dyDescent="0.25">
      <c r="A6653" s="65" t="s">
        <v>7550</v>
      </c>
      <c r="B6653" s="66">
        <v>492243</v>
      </c>
    </row>
    <row r="6654" spans="1:2" x14ac:dyDescent="0.25">
      <c r="A6654" s="65" t="s">
        <v>7551</v>
      </c>
      <c r="B6654" s="66">
        <v>210593</v>
      </c>
    </row>
    <row r="6655" spans="1:2" x14ac:dyDescent="0.25">
      <c r="A6655" s="65" t="s">
        <v>7552</v>
      </c>
      <c r="B6655" s="66">
        <v>584347</v>
      </c>
    </row>
    <row r="6656" spans="1:2" x14ac:dyDescent="0.25">
      <c r="A6656" s="65" t="s">
        <v>12598</v>
      </c>
      <c r="B6656" s="66">
        <v>594395</v>
      </c>
    </row>
    <row r="6657" spans="1:2" x14ac:dyDescent="0.25">
      <c r="A6657" s="65" t="s">
        <v>7553</v>
      </c>
      <c r="B6657" s="66">
        <v>104227</v>
      </c>
    </row>
    <row r="6658" spans="1:2" x14ac:dyDescent="0.25">
      <c r="A6658" s="65" t="s">
        <v>7553</v>
      </c>
      <c r="B6658" s="66">
        <v>210594</v>
      </c>
    </row>
    <row r="6659" spans="1:2" x14ac:dyDescent="0.25">
      <c r="A6659" s="65" t="s">
        <v>7554</v>
      </c>
      <c r="B6659" s="66">
        <v>497531</v>
      </c>
    </row>
    <row r="6660" spans="1:2" x14ac:dyDescent="0.25">
      <c r="A6660" s="65" t="s">
        <v>7554</v>
      </c>
      <c r="B6660" s="66">
        <v>577936</v>
      </c>
    </row>
    <row r="6661" spans="1:2" x14ac:dyDescent="0.25">
      <c r="A6661" s="65" t="s">
        <v>7553</v>
      </c>
      <c r="B6661" s="66">
        <v>58742</v>
      </c>
    </row>
    <row r="6662" spans="1:2" x14ac:dyDescent="0.25">
      <c r="A6662" s="65" t="s">
        <v>7555</v>
      </c>
      <c r="B6662" s="66">
        <v>591175</v>
      </c>
    </row>
    <row r="6663" spans="1:2" x14ac:dyDescent="0.25">
      <c r="A6663" s="65" t="s">
        <v>7556</v>
      </c>
      <c r="B6663" s="66">
        <v>590473</v>
      </c>
    </row>
    <row r="6664" spans="1:2" x14ac:dyDescent="0.25">
      <c r="A6664" s="65" t="s">
        <v>7557</v>
      </c>
      <c r="B6664" s="66">
        <v>106241</v>
      </c>
    </row>
    <row r="6665" spans="1:2" x14ac:dyDescent="0.25">
      <c r="A6665" s="65" t="s">
        <v>7558</v>
      </c>
      <c r="B6665" s="66">
        <v>593726</v>
      </c>
    </row>
    <row r="6666" spans="1:2" x14ac:dyDescent="0.25">
      <c r="A6666" s="65" t="s">
        <v>113</v>
      </c>
      <c r="B6666" s="66">
        <v>581596</v>
      </c>
    </row>
    <row r="6667" spans="1:2" x14ac:dyDescent="0.25">
      <c r="A6667" s="65" t="s">
        <v>7559</v>
      </c>
      <c r="B6667" s="66">
        <v>371470</v>
      </c>
    </row>
    <row r="6668" spans="1:2" x14ac:dyDescent="0.25">
      <c r="A6668" s="65" t="s">
        <v>114</v>
      </c>
      <c r="B6668" s="66">
        <v>579061</v>
      </c>
    </row>
    <row r="6669" spans="1:2" x14ac:dyDescent="0.25">
      <c r="A6669" s="65" t="s">
        <v>114</v>
      </c>
      <c r="B6669" s="66">
        <v>580140</v>
      </c>
    </row>
    <row r="6670" spans="1:2" x14ac:dyDescent="0.25">
      <c r="A6670" s="65" t="s">
        <v>114</v>
      </c>
      <c r="B6670" s="66">
        <v>584776</v>
      </c>
    </row>
    <row r="6671" spans="1:2" x14ac:dyDescent="0.25">
      <c r="A6671" s="65" t="s">
        <v>114</v>
      </c>
      <c r="B6671" s="66">
        <v>593859</v>
      </c>
    </row>
    <row r="6672" spans="1:2" x14ac:dyDescent="0.25">
      <c r="A6672" s="65" t="s">
        <v>114</v>
      </c>
      <c r="B6672" s="66">
        <v>582505</v>
      </c>
    </row>
    <row r="6673" spans="1:2" x14ac:dyDescent="0.25">
      <c r="A6673" s="65" t="s">
        <v>7560</v>
      </c>
      <c r="B6673" s="66">
        <v>583856</v>
      </c>
    </row>
    <row r="6674" spans="1:2" x14ac:dyDescent="0.25">
      <c r="A6674" s="65" t="s">
        <v>7561</v>
      </c>
      <c r="B6674" s="66">
        <v>491092</v>
      </c>
    </row>
    <row r="6675" spans="1:2" x14ac:dyDescent="0.25">
      <c r="A6675" s="65" t="s">
        <v>7562</v>
      </c>
      <c r="B6675" s="66">
        <v>575313</v>
      </c>
    </row>
    <row r="6676" spans="1:2" x14ac:dyDescent="0.25">
      <c r="A6676" s="65" t="s">
        <v>7562</v>
      </c>
      <c r="B6676" s="66">
        <v>577845</v>
      </c>
    </row>
    <row r="6677" spans="1:2" x14ac:dyDescent="0.25">
      <c r="A6677" s="65" t="s">
        <v>7562</v>
      </c>
      <c r="B6677" s="66">
        <v>592498</v>
      </c>
    </row>
    <row r="6678" spans="1:2" x14ac:dyDescent="0.25">
      <c r="A6678" s="65" t="s">
        <v>7562</v>
      </c>
      <c r="B6678" s="66">
        <v>593412</v>
      </c>
    </row>
    <row r="6679" spans="1:2" x14ac:dyDescent="0.25">
      <c r="A6679" s="65" t="s">
        <v>7563</v>
      </c>
      <c r="B6679" s="66">
        <v>492309</v>
      </c>
    </row>
    <row r="6680" spans="1:2" x14ac:dyDescent="0.25">
      <c r="A6680" s="65" t="s">
        <v>7564</v>
      </c>
      <c r="B6680" s="66">
        <v>494118</v>
      </c>
    </row>
    <row r="6681" spans="1:2" x14ac:dyDescent="0.25">
      <c r="A6681" s="65" t="s">
        <v>7565</v>
      </c>
      <c r="B6681" s="66">
        <v>579178</v>
      </c>
    </row>
    <row r="6682" spans="1:2" x14ac:dyDescent="0.25">
      <c r="A6682" s="65" t="s">
        <v>7566</v>
      </c>
      <c r="B6682" s="66">
        <v>210613</v>
      </c>
    </row>
    <row r="6683" spans="1:2" x14ac:dyDescent="0.25">
      <c r="A6683" s="65" t="s">
        <v>7566</v>
      </c>
      <c r="B6683" s="66">
        <v>255946</v>
      </c>
    </row>
    <row r="6684" spans="1:2" x14ac:dyDescent="0.25">
      <c r="A6684" s="65" t="s">
        <v>7567</v>
      </c>
      <c r="B6684" s="66">
        <v>210614</v>
      </c>
    </row>
    <row r="6685" spans="1:2" x14ac:dyDescent="0.25">
      <c r="A6685" s="65" t="s">
        <v>7568</v>
      </c>
      <c r="B6685" s="66">
        <v>492274</v>
      </c>
    </row>
    <row r="6686" spans="1:2" x14ac:dyDescent="0.25">
      <c r="A6686" s="65" t="s">
        <v>7569</v>
      </c>
      <c r="B6686" s="66">
        <v>578143</v>
      </c>
    </row>
    <row r="6687" spans="1:2" x14ac:dyDescent="0.25">
      <c r="A6687" s="65" t="s">
        <v>7570</v>
      </c>
      <c r="B6687" s="66">
        <v>60631</v>
      </c>
    </row>
    <row r="6688" spans="1:2" x14ac:dyDescent="0.25">
      <c r="A6688" s="65" t="s">
        <v>7571</v>
      </c>
      <c r="B6688" s="66">
        <v>590244</v>
      </c>
    </row>
    <row r="6689" spans="1:2" x14ac:dyDescent="0.25">
      <c r="A6689" s="65" t="s">
        <v>7572</v>
      </c>
      <c r="B6689" s="66">
        <v>593638</v>
      </c>
    </row>
    <row r="6690" spans="1:2" x14ac:dyDescent="0.25">
      <c r="A6690" s="65" t="s">
        <v>7573</v>
      </c>
      <c r="B6690" s="66">
        <v>588852</v>
      </c>
    </row>
    <row r="6691" spans="1:2" x14ac:dyDescent="0.25">
      <c r="A6691" s="65" t="s">
        <v>7574</v>
      </c>
      <c r="B6691" s="66">
        <v>593733</v>
      </c>
    </row>
    <row r="6692" spans="1:2" x14ac:dyDescent="0.25">
      <c r="A6692" s="65" t="s">
        <v>12599</v>
      </c>
      <c r="B6692" s="66">
        <v>273868</v>
      </c>
    </row>
    <row r="6693" spans="1:2" x14ac:dyDescent="0.25">
      <c r="A6693" s="65" t="s">
        <v>7575</v>
      </c>
      <c r="B6693" s="66">
        <v>580448</v>
      </c>
    </row>
    <row r="6694" spans="1:2" x14ac:dyDescent="0.25">
      <c r="A6694" s="65" t="s">
        <v>7576</v>
      </c>
      <c r="B6694" s="66">
        <v>255953</v>
      </c>
    </row>
    <row r="6695" spans="1:2" x14ac:dyDescent="0.25">
      <c r="A6695" s="65" t="s">
        <v>7577</v>
      </c>
      <c r="B6695" s="66">
        <v>493072</v>
      </c>
    </row>
    <row r="6696" spans="1:2" x14ac:dyDescent="0.25">
      <c r="A6696" s="65" t="s">
        <v>7578</v>
      </c>
      <c r="B6696" s="66">
        <v>584201</v>
      </c>
    </row>
    <row r="6697" spans="1:2" x14ac:dyDescent="0.25">
      <c r="A6697" s="65" t="s">
        <v>7579</v>
      </c>
      <c r="B6697" s="66">
        <v>66566</v>
      </c>
    </row>
    <row r="6698" spans="1:2" x14ac:dyDescent="0.25">
      <c r="A6698" s="65" t="s">
        <v>7580</v>
      </c>
      <c r="B6698" s="66">
        <v>210617</v>
      </c>
    </row>
    <row r="6699" spans="1:2" x14ac:dyDescent="0.25">
      <c r="A6699" s="65" t="s">
        <v>7581</v>
      </c>
      <c r="B6699" s="66">
        <v>587612</v>
      </c>
    </row>
    <row r="6700" spans="1:2" x14ac:dyDescent="0.25">
      <c r="A6700" s="65" t="s">
        <v>7582</v>
      </c>
      <c r="B6700" s="66">
        <v>579377</v>
      </c>
    </row>
    <row r="6701" spans="1:2" x14ac:dyDescent="0.25">
      <c r="A6701" s="65" t="s">
        <v>7583</v>
      </c>
      <c r="B6701" s="66">
        <v>103993</v>
      </c>
    </row>
    <row r="6702" spans="1:2" x14ac:dyDescent="0.25">
      <c r="A6702" s="65" t="s">
        <v>7584</v>
      </c>
      <c r="B6702" s="66">
        <v>210622</v>
      </c>
    </row>
    <row r="6703" spans="1:2" x14ac:dyDescent="0.25">
      <c r="A6703" s="65" t="s">
        <v>7585</v>
      </c>
      <c r="B6703" s="66">
        <v>591602</v>
      </c>
    </row>
    <row r="6704" spans="1:2" x14ac:dyDescent="0.25">
      <c r="A6704" s="65" t="s">
        <v>12600</v>
      </c>
      <c r="B6704" s="66">
        <v>593952</v>
      </c>
    </row>
    <row r="6705" spans="1:2" x14ac:dyDescent="0.25">
      <c r="A6705" s="65" t="s">
        <v>7586</v>
      </c>
      <c r="B6705" s="66">
        <v>593163</v>
      </c>
    </row>
    <row r="6706" spans="1:2" x14ac:dyDescent="0.25">
      <c r="A6706" s="65" t="s">
        <v>7587</v>
      </c>
      <c r="B6706" s="66">
        <v>210625</v>
      </c>
    </row>
    <row r="6707" spans="1:2" x14ac:dyDescent="0.25">
      <c r="A6707" s="65" t="s">
        <v>7588</v>
      </c>
      <c r="B6707" s="66">
        <v>492077</v>
      </c>
    </row>
    <row r="6708" spans="1:2" x14ac:dyDescent="0.25">
      <c r="A6708" s="65" t="s">
        <v>7589</v>
      </c>
      <c r="B6708" s="66">
        <v>593019</v>
      </c>
    </row>
    <row r="6709" spans="1:2" x14ac:dyDescent="0.25">
      <c r="A6709" s="65" t="s">
        <v>981</v>
      </c>
      <c r="B6709" s="66">
        <v>592476</v>
      </c>
    </row>
    <row r="6710" spans="1:2" x14ac:dyDescent="0.25">
      <c r="A6710" s="65" t="s">
        <v>7590</v>
      </c>
      <c r="B6710" s="66">
        <v>586970</v>
      </c>
    </row>
    <row r="6711" spans="1:2" x14ac:dyDescent="0.25">
      <c r="A6711" s="65" t="s">
        <v>7591</v>
      </c>
      <c r="B6711" s="66">
        <v>105004</v>
      </c>
    </row>
    <row r="6712" spans="1:2" x14ac:dyDescent="0.25">
      <c r="A6712" s="65" t="s">
        <v>7592</v>
      </c>
      <c r="B6712" s="66">
        <v>210653</v>
      </c>
    </row>
    <row r="6713" spans="1:2" x14ac:dyDescent="0.25">
      <c r="A6713" s="65" t="s">
        <v>7592</v>
      </c>
      <c r="B6713" s="66">
        <v>210648</v>
      </c>
    </row>
    <row r="6714" spans="1:2" x14ac:dyDescent="0.25">
      <c r="A6714" s="65" t="s">
        <v>7592</v>
      </c>
      <c r="B6714" s="66">
        <v>210645</v>
      </c>
    </row>
    <row r="6715" spans="1:2" x14ac:dyDescent="0.25">
      <c r="A6715" s="65" t="s">
        <v>7592</v>
      </c>
      <c r="B6715" s="66">
        <v>487179</v>
      </c>
    </row>
    <row r="6716" spans="1:2" x14ac:dyDescent="0.25">
      <c r="A6716" s="65" t="s">
        <v>7593</v>
      </c>
      <c r="B6716" s="66">
        <v>579461</v>
      </c>
    </row>
    <row r="6717" spans="1:2" x14ac:dyDescent="0.25">
      <c r="A6717" s="65" t="s">
        <v>7594</v>
      </c>
      <c r="B6717" s="66">
        <v>488750</v>
      </c>
    </row>
    <row r="6718" spans="1:2" x14ac:dyDescent="0.25">
      <c r="A6718" s="65" t="s">
        <v>7595</v>
      </c>
      <c r="B6718" s="66">
        <v>66569</v>
      </c>
    </row>
    <row r="6719" spans="1:2" x14ac:dyDescent="0.25">
      <c r="A6719" s="65" t="s">
        <v>7596</v>
      </c>
      <c r="B6719" s="66">
        <v>582087</v>
      </c>
    </row>
    <row r="6720" spans="1:2" x14ac:dyDescent="0.25">
      <c r="A6720" s="65" t="s">
        <v>12601</v>
      </c>
      <c r="B6720" s="66">
        <v>593893</v>
      </c>
    </row>
    <row r="6721" spans="1:2" x14ac:dyDescent="0.25">
      <c r="A6721" s="65" t="s">
        <v>7597</v>
      </c>
      <c r="B6721" s="66">
        <v>578366</v>
      </c>
    </row>
    <row r="6722" spans="1:2" x14ac:dyDescent="0.25">
      <c r="A6722" s="65" t="s">
        <v>7598</v>
      </c>
      <c r="B6722" s="66">
        <v>575579</v>
      </c>
    </row>
    <row r="6723" spans="1:2" x14ac:dyDescent="0.25">
      <c r="A6723" s="65" t="s">
        <v>7599</v>
      </c>
      <c r="B6723" s="66">
        <v>493074</v>
      </c>
    </row>
    <row r="6724" spans="1:2" x14ac:dyDescent="0.25">
      <c r="A6724" s="65" t="s">
        <v>7599</v>
      </c>
      <c r="B6724" s="66">
        <v>579003</v>
      </c>
    </row>
    <row r="6725" spans="1:2" x14ac:dyDescent="0.25">
      <c r="A6725" s="65" t="s">
        <v>7600</v>
      </c>
      <c r="B6725" s="66">
        <v>210661</v>
      </c>
    </row>
    <row r="6726" spans="1:2" x14ac:dyDescent="0.25">
      <c r="A6726" s="65" t="s">
        <v>12602</v>
      </c>
      <c r="B6726" s="66">
        <v>594124</v>
      </c>
    </row>
    <row r="6727" spans="1:2" x14ac:dyDescent="0.25">
      <c r="A6727" s="65" t="s">
        <v>7601</v>
      </c>
      <c r="B6727" s="66">
        <v>104234</v>
      </c>
    </row>
    <row r="6728" spans="1:2" x14ac:dyDescent="0.25">
      <c r="A6728" s="65" t="s">
        <v>7602</v>
      </c>
      <c r="B6728" s="66">
        <v>586647</v>
      </c>
    </row>
    <row r="6729" spans="1:2" x14ac:dyDescent="0.25">
      <c r="A6729" s="65" t="s">
        <v>7603</v>
      </c>
      <c r="B6729" s="66">
        <v>494120</v>
      </c>
    </row>
    <row r="6730" spans="1:2" x14ac:dyDescent="0.25">
      <c r="A6730" s="65" t="s">
        <v>7604</v>
      </c>
      <c r="B6730" s="66">
        <v>210666</v>
      </c>
    </row>
    <row r="6731" spans="1:2" x14ac:dyDescent="0.25">
      <c r="A6731" s="65" t="s">
        <v>7605</v>
      </c>
      <c r="B6731" s="66">
        <v>588750</v>
      </c>
    </row>
    <row r="6732" spans="1:2" x14ac:dyDescent="0.25">
      <c r="A6732" s="65" t="s">
        <v>7606</v>
      </c>
      <c r="B6732" s="66">
        <v>103995</v>
      </c>
    </row>
    <row r="6733" spans="1:2" x14ac:dyDescent="0.25">
      <c r="A6733" s="65" t="s">
        <v>7607</v>
      </c>
      <c r="B6733" s="66">
        <v>272471</v>
      </c>
    </row>
    <row r="6734" spans="1:2" x14ac:dyDescent="0.25">
      <c r="A6734" s="65" t="s">
        <v>7608</v>
      </c>
      <c r="B6734" s="66">
        <v>591866</v>
      </c>
    </row>
    <row r="6735" spans="1:2" x14ac:dyDescent="0.25">
      <c r="A6735" s="65" t="s">
        <v>7609</v>
      </c>
      <c r="B6735" s="66">
        <v>577598</v>
      </c>
    </row>
    <row r="6736" spans="1:2" x14ac:dyDescent="0.25">
      <c r="A6736" s="65" t="s">
        <v>7610</v>
      </c>
      <c r="B6736" s="66">
        <v>591768</v>
      </c>
    </row>
    <row r="6737" spans="1:2" x14ac:dyDescent="0.25">
      <c r="A6737" s="65" t="s">
        <v>7611</v>
      </c>
      <c r="B6737" s="66">
        <v>593318</v>
      </c>
    </row>
    <row r="6738" spans="1:2" x14ac:dyDescent="0.25">
      <c r="A6738" s="65" t="s">
        <v>7612</v>
      </c>
      <c r="B6738" s="66">
        <v>575157</v>
      </c>
    </row>
    <row r="6739" spans="1:2" x14ac:dyDescent="0.25">
      <c r="A6739" s="65" t="s">
        <v>7613</v>
      </c>
      <c r="B6739" s="66">
        <v>591931</v>
      </c>
    </row>
    <row r="6740" spans="1:2" x14ac:dyDescent="0.25">
      <c r="A6740" s="65" t="s">
        <v>7614</v>
      </c>
      <c r="B6740" s="66">
        <v>256078</v>
      </c>
    </row>
    <row r="6741" spans="1:2" x14ac:dyDescent="0.25">
      <c r="A6741" s="65" t="s">
        <v>7615</v>
      </c>
      <c r="B6741" s="66">
        <v>589563</v>
      </c>
    </row>
    <row r="6742" spans="1:2" x14ac:dyDescent="0.25">
      <c r="A6742" s="65" t="s">
        <v>7616</v>
      </c>
      <c r="B6742" s="66">
        <v>577984</v>
      </c>
    </row>
    <row r="6743" spans="1:2" x14ac:dyDescent="0.25">
      <c r="A6743" s="65" t="s">
        <v>7617</v>
      </c>
      <c r="B6743" s="66">
        <v>210671</v>
      </c>
    </row>
    <row r="6744" spans="1:2" x14ac:dyDescent="0.25">
      <c r="A6744" s="65" t="s">
        <v>7618</v>
      </c>
      <c r="B6744" s="66">
        <v>593405</v>
      </c>
    </row>
    <row r="6745" spans="1:2" x14ac:dyDescent="0.25">
      <c r="A6745" s="65" t="s">
        <v>7619</v>
      </c>
      <c r="B6745" s="66">
        <v>256087</v>
      </c>
    </row>
    <row r="6746" spans="1:2" x14ac:dyDescent="0.25">
      <c r="A6746" s="65" t="s">
        <v>7620</v>
      </c>
      <c r="B6746" s="66">
        <v>210677</v>
      </c>
    </row>
    <row r="6747" spans="1:2" x14ac:dyDescent="0.25">
      <c r="A6747" s="65" t="s">
        <v>7621</v>
      </c>
      <c r="B6747" s="66">
        <v>497414</v>
      </c>
    </row>
    <row r="6748" spans="1:2" x14ac:dyDescent="0.25">
      <c r="A6748" s="65" t="s">
        <v>7622</v>
      </c>
      <c r="B6748" s="66">
        <v>592543</v>
      </c>
    </row>
    <row r="6749" spans="1:2" x14ac:dyDescent="0.25">
      <c r="A6749" s="65" t="s">
        <v>7623</v>
      </c>
      <c r="B6749" s="66">
        <v>494123</v>
      </c>
    </row>
    <row r="6750" spans="1:2" x14ac:dyDescent="0.25">
      <c r="A6750" s="65" t="s">
        <v>7624</v>
      </c>
      <c r="B6750" s="66">
        <v>575724</v>
      </c>
    </row>
    <row r="6751" spans="1:2" x14ac:dyDescent="0.25">
      <c r="A6751" s="65" t="s">
        <v>7625</v>
      </c>
      <c r="B6751" s="66">
        <v>210686</v>
      </c>
    </row>
    <row r="6752" spans="1:2" x14ac:dyDescent="0.25">
      <c r="A6752" s="65" t="s">
        <v>7625</v>
      </c>
      <c r="B6752" s="66">
        <v>210691</v>
      </c>
    </row>
    <row r="6753" spans="1:2" x14ac:dyDescent="0.25">
      <c r="A6753" s="65" t="s">
        <v>7625</v>
      </c>
      <c r="B6753" s="66">
        <v>210694</v>
      </c>
    </row>
    <row r="6754" spans="1:2" x14ac:dyDescent="0.25">
      <c r="A6754" s="65" t="s">
        <v>7626</v>
      </c>
      <c r="B6754" s="66">
        <v>578392</v>
      </c>
    </row>
    <row r="6755" spans="1:2" x14ac:dyDescent="0.25">
      <c r="A6755" s="65" t="s">
        <v>7627</v>
      </c>
      <c r="B6755" s="66">
        <v>2201</v>
      </c>
    </row>
    <row r="6756" spans="1:2" x14ac:dyDescent="0.25">
      <c r="A6756" s="65" t="s">
        <v>7628</v>
      </c>
      <c r="B6756" s="66">
        <v>578972</v>
      </c>
    </row>
    <row r="6757" spans="1:2" x14ac:dyDescent="0.25">
      <c r="A6757" s="65" t="s">
        <v>7629</v>
      </c>
      <c r="B6757" s="66">
        <v>582163</v>
      </c>
    </row>
    <row r="6758" spans="1:2" x14ac:dyDescent="0.25">
      <c r="A6758" s="65" t="s">
        <v>7630</v>
      </c>
      <c r="B6758" s="66">
        <v>578971</v>
      </c>
    </row>
    <row r="6759" spans="1:2" x14ac:dyDescent="0.25">
      <c r="A6759" s="65" t="s">
        <v>7631</v>
      </c>
      <c r="B6759" s="66">
        <v>579891</v>
      </c>
    </row>
    <row r="6760" spans="1:2" x14ac:dyDescent="0.25">
      <c r="A6760" s="65" t="s">
        <v>7632</v>
      </c>
      <c r="B6760" s="66">
        <v>104761</v>
      </c>
    </row>
    <row r="6761" spans="1:2" x14ac:dyDescent="0.25">
      <c r="A6761" s="65" t="s">
        <v>7633</v>
      </c>
      <c r="B6761" s="66">
        <v>493044</v>
      </c>
    </row>
    <row r="6762" spans="1:2" x14ac:dyDescent="0.25">
      <c r="A6762" s="65" t="s">
        <v>7634</v>
      </c>
      <c r="B6762" s="66">
        <v>66579</v>
      </c>
    </row>
    <row r="6763" spans="1:2" x14ac:dyDescent="0.25">
      <c r="A6763" s="65" t="s">
        <v>7635</v>
      </c>
      <c r="B6763" s="66">
        <v>104003</v>
      </c>
    </row>
    <row r="6764" spans="1:2" x14ac:dyDescent="0.25">
      <c r="A6764" s="65" t="s">
        <v>7636</v>
      </c>
      <c r="B6764" s="66">
        <v>210699</v>
      </c>
    </row>
    <row r="6765" spans="1:2" x14ac:dyDescent="0.25">
      <c r="A6765" s="65" t="s">
        <v>7637</v>
      </c>
      <c r="B6765" s="66">
        <v>60655</v>
      </c>
    </row>
    <row r="6766" spans="1:2" x14ac:dyDescent="0.25">
      <c r="A6766" s="65" t="s">
        <v>7638</v>
      </c>
      <c r="B6766" s="66">
        <v>582336</v>
      </c>
    </row>
    <row r="6767" spans="1:2" x14ac:dyDescent="0.25">
      <c r="A6767" s="65" t="s">
        <v>7639</v>
      </c>
      <c r="B6767" s="66">
        <v>224962</v>
      </c>
    </row>
    <row r="6768" spans="1:2" x14ac:dyDescent="0.25">
      <c r="A6768" s="65" t="s">
        <v>7639</v>
      </c>
      <c r="B6768" s="66">
        <v>577180</v>
      </c>
    </row>
    <row r="6769" spans="1:2" x14ac:dyDescent="0.25">
      <c r="A6769" s="65" t="s">
        <v>7640</v>
      </c>
      <c r="B6769" s="66">
        <v>43246</v>
      </c>
    </row>
    <row r="6770" spans="1:2" x14ac:dyDescent="0.25">
      <c r="A6770" s="65" t="s">
        <v>7641</v>
      </c>
      <c r="B6770" s="66">
        <v>493450</v>
      </c>
    </row>
    <row r="6771" spans="1:2" x14ac:dyDescent="0.25">
      <c r="A6771" s="65" t="s">
        <v>115</v>
      </c>
      <c r="B6771" s="66">
        <v>217409</v>
      </c>
    </row>
    <row r="6772" spans="1:2" x14ac:dyDescent="0.25">
      <c r="A6772" s="65" t="s">
        <v>7642</v>
      </c>
      <c r="B6772" s="66">
        <v>578114</v>
      </c>
    </row>
    <row r="6773" spans="1:2" x14ac:dyDescent="0.25">
      <c r="A6773" s="65" t="s">
        <v>7643</v>
      </c>
      <c r="B6773" s="66">
        <v>371520</v>
      </c>
    </row>
    <row r="6774" spans="1:2" x14ac:dyDescent="0.25">
      <c r="A6774" s="65" t="s">
        <v>7644</v>
      </c>
      <c r="B6774" s="66">
        <v>492963</v>
      </c>
    </row>
    <row r="6775" spans="1:2" x14ac:dyDescent="0.25">
      <c r="A6775" s="65" t="s">
        <v>7644</v>
      </c>
      <c r="B6775" s="66">
        <v>578007</v>
      </c>
    </row>
    <row r="6776" spans="1:2" x14ac:dyDescent="0.25">
      <c r="A6776" s="65" t="s">
        <v>7644</v>
      </c>
      <c r="B6776" s="66">
        <v>578084</v>
      </c>
    </row>
    <row r="6777" spans="1:2" x14ac:dyDescent="0.25">
      <c r="A6777" s="65" t="s">
        <v>7644</v>
      </c>
      <c r="B6777" s="66">
        <v>580364</v>
      </c>
    </row>
    <row r="6778" spans="1:2" x14ac:dyDescent="0.25">
      <c r="A6778" s="65" t="s">
        <v>7644</v>
      </c>
      <c r="B6778" s="66">
        <v>583058</v>
      </c>
    </row>
    <row r="6779" spans="1:2" x14ac:dyDescent="0.25">
      <c r="A6779" s="65" t="s">
        <v>7645</v>
      </c>
      <c r="B6779" s="66">
        <v>58763</v>
      </c>
    </row>
    <row r="6780" spans="1:2" x14ac:dyDescent="0.25">
      <c r="A6780" s="65" t="s">
        <v>7646</v>
      </c>
      <c r="B6780" s="66">
        <v>492735</v>
      </c>
    </row>
    <row r="6781" spans="1:2" x14ac:dyDescent="0.25">
      <c r="A6781" s="65" t="s">
        <v>7647</v>
      </c>
      <c r="B6781" s="66">
        <v>577672</v>
      </c>
    </row>
    <row r="6782" spans="1:2" x14ac:dyDescent="0.25">
      <c r="A6782" s="65" t="s">
        <v>7648</v>
      </c>
      <c r="B6782" s="66">
        <v>292715</v>
      </c>
    </row>
    <row r="6783" spans="1:2" x14ac:dyDescent="0.25">
      <c r="A6783" s="65" t="s">
        <v>7649</v>
      </c>
      <c r="B6783" s="66">
        <v>575720</v>
      </c>
    </row>
    <row r="6784" spans="1:2" x14ac:dyDescent="0.25">
      <c r="A6784" s="65" t="s">
        <v>7650</v>
      </c>
      <c r="B6784" s="66">
        <v>105007</v>
      </c>
    </row>
    <row r="6785" spans="1:2" x14ac:dyDescent="0.25">
      <c r="A6785" s="65" t="s">
        <v>7651</v>
      </c>
      <c r="B6785" s="66">
        <v>60657</v>
      </c>
    </row>
    <row r="6786" spans="1:2" x14ac:dyDescent="0.25">
      <c r="A6786" s="65" t="s">
        <v>7652</v>
      </c>
      <c r="B6786" s="66">
        <v>66582</v>
      </c>
    </row>
    <row r="6787" spans="1:2" x14ac:dyDescent="0.25">
      <c r="A6787" s="65" t="s">
        <v>12603</v>
      </c>
      <c r="B6787" s="66">
        <v>2205</v>
      </c>
    </row>
    <row r="6788" spans="1:2" x14ac:dyDescent="0.25">
      <c r="A6788" s="65" t="s">
        <v>7653</v>
      </c>
      <c r="B6788" s="66">
        <v>579885</v>
      </c>
    </row>
    <row r="6789" spans="1:2" x14ac:dyDescent="0.25">
      <c r="A6789" s="65" t="s">
        <v>7654</v>
      </c>
      <c r="B6789" s="66">
        <v>492118</v>
      </c>
    </row>
    <row r="6790" spans="1:2" x14ac:dyDescent="0.25">
      <c r="A6790" s="65" t="s">
        <v>7655</v>
      </c>
      <c r="B6790" s="66">
        <v>210742</v>
      </c>
    </row>
    <row r="6791" spans="1:2" x14ac:dyDescent="0.25">
      <c r="A6791" s="65" t="s">
        <v>7656</v>
      </c>
      <c r="B6791" s="66">
        <v>60662</v>
      </c>
    </row>
    <row r="6792" spans="1:2" x14ac:dyDescent="0.25">
      <c r="A6792" s="65" t="s">
        <v>7657</v>
      </c>
      <c r="B6792" s="66">
        <v>210744</v>
      </c>
    </row>
    <row r="6793" spans="1:2" x14ac:dyDescent="0.25">
      <c r="A6793" s="65" t="s">
        <v>7658</v>
      </c>
      <c r="B6793" s="66">
        <v>210747</v>
      </c>
    </row>
    <row r="6794" spans="1:2" x14ac:dyDescent="0.25">
      <c r="A6794" s="65" t="s">
        <v>7659</v>
      </c>
      <c r="B6794" s="66">
        <v>582006</v>
      </c>
    </row>
    <row r="6795" spans="1:2" x14ac:dyDescent="0.25">
      <c r="A6795" s="65" t="s">
        <v>7658</v>
      </c>
      <c r="B6795" s="66">
        <v>60663</v>
      </c>
    </row>
    <row r="6796" spans="1:2" x14ac:dyDescent="0.25">
      <c r="A6796" s="65" t="s">
        <v>7660</v>
      </c>
      <c r="B6796" s="66">
        <v>581312</v>
      </c>
    </row>
    <row r="6797" spans="1:2" x14ac:dyDescent="0.25">
      <c r="A6797" s="65" t="s">
        <v>7661</v>
      </c>
      <c r="B6797" s="66">
        <v>107284</v>
      </c>
    </row>
    <row r="6798" spans="1:2" x14ac:dyDescent="0.25">
      <c r="A6798" s="65" t="s">
        <v>7662</v>
      </c>
      <c r="B6798" s="66">
        <v>490274</v>
      </c>
    </row>
    <row r="6799" spans="1:2" x14ac:dyDescent="0.25">
      <c r="A6799" s="65" t="s">
        <v>7663</v>
      </c>
      <c r="B6799" s="66">
        <v>592956</v>
      </c>
    </row>
    <row r="6800" spans="1:2" x14ac:dyDescent="0.25">
      <c r="A6800" s="65" t="s">
        <v>7663</v>
      </c>
      <c r="B6800" s="66">
        <v>594433</v>
      </c>
    </row>
    <row r="6801" spans="1:2" x14ac:dyDescent="0.25">
      <c r="A6801" s="65" t="s">
        <v>7664</v>
      </c>
      <c r="B6801" s="66">
        <v>105011</v>
      </c>
    </row>
    <row r="6802" spans="1:2" x14ac:dyDescent="0.25">
      <c r="A6802" s="65" t="s">
        <v>7664</v>
      </c>
      <c r="B6802" s="66">
        <v>106582</v>
      </c>
    </row>
    <row r="6803" spans="1:2" x14ac:dyDescent="0.25">
      <c r="A6803" s="65" t="s">
        <v>7665</v>
      </c>
      <c r="B6803" s="66">
        <v>589022</v>
      </c>
    </row>
    <row r="6804" spans="1:2" x14ac:dyDescent="0.25">
      <c r="A6804" s="65" t="s">
        <v>7666</v>
      </c>
      <c r="B6804" s="66">
        <v>493223</v>
      </c>
    </row>
    <row r="6805" spans="1:2" x14ac:dyDescent="0.25">
      <c r="A6805" s="65" t="s">
        <v>7667</v>
      </c>
      <c r="B6805" s="66">
        <v>575599</v>
      </c>
    </row>
    <row r="6806" spans="1:2" x14ac:dyDescent="0.25">
      <c r="A6806" s="65" t="s">
        <v>7668</v>
      </c>
      <c r="B6806" s="66">
        <v>210758</v>
      </c>
    </row>
    <row r="6807" spans="1:2" x14ac:dyDescent="0.25">
      <c r="A6807" s="65" t="s">
        <v>7669</v>
      </c>
      <c r="B6807" s="66">
        <v>290002</v>
      </c>
    </row>
    <row r="6808" spans="1:2" x14ac:dyDescent="0.25">
      <c r="A6808" s="65" t="s">
        <v>7670</v>
      </c>
      <c r="B6808" s="66">
        <v>278676</v>
      </c>
    </row>
    <row r="6809" spans="1:2" x14ac:dyDescent="0.25">
      <c r="A6809" s="65" t="s">
        <v>116</v>
      </c>
      <c r="B6809" s="66">
        <v>66585</v>
      </c>
    </row>
    <row r="6810" spans="1:2" x14ac:dyDescent="0.25">
      <c r="A6810" s="65" t="s">
        <v>116</v>
      </c>
      <c r="B6810" s="66">
        <v>210759</v>
      </c>
    </row>
    <row r="6811" spans="1:2" x14ac:dyDescent="0.25">
      <c r="A6811" s="65" t="s">
        <v>7671</v>
      </c>
      <c r="B6811" s="66">
        <v>577863</v>
      </c>
    </row>
    <row r="6812" spans="1:2" x14ac:dyDescent="0.25">
      <c r="A6812" s="65" t="s">
        <v>7672</v>
      </c>
      <c r="B6812" s="66">
        <v>105013</v>
      </c>
    </row>
    <row r="6813" spans="1:2" x14ac:dyDescent="0.25">
      <c r="A6813" s="65" t="s">
        <v>7673</v>
      </c>
      <c r="B6813" s="66">
        <v>491244</v>
      </c>
    </row>
    <row r="6814" spans="1:2" x14ac:dyDescent="0.25">
      <c r="A6814" s="65" t="s">
        <v>7672</v>
      </c>
      <c r="B6814" s="66">
        <v>587035</v>
      </c>
    </row>
    <row r="6815" spans="1:2" x14ac:dyDescent="0.25">
      <c r="A6815" s="65" t="s">
        <v>7673</v>
      </c>
      <c r="B6815" s="66">
        <v>60667</v>
      </c>
    </row>
    <row r="6816" spans="1:2" x14ac:dyDescent="0.25">
      <c r="A6816" s="65" t="s">
        <v>7674</v>
      </c>
      <c r="B6816" s="66">
        <v>490751</v>
      </c>
    </row>
    <row r="6817" spans="1:2" x14ac:dyDescent="0.25">
      <c r="A6817" s="65" t="s">
        <v>7675</v>
      </c>
      <c r="B6817" s="66">
        <v>277048</v>
      </c>
    </row>
    <row r="6818" spans="1:2" x14ac:dyDescent="0.25">
      <c r="A6818" s="65" t="s">
        <v>7676</v>
      </c>
      <c r="B6818" s="66">
        <v>582724</v>
      </c>
    </row>
    <row r="6819" spans="1:2" x14ac:dyDescent="0.25">
      <c r="A6819" s="65" t="s">
        <v>7677</v>
      </c>
      <c r="B6819" s="66">
        <v>256258</v>
      </c>
    </row>
    <row r="6820" spans="1:2" x14ac:dyDescent="0.25">
      <c r="A6820" s="65" t="s">
        <v>12604</v>
      </c>
      <c r="B6820" s="66">
        <v>594377</v>
      </c>
    </row>
    <row r="6821" spans="1:2" x14ac:dyDescent="0.25">
      <c r="A6821" s="65" t="s">
        <v>7678</v>
      </c>
      <c r="B6821" s="66">
        <v>371537</v>
      </c>
    </row>
    <row r="6822" spans="1:2" x14ac:dyDescent="0.25">
      <c r="A6822" s="65" t="s">
        <v>7679</v>
      </c>
      <c r="B6822" s="66">
        <v>487191</v>
      </c>
    </row>
    <row r="6823" spans="1:2" x14ac:dyDescent="0.25">
      <c r="A6823" s="65" t="s">
        <v>7680</v>
      </c>
      <c r="B6823" s="66">
        <v>210765</v>
      </c>
    </row>
    <row r="6824" spans="1:2" x14ac:dyDescent="0.25">
      <c r="A6824" s="65" t="s">
        <v>7681</v>
      </c>
      <c r="B6824" s="66">
        <v>492099</v>
      </c>
    </row>
    <row r="6825" spans="1:2" x14ac:dyDescent="0.25">
      <c r="A6825" s="65" t="s">
        <v>12605</v>
      </c>
      <c r="B6825" s="66">
        <v>594368</v>
      </c>
    </row>
    <row r="6826" spans="1:2" x14ac:dyDescent="0.25">
      <c r="A6826" s="65" t="s">
        <v>7682</v>
      </c>
      <c r="B6826" s="66">
        <v>483594</v>
      </c>
    </row>
    <row r="6827" spans="1:2" x14ac:dyDescent="0.25">
      <c r="A6827" s="65" t="s">
        <v>7683</v>
      </c>
      <c r="B6827" s="66">
        <v>593666</v>
      </c>
    </row>
    <row r="6828" spans="1:2" x14ac:dyDescent="0.25">
      <c r="A6828" s="65" t="s">
        <v>7684</v>
      </c>
      <c r="B6828" s="66">
        <v>361468</v>
      </c>
    </row>
    <row r="6829" spans="1:2" x14ac:dyDescent="0.25">
      <c r="A6829" s="65" t="s">
        <v>7685</v>
      </c>
      <c r="B6829" s="66">
        <v>576600</v>
      </c>
    </row>
    <row r="6830" spans="1:2" x14ac:dyDescent="0.25">
      <c r="A6830" s="65" t="s">
        <v>7686</v>
      </c>
      <c r="B6830" s="66">
        <v>225637</v>
      </c>
    </row>
    <row r="6831" spans="1:2" x14ac:dyDescent="0.25">
      <c r="A6831" s="65" t="s">
        <v>7687</v>
      </c>
      <c r="B6831" s="66">
        <v>490998</v>
      </c>
    </row>
    <row r="6832" spans="1:2" x14ac:dyDescent="0.25">
      <c r="A6832" s="65" t="s">
        <v>7688</v>
      </c>
      <c r="B6832" s="66">
        <v>575680</v>
      </c>
    </row>
    <row r="6833" spans="1:2" x14ac:dyDescent="0.25">
      <c r="A6833" s="65" t="s">
        <v>7689</v>
      </c>
      <c r="B6833" s="66">
        <v>488786</v>
      </c>
    </row>
    <row r="6834" spans="1:2" x14ac:dyDescent="0.25">
      <c r="A6834" s="65" t="s">
        <v>7689</v>
      </c>
      <c r="B6834" s="66">
        <v>581675</v>
      </c>
    </row>
    <row r="6835" spans="1:2" x14ac:dyDescent="0.25">
      <c r="A6835" s="65" t="s">
        <v>7690</v>
      </c>
      <c r="B6835" s="66">
        <v>577325</v>
      </c>
    </row>
    <row r="6836" spans="1:2" x14ac:dyDescent="0.25">
      <c r="A6836" s="65" t="s">
        <v>7691</v>
      </c>
      <c r="B6836" s="66">
        <v>487247</v>
      </c>
    </row>
    <row r="6837" spans="1:2" x14ac:dyDescent="0.25">
      <c r="A6837" s="65" t="s">
        <v>7692</v>
      </c>
      <c r="B6837" s="66">
        <v>273630</v>
      </c>
    </row>
    <row r="6838" spans="1:2" x14ac:dyDescent="0.25">
      <c r="A6838" s="65" t="s">
        <v>7693</v>
      </c>
      <c r="B6838" s="66">
        <v>488846</v>
      </c>
    </row>
    <row r="6839" spans="1:2" x14ac:dyDescent="0.25">
      <c r="A6839" s="65" t="s">
        <v>7694</v>
      </c>
      <c r="B6839" s="66">
        <v>272290</v>
      </c>
    </row>
    <row r="6840" spans="1:2" x14ac:dyDescent="0.25">
      <c r="A6840" s="65" t="s">
        <v>7695</v>
      </c>
      <c r="B6840" s="66">
        <v>585971</v>
      </c>
    </row>
    <row r="6841" spans="1:2" x14ac:dyDescent="0.25">
      <c r="A6841" s="65" t="s">
        <v>7696</v>
      </c>
      <c r="B6841" s="66">
        <v>587842</v>
      </c>
    </row>
    <row r="6842" spans="1:2" x14ac:dyDescent="0.25">
      <c r="A6842" s="65" t="s">
        <v>7697</v>
      </c>
      <c r="B6842" s="66">
        <v>585787</v>
      </c>
    </row>
    <row r="6843" spans="1:2" x14ac:dyDescent="0.25">
      <c r="A6843" s="65" t="s">
        <v>7698</v>
      </c>
      <c r="B6843" s="66">
        <v>292975</v>
      </c>
    </row>
    <row r="6844" spans="1:2" x14ac:dyDescent="0.25">
      <c r="A6844" s="65" t="s">
        <v>12606</v>
      </c>
      <c r="B6844" s="66">
        <v>580717</v>
      </c>
    </row>
    <row r="6845" spans="1:2" x14ac:dyDescent="0.25">
      <c r="A6845" s="65" t="s">
        <v>7699</v>
      </c>
      <c r="B6845" s="66">
        <v>579176</v>
      </c>
    </row>
    <row r="6846" spans="1:2" x14ac:dyDescent="0.25">
      <c r="A6846" s="65" t="s">
        <v>7700</v>
      </c>
      <c r="B6846" s="66">
        <v>219803</v>
      </c>
    </row>
    <row r="6847" spans="1:2" x14ac:dyDescent="0.25">
      <c r="A6847" s="65" t="s">
        <v>7701</v>
      </c>
      <c r="B6847" s="66">
        <v>274197</v>
      </c>
    </row>
    <row r="6848" spans="1:2" x14ac:dyDescent="0.25">
      <c r="A6848" s="65" t="s">
        <v>7702</v>
      </c>
      <c r="B6848" s="66">
        <v>580582</v>
      </c>
    </row>
    <row r="6849" spans="1:2" x14ac:dyDescent="0.25">
      <c r="A6849" s="65" t="s">
        <v>7703</v>
      </c>
      <c r="B6849" s="66">
        <v>574868</v>
      </c>
    </row>
    <row r="6850" spans="1:2" x14ac:dyDescent="0.25">
      <c r="A6850" s="65" t="s">
        <v>7704</v>
      </c>
      <c r="B6850" s="66">
        <v>584156</v>
      </c>
    </row>
    <row r="6851" spans="1:2" x14ac:dyDescent="0.25">
      <c r="A6851" s="65" t="s">
        <v>7705</v>
      </c>
      <c r="B6851" s="66">
        <v>210811</v>
      </c>
    </row>
    <row r="6852" spans="1:2" x14ac:dyDescent="0.25">
      <c r="A6852" s="65" t="s">
        <v>7706</v>
      </c>
      <c r="B6852" s="66">
        <v>584851</v>
      </c>
    </row>
    <row r="6853" spans="1:2" x14ac:dyDescent="0.25">
      <c r="A6853" s="65" t="s">
        <v>7707</v>
      </c>
      <c r="B6853" s="66">
        <v>105015</v>
      </c>
    </row>
    <row r="6854" spans="1:2" x14ac:dyDescent="0.25">
      <c r="A6854" s="65" t="s">
        <v>12607</v>
      </c>
      <c r="B6854" s="66">
        <v>593930</v>
      </c>
    </row>
    <row r="6855" spans="1:2" x14ac:dyDescent="0.25">
      <c r="A6855" s="65" t="s">
        <v>7708</v>
      </c>
      <c r="B6855" s="66">
        <v>106243</v>
      </c>
    </row>
    <row r="6856" spans="1:2" x14ac:dyDescent="0.25">
      <c r="A6856" s="65" t="s">
        <v>7709</v>
      </c>
      <c r="B6856" s="66">
        <v>493065</v>
      </c>
    </row>
    <row r="6857" spans="1:2" x14ac:dyDescent="0.25">
      <c r="A6857" s="65" t="s">
        <v>7710</v>
      </c>
      <c r="B6857" s="66">
        <v>491498</v>
      </c>
    </row>
    <row r="6858" spans="1:2" x14ac:dyDescent="0.25">
      <c r="A6858" s="65" t="s">
        <v>7711</v>
      </c>
      <c r="B6858" s="66">
        <v>105017</v>
      </c>
    </row>
    <row r="6859" spans="1:2" x14ac:dyDescent="0.25">
      <c r="A6859" s="65" t="s">
        <v>7711</v>
      </c>
      <c r="B6859" s="66">
        <v>371557</v>
      </c>
    </row>
    <row r="6860" spans="1:2" x14ac:dyDescent="0.25">
      <c r="A6860" s="65" t="s">
        <v>7711</v>
      </c>
      <c r="B6860" s="66">
        <v>374818</v>
      </c>
    </row>
    <row r="6861" spans="1:2" x14ac:dyDescent="0.25">
      <c r="A6861" s="65" t="s">
        <v>7712</v>
      </c>
      <c r="B6861" s="66">
        <v>578469</v>
      </c>
    </row>
    <row r="6862" spans="1:2" x14ac:dyDescent="0.25">
      <c r="A6862" s="65" t="s">
        <v>7712</v>
      </c>
      <c r="B6862" s="66">
        <v>58782</v>
      </c>
    </row>
    <row r="6863" spans="1:2" x14ac:dyDescent="0.25">
      <c r="A6863" s="65" t="s">
        <v>7713</v>
      </c>
      <c r="B6863" s="66">
        <v>488746</v>
      </c>
    </row>
    <row r="6864" spans="1:2" x14ac:dyDescent="0.25">
      <c r="A6864" s="65" t="s">
        <v>7714</v>
      </c>
      <c r="B6864" s="66">
        <v>578014</v>
      </c>
    </row>
    <row r="6865" spans="1:2" x14ac:dyDescent="0.25">
      <c r="A6865" s="65" t="s">
        <v>12608</v>
      </c>
      <c r="B6865" s="66">
        <v>273041</v>
      </c>
    </row>
    <row r="6866" spans="1:2" x14ac:dyDescent="0.25">
      <c r="A6866" s="65" t="s">
        <v>7715</v>
      </c>
      <c r="B6866" s="66">
        <v>210841</v>
      </c>
    </row>
    <row r="6867" spans="1:2" x14ac:dyDescent="0.25">
      <c r="A6867" s="65" t="s">
        <v>7716</v>
      </c>
      <c r="B6867" s="66">
        <v>588676</v>
      </c>
    </row>
    <row r="6868" spans="1:2" x14ac:dyDescent="0.25">
      <c r="A6868" s="65" t="s">
        <v>7717</v>
      </c>
      <c r="B6868" s="66">
        <v>210848</v>
      </c>
    </row>
    <row r="6869" spans="1:2" x14ac:dyDescent="0.25">
      <c r="A6869" s="65" t="s">
        <v>7718</v>
      </c>
      <c r="B6869" s="66">
        <v>592989</v>
      </c>
    </row>
    <row r="6870" spans="1:2" x14ac:dyDescent="0.25">
      <c r="A6870" s="65" t="s">
        <v>982</v>
      </c>
      <c r="B6870" s="66">
        <v>592353</v>
      </c>
    </row>
    <row r="6871" spans="1:2" x14ac:dyDescent="0.25">
      <c r="A6871" s="65" t="s">
        <v>12609</v>
      </c>
      <c r="B6871" s="66">
        <v>594425</v>
      </c>
    </row>
    <row r="6872" spans="1:2" x14ac:dyDescent="0.25">
      <c r="A6872" s="65" t="s">
        <v>7719</v>
      </c>
      <c r="B6872" s="66">
        <v>589074</v>
      </c>
    </row>
    <row r="6873" spans="1:2" x14ac:dyDescent="0.25">
      <c r="A6873" s="65" t="s">
        <v>7720</v>
      </c>
      <c r="B6873" s="66">
        <v>488744</v>
      </c>
    </row>
    <row r="6874" spans="1:2" x14ac:dyDescent="0.25">
      <c r="A6874" s="65" t="s">
        <v>7721</v>
      </c>
      <c r="B6874" s="66">
        <v>488847</v>
      </c>
    </row>
    <row r="6875" spans="1:2" x14ac:dyDescent="0.25">
      <c r="A6875" s="65" t="s">
        <v>7721</v>
      </c>
      <c r="B6875" s="66">
        <v>577912</v>
      </c>
    </row>
    <row r="6876" spans="1:2" x14ac:dyDescent="0.25">
      <c r="A6876" s="65" t="s">
        <v>7722</v>
      </c>
      <c r="B6876" s="66">
        <v>521893</v>
      </c>
    </row>
    <row r="6877" spans="1:2" x14ac:dyDescent="0.25">
      <c r="A6877" s="65" t="s">
        <v>7723</v>
      </c>
      <c r="B6877" s="66">
        <v>104435</v>
      </c>
    </row>
    <row r="6878" spans="1:2" x14ac:dyDescent="0.25">
      <c r="A6878" s="65" t="s">
        <v>7724</v>
      </c>
      <c r="B6878" s="66">
        <v>592772</v>
      </c>
    </row>
    <row r="6879" spans="1:2" x14ac:dyDescent="0.25">
      <c r="A6879" s="65" t="s">
        <v>7725</v>
      </c>
      <c r="B6879" s="66">
        <v>256560</v>
      </c>
    </row>
    <row r="6880" spans="1:2" x14ac:dyDescent="0.25">
      <c r="A6880" s="65" t="s">
        <v>7726</v>
      </c>
      <c r="B6880" s="66">
        <v>494137</v>
      </c>
    </row>
    <row r="6881" spans="1:2" x14ac:dyDescent="0.25">
      <c r="A6881" s="65" t="s">
        <v>7727</v>
      </c>
      <c r="B6881" s="66">
        <v>580452</v>
      </c>
    </row>
    <row r="6882" spans="1:2" x14ac:dyDescent="0.25">
      <c r="A6882" s="65" t="s">
        <v>7728</v>
      </c>
      <c r="B6882" s="66">
        <v>581673</v>
      </c>
    </row>
    <row r="6883" spans="1:2" x14ac:dyDescent="0.25">
      <c r="A6883" s="65" t="s">
        <v>7729</v>
      </c>
      <c r="B6883" s="66">
        <v>65153</v>
      </c>
    </row>
    <row r="6884" spans="1:2" x14ac:dyDescent="0.25">
      <c r="A6884" s="65" t="s">
        <v>117</v>
      </c>
      <c r="B6884" s="66">
        <v>371596</v>
      </c>
    </row>
    <row r="6885" spans="1:2" x14ac:dyDescent="0.25">
      <c r="A6885" s="65" t="s">
        <v>117</v>
      </c>
      <c r="B6885" s="66">
        <v>490693</v>
      </c>
    </row>
    <row r="6886" spans="1:2" x14ac:dyDescent="0.25">
      <c r="A6886" s="65" t="s">
        <v>117</v>
      </c>
      <c r="B6886" s="66">
        <v>210899</v>
      </c>
    </row>
    <row r="6887" spans="1:2" x14ac:dyDescent="0.25">
      <c r="A6887" s="65" t="s">
        <v>7730</v>
      </c>
      <c r="B6887" s="66">
        <v>210895</v>
      </c>
    </row>
    <row r="6888" spans="1:2" x14ac:dyDescent="0.25">
      <c r="A6888" s="65" t="s">
        <v>7731</v>
      </c>
      <c r="B6888" s="66">
        <v>577418</v>
      </c>
    </row>
    <row r="6889" spans="1:2" x14ac:dyDescent="0.25">
      <c r="A6889" s="65" t="s">
        <v>7732</v>
      </c>
      <c r="B6889" s="66">
        <v>580372</v>
      </c>
    </row>
    <row r="6890" spans="1:2" x14ac:dyDescent="0.25">
      <c r="A6890" s="65" t="s">
        <v>7733</v>
      </c>
      <c r="B6890" s="66">
        <v>587440</v>
      </c>
    </row>
    <row r="6891" spans="1:2" x14ac:dyDescent="0.25">
      <c r="A6891" s="65" t="s">
        <v>7734</v>
      </c>
      <c r="B6891" s="66">
        <v>590536</v>
      </c>
    </row>
    <row r="6892" spans="1:2" x14ac:dyDescent="0.25">
      <c r="A6892" s="65" t="s">
        <v>7735</v>
      </c>
      <c r="B6892" s="66">
        <v>589795</v>
      </c>
    </row>
    <row r="6893" spans="1:2" x14ac:dyDescent="0.25">
      <c r="A6893" s="65" t="s">
        <v>7736</v>
      </c>
      <c r="B6893" s="66">
        <v>225167</v>
      </c>
    </row>
    <row r="6894" spans="1:2" x14ac:dyDescent="0.25">
      <c r="A6894" s="65" t="s">
        <v>7737</v>
      </c>
      <c r="B6894" s="66">
        <v>493051</v>
      </c>
    </row>
    <row r="6895" spans="1:2" x14ac:dyDescent="0.25">
      <c r="A6895" s="65" t="s">
        <v>983</v>
      </c>
      <c r="B6895" s="66">
        <v>592181</v>
      </c>
    </row>
    <row r="6896" spans="1:2" x14ac:dyDescent="0.25">
      <c r="A6896" s="65" t="s">
        <v>7738</v>
      </c>
      <c r="B6896" s="66">
        <v>578758</v>
      </c>
    </row>
    <row r="6897" spans="1:2" x14ac:dyDescent="0.25">
      <c r="A6897" s="65" t="s">
        <v>7739</v>
      </c>
      <c r="B6897" s="66">
        <v>593104</v>
      </c>
    </row>
    <row r="6898" spans="1:2" x14ac:dyDescent="0.25">
      <c r="A6898" s="65" t="s">
        <v>7740</v>
      </c>
      <c r="B6898" s="66">
        <v>574947</v>
      </c>
    </row>
    <row r="6899" spans="1:2" x14ac:dyDescent="0.25">
      <c r="A6899" s="65" t="s">
        <v>7741</v>
      </c>
      <c r="B6899" s="66">
        <v>587981</v>
      </c>
    </row>
    <row r="6900" spans="1:2" x14ac:dyDescent="0.25">
      <c r="A6900" s="65" t="s">
        <v>7742</v>
      </c>
      <c r="B6900" s="66">
        <v>497447</v>
      </c>
    </row>
    <row r="6901" spans="1:2" x14ac:dyDescent="0.25">
      <c r="A6901" s="65" t="s">
        <v>7743</v>
      </c>
      <c r="B6901" s="66">
        <v>105766</v>
      </c>
    </row>
    <row r="6902" spans="1:2" x14ac:dyDescent="0.25">
      <c r="A6902" s="65" t="s">
        <v>7744</v>
      </c>
      <c r="B6902" s="66">
        <v>593418</v>
      </c>
    </row>
    <row r="6903" spans="1:2" x14ac:dyDescent="0.25">
      <c r="A6903" s="65" t="s">
        <v>7745</v>
      </c>
      <c r="B6903" s="66">
        <v>593287</v>
      </c>
    </row>
    <row r="6904" spans="1:2" x14ac:dyDescent="0.25">
      <c r="A6904" s="65" t="s">
        <v>118</v>
      </c>
      <c r="B6904" s="66">
        <v>590449</v>
      </c>
    </row>
    <row r="6905" spans="1:2" x14ac:dyDescent="0.25">
      <c r="A6905" s="65" t="s">
        <v>7746</v>
      </c>
      <c r="B6905" s="66">
        <v>210911</v>
      </c>
    </row>
    <row r="6906" spans="1:2" x14ac:dyDescent="0.25">
      <c r="A6906" s="65" t="s">
        <v>12610</v>
      </c>
      <c r="B6906" s="66">
        <v>593870</v>
      </c>
    </row>
    <row r="6907" spans="1:2" x14ac:dyDescent="0.25">
      <c r="A6907" s="65" t="s">
        <v>7747</v>
      </c>
      <c r="B6907" s="66">
        <v>577768</v>
      </c>
    </row>
    <row r="6908" spans="1:2" x14ac:dyDescent="0.25">
      <c r="A6908" s="65" t="s">
        <v>7748</v>
      </c>
      <c r="B6908" s="66">
        <v>583200</v>
      </c>
    </row>
    <row r="6909" spans="1:2" x14ac:dyDescent="0.25">
      <c r="A6909" s="65" t="s">
        <v>7749</v>
      </c>
      <c r="B6909" s="66">
        <v>580693</v>
      </c>
    </row>
    <row r="6910" spans="1:2" x14ac:dyDescent="0.25">
      <c r="A6910" s="65" t="s">
        <v>7750</v>
      </c>
      <c r="B6910" s="66">
        <v>591626</v>
      </c>
    </row>
    <row r="6911" spans="1:2" x14ac:dyDescent="0.25">
      <c r="A6911" s="65" t="s">
        <v>7750</v>
      </c>
      <c r="B6911" s="66">
        <v>592092</v>
      </c>
    </row>
    <row r="6912" spans="1:2" x14ac:dyDescent="0.25">
      <c r="A6912" s="65" t="s">
        <v>7751</v>
      </c>
      <c r="B6912" s="66">
        <v>578275</v>
      </c>
    </row>
    <row r="6913" spans="1:2" x14ac:dyDescent="0.25">
      <c r="A6913" s="65" t="s">
        <v>7752</v>
      </c>
      <c r="B6913" s="66">
        <v>591233</v>
      </c>
    </row>
    <row r="6914" spans="1:2" x14ac:dyDescent="0.25">
      <c r="A6914" s="65" t="s">
        <v>7753</v>
      </c>
      <c r="B6914" s="66">
        <v>225186</v>
      </c>
    </row>
    <row r="6915" spans="1:2" x14ac:dyDescent="0.25">
      <c r="A6915" s="65" t="s">
        <v>12611</v>
      </c>
      <c r="B6915" s="66">
        <v>594234</v>
      </c>
    </row>
    <row r="6916" spans="1:2" x14ac:dyDescent="0.25">
      <c r="A6916" s="65" t="s">
        <v>7754</v>
      </c>
      <c r="B6916" s="66">
        <v>582503</v>
      </c>
    </row>
    <row r="6917" spans="1:2" x14ac:dyDescent="0.25">
      <c r="A6917" s="65" t="s">
        <v>119</v>
      </c>
      <c r="B6917" s="66">
        <v>583002</v>
      </c>
    </row>
    <row r="6918" spans="1:2" x14ac:dyDescent="0.25">
      <c r="A6918" s="65" t="s">
        <v>7755</v>
      </c>
      <c r="B6918" s="66">
        <v>210924</v>
      </c>
    </row>
    <row r="6919" spans="1:2" x14ac:dyDescent="0.25">
      <c r="A6919" s="65" t="s">
        <v>7756</v>
      </c>
      <c r="B6919" s="66">
        <v>593695</v>
      </c>
    </row>
    <row r="6920" spans="1:2" x14ac:dyDescent="0.25">
      <c r="A6920" s="65" t="s">
        <v>7757</v>
      </c>
      <c r="B6920" s="66">
        <v>575924</v>
      </c>
    </row>
    <row r="6921" spans="1:2" x14ac:dyDescent="0.25">
      <c r="A6921" s="65" t="s">
        <v>7758</v>
      </c>
      <c r="B6921" s="66">
        <v>582482</v>
      </c>
    </row>
    <row r="6922" spans="1:2" x14ac:dyDescent="0.25">
      <c r="A6922" s="65" t="s">
        <v>7759</v>
      </c>
      <c r="B6922" s="66">
        <v>491502</v>
      </c>
    </row>
    <row r="6923" spans="1:2" x14ac:dyDescent="0.25">
      <c r="A6923" s="65" t="s">
        <v>7759</v>
      </c>
      <c r="B6923" s="66">
        <v>575303</v>
      </c>
    </row>
    <row r="6924" spans="1:2" x14ac:dyDescent="0.25">
      <c r="A6924" s="65" t="s">
        <v>7760</v>
      </c>
      <c r="B6924" s="66">
        <v>576097</v>
      </c>
    </row>
    <row r="6925" spans="1:2" x14ac:dyDescent="0.25">
      <c r="A6925" s="65" t="s">
        <v>7761</v>
      </c>
      <c r="B6925" s="66">
        <v>593305</v>
      </c>
    </row>
    <row r="6926" spans="1:2" x14ac:dyDescent="0.25">
      <c r="A6926" s="65" t="s">
        <v>7762</v>
      </c>
      <c r="B6926" s="66">
        <v>104439</v>
      </c>
    </row>
    <row r="6927" spans="1:2" x14ac:dyDescent="0.25">
      <c r="A6927" s="65" t="s">
        <v>7763</v>
      </c>
      <c r="B6927" s="66">
        <v>58809</v>
      </c>
    </row>
    <row r="6928" spans="1:2" x14ac:dyDescent="0.25">
      <c r="A6928" s="65" t="s">
        <v>7764</v>
      </c>
      <c r="B6928" s="66">
        <v>592826</v>
      </c>
    </row>
    <row r="6929" spans="1:2" x14ac:dyDescent="0.25">
      <c r="A6929" s="65" t="s">
        <v>984</v>
      </c>
      <c r="B6929" s="66">
        <v>278678</v>
      </c>
    </row>
    <row r="6930" spans="1:2" x14ac:dyDescent="0.25">
      <c r="A6930" s="65" t="s">
        <v>7765</v>
      </c>
      <c r="B6930" s="66">
        <v>210968</v>
      </c>
    </row>
    <row r="6931" spans="1:2" x14ac:dyDescent="0.25">
      <c r="A6931" s="65" t="s">
        <v>7766</v>
      </c>
      <c r="B6931" s="66">
        <v>491424</v>
      </c>
    </row>
    <row r="6932" spans="1:2" x14ac:dyDescent="0.25">
      <c r="A6932" s="65" t="s">
        <v>7767</v>
      </c>
      <c r="B6932" s="66">
        <v>576146</v>
      </c>
    </row>
    <row r="6933" spans="1:2" x14ac:dyDescent="0.25">
      <c r="A6933" s="65" t="s">
        <v>7768</v>
      </c>
      <c r="B6933" s="66">
        <v>579244</v>
      </c>
    </row>
    <row r="6934" spans="1:2" x14ac:dyDescent="0.25">
      <c r="A6934" s="65" t="s">
        <v>7769</v>
      </c>
      <c r="B6934" s="66">
        <v>210972</v>
      </c>
    </row>
    <row r="6935" spans="1:2" x14ac:dyDescent="0.25">
      <c r="A6935" s="65" t="s">
        <v>7770</v>
      </c>
      <c r="B6935" s="66">
        <v>590906</v>
      </c>
    </row>
    <row r="6936" spans="1:2" x14ac:dyDescent="0.25">
      <c r="A6936" s="65" t="s">
        <v>7771</v>
      </c>
      <c r="B6936" s="66">
        <v>583456</v>
      </c>
    </row>
    <row r="6937" spans="1:2" x14ac:dyDescent="0.25">
      <c r="A6937" s="65" t="s">
        <v>7772</v>
      </c>
      <c r="B6937" s="66">
        <v>579006</v>
      </c>
    </row>
    <row r="6938" spans="1:2" x14ac:dyDescent="0.25">
      <c r="A6938" s="65" t="s">
        <v>7773</v>
      </c>
      <c r="B6938" s="66">
        <v>65176</v>
      </c>
    </row>
    <row r="6939" spans="1:2" x14ac:dyDescent="0.25">
      <c r="A6939" s="65" t="s">
        <v>7774</v>
      </c>
      <c r="B6939" s="66">
        <v>106698</v>
      </c>
    </row>
    <row r="6940" spans="1:2" x14ac:dyDescent="0.25">
      <c r="A6940" s="65" t="s">
        <v>7775</v>
      </c>
      <c r="B6940" s="66">
        <v>225669</v>
      </c>
    </row>
    <row r="6941" spans="1:2" x14ac:dyDescent="0.25">
      <c r="A6941" s="65" t="s">
        <v>7776</v>
      </c>
      <c r="B6941" s="66">
        <v>593564</v>
      </c>
    </row>
    <row r="6942" spans="1:2" x14ac:dyDescent="0.25">
      <c r="A6942" s="65" t="s">
        <v>7777</v>
      </c>
      <c r="B6942" s="66">
        <v>492180</v>
      </c>
    </row>
    <row r="6943" spans="1:2" x14ac:dyDescent="0.25">
      <c r="A6943" s="65" t="s">
        <v>7778</v>
      </c>
      <c r="B6943" s="66">
        <v>581889</v>
      </c>
    </row>
    <row r="6944" spans="1:2" x14ac:dyDescent="0.25">
      <c r="A6944" s="65" t="s">
        <v>7779</v>
      </c>
      <c r="B6944" s="66">
        <v>592927</v>
      </c>
    </row>
    <row r="6945" spans="1:2" x14ac:dyDescent="0.25">
      <c r="A6945" s="65" t="s">
        <v>7779</v>
      </c>
      <c r="B6945" s="66">
        <v>593359</v>
      </c>
    </row>
    <row r="6946" spans="1:2" x14ac:dyDescent="0.25">
      <c r="A6946" s="65" t="s">
        <v>7780</v>
      </c>
      <c r="B6946" s="66">
        <v>593447</v>
      </c>
    </row>
    <row r="6947" spans="1:2" x14ac:dyDescent="0.25">
      <c r="A6947" s="65" t="s">
        <v>7781</v>
      </c>
      <c r="B6947" s="66">
        <v>590511</v>
      </c>
    </row>
    <row r="6948" spans="1:2" x14ac:dyDescent="0.25">
      <c r="A6948" s="65" t="s">
        <v>7782</v>
      </c>
      <c r="B6948" s="66">
        <v>106699</v>
      </c>
    </row>
    <row r="6949" spans="1:2" x14ac:dyDescent="0.25">
      <c r="A6949" s="65" t="s">
        <v>7783</v>
      </c>
      <c r="B6949" s="66">
        <v>288353</v>
      </c>
    </row>
    <row r="6950" spans="1:2" x14ac:dyDescent="0.25">
      <c r="A6950" s="65" t="s">
        <v>7784</v>
      </c>
      <c r="B6950" s="66">
        <v>490268</v>
      </c>
    </row>
    <row r="6951" spans="1:2" x14ac:dyDescent="0.25">
      <c r="A6951" s="65" t="s">
        <v>7785</v>
      </c>
      <c r="B6951" s="66">
        <v>546100</v>
      </c>
    </row>
    <row r="6952" spans="1:2" x14ac:dyDescent="0.25">
      <c r="A6952" s="65" t="s">
        <v>7786</v>
      </c>
      <c r="B6952" s="66">
        <v>583832</v>
      </c>
    </row>
    <row r="6953" spans="1:2" x14ac:dyDescent="0.25">
      <c r="A6953" s="65" t="s">
        <v>7787</v>
      </c>
      <c r="B6953" s="66">
        <v>575742</v>
      </c>
    </row>
    <row r="6954" spans="1:2" x14ac:dyDescent="0.25">
      <c r="A6954" s="65" t="s">
        <v>7788</v>
      </c>
      <c r="B6954" s="66">
        <v>580385</v>
      </c>
    </row>
    <row r="6955" spans="1:2" x14ac:dyDescent="0.25">
      <c r="A6955" s="65" t="s">
        <v>7789</v>
      </c>
      <c r="B6955" s="66">
        <v>585530</v>
      </c>
    </row>
    <row r="6956" spans="1:2" x14ac:dyDescent="0.25">
      <c r="A6956" s="65" t="s">
        <v>7790</v>
      </c>
      <c r="B6956" s="66">
        <v>579411</v>
      </c>
    </row>
    <row r="6957" spans="1:2" x14ac:dyDescent="0.25">
      <c r="A6957" s="65" t="s">
        <v>7791</v>
      </c>
      <c r="B6957" s="66">
        <v>581359</v>
      </c>
    </row>
    <row r="6958" spans="1:2" x14ac:dyDescent="0.25">
      <c r="A6958" s="65" t="s">
        <v>7792</v>
      </c>
      <c r="B6958" s="66">
        <v>490754</v>
      </c>
    </row>
    <row r="6959" spans="1:2" x14ac:dyDescent="0.25">
      <c r="A6959" s="65" t="s">
        <v>7793</v>
      </c>
      <c r="B6959" s="66">
        <v>575801</v>
      </c>
    </row>
    <row r="6960" spans="1:2" x14ac:dyDescent="0.25">
      <c r="A6960" s="65" t="s">
        <v>7794</v>
      </c>
      <c r="B6960" s="66">
        <v>492415</v>
      </c>
    </row>
    <row r="6961" spans="1:2" x14ac:dyDescent="0.25">
      <c r="A6961" s="65" t="s">
        <v>7795</v>
      </c>
      <c r="B6961" s="66">
        <v>583939</v>
      </c>
    </row>
    <row r="6962" spans="1:2" x14ac:dyDescent="0.25">
      <c r="A6962" s="65" t="s">
        <v>7796</v>
      </c>
      <c r="B6962" s="66">
        <v>587499</v>
      </c>
    </row>
    <row r="6963" spans="1:2" x14ac:dyDescent="0.25">
      <c r="A6963" s="65" t="s">
        <v>12612</v>
      </c>
      <c r="B6963" s="66">
        <v>594186</v>
      </c>
    </row>
    <row r="6964" spans="1:2" x14ac:dyDescent="0.25">
      <c r="A6964" s="65" t="s">
        <v>7797</v>
      </c>
      <c r="B6964" s="66">
        <v>256849</v>
      </c>
    </row>
    <row r="6965" spans="1:2" x14ac:dyDescent="0.25">
      <c r="A6965" s="65" t="s">
        <v>7798</v>
      </c>
      <c r="B6965" s="66">
        <v>593730</v>
      </c>
    </row>
    <row r="6966" spans="1:2" x14ac:dyDescent="0.25">
      <c r="A6966" s="65" t="s">
        <v>7799</v>
      </c>
      <c r="B6966" s="66">
        <v>66633</v>
      </c>
    </row>
    <row r="6967" spans="1:2" x14ac:dyDescent="0.25">
      <c r="A6967" s="65" t="s">
        <v>7800</v>
      </c>
      <c r="B6967" s="66">
        <v>361756</v>
      </c>
    </row>
    <row r="6968" spans="1:2" x14ac:dyDescent="0.25">
      <c r="A6968" s="65" t="s">
        <v>12613</v>
      </c>
      <c r="B6968" s="66">
        <v>585143</v>
      </c>
    </row>
    <row r="6969" spans="1:2" x14ac:dyDescent="0.25">
      <c r="A6969" s="65" t="s">
        <v>7801</v>
      </c>
      <c r="B6969" s="66">
        <v>105024</v>
      </c>
    </row>
    <row r="6970" spans="1:2" x14ac:dyDescent="0.25">
      <c r="A6970" s="65" t="s">
        <v>7802</v>
      </c>
      <c r="B6970" s="66">
        <v>587914</v>
      </c>
    </row>
    <row r="6971" spans="1:2" x14ac:dyDescent="0.25">
      <c r="A6971" s="65" t="s">
        <v>7803</v>
      </c>
      <c r="B6971" s="66">
        <v>590942</v>
      </c>
    </row>
    <row r="6972" spans="1:2" x14ac:dyDescent="0.25">
      <c r="A6972" s="65" t="s">
        <v>7804</v>
      </c>
      <c r="B6972" s="66">
        <v>256879</v>
      </c>
    </row>
    <row r="6973" spans="1:2" x14ac:dyDescent="0.25">
      <c r="A6973" s="65" t="s">
        <v>7805</v>
      </c>
      <c r="B6973" s="66">
        <v>491177</v>
      </c>
    </row>
    <row r="6974" spans="1:2" x14ac:dyDescent="0.25">
      <c r="A6974" s="65" t="s">
        <v>12614</v>
      </c>
      <c r="B6974" s="66">
        <v>593799</v>
      </c>
    </row>
    <row r="6975" spans="1:2" x14ac:dyDescent="0.25">
      <c r="A6975" s="65" t="s">
        <v>7806</v>
      </c>
      <c r="B6975" s="66">
        <v>104015</v>
      </c>
    </row>
    <row r="6976" spans="1:2" x14ac:dyDescent="0.25">
      <c r="A6976" s="65" t="s">
        <v>7806</v>
      </c>
      <c r="B6976" s="66">
        <v>256915</v>
      </c>
    </row>
    <row r="6977" spans="1:2" x14ac:dyDescent="0.25">
      <c r="A6977" s="65" t="s">
        <v>7806</v>
      </c>
      <c r="B6977" s="66">
        <v>490389</v>
      </c>
    </row>
    <row r="6978" spans="1:2" x14ac:dyDescent="0.25">
      <c r="A6978" s="65" t="s">
        <v>7807</v>
      </c>
      <c r="B6978" s="66">
        <v>492075</v>
      </c>
    </row>
    <row r="6979" spans="1:2" x14ac:dyDescent="0.25">
      <c r="A6979" s="65" t="s">
        <v>7807</v>
      </c>
      <c r="B6979" s="66">
        <v>574958</v>
      </c>
    </row>
    <row r="6980" spans="1:2" x14ac:dyDescent="0.25">
      <c r="A6980" s="65" t="s">
        <v>7807</v>
      </c>
      <c r="B6980" s="66">
        <v>577015</v>
      </c>
    </row>
    <row r="6981" spans="1:2" x14ac:dyDescent="0.25">
      <c r="A6981" s="65" t="s">
        <v>7806</v>
      </c>
      <c r="B6981" s="66">
        <v>583342</v>
      </c>
    </row>
    <row r="6982" spans="1:2" x14ac:dyDescent="0.25">
      <c r="A6982" s="65" t="s">
        <v>7806</v>
      </c>
      <c r="B6982" s="66">
        <v>58837</v>
      </c>
    </row>
    <row r="6983" spans="1:2" x14ac:dyDescent="0.25">
      <c r="A6983" s="65" t="s">
        <v>7806</v>
      </c>
      <c r="B6983" s="66">
        <v>64727</v>
      </c>
    </row>
    <row r="6984" spans="1:2" x14ac:dyDescent="0.25">
      <c r="A6984" s="65" t="s">
        <v>7807</v>
      </c>
      <c r="B6984" s="66">
        <v>594115</v>
      </c>
    </row>
    <row r="6985" spans="1:2" x14ac:dyDescent="0.25">
      <c r="A6985" s="65" t="s">
        <v>7807</v>
      </c>
      <c r="B6985" s="66">
        <v>211023</v>
      </c>
    </row>
    <row r="6986" spans="1:2" x14ac:dyDescent="0.25">
      <c r="A6986" s="65" t="s">
        <v>7808</v>
      </c>
      <c r="B6986" s="66">
        <v>494146</v>
      </c>
    </row>
    <row r="6987" spans="1:2" x14ac:dyDescent="0.25">
      <c r="A6987" s="65" t="s">
        <v>12615</v>
      </c>
      <c r="B6987" s="66">
        <v>594276</v>
      </c>
    </row>
    <row r="6988" spans="1:2" x14ac:dyDescent="0.25">
      <c r="A6988" s="65" t="s">
        <v>7809</v>
      </c>
      <c r="B6988" s="66">
        <v>592624</v>
      </c>
    </row>
    <row r="6989" spans="1:2" x14ac:dyDescent="0.25">
      <c r="A6989" s="65" t="s">
        <v>7810</v>
      </c>
      <c r="B6989" s="66">
        <v>593480</v>
      </c>
    </row>
    <row r="6990" spans="1:2" x14ac:dyDescent="0.25">
      <c r="A6990" s="65" t="s">
        <v>7811</v>
      </c>
      <c r="B6990" s="66">
        <v>361792</v>
      </c>
    </row>
    <row r="6991" spans="1:2" x14ac:dyDescent="0.25">
      <c r="A6991" s="65" t="s">
        <v>7812</v>
      </c>
      <c r="B6991" s="66">
        <v>591739</v>
      </c>
    </row>
    <row r="6992" spans="1:2" x14ac:dyDescent="0.25">
      <c r="A6992" s="65" t="s">
        <v>7813</v>
      </c>
      <c r="B6992" s="66">
        <v>104244</v>
      </c>
    </row>
    <row r="6993" spans="1:2" x14ac:dyDescent="0.25">
      <c r="A6993" s="65" t="s">
        <v>120</v>
      </c>
      <c r="B6993" s="66">
        <v>583426</v>
      </c>
    </row>
    <row r="6994" spans="1:2" x14ac:dyDescent="0.25">
      <c r="A6994" s="65" t="s">
        <v>7814</v>
      </c>
      <c r="B6994" s="66">
        <v>593368</v>
      </c>
    </row>
    <row r="6995" spans="1:2" x14ac:dyDescent="0.25">
      <c r="A6995" s="65" t="s">
        <v>7815</v>
      </c>
      <c r="B6995" s="66">
        <v>588533</v>
      </c>
    </row>
    <row r="6996" spans="1:2" x14ac:dyDescent="0.25">
      <c r="A6996" s="65" t="s">
        <v>7816</v>
      </c>
      <c r="B6996" s="66">
        <v>496320</v>
      </c>
    </row>
    <row r="6997" spans="1:2" x14ac:dyDescent="0.25">
      <c r="A6997" s="65" t="s">
        <v>7816</v>
      </c>
      <c r="B6997" s="66">
        <v>580716</v>
      </c>
    </row>
    <row r="6998" spans="1:2" x14ac:dyDescent="0.25">
      <c r="A6998" s="65" t="s">
        <v>7817</v>
      </c>
      <c r="B6998" s="66">
        <v>492455</v>
      </c>
    </row>
    <row r="6999" spans="1:2" x14ac:dyDescent="0.25">
      <c r="A6999" s="65" t="s">
        <v>7818</v>
      </c>
      <c r="B6999" s="66">
        <v>211070</v>
      </c>
    </row>
    <row r="7000" spans="1:2" x14ac:dyDescent="0.25">
      <c r="A7000" s="65" t="s">
        <v>7819</v>
      </c>
      <c r="B7000" s="66">
        <v>591725</v>
      </c>
    </row>
    <row r="7001" spans="1:2" x14ac:dyDescent="0.25">
      <c r="A7001" s="65" t="s">
        <v>7820</v>
      </c>
      <c r="B7001" s="66">
        <v>105029</v>
      </c>
    </row>
    <row r="7002" spans="1:2" x14ac:dyDescent="0.25">
      <c r="A7002" s="65" t="s">
        <v>7821</v>
      </c>
      <c r="B7002" s="66">
        <v>576629</v>
      </c>
    </row>
    <row r="7003" spans="1:2" x14ac:dyDescent="0.25">
      <c r="A7003" s="65" t="s">
        <v>7822</v>
      </c>
      <c r="B7003" s="66">
        <v>2296</v>
      </c>
    </row>
    <row r="7004" spans="1:2" x14ac:dyDescent="0.25">
      <c r="A7004" s="65" t="s">
        <v>7823</v>
      </c>
      <c r="B7004" s="66">
        <v>60816</v>
      </c>
    </row>
    <row r="7005" spans="1:2" x14ac:dyDescent="0.25">
      <c r="A7005" s="65" t="s">
        <v>985</v>
      </c>
      <c r="B7005" s="66">
        <v>592118</v>
      </c>
    </row>
    <row r="7006" spans="1:2" x14ac:dyDescent="0.25">
      <c r="A7006" s="65" t="s">
        <v>7824</v>
      </c>
      <c r="B7006" s="66">
        <v>582464</v>
      </c>
    </row>
    <row r="7007" spans="1:2" x14ac:dyDescent="0.25">
      <c r="A7007" s="65" t="s">
        <v>121</v>
      </c>
      <c r="B7007" s="66">
        <v>584090</v>
      </c>
    </row>
    <row r="7008" spans="1:2" x14ac:dyDescent="0.25">
      <c r="A7008" s="65" t="s">
        <v>7825</v>
      </c>
      <c r="B7008" s="66">
        <v>593165</v>
      </c>
    </row>
    <row r="7009" spans="1:2" x14ac:dyDescent="0.25">
      <c r="A7009" s="65" t="s">
        <v>12616</v>
      </c>
      <c r="B7009" s="66">
        <v>594119</v>
      </c>
    </row>
    <row r="7010" spans="1:2" x14ac:dyDescent="0.25">
      <c r="A7010" s="65" t="s">
        <v>7826</v>
      </c>
      <c r="B7010" s="66">
        <v>593689</v>
      </c>
    </row>
    <row r="7011" spans="1:2" x14ac:dyDescent="0.25">
      <c r="A7011" s="65" t="s">
        <v>7827</v>
      </c>
      <c r="B7011" s="66">
        <v>588688</v>
      </c>
    </row>
    <row r="7012" spans="1:2" x14ac:dyDescent="0.25">
      <c r="A7012" s="65" t="s">
        <v>7828</v>
      </c>
      <c r="B7012" s="66">
        <v>592405</v>
      </c>
    </row>
    <row r="7013" spans="1:2" x14ac:dyDescent="0.25">
      <c r="A7013" s="65" t="s">
        <v>7829</v>
      </c>
      <c r="B7013" s="66">
        <v>589604</v>
      </c>
    </row>
    <row r="7014" spans="1:2" x14ac:dyDescent="0.25">
      <c r="A7014" s="65" t="s">
        <v>7830</v>
      </c>
      <c r="B7014" s="66">
        <v>588700</v>
      </c>
    </row>
    <row r="7015" spans="1:2" x14ac:dyDescent="0.25">
      <c r="A7015" s="65" t="s">
        <v>7831</v>
      </c>
      <c r="B7015" s="66">
        <v>490501</v>
      </c>
    </row>
    <row r="7016" spans="1:2" x14ac:dyDescent="0.25">
      <c r="A7016" s="65" t="s">
        <v>7832</v>
      </c>
      <c r="B7016" s="66">
        <v>589739</v>
      </c>
    </row>
    <row r="7017" spans="1:2" x14ac:dyDescent="0.25">
      <c r="A7017" s="65" t="s">
        <v>7833</v>
      </c>
      <c r="B7017" s="66">
        <v>211058</v>
      </c>
    </row>
    <row r="7018" spans="1:2" x14ac:dyDescent="0.25">
      <c r="A7018" s="65" t="s">
        <v>7834</v>
      </c>
      <c r="B7018" s="66">
        <v>494572</v>
      </c>
    </row>
    <row r="7019" spans="1:2" x14ac:dyDescent="0.25">
      <c r="A7019" s="65" t="s">
        <v>12617</v>
      </c>
      <c r="B7019" s="66">
        <v>590639</v>
      </c>
    </row>
    <row r="7020" spans="1:2" x14ac:dyDescent="0.25">
      <c r="A7020" s="65" t="s">
        <v>7835</v>
      </c>
      <c r="B7020" s="66">
        <v>584559</v>
      </c>
    </row>
    <row r="7021" spans="1:2" x14ac:dyDescent="0.25">
      <c r="A7021" s="65" t="s">
        <v>7836</v>
      </c>
      <c r="B7021" s="66">
        <v>492122</v>
      </c>
    </row>
    <row r="7022" spans="1:2" x14ac:dyDescent="0.25">
      <c r="A7022" s="65" t="s">
        <v>7836</v>
      </c>
      <c r="B7022" s="66">
        <v>577327</v>
      </c>
    </row>
    <row r="7023" spans="1:2" x14ac:dyDescent="0.25">
      <c r="A7023" s="65" t="s">
        <v>7837</v>
      </c>
      <c r="B7023" s="66">
        <v>575061</v>
      </c>
    </row>
    <row r="7024" spans="1:2" x14ac:dyDescent="0.25">
      <c r="A7024" s="65" t="s">
        <v>986</v>
      </c>
      <c r="B7024" s="66">
        <v>592191</v>
      </c>
    </row>
    <row r="7025" spans="1:2" x14ac:dyDescent="0.25">
      <c r="A7025" s="65" t="s">
        <v>7838</v>
      </c>
      <c r="B7025" s="66">
        <v>211082</v>
      </c>
    </row>
    <row r="7026" spans="1:2" x14ac:dyDescent="0.25">
      <c r="A7026" s="65" t="s">
        <v>7839</v>
      </c>
      <c r="B7026" s="66">
        <v>211092</v>
      </c>
    </row>
    <row r="7027" spans="1:2" x14ac:dyDescent="0.25">
      <c r="A7027" s="65" t="s">
        <v>7840</v>
      </c>
      <c r="B7027" s="66">
        <v>211091</v>
      </c>
    </row>
    <row r="7028" spans="1:2" x14ac:dyDescent="0.25">
      <c r="A7028" s="65" t="s">
        <v>7841</v>
      </c>
      <c r="B7028" s="66">
        <v>374753</v>
      </c>
    </row>
    <row r="7029" spans="1:2" x14ac:dyDescent="0.25">
      <c r="A7029" s="65" t="s">
        <v>7842</v>
      </c>
      <c r="B7029" s="66">
        <v>583956</v>
      </c>
    </row>
    <row r="7030" spans="1:2" x14ac:dyDescent="0.25">
      <c r="A7030" s="65" t="s">
        <v>7843</v>
      </c>
      <c r="B7030" s="66">
        <v>492583</v>
      </c>
    </row>
    <row r="7031" spans="1:2" x14ac:dyDescent="0.25">
      <c r="A7031" s="65" t="s">
        <v>987</v>
      </c>
      <c r="B7031" s="66">
        <v>592250</v>
      </c>
    </row>
    <row r="7032" spans="1:2" x14ac:dyDescent="0.25">
      <c r="A7032" s="65" t="s">
        <v>7844</v>
      </c>
      <c r="B7032" s="66">
        <v>105031</v>
      </c>
    </row>
    <row r="7033" spans="1:2" x14ac:dyDescent="0.25">
      <c r="A7033" s="65" t="s">
        <v>7845</v>
      </c>
      <c r="B7033" s="66">
        <v>592408</v>
      </c>
    </row>
    <row r="7034" spans="1:2" x14ac:dyDescent="0.25">
      <c r="A7034" s="65" t="s">
        <v>7846</v>
      </c>
      <c r="B7034" s="66">
        <v>578290</v>
      </c>
    </row>
    <row r="7035" spans="1:2" x14ac:dyDescent="0.25">
      <c r="A7035" s="65" t="s">
        <v>7847</v>
      </c>
      <c r="B7035" s="66">
        <v>593288</v>
      </c>
    </row>
    <row r="7036" spans="1:2" x14ac:dyDescent="0.25">
      <c r="A7036" s="65" t="s">
        <v>7848</v>
      </c>
      <c r="B7036" s="66">
        <v>492198</v>
      </c>
    </row>
    <row r="7037" spans="1:2" x14ac:dyDescent="0.25">
      <c r="A7037" s="65" t="s">
        <v>7849</v>
      </c>
      <c r="B7037" s="66">
        <v>577918</v>
      </c>
    </row>
    <row r="7038" spans="1:2" x14ac:dyDescent="0.25">
      <c r="A7038" s="65" t="s">
        <v>7850</v>
      </c>
      <c r="B7038" s="66">
        <v>579804</v>
      </c>
    </row>
    <row r="7039" spans="1:2" x14ac:dyDescent="0.25">
      <c r="A7039" s="65" t="s">
        <v>7851</v>
      </c>
      <c r="B7039" s="66">
        <v>211131</v>
      </c>
    </row>
    <row r="7040" spans="1:2" x14ac:dyDescent="0.25">
      <c r="A7040" s="65" t="s">
        <v>122</v>
      </c>
      <c r="B7040" s="66">
        <v>588358</v>
      </c>
    </row>
    <row r="7041" spans="1:2" x14ac:dyDescent="0.25">
      <c r="A7041" s="65" t="s">
        <v>7852</v>
      </c>
      <c r="B7041" s="66">
        <v>578895</v>
      </c>
    </row>
    <row r="7042" spans="1:2" x14ac:dyDescent="0.25">
      <c r="A7042" s="65" t="s">
        <v>7853</v>
      </c>
      <c r="B7042" s="66">
        <v>588860</v>
      </c>
    </row>
    <row r="7043" spans="1:2" x14ac:dyDescent="0.25">
      <c r="A7043" s="65" t="s">
        <v>7854</v>
      </c>
      <c r="B7043" s="66">
        <v>580141</v>
      </c>
    </row>
    <row r="7044" spans="1:2" x14ac:dyDescent="0.25">
      <c r="A7044" s="65" t="s">
        <v>7855</v>
      </c>
      <c r="B7044" s="66">
        <v>591321</v>
      </c>
    </row>
    <row r="7045" spans="1:2" x14ac:dyDescent="0.25">
      <c r="A7045" s="65" t="s">
        <v>7856</v>
      </c>
      <c r="B7045" s="66">
        <v>575207</v>
      </c>
    </row>
    <row r="7046" spans="1:2" x14ac:dyDescent="0.25">
      <c r="A7046" s="65" t="s">
        <v>7857</v>
      </c>
      <c r="B7046" s="66">
        <v>591542</v>
      </c>
    </row>
    <row r="7047" spans="1:2" x14ac:dyDescent="0.25">
      <c r="A7047" s="65" t="s">
        <v>7858</v>
      </c>
      <c r="B7047" s="66">
        <v>272195</v>
      </c>
    </row>
    <row r="7048" spans="1:2" x14ac:dyDescent="0.25">
      <c r="A7048" s="65" t="s">
        <v>7859</v>
      </c>
      <c r="B7048" s="66">
        <v>294768</v>
      </c>
    </row>
    <row r="7049" spans="1:2" x14ac:dyDescent="0.25">
      <c r="A7049" s="65" t="s">
        <v>7860</v>
      </c>
      <c r="B7049" s="66">
        <v>575208</v>
      </c>
    </row>
    <row r="7050" spans="1:2" x14ac:dyDescent="0.25">
      <c r="A7050" s="65" t="s">
        <v>7861</v>
      </c>
      <c r="B7050" s="66">
        <v>581741</v>
      </c>
    </row>
    <row r="7051" spans="1:2" x14ac:dyDescent="0.25">
      <c r="A7051" s="65" t="s">
        <v>7862</v>
      </c>
      <c r="B7051" s="66">
        <v>225203</v>
      </c>
    </row>
    <row r="7052" spans="1:2" x14ac:dyDescent="0.25">
      <c r="A7052" s="65" t="s">
        <v>7862</v>
      </c>
      <c r="B7052" s="66">
        <v>488864</v>
      </c>
    </row>
    <row r="7053" spans="1:2" x14ac:dyDescent="0.25">
      <c r="A7053" s="65" t="s">
        <v>7863</v>
      </c>
      <c r="B7053" s="66">
        <v>575843</v>
      </c>
    </row>
    <row r="7054" spans="1:2" x14ac:dyDescent="0.25">
      <c r="A7054" s="65" t="s">
        <v>7863</v>
      </c>
      <c r="B7054" s="66">
        <v>576025</v>
      </c>
    </row>
    <row r="7055" spans="1:2" x14ac:dyDescent="0.25">
      <c r="A7055" s="65" t="s">
        <v>7864</v>
      </c>
      <c r="B7055" s="66">
        <v>576033</v>
      </c>
    </row>
    <row r="7056" spans="1:2" x14ac:dyDescent="0.25">
      <c r="A7056" s="65" t="s">
        <v>7864</v>
      </c>
      <c r="B7056" s="66">
        <v>211158</v>
      </c>
    </row>
    <row r="7057" spans="1:2" x14ac:dyDescent="0.25">
      <c r="A7057" s="65" t="s">
        <v>7864</v>
      </c>
      <c r="B7057" s="66">
        <v>583464</v>
      </c>
    </row>
    <row r="7058" spans="1:2" x14ac:dyDescent="0.25">
      <c r="A7058" s="65" t="s">
        <v>7865</v>
      </c>
      <c r="B7058" s="66">
        <v>491145</v>
      </c>
    </row>
    <row r="7059" spans="1:2" x14ac:dyDescent="0.25">
      <c r="A7059" s="65" t="s">
        <v>123</v>
      </c>
      <c r="B7059" s="66">
        <v>590198</v>
      </c>
    </row>
    <row r="7060" spans="1:2" x14ac:dyDescent="0.25">
      <c r="A7060" s="65" t="s">
        <v>7866</v>
      </c>
      <c r="B7060" s="66">
        <v>490818</v>
      </c>
    </row>
    <row r="7061" spans="1:2" x14ac:dyDescent="0.25">
      <c r="A7061" s="65" t="s">
        <v>124</v>
      </c>
      <c r="B7061" s="66">
        <v>591502</v>
      </c>
    </row>
    <row r="7062" spans="1:2" x14ac:dyDescent="0.25">
      <c r="A7062" s="65" t="s">
        <v>7867</v>
      </c>
      <c r="B7062" s="66">
        <v>371737</v>
      </c>
    </row>
    <row r="7063" spans="1:2" x14ac:dyDescent="0.25">
      <c r="A7063" s="65" t="s">
        <v>7868</v>
      </c>
      <c r="B7063" s="66">
        <v>577760</v>
      </c>
    </row>
    <row r="7064" spans="1:2" x14ac:dyDescent="0.25">
      <c r="A7064" s="65" t="s">
        <v>7869</v>
      </c>
      <c r="B7064" s="66">
        <v>591479</v>
      </c>
    </row>
    <row r="7065" spans="1:2" x14ac:dyDescent="0.25">
      <c r="A7065" s="65" t="s">
        <v>7870</v>
      </c>
      <c r="B7065" s="66">
        <v>586002</v>
      </c>
    </row>
    <row r="7066" spans="1:2" x14ac:dyDescent="0.25">
      <c r="A7066" s="65" t="s">
        <v>7871</v>
      </c>
      <c r="B7066" s="66">
        <v>592605</v>
      </c>
    </row>
    <row r="7067" spans="1:2" x14ac:dyDescent="0.25">
      <c r="A7067" s="65" t="s">
        <v>7872</v>
      </c>
      <c r="B7067" s="66">
        <v>276641</v>
      </c>
    </row>
    <row r="7068" spans="1:2" x14ac:dyDescent="0.25">
      <c r="A7068" s="65" t="s">
        <v>7873</v>
      </c>
      <c r="B7068" s="66">
        <v>585511</v>
      </c>
    </row>
    <row r="7069" spans="1:2" x14ac:dyDescent="0.25">
      <c r="A7069" s="65" t="s">
        <v>7874</v>
      </c>
      <c r="B7069" s="66">
        <v>591735</v>
      </c>
    </row>
    <row r="7070" spans="1:2" x14ac:dyDescent="0.25">
      <c r="A7070" s="65" t="s">
        <v>7875</v>
      </c>
      <c r="B7070" s="66">
        <v>581644</v>
      </c>
    </row>
    <row r="7071" spans="1:2" x14ac:dyDescent="0.25">
      <c r="A7071" s="65" t="s">
        <v>7876</v>
      </c>
      <c r="B7071" s="66">
        <v>211178</v>
      </c>
    </row>
    <row r="7072" spans="1:2" x14ac:dyDescent="0.25">
      <c r="A7072" s="65" t="s">
        <v>7877</v>
      </c>
      <c r="B7072" s="66">
        <v>574803</v>
      </c>
    </row>
    <row r="7073" spans="1:2" x14ac:dyDescent="0.25">
      <c r="A7073" s="65" t="s">
        <v>12618</v>
      </c>
      <c r="B7073" s="66">
        <v>594283</v>
      </c>
    </row>
    <row r="7074" spans="1:2" x14ac:dyDescent="0.25">
      <c r="A7074" s="65" t="s">
        <v>7878</v>
      </c>
      <c r="B7074" s="66">
        <v>589435</v>
      </c>
    </row>
    <row r="7075" spans="1:2" x14ac:dyDescent="0.25">
      <c r="A7075" s="65" t="s">
        <v>7879</v>
      </c>
      <c r="B7075" s="66">
        <v>497535</v>
      </c>
    </row>
    <row r="7076" spans="1:2" x14ac:dyDescent="0.25">
      <c r="A7076" s="65" t="s">
        <v>7880</v>
      </c>
      <c r="B7076" s="66">
        <v>211197</v>
      </c>
    </row>
    <row r="7077" spans="1:2" x14ac:dyDescent="0.25">
      <c r="A7077" s="65" t="s">
        <v>7881</v>
      </c>
      <c r="B7077" s="66">
        <v>593124</v>
      </c>
    </row>
    <row r="7078" spans="1:2" x14ac:dyDescent="0.25">
      <c r="A7078" s="65" t="s">
        <v>7882</v>
      </c>
      <c r="B7078" s="66">
        <v>65224</v>
      </c>
    </row>
    <row r="7079" spans="1:2" x14ac:dyDescent="0.25">
      <c r="A7079" s="65" t="s">
        <v>7883</v>
      </c>
      <c r="B7079" s="66">
        <v>582825</v>
      </c>
    </row>
    <row r="7080" spans="1:2" x14ac:dyDescent="0.25">
      <c r="A7080" s="65" t="s">
        <v>7884</v>
      </c>
      <c r="B7080" s="66">
        <v>276183</v>
      </c>
    </row>
    <row r="7081" spans="1:2" x14ac:dyDescent="0.25">
      <c r="A7081" s="65" t="s">
        <v>7885</v>
      </c>
      <c r="B7081" s="66">
        <v>575352</v>
      </c>
    </row>
    <row r="7082" spans="1:2" x14ac:dyDescent="0.25">
      <c r="A7082" s="65" t="s">
        <v>7886</v>
      </c>
      <c r="B7082" s="66">
        <v>483668</v>
      </c>
    </row>
    <row r="7083" spans="1:2" x14ac:dyDescent="0.25">
      <c r="A7083" s="65" t="s">
        <v>7887</v>
      </c>
      <c r="B7083" s="66">
        <v>211222</v>
      </c>
    </row>
    <row r="7084" spans="1:2" x14ac:dyDescent="0.25">
      <c r="A7084" s="65" t="s">
        <v>7888</v>
      </c>
      <c r="B7084" s="66">
        <v>578905</v>
      </c>
    </row>
    <row r="7085" spans="1:2" x14ac:dyDescent="0.25">
      <c r="A7085" s="65" t="s">
        <v>7888</v>
      </c>
      <c r="B7085" s="66">
        <v>591420</v>
      </c>
    </row>
    <row r="7086" spans="1:2" x14ac:dyDescent="0.25">
      <c r="A7086" s="65" t="s">
        <v>7889</v>
      </c>
      <c r="B7086" s="66">
        <v>211225</v>
      </c>
    </row>
    <row r="7087" spans="1:2" x14ac:dyDescent="0.25">
      <c r="A7087" s="65" t="s">
        <v>7890</v>
      </c>
      <c r="B7087" s="66">
        <v>583712</v>
      </c>
    </row>
    <row r="7088" spans="1:2" x14ac:dyDescent="0.25">
      <c r="A7088" s="65" t="s">
        <v>7891</v>
      </c>
      <c r="B7088" s="66">
        <v>371804</v>
      </c>
    </row>
    <row r="7089" spans="1:2" x14ac:dyDescent="0.25">
      <c r="A7089" s="65" t="s">
        <v>12619</v>
      </c>
      <c r="B7089" s="66">
        <v>271942</v>
      </c>
    </row>
    <row r="7090" spans="1:2" x14ac:dyDescent="0.25">
      <c r="A7090" s="65" t="s">
        <v>7892</v>
      </c>
      <c r="B7090" s="66">
        <v>578958</v>
      </c>
    </row>
    <row r="7091" spans="1:2" x14ac:dyDescent="0.25">
      <c r="A7091" s="65" t="s">
        <v>7893</v>
      </c>
      <c r="B7091" s="66">
        <v>217510</v>
      </c>
    </row>
    <row r="7092" spans="1:2" x14ac:dyDescent="0.25">
      <c r="A7092" s="65" t="s">
        <v>7894</v>
      </c>
      <c r="B7092" s="66">
        <v>494172</v>
      </c>
    </row>
    <row r="7093" spans="1:2" x14ac:dyDescent="0.25">
      <c r="A7093" s="65" t="s">
        <v>7895</v>
      </c>
      <c r="B7093" s="66">
        <v>581264</v>
      </c>
    </row>
    <row r="7094" spans="1:2" x14ac:dyDescent="0.25">
      <c r="A7094" s="65" t="s">
        <v>7896</v>
      </c>
      <c r="B7094" s="66">
        <v>217512</v>
      </c>
    </row>
    <row r="7095" spans="1:2" x14ac:dyDescent="0.25">
      <c r="A7095" s="65" t="s">
        <v>7897</v>
      </c>
      <c r="B7095" s="66">
        <v>104454</v>
      </c>
    </row>
    <row r="7096" spans="1:2" x14ac:dyDescent="0.25">
      <c r="A7096" s="65" t="s">
        <v>7898</v>
      </c>
      <c r="B7096" s="66">
        <v>106600</v>
      </c>
    </row>
    <row r="7097" spans="1:2" x14ac:dyDescent="0.25">
      <c r="A7097" s="65" t="s">
        <v>7899</v>
      </c>
      <c r="B7097" s="66">
        <v>217514</v>
      </c>
    </row>
    <row r="7098" spans="1:2" x14ac:dyDescent="0.25">
      <c r="A7098" s="65" t="s">
        <v>7900</v>
      </c>
      <c r="B7098" s="66">
        <v>593498</v>
      </c>
    </row>
    <row r="7099" spans="1:2" x14ac:dyDescent="0.25">
      <c r="A7099" s="65" t="s">
        <v>7901</v>
      </c>
      <c r="B7099" s="66">
        <v>588605</v>
      </c>
    </row>
    <row r="7100" spans="1:2" x14ac:dyDescent="0.25">
      <c r="A7100" s="65" t="s">
        <v>7902</v>
      </c>
      <c r="B7100" s="66">
        <v>582082</v>
      </c>
    </row>
    <row r="7101" spans="1:2" x14ac:dyDescent="0.25">
      <c r="A7101" s="65" t="s">
        <v>7903</v>
      </c>
      <c r="B7101" s="66">
        <v>217516</v>
      </c>
    </row>
    <row r="7102" spans="1:2" x14ac:dyDescent="0.25">
      <c r="A7102" s="65" t="s">
        <v>7904</v>
      </c>
      <c r="B7102" s="66">
        <v>211269</v>
      </c>
    </row>
    <row r="7103" spans="1:2" x14ac:dyDescent="0.25">
      <c r="A7103" s="65" t="s">
        <v>7905</v>
      </c>
      <c r="B7103" s="66">
        <v>584875</v>
      </c>
    </row>
    <row r="7104" spans="1:2" x14ac:dyDescent="0.25">
      <c r="A7104" s="65" t="s">
        <v>7906</v>
      </c>
      <c r="B7104" s="66">
        <v>592930</v>
      </c>
    </row>
    <row r="7105" spans="1:2" x14ac:dyDescent="0.25">
      <c r="A7105" s="65" t="s">
        <v>7907</v>
      </c>
      <c r="B7105" s="66">
        <v>211277</v>
      </c>
    </row>
    <row r="7106" spans="1:2" x14ac:dyDescent="0.25">
      <c r="A7106" s="65" t="s">
        <v>7908</v>
      </c>
      <c r="B7106" s="66">
        <v>592418</v>
      </c>
    </row>
    <row r="7107" spans="1:2" x14ac:dyDescent="0.25">
      <c r="A7107" s="65" t="s">
        <v>12620</v>
      </c>
      <c r="B7107" s="66">
        <v>594506</v>
      </c>
    </row>
    <row r="7108" spans="1:2" x14ac:dyDescent="0.25">
      <c r="A7108" s="65" t="s">
        <v>7909</v>
      </c>
      <c r="B7108" s="66">
        <v>576032</v>
      </c>
    </row>
    <row r="7109" spans="1:2" x14ac:dyDescent="0.25">
      <c r="A7109" s="65" t="s">
        <v>7910</v>
      </c>
      <c r="B7109" s="66">
        <v>589237</v>
      </c>
    </row>
    <row r="7110" spans="1:2" x14ac:dyDescent="0.25">
      <c r="A7110" s="65" t="s">
        <v>7911</v>
      </c>
      <c r="B7110" s="66">
        <v>579992</v>
      </c>
    </row>
    <row r="7111" spans="1:2" x14ac:dyDescent="0.25">
      <c r="A7111" s="65" t="s">
        <v>7912</v>
      </c>
      <c r="B7111" s="66">
        <v>577324</v>
      </c>
    </row>
    <row r="7112" spans="1:2" x14ac:dyDescent="0.25">
      <c r="A7112" s="65" t="s">
        <v>7913</v>
      </c>
      <c r="B7112" s="66">
        <v>583924</v>
      </c>
    </row>
    <row r="7113" spans="1:2" x14ac:dyDescent="0.25">
      <c r="A7113" s="65" t="s">
        <v>7914</v>
      </c>
      <c r="B7113" s="66">
        <v>211282</v>
      </c>
    </row>
    <row r="7114" spans="1:2" x14ac:dyDescent="0.25">
      <c r="A7114" s="65" t="s">
        <v>7915</v>
      </c>
      <c r="B7114" s="66">
        <v>574910</v>
      </c>
    </row>
    <row r="7115" spans="1:2" x14ac:dyDescent="0.25">
      <c r="A7115" s="65" t="s">
        <v>7916</v>
      </c>
      <c r="B7115" s="66">
        <v>65246</v>
      </c>
    </row>
    <row r="7116" spans="1:2" x14ac:dyDescent="0.25">
      <c r="A7116" s="65" t="s">
        <v>7917</v>
      </c>
      <c r="B7116" s="66">
        <v>489006</v>
      </c>
    </row>
    <row r="7117" spans="1:2" x14ac:dyDescent="0.25">
      <c r="A7117" s="65" t="s">
        <v>12621</v>
      </c>
      <c r="B7117" s="66">
        <v>594128</v>
      </c>
    </row>
    <row r="7118" spans="1:2" x14ac:dyDescent="0.25">
      <c r="A7118" s="65" t="s">
        <v>7918</v>
      </c>
      <c r="B7118" s="66">
        <v>58892</v>
      </c>
    </row>
    <row r="7119" spans="1:2" x14ac:dyDescent="0.25">
      <c r="A7119" s="65" t="s">
        <v>7919</v>
      </c>
      <c r="B7119" s="66">
        <v>217526</v>
      </c>
    </row>
    <row r="7120" spans="1:2" x14ac:dyDescent="0.25">
      <c r="A7120" s="65" t="s">
        <v>7920</v>
      </c>
      <c r="B7120" s="66">
        <v>591893</v>
      </c>
    </row>
    <row r="7121" spans="1:2" x14ac:dyDescent="0.25">
      <c r="A7121" s="65" t="s">
        <v>12622</v>
      </c>
      <c r="B7121" s="66">
        <v>594007</v>
      </c>
    </row>
    <row r="7122" spans="1:2" x14ac:dyDescent="0.25">
      <c r="A7122" s="65" t="s">
        <v>7921</v>
      </c>
      <c r="B7122" s="66">
        <v>483653</v>
      </c>
    </row>
    <row r="7123" spans="1:2" x14ac:dyDescent="0.25">
      <c r="A7123" s="65" t="s">
        <v>7922</v>
      </c>
      <c r="B7123" s="66">
        <v>494164</v>
      </c>
    </row>
    <row r="7124" spans="1:2" x14ac:dyDescent="0.25">
      <c r="A7124" s="65" t="s">
        <v>7923</v>
      </c>
      <c r="B7124" s="66">
        <v>217527</v>
      </c>
    </row>
    <row r="7125" spans="1:2" x14ac:dyDescent="0.25">
      <c r="A7125" s="65" t="s">
        <v>7924</v>
      </c>
      <c r="B7125" s="66">
        <v>494165</v>
      </c>
    </row>
    <row r="7126" spans="1:2" x14ac:dyDescent="0.25">
      <c r="A7126" s="65" t="s">
        <v>7925</v>
      </c>
      <c r="B7126" s="66">
        <v>58896</v>
      </c>
    </row>
    <row r="7127" spans="1:2" x14ac:dyDescent="0.25">
      <c r="A7127" s="65" t="s">
        <v>7926</v>
      </c>
      <c r="B7127" s="66">
        <v>2339</v>
      </c>
    </row>
    <row r="7128" spans="1:2" x14ac:dyDescent="0.25">
      <c r="A7128" s="65" t="s">
        <v>7927</v>
      </c>
      <c r="B7128" s="66">
        <v>577018</v>
      </c>
    </row>
    <row r="7129" spans="1:2" x14ac:dyDescent="0.25">
      <c r="A7129" s="65" t="s">
        <v>7928</v>
      </c>
      <c r="B7129" s="66">
        <v>575997</v>
      </c>
    </row>
    <row r="7130" spans="1:2" x14ac:dyDescent="0.25">
      <c r="A7130" s="65" t="s">
        <v>7929</v>
      </c>
      <c r="B7130" s="66">
        <v>104020</v>
      </c>
    </row>
    <row r="7131" spans="1:2" x14ac:dyDescent="0.25">
      <c r="A7131" s="65" t="s">
        <v>7930</v>
      </c>
      <c r="B7131" s="66">
        <v>491322</v>
      </c>
    </row>
    <row r="7132" spans="1:2" x14ac:dyDescent="0.25">
      <c r="A7132" s="65" t="s">
        <v>7931</v>
      </c>
      <c r="B7132" s="66">
        <v>580099</v>
      </c>
    </row>
    <row r="7133" spans="1:2" x14ac:dyDescent="0.25">
      <c r="A7133" s="65" t="s">
        <v>7932</v>
      </c>
      <c r="B7133" s="66">
        <v>362260</v>
      </c>
    </row>
    <row r="7134" spans="1:2" x14ac:dyDescent="0.25">
      <c r="A7134" s="65" t="s">
        <v>7933</v>
      </c>
      <c r="B7134" s="66">
        <v>589359</v>
      </c>
    </row>
    <row r="7135" spans="1:2" x14ac:dyDescent="0.25">
      <c r="A7135" s="65" t="s">
        <v>7934</v>
      </c>
      <c r="B7135" s="66">
        <v>104456</v>
      </c>
    </row>
    <row r="7136" spans="1:2" x14ac:dyDescent="0.25">
      <c r="A7136" s="65" t="s">
        <v>7935</v>
      </c>
      <c r="B7136" s="66">
        <v>286473</v>
      </c>
    </row>
    <row r="7137" spans="1:2" x14ac:dyDescent="0.25">
      <c r="A7137" s="65" t="s">
        <v>7936</v>
      </c>
      <c r="B7137" s="66">
        <v>211298</v>
      </c>
    </row>
    <row r="7138" spans="1:2" x14ac:dyDescent="0.25">
      <c r="A7138" s="65" t="s">
        <v>7937</v>
      </c>
      <c r="B7138" s="66">
        <v>43209</v>
      </c>
    </row>
    <row r="7139" spans="1:2" x14ac:dyDescent="0.25">
      <c r="A7139" s="65" t="s">
        <v>12623</v>
      </c>
      <c r="B7139" s="66">
        <v>594093</v>
      </c>
    </row>
    <row r="7140" spans="1:2" x14ac:dyDescent="0.25">
      <c r="A7140" s="65" t="s">
        <v>7938</v>
      </c>
      <c r="B7140" s="66">
        <v>592604</v>
      </c>
    </row>
    <row r="7141" spans="1:2" x14ac:dyDescent="0.25">
      <c r="A7141" s="65" t="s">
        <v>7939</v>
      </c>
      <c r="B7141" s="66">
        <v>580554</v>
      </c>
    </row>
    <row r="7142" spans="1:2" x14ac:dyDescent="0.25">
      <c r="A7142" s="65" t="s">
        <v>7940</v>
      </c>
      <c r="B7142" s="66">
        <v>575697</v>
      </c>
    </row>
    <row r="7143" spans="1:2" x14ac:dyDescent="0.25">
      <c r="A7143" s="65" t="s">
        <v>12624</v>
      </c>
      <c r="B7143" s="66">
        <v>592801</v>
      </c>
    </row>
    <row r="7144" spans="1:2" x14ac:dyDescent="0.25">
      <c r="A7144" s="65" t="s">
        <v>7941</v>
      </c>
      <c r="B7144" s="66">
        <v>257691</v>
      </c>
    </row>
    <row r="7145" spans="1:2" x14ac:dyDescent="0.25">
      <c r="A7145" s="65" t="s">
        <v>7942</v>
      </c>
      <c r="B7145" s="66">
        <v>576237</v>
      </c>
    </row>
    <row r="7146" spans="1:2" x14ac:dyDescent="0.25">
      <c r="A7146" s="65" t="s">
        <v>7943</v>
      </c>
      <c r="B7146" s="66">
        <v>592757</v>
      </c>
    </row>
    <row r="7147" spans="1:2" x14ac:dyDescent="0.25">
      <c r="A7147" s="65" t="s">
        <v>7944</v>
      </c>
      <c r="B7147" s="66">
        <v>494166</v>
      </c>
    </row>
    <row r="7148" spans="1:2" x14ac:dyDescent="0.25">
      <c r="A7148" s="65" t="s">
        <v>7945</v>
      </c>
      <c r="B7148" s="66">
        <v>593156</v>
      </c>
    </row>
    <row r="7149" spans="1:2" x14ac:dyDescent="0.25">
      <c r="A7149" s="65" t="s">
        <v>7946</v>
      </c>
      <c r="B7149" s="66">
        <v>581232</v>
      </c>
    </row>
    <row r="7150" spans="1:2" x14ac:dyDescent="0.25">
      <c r="A7150" s="65" t="s">
        <v>12625</v>
      </c>
      <c r="B7150" s="66">
        <v>579551</v>
      </c>
    </row>
    <row r="7151" spans="1:2" x14ac:dyDescent="0.25">
      <c r="A7151" s="65" t="s">
        <v>7947</v>
      </c>
      <c r="B7151" s="66">
        <v>257703</v>
      </c>
    </row>
    <row r="7152" spans="1:2" x14ac:dyDescent="0.25">
      <c r="A7152" s="65" t="s">
        <v>7947</v>
      </c>
      <c r="B7152" s="66">
        <v>43248</v>
      </c>
    </row>
    <row r="7153" spans="1:2" x14ac:dyDescent="0.25">
      <c r="A7153" s="65" t="s">
        <v>7947</v>
      </c>
      <c r="B7153" s="66">
        <v>490284</v>
      </c>
    </row>
    <row r="7154" spans="1:2" x14ac:dyDescent="0.25">
      <c r="A7154" s="65" t="s">
        <v>7947</v>
      </c>
      <c r="B7154" s="66">
        <v>491438</v>
      </c>
    </row>
    <row r="7155" spans="1:2" x14ac:dyDescent="0.25">
      <c r="A7155" s="65" t="s">
        <v>7947</v>
      </c>
      <c r="B7155" s="66">
        <v>544148</v>
      </c>
    </row>
    <row r="7156" spans="1:2" x14ac:dyDescent="0.25">
      <c r="A7156" s="65" t="s">
        <v>7948</v>
      </c>
      <c r="B7156" s="66">
        <v>578610</v>
      </c>
    </row>
    <row r="7157" spans="1:2" x14ac:dyDescent="0.25">
      <c r="A7157" s="65" t="s">
        <v>7948</v>
      </c>
      <c r="B7157" s="66">
        <v>581130</v>
      </c>
    </row>
    <row r="7158" spans="1:2" x14ac:dyDescent="0.25">
      <c r="A7158" s="65" t="s">
        <v>7948</v>
      </c>
      <c r="B7158" s="66">
        <v>582195</v>
      </c>
    </row>
    <row r="7159" spans="1:2" x14ac:dyDescent="0.25">
      <c r="A7159" s="65" t="s">
        <v>7948</v>
      </c>
      <c r="B7159" s="66">
        <v>584057</v>
      </c>
    </row>
    <row r="7160" spans="1:2" x14ac:dyDescent="0.25">
      <c r="A7160" s="65" t="s">
        <v>7949</v>
      </c>
      <c r="B7160" s="66">
        <v>490626</v>
      </c>
    </row>
    <row r="7161" spans="1:2" x14ac:dyDescent="0.25">
      <c r="A7161" s="65" t="s">
        <v>7950</v>
      </c>
      <c r="B7161" s="66">
        <v>2348</v>
      </c>
    </row>
    <row r="7162" spans="1:2" x14ac:dyDescent="0.25">
      <c r="A7162" s="65" t="s">
        <v>7951</v>
      </c>
      <c r="B7162" s="66">
        <v>583986</v>
      </c>
    </row>
    <row r="7163" spans="1:2" x14ac:dyDescent="0.25">
      <c r="A7163" s="65" t="s">
        <v>7952</v>
      </c>
      <c r="B7163" s="66">
        <v>42244</v>
      </c>
    </row>
    <row r="7164" spans="1:2" x14ac:dyDescent="0.25">
      <c r="A7164" s="65" t="s">
        <v>7953</v>
      </c>
      <c r="B7164" s="66">
        <v>575209</v>
      </c>
    </row>
    <row r="7165" spans="1:2" x14ac:dyDescent="0.25">
      <c r="A7165" s="65" t="s">
        <v>7954</v>
      </c>
      <c r="B7165" s="66">
        <v>588939</v>
      </c>
    </row>
    <row r="7166" spans="1:2" x14ac:dyDescent="0.25">
      <c r="A7166" s="65" t="s">
        <v>7955</v>
      </c>
      <c r="B7166" s="66">
        <v>590555</v>
      </c>
    </row>
    <row r="7167" spans="1:2" x14ac:dyDescent="0.25">
      <c r="A7167" s="65" t="s">
        <v>7956</v>
      </c>
      <c r="B7167" s="66">
        <v>576542</v>
      </c>
    </row>
    <row r="7168" spans="1:2" x14ac:dyDescent="0.25">
      <c r="A7168" s="65" t="s">
        <v>7957</v>
      </c>
      <c r="B7168" s="66">
        <v>589204</v>
      </c>
    </row>
    <row r="7169" spans="1:2" x14ac:dyDescent="0.25">
      <c r="A7169" s="65" t="s">
        <v>12626</v>
      </c>
      <c r="B7169" s="66">
        <v>580279</v>
      </c>
    </row>
    <row r="7170" spans="1:2" x14ac:dyDescent="0.25">
      <c r="A7170" s="65" t="s">
        <v>7958</v>
      </c>
      <c r="B7170" s="66">
        <v>583983</v>
      </c>
    </row>
    <row r="7171" spans="1:2" x14ac:dyDescent="0.25">
      <c r="A7171" s="65" t="s">
        <v>7959</v>
      </c>
      <c r="B7171" s="66">
        <v>497460</v>
      </c>
    </row>
    <row r="7172" spans="1:2" x14ac:dyDescent="0.25">
      <c r="A7172" s="65" t="s">
        <v>7960</v>
      </c>
      <c r="B7172" s="66">
        <v>494171</v>
      </c>
    </row>
    <row r="7173" spans="1:2" x14ac:dyDescent="0.25">
      <c r="A7173" s="65" t="s">
        <v>7961</v>
      </c>
      <c r="B7173" s="66">
        <v>593487</v>
      </c>
    </row>
    <row r="7174" spans="1:2" x14ac:dyDescent="0.25">
      <c r="A7174" s="65" t="s">
        <v>7962</v>
      </c>
      <c r="B7174" s="66">
        <v>575159</v>
      </c>
    </row>
    <row r="7175" spans="1:2" x14ac:dyDescent="0.25">
      <c r="A7175" s="65" t="s">
        <v>7963</v>
      </c>
      <c r="B7175" s="66">
        <v>593026</v>
      </c>
    </row>
    <row r="7176" spans="1:2" x14ac:dyDescent="0.25">
      <c r="A7176" s="65" t="s">
        <v>7964</v>
      </c>
      <c r="B7176" s="66">
        <v>590330</v>
      </c>
    </row>
    <row r="7177" spans="1:2" x14ac:dyDescent="0.25">
      <c r="A7177" s="65" t="s">
        <v>7965</v>
      </c>
      <c r="B7177" s="66">
        <v>575496</v>
      </c>
    </row>
    <row r="7178" spans="1:2" x14ac:dyDescent="0.25">
      <c r="A7178" s="65" t="s">
        <v>7966</v>
      </c>
      <c r="B7178" s="66">
        <v>492570</v>
      </c>
    </row>
    <row r="7179" spans="1:2" x14ac:dyDescent="0.25">
      <c r="A7179" s="65" t="s">
        <v>7967</v>
      </c>
      <c r="B7179" s="66">
        <v>580003</v>
      </c>
    </row>
    <row r="7180" spans="1:2" x14ac:dyDescent="0.25">
      <c r="A7180" s="65" t="s">
        <v>7968</v>
      </c>
      <c r="B7180" s="66">
        <v>575708</v>
      </c>
    </row>
    <row r="7181" spans="1:2" x14ac:dyDescent="0.25">
      <c r="A7181" s="65" t="s">
        <v>7968</v>
      </c>
      <c r="B7181" s="66">
        <v>587131</v>
      </c>
    </row>
    <row r="7182" spans="1:2" x14ac:dyDescent="0.25">
      <c r="A7182" s="65" t="s">
        <v>7969</v>
      </c>
      <c r="B7182" s="66">
        <v>577670</v>
      </c>
    </row>
    <row r="7183" spans="1:2" x14ac:dyDescent="0.25">
      <c r="A7183" s="65" t="s">
        <v>7970</v>
      </c>
      <c r="B7183" s="66">
        <v>493115</v>
      </c>
    </row>
    <row r="7184" spans="1:2" x14ac:dyDescent="0.25">
      <c r="A7184" s="65" t="s">
        <v>7971</v>
      </c>
      <c r="B7184" s="66">
        <v>577498</v>
      </c>
    </row>
    <row r="7185" spans="1:2" x14ac:dyDescent="0.25">
      <c r="A7185" s="65" t="s">
        <v>7972</v>
      </c>
      <c r="B7185" s="66">
        <v>492714</v>
      </c>
    </row>
    <row r="7186" spans="1:2" x14ac:dyDescent="0.25">
      <c r="A7186" s="65" t="s">
        <v>7973</v>
      </c>
      <c r="B7186" s="66">
        <v>58915</v>
      </c>
    </row>
    <row r="7187" spans="1:2" x14ac:dyDescent="0.25">
      <c r="A7187" s="65" t="s">
        <v>7974</v>
      </c>
      <c r="B7187" s="66">
        <v>493464</v>
      </c>
    </row>
    <row r="7188" spans="1:2" x14ac:dyDescent="0.25">
      <c r="A7188" s="65" t="s">
        <v>7975</v>
      </c>
      <c r="B7188" s="66">
        <v>44658</v>
      </c>
    </row>
    <row r="7189" spans="1:2" x14ac:dyDescent="0.25">
      <c r="A7189" s="65" t="s">
        <v>7976</v>
      </c>
      <c r="B7189" s="66">
        <v>493228</v>
      </c>
    </row>
    <row r="7190" spans="1:2" x14ac:dyDescent="0.25">
      <c r="A7190" s="65" t="s">
        <v>125</v>
      </c>
      <c r="B7190" s="66">
        <v>590548</v>
      </c>
    </row>
    <row r="7191" spans="1:2" x14ac:dyDescent="0.25">
      <c r="A7191" s="65" t="s">
        <v>988</v>
      </c>
      <c r="B7191" s="66">
        <v>592392</v>
      </c>
    </row>
    <row r="7192" spans="1:2" x14ac:dyDescent="0.25">
      <c r="A7192" s="65" t="s">
        <v>126</v>
      </c>
      <c r="B7192" s="66">
        <v>44855</v>
      </c>
    </row>
    <row r="7193" spans="1:2" x14ac:dyDescent="0.25">
      <c r="A7193" s="65" t="s">
        <v>7977</v>
      </c>
      <c r="B7193" s="66">
        <v>492956</v>
      </c>
    </row>
    <row r="7194" spans="1:2" x14ac:dyDescent="0.25">
      <c r="A7194" s="65" t="s">
        <v>7978</v>
      </c>
      <c r="B7194" s="66">
        <v>344716</v>
      </c>
    </row>
    <row r="7195" spans="1:2" x14ac:dyDescent="0.25">
      <c r="A7195" s="65" t="s">
        <v>7979</v>
      </c>
      <c r="B7195" s="66">
        <v>575020</v>
      </c>
    </row>
    <row r="7196" spans="1:2" x14ac:dyDescent="0.25">
      <c r="A7196" s="65" t="s">
        <v>7980</v>
      </c>
      <c r="B7196" s="66">
        <v>211418</v>
      </c>
    </row>
    <row r="7197" spans="1:2" x14ac:dyDescent="0.25">
      <c r="A7197" s="65" t="s">
        <v>7980</v>
      </c>
      <c r="B7197" s="66">
        <v>492413</v>
      </c>
    </row>
    <row r="7198" spans="1:2" x14ac:dyDescent="0.25">
      <c r="A7198" s="65" t="s">
        <v>7981</v>
      </c>
      <c r="B7198" s="66">
        <v>277074</v>
      </c>
    </row>
    <row r="7199" spans="1:2" x14ac:dyDescent="0.25">
      <c r="A7199" s="65" t="s">
        <v>7982</v>
      </c>
      <c r="B7199" s="66">
        <v>593160</v>
      </c>
    </row>
    <row r="7200" spans="1:2" x14ac:dyDescent="0.25">
      <c r="A7200" s="65" t="s">
        <v>7983</v>
      </c>
      <c r="B7200" s="66">
        <v>584068</v>
      </c>
    </row>
    <row r="7201" spans="1:2" x14ac:dyDescent="0.25">
      <c r="A7201" s="65" t="s">
        <v>7984</v>
      </c>
      <c r="B7201" s="66">
        <v>592751</v>
      </c>
    </row>
    <row r="7202" spans="1:2" x14ac:dyDescent="0.25">
      <c r="A7202" s="65" t="s">
        <v>7985</v>
      </c>
      <c r="B7202" s="66">
        <v>211427</v>
      </c>
    </row>
    <row r="7203" spans="1:2" x14ac:dyDescent="0.25">
      <c r="A7203" s="65" t="s">
        <v>7986</v>
      </c>
      <c r="B7203" s="66">
        <v>587893</v>
      </c>
    </row>
    <row r="7204" spans="1:2" x14ac:dyDescent="0.25">
      <c r="A7204" s="65" t="s">
        <v>7987</v>
      </c>
      <c r="B7204" s="66">
        <v>104467</v>
      </c>
    </row>
    <row r="7205" spans="1:2" x14ac:dyDescent="0.25">
      <c r="A7205" s="65" t="s">
        <v>7988</v>
      </c>
      <c r="B7205" s="66">
        <v>575731</v>
      </c>
    </row>
    <row r="7206" spans="1:2" x14ac:dyDescent="0.25">
      <c r="A7206" s="65" t="s">
        <v>7989</v>
      </c>
      <c r="B7206" s="66">
        <v>371887</v>
      </c>
    </row>
    <row r="7207" spans="1:2" x14ac:dyDescent="0.25">
      <c r="A7207" s="65" t="s">
        <v>989</v>
      </c>
      <c r="B7207" s="66">
        <v>592438</v>
      </c>
    </row>
    <row r="7208" spans="1:2" x14ac:dyDescent="0.25">
      <c r="A7208" s="65" t="s">
        <v>7990</v>
      </c>
      <c r="B7208" s="66">
        <v>584001</v>
      </c>
    </row>
    <row r="7209" spans="1:2" x14ac:dyDescent="0.25">
      <c r="A7209" s="65" t="s">
        <v>990</v>
      </c>
      <c r="B7209" s="66">
        <v>592535</v>
      </c>
    </row>
    <row r="7210" spans="1:2" x14ac:dyDescent="0.25">
      <c r="A7210" s="65" t="s">
        <v>7991</v>
      </c>
      <c r="B7210" s="66">
        <v>492292</v>
      </c>
    </row>
    <row r="7211" spans="1:2" x14ac:dyDescent="0.25">
      <c r="A7211" s="65" t="s">
        <v>7992</v>
      </c>
      <c r="B7211" s="66">
        <v>590549</v>
      </c>
    </row>
    <row r="7212" spans="1:2" x14ac:dyDescent="0.25">
      <c r="A7212" s="65" t="s">
        <v>7993</v>
      </c>
      <c r="B7212" s="66">
        <v>590905</v>
      </c>
    </row>
    <row r="7213" spans="1:2" x14ac:dyDescent="0.25">
      <c r="A7213" s="65" t="s">
        <v>7994</v>
      </c>
      <c r="B7213" s="66">
        <v>577986</v>
      </c>
    </row>
    <row r="7214" spans="1:2" x14ac:dyDescent="0.25">
      <c r="A7214" s="65" t="s">
        <v>7995</v>
      </c>
      <c r="B7214" s="66">
        <v>583196</v>
      </c>
    </row>
    <row r="7215" spans="1:2" x14ac:dyDescent="0.25">
      <c r="A7215" s="65" t="s">
        <v>12627</v>
      </c>
      <c r="B7215" s="66">
        <v>594365</v>
      </c>
    </row>
    <row r="7216" spans="1:2" x14ac:dyDescent="0.25">
      <c r="A7216" s="65" t="s">
        <v>7996</v>
      </c>
      <c r="B7216" s="66">
        <v>211449</v>
      </c>
    </row>
    <row r="7217" spans="1:2" x14ac:dyDescent="0.25">
      <c r="A7217" s="65" t="s">
        <v>7997</v>
      </c>
      <c r="B7217" s="66">
        <v>225212</v>
      </c>
    </row>
    <row r="7218" spans="1:2" x14ac:dyDescent="0.25">
      <c r="A7218" s="65" t="s">
        <v>7998</v>
      </c>
      <c r="B7218" s="66">
        <v>493050</v>
      </c>
    </row>
    <row r="7219" spans="1:2" x14ac:dyDescent="0.25">
      <c r="A7219" s="65" t="s">
        <v>7999</v>
      </c>
      <c r="B7219" s="66">
        <v>211455</v>
      </c>
    </row>
    <row r="7220" spans="1:2" x14ac:dyDescent="0.25">
      <c r="A7220" s="65" t="s">
        <v>8000</v>
      </c>
      <c r="B7220" s="66">
        <v>2371</v>
      </c>
    </row>
    <row r="7221" spans="1:2" x14ac:dyDescent="0.25">
      <c r="A7221" s="65" t="s">
        <v>8001</v>
      </c>
      <c r="B7221" s="66">
        <v>61080</v>
      </c>
    </row>
    <row r="7222" spans="1:2" x14ac:dyDescent="0.25">
      <c r="A7222" s="65" t="s">
        <v>8002</v>
      </c>
      <c r="B7222" s="66">
        <v>589244</v>
      </c>
    </row>
    <row r="7223" spans="1:2" x14ac:dyDescent="0.25">
      <c r="A7223" s="65" t="s">
        <v>8003</v>
      </c>
      <c r="B7223" s="66">
        <v>491938</v>
      </c>
    </row>
    <row r="7224" spans="1:2" x14ac:dyDescent="0.25">
      <c r="A7224" s="65" t="s">
        <v>8004</v>
      </c>
      <c r="B7224" s="66">
        <v>492061</v>
      </c>
    </row>
    <row r="7225" spans="1:2" x14ac:dyDescent="0.25">
      <c r="A7225" s="65" t="s">
        <v>8005</v>
      </c>
      <c r="B7225" s="66">
        <v>577963</v>
      </c>
    </row>
    <row r="7226" spans="1:2" x14ac:dyDescent="0.25">
      <c r="A7226" s="65" t="s">
        <v>8006</v>
      </c>
      <c r="B7226" s="66">
        <v>586690</v>
      </c>
    </row>
    <row r="7227" spans="1:2" x14ac:dyDescent="0.25">
      <c r="A7227" s="65" t="s">
        <v>8007</v>
      </c>
      <c r="B7227" s="66">
        <v>494533</v>
      </c>
    </row>
    <row r="7228" spans="1:2" x14ac:dyDescent="0.25">
      <c r="A7228" s="65" t="s">
        <v>8008</v>
      </c>
      <c r="B7228" s="66">
        <v>211467</v>
      </c>
    </row>
    <row r="7229" spans="1:2" x14ac:dyDescent="0.25">
      <c r="A7229" s="65" t="s">
        <v>8009</v>
      </c>
      <c r="B7229" s="66">
        <v>104251</v>
      </c>
    </row>
    <row r="7230" spans="1:2" x14ac:dyDescent="0.25">
      <c r="A7230" s="65" t="s">
        <v>8009</v>
      </c>
      <c r="B7230" s="66">
        <v>211490</v>
      </c>
    </row>
    <row r="7231" spans="1:2" x14ac:dyDescent="0.25">
      <c r="A7231" s="65" t="s">
        <v>8010</v>
      </c>
      <c r="B7231" s="66">
        <v>589055</v>
      </c>
    </row>
    <row r="7232" spans="1:2" x14ac:dyDescent="0.25">
      <c r="A7232" s="65" t="s">
        <v>8011</v>
      </c>
      <c r="B7232" s="66">
        <v>492669</v>
      </c>
    </row>
    <row r="7233" spans="1:2" x14ac:dyDescent="0.25">
      <c r="A7233" s="65" t="s">
        <v>8012</v>
      </c>
      <c r="B7233" s="66">
        <v>582976</v>
      </c>
    </row>
    <row r="7234" spans="1:2" x14ac:dyDescent="0.25">
      <c r="A7234" s="65" t="s">
        <v>8013</v>
      </c>
      <c r="B7234" s="66">
        <v>578725</v>
      </c>
    </row>
    <row r="7235" spans="1:2" x14ac:dyDescent="0.25">
      <c r="A7235" s="65" t="s">
        <v>991</v>
      </c>
      <c r="B7235" s="66">
        <v>590594</v>
      </c>
    </row>
    <row r="7236" spans="1:2" x14ac:dyDescent="0.25">
      <c r="A7236" s="65" t="s">
        <v>8014</v>
      </c>
      <c r="B7236" s="66">
        <v>494174</v>
      </c>
    </row>
    <row r="7237" spans="1:2" x14ac:dyDescent="0.25">
      <c r="A7237" s="65" t="s">
        <v>8015</v>
      </c>
      <c r="B7237" s="66">
        <v>105056</v>
      </c>
    </row>
    <row r="7238" spans="1:2" x14ac:dyDescent="0.25">
      <c r="A7238" s="65" t="s">
        <v>8016</v>
      </c>
      <c r="B7238" s="66">
        <v>494175</v>
      </c>
    </row>
    <row r="7239" spans="1:2" x14ac:dyDescent="0.25">
      <c r="A7239" s="65" t="s">
        <v>8017</v>
      </c>
      <c r="B7239" s="66">
        <v>65278</v>
      </c>
    </row>
    <row r="7240" spans="1:2" x14ac:dyDescent="0.25">
      <c r="A7240" s="65" t="s">
        <v>8018</v>
      </c>
      <c r="B7240" s="66">
        <v>593452</v>
      </c>
    </row>
    <row r="7241" spans="1:2" x14ac:dyDescent="0.25">
      <c r="A7241" s="65" t="s">
        <v>8019</v>
      </c>
      <c r="B7241" s="66">
        <v>591733</v>
      </c>
    </row>
    <row r="7242" spans="1:2" x14ac:dyDescent="0.25">
      <c r="A7242" s="65" t="s">
        <v>127</v>
      </c>
      <c r="B7242" s="66">
        <v>589741</v>
      </c>
    </row>
    <row r="7243" spans="1:2" x14ac:dyDescent="0.25">
      <c r="A7243" s="65" t="s">
        <v>8020</v>
      </c>
      <c r="B7243" s="66">
        <v>583587</v>
      </c>
    </row>
    <row r="7244" spans="1:2" x14ac:dyDescent="0.25">
      <c r="A7244" s="65" t="s">
        <v>8021</v>
      </c>
      <c r="B7244" s="66">
        <v>490689</v>
      </c>
    </row>
    <row r="7245" spans="1:2" x14ac:dyDescent="0.25">
      <c r="A7245" s="65" t="s">
        <v>8022</v>
      </c>
      <c r="B7245" s="66">
        <v>579890</v>
      </c>
    </row>
    <row r="7246" spans="1:2" x14ac:dyDescent="0.25">
      <c r="A7246" s="65" t="s">
        <v>8023</v>
      </c>
      <c r="B7246" s="66">
        <v>492272</v>
      </c>
    </row>
    <row r="7247" spans="1:2" x14ac:dyDescent="0.25">
      <c r="A7247" s="65" t="s">
        <v>8024</v>
      </c>
      <c r="B7247" s="66">
        <v>577756</v>
      </c>
    </row>
    <row r="7248" spans="1:2" x14ac:dyDescent="0.25">
      <c r="A7248" s="65" t="s">
        <v>8025</v>
      </c>
      <c r="B7248" s="66">
        <v>225752</v>
      </c>
    </row>
    <row r="7249" spans="1:2" x14ac:dyDescent="0.25">
      <c r="A7249" s="65" t="s">
        <v>8026</v>
      </c>
      <c r="B7249" s="66">
        <v>211532</v>
      </c>
    </row>
    <row r="7250" spans="1:2" x14ac:dyDescent="0.25">
      <c r="A7250" s="65" t="s">
        <v>8027</v>
      </c>
      <c r="B7250" s="66">
        <v>579806</v>
      </c>
    </row>
    <row r="7251" spans="1:2" x14ac:dyDescent="0.25">
      <c r="A7251" s="65" t="s">
        <v>8028</v>
      </c>
      <c r="B7251" s="66">
        <v>225216</v>
      </c>
    </row>
    <row r="7252" spans="1:2" x14ac:dyDescent="0.25">
      <c r="A7252" s="65" t="s">
        <v>8029</v>
      </c>
      <c r="B7252" s="66">
        <v>488950</v>
      </c>
    </row>
    <row r="7253" spans="1:2" x14ac:dyDescent="0.25">
      <c r="A7253" s="65" t="s">
        <v>8030</v>
      </c>
      <c r="B7253" s="66">
        <v>591541</v>
      </c>
    </row>
    <row r="7254" spans="1:2" x14ac:dyDescent="0.25">
      <c r="A7254" s="65" t="s">
        <v>8030</v>
      </c>
      <c r="B7254" s="66">
        <v>225217</v>
      </c>
    </row>
    <row r="7255" spans="1:2" x14ac:dyDescent="0.25">
      <c r="A7255" s="65" t="s">
        <v>8030</v>
      </c>
      <c r="B7255" s="66">
        <v>587782</v>
      </c>
    </row>
    <row r="7256" spans="1:2" x14ac:dyDescent="0.25">
      <c r="A7256" s="65" t="s">
        <v>8030</v>
      </c>
      <c r="B7256" s="66">
        <v>589062</v>
      </c>
    </row>
    <row r="7257" spans="1:2" x14ac:dyDescent="0.25">
      <c r="A7257" s="65" t="s">
        <v>8031</v>
      </c>
      <c r="B7257" s="66">
        <v>593300</v>
      </c>
    </row>
    <row r="7258" spans="1:2" x14ac:dyDescent="0.25">
      <c r="A7258" s="65" t="s">
        <v>8032</v>
      </c>
      <c r="B7258" s="66">
        <v>592291</v>
      </c>
    </row>
    <row r="7259" spans="1:2" x14ac:dyDescent="0.25">
      <c r="A7259" s="65" t="s">
        <v>8033</v>
      </c>
      <c r="B7259" s="66">
        <v>590604</v>
      </c>
    </row>
    <row r="7260" spans="1:2" x14ac:dyDescent="0.25">
      <c r="A7260" s="65" t="s">
        <v>8034</v>
      </c>
      <c r="B7260" s="66">
        <v>493210</v>
      </c>
    </row>
    <row r="7261" spans="1:2" x14ac:dyDescent="0.25">
      <c r="A7261" s="65" t="s">
        <v>8035</v>
      </c>
      <c r="B7261" s="66">
        <v>211563</v>
      </c>
    </row>
    <row r="7262" spans="1:2" x14ac:dyDescent="0.25">
      <c r="A7262" s="65" t="s">
        <v>8036</v>
      </c>
      <c r="B7262" s="66">
        <v>584747</v>
      </c>
    </row>
    <row r="7263" spans="1:2" x14ac:dyDescent="0.25">
      <c r="A7263" s="65" t="s">
        <v>8037</v>
      </c>
      <c r="B7263" s="66">
        <v>587590</v>
      </c>
    </row>
    <row r="7264" spans="1:2" x14ac:dyDescent="0.25">
      <c r="A7264" s="65" t="s">
        <v>8038</v>
      </c>
      <c r="B7264" s="66">
        <v>2387</v>
      </c>
    </row>
    <row r="7265" spans="1:2" x14ac:dyDescent="0.25">
      <c r="A7265" s="65" t="s">
        <v>12628</v>
      </c>
      <c r="B7265" s="66">
        <v>594546</v>
      </c>
    </row>
    <row r="7266" spans="1:2" x14ac:dyDescent="0.25">
      <c r="A7266" s="65" t="s">
        <v>8039</v>
      </c>
      <c r="B7266" s="66">
        <v>593501</v>
      </c>
    </row>
    <row r="7267" spans="1:2" x14ac:dyDescent="0.25">
      <c r="A7267" s="65" t="s">
        <v>8040</v>
      </c>
      <c r="B7267" s="66">
        <v>105060</v>
      </c>
    </row>
    <row r="7268" spans="1:2" x14ac:dyDescent="0.25">
      <c r="A7268" s="65" t="s">
        <v>8041</v>
      </c>
      <c r="B7268" s="66">
        <v>586319</v>
      </c>
    </row>
    <row r="7269" spans="1:2" x14ac:dyDescent="0.25">
      <c r="A7269" s="65" t="s">
        <v>128</v>
      </c>
      <c r="B7269" s="66">
        <v>590345</v>
      </c>
    </row>
    <row r="7270" spans="1:2" x14ac:dyDescent="0.25">
      <c r="A7270" s="65" t="s">
        <v>8042</v>
      </c>
      <c r="B7270" s="66">
        <v>492511</v>
      </c>
    </row>
    <row r="7271" spans="1:2" x14ac:dyDescent="0.25">
      <c r="A7271" s="65" t="s">
        <v>8043</v>
      </c>
      <c r="B7271" s="66">
        <v>105061</v>
      </c>
    </row>
    <row r="7272" spans="1:2" x14ac:dyDescent="0.25">
      <c r="A7272" s="65" t="s">
        <v>8044</v>
      </c>
      <c r="B7272" s="66">
        <v>540738</v>
      </c>
    </row>
    <row r="7273" spans="1:2" x14ac:dyDescent="0.25">
      <c r="A7273" s="65" t="s">
        <v>8044</v>
      </c>
      <c r="B7273" s="66">
        <v>582692</v>
      </c>
    </row>
    <row r="7274" spans="1:2" x14ac:dyDescent="0.25">
      <c r="A7274" s="65" t="s">
        <v>8045</v>
      </c>
      <c r="B7274" s="66">
        <v>288388</v>
      </c>
    </row>
    <row r="7275" spans="1:2" x14ac:dyDescent="0.25">
      <c r="A7275" s="65" t="s">
        <v>8046</v>
      </c>
      <c r="B7275" s="66">
        <v>490698</v>
      </c>
    </row>
    <row r="7276" spans="1:2" x14ac:dyDescent="0.25">
      <c r="A7276" s="65" t="s">
        <v>8047</v>
      </c>
      <c r="B7276" s="66">
        <v>58932</v>
      </c>
    </row>
    <row r="7277" spans="1:2" x14ac:dyDescent="0.25">
      <c r="A7277" s="65" t="s">
        <v>8048</v>
      </c>
      <c r="B7277" s="66">
        <v>276652</v>
      </c>
    </row>
    <row r="7278" spans="1:2" x14ac:dyDescent="0.25">
      <c r="A7278" s="65" t="s">
        <v>8049</v>
      </c>
      <c r="B7278" s="66">
        <v>211580</v>
      </c>
    </row>
    <row r="7279" spans="1:2" x14ac:dyDescent="0.25">
      <c r="A7279" s="65" t="s">
        <v>8050</v>
      </c>
      <c r="B7279" s="66">
        <v>592358</v>
      </c>
    </row>
    <row r="7280" spans="1:2" x14ac:dyDescent="0.25">
      <c r="A7280" s="65" t="s">
        <v>8051</v>
      </c>
      <c r="B7280" s="66">
        <v>2393</v>
      </c>
    </row>
    <row r="7281" spans="1:2" x14ac:dyDescent="0.25">
      <c r="A7281" s="65" t="s">
        <v>8052</v>
      </c>
      <c r="B7281" s="66">
        <v>589562</v>
      </c>
    </row>
    <row r="7282" spans="1:2" x14ac:dyDescent="0.25">
      <c r="A7282" s="65" t="s">
        <v>8053</v>
      </c>
      <c r="B7282" s="66">
        <v>65298</v>
      </c>
    </row>
    <row r="7283" spans="1:2" x14ac:dyDescent="0.25">
      <c r="A7283" s="65" t="s">
        <v>8054</v>
      </c>
      <c r="B7283" s="66">
        <v>2396</v>
      </c>
    </row>
    <row r="7284" spans="1:2" x14ac:dyDescent="0.25">
      <c r="A7284" s="65" t="s">
        <v>8055</v>
      </c>
      <c r="B7284" s="66">
        <v>588685</v>
      </c>
    </row>
    <row r="7285" spans="1:2" x14ac:dyDescent="0.25">
      <c r="A7285" s="65" t="s">
        <v>8056</v>
      </c>
      <c r="B7285" s="66">
        <v>591945</v>
      </c>
    </row>
    <row r="7286" spans="1:2" x14ac:dyDescent="0.25">
      <c r="A7286" s="65" t="s">
        <v>8057</v>
      </c>
      <c r="B7286" s="66">
        <v>2397</v>
      </c>
    </row>
    <row r="7287" spans="1:2" x14ac:dyDescent="0.25">
      <c r="A7287" s="65" t="s">
        <v>8058</v>
      </c>
      <c r="B7287" s="66">
        <v>492991</v>
      </c>
    </row>
    <row r="7288" spans="1:2" x14ac:dyDescent="0.25">
      <c r="A7288" s="65" t="s">
        <v>8059</v>
      </c>
      <c r="B7288" s="66">
        <v>581357</v>
      </c>
    </row>
    <row r="7289" spans="1:2" x14ac:dyDescent="0.25">
      <c r="A7289" s="65" t="s">
        <v>8060</v>
      </c>
      <c r="B7289" s="66">
        <v>362695</v>
      </c>
    </row>
    <row r="7290" spans="1:2" x14ac:dyDescent="0.25">
      <c r="A7290" s="65" t="s">
        <v>129</v>
      </c>
      <c r="B7290" s="66">
        <v>581963</v>
      </c>
    </row>
    <row r="7291" spans="1:2" x14ac:dyDescent="0.25">
      <c r="A7291" s="65" t="s">
        <v>8061</v>
      </c>
      <c r="B7291" s="66">
        <v>592778</v>
      </c>
    </row>
    <row r="7292" spans="1:2" x14ac:dyDescent="0.25">
      <c r="A7292" s="65" t="s">
        <v>8062</v>
      </c>
      <c r="B7292" s="66">
        <v>493322</v>
      </c>
    </row>
    <row r="7293" spans="1:2" x14ac:dyDescent="0.25">
      <c r="A7293" s="65" t="s">
        <v>8063</v>
      </c>
      <c r="B7293" s="66">
        <v>580834</v>
      </c>
    </row>
    <row r="7294" spans="1:2" x14ac:dyDescent="0.25">
      <c r="A7294" s="65" t="s">
        <v>8064</v>
      </c>
      <c r="B7294" s="66">
        <v>589784</v>
      </c>
    </row>
    <row r="7295" spans="1:2" x14ac:dyDescent="0.25">
      <c r="A7295" s="65" t="s">
        <v>8065</v>
      </c>
      <c r="B7295" s="66">
        <v>61231</v>
      </c>
    </row>
    <row r="7296" spans="1:2" x14ac:dyDescent="0.25">
      <c r="A7296" s="65" t="s">
        <v>8066</v>
      </c>
      <c r="B7296" s="66">
        <v>106463</v>
      </c>
    </row>
    <row r="7297" spans="1:2" x14ac:dyDescent="0.25">
      <c r="A7297" s="65" t="s">
        <v>8067</v>
      </c>
      <c r="B7297" s="66">
        <v>370683</v>
      </c>
    </row>
    <row r="7298" spans="1:2" x14ac:dyDescent="0.25">
      <c r="A7298" s="65" t="s">
        <v>8068</v>
      </c>
      <c r="B7298" s="66">
        <v>362716</v>
      </c>
    </row>
    <row r="7299" spans="1:2" x14ac:dyDescent="0.25">
      <c r="A7299" s="65" t="s">
        <v>8069</v>
      </c>
      <c r="B7299" s="66">
        <v>105064</v>
      </c>
    </row>
    <row r="7300" spans="1:2" x14ac:dyDescent="0.25">
      <c r="A7300" s="65" t="s">
        <v>8070</v>
      </c>
      <c r="B7300" s="66">
        <v>252900</v>
      </c>
    </row>
    <row r="7301" spans="1:2" x14ac:dyDescent="0.25">
      <c r="A7301" s="65" t="s">
        <v>8069</v>
      </c>
      <c r="B7301" s="66">
        <v>581504</v>
      </c>
    </row>
    <row r="7302" spans="1:2" x14ac:dyDescent="0.25">
      <c r="A7302" s="65" t="s">
        <v>8070</v>
      </c>
      <c r="B7302" s="66">
        <v>61237</v>
      </c>
    </row>
    <row r="7303" spans="1:2" x14ac:dyDescent="0.25">
      <c r="A7303" s="65" t="s">
        <v>8069</v>
      </c>
      <c r="B7303" s="66">
        <v>61239</v>
      </c>
    </row>
    <row r="7304" spans="1:2" x14ac:dyDescent="0.25">
      <c r="A7304" s="65" t="s">
        <v>8071</v>
      </c>
      <c r="B7304" s="66">
        <v>577333</v>
      </c>
    </row>
    <row r="7305" spans="1:2" x14ac:dyDescent="0.25">
      <c r="A7305" s="65" t="s">
        <v>8072</v>
      </c>
      <c r="B7305" s="66">
        <v>211617</v>
      </c>
    </row>
    <row r="7306" spans="1:2" x14ac:dyDescent="0.25">
      <c r="A7306" s="65" t="s">
        <v>8073</v>
      </c>
      <c r="B7306" s="66">
        <v>488954</v>
      </c>
    </row>
    <row r="7307" spans="1:2" x14ac:dyDescent="0.25">
      <c r="A7307" s="65" t="s">
        <v>8074</v>
      </c>
      <c r="B7307" s="66">
        <v>211635</v>
      </c>
    </row>
    <row r="7308" spans="1:2" x14ac:dyDescent="0.25">
      <c r="A7308" s="65" t="s">
        <v>8075</v>
      </c>
      <c r="B7308" s="66">
        <v>65307</v>
      </c>
    </row>
    <row r="7309" spans="1:2" x14ac:dyDescent="0.25">
      <c r="A7309" s="65" t="s">
        <v>8076</v>
      </c>
      <c r="B7309" s="66">
        <v>583057</v>
      </c>
    </row>
    <row r="7310" spans="1:2" x14ac:dyDescent="0.25">
      <c r="A7310" s="65" t="s">
        <v>8077</v>
      </c>
      <c r="B7310" s="66">
        <v>586796</v>
      </c>
    </row>
    <row r="7311" spans="1:2" x14ac:dyDescent="0.25">
      <c r="A7311" s="65" t="s">
        <v>8078</v>
      </c>
      <c r="B7311" s="66">
        <v>589041</v>
      </c>
    </row>
    <row r="7312" spans="1:2" x14ac:dyDescent="0.25">
      <c r="A7312" s="65" t="s">
        <v>8079</v>
      </c>
      <c r="B7312" s="66">
        <v>590515</v>
      </c>
    </row>
    <row r="7313" spans="1:2" x14ac:dyDescent="0.25">
      <c r="A7313" s="65" t="s">
        <v>8080</v>
      </c>
      <c r="B7313" s="66">
        <v>593401</v>
      </c>
    </row>
    <row r="7314" spans="1:2" x14ac:dyDescent="0.25">
      <c r="A7314" s="65" t="s">
        <v>8081</v>
      </c>
      <c r="B7314" s="66">
        <v>588714</v>
      </c>
    </row>
    <row r="7315" spans="1:2" x14ac:dyDescent="0.25">
      <c r="A7315" s="65" t="s">
        <v>8082</v>
      </c>
      <c r="B7315" s="66">
        <v>579813</v>
      </c>
    </row>
    <row r="7316" spans="1:2" x14ac:dyDescent="0.25">
      <c r="A7316" s="65" t="s">
        <v>8083</v>
      </c>
      <c r="B7316" s="66">
        <v>491738</v>
      </c>
    </row>
    <row r="7317" spans="1:2" x14ac:dyDescent="0.25">
      <c r="A7317" s="65" t="s">
        <v>8084</v>
      </c>
      <c r="B7317" s="66">
        <v>581821</v>
      </c>
    </row>
    <row r="7318" spans="1:2" x14ac:dyDescent="0.25">
      <c r="A7318" s="65" t="s">
        <v>8085</v>
      </c>
      <c r="B7318" s="66">
        <v>58949</v>
      </c>
    </row>
    <row r="7319" spans="1:2" x14ac:dyDescent="0.25">
      <c r="A7319" s="65" t="s">
        <v>8086</v>
      </c>
      <c r="B7319" s="66">
        <v>494187</v>
      </c>
    </row>
    <row r="7320" spans="1:2" x14ac:dyDescent="0.25">
      <c r="A7320" s="65" t="s">
        <v>8087</v>
      </c>
      <c r="B7320" s="66">
        <v>494188</v>
      </c>
    </row>
    <row r="7321" spans="1:2" x14ac:dyDescent="0.25">
      <c r="A7321" s="65" t="s">
        <v>8088</v>
      </c>
      <c r="B7321" s="66">
        <v>592499</v>
      </c>
    </row>
    <row r="7322" spans="1:2" x14ac:dyDescent="0.25">
      <c r="A7322" s="65" t="s">
        <v>8089</v>
      </c>
      <c r="B7322" s="66">
        <v>574911</v>
      </c>
    </row>
    <row r="7323" spans="1:2" x14ac:dyDescent="0.25">
      <c r="A7323" s="65" t="s">
        <v>8090</v>
      </c>
      <c r="B7323" s="66">
        <v>494190</v>
      </c>
    </row>
    <row r="7324" spans="1:2" x14ac:dyDescent="0.25">
      <c r="A7324" s="65" t="s">
        <v>8090</v>
      </c>
      <c r="B7324" s="66">
        <v>575936</v>
      </c>
    </row>
    <row r="7325" spans="1:2" x14ac:dyDescent="0.25">
      <c r="A7325" s="65" t="s">
        <v>8091</v>
      </c>
      <c r="B7325" s="66">
        <v>61309</v>
      </c>
    </row>
    <row r="7326" spans="1:2" x14ac:dyDescent="0.25">
      <c r="A7326" s="65" t="s">
        <v>8092</v>
      </c>
      <c r="B7326" s="66">
        <v>490286</v>
      </c>
    </row>
    <row r="7327" spans="1:2" x14ac:dyDescent="0.25">
      <c r="A7327" s="65" t="s">
        <v>8093</v>
      </c>
      <c r="B7327" s="66">
        <v>591395</v>
      </c>
    </row>
    <row r="7328" spans="1:2" x14ac:dyDescent="0.25">
      <c r="A7328" s="65" t="s">
        <v>8094</v>
      </c>
      <c r="B7328" s="66">
        <v>587765</v>
      </c>
    </row>
    <row r="7329" spans="1:2" x14ac:dyDescent="0.25">
      <c r="A7329" s="65" t="s">
        <v>8095</v>
      </c>
      <c r="B7329" s="66">
        <v>492097</v>
      </c>
    </row>
    <row r="7330" spans="1:2" x14ac:dyDescent="0.25">
      <c r="A7330" s="65" t="s">
        <v>8096</v>
      </c>
      <c r="B7330" s="66">
        <v>592931</v>
      </c>
    </row>
    <row r="7331" spans="1:2" x14ac:dyDescent="0.25">
      <c r="A7331" s="65" t="s">
        <v>8097</v>
      </c>
      <c r="B7331" s="66">
        <v>574999</v>
      </c>
    </row>
    <row r="7332" spans="1:2" x14ac:dyDescent="0.25">
      <c r="A7332" s="65" t="s">
        <v>8098</v>
      </c>
      <c r="B7332" s="66">
        <v>586919</v>
      </c>
    </row>
    <row r="7333" spans="1:2" x14ac:dyDescent="0.25">
      <c r="A7333" s="65" t="s">
        <v>8099</v>
      </c>
      <c r="B7333" s="66">
        <v>491123</v>
      </c>
    </row>
    <row r="7334" spans="1:2" x14ac:dyDescent="0.25">
      <c r="A7334" s="65" t="s">
        <v>8100</v>
      </c>
      <c r="B7334" s="66">
        <v>66818</v>
      </c>
    </row>
    <row r="7335" spans="1:2" x14ac:dyDescent="0.25">
      <c r="A7335" s="65" t="s">
        <v>8101</v>
      </c>
      <c r="B7335" s="66">
        <v>66820</v>
      </c>
    </row>
    <row r="7336" spans="1:2" x14ac:dyDescent="0.25">
      <c r="A7336" s="65" t="s">
        <v>8102</v>
      </c>
      <c r="B7336" s="66">
        <v>61357</v>
      </c>
    </row>
    <row r="7337" spans="1:2" x14ac:dyDescent="0.25">
      <c r="A7337" s="65" t="s">
        <v>8103</v>
      </c>
      <c r="B7337" s="66">
        <v>105778</v>
      </c>
    </row>
    <row r="7338" spans="1:2" x14ac:dyDescent="0.25">
      <c r="A7338" s="65" t="s">
        <v>8104</v>
      </c>
      <c r="B7338" s="66">
        <v>592523</v>
      </c>
    </row>
    <row r="7339" spans="1:2" x14ac:dyDescent="0.25">
      <c r="A7339" s="65" t="s">
        <v>8105</v>
      </c>
      <c r="B7339" s="66">
        <v>66824</v>
      </c>
    </row>
    <row r="7340" spans="1:2" x14ac:dyDescent="0.25">
      <c r="A7340" s="65" t="s">
        <v>8106</v>
      </c>
      <c r="B7340" s="66">
        <v>43327</v>
      </c>
    </row>
    <row r="7341" spans="1:2" x14ac:dyDescent="0.25">
      <c r="A7341" s="65" t="s">
        <v>8107</v>
      </c>
      <c r="B7341" s="66">
        <v>584617</v>
      </c>
    </row>
    <row r="7342" spans="1:2" x14ac:dyDescent="0.25">
      <c r="A7342" s="65" t="s">
        <v>8108</v>
      </c>
      <c r="B7342" s="66">
        <v>487163</v>
      </c>
    </row>
    <row r="7343" spans="1:2" x14ac:dyDescent="0.25">
      <c r="A7343" s="65" t="s">
        <v>8109</v>
      </c>
      <c r="B7343" s="66">
        <v>299212</v>
      </c>
    </row>
    <row r="7344" spans="1:2" x14ac:dyDescent="0.25">
      <c r="A7344" s="65" t="s">
        <v>8110</v>
      </c>
      <c r="B7344" s="66">
        <v>496463</v>
      </c>
    </row>
    <row r="7345" spans="1:2" x14ac:dyDescent="0.25">
      <c r="A7345" s="65" t="s">
        <v>8111</v>
      </c>
      <c r="B7345" s="66">
        <v>578363</v>
      </c>
    </row>
    <row r="7346" spans="1:2" x14ac:dyDescent="0.25">
      <c r="A7346" s="65" t="s">
        <v>8112</v>
      </c>
      <c r="B7346" s="66">
        <v>492584</v>
      </c>
    </row>
    <row r="7347" spans="1:2" x14ac:dyDescent="0.25">
      <c r="A7347" s="65" t="s">
        <v>8113</v>
      </c>
      <c r="B7347" s="66">
        <v>211779</v>
      </c>
    </row>
    <row r="7348" spans="1:2" x14ac:dyDescent="0.25">
      <c r="A7348" s="65" t="s">
        <v>8113</v>
      </c>
      <c r="B7348" s="66">
        <v>66833</v>
      </c>
    </row>
    <row r="7349" spans="1:2" x14ac:dyDescent="0.25">
      <c r="A7349" s="65" t="s">
        <v>8114</v>
      </c>
      <c r="B7349" s="66">
        <v>211786</v>
      </c>
    </row>
    <row r="7350" spans="1:2" x14ac:dyDescent="0.25">
      <c r="A7350" s="65" t="s">
        <v>8115</v>
      </c>
      <c r="B7350" s="66">
        <v>592000</v>
      </c>
    </row>
    <row r="7351" spans="1:2" x14ac:dyDescent="0.25">
      <c r="A7351" s="65" t="s">
        <v>8116</v>
      </c>
      <c r="B7351" s="66">
        <v>574914</v>
      </c>
    </row>
    <row r="7352" spans="1:2" x14ac:dyDescent="0.25">
      <c r="A7352" s="65" t="s">
        <v>8117</v>
      </c>
      <c r="B7352" s="66">
        <v>581167</v>
      </c>
    </row>
    <row r="7353" spans="1:2" x14ac:dyDescent="0.25">
      <c r="A7353" s="65" t="s">
        <v>8118</v>
      </c>
      <c r="B7353" s="66">
        <v>217599</v>
      </c>
    </row>
    <row r="7354" spans="1:2" x14ac:dyDescent="0.25">
      <c r="A7354" s="65" t="s">
        <v>130</v>
      </c>
      <c r="B7354" s="66">
        <v>43941</v>
      </c>
    </row>
    <row r="7355" spans="1:2" x14ac:dyDescent="0.25">
      <c r="A7355" s="65" t="s">
        <v>8119</v>
      </c>
      <c r="B7355" s="66">
        <v>211808</v>
      </c>
    </row>
    <row r="7356" spans="1:2" x14ac:dyDescent="0.25">
      <c r="A7356" s="65" t="s">
        <v>8120</v>
      </c>
      <c r="B7356" s="66">
        <v>577769</v>
      </c>
    </row>
    <row r="7357" spans="1:2" x14ac:dyDescent="0.25">
      <c r="A7357" s="65" t="s">
        <v>8121</v>
      </c>
      <c r="B7357" s="66">
        <v>3581</v>
      </c>
    </row>
    <row r="7358" spans="1:2" x14ac:dyDescent="0.25">
      <c r="A7358" s="65" t="s">
        <v>8122</v>
      </c>
      <c r="B7358" s="66">
        <v>593171</v>
      </c>
    </row>
    <row r="7359" spans="1:2" x14ac:dyDescent="0.25">
      <c r="A7359" s="65" t="s">
        <v>8123</v>
      </c>
      <c r="B7359" s="66">
        <v>591253</v>
      </c>
    </row>
    <row r="7360" spans="1:2" x14ac:dyDescent="0.25">
      <c r="A7360" s="65" t="s">
        <v>8124</v>
      </c>
      <c r="B7360" s="66">
        <v>107227</v>
      </c>
    </row>
    <row r="7361" spans="1:2" x14ac:dyDescent="0.25">
      <c r="A7361" s="65" t="s">
        <v>8125</v>
      </c>
      <c r="B7361" s="66">
        <v>105582</v>
      </c>
    </row>
    <row r="7362" spans="1:2" x14ac:dyDescent="0.25">
      <c r="A7362" s="65" t="s">
        <v>8126</v>
      </c>
      <c r="B7362" s="66">
        <v>579166</v>
      </c>
    </row>
    <row r="7363" spans="1:2" x14ac:dyDescent="0.25">
      <c r="A7363" s="65" t="s">
        <v>8127</v>
      </c>
      <c r="B7363" s="66">
        <v>105075</v>
      </c>
    </row>
    <row r="7364" spans="1:2" x14ac:dyDescent="0.25">
      <c r="A7364" s="65" t="s">
        <v>8128</v>
      </c>
      <c r="B7364" s="66">
        <v>484864</v>
      </c>
    </row>
    <row r="7365" spans="1:2" x14ac:dyDescent="0.25">
      <c r="A7365" s="65" t="s">
        <v>8129</v>
      </c>
      <c r="B7365" s="66">
        <v>586640</v>
      </c>
    </row>
    <row r="7366" spans="1:2" x14ac:dyDescent="0.25">
      <c r="A7366" s="65" t="s">
        <v>8130</v>
      </c>
      <c r="B7366" s="66">
        <v>104253</v>
      </c>
    </row>
    <row r="7367" spans="1:2" x14ac:dyDescent="0.25">
      <c r="A7367" s="65" t="s">
        <v>8130</v>
      </c>
      <c r="B7367" s="66">
        <v>61415</v>
      </c>
    </row>
    <row r="7368" spans="1:2" x14ac:dyDescent="0.25">
      <c r="A7368" s="65" t="s">
        <v>8131</v>
      </c>
      <c r="B7368" s="66">
        <v>58979</v>
      </c>
    </row>
    <row r="7369" spans="1:2" x14ac:dyDescent="0.25">
      <c r="A7369" s="65" t="s">
        <v>8132</v>
      </c>
      <c r="B7369" s="66">
        <v>494201</v>
      </c>
    </row>
    <row r="7370" spans="1:2" x14ac:dyDescent="0.25">
      <c r="A7370" s="65" t="s">
        <v>8133</v>
      </c>
      <c r="B7370" s="66">
        <v>104482</v>
      </c>
    </row>
    <row r="7371" spans="1:2" x14ac:dyDescent="0.25">
      <c r="A7371" s="65" t="s">
        <v>8134</v>
      </c>
      <c r="B7371" s="66">
        <v>43453</v>
      </c>
    </row>
    <row r="7372" spans="1:2" x14ac:dyDescent="0.25">
      <c r="A7372" s="65" t="s">
        <v>8135</v>
      </c>
      <c r="B7372" s="66">
        <v>582501</v>
      </c>
    </row>
    <row r="7373" spans="1:2" x14ac:dyDescent="0.25">
      <c r="A7373" s="65" t="s">
        <v>8136</v>
      </c>
      <c r="B7373" s="66">
        <v>225245</v>
      </c>
    </row>
    <row r="7374" spans="1:2" x14ac:dyDescent="0.25">
      <c r="A7374" s="65" t="s">
        <v>8137</v>
      </c>
      <c r="B7374" s="66">
        <v>493211</v>
      </c>
    </row>
    <row r="7375" spans="1:2" x14ac:dyDescent="0.25">
      <c r="A7375" s="65" t="s">
        <v>8138</v>
      </c>
      <c r="B7375" s="66">
        <v>577179</v>
      </c>
    </row>
    <row r="7376" spans="1:2" x14ac:dyDescent="0.25">
      <c r="A7376" s="65" t="s">
        <v>8139</v>
      </c>
      <c r="B7376" s="66">
        <v>211846</v>
      </c>
    </row>
    <row r="7377" spans="1:2" x14ac:dyDescent="0.25">
      <c r="A7377" s="65" t="s">
        <v>8140</v>
      </c>
      <c r="B7377" s="66">
        <v>211847</v>
      </c>
    </row>
    <row r="7378" spans="1:2" x14ac:dyDescent="0.25">
      <c r="A7378" s="65" t="s">
        <v>8141</v>
      </c>
      <c r="B7378" s="66">
        <v>104483</v>
      </c>
    </row>
    <row r="7379" spans="1:2" x14ac:dyDescent="0.25">
      <c r="A7379" s="65" t="s">
        <v>8142</v>
      </c>
      <c r="B7379" s="66">
        <v>496478</v>
      </c>
    </row>
    <row r="7380" spans="1:2" x14ac:dyDescent="0.25">
      <c r="A7380" s="65" t="s">
        <v>8143</v>
      </c>
      <c r="B7380" s="66">
        <v>582699</v>
      </c>
    </row>
    <row r="7381" spans="1:2" x14ac:dyDescent="0.25">
      <c r="A7381" s="65" t="s">
        <v>8144</v>
      </c>
      <c r="B7381" s="66">
        <v>589884</v>
      </c>
    </row>
    <row r="7382" spans="1:2" x14ac:dyDescent="0.25">
      <c r="A7382" s="65" t="s">
        <v>8145</v>
      </c>
      <c r="B7382" s="66">
        <v>217609</v>
      </c>
    </row>
    <row r="7383" spans="1:2" x14ac:dyDescent="0.25">
      <c r="A7383" s="65" t="s">
        <v>8146</v>
      </c>
      <c r="B7383" s="66">
        <v>61438</v>
      </c>
    </row>
    <row r="7384" spans="1:2" x14ac:dyDescent="0.25">
      <c r="A7384" s="65" t="s">
        <v>12629</v>
      </c>
      <c r="B7384" s="66">
        <v>592153</v>
      </c>
    </row>
    <row r="7385" spans="1:2" x14ac:dyDescent="0.25">
      <c r="A7385" s="65" t="s">
        <v>8147</v>
      </c>
      <c r="B7385" s="66">
        <v>549638</v>
      </c>
    </row>
    <row r="7386" spans="1:2" x14ac:dyDescent="0.25">
      <c r="A7386" s="65" t="s">
        <v>8148</v>
      </c>
      <c r="B7386" s="66">
        <v>211906</v>
      </c>
    </row>
    <row r="7387" spans="1:2" x14ac:dyDescent="0.25">
      <c r="A7387" s="65" t="s">
        <v>8149</v>
      </c>
      <c r="B7387" s="66">
        <v>589081</v>
      </c>
    </row>
    <row r="7388" spans="1:2" x14ac:dyDescent="0.25">
      <c r="A7388" s="65" t="s">
        <v>8150</v>
      </c>
      <c r="B7388" s="66">
        <v>61467</v>
      </c>
    </row>
    <row r="7389" spans="1:2" x14ac:dyDescent="0.25">
      <c r="A7389" s="65" t="s">
        <v>8151</v>
      </c>
      <c r="B7389" s="66">
        <v>577234</v>
      </c>
    </row>
    <row r="7390" spans="1:2" x14ac:dyDescent="0.25">
      <c r="A7390" s="65" t="s">
        <v>8152</v>
      </c>
      <c r="B7390" s="66">
        <v>577242</v>
      </c>
    </row>
    <row r="7391" spans="1:2" x14ac:dyDescent="0.25">
      <c r="A7391" s="65" t="s">
        <v>8153</v>
      </c>
      <c r="B7391" s="66">
        <v>588563</v>
      </c>
    </row>
    <row r="7392" spans="1:2" x14ac:dyDescent="0.25">
      <c r="A7392" s="65" t="s">
        <v>8154</v>
      </c>
      <c r="B7392" s="66">
        <v>491084</v>
      </c>
    </row>
    <row r="7393" spans="1:2" x14ac:dyDescent="0.25">
      <c r="A7393" s="65" t="s">
        <v>8155</v>
      </c>
      <c r="B7393" s="66">
        <v>105079</v>
      </c>
    </row>
    <row r="7394" spans="1:2" x14ac:dyDescent="0.25">
      <c r="A7394" s="65" t="s">
        <v>8156</v>
      </c>
      <c r="B7394" s="66">
        <v>107304</v>
      </c>
    </row>
    <row r="7395" spans="1:2" x14ac:dyDescent="0.25">
      <c r="A7395" s="65" t="s">
        <v>8157</v>
      </c>
      <c r="B7395" s="66">
        <v>211929</v>
      </c>
    </row>
    <row r="7396" spans="1:2" x14ac:dyDescent="0.25">
      <c r="A7396" s="65" t="s">
        <v>8157</v>
      </c>
      <c r="B7396" s="66">
        <v>259197</v>
      </c>
    </row>
    <row r="7397" spans="1:2" x14ac:dyDescent="0.25">
      <c r="A7397" s="65" t="s">
        <v>8158</v>
      </c>
      <c r="B7397" s="66">
        <v>586272</v>
      </c>
    </row>
    <row r="7398" spans="1:2" x14ac:dyDescent="0.25">
      <c r="A7398" s="65" t="s">
        <v>8159</v>
      </c>
      <c r="B7398" s="66">
        <v>491292</v>
      </c>
    </row>
    <row r="7399" spans="1:2" x14ac:dyDescent="0.25">
      <c r="A7399" s="65" t="s">
        <v>8160</v>
      </c>
      <c r="B7399" s="66">
        <v>288406</v>
      </c>
    </row>
    <row r="7400" spans="1:2" x14ac:dyDescent="0.25">
      <c r="A7400" s="65" t="s">
        <v>8161</v>
      </c>
      <c r="B7400" s="66">
        <v>589136</v>
      </c>
    </row>
    <row r="7401" spans="1:2" x14ac:dyDescent="0.25">
      <c r="A7401" s="65" t="s">
        <v>8162</v>
      </c>
      <c r="B7401" s="66">
        <v>576488</v>
      </c>
    </row>
    <row r="7402" spans="1:2" x14ac:dyDescent="0.25">
      <c r="A7402" s="65" t="s">
        <v>8162</v>
      </c>
      <c r="B7402" s="66">
        <v>585970</v>
      </c>
    </row>
    <row r="7403" spans="1:2" x14ac:dyDescent="0.25">
      <c r="A7403" s="65" t="s">
        <v>12630</v>
      </c>
      <c r="B7403" s="66">
        <v>594271</v>
      </c>
    </row>
    <row r="7404" spans="1:2" x14ac:dyDescent="0.25">
      <c r="A7404" s="65" t="s">
        <v>8163</v>
      </c>
      <c r="B7404" s="66">
        <v>591085</v>
      </c>
    </row>
    <row r="7405" spans="1:2" x14ac:dyDescent="0.25">
      <c r="A7405" s="65" t="s">
        <v>8164</v>
      </c>
      <c r="B7405" s="66">
        <v>577985</v>
      </c>
    </row>
    <row r="7406" spans="1:2" x14ac:dyDescent="0.25">
      <c r="A7406" s="65" t="s">
        <v>8165</v>
      </c>
      <c r="B7406" s="66">
        <v>579887</v>
      </c>
    </row>
    <row r="7407" spans="1:2" x14ac:dyDescent="0.25">
      <c r="A7407" s="65" t="s">
        <v>8166</v>
      </c>
      <c r="B7407" s="66">
        <v>483612</v>
      </c>
    </row>
    <row r="7408" spans="1:2" x14ac:dyDescent="0.25">
      <c r="A7408" s="65" t="s">
        <v>8167</v>
      </c>
      <c r="B7408" s="66">
        <v>586865</v>
      </c>
    </row>
    <row r="7409" spans="1:2" x14ac:dyDescent="0.25">
      <c r="A7409" s="65" t="s">
        <v>8168</v>
      </c>
      <c r="B7409" s="66">
        <v>2453</v>
      </c>
    </row>
    <row r="7410" spans="1:2" x14ac:dyDescent="0.25">
      <c r="A7410" s="65" t="s">
        <v>8169</v>
      </c>
      <c r="B7410" s="66">
        <v>2454</v>
      </c>
    </row>
    <row r="7411" spans="1:2" x14ac:dyDescent="0.25">
      <c r="A7411" s="65" t="s">
        <v>8170</v>
      </c>
      <c r="B7411" s="66">
        <v>259215</v>
      </c>
    </row>
    <row r="7412" spans="1:2" x14ac:dyDescent="0.25">
      <c r="A7412" s="65" t="s">
        <v>8171</v>
      </c>
      <c r="B7412" s="66">
        <v>593575</v>
      </c>
    </row>
    <row r="7413" spans="1:2" x14ac:dyDescent="0.25">
      <c r="A7413" s="65" t="s">
        <v>12631</v>
      </c>
      <c r="B7413" s="66">
        <v>594421</v>
      </c>
    </row>
    <row r="7414" spans="1:2" x14ac:dyDescent="0.25">
      <c r="A7414" s="65" t="s">
        <v>8172</v>
      </c>
      <c r="B7414" s="66">
        <v>105083</v>
      </c>
    </row>
    <row r="7415" spans="1:2" x14ac:dyDescent="0.25">
      <c r="A7415" s="65" t="s">
        <v>8172</v>
      </c>
      <c r="B7415" s="66">
        <v>211959</v>
      </c>
    </row>
    <row r="7416" spans="1:2" x14ac:dyDescent="0.25">
      <c r="A7416" s="65" t="s">
        <v>8173</v>
      </c>
      <c r="B7416" s="66">
        <v>592945</v>
      </c>
    </row>
    <row r="7417" spans="1:2" x14ac:dyDescent="0.25">
      <c r="A7417" s="65" t="s">
        <v>131</v>
      </c>
      <c r="B7417" s="66">
        <v>591872</v>
      </c>
    </row>
    <row r="7418" spans="1:2" x14ac:dyDescent="0.25">
      <c r="A7418" s="65" t="s">
        <v>8174</v>
      </c>
      <c r="B7418" s="66">
        <v>105085</v>
      </c>
    </row>
    <row r="7419" spans="1:2" x14ac:dyDescent="0.25">
      <c r="A7419" s="65" t="s">
        <v>8175</v>
      </c>
      <c r="B7419" s="66">
        <v>61491</v>
      </c>
    </row>
    <row r="7420" spans="1:2" x14ac:dyDescent="0.25">
      <c r="A7420" s="65" t="s">
        <v>8176</v>
      </c>
      <c r="B7420" s="66">
        <v>581744</v>
      </c>
    </row>
    <row r="7421" spans="1:2" x14ac:dyDescent="0.25">
      <c r="A7421" s="65" t="s">
        <v>8177</v>
      </c>
      <c r="B7421" s="66">
        <v>2460</v>
      </c>
    </row>
    <row r="7422" spans="1:2" x14ac:dyDescent="0.25">
      <c r="A7422" s="65" t="s">
        <v>8178</v>
      </c>
      <c r="B7422" s="66">
        <v>259296</v>
      </c>
    </row>
    <row r="7423" spans="1:2" x14ac:dyDescent="0.25">
      <c r="A7423" s="65" t="s">
        <v>8178</v>
      </c>
      <c r="B7423" s="66">
        <v>574760</v>
      </c>
    </row>
    <row r="7424" spans="1:2" x14ac:dyDescent="0.25">
      <c r="A7424" s="65" t="s">
        <v>8179</v>
      </c>
      <c r="B7424" s="66">
        <v>490620</v>
      </c>
    </row>
    <row r="7425" spans="1:2" x14ac:dyDescent="0.25">
      <c r="A7425" s="65" t="s">
        <v>8180</v>
      </c>
      <c r="B7425" s="66">
        <v>252914</v>
      </c>
    </row>
    <row r="7426" spans="1:2" x14ac:dyDescent="0.25">
      <c r="A7426" s="65" t="s">
        <v>8181</v>
      </c>
      <c r="B7426" s="66">
        <v>577957</v>
      </c>
    </row>
    <row r="7427" spans="1:2" x14ac:dyDescent="0.25">
      <c r="A7427" s="65" t="s">
        <v>8182</v>
      </c>
      <c r="B7427" s="66">
        <v>372110</v>
      </c>
    </row>
    <row r="7428" spans="1:2" x14ac:dyDescent="0.25">
      <c r="A7428" s="65" t="s">
        <v>8183</v>
      </c>
      <c r="B7428" s="66">
        <v>374792</v>
      </c>
    </row>
    <row r="7429" spans="1:2" x14ac:dyDescent="0.25">
      <c r="A7429" s="65" t="s">
        <v>8184</v>
      </c>
      <c r="B7429" s="66">
        <v>493203</v>
      </c>
    </row>
    <row r="7430" spans="1:2" x14ac:dyDescent="0.25">
      <c r="A7430" s="65" t="s">
        <v>8185</v>
      </c>
      <c r="B7430" s="66">
        <v>590884</v>
      </c>
    </row>
    <row r="7431" spans="1:2" x14ac:dyDescent="0.25">
      <c r="A7431" s="65" t="s">
        <v>8186</v>
      </c>
      <c r="B7431" s="66">
        <v>587869</v>
      </c>
    </row>
    <row r="7432" spans="1:2" x14ac:dyDescent="0.25">
      <c r="A7432" s="65" t="s">
        <v>8187</v>
      </c>
      <c r="B7432" s="66">
        <v>593524</v>
      </c>
    </row>
    <row r="7433" spans="1:2" x14ac:dyDescent="0.25">
      <c r="A7433" s="65" t="s">
        <v>8188</v>
      </c>
      <c r="B7433" s="66">
        <v>589110</v>
      </c>
    </row>
    <row r="7434" spans="1:2" x14ac:dyDescent="0.25">
      <c r="A7434" s="65" t="s">
        <v>8189</v>
      </c>
      <c r="B7434" s="66">
        <v>593436</v>
      </c>
    </row>
    <row r="7435" spans="1:2" x14ac:dyDescent="0.25">
      <c r="A7435" s="65" t="s">
        <v>8190</v>
      </c>
      <c r="B7435" s="66">
        <v>493215</v>
      </c>
    </row>
    <row r="7436" spans="1:2" x14ac:dyDescent="0.25">
      <c r="A7436" s="65" t="s">
        <v>8191</v>
      </c>
      <c r="B7436" s="66">
        <v>288923</v>
      </c>
    </row>
    <row r="7437" spans="1:2" x14ac:dyDescent="0.25">
      <c r="A7437" s="65" t="s">
        <v>8192</v>
      </c>
      <c r="B7437" s="66">
        <v>105088</v>
      </c>
    </row>
    <row r="7438" spans="1:2" x14ac:dyDescent="0.25">
      <c r="A7438" s="65" t="s">
        <v>12632</v>
      </c>
      <c r="B7438" s="66">
        <v>593908</v>
      </c>
    </row>
    <row r="7439" spans="1:2" x14ac:dyDescent="0.25">
      <c r="A7439" s="65" t="s">
        <v>12633</v>
      </c>
      <c r="B7439" s="66">
        <v>594279</v>
      </c>
    </row>
    <row r="7440" spans="1:2" x14ac:dyDescent="0.25">
      <c r="A7440" s="65" t="s">
        <v>8193</v>
      </c>
      <c r="B7440" s="66">
        <v>587059</v>
      </c>
    </row>
    <row r="7441" spans="1:2" x14ac:dyDescent="0.25">
      <c r="A7441" s="65" t="s">
        <v>8194</v>
      </c>
      <c r="B7441" s="66">
        <v>105089</v>
      </c>
    </row>
    <row r="7442" spans="1:2" x14ac:dyDescent="0.25">
      <c r="A7442" s="65" t="s">
        <v>8195</v>
      </c>
      <c r="B7442" s="66">
        <v>579886</v>
      </c>
    </row>
    <row r="7443" spans="1:2" x14ac:dyDescent="0.25">
      <c r="A7443" s="65" t="s">
        <v>8196</v>
      </c>
      <c r="B7443" s="66">
        <v>589789</v>
      </c>
    </row>
    <row r="7444" spans="1:2" x14ac:dyDescent="0.25">
      <c r="A7444" s="65" t="s">
        <v>8197</v>
      </c>
      <c r="B7444" s="66">
        <v>588787</v>
      </c>
    </row>
    <row r="7445" spans="1:2" x14ac:dyDescent="0.25">
      <c r="A7445" s="65" t="s">
        <v>8198</v>
      </c>
      <c r="B7445" s="66">
        <v>592527</v>
      </c>
    </row>
    <row r="7446" spans="1:2" x14ac:dyDescent="0.25">
      <c r="A7446" s="65" t="s">
        <v>8199</v>
      </c>
      <c r="B7446" s="66">
        <v>593153</v>
      </c>
    </row>
    <row r="7447" spans="1:2" x14ac:dyDescent="0.25">
      <c r="A7447" s="65" t="s">
        <v>8200</v>
      </c>
      <c r="B7447" s="66">
        <v>211975</v>
      </c>
    </row>
    <row r="7448" spans="1:2" x14ac:dyDescent="0.25">
      <c r="A7448" s="65" t="s">
        <v>8201</v>
      </c>
      <c r="B7448" s="66">
        <v>59010</v>
      </c>
    </row>
    <row r="7449" spans="1:2" x14ac:dyDescent="0.25">
      <c r="A7449" s="65" t="s">
        <v>8202</v>
      </c>
      <c r="B7449" s="66">
        <v>106685</v>
      </c>
    </row>
    <row r="7450" spans="1:2" x14ac:dyDescent="0.25">
      <c r="A7450" s="65" t="s">
        <v>8203</v>
      </c>
      <c r="B7450" s="66">
        <v>2487</v>
      </c>
    </row>
    <row r="7451" spans="1:2" x14ac:dyDescent="0.25">
      <c r="A7451" s="65" t="s">
        <v>8204</v>
      </c>
      <c r="B7451" s="66">
        <v>575452</v>
      </c>
    </row>
    <row r="7452" spans="1:2" x14ac:dyDescent="0.25">
      <c r="A7452" s="65" t="s">
        <v>8205</v>
      </c>
      <c r="B7452" s="66">
        <v>491877</v>
      </c>
    </row>
    <row r="7453" spans="1:2" x14ac:dyDescent="0.25">
      <c r="A7453" s="65" t="s">
        <v>8205</v>
      </c>
      <c r="B7453" s="66">
        <v>61503</v>
      </c>
    </row>
    <row r="7454" spans="1:2" x14ac:dyDescent="0.25">
      <c r="A7454" s="65" t="s">
        <v>8206</v>
      </c>
      <c r="B7454" s="66">
        <v>492003</v>
      </c>
    </row>
    <row r="7455" spans="1:2" x14ac:dyDescent="0.25">
      <c r="A7455" s="65" t="s">
        <v>8207</v>
      </c>
      <c r="B7455" s="66">
        <v>372125</v>
      </c>
    </row>
    <row r="7456" spans="1:2" x14ac:dyDescent="0.25">
      <c r="A7456" s="65" t="s">
        <v>8208</v>
      </c>
      <c r="B7456" s="66">
        <v>583303</v>
      </c>
    </row>
    <row r="7457" spans="1:2" x14ac:dyDescent="0.25">
      <c r="A7457" s="65" t="s">
        <v>8209</v>
      </c>
      <c r="B7457" s="66">
        <v>589345</v>
      </c>
    </row>
    <row r="7458" spans="1:2" x14ac:dyDescent="0.25">
      <c r="A7458" s="65" t="s">
        <v>8210</v>
      </c>
      <c r="B7458" s="66">
        <v>494573</v>
      </c>
    </row>
    <row r="7459" spans="1:2" x14ac:dyDescent="0.25">
      <c r="A7459" s="65" t="s">
        <v>8211</v>
      </c>
      <c r="B7459" s="66">
        <v>589944</v>
      </c>
    </row>
    <row r="7460" spans="1:2" x14ac:dyDescent="0.25">
      <c r="A7460" s="65" t="s">
        <v>8212</v>
      </c>
      <c r="B7460" s="66">
        <v>217623</v>
      </c>
    </row>
    <row r="7461" spans="1:2" x14ac:dyDescent="0.25">
      <c r="A7461" s="65" t="s">
        <v>8213</v>
      </c>
      <c r="B7461" s="66">
        <v>106081</v>
      </c>
    </row>
    <row r="7462" spans="1:2" x14ac:dyDescent="0.25">
      <c r="A7462" s="65" t="s">
        <v>8214</v>
      </c>
      <c r="B7462" s="66">
        <v>494621</v>
      </c>
    </row>
    <row r="7463" spans="1:2" x14ac:dyDescent="0.25">
      <c r="A7463" s="65" t="s">
        <v>8215</v>
      </c>
      <c r="B7463" s="66">
        <v>259346</v>
      </c>
    </row>
    <row r="7464" spans="1:2" x14ac:dyDescent="0.25">
      <c r="A7464" s="65" t="s">
        <v>8216</v>
      </c>
      <c r="B7464" s="66">
        <v>105922</v>
      </c>
    </row>
    <row r="7465" spans="1:2" x14ac:dyDescent="0.25">
      <c r="A7465" s="65" t="s">
        <v>12634</v>
      </c>
      <c r="B7465" s="66">
        <v>594130</v>
      </c>
    </row>
    <row r="7466" spans="1:2" x14ac:dyDescent="0.25">
      <c r="A7466" s="65" t="s">
        <v>8217</v>
      </c>
      <c r="B7466" s="66">
        <v>589215</v>
      </c>
    </row>
    <row r="7467" spans="1:2" x14ac:dyDescent="0.25">
      <c r="A7467" s="65" t="s">
        <v>8218</v>
      </c>
      <c r="B7467" s="66">
        <v>490992</v>
      </c>
    </row>
    <row r="7468" spans="1:2" x14ac:dyDescent="0.25">
      <c r="A7468" s="65" t="s">
        <v>8219</v>
      </c>
      <c r="B7468" s="66">
        <v>491122</v>
      </c>
    </row>
    <row r="7469" spans="1:2" x14ac:dyDescent="0.25">
      <c r="A7469" s="65" t="s">
        <v>8220</v>
      </c>
      <c r="B7469" s="66">
        <v>107322</v>
      </c>
    </row>
    <row r="7470" spans="1:2" x14ac:dyDescent="0.25">
      <c r="A7470" s="65" t="s">
        <v>8221</v>
      </c>
      <c r="B7470" s="66">
        <v>592641</v>
      </c>
    </row>
    <row r="7471" spans="1:2" x14ac:dyDescent="0.25">
      <c r="A7471" s="65" t="s">
        <v>12635</v>
      </c>
      <c r="B7471" s="66">
        <v>594129</v>
      </c>
    </row>
    <row r="7472" spans="1:2" x14ac:dyDescent="0.25">
      <c r="A7472" s="65" t="s">
        <v>8222</v>
      </c>
      <c r="B7472" s="66">
        <v>211993</v>
      </c>
    </row>
    <row r="7473" spans="1:2" x14ac:dyDescent="0.25">
      <c r="A7473" s="65" t="s">
        <v>8223</v>
      </c>
      <c r="B7473" s="66">
        <v>491512</v>
      </c>
    </row>
    <row r="7474" spans="1:2" x14ac:dyDescent="0.25">
      <c r="A7474" s="65" t="s">
        <v>8224</v>
      </c>
      <c r="B7474" s="66">
        <v>259359</v>
      </c>
    </row>
    <row r="7475" spans="1:2" x14ac:dyDescent="0.25">
      <c r="A7475" s="65" t="s">
        <v>8225</v>
      </c>
      <c r="B7475" s="66">
        <v>492711</v>
      </c>
    </row>
    <row r="7476" spans="1:2" x14ac:dyDescent="0.25">
      <c r="A7476" s="65" t="s">
        <v>8226</v>
      </c>
      <c r="B7476" s="66">
        <v>268295</v>
      </c>
    </row>
    <row r="7477" spans="1:2" x14ac:dyDescent="0.25">
      <c r="A7477" s="65" t="s">
        <v>8227</v>
      </c>
      <c r="B7477" s="66">
        <v>211994</v>
      </c>
    </row>
    <row r="7478" spans="1:2" x14ac:dyDescent="0.25">
      <c r="A7478" s="65" t="s">
        <v>8228</v>
      </c>
      <c r="B7478" s="66">
        <v>574747</v>
      </c>
    </row>
    <row r="7479" spans="1:2" x14ac:dyDescent="0.25">
      <c r="A7479" s="65" t="s">
        <v>8229</v>
      </c>
      <c r="B7479" s="66">
        <v>65389</v>
      </c>
    </row>
    <row r="7480" spans="1:2" x14ac:dyDescent="0.25">
      <c r="A7480" s="65" t="s">
        <v>992</v>
      </c>
      <c r="B7480" s="66">
        <v>592241</v>
      </c>
    </row>
    <row r="7481" spans="1:2" x14ac:dyDescent="0.25">
      <c r="A7481" s="65" t="s">
        <v>8230</v>
      </c>
      <c r="B7481" s="66">
        <v>225812</v>
      </c>
    </row>
    <row r="7482" spans="1:2" x14ac:dyDescent="0.25">
      <c r="A7482" s="65" t="s">
        <v>8231</v>
      </c>
      <c r="B7482" s="66">
        <v>107309</v>
      </c>
    </row>
    <row r="7483" spans="1:2" x14ac:dyDescent="0.25">
      <c r="A7483" s="65" t="s">
        <v>8232</v>
      </c>
      <c r="B7483" s="66">
        <v>106467</v>
      </c>
    </row>
    <row r="7484" spans="1:2" x14ac:dyDescent="0.25">
      <c r="A7484" s="65" t="s">
        <v>8233</v>
      </c>
      <c r="B7484" s="66">
        <v>217629</v>
      </c>
    </row>
    <row r="7485" spans="1:2" x14ac:dyDescent="0.25">
      <c r="A7485" s="65" t="s">
        <v>8233</v>
      </c>
      <c r="B7485" s="66">
        <v>585527</v>
      </c>
    </row>
    <row r="7486" spans="1:2" x14ac:dyDescent="0.25">
      <c r="A7486" s="65" t="s">
        <v>8234</v>
      </c>
      <c r="B7486" s="66">
        <v>590916</v>
      </c>
    </row>
    <row r="7487" spans="1:2" x14ac:dyDescent="0.25">
      <c r="A7487" s="65" t="s">
        <v>8235</v>
      </c>
      <c r="B7487" s="66">
        <v>104799</v>
      </c>
    </row>
    <row r="7488" spans="1:2" x14ac:dyDescent="0.25">
      <c r="A7488" s="65" t="s">
        <v>8236</v>
      </c>
      <c r="B7488" s="66">
        <v>490695</v>
      </c>
    </row>
    <row r="7489" spans="1:2" x14ac:dyDescent="0.25">
      <c r="A7489" s="65" t="s">
        <v>8237</v>
      </c>
      <c r="B7489" s="66">
        <v>372144</v>
      </c>
    </row>
    <row r="7490" spans="1:2" x14ac:dyDescent="0.25">
      <c r="A7490" s="65" t="s">
        <v>8238</v>
      </c>
      <c r="B7490" s="66">
        <v>582722</v>
      </c>
    </row>
    <row r="7491" spans="1:2" x14ac:dyDescent="0.25">
      <c r="A7491" s="65" t="s">
        <v>8239</v>
      </c>
      <c r="B7491" s="66">
        <v>59021</v>
      </c>
    </row>
    <row r="7492" spans="1:2" x14ac:dyDescent="0.25">
      <c r="A7492" s="65" t="s">
        <v>8240</v>
      </c>
      <c r="B7492" s="66">
        <v>259462</v>
      </c>
    </row>
    <row r="7493" spans="1:2" x14ac:dyDescent="0.25">
      <c r="A7493" s="65" t="s">
        <v>8241</v>
      </c>
      <c r="B7493" s="66">
        <v>212035</v>
      </c>
    </row>
    <row r="7494" spans="1:2" x14ac:dyDescent="0.25">
      <c r="A7494" s="65" t="s">
        <v>8242</v>
      </c>
      <c r="B7494" s="66">
        <v>580406</v>
      </c>
    </row>
    <row r="7495" spans="1:2" x14ac:dyDescent="0.25">
      <c r="A7495" s="65" t="s">
        <v>8243</v>
      </c>
      <c r="B7495" s="66">
        <v>104501</v>
      </c>
    </row>
    <row r="7496" spans="1:2" x14ac:dyDescent="0.25">
      <c r="A7496" s="65" t="s">
        <v>8244</v>
      </c>
      <c r="B7496" s="66">
        <v>586903</v>
      </c>
    </row>
    <row r="7497" spans="1:2" x14ac:dyDescent="0.25">
      <c r="A7497" s="65" t="s">
        <v>8245</v>
      </c>
      <c r="B7497" s="66">
        <v>591558</v>
      </c>
    </row>
    <row r="7498" spans="1:2" x14ac:dyDescent="0.25">
      <c r="A7498" s="65" t="s">
        <v>8246</v>
      </c>
      <c r="B7498" s="66">
        <v>593161</v>
      </c>
    </row>
    <row r="7499" spans="1:2" x14ac:dyDescent="0.25">
      <c r="A7499" s="65" t="s">
        <v>8247</v>
      </c>
      <c r="B7499" s="66">
        <v>592524</v>
      </c>
    </row>
    <row r="7500" spans="1:2" x14ac:dyDescent="0.25">
      <c r="A7500" s="65" t="s">
        <v>8248</v>
      </c>
      <c r="B7500" s="66">
        <v>584163</v>
      </c>
    </row>
    <row r="7501" spans="1:2" x14ac:dyDescent="0.25">
      <c r="A7501" s="65" t="s">
        <v>8249</v>
      </c>
      <c r="B7501" s="66">
        <v>61523</v>
      </c>
    </row>
    <row r="7502" spans="1:2" x14ac:dyDescent="0.25">
      <c r="A7502" s="65" t="s">
        <v>8250</v>
      </c>
      <c r="B7502" s="66">
        <v>106418</v>
      </c>
    </row>
    <row r="7503" spans="1:2" x14ac:dyDescent="0.25">
      <c r="A7503" s="65" t="s">
        <v>8251</v>
      </c>
      <c r="B7503" s="66">
        <v>591391</v>
      </c>
    </row>
    <row r="7504" spans="1:2" x14ac:dyDescent="0.25">
      <c r="A7504" s="65" t="s">
        <v>8252</v>
      </c>
      <c r="B7504" s="66">
        <v>217633</v>
      </c>
    </row>
    <row r="7505" spans="1:2" x14ac:dyDescent="0.25">
      <c r="A7505" s="65" t="s">
        <v>8253</v>
      </c>
      <c r="B7505" s="66">
        <v>592302</v>
      </c>
    </row>
    <row r="7506" spans="1:2" x14ac:dyDescent="0.25">
      <c r="A7506" s="65" t="s">
        <v>8254</v>
      </c>
      <c r="B7506" s="66">
        <v>374823</v>
      </c>
    </row>
    <row r="7507" spans="1:2" x14ac:dyDescent="0.25">
      <c r="A7507" s="65" t="s">
        <v>8255</v>
      </c>
      <c r="B7507" s="66">
        <v>587060</v>
      </c>
    </row>
    <row r="7508" spans="1:2" x14ac:dyDescent="0.25">
      <c r="A7508" s="65" t="s">
        <v>8256</v>
      </c>
      <c r="B7508" s="66">
        <v>104505</v>
      </c>
    </row>
    <row r="7509" spans="1:2" x14ac:dyDescent="0.25">
      <c r="A7509" s="65" t="s">
        <v>8257</v>
      </c>
      <c r="B7509" s="66">
        <v>59026</v>
      </c>
    </row>
    <row r="7510" spans="1:2" x14ac:dyDescent="0.25">
      <c r="A7510" s="65" t="s">
        <v>8258</v>
      </c>
      <c r="B7510" s="66">
        <v>217635</v>
      </c>
    </row>
    <row r="7511" spans="1:2" x14ac:dyDescent="0.25">
      <c r="A7511" s="65" t="s">
        <v>8259</v>
      </c>
      <c r="B7511" s="66">
        <v>217656</v>
      </c>
    </row>
    <row r="7512" spans="1:2" x14ac:dyDescent="0.25">
      <c r="A7512" s="65" t="s">
        <v>8260</v>
      </c>
      <c r="B7512" s="66">
        <v>2511</v>
      </c>
    </row>
    <row r="7513" spans="1:2" x14ac:dyDescent="0.25">
      <c r="A7513" s="65" t="s">
        <v>8261</v>
      </c>
      <c r="B7513" s="66">
        <v>374741</v>
      </c>
    </row>
    <row r="7514" spans="1:2" x14ac:dyDescent="0.25">
      <c r="A7514" s="65" t="s">
        <v>8262</v>
      </c>
      <c r="B7514" s="66">
        <v>217657</v>
      </c>
    </row>
    <row r="7515" spans="1:2" x14ac:dyDescent="0.25">
      <c r="A7515" s="65" t="s">
        <v>8263</v>
      </c>
      <c r="B7515" s="66">
        <v>259569</v>
      </c>
    </row>
    <row r="7516" spans="1:2" x14ac:dyDescent="0.25">
      <c r="A7516" s="65" t="s">
        <v>8263</v>
      </c>
      <c r="B7516" s="66">
        <v>491966</v>
      </c>
    </row>
    <row r="7517" spans="1:2" x14ac:dyDescent="0.25">
      <c r="A7517" s="65" t="s">
        <v>8264</v>
      </c>
      <c r="B7517" s="66">
        <v>576911</v>
      </c>
    </row>
    <row r="7518" spans="1:2" x14ac:dyDescent="0.25">
      <c r="A7518" s="65" t="s">
        <v>8264</v>
      </c>
      <c r="B7518" s="66">
        <v>586794</v>
      </c>
    </row>
    <row r="7519" spans="1:2" x14ac:dyDescent="0.25">
      <c r="A7519" s="65" t="s">
        <v>8265</v>
      </c>
      <c r="B7519" s="66">
        <v>372184</v>
      </c>
    </row>
    <row r="7520" spans="1:2" x14ac:dyDescent="0.25">
      <c r="A7520" s="65" t="s">
        <v>8266</v>
      </c>
      <c r="B7520" s="66">
        <v>494675</v>
      </c>
    </row>
    <row r="7521" spans="1:2" x14ac:dyDescent="0.25">
      <c r="A7521" s="65" t="s">
        <v>8267</v>
      </c>
      <c r="B7521" s="66">
        <v>581133</v>
      </c>
    </row>
    <row r="7522" spans="1:2" x14ac:dyDescent="0.25">
      <c r="A7522" s="65" t="s">
        <v>8268</v>
      </c>
      <c r="B7522" s="66">
        <v>372188</v>
      </c>
    </row>
    <row r="7523" spans="1:2" x14ac:dyDescent="0.25">
      <c r="A7523" s="65" t="s">
        <v>8269</v>
      </c>
      <c r="B7523" s="66">
        <v>591459</v>
      </c>
    </row>
    <row r="7524" spans="1:2" x14ac:dyDescent="0.25">
      <c r="A7524" s="65" t="s">
        <v>12636</v>
      </c>
      <c r="B7524" s="66">
        <v>593763</v>
      </c>
    </row>
    <row r="7525" spans="1:2" x14ac:dyDescent="0.25">
      <c r="A7525" s="65" t="s">
        <v>8270</v>
      </c>
      <c r="B7525" s="66">
        <v>497389</v>
      </c>
    </row>
    <row r="7526" spans="1:2" x14ac:dyDescent="0.25">
      <c r="A7526" s="65" t="s">
        <v>8271</v>
      </c>
      <c r="B7526" s="66">
        <v>576371</v>
      </c>
    </row>
    <row r="7527" spans="1:2" x14ac:dyDescent="0.25">
      <c r="A7527" s="65" t="s">
        <v>8272</v>
      </c>
      <c r="B7527" s="66">
        <v>581260</v>
      </c>
    </row>
    <row r="7528" spans="1:2" x14ac:dyDescent="0.25">
      <c r="A7528" s="65" t="s">
        <v>8273</v>
      </c>
      <c r="B7528" s="66">
        <v>579657</v>
      </c>
    </row>
    <row r="7529" spans="1:2" x14ac:dyDescent="0.25">
      <c r="A7529" s="65" t="s">
        <v>8273</v>
      </c>
      <c r="B7529" s="66">
        <v>593603</v>
      </c>
    </row>
    <row r="7530" spans="1:2" x14ac:dyDescent="0.25">
      <c r="A7530" s="65" t="s">
        <v>993</v>
      </c>
      <c r="B7530" s="66">
        <v>592178</v>
      </c>
    </row>
    <row r="7531" spans="1:2" x14ac:dyDescent="0.25">
      <c r="A7531" s="65" t="s">
        <v>132</v>
      </c>
      <c r="B7531" s="66">
        <v>583624</v>
      </c>
    </row>
    <row r="7532" spans="1:2" x14ac:dyDescent="0.25">
      <c r="A7532" s="65" t="s">
        <v>8274</v>
      </c>
      <c r="B7532" s="66">
        <v>579175</v>
      </c>
    </row>
    <row r="7533" spans="1:2" x14ac:dyDescent="0.25">
      <c r="A7533" s="65" t="s">
        <v>8275</v>
      </c>
      <c r="B7533" s="66">
        <v>579056</v>
      </c>
    </row>
    <row r="7534" spans="1:2" x14ac:dyDescent="0.25">
      <c r="A7534" s="65" t="s">
        <v>8276</v>
      </c>
      <c r="B7534" s="66">
        <v>591679</v>
      </c>
    </row>
    <row r="7535" spans="1:2" x14ac:dyDescent="0.25">
      <c r="A7535" s="65" t="s">
        <v>8277</v>
      </c>
      <c r="B7535" s="66">
        <v>579239</v>
      </c>
    </row>
    <row r="7536" spans="1:2" x14ac:dyDescent="0.25">
      <c r="A7536" s="65" t="s">
        <v>12637</v>
      </c>
      <c r="B7536" s="66">
        <v>594067</v>
      </c>
    </row>
    <row r="7537" spans="1:2" x14ac:dyDescent="0.25">
      <c r="A7537" s="65" t="s">
        <v>8278</v>
      </c>
      <c r="B7537" s="66">
        <v>579417</v>
      </c>
    </row>
    <row r="7538" spans="1:2" x14ac:dyDescent="0.25">
      <c r="A7538" s="65" t="s">
        <v>8279</v>
      </c>
      <c r="B7538" s="66">
        <v>61582</v>
      </c>
    </row>
    <row r="7539" spans="1:2" x14ac:dyDescent="0.25">
      <c r="A7539" s="65" t="s">
        <v>8280</v>
      </c>
      <c r="B7539" s="66">
        <v>3713</v>
      </c>
    </row>
    <row r="7540" spans="1:2" x14ac:dyDescent="0.25">
      <c r="A7540" s="65" t="s">
        <v>8281</v>
      </c>
      <c r="B7540" s="66">
        <v>217672</v>
      </c>
    </row>
    <row r="7541" spans="1:2" x14ac:dyDescent="0.25">
      <c r="A7541" s="65" t="s">
        <v>8282</v>
      </c>
      <c r="B7541" s="66">
        <v>578327</v>
      </c>
    </row>
    <row r="7542" spans="1:2" x14ac:dyDescent="0.25">
      <c r="A7542" s="65" t="s">
        <v>8282</v>
      </c>
      <c r="B7542" s="66">
        <v>584777</v>
      </c>
    </row>
    <row r="7543" spans="1:2" x14ac:dyDescent="0.25">
      <c r="A7543" s="65" t="s">
        <v>12638</v>
      </c>
      <c r="B7543" s="66">
        <v>594132</v>
      </c>
    </row>
    <row r="7544" spans="1:2" x14ac:dyDescent="0.25">
      <c r="A7544" s="65" t="s">
        <v>8283</v>
      </c>
      <c r="B7544" s="66">
        <v>586072</v>
      </c>
    </row>
    <row r="7545" spans="1:2" x14ac:dyDescent="0.25">
      <c r="A7545" s="65" t="s">
        <v>8284</v>
      </c>
      <c r="B7545" s="66">
        <v>492444</v>
      </c>
    </row>
    <row r="7546" spans="1:2" x14ac:dyDescent="0.25">
      <c r="A7546" s="65" t="s">
        <v>8285</v>
      </c>
      <c r="B7546" s="66">
        <v>576034</v>
      </c>
    </row>
    <row r="7547" spans="1:2" x14ac:dyDescent="0.25">
      <c r="A7547" s="65" t="s">
        <v>8285</v>
      </c>
      <c r="B7547" s="66">
        <v>578727</v>
      </c>
    </row>
    <row r="7548" spans="1:2" x14ac:dyDescent="0.25">
      <c r="A7548" s="65" t="s">
        <v>12639</v>
      </c>
      <c r="B7548" s="66">
        <v>594024</v>
      </c>
    </row>
    <row r="7549" spans="1:2" x14ac:dyDescent="0.25">
      <c r="A7549" s="65" t="s">
        <v>8286</v>
      </c>
      <c r="B7549" s="66">
        <v>104045</v>
      </c>
    </row>
    <row r="7550" spans="1:2" x14ac:dyDescent="0.25">
      <c r="A7550" s="65" t="s">
        <v>8286</v>
      </c>
      <c r="B7550" s="66">
        <v>259674</v>
      </c>
    </row>
    <row r="7551" spans="1:2" x14ac:dyDescent="0.25">
      <c r="A7551" s="65" t="s">
        <v>8287</v>
      </c>
      <c r="B7551" s="66">
        <v>497381</v>
      </c>
    </row>
    <row r="7552" spans="1:2" x14ac:dyDescent="0.25">
      <c r="A7552" s="65" t="s">
        <v>8287</v>
      </c>
      <c r="B7552" s="66">
        <v>576832</v>
      </c>
    </row>
    <row r="7553" spans="1:2" x14ac:dyDescent="0.25">
      <c r="A7553" s="65" t="s">
        <v>8287</v>
      </c>
      <c r="B7553" s="66">
        <v>577619</v>
      </c>
    </row>
    <row r="7554" spans="1:2" x14ac:dyDescent="0.25">
      <c r="A7554" s="65" t="s">
        <v>8288</v>
      </c>
      <c r="B7554" s="66">
        <v>275444</v>
      </c>
    </row>
    <row r="7555" spans="1:2" x14ac:dyDescent="0.25">
      <c r="A7555" s="65" t="s">
        <v>8289</v>
      </c>
      <c r="B7555" s="66">
        <v>588048</v>
      </c>
    </row>
    <row r="7556" spans="1:2" x14ac:dyDescent="0.25">
      <c r="A7556" s="65" t="s">
        <v>8290</v>
      </c>
      <c r="B7556" s="66">
        <v>217678</v>
      </c>
    </row>
    <row r="7557" spans="1:2" x14ac:dyDescent="0.25">
      <c r="A7557" s="65" t="s">
        <v>8291</v>
      </c>
      <c r="B7557" s="66">
        <v>259699</v>
      </c>
    </row>
    <row r="7558" spans="1:2" x14ac:dyDescent="0.25">
      <c r="A7558" s="65" t="s">
        <v>8292</v>
      </c>
      <c r="B7558" s="66">
        <v>581134</v>
      </c>
    </row>
    <row r="7559" spans="1:2" x14ac:dyDescent="0.25">
      <c r="A7559" s="65" t="s">
        <v>12640</v>
      </c>
      <c r="B7559" s="66">
        <v>590379</v>
      </c>
    </row>
    <row r="7560" spans="1:2" x14ac:dyDescent="0.25">
      <c r="A7560" s="65" t="s">
        <v>8293</v>
      </c>
      <c r="B7560" s="66">
        <v>259716</v>
      </c>
    </row>
    <row r="7561" spans="1:2" x14ac:dyDescent="0.25">
      <c r="A7561" s="65" t="s">
        <v>8294</v>
      </c>
      <c r="B7561" s="66">
        <v>592003</v>
      </c>
    </row>
    <row r="7562" spans="1:2" x14ac:dyDescent="0.25">
      <c r="A7562" s="65" t="s">
        <v>8295</v>
      </c>
      <c r="B7562" s="66">
        <v>491020</v>
      </c>
    </row>
    <row r="7563" spans="1:2" x14ac:dyDescent="0.25">
      <c r="A7563" s="65" t="s">
        <v>8296</v>
      </c>
      <c r="B7563" s="66">
        <v>578492</v>
      </c>
    </row>
    <row r="7564" spans="1:2" x14ac:dyDescent="0.25">
      <c r="A7564" s="65" t="s">
        <v>8297</v>
      </c>
      <c r="B7564" s="66">
        <v>492879</v>
      </c>
    </row>
    <row r="7565" spans="1:2" x14ac:dyDescent="0.25">
      <c r="A7565" s="65" t="s">
        <v>8298</v>
      </c>
      <c r="B7565" s="66">
        <v>491839</v>
      </c>
    </row>
    <row r="7566" spans="1:2" x14ac:dyDescent="0.25">
      <c r="A7566" s="65" t="s">
        <v>8299</v>
      </c>
      <c r="B7566" s="66">
        <v>494270</v>
      </c>
    </row>
    <row r="7567" spans="1:2" x14ac:dyDescent="0.25">
      <c r="A7567" s="65" t="s">
        <v>8300</v>
      </c>
      <c r="B7567" s="66">
        <v>212142</v>
      </c>
    </row>
    <row r="7568" spans="1:2" x14ac:dyDescent="0.25">
      <c r="A7568" s="65" t="s">
        <v>8301</v>
      </c>
      <c r="B7568" s="66">
        <v>576541</v>
      </c>
    </row>
    <row r="7569" spans="1:2" x14ac:dyDescent="0.25">
      <c r="A7569" s="65" t="s">
        <v>8302</v>
      </c>
      <c r="B7569" s="66">
        <v>61636</v>
      </c>
    </row>
    <row r="7570" spans="1:2" x14ac:dyDescent="0.25">
      <c r="A7570" s="65" t="s">
        <v>8303</v>
      </c>
      <c r="B7570" s="66">
        <v>217682</v>
      </c>
    </row>
    <row r="7571" spans="1:2" x14ac:dyDescent="0.25">
      <c r="A7571" s="65" t="s">
        <v>8304</v>
      </c>
      <c r="B7571" s="66">
        <v>575219</v>
      </c>
    </row>
    <row r="7572" spans="1:2" x14ac:dyDescent="0.25">
      <c r="A7572" s="65" t="s">
        <v>8305</v>
      </c>
      <c r="B7572" s="66">
        <v>494272</v>
      </c>
    </row>
    <row r="7573" spans="1:2" x14ac:dyDescent="0.25">
      <c r="A7573" s="65" t="s">
        <v>8305</v>
      </c>
      <c r="B7573" s="66">
        <v>577681</v>
      </c>
    </row>
    <row r="7574" spans="1:2" x14ac:dyDescent="0.25">
      <c r="A7574" s="65" t="s">
        <v>8306</v>
      </c>
      <c r="B7574" s="66">
        <v>106082</v>
      </c>
    </row>
    <row r="7575" spans="1:2" x14ac:dyDescent="0.25">
      <c r="A7575" s="65" t="s">
        <v>8307</v>
      </c>
      <c r="B7575" s="66">
        <v>580177</v>
      </c>
    </row>
    <row r="7576" spans="1:2" x14ac:dyDescent="0.25">
      <c r="A7576" s="65" t="s">
        <v>8308</v>
      </c>
      <c r="B7576" s="66">
        <v>577914</v>
      </c>
    </row>
    <row r="7577" spans="1:2" x14ac:dyDescent="0.25">
      <c r="A7577" s="65" t="s">
        <v>8309</v>
      </c>
      <c r="B7577" s="66">
        <v>2544</v>
      </c>
    </row>
    <row r="7578" spans="1:2" x14ac:dyDescent="0.25">
      <c r="A7578" s="65" t="s">
        <v>8310</v>
      </c>
      <c r="B7578" s="66">
        <v>584072</v>
      </c>
    </row>
    <row r="7579" spans="1:2" x14ac:dyDescent="0.25">
      <c r="A7579" s="65" t="s">
        <v>8311</v>
      </c>
      <c r="B7579" s="66">
        <v>487172</v>
      </c>
    </row>
    <row r="7580" spans="1:2" x14ac:dyDescent="0.25">
      <c r="A7580" s="65" t="s">
        <v>8312</v>
      </c>
      <c r="B7580" s="66">
        <v>212156</v>
      </c>
    </row>
    <row r="7581" spans="1:2" x14ac:dyDescent="0.25">
      <c r="A7581" s="65" t="s">
        <v>8313</v>
      </c>
      <c r="B7581" s="66">
        <v>300062</v>
      </c>
    </row>
    <row r="7582" spans="1:2" x14ac:dyDescent="0.25">
      <c r="A7582" s="65" t="s">
        <v>8314</v>
      </c>
      <c r="B7582" s="66">
        <v>587756</v>
      </c>
    </row>
    <row r="7583" spans="1:2" x14ac:dyDescent="0.25">
      <c r="A7583" s="65" t="s">
        <v>8315</v>
      </c>
      <c r="B7583" s="66">
        <v>259810</v>
      </c>
    </row>
    <row r="7584" spans="1:2" x14ac:dyDescent="0.25">
      <c r="A7584" s="65" t="s">
        <v>8316</v>
      </c>
      <c r="B7584" s="66">
        <v>582080</v>
      </c>
    </row>
    <row r="7585" spans="1:2" x14ac:dyDescent="0.25">
      <c r="A7585" s="65" t="s">
        <v>8317</v>
      </c>
      <c r="B7585" s="66">
        <v>588366</v>
      </c>
    </row>
    <row r="7586" spans="1:2" x14ac:dyDescent="0.25">
      <c r="A7586" s="65" t="s">
        <v>8317</v>
      </c>
      <c r="B7586" s="66">
        <v>589054</v>
      </c>
    </row>
    <row r="7587" spans="1:2" x14ac:dyDescent="0.25">
      <c r="A7587" s="65" t="s">
        <v>8318</v>
      </c>
      <c r="B7587" s="66">
        <v>212157</v>
      </c>
    </row>
    <row r="7588" spans="1:2" x14ac:dyDescent="0.25">
      <c r="A7588" s="65" t="s">
        <v>8319</v>
      </c>
      <c r="B7588" s="66">
        <v>374866</v>
      </c>
    </row>
    <row r="7589" spans="1:2" x14ac:dyDescent="0.25">
      <c r="A7589" s="65" t="s">
        <v>8320</v>
      </c>
      <c r="B7589" s="66">
        <v>593311</v>
      </c>
    </row>
    <row r="7590" spans="1:2" x14ac:dyDescent="0.25">
      <c r="A7590" s="65" t="s">
        <v>8321</v>
      </c>
      <c r="B7590" s="66">
        <v>577235</v>
      </c>
    </row>
    <row r="7591" spans="1:2" x14ac:dyDescent="0.25">
      <c r="A7591" s="65" t="s">
        <v>8322</v>
      </c>
      <c r="B7591" s="66">
        <v>212160</v>
      </c>
    </row>
    <row r="7592" spans="1:2" x14ac:dyDescent="0.25">
      <c r="A7592" s="65" t="s">
        <v>8323</v>
      </c>
      <c r="B7592" s="66">
        <v>105115</v>
      </c>
    </row>
    <row r="7593" spans="1:2" x14ac:dyDescent="0.25">
      <c r="A7593" s="65" t="s">
        <v>8324</v>
      </c>
      <c r="B7593" s="66">
        <v>104511</v>
      </c>
    </row>
    <row r="7594" spans="1:2" x14ac:dyDescent="0.25">
      <c r="A7594" s="65" t="s">
        <v>12641</v>
      </c>
      <c r="B7594" s="66">
        <v>594286</v>
      </c>
    </row>
    <row r="7595" spans="1:2" x14ac:dyDescent="0.25">
      <c r="A7595" s="65" t="s">
        <v>8325</v>
      </c>
      <c r="B7595" s="66">
        <v>212164</v>
      </c>
    </row>
    <row r="7596" spans="1:2" x14ac:dyDescent="0.25">
      <c r="A7596" s="65" t="s">
        <v>8326</v>
      </c>
      <c r="B7596" s="66">
        <v>374790</v>
      </c>
    </row>
    <row r="7597" spans="1:2" x14ac:dyDescent="0.25">
      <c r="A7597" s="65" t="s">
        <v>8327</v>
      </c>
      <c r="B7597" s="66">
        <v>588553</v>
      </c>
    </row>
    <row r="7598" spans="1:2" x14ac:dyDescent="0.25">
      <c r="A7598" s="65" t="s">
        <v>8328</v>
      </c>
      <c r="B7598" s="66">
        <v>592326</v>
      </c>
    </row>
    <row r="7599" spans="1:2" x14ac:dyDescent="0.25">
      <c r="A7599" s="65" t="s">
        <v>8329</v>
      </c>
      <c r="B7599" s="66">
        <v>589064</v>
      </c>
    </row>
    <row r="7600" spans="1:2" x14ac:dyDescent="0.25">
      <c r="A7600" s="65" t="s">
        <v>8329</v>
      </c>
      <c r="B7600" s="66">
        <v>591205</v>
      </c>
    </row>
    <row r="7601" spans="1:2" x14ac:dyDescent="0.25">
      <c r="A7601" s="65" t="s">
        <v>8330</v>
      </c>
      <c r="B7601" s="66">
        <v>582297</v>
      </c>
    </row>
    <row r="7602" spans="1:2" x14ac:dyDescent="0.25">
      <c r="A7602" s="65" t="s">
        <v>8331</v>
      </c>
      <c r="B7602" s="66">
        <v>491836</v>
      </c>
    </row>
    <row r="7603" spans="1:2" x14ac:dyDescent="0.25">
      <c r="A7603" s="65" t="s">
        <v>8332</v>
      </c>
      <c r="B7603" s="66">
        <v>591812</v>
      </c>
    </row>
    <row r="7604" spans="1:2" x14ac:dyDescent="0.25">
      <c r="A7604" s="65" t="s">
        <v>8333</v>
      </c>
      <c r="B7604" s="66">
        <v>288948</v>
      </c>
    </row>
    <row r="7605" spans="1:2" x14ac:dyDescent="0.25">
      <c r="A7605" s="65" t="s">
        <v>8333</v>
      </c>
      <c r="B7605" s="66">
        <v>372245</v>
      </c>
    </row>
    <row r="7606" spans="1:2" x14ac:dyDescent="0.25">
      <c r="A7606" s="65" t="s">
        <v>8334</v>
      </c>
      <c r="B7606" s="66">
        <v>278410</v>
      </c>
    </row>
    <row r="7607" spans="1:2" x14ac:dyDescent="0.25">
      <c r="A7607" s="65" t="s">
        <v>8335</v>
      </c>
      <c r="B7607" s="66">
        <v>583244</v>
      </c>
    </row>
    <row r="7608" spans="1:2" x14ac:dyDescent="0.25">
      <c r="A7608" s="65" t="s">
        <v>8336</v>
      </c>
      <c r="B7608" s="66">
        <v>212169</v>
      </c>
    </row>
    <row r="7609" spans="1:2" x14ac:dyDescent="0.25">
      <c r="A7609" s="65" t="s">
        <v>8337</v>
      </c>
      <c r="B7609" s="66">
        <v>576347</v>
      </c>
    </row>
    <row r="7610" spans="1:2" x14ac:dyDescent="0.25">
      <c r="A7610" s="65" t="s">
        <v>8338</v>
      </c>
      <c r="B7610" s="66">
        <v>583773</v>
      </c>
    </row>
    <row r="7611" spans="1:2" x14ac:dyDescent="0.25">
      <c r="A7611" s="65" t="s">
        <v>8339</v>
      </c>
      <c r="B7611" s="66">
        <v>580793</v>
      </c>
    </row>
    <row r="7612" spans="1:2" x14ac:dyDescent="0.25">
      <c r="A7612" s="65" t="s">
        <v>8340</v>
      </c>
      <c r="B7612" s="66">
        <v>576099</v>
      </c>
    </row>
    <row r="7613" spans="1:2" x14ac:dyDescent="0.25">
      <c r="A7613" s="65" t="s">
        <v>8341</v>
      </c>
      <c r="B7613" s="66">
        <v>582694</v>
      </c>
    </row>
    <row r="7614" spans="1:2" x14ac:dyDescent="0.25">
      <c r="A7614" s="65" t="s">
        <v>8342</v>
      </c>
      <c r="B7614" s="66">
        <v>575386</v>
      </c>
    </row>
    <row r="7615" spans="1:2" x14ac:dyDescent="0.25">
      <c r="A7615" s="65" t="s">
        <v>8343</v>
      </c>
      <c r="B7615" s="66">
        <v>581941</v>
      </c>
    </row>
    <row r="7616" spans="1:2" x14ac:dyDescent="0.25">
      <c r="A7616" s="65" t="s">
        <v>8344</v>
      </c>
      <c r="B7616" s="66">
        <v>497491</v>
      </c>
    </row>
    <row r="7617" spans="1:2" x14ac:dyDescent="0.25">
      <c r="A7617" s="65" t="s">
        <v>8345</v>
      </c>
      <c r="B7617" s="66">
        <v>372260</v>
      </c>
    </row>
    <row r="7618" spans="1:2" x14ac:dyDescent="0.25">
      <c r="A7618" s="65" t="s">
        <v>8346</v>
      </c>
      <c r="B7618" s="66">
        <v>212220</v>
      </c>
    </row>
    <row r="7619" spans="1:2" x14ac:dyDescent="0.25">
      <c r="A7619" s="65" t="s">
        <v>8347</v>
      </c>
      <c r="B7619" s="66">
        <v>61697</v>
      </c>
    </row>
    <row r="7620" spans="1:2" x14ac:dyDescent="0.25">
      <c r="A7620" s="65" t="s">
        <v>8348</v>
      </c>
      <c r="B7620" s="66">
        <v>44901</v>
      </c>
    </row>
    <row r="7621" spans="1:2" x14ac:dyDescent="0.25">
      <c r="A7621" s="65" t="s">
        <v>8349</v>
      </c>
      <c r="B7621" s="66">
        <v>105118</v>
      </c>
    </row>
    <row r="7622" spans="1:2" x14ac:dyDescent="0.25">
      <c r="A7622" s="65" t="s">
        <v>8350</v>
      </c>
      <c r="B7622" s="66">
        <v>592865</v>
      </c>
    </row>
    <row r="7623" spans="1:2" x14ac:dyDescent="0.25">
      <c r="A7623" s="65" t="s">
        <v>8351</v>
      </c>
      <c r="B7623" s="66">
        <v>588921</v>
      </c>
    </row>
    <row r="7624" spans="1:2" x14ac:dyDescent="0.25">
      <c r="A7624" s="65" t="s">
        <v>8352</v>
      </c>
      <c r="B7624" s="66">
        <v>587322</v>
      </c>
    </row>
    <row r="7625" spans="1:2" x14ac:dyDescent="0.25">
      <c r="A7625" s="65" t="s">
        <v>8353</v>
      </c>
      <c r="B7625" s="66">
        <v>492737</v>
      </c>
    </row>
    <row r="7626" spans="1:2" x14ac:dyDescent="0.25">
      <c r="A7626" s="65" t="s">
        <v>8354</v>
      </c>
      <c r="B7626" s="66">
        <v>66938</v>
      </c>
    </row>
    <row r="7627" spans="1:2" x14ac:dyDescent="0.25">
      <c r="A7627" s="65" t="s">
        <v>8355</v>
      </c>
      <c r="B7627" s="66">
        <v>65445</v>
      </c>
    </row>
    <row r="7628" spans="1:2" x14ac:dyDescent="0.25">
      <c r="A7628" s="65" t="s">
        <v>8356</v>
      </c>
      <c r="B7628" s="66">
        <v>274644</v>
      </c>
    </row>
    <row r="7629" spans="1:2" x14ac:dyDescent="0.25">
      <c r="A7629" s="65" t="s">
        <v>8357</v>
      </c>
      <c r="B7629" s="66">
        <v>485158</v>
      </c>
    </row>
    <row r="7630" spans="1:2" x14ac:dyDescent="0.25">
      <c r="A7630" s="65" t="s">
        <v>8358</v>
      </c>
      <c r="B7630" s="66">
        <v>586165</v>
      </c>
    </row>
    <row r="7631" spans="1:2" x14ac:dyDescent="0.25">
      <c r="A7631" s="65" t="s">
        <v>8359</v>
      </c>
      <c r="B7631" s="66">
        <v>2567</v>
      </c>
    </row>
    <row r="7632" spans="1:2" x14ac:dyDescent="0.25">
      <c r="A7632" s="65" t="s">
        <v>8360</v>
      </c>
      <c r="B7632" s="66">
        <v>105119</v>
      </c>
    </row>
    <row r="7633" spans="1:2" x14ac:dyDescent="0.25">
      <c r="A7633" s="65" t="s">
        <v>8361</v>
      </c>
      <c r="B7633" s="66">
        <v>583390</v>
      </c>
    </row>
    <row r="7634" spans="1:2" x14ac:dyDescent="0.25">
      <c r="A7634" s="65" t="s">
        <v>8362</v>
      </c>
      <c r="B7634" s="66">
        <v>492961</v>
      </c>
    </row>
    <row r="7635" spans="1:2" x14ac:dyDescent="0.25">
      <c r="A7635" s="65" t="s">
        <v>8363</v>
      </c>
      <c r="B7635" s="66">
        <v>372268</v>
      </c>
    </row>
    <row r="7636" spans="1:2" x14ac:dyDescent="0.25">
      <c r="A7636" s="65" t="s">
        <v>8364</v>
      </c>
      <c r="B7636" s="66">
        <v>493070</v>
      </c>
    </row>
    <row r="7637" spans="1:2" x14ac:dyDescent="0.25">
      <c r="A7637" s="65" t="s">
        <v>8365</v>
      </c>
      <c r="B7637" s="66">
        <v>581855</v>
      </c>
    </row>
    <row r="7638" spans="1:2" x14ac:dyDescent="0.25">
      <c r="A7638" s="65" t="s">
        <v>8366</v>
      </c>
      <c r="B7638" s="66">
        <v>212290</v>
      </c>
    </row>
    <row r="7639" spans="1:2" x14ac:dyDescent="0.25">
      <c r="A7639" s="65" t="s">
        <v>8367</v>
      </c>
      <c r="B7639" s="66">
        <v>106083</v>
      </c>
    </row>
    <row r="7640" spans="1:2" x14ac:dyDescent="0.25">
      <c r="A7640" s="65" t="s">
        <v>8368</v>
      </c>
      <c r="B7640" s="66">
        <v>593285</v>
      </c>
    </row>
    <row r="7641" spans="1:2" x14ac:dyDescent="0.25">
      <c r="A7641" s="65" t="s">
        <v>8369</v>
      </c>
      <c r="B7641" s="66">
        <v>592032</v>
      </c>
    </row>
    <row r="7642" spans="1:2" x14ac:dyDescent="0.25">
      <c r="A7642" s="65" t="s">
        <v>8370</v>
      </c>
      <c r="B7642" s="66">
        <v>106606</v>
      </c>
    </row>
    <row r="7643" spans="1:2" x14ac:dyDescent="0.25">
      <c r="A7643" s="65" t="s">
        <v>8371</v>
      </c>
      <c r="B7643" s="66">
        <v>593229</v>
      </c>
    </row>
    <row r="7644" spans="1:2" x14ac:dyDescent="0.25">
      <c r="A7644" s="65" t="s">
        <v>8372</v>
      </c>
      <c r="B7644" s="66">
        <v>583631</v>
      </c>
    </row>
    <row r="7645" spans="1:2" x14ac:dyDescent="0.25">
      <c r="A7645" s="65" t="s">
        <v>8373</v>
      </c>
      <c r="B7645" s="66">
        <v>212677</v>
      </c>
    </row>
    <row r="7646" spans="1:2" x14ac:dyDescent="0.25">
      <c r="A7646" s="65" t="s">
        <v>8374</v>
      </c>
      <c r="B7646" s="66">
        <v>491464</v>
      </c>
    </row>
    <row r="7647" spans="1:2" x14ac:dyDescent="0.25">
      <c r="A7647" s="65" t="s">
        <v>8374</v>
      </c>
      <c r="B7647" s="66">
        <v>65451</v>
      </c>
    </row>
    <row r="7648" spans="1:2" x14ac:dyDescent="0.25">
      <c r="A7648" s="65" t="s">
        <v>8375</v>
      </c>
      <c r="B7648" s="66">
        <v>260098</v>
      </c>
    </row>
    <row r="7649" spans="1:2" x14ac:dyDescent="0.25">
      <c r="A7649" s="65" t="s">
        <v>8376</v>
      </c>
      <c r="B7649" s="66">
        <v>59070</v>
      </c>
    </row>
    <row r="7650" spans="1:2" x14ac:dyDescent="0.25">
      <c r="A7650" s="65" t="s">
        <v>8377</v>
      </c>
      <c r="B7650" s="66">
        <v>491624</v>
      </c>
    </row>
    <row r="7651" spans="1:2" x14ac:dyDescent="0.25">
      <c r="A7651" s="65" t="s">
        <v>8378</v>
      </c>
      <c r="B7651" s="66">
        <v>494283</v>
      </c>
    </row>
    <row r="7652" spans="1:2" x14ac:dyDescent="0.25">
      <c r="A7652" s="65" t="s">
        <v>8379</v>
      </c>
      <c r="B7652" s="66">
        <v>59073</v>
      </c>
    </row>
    <row r="7653" spans="1:2" x14ac:dyDescent="0.25">
      <c r="A7653" s="65" t="s">
        <v>12642</v>
      </c>
      <c r="B7653" s="66">
        <v>593894</v>
      </c>
    </row>
    <row r="7654" spans="1:2" x14ac:dyDescent="0.25">
      <c r="A7654" s="65" t="s">
        <v>12643</v>
      </c>
      <c r="B7654" s="66">
        <v>594539</v>
      </c>
    </row>
    <row r="7655" spans="1:2" x14ac:dyDescent="0.25">
      <c r="A7655" s="65" t="s">
        <v>133</v>
      </c>
      <c r="B7655" s="66">
        <v>212331</v>
      </c>
    </row>
    <row r="7656" spans="1:2" x14ac:dyDescent="0.25">
      <c r="A7656" s="65" t="s">
        <v>8380</v>
      </c>
      <c r="B7656" s="66">
        <v>581290</v>
      </c>
    </row>
    <row r="7657" spans="1:2" x14ac:dyDescent="0.25">
      <c r="A7657" s="65" t="s">
        <v>8381</v>
      </c>
      <c r="B7657" s="66">
        <v>61764</v>
      </c>
    </row>
    <row r="7658" spans="1:2" x14ac:dyDescent="0.25">
      <c r="A7658" s="65" t="s">
        <v>12644</v>
      </c>
      <c r="B7658" s="66">
        <v>593900</v>
      </c>
    </row>
    <row r="7659" spans="1:2" x14ac:dyDescent="0.25">
      <c r="A7659" s="65" t="s">
        <v>8382</v>
      </c>
      <c r="B7659" s="66">
        <v>593558</v>
      </c>
    </row>
    <row r="7660" spans="1:2" x14ac:dyDescent="0.25">
      <c r="A7660" s="65" t="s">
        <v>8383</v>
      </c>
      <c r="B7660" s="66">
        <v>578705</v>
      </c>
    </row>
    <row r="7661" spans="1:2" x14ac:dyDescent="0.25">
      <c r="A7661" s="65" t="s">
        <v>8384</v>
      </c>
      <c r="B7661" s="66">
        <v>212356</v>
      </c>
    </row>
    <row r="7662" spans="1:2" x14ac:dyDescent="0.25">
      <c r="A7662" s="65" t="s">
        <v>12645</v>
      </c>
      <c r="B7662" s="66">
        <v>594166</v>
      </c>
    </row>
    <row r="7663" spans="1:2" x14ac:dyDescent="0.25">
      <c r="A7663" s="65" t="s">
        <v>8385</v>
      </c>
      <c r="B7663" s="66">
        <v>586786</v>
      </c>
    </row>
    <row r="7664" spans="1:2" x14ac:dyDescent="0.25">
      <c r="A7664" s="65" t="s">
        <v>8386</v>
      </c>
      <c r="B7664" s="66">
        <v>591639</v>
      </c>
    </row>
    <row r="7665" spans="1:2" x14ac:dyDescent="0.25">
      <c r="A7665" s="65" t="s">
        <v>8387</v>
      </c>
      <c r="B7665" s="66">
        <v>577862</v>
      </c>
    </row>
    <row r="7666" spans="1:2" x14ac:dyDescent="0.25">
      <c r="A7666" s="65" t="s">
        <v>8388</v>
      </c>
      <c r="B7666" s="66">
        <v>61795</v>
      </c>
    </row>
    <row r="7667" spans="1:2" x14ac:dyDescent="0.25">
      <c r="A7667" s="65" t="s">
        <v>8389</v>
      </c>
      <c r="B7667" s="66">
        <v>580730</v>
      </c>
    </row>
    <row r="7668" spans="1:2" x14ac:dyDescent="0.25">
      <c r="A7668" s="65" t="s">
        <v>8390</v>
      </c>
      <c r="B7668" s="66">
        <v>589382</v>
      </c>
    </row>
    <row r="7669" spans="1:2" x14ac:dyDescent="0.25">
      <c r="A7669" s="65" t="s">
        <v>8391</v>
      </c>
      <c r="B7669" s="66">
        <v>105231</v>
      </c>
    </row>
    <row r="7670" spans="1:2" x14ac:dyDescent="0.25">
      <c r="A7670" s="65" t="s">
        <v>8392</v>
      </c>
      <c r="B7670" s="66">
        <v>492634</v>
      </c>
    </row>
    <row r="7671" spans="1:2" x14ac:dyDescent="0.25">
      <c r="A7671" s="65" t="s">
        <v>8393</v>
      </c>
      <c r="B7671" s="66">
        <v>260321</v>
      </c>
    </row>
    <row r="7672" spans="1:2" x14ac:dyDescent="0.25">
      <c r="A7672" s="65" t="s">
        <v>8394</v>
      </c>
      <c r="B7672" s="66">
        <v>104523</v>
      </c>
    </row>
    <row r="7673" spans="1:2" x14ac:dyDescent="0.25">
      <c r="A7673" s="65" t="s">
        <v>8395</v>
      </c>
      <c r="B7673" s="66">
        <v>497456</v>
      </c>
    </row>
    <row r="7674" spans="1:2" x14ac:dyDescent="0.25">
      <c r="A7674" s="65" t="s">
        <v>8396</v>
      </c>
      <c r="B7674" s="66">
        <v>494575</v>
      </c>
    </row>
    <row r="7675" spans="1:2" x14ac:dyDescent="0.25">
      <c r="A7675" s="65" t="s">
        <v>8397</v>
      </c>
      <c r="B7675" s="66">
        <v>105129</v>
      </c>
    </row>
    <row r="7676" spans="1:2" x14ac:dyDescent="0.25">
      <c r="A7676" s="65" t="s">
        <v>8398</v>
      </c>
      <c r="B7676" s="66">
        <v>492837</v>
      </c>
    </row>
    <row r="7677" spans="1:2" x14ac:dyDescent="0.25">
      <c r="A7677" s="65" t="s">
        <v>8399</v>
      </c>
      <c r="B7677" s="66">
        <v>492838</v>
      </c>
    </row>
    <row r="7678" spans="1:2" x14ac:dyDescent="0.25">
      <c r="A7678" s="65" t="s">
        <v>8400</v>
      </c>
      <c r="B7678" s="66">
        <v>590598</v>
      </c>
    </row>
    <row r="7679" spans="1:2" x14ac:dyDescent="0.25">
      <c r="A7679" s="65" t="s">
        <v>8401</v>
      </c>
      <c r="B7679" s="66">
        <v>579889</v>
      </c>
    </row>
    <row r="7680" spans="1:2" x14ac:dyDescent="0.25">
      <c r="A7680" s="65" t="s">
        <v>8402</v>
      </c>
      <c r="B7680" s="66">
        <v>593450</v>
      </c>
    </row>
    <row r="7681" spans="1:2" x14ac:dyDescent="0.25">
      <c r="A7681" s="65" t="s">
        <v>8403</v>
      </c>
      <c r="B7681" s="66">
        <v>590728</v>
      </c>
    </row>
    <row r="7682" spans="1:2" x14ac:dyDescent="0.25">
      <c r="A7682" s="65" t="s">
        <v>8404</v>
      </c>
      <c r="B7682" s="66">
        <v>274651</v>
      </c>
    </row>
    <row r="7683" spans="1:2" x14ac:dyDescent="0.25">
      <c r="A7683" s="65" t="s">
        <v>8405</v>
      </c>
      <c r="B7683" s="66">
        <v>577580</v>
      </c>
    </row>
    <row r="7684" spans="1:2" x14ac:dyDescent="0.25">
      <c r="A7684" s="65" t="s">
        <v>8406</v>
      </c>
      <c r="B7684" s="66">
        <v>374923</v>
      </c>
    </row>
    <row r="7685" spans="1:2" x14ac:dyDescent="0.25">
      <c r="A7685" s="65" t="s">
        <v>8407</v>
      </c>
      <c r="B7685" s="66">
        <v>272777</v>
      </c>
    </row>
    <row r="7686" spans="1:2" x14ac:dyDescent="0.25">
      <c r="A7686" s="65" t="s">
        <v>8408</v>
      </c>
      <c r="B7686" s="66">
        <v>577864</v>
      </c>
    </row>
    <row r="7687" spans="1:2" x14ac:dyDescent="0.25">
      <c r="A7687" s="65" t="s">
        <v>8409</v>
      </c>
      <c r="B7687" s="66">
        <v>292752</v>
      </c>
    </row>
    <row r="7688" spans="1:2" x14ac:dyDescent="0.25">
      <c r="A7688" s="65" t="s">
        <v>8410</v>
      </c>
      <c r="B7688" s="66">
        <v>590283</v>
      </c>
    </row>
    <row r="7689" spans="1:2" x14ac:dyDescent="0.25">
      <c r="A7689" s="65" t="s">
        <v>8411</v>
      </c>
      <c r="B7689" s="66">
        <v>493509</v>
      </c>
    </row>
    <row r="7690" spans="1:2" x14ac:dyDescent="0.25">
      <c r="A7690" s="65" t="s">
        <v>8412</v>
      </c>
      <c r="B7690" s="66">
        <v>587091</v>
      </c>
    </row>
    <row r="7691" spans="1:2" x14ac:dyDescent="0.25">
      <c r="A7691" s="65" t="s">
        <v>12646</v>
      </c>
      <c r="B7691" s="66">
        <v>594363</v>
      </c>
    </row>
    <row r="7692" spans="1:2" x14ac:dyDescent="0.25">
      <c r="A7692" s="65" t="s">
        <v>994</v>
      </c>
      <c r="B7692" s="66">
        <v>592518</v>
      </c>
    </row>
    <row r="7693" spans="1:2" x14ac:dyDescent="0.25">
      <c r="A7693" s="65" t="s">
        <v>8413</v>
      </c>
      <c r="B7693" s="66">
        <v>589335</v>
      </c>
    </row>
    <row r="7694" spans="1:2" x14ac:dyDescent="0.25">
      <c r="A7694" s="65" t="s">
        <v>8414</v>
      </c>
      <c r="B7694" s="66">
        <v>588657</v>
      </c>
    </row>
    <row r="7695" spans="1:2" x14ac:dyDescent="0.25">
      <c r="A7695" s="65" t="s">
        <v>8415</v>
      </c>
      <c r="B7695" s="66">
        <v>273304</v>
      </c>
    </row>
    <row r="7696" spans="1:2" x14ac:dyDescent="0.25">
      <c r="A7696" s="65" t="s">
        <v>8416</v>
      </c>
      <c r="B7696" s="66">
        <v>575423</v>
      </c>
    </row>
    <row r="7697" spans="1:2" x14ac:dyDescent="0.25">
      <c r="A7697" s="65" t="s">
        <v>8417</v>
      </c>
      <c r="B7697" s="66">
        <v>588726</v>
      </c>
    </row>
    <row r="7698" spans="1:2" x14ac:dyDescent="0.25">
      <c r="A7698" s="65" t="s">
        <v>8418</v>
      </c>
      <c r="B7698" s="66">
        <v>284960</v>
      </c>
    </row>
    <row r="7699" spans="1:2" x14ac:dyDescent="0.25">
      <c r="A7699" s="65" t="s">
        <v>8419</v>
      </c>
      <c r="B7699" s="66">
        <v>492994</v>
      </c>
    </row>
    <row r="7700" spans="1:2" x14ac:dyDescent="0.25">
      <c r="A7700" s="65" t="s">
        <v>8420</v>
      </c>
      <c r="B7700" s="66">
        <v>591629</v>
      </c>
    </row>
    <row r="7701" spans="1:2" x14ac:dyDescent="0.25">
      <c r="A7701" s="65" t="s">
        <v>8421</v>
      </c>
      <c r="B7701" s="66">
        <v>485268</v>
      </c>
    </row>
    <row r="7702" spans="1:2" x14ac:dyDescent="0.25">
      <c r="A7702" s="65" t="s">
        <v>12647</v>
      </c>
      <c r="B7702" s="66">
        <v>594531</v>
      </c>
    </row>
    <row r="7703" spans="1:2" x14ac:dyDescent="0.25">
      <c r="A7703" s="65" t="s">
        <v>8422</v>
      </c>
      <c r="B7703" s="66">
        <v>584434</v>
      </c>
    </row>
    <row r="7704" spans="1:2" x14ac:dyDescent="0.25">
      <c r="A7704" s="65" t="s">
        <v>8423</v>
      </c>
      <c r="B7704" s="66">
        <v>584392</v>
      </c>
    </row>
    <row r="7705" spans="1:2" x14ac:dyDescent="0.25">
      <c r="A7705" s="65" t="s">
        <v>8424</v>
      </c>
      <c r="B7705" s="66">
        <v>590243</v>
      </c>
    </row>
    <row r="7706" spans="1:2" x14ac:dyDescent="0.25">
      <c r="A7706" s="65" t="s">
        <v>8425</v>
      </c>
      <c r="B7706" s="66">
        <v>575168</v>
      </c>
    </row>
    <row r="7707" spans="1:2" x14ac:dyDescent="0.25">
      <c r="A7707" s="65" t="s">
        <v>12648</v>
      </c>
      <c r="B7707" s="66">
        <v>593822</v>
      </c>
    </row>
    <row r="7708" spans="1:2" x14ac:dyDescent="0.25">
      <c r="A7708" s="65" t="s">
        <v>8426</v>
      </c>
      <c r="B7708" s="66">
        <v>589225</v>
      </c>
    </row>
    <row r="7709" spans="1:2" x14ac:dyDescent="0.25">
      <c r="A7709" s="65" t="s">
        <v>8427</v>
      </c>
      <c r="B7709" s="66">
        <v>278007</v>
      </c>
    </row>
    <row r="7710" spans="1:2" x14ac:dyDescent="0.25">
      <c r="A7710" s="65" t="s">
        <v>12649</v>
      </c>
      <c r="B7710" s="66">
        <v>593988</v>
      </c>
    </row>
    <row r="7711" spans="1:2" x14ac:dyDescent="0.25">
      <c r="A7711" s="65" t="s">
        <v>8428</v>
      </c>
      <c r="B7711" s="66">
        <v>588693</v>
      </c>
    </row>
    <row r="7712" spans="1:2" x14ac:dyDescent="0.25">
      <c r="A7712" s="65" t="s">
        <v>8429</v>
      </c>
      <c r="B7712" s="66">
        <v>593344</v>
      </c>
    </row>
    <row r="7713" spans="1:2" x14ac:dyDescent="0.25">
      <c r="A7713" s="65" t="s">
        <v>8430</v>
      </c>
      <c r="B7713" s="66">
        <v>494722</v>
      </c>
    </row>
    <row r="7714" spans="1:2" x14ac:dyDescent="0.25">
      <c r="A7714" s="65" t="s">
        <v>8431</v>
      </c>
      <c r="B7714" s="66">
        <v>589558</v>
      </c>
    </row>
    <row r="7715" spans="1:2" x14ac:dyDescent="0.25">
      <c r="A7715" s="65" t="s">
        <v>8432</v>
      </c>
      <c r="B7715" s="66">
        <v>486891</v>
      </c>
    </row>
    <row r="7716" spans="1:2" x14ac:dyDescent="0.25">
      <c r="A7716" s="65" t="s">
        <v>8433</v>
      </c>
      <c r="B7716" s="66">
        <v>106610</v>
      </c>
    </row>
    <row r="7717" spans="1:2" x14ac:dyDescent="0.25">
      <c r="A7717" s="65" t="s">
        <v>8434</v>
      </c>
      <c r="B7717" s="66">
        <v>589691</v>
      </c>
    </row>
    <row r="7718" spans="1:2" x14ac:dyDescent="0.25">
      <c r="A7718" s="65" t="s">
        <v>8435</v>
      </c>
      <c r="B7718" s="66">
        <v>484458</v>
      </c>
    </row>
    <row r="7719" spans="1:2" x14ac:dyDescent="0.25">
      <c r="A7719" s="65" t="s">
        <v>8436</v>
      </c>
      <c r="B7719" s="66">
        <v>580095</v>
      </c>
    </row>
    <row r="7720" spans="1:2" x14ac:dyDescent="0.25">
      <c r="A7720" s="65" t="s">
        <v>8437</v>
      </c>
      <c r="B7720" s="66">
        <v>487275</v>
      </c>
    </row>
    <row r="7721" spans="1:2" x14ac:dyDescent="0.25">
      <c r="A7721" s="65" t="s">
        <v>8438</v>
      </c>
      <c r="B7721" s="66">
        <v>2604</v>
      </c>
    </row>
    <row r="7722" spans="1:2" x14ac:dyDescent="0.25">
      <c r="A7722" s="65" t="s">
        <v>8439</v>
      </c>
      <c r="B7722" s="66">
        <v>580367</v>
      </c>
    </row>
    <row r="7723" spans="1:2" x14ac:dyDescent="0.25">
      <c r="A7723" s="65" t="s">
        <v>8440</v>
      </c>
      <c r="B7723" s="66">
        <v>584351</v>
      </c>
    </row>
    <row r="7724" spans="1:2" x14ac:dyDescent="0.25">
      <c r="A7724" s="65" t="s">
        <v>8441</v>
      </c>
      <c r="B7724" s="66">
        <v>587343</v>
      </c>
    </row>
    <row r="7725" spans="1:2" x14ac:dyDescent="0.25">
      <c r="A7725" s="65" t="s">
        <v>8442</v>
      </c>
      <c r="B7725" s="66">
        <v>372345</v>
      </c>
    </row>
    <row r="7726" spans="1:2" x14ac:dyDescent="0.25">
      <c r="A7726" s="65" t="s">
        <v>8443</v>
      </c>
      <c r="B7726" s="66">
        <v>61816</v>
      </c>
    </row>
    <row r="7727" spans="1:2" x14ac:dyDescent="0.25">
      <c r="A7727" s="65" t="s">
        <v>8444</v>
      </c>
      <c r="B7727" s="66">
        <v>372350</v>
      </c>
    </row>
    <row r="7728" spans="1:2" x14ac:dyDescent="0.25">
      <c r="A7728" s="65" t="s">
        <v>8445</v>
      </c>
      <c r="B7728" s="66">
        <v>578877</v>
      </c>
    </row>
    <row r="7729" spans="1:2" x14ac:dyDescent="0.25">
      <c r="A7729" s="65" t="s">
        <v>8446</v>
      </c>
      <c r="B7729" s="66">
        <v>578681</v>
      </c>
    </row>
    <row r="7730" spans="1:2" x14ac:dyDescent="0.25">
      <c r="A7730" s="65" t="s">
        <v>8447</v>
      </c>
      <c r="B7730" s="66">
        <v>496603</v>
      </c>
    </row>
    <row r="7731" spans="1:2" x14ac:dyDescent="0.25">
      <c r="A7731" s="65" t="s">
        <v>8448</v>
      </c>
      <c r="B7731" s="66">
        <v>591553</v>
      </c>
    </row>
    <row r="7732" spans="1:2" x14ac:dyDescent="0.25">
      <c r="A7732" s="65" t="s">
        <v>134</v>
      </c>
      <c r="B7732" s="66">
        <v>581836</v>
      </c>
    </row>
    <row r="7733" spans="1:2" x14ac:dyDescent="0.25">
      <c r="A7733" s="65" t="s">
        <v>8449</v>
      </c>
      <c r="B7733" s="66">
        <v>592154</v>
      </c>
    </row>
    <row r="7734" spans="1:2" x14ac:dyDescent="0.25">
      <c r="A7734" s="65" t="s">
        <v>8450</v>
      </c>
      <c r="B7734" s="66">
        <v>104054</v>
      </c>
    </row>
    <row r="7735" spans="1:2" x14ac:dyDescent="0.25">
      <c r="A7735" s="65" t="s">
        <v>8451</v>
      </c>
      <c r="B7735" s="66">
        <v>212452</v>
      </c>
    </row>
    <row r="7736" spans="1:2" x14ac:dyDescent="0.25">
      <c r="A7736" s="65" t="s">
        <v>8451</v>
      </c>
      <c r="B7736" s="66">
        <v>294233</v>
      </c>
    </row>
    <row r="7737" spans="1:2" x14ac:dyDescent="0.25">
      <c r="A7737" s="65" t="s">
        <v>8452</v>
      </c>
      <c r="B7737" s="66">
        <v>593587</v>
      </c>
    </row>
    <row r="7738" spans="1:2" x14ac:dyDescent="0.25">
      <c r="A7738" s="65" t="s">
        <v>8453</v>
      </c>
      <c r="B7738" s="66">
        <v>588135</v>
      </c>
    </row>
    <row r="7739" spans="1:2" x14ac:dyDescent="0.25">
      <c r="A7739" s="65" t="s">
        <v>8454</v>
      </c>
      <c r="B7739" s="66">
        <v>494291</v>
      </c>
    </row>
    <row r="7740" spans="1:2" x14ac:dyDescent="0.25">
      <c r="A7740" s="65" t="s">
        <v>8455</v>
      </c>
      <c r="B7740" s="66">
        <v>494292</v>
      </c>
    </row>
    <row r="7741" spans="1:2" x14ac:dyDescent="0.25">
      <c r="A7741" s="65" t="s">
        <v>8456</v>
      </c>
      <c r="B7741" s="66">
        <v>494293</v>
      </c>
    </row>
    <row r="7742" spans="1:2" x14ac:dyDescent="0.25">
      <c r="A7742" s="65" t="s">
        <v>8457</v>
      </c>
      <c r="B7742" s="66">
        <v>490542</v>
      </c>
    </row>
    <row r="7743" spans="1:2" x14ac:dyDescent="0.25">
      <c r="A7743" s="65" t="s">
        <v>8458</v>
      </c>
      <c r="B7743" s="66">
        <v>577990</v>
      </c>
    </row>
    <row r="7744" spans="1:2" x14ac:dyDescent="0.25">
      <c r="A7744" s="65" t="s">
        <v>8458</v>
      </c>
      <c r="B7744" s="66">
        <v>580157</v>
      </c>
    </row>
    <row r="7745" spans="1:2" x14ac:dyDescent="0.25">
      <c r="A7745" s="65" t="s">
        <v>8459</v>
      </c>
      <c r="B7745" s="66">
        <v>65467</v>
      </c>
    </row>
    <row r="7746" spans="1:2" x14ac:dyDescent="0.25">
      <c r="A7746" s="65" t="s">
        <v>8458</v>
      </c>
      <c r="B7746" s="66">
        <v>592822</v>
      </c>
    </row>
    <row r="7747" spans="1:2" x14ac:dyDescent="0.25">
      <c r="A7747" s="65" t="s">
        <v>8458</v>
      </c>
      <c r="B7747" s="66">
        <v>587575</v>
      </c>
    </row>
    <row r="7748" spans="1:2" x14ac:dyDescent="0.25">
      <c r="A7748" s="65" t="s">
        <v>8460</v>
      </c>
      <c r="B7748" s="66">
        <v>105787</v>
      </c>
    </row>
    <row r="7749" spans="1:2" x14ac:dyDescent="0.25">
      <c r="A7749" s="65" t="s">
        <v>8461</v>
      </c>
      <c r="B7749" s="66">
        <v>225277</v>
      </c>
    </row>
    <row r="7750" spans="1:2" x14ac:dyDescent="0.25">
      <c r="A7750" s="65" t="s">
        <v>8461</v>
      </c>
      <c r="B7750" s="66">
        <v>2615</v>
      </c>
    </row>
    <row r="7751" spans="1:2" x14ac:dyDescent="0.25">
      <c r="A7751" s="65" t="s">
        <v>8461</v>
      </c>
      <c r="B7751" s="66">
        <v>59099</v>
      </c>
    </row>
    <row r="7752" spans="1:2" x14ac:dyDescent="0.25">
      <c r="A7752" s="65" t="s">
        <v>8462</v>
      </c>
      <c r="B7752" s="66">
        <v>105134</v>
      </c>
    </row>
    <row r="7753" spans="1:2" x14ac:dyDescent="0.25">
      <c r="A7753" s="65" t="s">
        <v>8463</v>
      </c>
      <c r="B7753" s="66">
        <v>487367</v>
      </c>
    </row>
    <row r="7754" spans="1:2" x14ac:dyDescent="0.25">
      <c r="A7754" s="65" t="s">
        <v>8464</v>
      </c>
      <c r="B7754" s="66">
        <v>576145</v>
      </c>
    </row>
    <row r="7755" spans="1:2" x14ac:dyDescent="0.25">
      <c r="A7755" s="65" t="s">
        <v>8465</v>
      </c>
      <c r="B7755" s="66">
        <v>577618</v>
      </c>
    </row>
    <row r="7756" spans="1:2" x14ac:dyDescent="0.25">
      <c r="A7756" s="65" t="s">
        <v>8466</v>
      </c>
      <c r="B7756" s="66">
        <v>61830</v>
      </c>
    </row>
    <row r="7757" spans="1:2" x14ac:dyDescent="0.25">
      <c r="A7757" s="65" t="s">
        <v>8467</v>
      </c>
      <c r="B7757" s="66">
        <v>42540</v>
      </c>
    </row>
    <row r="7758" spans="1:2" x14ac:dyDescent="0.25">
      <c r="A7758" s="65" t="s">
        <v>8468</v>
      </c>
      <c r="B7758" s="66">
        <v>492373</v>
      </c>
    </row>
    <row r="7759" spans="1:2" x14ac:dyDescent="0.25">
      <c r="A7759" s="65" t="s">
        <v>8469</v>
      </c>
      <c r="B7759" s="66">
        <v>66982</v>
      </c>
    </row>
    <row r="7760" spans="1:2" x14ac:dyDescent="0.25">
      <c r="A7760" s="65" t="s">
        <v>8470</v>
      </c>
      <c r="B7760" s="66">
        <v>579415</v>
      </c>
    </row>
    <row r="7761" spans="1:2" x14ac:dyDescent="0.25">
      <c r="A7761" s="65" t="s">
        <v>8470</v>
      </c>
      <c r="B7761" s="66">
        <v>588747</v>
      </c>
    </row>
    <row r="7762" spans="1:2" x14ac:dyDescent="0.25">
      <c r="A7762" s="65" t="s">
        <v>8471</v>
      </c>
      <c r="B7762" s="66">
        <v>492989</v>
      </c>
    </row>
    <row r="7763" spans="1:2" x14ac:dyDescent="0.25">
      <c r="A7763" s="65" t="s">
        <v>8472</v>
      </c>
      <c r="B7763" s="66">
        <v>576558</v>
      </c>
    </row>
    <row r="7764" spans="1:2" x14ac:dyDescent="0.25">
      <c r="A7764" s="65" t="s">
        <v>8473</v>
      </c>
      <c r="B7764" s="66">
        <v>575346</v>
      </c>
    </row>
    <row r="7765" spans="1:2" x14ac:dyDescent="0.25">
      <c r="A7765" s="65" t="s">
        <v>8474</v>
      </c>
      <c r="B7765" s="66">
        <v>492499</v>
      </c>
    </row>
    <row r="7766" spans="1:2" x14ac:dyDescent="0.25">
      <c r="A7766" s="65" t="s">
        <v>8475</v>
      </c>
      <c r="B7766" s="66">
        <v>586552</v>
      </c>
    </row>
    <row r="7767" spans="1:2" x14ac:dyDescent="0.25">
      <c r="A7767" s="65" t="s">
        <v>8476</v>
      </c>
      <c r="B7767" s="66">
        <v>496611</v>
      </c>
    </row>
    <row r="7768" spans="1:2" x14ac:dyDescent="0.25">
      <c r="A7768" s="65" t="s">
        <v>8477</v>
      </c>
      <c r="B7768" s="66">
        <v>212559</v>
      </c>
    </row>
    <row r="7769" spans="1:2" x14ac:dyDescent="0.25">
      <c r="A7769" s="65" t="s">
        <v>8478</v>
      </c>
      <c r="B7769" s="66">
        <v>592084</v>
      </c>
    </row>
    <row r="7770" spans="1:2" x14ac:dyDescent="0.25">
      <c r="A7770" s="65" t="s">
        <v>12650</v>
      </c>
      <c r="B7770" s="66">
        <v>594296</v>
      </c>
    </row>
    <row r="7771" spans="1:2" x14ac:dyDescent="0.25">
      <c r="A7771" s="65" t="s">
        <v>995</v>
      </c>
      <c r="B7771" s="66">
        <v>592182</v>
      </c>
    </row>
    <row r="7772" spans="1:2" x14ac:dyDescent="0.25">
      <c r="A7772" s="65" t="s">
        <v>12651</v>
      </c>
      <c r="B7772" s="66">
        <v>594446</v>
      </c>
    </row>
    <row r="7773" spans="1:2" x14ac:dyDescent="0.25">
      <c r="A7773" s="65" t="s">
        <v>8479</v>
      </c>
      <c r="B7773" s="66">
        <v>212564</v>
      </c>
    </row>
    <row r="7774" spans="1:2" x14ac:dyDescent="0.25">
      <c r="A7774" s="65" t="s">
        <v>8480</v>
      </c>
      <c r="B7774" s="66">
        <v>578807</v>
      </c>
    </row>
    <row r="7775" spans="1:2" x14ac:dyDescent="0.25">
      <c r="A7775" s="65" t="s">
        <v>8481</v>
      </c>
      <c r="B7775" s="66">
        <v>260708</v>
      </c>
    </row>
    <row r="7776" spans="1:2" x14ac:dyDescent="0.25">
      <c r="A7776" s="65" t="s">
        <v>8482</v>
      </c>
      <c r="B7776" s="66">
        <v>260707</v>
      </c>
    </row>
    <row r="7777" spans="1:2" x14ac:dyDescent="0.25">
      <c r="A7777" s="65" t="s">
        <v>12652</v>
      </c>
      <c r="B7777" s="66">
        <v>594334</v>
      </c>
    </row>
    <row r="7778" spans="1:2" x14ac:dyDescent="0.25">
      <c r="A7778" s="65" t="s">
        <v>8483</v>
      </c>
      <c r="B7778" s="66">
        <v>212574</v>
      </c>
    </row>
    <row r="7779" spans="1:2" x14ac:dyDescent="0.25">
      <c r="A7779" s="65" t="s">
        <v>8484</v>
      </c>
      <c r="B7779" s="66">
        <v>593286</v>
      </c>
    </row>
    <row r="7780" spans="1:2" x14ac:dyDescent="0.25">
      <c r="A7780" s="65" t="s">
        <v>8485</v>
      </c>
      <c r="B7780" s="66">
        <v>490811</v>
      </c>
    </row>
    <row r="7781" spans="1:2" x14ac:dyDescent="0.25">
      <c r="A7781" s="65" t="s">
        <v>8486</v>
      </c>
      <c r="B7781" s="66">
        <v>372432</v>
      </c>
    </row>
    <row r="7782" spans="1:2" x14ac:dyDescent="0.25">
      <c r="A7782" s="65" t="s">
        <v>8487</v>
      </c>
      <c r="B7782" s="66">
        <v>579054</v>
      </c>
    </row>
    <row r="7783" spans="1:2" x14ac:dyDescent="0.25">
      <c r="A7783" s="65" t="s">
        <v>8488</v>
      </c>
      <c r="B7783" s="66">
        <v>494570</v>
      </c>
    </row>
    <row r="7784" spans="1:2" x14ac:dyDescent="0.25">
      <c r="A7784" s="65" t="s">
        <v>135</v>
      </c>
      <c r="B7784" s="66">
        <v>589212</v>
      </c>
    </row>
    <row r="7785" spans="1:2" x14ac:dyDescent="0.25">
      <c r="A7785" s="65" t="s">
        <v>8489</v>
      </c>
      <c r="B7785" s="66">
        <v>61922</v>
      </c>
    </row>
    <row r="7786" spans="1:2" x14ac:dyDescent="0.25">
      <c r="A7786" s="65" t="s">
        <v>8490</v>
      </c>
      <c r="B7786" s="66">
        <v>372451</v>
      </c>
    </row>
    <row r="7787" spans="1:2" x14ac:dyDescent="0.25">
      <c r="A7787" s="65" t="s">
        <v>8491</v>
      </c>
      <c r="B7787" s="66">
        <v>212643</v>
      </c>
    </row>
    <row r="7788" spans="1:2" x14ac:dyDescent="0.25">
      <c r="A7788" s="65" t="s">
        <v>8492</v>
      </c>
      <c r="B7788" s="66">
        <v>583174</v>
      </c>
    </row>
    <row r="7789" spans="1:2" x14ac:dyDescent="0.25">
      <c r="A7789" s="65" t="s">
        <v>8493</v>
      </c>
      <c r="B7789" s="66">
        <v>591310</v>
      </c>
    </row>
    <row r="7790" spans="1:2" x14ac:dyDescent="0.25">
      <c r="A7790" s="65" t="s">
        <v>8493</v>
      </c>
      <c r="B7790" s="66">
        <v>490617</v>
      </c>
    </row>
    <row r="7791" spans="1:2" x14ac:dyDescent="0.25">
      <c r="A7791" s="65" t="s">
        <v>8493</v>
      </c>
      <c r="B7791" s="66">
        <v>494574</v>
      </c>
    </row>
    <row r="7792" spans="1:2" x14ac:dyDescent="0.25">
      <c r="A7792" s="65" t="s">
        <v>8493</v>
      </c>
      <c r="B7792" s="66">
        <v>576520</v>
      </c>
    </row>
    <row r="7793" spans="1:2" x14ac:dyDescent="0.25">
      <c r="A7793" s="65" t="s">
        <v>8494</v>
      </c>
      <c r="B7793" s="66">
        <v>591492</v>
      </c>
    </row>
    <row r="7794" spans="1:2" x14ac:dyDescent="0.25">
      <c r="A7794" s="65" t="s">
        <v>8495</v>
      </c>
      <c r="B7794" s="66">
        <v>578033</v>
      </c>
    </row>
    <row r="7795" spans="1:2" x14ac:dyDescent="0.25">
      <c r="A7795" s="65" t="s">
        <v>8496</v>
      </c>
      <c r="B7795" s="66">
        <v>494302</v>
      </c>
    </row>
    <row r="7796" spans="1:2" x14ac:dyDescent="0.25">
      <c r="A7796" s="65" t="s">
        <v>8496</v>
      </c>
      <c r="B7796" s="66">
        <v>580330</v>
      </c>
    </row>
    <row r="7797" spans="1:2" x14ac:dyDescent="0.25">
      <c r="A7797" s="65" t="s">
        <v>8497</v>
      </c>
      <c r="B7797" s="66">
        <v>212621</v>
      </c>
    </row>
    <row r="7798" spans="1:2" x14ac:dyDescent="0.25">
      <c r="A7798" s="65" t="s">
        <v>8498</v>
      </c>
      <c r="B7798" s="66">
        <v>260903</v>
      </c>
    </row>
    <row r="7799" spans="1:2" x14ac:dyDescent="0.25">
      <c r="A7799" s="65" t="s">
        <v>8499</v>
      </c>
      <c r="B7799" s="66">
        <v>585495</v>
      </c>
    </row>
    <row r="7800" spans="1:2" x14ac:dyDescent="0.25">
      <c r="A7800" s="65" t="s">
        <v>8500</v>
      </c>
      <c r="B7800" s="66">
        <v>105143</v>
      </c>
    </row>
    <row r="7801" spans="1:2" x14ac:dyDescent="0.25">
      <c r="A7801" s="65" t="s">
        <v>8500</v>
      </c>
      <c r="B7801" s="66">
        <v>43049</v>
      </c>
    </row>
    <row r="7802" spans="1:2" x14ac:dyDescent="0.25">
      <c r="A7802" s="65" t="s">
        <v>8501</v>
      </c>
      <c r="B7802" s="66">
        <v>578057</v>
      </c>
    </row>
    <row r="7803" spans="1:2" x14ac:dyDescent="0.25">
      <c r="A7803" s="65" t="s">
        <v>8501</v>
      </c>
      <c r="B7803" s="66">
        <v>579613</v>
      </c>
    </row>
    <row r="7804" spans="1:2" x14ac:dyDescent="0.25">
      <c r="A7804" s="65" t="s">
        <v>8501</v>
      </c>
      <c r="B7804" s="66">
        <v>67016</v>
      </c>
    </row>
    <row r="7805" spans="1:2" x14ac:dyDescent="0.25">
      <c r="A7805" s="65" t="s">
        <v>8502</v>
      </c>
      <c r="B7805" s="66">
        <v>489241</v>
      </c>
    </row>
    <row r="7806" spans="1:2" x14ac:dyDescent="0.25">
      <c r="A7806" s="65" t="s">
        <v>8503</v>
      </c>
      <c r="B7806" s="66">
        <v>225902</v>
      </c>
    </row>
    <row r="7807" spans="1:2" x14ac:dyDescent="0.25">
      <c r="A7807" s="65" t="s">
        <v>8504</v>
      </c>
      <c r="B7807" s="66">
        <v>579631</v>
      </c>
    </row>
    <row r="7808" spans="1:2" x14ac:dyDescent="0.25">
      <c r="A7808" s="65" t="s">
        <v>8504</v>
      </c>
      <c r="B7808" s="66">
        <v>579892</v>
      </c>
    </row>
    <row r="7809" spans="1:2" x14ac:dyDescent="0.25">
      <c r="A7809" s="65" t="s">
        <v>8505</v>
      </c>
      <c r="B7809" s="66">
        <v>492244</v>
      </c>
    </row>
    <row r="7810" spans="1:2" x14ac:dyDescent="0.25">
      <c r="A7810" s="65" t="s">
        <v>8506</v>
      </c>
      <c r="B7810" s="66">
        <v>588115</v>
      </c>
    </row>
    <row r="7811" spans="1:2" x14ac:dyDescent="0.25">
      <c r="A7811" s="65" t="s">
        <v>8507</v>
      </c>
      <c r="B7811" s="66">
        <v>493377</v>
      </c>
    </row>
    <row r="7812" spans="1:2" x14ac:dyDescent="0.25">
      <c r="A7812" s="65" t="s">
        <v>8507</v>
      </c>
      <c r="B7812" s="66">
        <v>593741</v>
      </c>
    </row>
    <row r="7813" spans="1:2" x14ac:dyDescent="0.25">
      <c r="A7813" s="65" t="s">
        <v>8508</v>
      </c>
      <c r="B7813" s="66">
        <v>105591</v>
      </c>
    </row>
    <row r="7814" spans="1:2" x14ac:dyDescent="0.25">
      <c r="A7814" s="65" t="s">
        <v>8509</v>
      </c>
      <c r="B7814" s="66">
        <v>593097</v>
      </c>
    </row>
    <row r="7815" spans="1:2" x14ac:dyDescent="0.25">
      <c r="A7815" s="65" t="s">
        <v>8510</v>
      </c>
      <c r="B7815" s="66">
        <v>275159</v>
      </c>
    </row>
    <row r="7816" spans="1:2" x14ac:dyDescent="0.25">
      <c r="A7816" s="65" t="s">
        <v>8511</v>
      </c>
      <c r="B7816" s="66">
        <v>581375</v>
      </c>
    </row>
    <row r="7817" spans="1:2" x14ac:dyDescent="0.25">
      <c r="A7817" s="65" t="s">
        <v>8512</v>
      </c>
      <c r="B7817" s="66">
        <v>278428</v>
      </c>
    </row>
    <row r="7818" spans="1:2" x14ac:dyDescent="0.25">
      <c r="A7818" s="65" t="s">
        <v>8513</v>
      </c>
      <c r="B7818" s="66">
        <v>212667</v>
      </c>
    </row>
    <row r="7819" spans="1:2" x14ac:dyDescent="0.25">
      <c r="A7819" s="65" t="s">
        <v>8514</v>
      </c>
      <c r="B7819" s="66">
        <v>586222</v>
      </c>
    </row>
    <row r="7820" spans="1:2" x14ac:dyDescent="0.25">
      <c r="A7820" s="65" t="s">
        <v>8515</v>
      </c>
      <c r="B7820" s="66">
        <v>106532</v>
      </c>
    </row>
    <row r="7821" spans="1:2" x14ac:dyDescent="0.25">
      <c r="A7821" s="65" t="s">
        <v>8516</v>
      </c>
      <c r="B7821" s="66">
        <v>593274</v>
      </c>
    </row>
    <row r="7822" spans="1:2" x14ac:dyDescent="0.25">
      <c r="A7822" s="65" t="s">
        <v>8517</v>
      </c>
      <c r="B7822" s="66">
        <v>59143</v>
      </c>
    </row>
    <row r="7823" spans="1:2" x14ac:dyDescent="0.25">
      <c r="A7823" s="65" t="s">
        <v>8518</v>
      </c>
      <c r="B7823" s="66">
        <v>494304</v>
      </c>
    </row>
    <row r="7824" spans="1:2" x14ac:dyDescent="0.25">
      <c r="A7824" s="65" t="s">
        <v>8519</v>
      </c>
      <c r="B7824" s="66">
        <v>493025</v>
      </c>
    </row>
    <row r="7825" spans="1:2" x14ac:dyDescent="0.25">
      <c r="A7825" s="65" t="s">
        <v>8520</v>
      </c>
      <c r="B7825" s="66">
        <v>590943</v>
      </c>
    </row>
    <row r="7826" spans="1:2" x14ac:dyDescent="0.25">
      <c r="A7826" s="65" t="s">
        <v>8521</v>
      </c>
      <c r="B7826" s="66">
        <v>67019</v>
      </c>
    </row>
    <row r="7827" spans="1:2" x14ac:dyDescent="0.25">
      <c r="A7827" s="65" t="s">
        <v>12653</v>
      </c>
      <c r="B7827" s="66">
        <v>594274</v>
      </c>
    </row>
    <row r="7828" spans="1:2" x14ac:dyDescent="0.25">
      <c r="A7828" s="65" t="s">
        <v>12654</v>
      </c>
      <c r="B7828" s="66">
        <v>594370</v>
      </c>
    </row>
    <row r="7829" spans="1:2" x14ac:dyDescent="0.25">
      <c r="A7829" s="65" t="s">
        <v>12655</v>
      </c>
      <c r="B7829" s="66">
        <v>594400</v>
      </c>
    </row>
    <row r="7830" spans="1:2" x14ac:dyDescent="0.25">
      <c r="A7830" s="65" t="s">
        <v>136</v>
      </c>
      <c r="B7830" s="66">
        <v>105593</v>
      </c>
    </row>
    <row r="7831" spans="1:2" x14ac:dyDescent="0.25">
      <c r="A7831" s="65" t="s">
        <v>8522</v>
      </c>
      <c r="B7831" s="66">
        <v>591007</v>
      </c>
    </row>
    <row r="7832" spans="1:2" x14ac:dyDescent="0.25">
      <c r="A7832" s="65" t="s">
        <v>8523</v>
      </c>
      <c r="B7832" s="66">
        <v>579246</v>
      </c>
    </row>
    <row r="7833" spans="1:2" x14ac:dyDescent="0.25">
      <c r="A7833" s="65" t="s">
        <v>8524</v>
      </c>
      <c r="B7833" s="66">
        <v>61984</v>
      </c>
    </row>
    <row r="7834" spans="1:2" x14ac:dyDescent="0.25">
      <c r="A7834" s="65" t="s">
        <v>8525</v>
      </c>
      <c r="B7834" s="66">
        <v>587482</v>
      </c>
    </row>
    <row r="7835" spans="1:2" x14ac:dyDescent="0.25">
      <c r="A7835" s="65" t="s">
        <v>8526</v>
      </c>
      <c r="B7835" s="66">
        <v>61987</v>
      </c>
    </row>
    <row r="7836" spans="1:2" x14ac:dyDescent="0.25">
      <c r="A7836" s="65" t="s">
        <v>8527</v>
      </c>
      <c r="B7836" s="66">
        <v>59145</v>
      </c>
    </row>
    <row r="7837" spans="1:2" x14ac:dyDescent="0.25">
      <c r="A7837" s="65" t="s">
        <v>8528</v>
      </c>
      <c r="B7837" s="66">
        <v>59153</v>
      </c>
    </row>
    <row r="7838" spans="1:2" x14ac:dyDescent="0.25">
      <c r="A7838" s="65" t="s">
        <v>8529</v>
      </c>
      <c r="B7838" s="66">
        <v>578906</v>
      </c>
    </row>
    <row r="7839" spans="1:2" x14ac:dyDescent="0.25">
      <c r="A7839" s="65" t="s">
        <v>8530</v>
      </c>
      <c r="B7839" s="66">
        <v>593407</v>
      </c>
    </row>
    <row r="7840" spans="1:2" x14ac:dyDescent="0.25">
      <c r="A7840" s="65" t="s">
        <v>8531</v>
      </c>
      <c r="B7840" s="66">
        <v>586212</v>
      </c>
    </row>
    <row r="7841" spans="1:2" x14ac:dyDescent="0.25">
      <c r="A7841" s="65" t="s">
        <v>8532</v>
      </c>
      <c r="B7841" s="66">
        <v>582169</v>
      </c>
    </row>
    <row r="7842" spans="1:2" x14ac:dyDescent="0.25">
      <c r="A7842" s="65" t="s">
        <v>8533</v>
      </c>
      <c r="B7842" s="66">
        <v>582932</v>
      </c>
    </row>
    <row r="7843" spans="1:2" x14ac:dyDescent="0.25">
      <c r="A7843" s="65" t="s">
        <v>8534</v>
      </c>
      <c r="B7843" s="66">
        <v>364512</v>
      </c>
    </row>
    <row r="7844" spans="1:2" x14ac:dyDescent="0.25">
      <c r="A7844" s="65" t="s">
        <v>8535</v>
      </c>
      <c r="B7844" s="66">
        <v>212775</v>
      </c>
    </row>
    <row r="7845" spans="1:2" x14ac:dyDescent="0.25">
      <c r="A7845" s="65" t="s">
        <v>8536</v>
      </c>
      <c r="B7845" s="66">
        <v>589211</v>
      </c>
    </row>
    <row r="7846" spans="1:2" x14ac:dyDescent="0.25">
      <c r="A7846" s="65" t="s">
        <v>8537</v>
      </c>
      <c r="B7846" s="66">
        <v>372525</v>
      </c>
    </row>
    <row r="7847" spans="1:2" x14ac:dyDescent="0.25">
      <c r="A7847" s="65" t="s">
        <v>8538</v>
      </c>
      <c r="B7847" s="66">
        <v>2651</v>
      </c>
    </row>
    <row r="7848" spans="1:2" x14ac:dyDescent="0.25">
      <c r="A7848" s="65" t="s">
        <v>8539</v>
      </c>
      <c r="B7848" s="66">
        <v>593477</v>
      </c>
    </row>
    <row r="7849" spans="1:2" x14ac:dyDescent="0.25">
      <c r="A7849" s="65" t="s">
        <v>8540</v>
      </c>
      <c r="B7849" s="66">
        <v>486898</v>
      </c>
    </row>
    <row r="7850" spans="1:2" x14ac:dyDescent="0.25">
      <c r="A7850" s="65" t="s">
        <v>8541</v>
      </c>
      <c r="B7850" s="66">
        <v>579013</v>
      </c>
    </row>
    <row r="7851" spans="1:2" x14ac:dyDescent="0.25">
      <c r="A7851" s="65" t="s">
        <v>8542</v>
      </c>
      <c r="B7851" s="66">
        <v>592004</v>
      </c>
    </row>
    <row r="7852" spans="1:2" x14ac:dyDescent="0.25">
      <c r="A7852" s="65" t="s">
        <v>8543</v>
      </c>
      <c r="B7852" s="66">
        <v>584186</v>
      </c>
    </row>
    <row r="7853" spans="1:2" x14ac:dyDescent="0.25">
      <c r="A7853" s="65" t="s">
        <v>8544</v>
      </c>
      <c r="B7853" s="66">
        <v>588169</v>
      </c>
    </row>
    <row r="7854" spans="1:2" x14ac:dyDescent="0.25">
      <c r="A7854" s="65" t="s">
        <v>8545</v>
      </c>
      <c r="B7854" s="66">
        <v>104359</v>
      </c>
    </row>
    <row r="7855" spans="1:2" x14ac:dyDescent="0.25">
      <c r="A7855" s="65" t="s">
        <v>8546</v>
      </c>
      <c r="B7855" s="66">
        <v>588405</v>
      </c>
    </row>
    <row r="7856" spans="1:2" x14ac:dyDescent="0.25">
      <c r="A7856" s="65" t="s">
        <v>8547</v>
      </c>
      <c r="B7856" s="66">
        <v>487015</v>
      </c>
    </row>
    <row r="7857" spans="1:2" x14ac:dyDescent="0.25">
      <c r="A7857" s="65" t="s">
        <v>8548</v>
      </c>
      <c r="B7857" s="66">
        <v>493066</v>
      </c>
    </row>
    <row r="7858" spans="1:2" x14ac:dyDescent="0.25">
      <c r="A7858" s="65" t="s">
        <v>8549</v>
      </c>
      <c r="B7858" s="66">
        <v>42961</v>
      </c>
    </row>
    <row r="7859" spans="1:2" x14ac:dyDescent="0.25">
      <c r="A7859" s="65" t="s">
        <v>8550</v>
      </c>
      <c r="B7859" s="66">
        <v>578974</v>
      </c>
    </row>
    <row r="7860" spans="1:2" x14ac:dyDescent="0.25">
      <c r="A7860" s="65" t="s">
        <v>8551</v>
      </c>
      <c r="B7860" s="66">
        <v>576725</v>
      </c>
    </row>
    <row r="7861" spans="1:2" x14ac:dyDescent="0.25">
      <c r="A7861" s="65" t="s">
        <v>8552</v>
      </c>
      <c r="B7861" s="66">
        <v>494309</v>
      </c>
    </row>
    <row r="7862" spans="1:2" x14ac:dyDescent="0.25">
      <c r="A7862" s="65" t="s">
        <v>8552</v>
      </c>
      <c r="B7862" s="66">
        <v>579015</v>
      </c>
    </row>
    <row r="7863" spans="1:2" x14ac:dyDescent="0.25">
      <c r="A7863" s="65" t="s">
        <v>8553</v>
      </c>
      <c r="B7863" s="66">
        <v>67060</v>
      </c>
    </row>
    <row r="7864" spans="1:2" x14ac:dyDescent="0.25">
      <c r="A7864" s="65" t="s">
        <v>8554</v>
      </c>
      <c r="B7864" s="66">
        <v>364638</v>
      </c>
    </row>
    <row r="7865" spans="1:2" x14ac:dyDescent="0.25">
      <c r="A7865" s="65" t="s">
        <v>8555</v>
      </c>
      <c r="B7865" s="66">
        <v>579052</v>
      </c>
    </row>
    <row r="7866" spans="1:2" x14ac:dyDescent="0.25">
      <c r="A7866" s="65" t="s">
        <v>8556</v>
      </c>
      <c r="B7866" s="66">
        <v>106717</v>
      </c>
    </row>
    <row r="7867" spans="1:2" x14ac:dyDescent="0.25">
      <c r="A7867" s="65" t="s">
        <v>8557</v>
      </c>
      <c r="B7867" s="66">
        <v>104543</v>
      </c>
    </row>
    <row r="7868" spans="1:2" x14ac:dyDescent="0.25">
      <c r="A7868" s="65" t="s">
        <v>8557</v>
      </c>
      <c r="B7868" s="66">
        <v>295054</v>
      </c>
    </row>
    <row r="7869" spans="1:2" x14ac:dyDescent="0.25">
      <c r="A7869" s="65" t="s">
        <v>8558</v>
      </c>
      <c r="B7869" s="66">
        <v>575886</v>
      </c>
    </row>
    <row r="7870" spans="1:2" x14ac:dyDescent="0.25">
      <c r="A7870" s="65" t="s">
        <v>8559</v>
      </c>
      <c r="B7870" s="66">
        <v>579032</v>
      </c>
    </row>
    <row r="7871" spans="1:2" x14ac:dyDescent="0.25">
      <c r="A7871" s="65" t="s">
        <v>8560</v>
      </c>
      <c r="B7871" s="66">
        <v>491495</v>
      </c>
    </row>
    <row r="7872" spans="1:2" x14ac:dyDescent="0.25">
      <c r="A7872" s="65" t="s">
        <v>8561</v>
      </c>
      <c r="B7872" s="66">
        <v>104545</v>
      </c>
    </row>
    <row r="7873" spans="1:2" x14ac:dyDescent="0.25">
      <c r="A7873" s="65" t="s">
        <v>8562</v>
      </c>
      <c r="B7873" s="66">
        <v>105940</v>
      </c>
    </row>
    <row r="7874" spans="1:2" x14ac:dyDescent="0.25">
      <c r="A7874" s="65" t="s">
        <v>8563</v>
      </c>
      <c r="B7874" s="66">
        <v>212880</v>
      </c>
    </row>
    <row r="7875" spans="1:2" x14ac:dyDescent="0.25">
      <c r="A7875" s="65" t="s">
        <v>8564</v>
      </c>
      <c r="B7875" s="66">
        <v>493202</v>
      </c>
    </row>
    <row r="7876" spans="1:2" x14ac:dyDescent="0.25">
      <c r="A7876" s="65" t="s">
        <v>8565</v>
      </c>
      <c r="B7876" s="66">
        <v>588309</v>
      </c>
    </row>
    <row r="7877" spans="1:2" x14ac:dyDescent="0.25">
      <c r="A7877" s="65" t="s">
        <v>8566</v>
      </c>
      <c r="B7877" s="66">
        <v>592127</v>
      </c>
    </row>
    <row r="7878" spans="1:2" x14ac:dyDescent="0.25">
      <c r="A7878" s="65" t="s">
        <v>8567</v>
      </c>
      <c r="B7878" s="66">
        <v>104547</v>
      </c>
    </row>
    <row r="7879" spans="1:2" x14ac:dyDescent="0.25">
      <c r="A7879" s="65" t="s">
        <v>8568</v>
      </c>
      <c r="B7879" s="66">
        <v>493380</v>
      </c>
    </row>
    <row r="7880" spans="1:2" x14ac:dyDescent="0.25">
      <c r="A7880" s="65" t="s">
        <v>8569</v>
      </c>
      <c r="B7880" s="66">
        <v>544107</v>
      </c>
    </row>
    <row r="7881" spans="1:2" x14ac:dyDescent="0.25">
      <c r="A7881" s="65" t="s">
        <v>8570</v>
      </c>
      <c r="B7881" s="66">
        <v>104267</v>
      </c>
    </row>
    <row r="7882" spans="1:2" x14ac:dyDescent="0.25">
      <c r="A7882" s="65" t="s">
        <v>8571</v>
      </c>
      <c r="B7882" s="66">
        <v>105149</v>
      </c>
    </row>
    <row r="7883" spans="1:2" x14ac:dyDescent="0.25">
      <c r="A7883" s="65" t="s">
        <v>8572</v>
      </c>
      <c r="B7883" s="66">
        <v>585588</v>
      </c>
    </row>
    <row r="7884" spans="1:2" x14ac:dyDescent="0.25">
      <c r="A7884" s="65" t="s">
        <v>8573</v>
      </c>
      <c r="B7884" s="66">
        <v>104268</v>
      </c>
    </row>
    <row r="7885" spans="1:2" x14ac:dyDescent="0.25">
      <c r="A7885" s="65" t="s">
        <v>8574</v>
      </c>
      <c r="B7885" s="66">
        <v>104555</v>
      </c>
    </row>
    <row r="7886" spans="1:2" x14ac:dyDescent="0.25">
      <c r="A7886" s="65" t="s">
        <v>8575</v>
      </c>
      <c r="B7886" s="66">
        <v>580801</v>
      </c>
    </row>
    <row r="7887" spans="1:2" x14ac:dyDescent="0.25">
      <c r="A7887" s="65" t="s">
        <v>8576</v>
      </c>
      <c r="B7887" s="66">
        <v>105150</v>
      </c>
    </row>
    <row r="7888" spans="1:2" x14ac:dyDescent="0.25">
      <c r="A7888" s="65" t="s">
        <v>8577</v>
      </c>
      <c r="B7888" s="66">
        <v>575340</v>
      </c>
    </row>
    <row r="7889" spans="1:2" x14ac:dyDescent="0.25">
      <c r="A7889" s="65" t="s">
        <v>8578</v>
      </c>
      <c r="B7889" s="66">
        <v>579612</v>
      </c>
    </row>
    <row r="7890" spans="1:2" x14ac:dyDescent="0.25">
      <c r="A7890" s="65" t="s">
        <v>8579</v>
      </c>
      <c r="B7890" s="66">
        <v>497413</v>
      </c>
    </row>
    <row r="7891" spans="1:2" x14ac:dyDescent="0.25">
      <c r="A7891" s="65" t="s">
        <v>8580</v>
      </c>
      <c r="B7891" s="66">
        <v>106262</v>
      </c>
    </row>
    <row r="7892" spans="1:2" x14ac:dyDescent="0.25">
      <c r="A7892" s="65" t="s">
        <v>8581</v>
      </c>
      <c r="B7892" s="66">
        <v>104557</v>
      </c>
    </row>
    <row r="7893" spans="1:2" x14ac:dyDescent="0.25">
      <c r="A7893" s="65" t="s">
        <v>8582</v>
      </c>
      <c r="B7893" s="66">
        <v>579378</v>
      </c>
    </row>
    <row r="7894" spans="1:2" x14ac:dyDescent="0.25">
      <c r="A7894" s="65" t="s">
        <v>8583</v>
      </c>
      <c r="B7894" s="66">
        <v>591556</v>
      </c>
    </row>
    <row r="7895" spans="1:2" x14ac:dyDescent="0.25">
      <c r="A7895" s="65" t="s">
        <v>12656</v>
      </c>
      <c r="B7895" s="66">
        <v>492508</v>
      </c>
    </row>
    <row r="7896" spans="1:2" x14ac:dyDescent="0.25">
      <c r="A7896" s="65" t="s">
        <v>8584</v>
      </c>
      <c r="B7896" s="66">
        <v>59181</v>
      </c>
    </row>
    <row r="7897" spans="1:2" x14ac:dyDescent="0.25">
      <c r="A7897" s="65" t="s">
        <v>8585</v>
      </c>
      <c r="B7897" s="66">
        <v>590633</v>
      </c>
    </row>
    <row r="7898" spans="1:2" x14ac:dyDescent="0.25">
      <c r="A7898" s="65" t="s">
        <v>8586</v>
      </c>
      <c r="B7898" s="66">
        <v>588689</v>
      </c>
    </row>
    <row r="7899" spans="1:2" x14ac:dyDescent="0.25">
      <c r="A7899" s="65" t="s">
        <v>8587</v>
      </c>
      <c r="B7899" s="66">
        <v>575583</v>
      </c>
    </row>
    <row r="7900" spans="1:2" x14ac:dyDescent="0.25">
      <c r="A7900" s="65" t="s">
        <v>8588</v>
      </c>
      <c r="B7900" s="66">
        <v>589662</v>
      </c>
    </row>
    <row r="7901" spans="1:2" x14ac:dyDescent="0.25">
      <c r="A7901" s="65" t="s">
        <v>8589</v>
      </c>
      <c r="B7901" s="66">
        <v>261588</v>
      </c>
    </row>
    <row r="7902" spans="1:2" x14ac:dyDescent="0.25">
      <c r="A7902" s="65" t="s">
        <v>8590</v>
      </c>
      <c r="B7902" s="66">
        <v>491197</v>
      </c>
    </row>
    <row r="7903" spans="1:2" x14ac:dyDescent="0.25">
      <c r="A7903" s="65" t="s">
        <v>8590</v>
      </c>
      <c r="B7903" s="66">
        <v>62152</v>
      </c>
    </row>
    <row r="7904" spans="1:2" x14ac:dyDescent="0.25">
      <c r="A7904" s="65" t="s">
        <v>8590</v>
      </c>
      <c r="B7904" s="66">
        <v>62153</v>
      </c>
    </row>
    <row r="7905" spans="1:2" x14ac:dyDescent="0.25">
      <c r="A7905" s="65" t="s">
        <v>8591</v>
      </c>
      <c r="B7905" s="66">
        <v>106365</v>
      </c>
    </row>
    <row r="7906" spans="1:2" x14ac:dyDescent="0.25">
      <c r="A7906" s="65" t="s">
        <v>8592</v>
      </c>
      <c r="B7906" s="66">
        <v>582052</v>
      </c>
    </row>
    <row r="7907" spans="1:2" x14ac:dyDescent="0.25">
      <c r="A7907" s="65" t="s">
        <v>8593</v>
      </c>
      <c r="B7907" s="66">
        <v>576790</v>
      </c>
    </row>
    <row r="7908" spans="1:2" x14ac:dyDescent="0.25">
      <c r="A7908" s="65" t="s">
        <v>8594</v>
      </c>
      <c r="B7908" s="66">
        <v>590531</v>
      </c>
    </row>
    <row r="7909" spans="1:2" x14ac:dyDescent="0.25">
      <c r="A7909" s="65" t="s">
        <v>8595</v>
      </c>
      <c r="B7909" s="66">
        <v>578722</v>
      </c>
    </row>
    <row r="7910" spans="1:2" x14ac:dyDescent="0.25">
      <c r="A7910" s="65" t="s">
        <v>8595</v>
      </c>
      <c r="B7910" s="66">
        <v>593440</v>
      </c>
    </row>
    <row r="7911" spans="1:2" x14ac:dyDescent="0.25">
      <c r="A7911" s="65" t="s">
        <v>8596</v>
      </c>
      <c r="B7911" s="66">
        <v>105153</v>
      </c>
    </row>
    <row r="7912" spans="1:2" x14ac:dyDescent="0.25">
      <c r="A7912" s="65" t="s">
        <v>8597</v>
      </c>
      <c r="B7912" s="66">
        <v>583704</v>
      </c>
    </row>
    <row r="7913" spans="1:2" x14ac:dyDescent="0.25">
      <c r="A7913" s="65" t="s">
        <v>8598</v>
      </c>
      <c r="B7913" s="66">
        <v>2675</v>
      </c>
    </row>
    <row r="7914" spans="1:2" x14ac:dyDescent="0.25">
      <c r="A7914" s="65" t="s">
        <v>12657</v>
      </c>
      <c r="B7914" s="66">
        <v>594053</v>
      </c>
    </row>
    <row r="7915" spans="1:2" x14ac:dyDescent="0.25">
      <c r="A7915" s="65" t="s">
        <v>8599</v>
      </c>
      <c r="B7915" s="66">
        <v>372603</v>
      </c>
    </row>
    <row r="7916" spans="1:2" x14ac:dyDescent="0.25">
      <c r="A7916" s="65" t="s">
        <v>8600</v>
      </c>
      <c r="B7916" s="66">
        <v>364779</v>
      </c>
    </row>
    <row r="7917" spans="1:2" x14ac:dyDescent="0.25">
      <c r="A7917" s="65" t="s">
        <v>8601</v>
      </c>
      <c r="B7917" s="66">
        <v>593485</v>
      </c>
    </row>
    <row r="7918" spans="1:2" x14ac:dyDescent="0.25">
      <c r="A7918" s="65" t="s">
        <v>996</v>
      </c>
      <c r="B7918" s="66">
        <v>592206</v>
      </c>
    </row>
    <row r="7919" spans="1:2" x14ac:dyDescent="0.25">
      <c r="A7919" s="65" t="s">
        <v>8602</v>
      </c>
      <c r="B7919" s="66">
        <v>65562</v>
      </c>
    </row>
    <row r="7920" spans="1:2" x14ac:dyDescent="0.25">
      <c r="A7920" s="65" t="s">
        <v>8603</v>
      </c>
      <c r="B7920" s="66">
        <v>65563</v>
      </c>
    </row>
    <row r="7921" spans="1:2" x14ac:dyDescent="0.25">
      <c r="A7921" s="65" t="s">
        <v>8604</v>
      </c>
      <c r="B7921" s="66">
        <v>497454</v>
      </c>
    </row>
    <row r="7922" spans="1:2" x14ac:dyDescent="0.25">
      <c r="A7922" s="65" t="s">
        <v>8605</v>
      </c>
      <c r="B7922" s="66">
        <v>104560</v>
      </c>
    </row>
    <row r="7923" spans="1:2" x14ac:dyDescent="0.25">
      <c r="A7923" s="65" t="s">
        <v>8606</v>
      </c>
      <c r="B7923" s="66">
        <v>213014</v>
      </c>
    </row>
    <row r="7924" spans="1:2" x14ac:dyDescent="0.25">
      <c r="A7924" s="65" t="s">
        <v>8607</v>
      </c>
      <c r="B7924" s="66">
        <v>574764</v>
      </c>
    </row>
    <row r="7925" spans="1:2" x14ac:dyDescent="0.25">
      <c r="A7925" s="65" t="s">
        <v>8608</v>
      </c>
      <c r="B7925" s="66">
        <v>582209</v>
      </c>
    </row>
    <row r="7926" spans="1:2" x14ac:dyDescent="0.25">
      <c r="A7926" s="65" t="s">
        <v>8609</v>
      </c>
      <c r="B7926" s="66">
        <v>492556</v>
      </c>
    </row>
    <row r="7927" spans="1:2" x14ac:dyDescent="0.25">
      <c r="A7927" s="65" t="s">
        <v>8610</v>
      </c>
      <c r="B7927" s="66">
        <v>580005</v>
      </c>
    </row>
    <row r="7928" spans="1:2" x14ac:dyDescent="0.25">
      <c r="A7928" s="65" t="s">
        <v>8611</v>
      </c>
      <c r="B7928" s="66">
        <v>106534</v>
      </c>
    </row>
    <row r="7929" spans="1:2" x14ac:dyDescent="0.25">
      <c r="A7929" s="65" t="s">
        <v>8612</v>
      </c>
      <c r="B7929" s="66">
        <v>577669</v>
      </c>
    </row>
    <row r="7930" spans="1:2" x14ac:dyDescent="0.25">
      <c r="A7930" s="65" t="s">
        <v>8613</v>
      </c>
      <c r="B7930" s="66">
        <v>575603</v>
      </c>
    </row>
    <row r="7931" spans="1:2" x14ac:dyDescent="0.25">
      <c r="A7931" s="65" t="s">
        <v>8613</v>
      </c>
      <c r="B7931" s="66">
        <v>576664</v>
      </c>
    </row>
    <row r="7932" spans="1:2" x14ac:dyDescent="0.25">
      <c r="A7932" s="65" t="s">
        <v>8614</v>
      </c>
      <c r="B7932" s="66">
        <v>213026</v>
      </c>
    </row>
    <row r="7933" spans="1:2" x14ac:dyDescent="0.25">
      <c r="A7933" s="65" t="s">
        <v>8615</v>
      </c>
      <c r="B7933" s="66">
        <v>62173</v>
      </c>
    </row>
    <row r="7934" spans="1:2" x14ac:dyDescent="0.25">
      <c r="A7934" s="65" t="s">
        <v>8616</v>
      </c>
      <c r="B7934" s="66">
        <v>225929</v>
      </c>
    </row>
    <row r="7935" spans="1:2" x14ac:dyDescent="0.25">
      <c r="A7935" s="65" t="s">
        <v>8617</v>
      </c>
      <c r="B7935" s="66">
        <v>490419</v>
      </c>
    </row>
    <row r="7936" spans="1:2" x14ac:dyDescent="0.25">
      <c r="A7936" s="65" t="s">
        <v>8618</v>
      </c>
      <c r="B7936" s="66">
        <v>592608</v>
      </c>
    </row>
    <row r="7937" spans="1:2" x14ac:dyDescent="0.25">
      <c r="A7937" s="65" t="s">
        <v>8619</v>
      </c>
      <c r="B7937" s="66">
        <v>62175</v>
      </c>
    </row>
    <row r="7938" spans="1:2" x14ac:dyDescent="0.25">
      <c r="A7938" s="65" t="s">
        <v>8620</v>
      </c>
      <c r="B7938" s="66">
        <v>581820</v>
      </c>
    </row>
    <row r="7939" spans="1:2" x14ac:dyDescent="0.25">
      <c r="A7939" s="65" t="s">
        <v>8621</v>
      </c>
      <c r="B7939" s="66">
        <v>577473</v>
      </c>
    </row>
    <row r="7940" spans="1:2" x14ac:dyDescent="0.25">
      <c r="A7940" s="65" t="s">
        <v>137</v>
      </c>
      <c r="B7940" s="66">
        <v>587345</v>
      </c>
    </row>
    <row r="7941" spans="1:2" x14ac:dyDescent="0.25">
      <c r="A7941" s="65" t="s">
        <v>8622</v>
      </c>
      <c r="B7941" s="66">
        <v>493457</v>
      </c>
    </row>
    <row r="7942" spans="1:2" x14ac:dyDescent="0.25">
      <c r="A7942" s="65" t="s">
        <v>997</v>
      </c>
      <c r="B7942" s="66">
        <v>592578</v>
      </c>
    </row>
    <row r="7943" spans="1:2" x14ac:dyDescent="0.25">
      <c r="A7943" s="65" t="s">
        <v>8623</v>
      </c>
      <c r="B7943" s="66">
        <v>592601</v>
      </c>
    </row>
    <row r="7944" spans="1:2" x14ac:dyDescent="0.25">
      <c r="A7944" s="65" t="s">
        <v>8624</v>
      </c>
      <c r="B7944" s="66">
        <v>106472</v>
      </c>
    </row>
    <row r="7945" spans="1:2" x14ac:dyDescent="0.25">
      <c r="A7945" s="65" t="s">
        <v>8624</v>
      </c>
      <c r="B7945" s="66">
        <v>225292</v>
      </c>
    </row>
    <row r="7946" spans="1:2" x14ac:dyDescent="0.25">
      <c r="A7946" s="65" t="s">
        <v>8624</v>
      </c>
      <c r="B7946" s="66">
        <v>374776</v>
      </c>
    </row>
    <row r="7947" spans="1:2" x14ac:dyDescent="0.25">
      <c r="A7947" s="65" t="s">
        <v>8624</v>
      </c>
      <c r="B7947" s="66">
        <v>487244</v>
      </c>
    </row>
    <row r="7948" spans="1:2" x14ac:dyDescent="0.25">
      <c r="A7948" s="65" t="s">
        <v>8623</v>
      </c>
      <c r="B7948" s="66">
        <v>577310</v>
      </c>
    </row>
    <row r="7949" spans="1:2" x14ac:dyDescent="0.25">
      <c r="A7949" s="65" t="s">
        <v>8623</v>
      </c>
      <c r="B7949" s="66">
        <v>579694</v>
      </c>
    </row>
    <row r="7950" spans="1:2" x14ac:dyDescent="0.25">
      <c r="A7950" s="65" t="s">
        <v>8623</v>
      </c>
      <c r="B7950" s="66">
        <v>581129</v>
      </c>
    </row>
    <row r="7951" spans="1:2" x14ac:dyDescent="0.25">
      <c r="A7951" s="65" t="s">
        <v>8623</v>
      </c>
      <c r="B7951" s="66">
        <v>581621</v>
      </c>
    </row>
    <row r="7952" spans="1:2" x14ac:dyDescent="0.25">
      <c r="A7952" s="65" t="s">
        <v>8623</v>
      </c>
      <c r="B7952" s="66">
        <v>583195</v>
      </c>
    </row>
    <row r="7953" spans="1:2" x14ac:dyDescent="0.25">
      <c r="A7953" s="65" t="s">
        <v>8623</v>
      </c>
      <c r="B7953" s="66">
        <v>587935</v>
      </c>
    </row>
    <row r="7954" spans="1:2" x14ac:dyDescent="0.25">
      <c r="A7954" s="65" t="s">
        <v>8624</v>
      </c>
      <c r="B7954" s="66">
        <v>62177</v>
      </c>
    </row>
    <row r="7955" spans="1:2" x14ac:dyDescent="0.25">
      <c r="A7955" s="65" t="s">
        <v>8625</v>
      </c>
      <c r="B7955" s="66">
        <v>489108</v>
      </c>
    </row>
    <row r="7956" spans="1:2" x14ac:dyDescent="0.25">
      <c r="A7956" s="65" t="s">
        <v>8626</v>
      </c>
      <c r="B7956" s="66">
        <v>575454</v>
      </c>
    </row>
    <row r="7957" spans="1:2" x14ac:dyDescent="0.25">
      <c r="A7957" s="65" t="s">
        <v>138</v>
      </c>
      <c r="B7957" s="66">
        <v>584302</v>
      </c>
    </row>
    <row r="7958" spans="1:2" x14ac:dyDescent="0.25">
      <c r="A7958" s="65" t="s">
        <v>8627</v>
      </c>
      <c r="B7958" s="66">
        <v>593755</v>
      </c>
    </row>
    <row r="7959" spans="1:2" x14ac:dyDescent="0.25">
      <c r="A7959" s="65" t="s">
        <v>12658</v>
      </c>
      <c r="B7959" s="66">
        <v>594327</v>
      </c>
    </row>
    <row r="7960" spans="1:2" x14ac:dyDescent="0.25">
      <c r="A7960" s="65" t="s">
        <v>8628</v>
      </c>
      <c r="B7960" s="66">
        <v>59202</v>
      </c>
    </row>
    <row r="7961" spans="1:2" x14ac:dyDescent="0.25">
      <c r="A7961" s="65" t="s">
        <v>8629</v>
      </c>
      <c r="B7961" s="66">
        <v>62181</v>
      </c>
    </row>
    <row r="7962" spans="1:2" x14ac:dyDescent="0.25">
      <c r="A7962" s="65" t="s">
        <v>8630</v>
      </c>
      <c r="B7962" s="66">
        <v>490426</v>
      </c>
    </row>
    <row r="7963" spans="1:2" x14ac:dyDescent="0.25">
      <c r="A7963" s="65" t="s">
        <v>8631</v>
      </c>
      <c r="B7963" s="66">
        <v>487140</v>
      </c>
    </row>
    <row r="7964" spans="1:2" x14ac:dyDescent="0.25">
      <c r="A7964" s="65" t="s">
        <v>8632</v>
      </c>
      <c r="B7964" s="66">
        <v>213043</v>
      </c>
    </row>
    <row r="7965" spans="1:2" x14ac:dyDescent="0.25">
      <c r="A7965" s="65" t="s">
        <v>8633</v>
      </c>
      <c r="B7965" s="66">
        <v>580798</v>
      </c>
    </row>
    <row r="7966" spans="1:2" x14ac:dyDescent="0.25">
      <c r="A7966" s="65" t="s">
        <v>8634</v>
      </c>
      <c r="B7966" s="66">
        <v>579705</v>
      </c>
    </row>
    <row r="7967" spans="1:2" x14ac:dyDescent="0.25">
      <c r="A7967" s="65" t="s">
        <v>8635</v>
      </c>
      <c r="B7967" s="66">
        <v>364863</v>
      </c>
    </row>
    <row r="7968" spans="1:2" x14ac:dyDescent="0.25">
      <c r="A7968" s="65" t="s">
        <v>8636</v>
      </c>
      <c r="B7968" s="66">
        <v>492554</v>
      </c>
    </row>
    <row r="7969" spans="1:2" x14ac:dyDescent="0.25">
      <c r="A7969" s="65" t="s">
        <v>8637</v>
      </c>
      <c r="B7969" s="66">
        <v>225293</v>
      </c>
    </row>
    <row r="7970" spans="1:2" x14ac:dyDescent="0.25">
      <c r="A7970" s="65" t="s">
        <v>8638</v>
      </c>
      <c r="B7970" s="66">
        <v>225296</v>
      </c>
    </row>
    <row r="7971" spans="1:2" x14ac:dyDescent="0.25">
      <c r="A7971" s="65" t="s">
        <v>8639</v>
      </c>
      <c r="B7971" s="66">
        <v>213052</v>
      </c>
    </row>
    <row r="7972" spans="1:2" x14ac:dyDescent="0.25">
      <c r="A7972" s="65" t="s">
        <v>8640</v>
      </c>
      <c r="B7972" s="66">
        <v>2680</v>
      </c>
    </row>
    <row r="7973" spans="1:2" x14ac:dyDescent="0.25">
      <c r="A7973" s="65" t="s">
        <v>8640</v>
      </c>
      <c r="B7973" s="66">
        <v>588587</v>
      </c>
    </row>
    <row r="7974" spans="1:2" x14ac:dyDescent="0.25">
      <c r="A7974" s="65" t="s">
        <v>8641</v>
      </c>
      <c r="B7974" s="66">
        <v>591555</v>
      </c>
    </row>
    <row r="7975" spans="1:2" x14ac:dyDescent="0.25">
      <c r="A7975" s="65" t="s">
        <v>8642</v>
      </c>
      <c r="B7975" s="66">
        <v>494318</v>
      </c>
    </row>
    <row r="7976" spans="1:2" x14ac:dyDescent="0.25">
      <c r="A7976" s="65" t="s">
        <v>8643</v>
      </c>
      <c r="B7976" s="66">
        <v>578466</v>
      </c>
    </row>
    <row r="7977" spans="1:2" x14ac:dyDescent="0.25">
      <c r="A7977" s="65" t="s">
        <v>8644</v>
      </c>
      <c r="B7977" s="66">
        <v>582661</v>
      </c>
    </row>
    <row r="7978" spans="1:2" x14ac:dyDescent="0.25">
      <c r="A7978" s="65" t="s">
        <v>8645</v>
      </c>
      <c r="B7978" s="66">
        <v>577897</v>
      </c>
    </row>
    <row r="7979" spans="1:2" x14ac:dyDescent="0.25">
      <c r="A7979" s="65" t="s">
        <v>8646</v>
      </c>
      <c r="B7979" s="66">
        <v>490550</v>
      </c>
    </row>
    <row r="7980" spans="1:2" x14ac:dyDescent="0.25">
      <c r="A7980" s="65" t="s">
        <v>8647</v>
      </c>
      <c r="B7980" s="66">
        <v>593272</v>
      </c>
    </row>
    <row r="7981" spans="1:2" x14ac:dyDescent="0.25">
      <c r="A7981" s="65" t="s">
        <v>8648</v>
      </c>
      <c r="B7981" s="66">
        <v>490892</v>
      </c>
    </row>
    <row r="7982" spans="1:2" x14ac:dyDescent="0.25">
      <c r="A7982" s="65" t="s">
        <v>8649</v>
      </c>
      <c r="B7982" s="66">
        <v>2682</v>
      </c>
    </row>
    <row r="7983" spans="1:2" x14ac:dyDescent="0.25">
      <c r="A7983" s="65" t="s">
        <v>8650</v>
      </c>
      <c r="B7983" s="66">
        <v>592083</v>
      </c>
    </row>
    <row r="7984" spans="1:2" x14ac:dyDescent="0.25">
      <c r="A7984" s="65" t="s">
        <v>8651</v>
      </c>
      <c r="B7984" s="66">
        <v>584612</v>
      </c>
    </row>
    <row r="7985" spans="1:2" x14ac:dyDescent="0.25">
      <c r="A7985" s="65" t="s">
        <v>8652</v>
      </c>
      <c r="B7985" s="66">
        <v>592491</v>
      </c>
    </row>
    <row r="7986" spans="1:2" x14ac:dyDescent="0.25">
      <c r="A7986" s="65" t="s">
        <v>8653</v>
      </c>
      <c r="B7986" s="66">
        <v>104566</v>
      </c>
    </row>
    <row r="7987" spans="1:2" x14ac:dyDescent="0.25">
      <c r="A7987" s="65" t="s">
        <v>8654</v>
      </c>
      <c r="B7987" s="66">
        <v>591997</v>
      </c>
    </row>
    <row r="7988" spans="1:2" x14ac:dyDescent="0.25">
      <c r="A7988" s="65" t="s">
        <v>8655</v>
      </c>
      <c r="B7988" s="66">
        <v>587921</v>
      </c>
    </row>
    <row r="7989" spans="1:2" x14ac:dyDescent="0.25">
      <c r="A7989" s="65" t="s">
        <v>8656</v>
      </c>
      <c r="B7989" s="66">
        <v>593411</v>
      </c>
    </row>
    <row r="7990" spans="1:2" x14ac:dyDescent="0.25">
      <c r="A7990" s="65" t="s">
        <v>8657</v>
      </c>
      <c r="B7990" s="66">
        <v>105151</v>
      </c>
    </row>
    <row r="7991" spans="1:2" x14ac:dyDescent="0.25">
      <c r="A7991" s="65" t="s">
        <v>8658</v>
      </c>
      <c r="B7991" s="66">
        <v>493049</v>
      </c>
    </row>
    <row r="7992" spans="1:2" x14ac:dyDescent="0.25">
      <c r="A7992" s="65" t="s">
        <v>8659</v>
      </c>
      <c r="B7992" s="66">
        <v>593319</v>
      </c>
    </row>
    <row r="7993" spans="1:2" x14ac:dyDescent="0.25">
      <c r="A7993" s="65" t="s">
        <v>998</v>
      </c>
      <c r="B7993" s="66">
        <v>592101</v>
      </c>
    </row>
    <row r="7994" spans="1:2" x14ac:dyDescent="0.25">
      <c r="A7994" s="65" t="s">
        <v>8660</v>
      </c>
      <c r="B7994" s="66">
        <v>591732</v>
      </c>
    </row>
    <row r="7995" spans="1:2" x14ac:dyDescent="0.25">
      <c r="A7995" s="65" t="s">
        <v>999</v>
      </c>
      <c r="B7995" s="66">
        <v>592222</v>
      </c>
    </row>
    <row r="7996" spans="1:2" x14ac:dyDescent="0.25">
      <c r="A7996" s="65" t="s">
        <v>8661</v>
      </c>
      <c r="B7996" s="66">
        <v>490839</v>
      </c>
    </row>
    <row r="7997" spans="1:2" x14ac:dyDescent="0.25">
      <c r="A7997" s="65" t="s">
        <v>8662</v>
      </c>
      <c r="B7997" s="66">
        <v>67102</v>
      </c>
    </row>
    <row r="7998" spans="1:2" x14ac:dyDescent="0.25">
      <c r="A7998" s="65" t="s">
        <v>8663</v>
      </c>
      <c r="B7998" s="66">
        <v>593166</v>
      </c>
    </row>
    <row r="7999" spans="1:2" x14ac:dyDescent="0.25">
      <c r="A7999" s="65" t="s">
        <v>12659</v>
      </c>
      <c r="B7999" s="66">
        <v>594048</v>
      </c>
    </row>
    <row r="8000" spans="1:2" x14ac:dyDescent="0.25">
      <c r="A8000" s="65" t="s">
        <v>8664</v>
      </c>
      <c r="B8000" s="66">
        <v>591554</v>
      </c>
    </row>
    <row r="8001" spans="1:2" x14ac:dyDescent="0.25">
      <c r="A8001" s="65" t="s">
        <v>139</v>
      </c>
      <c r="B8001" s="66">
        <v>590704</v>
      </c>
    </row>
    <row r="8002" spans="1:2" x14ac:dyDescent="0.25">
      <c r="A8002" s="65" t="s">
        <v>1000</v>
      </c>
      <c r="B8002" s="66">
        <v>592474</v>
      </c>
    </row>
    <row r="8003" spans="1:2" x14ac:dyDescent="0.25">
      <c r="A8003" s="65" t="s">
        <v>8665</v>
      </c>
      <c r="B8003" s="66">
        <v>583555</v>
      </c>
    </row>
    <row r="8004" spans="1:2" x14ac:dyDescent="0.25">
      <c r="A8004" s="65" t="s">
        <v>8666</v>
      </c>
      <c r="B8004" s="66">
        <v>276246</v>
      </c>
    </row>
    <row r="8005" spans="1:2" x14ac:dyDescent="0.25">
      <c r="A8005" s="65" t="s">
        <v>8667</v>
      </c>
      <c r="B8005" s="66">
        <v>590558</v>
      </c>
    </row>
    <row r="8006" spans="1:2" x14ac:dyDescent="0.25">
      <c r="A8006" s="65" t="s">
        <v>8668</v>
      </c>
      <c r="B8006" s="66">
        <v>593584</v>
      </c>
    </row>
    <row r="8007" spans="1:2" x14ac:dyDescent="0.25">
      <c r="A8007" s="65" t="s">
        <v>8669</v>
      </c>
      <c r="B8007" s="66">
        <v>592468</v>
      </c>
    </row>
    <row r="8008" spans="1:2" x14ac:dyDescent="0.25">
      <c r="A8008" s="65" t="s">
        <v>8670</v>
      </c>
      <c r="B8008" s="66">
        <v>225930</v>
      </c>
    </row>
    <row r="8009" spans="1:2" x14ac:dyDescent="0.25">
      <c r="A8009" s="65" t="s">
        <v>8671</v>
      </c>
      <c r="B8009" s="66">
        <v>581734</v>
      </c>
    </row>
    <row r="8010" spans="1:2" x14ac:dyDescent="0.25">
      <c r="A8010" s="65" t="s">
        <v>8672</v>
      </c>
      <c r="B8010" s="66">
        <v>583982</v>
      </c>
    </row>
    <row r="8011" spans="1:2" x14ac:dyDescent="0.25">
      <c r="A8011" s="65" t="s">
        <v>8673</v>
      </c>
      <c r="B8011" s="66">
        <v>105167</v>
      </c>
    </row>
    <row r="8012" spans="1:2" x14ac:dyDescent="0.25">
      <c r="A8012" s="65" t="s">
        <v>8674</v>
      </c>
      <c r="B8012" s="66">
        <v>496702</v>
      </c>
    </row>
    <row r="8013" spans="1:2" x14ac:dyDescent="0.25">
      <c r="A8013" s="65" t="s">
        <v>8675</v>
      </c>
      <c r="B8013" s="66">
        <v>581622</v>
      </c>
    </row>
    <row r="8014" spans="1:2" x14ac:dyDescent="0.25">
      <c r="A8014" s="65" t="s">
        <v>8676</v>
      </c>
      <c r="B8014" s="66">
        <v>591695</v>
      </c>
    </row>
    <row r="8015" spans="1:2" x14ac:dyDescent="0.25">
      <c r="A8015" s="65" t="s">
        <v>8677</v>
      </c>
      <c r="B8015" s="66">
        <v>105947</v>
      </c>
    </row>
    <row r="8016" spans="1:2" x14ac:dyDescent="0.25">
      <c r="A8016" s="65" t="s">
        <v>8678</v>
      </c>
      <c r="B8016" s="66">
        <v>261877</v>
      </c>
    </row>
    <row r="8017" spans="1:2" x14ac:dyDescent="0.25">
      <c r="A8017" s="65" t="s">
        <v>8679</v>
      </c>
      <c r="B8017" s="66">
        <v>372671</v>
      </c>
    </row>
    <row r="8018" spans="1:2" x14ac:dyDescent="0.25">
      <c r="A8018" s="65" t="s">
        <v>8680</v>
      </c>
      <c r="B8018" s="66">
        <v>575339</v>
      </c>
    </row>
    <row r="8019" spans="1:2" x14ac:dyDescent="0.25">
      <c r="A8019" s="65" t="s">
        <v>8681</v>
      </c>
      <c r="B8019" s="66">
        <v>584409</v>
      </c>
    </row>
    <row r="8020" spans="1:2" x14ac:dyDescent="0.25">
      <c r="A8020" s="65" t="s">
        <v>8682</v>
      </c>
      <c r="B8020" s="66">
        <v>372674</v>
      </c>
    </row>
    <row r="8021" spans="1:2" x14ac:dyDescent="0.25">
      <c r="A8021" s="65" t="s">
        <v>8682</v>
      </c>
      <c r="B8021" s="66">
        <v>582740</v>
      </c>
    </row>
    <row r="8022" spans="1:2" x14ac:dyDescent="0.25">
      <c r="A8022" s="65" t="s">
        <v>8682</v>
      </c>
      <c r="B8022" s="66">
        <v>589023</v>
      </c>
    </row>
    <row r="8023" spans="1:2" x14ac:dyDescent="0.25">
      <c r="A8023" s="65" t="s">
        <v>8683</v>
      </c>
      <c r="B8023" s="66">
        <v>59207</v>
      </c>
    </row>
    <row r="8024" spans="1:2" x14ac:dyDescent="0.25">
      <c r="A8024" s="65" t="s">
        <v>8684</v>
      </c>
      <c r="B8024" s="66">
        <v>225931</v>
      </c>
    </row>
    <row r="8025" spans="1:2" x14ac:dyDescent="0.25">
      <c r="A8025" s="65" t="s">
        <v>8685</v>
      </c>
      <c r="B8025" s="66">
        <v>225936</v>
      </c>
    </row>
    <row r="8026" spans="1:2" x14ac:dyDescent="0.25">
      <c r="A8026" s="65" t="s">
        <v>12660</v>
      </c>
      <c r="B8026" s="66">
        <v>272690</v>
      </c>
    </row>
    <row r="8027" spans="1:2" x14ac:dyDescent="0.25">
      <c r="A8027" s="65" t="s">
        <v>8686</v>
      </c>
      <c r="B8027" s="66">
        <v>582982</v>
      </c>
    </row>
    <row r="8028" spans="1:2" x14ac:dyDescent="0.25">
      <c r="A8028" s="65" t="s">
        <v>8687</v>
      </c>
      <c r="B8028" s="66">
        <v>575495</v>
      </c>
    </row>
    <row r="8029" spans="1:2" x14ac:dyDescent="0.25">
      <c r="A8029" s="65" t="s">
        <v>8688</v>
      </c>
      <c r="B8029" s="66">
        <v>105686</v>
      </c>
    </row>
    <row r="8030" spans="1:2" x14ac:dyDescent="0.25">
      <c r="A8030" s="65" t="s">
        <v>8689</v>
      </c>
      <c r="B8030" s="66">
        <v>590940</v>
      </c>
    </row>
    <row r="8031" spans="1:2" x14ac:dyDescent="0.25">
      <c r="A8031" s="65" t="s">
        <v>8690</v>
      </c>
      <c r="B8031" s="66">
        <v>261926</v>
      </c>
    </row>
    <row r="8032" spans="1:2" x14ac:dyDescent="0.25">
      <c r="A8032" s="65" t="s">
        <v>8691</v>
      </c>
      <c r="B8032" s="66">
        <v>261927</v>
      </c>
    </row>
    <row r="8033" spans="1:2" x14ac:dyDescent="0.25">
      <c r="A8033" s="65" t="s">
        <v>8692</v>
      </c>
      <c r="B8033" s="66">
        <v>491406</v>
      </c>
    </row>
    <row r="8034" spans="1:2" x14ac:dyDescent="0.25">
      <c r="A8034" s="65" t="s">
        <v>8693</v>
      </c>
      <c r="B8034" s="66">
        <v>365004</v>
      </c>
    </row>
    <row r="8035" spans="1:2" x14ac:dyDescent="0.25">
      <c r="A8035" s="65" t="s">
        <v>8694</v>
      </c>
      <c r="B8035" s="66">
        <v>494323</v>
      </c>
    </row>
    <row r="8036" spans="1:2" x14ac:dyDescent="0.25">
      <c r="A8036" s="65" t="s">
        <v>8695</v>
      </c>
      <c r="B8036" s="66">
        <v>213129</v>
      </c>
    </row>
    <row r="8037" spans="1:2" x14ac:dyDescent="0.25">
      <c r="A8037" s="65" t="s">
        <v>8695</v>
      </c>
      <c r="B8037" s="66">
        <v>491289</v>
      </c>
    </row>
    <row r="8038" spans="1:2" x14ac:dyDescent="0.25">
      <c r="A8038" s="65" t="s">
        <v>8696</v>
      </c>
      <c r="B8038" s="66">
        <v>578831</v>
      </c>
    </row>
    <row r="8039" spans="1:2" x14ac:dyDescent="0.25">
      <c r="A8039" s="65" t="s">
        <v>8697</v>
      </c>
      <c r="B8039" s="66">
        <v>582150</v>
      </c>
    </row>
    <row r="8040" spans="1:2" x14ac:dyDescent="0.25">
      <c r="A8040" s="65" t="s">
        <v>8698</v>
      </c>
      <c r="B8040" s="66">
        <v>213147</v>
      </c>
    </row>
    <row r="8041" spans="1:2" x14ac:dyDescent="0.25">
      <c r="A8041" s="65" t="s">
        <v>8698</v>
      </c>
      <c r="B8041" s="66">
        <v>43052</v>
      </c>
    </row>
    <row r="8042" spans="1:2" x14ac:dyDescent="0.25">
      <c r="A8042" s="65" t="s">
        <v>8699</v>
      </c>
      <c r="B8042" s="66">
        <v>225309</v>
      </c>
    </row>
    <row r="8043" spans="1:2" x14ac:dyDescent="0.25">
      <c r="A8043" s="65" t="s">
        <v>8700</v>
      </c>
      <c r="B8043" s="66">
        <v>213149</v>
      </c>
    </row>
    <row r="8044" spans="1:2" x14ac:dyDescent="0.25">
      <c r="A8044" s="65" t="s">
        <v>8701</v>
      </c>
      <c r="B8044" s="66">
        <v>577867</v>
      </c>
    </row>
    <row r="8045" spans="1:2" x14ac:dyDescent="0.25">
      <c r="A8045" s="65" t="s">
        <v>8702</v>
      </c>
      <c r="B8045" s="66">
        <v>578384</v>
      </c>
    </row>
    <row r="8046" spans="1:2" x14ac:dyDescent="0.25">
      <c r="A8046" s="65" t="s">
        <v>8702</v>
      </c>
      <c r="B8046" s="66">
        <v>588464</v>
      </c>
    </row>
    <row r="8047" spans="1:2" x14ac:dyDescent="0.25">
      <c r="A8047" s="65" t="s">
        <v>8703</v>
      </c>
      <c r="B8047" s="66">
        <v>59227</v>
      </c>
    </row>
    <row r="8048" spans="1:2" x14ac:dyDescent="0.25">
      <c r="A8048" s="65" t="s">
        <v>8704</v>
      </c>
      <c r="B8048" s="66">
        <v>489109</v>
      </c>
    </row>
    <row r="8049" spans="1:2" x14ac:dyDescent="0.25">
      <c r="A8049" s="65" t="s">
        <v>8705</v>
      </c>
      <c r="B8049" s="66">
        <v>225319</v>
      </c>
    </row>
    <row r="8050" spans="1:2" x14ac:dyDescent="0.25">
      <c r="A8050" s="65" t="s">
        <v>8706</v>
      </c>
      <c r="B8050" s="66">
        <v>59232</v>
      </c>
    </row>
    <row r="8051" spans="1:2" x14ac:dyDescent="0.25">
      <c r="A8051" s="65" t="s">
        <v>8707</v>
      </c>
      <c r="B8051" s="66">
        <v>489168</v>
      </c>
    </row>
    <row r="8052" spans="1:2" x14ac:dyDescent="0.25">
      <c r="A8052" s="65" t="s">
        <v>8707</v>
      </c>
      <c r="B8052" s="66">
        <v>585640</v>
      </c>
    </row>
    <row r="8053" spans="1:2" x14ac:dyDescent="0.25">
      <c r="A8053" s="65" t="s">
        <v>8708</v>
      </c>
      <c r="B8053" s="66">
        <v>492377</v>
      </c>
    </row>
    <row r="8054" spans="1:2" x14ac:dyDescent="0.25">
      <c r="A8054" s="65" t="s">
        <v>8709</v>
      </c>
      <c r="B8054" s="66">
        <v>105172</v>
      </c>
    </row>
    <row r="8055" spans="1:2" x14ac:dyDescent="0.25">
      <c r="A8055" s="65" t="s">
        <v>8710</v>
      </c>
      <c r="B8055" s="66">
        <v>44194</v>
      </c>
    </row>
    <row r="8056" spans="1:2" x14ac:dyDescent="0.25">
      <c r="A8056" s="65" t="s">
        <v>8711</v>
      </c>
      <c r="B8056" s="66">
        <v>104568</v>
      </c>
    </row>
    <row r="8057" spans="1:2" x14ac:dyDescent="0.25">
      <c r="A8057" s="65" t="s">
        <v>8712</v>
      </c>
      <c r="B8057" s="66">
        <v>491643</v>
      </c>
    </row>
    <row r="8058" spans="1:2" x14ac:dyDescent="0.25">
      <c r="A8058" s="65" t="s">
        <v>8713</v>
      </c>
      <c r="B8058" s="66">
        <v>579412</v>
      </c>
    </row>
    <row r="8059" spans="1:2" x14ac:dyDescent="0.25">
      <c r="A8059" s="65" t="s">
        <v>8714</v>
      </c>
      <c r="B8059" s="66">
        <v>583428</v>
      </c>
    </row>
    <row r="8060" spans="1:2" x14ac:dyDescent="0.25">
      <c r="A8060" s="65" t="s">
        <v>8715</v>
      </c>
      <c r="B8060" s="66">
        <v>2826</v>
      </c>
    </row>
    <row r="8061" spans="1:2" x14ac:dyDescent="0.25">
      <c r="A8061" s="65" t="s">
        <v>8716</v>
      </c>
      <c r="B8061" s="66">
        <v>104277</v>
      </c>
    </row>
    <row r="8062" spans="1:2" x14ac:dyDescent="0.25">
      <c r="A8062" s="65" t="s">
        <v>8717</v>
      </c>
      <c r="B8062" s="66">
        <v>105174</v>
      </c>
    </row>
    <row r="8063" spans="1:2" x14ac:dyDescent="0.25">
      <c r="A8063" s="65" t="s">
        <v>8718</v>
      </c>
      <c r="B8063" s="66">
        <v>579466</v>
      </c>
    </row>
    <row r="8064" spans="1:2" x14ac:dyDescent="0.25">
      <c r="A8064" s="65" t="s">
        <v>8719</v>
      </c>
      <c r="B8064" s="66">
        <v>262120</v>
      </c>
    </row>
    <row r="8065" spans="1:2" x14ac:dyDescent="0.25">
      <c r="A8065" s="65" t="s">
        <v>8720</v>
      </c>
      <c r="B8065" s="66">
        <v>106266</v>
      </c>
    </row>
    <row r="8066" spans="1:2" x14ac:dyDescent="0.25">
      <c r="A8066" s="65" t="s">
        <v>8721</v>
      </c>
      <c r="B8066" s="66">
        <v>225320</v>
      </c>
    </row>
    <row r="8067" spans="1:2" x14ac:dyDescent="0.25">
      <c r="A8067" s="65" t="s">
        <v>8722</v>
      </c>
      <c r="B8067" s="66">
        <v>575347</v>
      </c>
    </row>
    <row r="8068" spans="1:2" x14ac:dyDescent="0.25">
      <c r="A8068" s="65" t="s">
        <v>8723</v>
      </c>
      <c r="B8068" s="66">
        <v>491011</v>
      </c>
    </row>
    <row r="8069" spans="1:2" x14ac:dyDescent="0.25">
      <c r="A8069" s="65" t="s">
        <v>8724</v>
      </c>
      <c r="B8069" s="66">
        <v>59242</v>
      </c>
    </row>
    <row r="8070" spans="1:2" x14ac:dyDescent="0.25">
      <c r="A8070" s="65" t="s">
        <v>8725</v>
      </c>
      <c r="B8070" s="66">
        <v>285455</v>
      </c>
    </row>
    <row r="8071" spans="1:2" x14ac:dyDescent="0.25">
      <c r="A8071" s="65" t="s">
        <v>8726</v>
      </c>
      <c r="B8071" s="66">
        <v>105599</v>
      </c>
    </row>
    <row r="8072" spans="1:2" x14ac:dyDescent="0.25">
      <c r="A8072" s="65" t="s">
        <v>8727</v>
      </c>
      <c r="B8072" s="66">
        <v>62288</v>
      </c>
    </row>
    <row r="8073" spans="1:2" x14ac:dyDescent="0.25">
      <c r="A8073" s="65" t="s">
        <v>8728</v>
      </c>
      <c r="B8073" s="66">
        <v>213193</v>
      </c>
    </row>
    <row r="8074" spans="1:2" x14ac:dyDescent="0.25">
      <c r="A8074" s="65" t="s">
        <v>8729</v>
      </c>
      <c r="B8074" s="66">
        <v>491641</v>
      </c>
    </row>
    <row r="8075" spans="1:2" x14ac:dyDescent="0.25">
      <c r="A8075" s="65" t="s">
        <v>8730</v>
      </c>
      <c r="B8075" s="66">
        <v>587730</v>
      </c>
    </row>
    <row r="8076" spans="1:2" x14ac:dyDescent="0.25">
      <c r="A8076" s="65" t="s">
        <v>8731</v>
      </c>
      <c r="B8076" s="66">
        <v>584035</v>
      </c>
    </row>
    <row r="8077" spans="1:2" x14ac:dyDescent="0.25">
      <c r="A8077" s="65" t="s">
        <v>8732</v>
      </c>
      <c r="B8077" s="66">
        <v>593116</v>
      </c>
    </row>
    <row r="8078" spans="1:2" x14ac:dyDescent="0.25">
      <c r="A8078" s="65" t="s">
        <v>8733</v>
      </c>
      <c r="B8078" s="66">
        <v>487311</v>
      </c>
    </row>
    <row r="8079" spans="1:2" x14ac:dyDescent="0.25">
      <c r="A8079" s="65" t="s">
        <v>8734</v>
      </c>
      <c r="B8079" s="66">
        <v>65596</v>
      </c>
    </row>
    <row r="8080" spans="1:2" x14ac:dyDescent="0.25">
      <c r="A8080" s="65" t="s">
        <v>8735</v>
      </c>
      <c r="B8080" s="66">
        <v>592691</v>
      </c>
    </row>
    <row r="8081" spans="1:2" x14ac:dyDescent="0.25">
      <c r="A8081" s="65" t="s">
        <v>8736</v>
      </c>
      <c r="B8081" s="66">
        <v>104077</v>
      </c>
    </row>
    <row r="8082" spans="1:2" x14ac:dyDescent="0.25">
      <c r="A8082" s="65" t="s">
        <v>8736</v>
      </c>
      <c r="B8082" s="66">
        <v>104570</v>
      </c>
    </row>
    <row r="8083" spans="1:2" x14ac:dyDescent="0.25">
      <c r="A8083" s="65" t="s">
        <v>140</v>
      </c>
      <c r="B8083" s="66">
        <v>589270</v>
      </c>
    </row>
    <row r="8084" spans="1:2" x14ac:dyDescent="0.25">
      <c r="A8084" s="65" t="s">
        <v>8737</v>
      </c>
      <c r="B8084" s="66">
        <v>589112</v>
      </c>
    </row>
    <row r="8085" spans="1:2" x14ac:dyDescent="0.25">
      <c r="A8085" s="65" t="s">
        <v>8738</v>
      </c>
      <c r="B8085" s="66">
        <v>592135</v>
      </c>
    </row>
    <row r="8086" spans="1:2" x14ac:dyDescent="0.25">
      <c r="A8086" s="65" t="s">
        <v>8739</v>
      </c>
      <c r="B8086" s="66">
        <v>582243</v>
      </c>
    </row>
    <row r="8087" spans="1:2" x14ac:dyDescent="0.25">
      <c r="A8087" s="65" t="s">
        <v>8740</v>
      </c>
      <c r="B8087" s="66">
        <v>586646</v>
      </c>
    </row>
    <row r="8088" spans="1:2" x14ac:dyDescent="0.25">
      <c r="A8088" s="65" t="s">
        <v>8741</v>
      </c>
      <c r="B8088" s="66">
        <v>589239</v>
      </c>
    </row>
    <row r="8089" spans="1:2" x14ac:dyDescent="0.25">
      <c r="A8089" s="65" t="s">
        <v>8742</v>
      </c>
      <c r="B8089" s="66">
        <v>589287</v>
      </c>
    </row>
    <row r="8090" spans="1:2" x14ac:dyDescent="0.25">
      <c r="A8090" s="65" t="s">
        <v>8743</v>
      </c>
      <c r="B8090" s="66">
        <v>372740</v>
      </c>
    </row>
    <row r="8091" spans="1:2" x14ac:dyDescent="0.25">
      <c r="A8091" s="65" t="s">
        <v>8744</v>
      </c>
      <c r="B8091" s="66">
        <v>62301</v>
      </c>
    </row>
    <row r="8092" spans="1:2" x14ac:dyDescent="0.25">
      <c r="A8092" s="65" t="s">
        <v>8745</v>
      </c>
      <c r="B8092" s="66">
        <v>213229</v>
      </c>
    </row>
    <row r="8093" spans="1:2" x14ac:dyDescent="0.25">
      <c r="A8093" s="65" t="s">
        <v>8746</v>
      </c>
      <c r="B8093" s="66">
        <v>262293</v>
      </c>
    </row>
    <row r="8094" spans="1:2" x14ac:dyDescent="0.25">
      <c r="A8094" s="65" t="s">
        <v>8747</v>
      </c>
      <c r="B8094" s="66">
        <v>105190</v>
      </c>
    </row>
    <row r="8095" spans="1:2" x14ac:dyDescent="0.25">
      <c r="A8095" s="65" t="s">
        <v>8748</v>
      </c>
      <c r="B8095" s="66">
        <v>486941</v>
      </c>
    </row>
    <row r="8096" spans="1:2" x14ac:dyDescent="0.25">
      <c r="A8096" s="65" t="s">
        <v>8749</v>
      </c>
      <c r="B8096" s="66">
        <v>59258</v>
      </c>
    </row>
    <row r="8097" spans="1:2" x14ac:dyDescent="0.25">
      <c r="A8097" s="65" t="s">
        <v>8750</v>
      </c>
      <c r="B8097" s="66">
        <v>105191</v>
      </c>
    </row>
    <row r="8098" spans="1:2" x14ac:dyDescent="0.25">
      <c r="A8098" s="65" t="s">
        <v>8751</v>
      </c>
      <c r="B8098" s="66">
        <v>372756</v>
      </c>
    </row>
    <row r="8099" spans="1:2" x14ac:dyDescent="0.25">
      <c r="A8099" s="65" t="s">
        <v>8752</v>
      </c>
      <c r="B8099" s="66">
        <v>217837</v>
      </c>
    </row>
    <row r="8100" spans="1:2" x14ac:dyDescent="0.25">
      <c r="A8100" s="65" t="s">
        <v>8753</v>
      </c>
      <c r="B8100" s="66">
        <v>372757</v>
      </c>
    </row>
    <row r="8101" spans="1:2" x14ac:dyDescent="0.25">
      <c r="A8101" s="65" t="s">
        <v>8754</v>
      </c>
      <c r="B8101" s="66">
        <v>64790</v>
      </c>
    </row>
    <row r="8102" spans="1:2" x14ac:dyDescent="0.25">
      <c r="A8102" s="65" t="s">
        <v>8755</v>
      </c>
      <c r="B8102" s="66">
        <v>494324</v>
      </c>
    </row>
    <row r="8103" spans="1:2" x14ac:dyDescent="0.25">
      <c r="A8103" s="65" t="s">
        <v>8755</v>
      </c>
      <c r="B8103" s="66">
        <v>589294</v>
      </c>
    </row>
    <row r="8104" spans="1:2" x14ac:dyDescent="0.25">
      <c r="A8104" s="65" t="s">
        <v>8756</v>
      </c>
      <c r="B8104" s="66">
        <v>262331</v>
      </c>
    </row>
    <row r="8105" spans="1:2" x14ac:dyDescent="0.25">
      <c r="A8105" s="65" t="s">
        <v>8757</v>
      </c>
      <c r="B8105" s="66">
        <v>579514</v>
      </c>
    </row>
    <row r="8106" spans="1:2" x14ac:dyDescent="0.25">
      <c r="A8106" s="65" t="s">
        <v>12661</v>
      </c>
      <c r="B8106" s="66">
        <v>594356</v>
      </c>
    </row>
    <row r="8107" spans="1:2" x14ac:dyDescent="0.25">
      <c r="A8107" s="65" t="s">
        <v>8758</v>
      </c>
      <c r="B8107" s="66">
        <v>217848</v>
      </c>
    </row>
    <row r="8108" spans="1:2" x14ac:dyDescent="0.25">
      <c r="A8108" s="65" t="s">
        <v>8759</v>
      </c>
      <c r="B8108" s="66">
        <v>584990</v>
      </c>
    </row>
    <row r="8109" spans="1:2" x14ac:dyDescent="0.25">
      <c r="A8109" s="65" t="s">
        <v>8760</v>
      </c>
      <c r="B8109" s="66">
        <v>593358</v>
      </c>
    </row>
    <row r="8110" spans="1:2" x14ac:dyDescent="0.25">
      <c r="A8110" s="65" t="s">
        <v>8761</v>
      </c>
      <c r="B8110" s="66">
        <v>591300</v>
      </c>
    </row>
    <row r="8111" spans="1:2" x14ac:dyDescent="0.25">
      <c r="A8111" s="65" t="s">
        <v>12662</v>
      </c>
      <c r="B8111" s="66">
        <v>584889</v>
      </c>
    </row>
    <row r="8112" spans="1:2" x14ac:dyDescent="0.25">
      <c r="A8112" s="65" t="s">
        <v>8762</v>
      </c>
      <c r="B8112" s="66">
        <v>217850</v>
      </c>
    </row>
    <row r="8113" spans="1:2" x14ac:dyDescent="0.25">
      <c r="A8113" s="65" t="s">
        <v>8763</v>
      </c>
      <c r="B8113" s="66">
        <v>372806</v>
      </c>
    </row>
    <row r="8114" spans="1:2" x14ac:dyDescent="0.25">
      <c r="A8114" s="65" t="s">
        <v>8764</v>
      </c>
      <c r="B8114" s="66">
        <v>262454</v>
      </c>
    </row>
    <row r="8115" spans="1:2" x14ac:dyDescent="0.25">
      <c r="A8115" s="65" t="s">
        <v>8765</v>
      </c>
      <c r="B8115" s="66">
        <v>491630</v>
      </c>
    </row>
    <row r="8116" spans="1:2" x14ac:dyDescent="0.25">
      <c r="A8116" s="65" t="s">
        <v>8766</v>
      </c>
      <c r="B8116" s="66">
        <v>105197</v>
      </c>
    </row>
    <row r="8117" spans="1:2" x14ac:dyDescent="0.25">
      <c r="A8117" s="65" t="s">
        <v>8767</v>
      </c>
      <c r="B8117" s="66">
        <v>105199</v>
      </c>
    </row>
    <row r="8118" spans="1:2" x14ac:dyDescent="0.25">
      <c r="A8118" s="65" t="s">
        <v>8768</v>
      </c>
      <c r="B8118" s="66">
        <v>104082</v>
      </c>
    </row>
    <row r="8119" spans="1:2" x14ac:dyDescent="0.25">
      <c r="A8119" s="65" t="s">
        <v>8769</v>
      </c>
      <c r="B8119" s="66">
        <v>575586</v>
      </c>
    </row>
    <row r="8120" spans="1:2" x14ac:dyDescent="0.25">
      <c r="A8120" s="65" t="s">
        <v>8770</v>
      </c>
      <c r="B8120" s="66">
        <v>65622</v>
      </c>
    </row>
    <row r="8121" spans="1:2" x14ac:dyDescent="0.25">
      <c r="A8121" s="65" t="s">
        <v>8771</v>
      </c>
      <c r="B8121" s="66">
        <v>105793</v>
      </c>
    </row>
    <row r="8122" spans="1:2" x14ac:dyDescent="0.25">
      <c r="A8122" s="65" t="s">
        <v>8772</v>
      </c>
      <c r="B8122" s="66">
        <v>576082</v>
      </c>
    </row>
    <row r="8123" spans="1:2" x14ac:dyDescent="0.25">
      <c r="A8123" s="65" t="s">
        <v>8773</v>
      </c>
      <c r="B8123" s="66">
        <v>217854</v>
      </c>
    </row>
    <row r="8124" spans="1:2" x14ac:dyDescent="0.25">
      <c r="A8124" s="65" t="s">
        <v>8774</v>
      </c>
      <c r="B8124" s="66">
        <v>578072</v>
      </c>
    </row>
    <row r="8125" spans="1:2" x14ac:dyDescent="0.25">
      <c r="A8125" s="65" t="s">
        <v>8774</v>
      </c>
      <c r="B8125" s="66">
        <v>578465</v>
      </c>
    </row>
    <row r="8126" spans="1:2" x14ac:dyDescent="0.25">
      <c r="A8126" s="65" t="s">
        <v>12663</v>
      </c>
      <c r="B8126" s="66">
        <v>594310</v>
      </c>
    </row>
    <row r="8127" spans="1:2" x14ac:dyDescent="0.25">
      <c r="A8127" s="65" t="s">
        <v>12664</v>
      </c>
      <c r="B8127" s="66">
        <v>594347</v>
      </c>
    </row>
    <row r="8128" spans="1:2" x14ac:dyDescent="0.25">
      <c r="A8128" s="65" t="s">
        <v>8775</v>
      </c>
      <c r="B8128" s="66">
        <v>217855</v>
      </c>
    </row>
    <row r="8129" spans="1:2" x14ac:dyDescent="0.25">
      <c r="A8129" s="65" t="s">
        <v>8775</v>
      </c>
      <c r="B8129" s="66">
        <v>494334</v>
      </c>
    </row>
    <row r="8130" spans="1:2" x14ac:dyDescent="0.25">
      <c r="A8130" s="65" t="s">
        <v>8775</v>
      </c>
      <c r="B8130" s="66">
        <v>579781</v>
      </c>
    </row>
    <row r="8131" spans="1:2" x14ac:dyDescent="0.25">
      <c r="A8131" s="65" t="s">
        <v>8776</v>
      </c>
      <c r="B8131" s="66">
        <v>62361</v>
      </c>
    </row>
    <row r="8132" spans="1:2" x14ac:dyDescent="0.25">
      <c r="A8132" s="65" t="s">
        <v>8777</v>
      </c>
      <c r="B8132" s="66">
        <v>591371</v>
      </c>
    </row>
    <row r="8133" spans="1:2" x14ac:dyDescent="0.25">
      <c r="A8133" s="65" t="s">
        <v>8778</v>
      </c>
      <c r="B8133" s="66">
        <v>213322</v>
      </c>
    </row>
    <row r="8134" spans="1:2" x14ac:dyDescent="0.25">
      <c r="A8134" s="65" t="s">
        <v>8779</v>
      </c>
      <c r="B8134" s="66">
        <v>576831</v>
      </c>
    </row>
    <row r="8135" spans="1:2" x14ac:dyDescent="0.25">
      <c r="A8135" s="65" t="s">
        <v>8780</v>
      </c>
      <c r="B8135" s="66">
        <v>591032</v>
      </c>
    </row>
    <row r="8136" spans="1:2" x14ac:dyDescent="0.25">
      <c r="A8136" s="65" t="s">
        <v>8781</v>
      </c>
      <c r="B8136" s="66">
        <v>213325</v>
      </c>
    </row>
    <row r="8137" spans="1:2" x14ac:dyDescent="0.25">
      <c r="A8137" s="65" t="s">
        <v>8782</v>
      </c>
      <c r="B8137" s="66">
        <v>577114</v>
      </c>
    </row>
    <row r="8138" spans="1:2" x14ac:dyDescent="0.25">
      <c r="A8138" s="65" t="s">
        <v>8782</v>
      </c>
      <c r="B8138" s="66">
        <v>577911</v>
      </c>
    </row>
    <row r="8139" spans="1:2" x14ac:dyDescent="0.25">
      <c r="A8139" s="65" t="s">
        <v>8783</v>
      </c>
      <c r="B8139" s="66">
        <v>103927</v>
      </c>
    </row>
    <row r="8140" spans="1:2" x14ac:dyDescent="0.25">
      <c r="A8140" s="65" t="s">
        <v>8784</v>
      </c>
      <c r="B8140" s="66">
        <v>213331</v>
      </c>
    </row>
    <row r="8141" spans="1:2" x14ac:dyDescent="0.25">
      <c r="A8141" s="65" t="s">
        <v>8785</v>
      </c>
      <c r="B8141" s="66">
        <v>262529</v>
      </c>
    </row>
    <row r="8142" spans="1:2" x14ac:dyDescent="0.25">
      <c r="A8142" s="65" t="s">
        <v>8786</v>
      </c>
      <c r="B8142" s="66">
        <v>578493</v>
      </c>
    </row>
    <row r="8143" spans="1:2" x14ac:dyDescent="0.25">
      <c r="A8143" s="65" t="s">
        <v>8787</v>
      </c>
      <c r="B8143" s="66">
        <v>65629</v>
      </c>
    </row>
    <row r="8144" spans="1:2" x14ac:dyDescent="0.25">
      <c r="A8144" s="65" t="s">
        <v>8788</v>
      </c>
      <c r="B8144" s="66">
        <v>588023</v>
      </c>
    </row>
    <row r="8145" spans="1:2" x14ac:dyDescent="0.25">
      <c r="A8145" s="65" t="s">
        <v>8789</v>
      </c>
      <c r="B8145" s="66">
        <v>581853</v>
      </c>
    </row>
    <row r="8146" spans="1:2" x14ac:dyDescent="0.25">
      <c r="A8146" s="65" t="s">
        <v>8790</v>
      </c>
      <c r="B8146" s="66">
        <v>494331</v>
      </c>
    </row>
    <row r="8147" spans="1:2" x14ac:dyDescent="0.25">
      <c r="A8147" s="65" t="s">
        <v>8791</v>
      </c>
      <c r="B8147" s="66">
        <v>493421</v>
      </c>
    </row>
    <row r="8148" spans="1:2" x14ac:dyDescent="0.25">
      <c r="A8148" s="65" t="s">
        <v>8792</v>
      </c>
      <c r="B8148" s="66">
        <v>591593</v>
      </c>
    </row>
    <row r="8149" spans="1:2" x14ac:dyDescent="0.25">
      <c r="A8149" s="65" t="s">
        <v>8793</v>
      </c>
      <c r="B8149" s="66">
        <v>491432</v>
      </c>
    </row>
    <row r="8150" spans="1:2" x14ac:dyDescent="0.25">
      <c r="A8150" s="65" t="s">
        <v>8794</v>
      </c>
      <c r="B8150" s="66">
        <v>225329</v>
      </c>
    </row>
    <row r="8151" spans="1:2" x14ac:dyDescent="0.25">
      <c r="A8151" s="65" t="s">
        <v>8795</v>
      </c>
      <c r="B8151" s="66">
        <v>225331</v>
      </c>
    </row>
    <row r="8152" spans="1:2" x14ac:dyDescent="0.25">
      <c r="A8152" s="65" t="s">
        <v>8796</v>
      </c>
      <c r="B8152" s="66">
        <v>278725</v>
      </c>
    </row>
    <row r="8153" spans="1:2" x14ac:dyDescent="0.25">
      <c r="A8153" s="65" t="s">
        <v>8797</v>
      </c>
      <c r="B8153" s="66">
        <v>592428</v>
      </c>
    </row>
    <row r="8154" spans="1:2" x14ac:dyDescent="0.25">
      <c r="A8154" s="65" t="s">
        <v>8798</v>
      </c>
      <c r="B8154" s="66">
        <v>593743</v>
      </c>
    </row>
    <row r="8155" spans="1:2" x14ac:dyDescent="0.25">
      <c r="A8155" s="65" t="s">
        <v>8799</v>
      </c>
      <c r="B8155" s="66">
        <v>593742</v>
      </c>
    </row>
    <row r="8156" spans="1:2" x14ac:dyDescent="0.25">
      <c r="A8156" s="65" t="s">
        <v>12665</v>
      </c>
      <c r="B8156" s="66">
        <v>593781</v>
      </c>
    </row>
    <row r="8157" spans="1:2" x14ac:dyDescent="0.25">
      <c r="A8157" s="65" t="s">
        <v>8800</v>
      </c>
      <c r="B8157" s="66">
        <v>587512</v>
      </c>
    </row>
    <row r="8158" spans="1:2" x14ac:dyDescent="0.25">
      <c r="A8158" s="65" t="s">
        <v>8801</v>
      </c>
      <c r="B8158" s="66">
        <v>587081</v>
      </c>
    </row>
    <row r="8159" spans="1:2" x14ac:dyDescent="0.25">
      <c r="A8159" s="65" t="s">
        <v>8802</v>
      </c>
      <c r="B8159" s="66">
        <v>593420</v>
      </c>
    </row>
    <row r="8160" spans="1:2" x14ac:dyDescent="0.25">
      <c r="A8160" s="65" t="s">
        <v>8803</v>
      </c>
      <c r="B8160" s="66">
        <v>579572</v>
      </c>
    </row>
    <row r="8161" spans="1:2" x14ac:dyDescent="0.25">
      <c r="A8161" s="65" t="s">
        <v>8804</v>
      </c>
      <c r="B8161" s="66">
        <v>262653</v>
      </c>
    </row>
    <row r="8162" spans="1:2" x14ac:dyDescent="0.25">
      <c r="A8162" s="65" t="s">
        <v>8805</v>
      </c>
      <c r="B8162" s="66">
        <v>295072</v>
      </c>
    </row>
    <row r="8163" spans="1:2" x14ac:dyDescent="0.25">
      <c r="A8163" s="65" t="s">
        <v>8806</v>
      </c>
      <c r="B8163" s="66">
        <v>583803</v>
      </c>
    </row>
    <row r="8164" spans="1:2" x14ac:dyDescent="0.25">
      <c r="A8164" s="65" t="s">
        <v>8807</v>
      </c>
      <c r="B8164" s="66">
        <v>497377</v>
      </c>
    </row>
    <row r="8165" spans="1:2" x14ac:dyDescent="0.25">
      <c r="A8165" s="65" t="s">
        <v>8808</v>
      </c>
      <c r="B8165" s="66">
        <v>577866</v>
      </c>
    </row>
    <row r="8166" spans="1:2" x14ac:dyDescent="0.25">
      <c r="A8166" s="65" t="s">
        <v>8809</v>
      </c>
      <c r="B8166" s="66">
        <v>579055</v>
      </c>
    </row>
    <row r="8167" spans="1:2" x14ac:dyDescent="0.25">
      <c r="A8167" s="65" t="s">
        <v>8810</v>
      </c>
      <c r="B8167" s="66">
        <v>105600</v>
      </c>
    </row>
    <row r="8168" spans="1:2" x14ac:dyDescent="0.25">
      <c r="A8168" s="65" t="s">
        <v>8811</v>
      </c>
      <c r="B8168" s="66">
        <v>67199</v>
      </c>
    </row>
    <row r="8169" spans="1:2" x14ac:dyDescent="0.25">
      <c r="A8169" s="65" t="s">
        <v>12666</v>
      </c>
      <c r="B8169" s="66">
        <v>594083</v>
      </c>
    </row>
    <row r="8170" spans="1:2" x14ac:dyDescent="0.25">
      <c r="A8170" s="65" t="s">
        <v>141</v>
      </c>
      <c r="B8170" s="66">
        <v>590419</v>
      </c>
    </row>
    <row r="8171" spans="1:2" x14ac:dyDescent="0.25">
      <c r="A8171" s="65" t="s">
        <v>8812</v>
      </c>
      <c r="B8171" s="66">
        <v>2728</v>
      </c>
    </row>
    <row r="8172" spans="1:2" x14ac:dyDescent="0.25">
      <c r="A8172" s="65" t="s">
        <v>8813</v>
      </c>
      <c r="B8172" s="66">
        <v>580451</v>
      </c>
    </row>
    <row r="8173" spans="1:2" x14ac:dyDescent="0.25">
      <c r="A8173" s="65" t="s">
        <v>142</v>
      </c>
      <c r="B8173" s="66">
        <v>340077</v>
      </c>
    </row>
    <row r="8174" spans="1:2" x14ac:dyDescent="0.25">
      <c r="A8174" s="65" t="s">
        <v>8814</v>
      </c>
      <c r="B8174" s="66">
        <v>213424</v>
      </c>
    </row>
    <row r="8175" spans="1:2" x14ac:dyDescent="0.25">
      <c r="A8175" s="65" t="s">
        <v>8815</v>
      </c>
      <c r="B8175" s="66">
        <v>213428</v>
      </c>
    </row>
    <row r="8176" spans="1:2" x14ac:dyDescent="0.25">
      <c r="A8176" s="65" t="s">
        <v>8816</v>
      </c>
      <c r="B8176" s="66">
        <v>588729</v>
      </c>
    </row>
    <row r="8177" spans="1:2" x14ac:dyDescent="0.25">
      <c r="A8177" s="65" t="s">
        <v>8816</v>
      </c>
      <c r="B8177" s="66">
        <v>593278</v>
      </c>
    </row>
    <row r="8178" spans="1:2" x14ac:dyDescent="0.25">
      <c r="A8178" s="65" t="s">
        <v>8817</v>
      </c>
      <c r="B8178" s="66">
        <v>581217</v>
      </c>
    </row>
    <row r="8179" spans="1:2" x14ac:dyDescent="0.25">
      <c r="A8179" s="65" t="s">
        <v>8818</v>
      </c>
      <c r="B8179" s="66">
        <v>2731</v>
      </c>
    </row>
    <row r="8180" spans="1:2" x14ac:dyDescent="0.25">
      <c r="A8180" s="65" t="s">
        <v>8819</v>
      </c>
      <c r="B8180" s="66">
        <v>2733</v>
      </c>
    </row>
    <row r="8181" spans="1:2" x14ac:dyDescent="0.25">
      <c r="A8181" s="65" t="s">
        <v>143</v>
      </c>
      <c r="B8181" s="66">
        <v>295808</v>
      </c>
    </row>
    <row r="8182" spans="1:2" x14ac:dyDescent="0.25">
      <c r="A8182" s="65" t="s">
        <v>144</v>
      </c>
      <c r="B8182" s="66">
        <v>591750</v>
      </c>
    </row>
    <row r="8183" spans="1:2" x14ac:dyDescent="0.25">
      <c r="A8183" s="65" t="s">
        <v>8820</v>
      </c>
      <c r="B8183" s="66">
        <v>592678</v>
      </c>
    </row>
    <row r="8184" spans="1:2" x14ac:dyDescent="0.25">
      <c r="A8184" s="65" t="s">
        <v>8821</v>
      </c>
      <c r="B8184" s="66">
        <v>592556</v>
      </c>
    </row>
    <row r="8185" spans="1:2" x14ac:dyDescent="0.25">
      <c r="A8185" s="65" t="s">
        <v>8822</v>
      </c>
      <c r="B8185" s="66">
        <v>494343</v>
      </c>
    </row>
    <row r="8186" spans="1:2" x14ac:dyDescent="0.25">
      <c r="A8186" s="65" t="s">
        <v>8823</v>
      </c>
      <c r="B8186" s="66">
        <v>584022</v>
      </c>
    </row>
    <row r="8187" spans="1:2" x14ac:dyDescent="0.25">
      <c r="A8187" s="65" t="s">
        <v>8824</v>
      </c>
      <c r="B8187" s="66">
        <v>3719</v>
      </c>
    </row>
    <row r="8188" spans="1:2" x14ac:dyDescent="0.25">
      <c r="A8188" s="65" t="s">
        <v>8824</v>
      </c>
      <c r="B8188" s="66">
        <v>486252</v>
      </c>
    </row>
    <row r="8189" spans="1:2" x14ac:dyDescent="0.25">
      <c r="A8189" s="65" t="s">
        <v>12667</v>
      </c>
      <c r="B8189" s="66">
        <v>594463</v>
      </c>
    </row>
    <row r="8190" spans="1:2" x14ac:dyDescent="0.25">
      <c r="A8190" s="65" t="s">
        <v>12668</v>
      </c>
      <c r="B8190" s="66">
        <v>590553</v>
      </c>
    </row>
    <row r="8191" spans="1:2" x14ac:dyDescent="0.25">
      <c r="A8191" s="65" t="s">
        <v>8825</v>
      </c>
      <c r="B8191" s="66">
        <v>590671</v>
      </c>
    </row>
    <row r="8192" spans="1:2" x14ac:dyDescent="0.25">
      <c r="A8192" s="65" t="s">
        <v>145</v>
      </c>
      <c r="B8192" s="66">
        <v>588006</v>
      </c>
    </row>
    <row r="8193" spans="1:2" x14ac:dyDescent="0.25">
      <c r="A8193" s="65" t="s">
        <v>8826</v>
      </c>
      <c r="B8193" s="66">
        <v>105202</v>
      </c>
    </row>
    <row r="8194" spans="1:2" x14ac:dyDescent="0.25">
      <c r="A8194" s="65" t="s">
        <v>8827</v>
      </c>
      <c r="B8194" s="66">
        <v>591051</v>
      </c>
    </row>
    <row r="8195" spans="1:2" x14ac:dyDescent="0.25">
      <c r="A8195" s="65" t="s">
        <v>8828</v>
      </c>
      <c r="B8195" s="66">
        <v>575604</v>
      </c>
    </row>
    <row r="8196" spans="1:2" x14ac:dyDescent="0.25">
      <c r="A8196" s="65" t="s">
        <v>8829</v>
      </c>
      <c r="B8196" s="66">
        <v>213436</v>
      </c>
    </row>
    <row r="8197" spans="1:2" x14ac:dyDescent="0.25">
      <c r="A8197" s="65" t="s">
        <v>8830</v>
      </c>
      <c r="B8197" s="66">
        <v>262711</v>
      </c>
    </row>
    <row r="8198" spans="1:2" x14ac:dyDescent="0.25">
      <c r="A8198" s="65" t="s">
        <v>8831</v>
      </c>
      <c r="B8198" s="66">
        <v>591196</v>
      </c>
    </row>
    <row r="8199" spans="1:2" x14ac:dyDescent="0.25">
      <c r="A8199" s="65" t="s">
        <v>8832</v>
      </c>
      <c r="B8199" s="66">
        <v>588690</v>
      </c>
    </row>
    <row r="8200" spans="1:2" x14ac:dyDescent="0.25">
      <c r="A8200" s="65" t="s">
        <v>8833</v>
      </c>
      <c r="B8200" s="66">
        <v>217881</v>
      </c>
    </row>
    <row r="8201" spans="1:2" x14ac:dyDescent="0.25">
      <c r="A8201" s="65" t="s">
        <v>8834</v>
      </c>
      <c r="B8201" s="66">
        <v>592430</v>
      </c>
    </row>
    <row r="8202" spans="1:2" x14ac:dyDescent="0.25">
      <c r="A8202" s="65" t="s">
        <v>8835</v>
      </c>
      <c r="B8202" s="66">
        <v>592371</v>
      </c>
    </row>
    <row r="8203" spans="1:2" x14ac:dyDescent="0.25">
      <c r="A8203" s="65" t="s">
        <v>8836</v>
      </c>
      <c r="B8203" s="66">
        <v>262737</v>
      </c>
    </row>
    <row r="8204" spans="1:2" x14ac:dyDescent="0.25">
      <c r="A8204" s="65" t="s">
        <v>8837</v>
      </c>
      <c r="B8204" s="66">
        <v>590897</v>
      </c>
    </row>
    <row r="8205" spans="1:2" x14ac:dyDescent="0.25">
      <c r="A8205" s="65" t="s">
        <v>8838</v>
      </c>
      <c r="B8205" s="66">
        <v>262740</v>
      </c>
    </row>
    <row r="8206" spans="1:2" x14ac:dyDescent="0.25">
      <c r="A8206" s="65" t="s">
        <v>8839</v>
      </c>
      <c r="B8206" s="66">
        <v>489105</v>
      </c>
    </row>
    <row r="8207" spans="1:2" x14ac:dyDescent="0.25">
      <c r="A8207" s="65" t="s">
        <v>8840</v>
      </c>
      <c r="B8207" s="66">
        <v>576060</v>
      </c>
    </row>
    <row r="8208" spans="1:2" x14ac:dyDescent="0.25">
      <c r="A8208" s="65" t="s">
        <v>8841</v>
      </c>
      <c r="B8208" s="66">
        <v>2748</v>
      </c>
    </row>
    <row r="8209" spans="1:2" x14ac:dyDescent="0.25">
      <c r="A8209" s="65" t="s">
        <v>12669</v>
      </c>
      <c r="B8209" s="66">
        <v>593802</v>
      </c>
    </row>
    <row r="8210" spans="1:2" x14ac:dyDescent="0.25">
      <c r="A8210" s="65" t="s">
        <v>8842</v>
      </c>
      <c r="B8210" s="66">
        <v>107366</v>
      </c>
    </row>
    <row r="8211" spans="1:2" x14ac:dyDescent="0.25">
      <c r="A8211" s="65" t="s">
        <v>8843</v>
      </c>
      <c r="B8211" s="66">
        <v>579173</v>
      </c>
    </row>
    <row r="8212" spans="1:2" x14ac:dyDescent="0.25">
      <c r="A8212" s="65" t="s">
        <v>8844</v>
      </c>
      <c r="B8212" s="66">
        <v>577476</v>
      </c>
    </row>
    <row r="8213" spans="1:2" x14ac:dyDescent="0.25">
      <c r="A8213" s="65" t="s">
        <v>8845</v>
      </c>
      <c r="B8213" s="66">
        <v>588762</v>
      </c>
    </row>
    <row r="8214" spans="1:2" x14ac:dyDescent="0.25">
      <c r="A8214" s="65" t="s">
        <v>1001</v>
      </c>
      <c r="B8214" s="66">
        <v>592437</v>
      </c>
    </row>
    <row r="8215" spans="1:2" x14ac:dyDescent="0.25">
      <c r="A8215" s="65" t="s">
        <v>8846</v>
      </c>
      <c r="B8215" s="66">
        <v>372879</v>
      </c>
    </row>
    <row r="8216" spans="1:2" x14ac:dyDescent="0.25">
      <c r="A8216" s="65" t="s">
        <v>1001</v>
      </c>
      <c r="B8216" s="66">
        <v>494347</v>
      </c>
    </row>
    <row r="8217" spans="1:2" x14ac:dyDescent="0.25">
      <c r="A8217" s="65" t="s">
        <v>8847</v>
      </c>
      <c r="B8217" s="66">
        <v>217892</v>
      </c>
    </row>
    <row r="8218" spans="1:2" x14ac:dyDescent="0.25">
      <c r="A8218" s="65" t="s">
        <v>8848</v>
      </c>
      <c r="B8218" s="66">
        <v>592013</v>
      </c>
    </row>
    <row r="8219" spans="1:2" x14ac:dyDescent="0.25">
      <c r="A8219" s="65" t="s">
        <v>8849</v>
      </c>
      <c r="B8219" s="66">
        <v>107369</v>
      </c>
    </row>
    <row r="8220" spans="1:2" x14ac:dyDescent="0.25">
      <c r="A8220" s="65" t="s">
        <v>8849</v>
      </c>
      <c r="B8220" s="66">
        <v>213462</v>
      </c>
    </row>
    <row r="8221" spans="1:2" x14ac:dyDescent="0.25">
      <c r="A8221" s="65" t="s">
        <v>8848</v>
      </c>
      <c r="B8221" s="66">
        <v>217896</v>
      </c>
    </row>
    <row r="8222" spans="1:2" x14ac:dyDescent="0.25">
      <c r="A8222" s="65" t="s">
        <v>8849</v>
      </c>
      <c r="B8222" s="66">
        <v>487267</v>
      </c>
    </row>
    <row r="8223" spans="1:2" x14ac:dyDescent="0.25">
      <c r="A8223" s="65" t="s">
        <v>8848</v>
      </c>
      <c r="B8223" s="66">
        <v>494349</v>
      </c>
    </row>
    <row r="8224" spans="1:2" x14ac:dyDescent="0.25">
      <c r="A8224" s="65" t="s">
        <v>8848</v>
      </c>
      <c r="B8224" s="66">
        <v>579059</v>
      </c>
    </row>
    <row r="8225" spans="1:2" x14ac:dyDescent="0.25">
      <c r="A8225" s="65" t="s">
        <v>8850</v>
      </c>
      <c r="B8225" s="66">
        <v>581136</v>
      </c>
    </row>
    <row r="8226" spans="1:2" x14ac:dyDescent="0.25">
      <c r="A8226" s="65" t="s">
        <v>8851</v>
      </c>
      <c r="B8226" s="66">
        <v>107368</v>
      </c>
    </row>
    <row r="8227" spans="1:2" x14ac:dyDescent="0.25">
      <c r="A8227" s="65" t="s">
        <v>8852</v>
      </c>
      <c r="B8227" s="66">
        <v>493173</v>
      </c>
    </row>
    <row r="8228" spans="1:2" x14ac:dyDescent="0.25">
      <c r="A8228" s="65" t="s">
        <v>8853</v>
      </c>
      <c r="B8228" s="66">
        <v>217897</v>
      </c>
    </row>
    <row r="8229" spans="1:2" x14ac:dyDescent="0.25">
      <c r="A8229" s="65" t="s">
        <v>8854</v>
      </c>
      <c r="B8229" s="66">
        <v>225005</v>
      </c>
    </row>
    <row r="8230" spans="1:2" x14ac:dyDescent="0.25">
      <c r="A8230" s="65" t="s">
        <v>8855</v>
      </c>
      <c r="B8230" s="66">
        <v>590005</v>
      </c>
    </row>
    <row r="8231" spans="1:2" x14ac:dyDescent="0.25">
      <c r="A8231" s="65" t="s">
        <v>8856</v>
      </c>
      <c r="B8231" s="66">
        <v>213466</v>
      </c>
    </row>
    <row r="8232" spans="1:2" x14ac:dyDescent="0.25">
      <c r="A8232" s="65" t="s">
        <v>8857</v>
      </c>
      <c r="B8232" s="66">
        <v>576518</v>
      </c>
    </row>
    <row r="8233" spans="1:2" x14ac:dyDescent="0.25">
      <c r="A8233" s="65" t="s">
        <v>8858</v>
      </c>
      <c r="B8233" s="66">
        <v>589473</v>
      </c>
    </row>
    <row r="8234" spans="1:2" x14ac:dyDescent="0.25">
      <c r="A8234" s="65" t="s">
        <v>8859</v>
      </c>
      <c r="B8234" s="66">
        <v>593095</v>
      </c>
    </row>
    <row r="8235" spans="1:2" x14ac:dyDescent="0.25">
      <c r="A8235" s="65" t="s">
        <v>8860</v>
      </c>
      <c r="B8235" s="66">
        <v>588455</v>
      </c>
    </row>
    <row r="8236" spans="1:2" x14ac:dyDescent="0.25">
      <c r="A8236" s="65" t="s">
        <v>8861</v>
      </c>
      <c r="B8236" s="66">
        <v>592552</v>
      </c>
    </row>
    <row r="8237" spans="1:2" x14ac:dyDescent="0.25">
      <c r="A8237" s="65" t="s">
        <v>8862</v>
      </c>
      <c r="B8237" s="66">
        <v>589625</v>
      </c>
    </row>
    <row r="8238" spans="1:2" x14ac:dyDescent="0.25">
      <c r="A8238" s="65" t="s">
        <v>8863</v>
      </c>
      <c r="B8238" s="66">
        <v>213469</v>
      </c>
    </row>
    <row r="8239" spans="1:2" x14ac:dyDescent="0.25">
      <c r="A8239" s="65" t="s">
        <v>8864</v>
      </c>
      <c r="B8239" s="66">
        <v>492839</v>
      </c>
    </row>
    <row r="8240" spans="1:2" x14ac:dyDescent="0.25">
      <c r="A8240" s="65" t="s">
        <v>12670</v>
      </c>
      <c r="B8240" s="66">
        <v>594071</v>
      </c>
    </row>
    <row r="8241" spans="1:2" x14ac:dyDescent="0.25">
      <c r="A8241" s="65" t="s">
        <v>8865</v>
      </c>
      <c r="B8241" s="66">
        <v>374888</v>
      </c>
    </row>
    <row r="8242" spans="1:2" x14ac:dyDescent="0.25">
      <c r="A8242" s="65" t="s">
        <v>8866</v>
      </c>
      <c r="B8242" s="66">
        <v>591188</v>
      </c>
    </row>
    <row r="8243" spans="1:2" x14ac:dyDescent="0.25">
      <c r="A8243" s="65" t="s">
        <v>8867</v>
      </c>
      <c r="B8243" s="66">
        <v>105213</v>
      </c>
    </row>
    <row r="8244" spans="1:2" x14ac:dyDescent="0.25">
      <c r="A8244" s="65" t="s">
        <v>8868</v>
      </c>
      <c r="B8244" s="66">
        <v>217902</v>
      </c>
    </row>
    <row r="8245" spans="1:2" x14ac:dyDescent="0.25">
      <c r="A8245" s="65" t="s">
        <v>8868</v>
      </c>
      <c r="B8245" s="66">
        <v>217908</v>
      </c>
    </row>
    <row r="8246" spans="1:2" x14ac:dyDescent="0.25">
      <c r="A8246" s="65" t="s">
        <v>8869</v>
      </c>
      <c r="B8246" s="66">
        <v>43174</v>
      </c>
    </row>
    <row r="8247" spans="1:2" x14ac:dyDescent="0.25">
      <c r="A8247" s="65" t="s">
        <v>8868</v>
      </c>
      <c r="B8247" s="66">
        <v>493108</v>
      </c>
    </row>
    <row r="8248" spans="1:2" x14ac:dyDescent="0.25">
      <c r="A8248" s="65" t="s">
        <v>8870</v>
      </c>
      <c r="B8248" s="66">
        <v>106421</v>
      </c>
    </row>
    <row r="8249" spans="1:2" x14ac:dyDescent="0.25">
      <c r="A8249" s="65" t="s">
        <v>8871</v>
      </c>
      <c r="B8249" s="66">
        <v>62462</v>
      </c>
    </row>
    <row r="8250" spans="1:2" x14ac:dyDescent="0.25">
      <c r="A8250" s="65" t="s">
        <v>8872</v>
      </c>
      <c r="B8250" s="66">
        <v>65679</v>
      </c>
    </row>
    <row r="8251" spans="1:2" x14ac:dyDescent="0.25">
      <c r="A8251" s="65" t="s">
        <v>8873</v>
      </c>
      <c r="B8251" s="66">
        <v>217914</v>
      </c>
    </row>
    <row r="8252" spans="1:2" x14ac:dyDescent="0.25">
      <c r="A8252" s="65" t="s">
        <v>8874</v>
      </c>
      <c r="B8252" s="66">
        <v>59290</v>
      </c>
    </row>
    <row r="8253" spans="1:2" x14ac:dyDescent="0.25">
      <c r="A8253" s="65" t="s">
        <v>8875</v>
      </c>
      <c r="B8253" s="66">
        <v>491200</v>
      </c>
    </row>
    <row r="8254" spans="1:2" x14ac:dyDescent="0.25">
      <c r="A8254" s="65" t="s">
        <v>8875</v>
      </c>
      <c r="B8254" s="66">
        <v>575656</v>
      </c>
    </row>
    <row r="8255" spans="1:2" x14ac:dyDescent="0.25">
      <c r="A8255" s="65" t="s">
        <v>8875</v>
      </c>
      <c r="B8255" s="66">
        <v>580530</v>
      </c>
    </row>
    <row r="8256" spans="1:2" x14ac:dyDescent="0.25">
      <c r="A8256" s="65" t="s">
        <v>12671</v>
      </c>
      <c r="B8256" s="66">
        <v>592119</v>
      </c>
    </row>
    <row r="8257" spans="1:2" x14ac:dyDescent="0.25">
      <c r="A8257" s="65" t="s">
        <v>8876</v>
      </c>
      <c r="B8257" s="66">
        <v>213547</v>
      </c>
    </row>
    <row r="8258" spans="1:2" x14ac:dyDescent="0.25">
      <c r="A8258" s="65" t="s">
        <v>8877</v>
      </c>
      <c r="B8258" s="66">
        <v>217915</v>
      </c>
    </row>
    <row r="8259" spans="1:2" x14ac:dyDescent="0.25">
      <c r="A8259" s="65" t="s">
        <v>8878</v>
      </c>
      <c r="B8259" s="66">
        <v>105215</v>
      </c>
    </row>
    <row r="8260" spans="1:2" x14ac:dyDescent="0.25">
      <c r="A8260" s="65" t="s">
        <v>8879</v>
      </c>
      <c r="B8260" s="66">
        <v>590592</v>
      </c>
    </row>
    <row r="8261" spans="1:2" x14ac:dyDescent="0.25">
      <c r="A8261" s="65" t="s">
        <v>8880</v>
      </c>
      <c r="B8261" s="66">
        <v>493220</v>
      </c>
    </row>
    <row r="8262" spans="1:2" x14ac:dyDescent="0.25">
      <c r="A8262" s="65" t="s">
        <v>8881</v>
      </c>
      <c r="B8262" s="66">
        <v>213551</v>
      </c>
    </row>
    <row r="8263" spans="1:2" x14ac:dyDescent="0.25">
      <c r="A8263" s="65" t="s">
        <v>8882</v>
      </c>
      <c r="B8263" s="66">
        <v>225333</v>
      </c>
    </row>
    <row r="8264" spans="1:2" x14ac:dyDescent="0.25">
      <c r="A8264" s="65" t="s">
        <v>12672</v>
      </c>
      <c r="B8264" s="66">
        <v>594094</v>
      </c>
    </row>
    <row r="8265" spans="1:2" x14ac:dyDescent="0.25">
      <c r="A8265" s="65" t="s">
        <v>8883</v>
      </c>
      <c r="B8265" s="66">
        <v>491879</v>
      </c>
    </row>
    <row r="8266" spans="1:2" x14ac:dyDescent="0.25">
      <c r="A8266" s="65" t="s">
        <v>8884</v>
      </c>
      <c r="B8266" s="66">
        <v>586440</v>
      </c>
    </row>
    <row r="8267" spans="1:2" x14ac:dyDescent="0.25">
      <c r="A8267" s="65" t="s">
        <v>8885</v>
      </c>
      <c r="B8267" s="66">
        <v>587913</v>
      </c>
    </row>
    <row r="8268" spans="1:2" x14ac:dyDescent="0.25">
      <c r="A8268" s="65" t="s">
        <v>8886</v>
      </c>
      <c r="B8268" s="66">
        <v>262925</v>
      </c>
    </row>
    <row r="8269" spans="1:2" x14ac:dyDescent="0.25">
      <c r="A8269" s="65" t="s">
        <v>8887</v>
      </c>
      <c r="B8269" s="66">
        <v>213559</v>
      </c>
    </row>
    <row r="8270" spans="1:2" x14ac:dyDescent="0.25">
      <c r="A8270" s="65" t="s">
        <v>8888</v>
      </c>
      <c r="B8270" s="66">
        <v>494352</v>
      </c>
    </row>
    <row r="8271" spans="1:2" x14ac:dyDescent="0.25">
      <c r="A8271" s="65" t="s">
        <v>8889</v>
      </c>
      <c r="B8271" s="66">
        <v>592991</v>
      </c>
    </row>
    <row r="8272" spans="1:2" x14ac:dyDescent="0.25">
      <c r="A8272" s="65" t="s">
        <v>12673</v>
      </c>
      <c r="B8272" s="66">
        <v>590452</v>
      </c>
    </row>
    <row r="8273" spans="1:2" x14ac:dyDescent="0.25">
      <c r="A8273" s="65" t="s">
        <v>8890</v>
      </c>
      <c r="B8273" s="66">
        <v>262952</v>
      </c>
    </row>
    <row r="8274" spans="1:2" x14ac:dyDescent="0.25">
      <c r="A8274" s="65" t="s">
        <v>8891</v>
      </c>
      <c r="B8274" s="66">
        <v>493472</v>
      </c>
    </row>
    <row r="8275" spans="1:2" x14ac:dyDescent="0.25">
      <c r="A8275" s="65" t="s">
        <v>12674</v>
      </c>
      <c r="B8275" s="66">
        <v>594209</v>
      </c>
    </row>
    <row r="8276" spans="1:2" x14ac:dyDescent="0.25">
      <c r="A8276" s="65" t="s">
        <v>8892</v>
      </c>
      <c r="B8276" s="66">
        <v>105694</v>
      </c>
    </row>
    <row r="8277" spans="1:2" x14ac:dyDescent="0.25">
      <c r="A8277" s="65" t="s">
        <v>8893</v>
      </c>
      <c r="B8277" s="66">
        <v>586568</v>
      </c>
    </row>
    <row r="8278" spans="1:2" x14ac:dyDescent="0.25">
      <c r="A8278" s="65" t="s">
        <v>8894</v>
      </c>
      <c r="B8278" s="66">
        <v>104829</v>
      </c>
    </row>
    <row r="8279" spans="1:2" x14ac:dyDescent="0.25">
      <c r="A8279" s="65" t="s">
        <v>8895</v>
      </c>
      <c r="B8279" s="66">
        <v>492288</v>
      </c>
    </row>
    <row r="8280" spans="1:2" x14ac:dyDescent="0.25">
      <c r="A8280" s="65" t="s">
        <v>8896</v>
      </c>
      <c r="B8280" s="66">
        <v>491898</v>
      </c>
    </row>
    <row r="8281" spans="1:2" x14ac:dyDescent="0.25">
      <c r="A8281" s="65" t="s">
        <v>8897</v>
      </c>
      <c r="B8281" s="66">
        <v>578683</v>
      </c>
    </row>
    <row r="8282" spans="1:2" x14ac:dyDescent="0.25">
      <c r="A8282" s="65" t="s">
        <v>8898</v>
      </c>
      <c r="B8282" s="66">
        <v>577434</v>
      </c>
    </row>
    <row r="8283" spans="1:2" x14ac:dyDescent="0.25">
      <c r="A8283" s="65" t="s">
        <v>8899</v>
      </c>
      <c r="B8283" s="66">
        <v>490748</v>
      </c>
    </row>
    <row r="8284" spans="1:2" x14ac:dyDescent="0.25">
      <c r="A8284" s="65" t="s">
        <v>8900</v>
      </c>
      <c r="B8284" s="66">
        <v>494353</v>
      </c>
    </row>
    <row r="8285" spans="1:2" x14ac:dyDescent="0.25">
      <c r="A8285" s="65" t="s">
        <v>8901</v>
      </c>
      <c r="B8285" s="66">
        <v>104089</v>
      </c>
    </row>
    <row r="8286" spans="1:2" x14ac:dyDescent="0.25">
      <c r="A8286" s="65" t="s">
        <v>8901</v>
      </c>
      <c r="B8286" s="66">
        <v>372918</v>
      </c>
    </row>
    <row r="8287" spans="1:2" x14ac:dyDescent="0.25">
      <c r="A8287" s="65" t="s">
        <v>8901</v>
      </c>
      <c r="B8287" s="66">
        <v>577771</v>
      </c>
    </row>
    <row r="8288" spans="1:2" x14ac:dyDescent="0.25">
      <c r="A8288" s="65" t="s">
        <v>8901</v>
      </c>
      <c r="B8288" s="66">
        <v>593956</v>
      </c>
    </row>
    <row r="8289" spans="1:2" x14ac:dyDescent="0.25">
      <c r="A8289" s="65" t="s">
        <v>8902</v>
      </c>
      <c r="B8289" s="66">
        <v>588896</v>
      </c>
    </row>
    <row r="8290" spans="1:2" x14ac:dyDescent="0.25">
      <c r="A8290" s="65" t="s">
        <v>8903</v>
      </c>
      <c r="B8290" s="66">
        <v>104883</v>
      </c>
    </row>
    <row r="8291" spans="1:2" x14ac:dyDescent="0.25">
      <c r="A8291" s="65" t="s">
        <v>8903</v>
      </c>
      <c r="B8291" s="66">
        <v>372923</v>
      </c>
    </row>
    <row r="8292" spans="1:2" x14ac:dyDescent="0.25">
      <c r="A8292" s="65" t="s">
        <v>8903</v>
      </c>
      <c r="B8292" s="66">
        <v>65694</v>
      </c>
    </row>
    <row r="8293" spans="1:2" x14ac:dyDescent="0.25">
      <c r="A8293" s="65" t="s">
        <v>8904</v>
      </c>
      <c r="B8293" s="66">
        <v>62503</v>
      </c>
    </row>
    <row r="8294" spans="1:2" x14ac:dyDescent="0.25">
      <c r="A8294" s="65" t="s">
        <v>8905</v>
      </c>
      <c r="B8294" s="66">
        <v>590440</v>
      </c>
    </row>
    <row r="8295" spans="1:2" x14ac:dyDescent="0.25">
      <c r="A8295" s="65" t="s">
        <v>8906</v>
      </c>
      <c r="B8295" s="66">
        <v>580832</v>
      </c>
    </row>
    <row r="8296" spans="1:2" x14ac:dyDescent="0.25">
      <c r="A8296" s="65" t="s">
        <v>8907</v>
      </c>
      <c r="B8296" s="66">
        <v>213575</v>
      </c>
    </row>
    <row r="8297" spans="1:2" x14ac:dyDescent="0.25">
      <c r="A8297" s="65" t="s">
        <v>8908</v>
      </c>
      <c r="B8297" s="66">
        <v>577759</v>
      </c>
    </row>
    <row r="8298" spans="1:2" x14ac:dyDescent="0.25">
      <c r="A8298" s="65" t="s">
        <v>8908</v>
      </c>
      <c r="B8298" s="66">
        <v>579665</v>
      </c>
    </row>
    <row r="8299" spans="1:2" x14ac:dyDescent="0.25">
      <c r="A8299" s="65" t="s">
        <v>8907</v>
      </c>
      <c r="B8299" s="66">
        <v>62504</v>
      </c>
    </row>
    <row r="8300" spans="1:2" x14ac:dyDescent="0.25">
      <c r="A8300" s="65" t="s">
        <v>8909</v>
      </c>
      <c r="B8300" s="66">
        <v>62506</v>
      </c>
    </row>
    <row r="8301" spans="1:2" x14ac:dyDescent="0.25">
      <c r="A8301" s="65" t="s">
        <v>8910</v>
      </c>
      <c r="B8301" s="66">
        <v>582913</v>
      </c>
    </row>
    <row r="8302" spans="1:2" x14ac:dyDescent="0.25">
      <c r="A8302" s="65" t="s">
        <v>8911</v>
      </c>
      <c r="B8302" s="66">
        <v>492289</v>
      </c>
    </row>
    <row r="8303" spans="1:2" x14ac:dyDescent="0.25">
      <c r="A8303" s="65" t="s">
        <v>8912</v>
      </c>
      <c r="B8303" s="66">
        <v>217919</v>
      </c>
    </row>
    <row r="8304" spans="1:2" x14ac:dyDescent="0.25">
      <c r="A8304" s="65" t="s">
        <v>8913</v>
      </c>
      <c r="B8304" s="66">
        <v>372928</v>
      </c>
    </row>
    <row r="8305" spans="1:2" x14ac:dyDescent="0.25">
      <c r="A8305" s="65" t="s">
        <v>8914</v>
      </c>
      <c r="B8305" s="66">
        <v>2776</v>
      </c>
    </row>
    <row r="8306" spans="1:2" x14ac:dyDescent="0.25">
      <c r="A8306" s="65" t="s">
        <v>8915</v>
      </c>
      <c r="B8306" s="66">
        <v>544534</v>
      </c>
    </row>
    <row r="8307" spans="1:2" x14ac:dyDescent="0.25">
      <c r="A8307" s="65" t="s">
        <v>8916</v>
      </c>
      <c r="B8307" s="66">
        <v>104595</v>
      </c>
    </row>
    <row r="8308" spans="1:2" x14ac:dyDescent="0.25">
      <c r="A8308" s="65" t="s">
        <v>12675</v>
      </c>
      <c r="B8308" s="66">
        <v>593933</v>
      </c>
    </row>
    <row r="8309" spans="1:2" x14ac:dyDescent="0.25">
      <c r="A8309" s="65" t="s">
        <v>8917</v>
      </c>
      <c r="B8309" s="66">
        <v>104292</v>
      </c>
    </row>
    <row r="8310" spans="1:2" x14ac:dyDescent="0.25">
      <c r="A8310" s="65" t="s">
        <v>12676</v>
      </c>
      <c r="B8310" s="66">
        <v>592469</v>
      </c>
    </row>
    <row r="8311" spans="1:2" x14ac:dyDescent="0.25">
      <c r="A8311" s="65" t="s">
        <v>12676</v>
      </c>
      <c r="B8311" s="66">
        <v>591923</v>
      </c>
    </row>
    <row r="8312" spans="1:2" x14ac:dyDescent="0.25">
      <c r="A8312" s="65" t="s">
        <v>8918</v>
      </c>
      <c r="B8312" s="66">
        <v>591337</v>
      </c>
    </row>
    <row r="8313" spans="1:2" x14ac:dyDescent="0.25">
      <c r="A8313" s="65" t="s">
        <v>8919</v>
      </c>
      <c r="B8313" s="66">
        <v>2781</v>
      </c>
    </row>
    <row r="8314" spans="1:2" x14ac:dyDescent="0.25">
      <c r="A8314" s="65" t="s">
        <v>8920</v>
      </c>
      <c r="B8314" s="66">
        <v>593443</v>
      </c>
    </row>
    <row r="8315" spans="1:2" x14ac:dyDescent="0.25">
      <c r="A8315" s="65" t="s">
        <v>8921</v>
      </c>
      <c r="B8315" s="66">
        <v>582594</v>
      </c>
    </row>
    <row r="8316" spans="1:2" x14ac:dyDescent="0.25">
      <c r="A8316" s="65" t="s">
        <v>8922</v>
      </c>
      <c r="B8316" s="66">
        <v>589475</v>
      </c>
    </row>
    <row r="8317" spans="1:2" x14ac:dyDescent="0.25">
      <c r="A8317" s="65" t="s">
        <v>8923</v>
      </c>
      <c r="B8317" s="66">
        <v>492172</v>
      </c>
    </row>
    <row r="8318" spans="1:2" x14ac:dyDescent="0.25">
      <c r="A8318" s="65" t="s">
        <v>8924</v>
      </c>
      <c r="B8318" s="66">
        <v>593404</v>
      </c>
    </row>
    <row r="8319" spans="1:2" x14ac:dyDescent="0.25">
      <c r="A8319" s="65" t="s">
        <v>8925</v>
      </c>
      <c r="B8319" s="66">
        <v>589722</v>
      </c>
    </row>
    <row r="8320" spans="1:2" x14ac:dyDescent="0.25">
      <c r="A8320" s="65" t="s">
        <v>8926</v>
      </c>
      <c r="B8320" s="66">
        <v>486413</v>
      </c>
    </row>
    <row r="8321" spans="1:2" x14ac:dyDescent="0.25">
      <c r="A8321" s="65" t="s">
        <v>8927</v>
      </c>
      <c r="B8321" s="66">
        <v>365780</v>
      </c>
    </row>
    <row r="8322" spans="1:2" x14ac:dyDescent="0.25">
      <c r="A8322" s="65" t="s">
        <v>8928</v>
      </c>
      <c r="B8322" s="66">
        <v>374699</v>
      </c>
    </row>
    <row r="8323" spans="1:2" x14ac:dyDescent="0.25">
      <c r="A8323" s="65" t="s">
        <v>8929</v>
      </c>
      <c r="B8323" s="66">
        <v>217927</v>
      </c>
    </row>
    <row r="8324" spans="1:2" x14ac:dyDescent="0.25">
      <c r="A8324" s="65" t="s">
        <v>8930</v>
      </c>
      <c r="B8324" s="66">
        <v>592039</v>
      </c>
    </row>
    <row r="8325" spans="1:2" x14ac:dyDescent="0.25">
      <c r="A8325" s="65" t="s">
        <v>8931</v>
      </c>
      <c r="B8325" s="66">
        <v>588937</v>
      </c>
    </row>
    <row r="8326" spans="1:2" x14ac:dyDescent="0.25">
      <c r="A8326" s="65" t="s">
        <v>8932</v>
      </c>
      <c r="B8326" s="66">
        <v>585533</v>
      </c>
    </row>
    <row r="8327" spans="1:2" x14ac:dyDescent="0.25">
      <c r="A8327" s="65" t="s">
        <v>8933</v>
      </c>
      <c r="B8327" s="66">
        <v>372954</v>
      </c>
    </row>
    <row r="8328" spans="1:2" x14ac:dyDescent="0.25">
      <c r="A8328" s="65" t="s">
        <v>8934</v>
      </c>
      <c r="B8328" s="66">
        <v>583530</v>
      </c>
    </row>
    <row r="8329" spans="1:2" x14ac:dyDescent="0.25">
      <c r="A8329" s="65" t="s">
        <v>8935</v>
      </c>
      <c r="B8329" s="66">
        <v>585567</v>
      </c>
    </row>
    <row r="8330" spans="1:2" x14ac:dyDescent="0.25">
      <c r="A8330" s="65" t="s">
        <v>8935</v>
      </c>
      <c r="B8330" s="66">
        <v>581050</v>
      </c>
    </row>
    <row r="8331" spans="1:2" x14ac:dyDescent="0.25">
      <c r="A8331" s="65" t="s">
        <v>8936</v>
      </c>
      <c r="B8331" s="66">
        <v>493468</v>
      </c>
    </row>
    <row r="8332" spans="1:2" x14ac:dyDescent="0.25">
      <c r="A8332" s="65" t="s">
        <v>8937</v>
      </c>
      <c r="B8332" s="66">
        <v>65714</v>
      </c>
    </row>
    <row r="8333" spans="1:2" x14ac:dyDescent="0.25">
      <c r="A8333" s="65" t="s">
        <v>8938</v>
      </c>
      <c r="B8333" s="66">
        <v>106647</v>
      </c>
    </row>
    <row r="8334" spans="1:2" x14ac:dyDescent="0.25">
      <c r="A8334" s="65" t="s">
        <v>8939</v>
      </c>
      <c r="B8334" s="66">
        <v>210608</v>
      </c>
    </row>
    <row r="8335" spans="1:2" x14ac:dyDescent="0.25">
      <c r="A8335" s="65" t="s">
        <v>8940</v>
      </c>
      <c r="B8335" s="66">
        <v>490744</v>
      </c>
    </row>
    <row r="8336" spans="1:2" x14ac:dyDescent="0.25">
      <c r="A8336" s="65" t="s">
        <v>8941</v>
      </c>
      <c r="B8336" s="66">
        <v>217929</v>
      </c>
    </row>
    <row r="8337" spans="1:2" x14ac:dyDescent="0.25">
      <c r="A8337" s="65" t="s">
        <v>8942</v>
      </c>
      <c r="B8337" s="66">
        <v>589442</v>
      </c>
    </row>
    <row r="8338" spans="1:2" x14ac:dyDescent="0.25">
      <c r="A8338" s="65" t="s">
        <v>1002</v>
      </c>
      <c r="B8338" s="66">
        <v>590158</v>
      </c>
    </row>
    <row r="8339" spans="1:2" x14ac:dyDescent="0.25">
      <c r="A8339" s="65" t="s">
        <v>8943</v>
      </c>
      <c r="B8339" s="66">
        <v>213652</v>
      </c>
    </row>
    <row r="8340" spans="1:2" x14ac:dyDescent="0.25">
      <c r="A8340" s="65" t="s">
        <v>8944</v>
      </c>
      <c r="B8340" s="66">
        <v>225338</v>
      </c>
    </row>
    <row r="8341" spans="1:2" x14ac:dyDescent="0.25">
      <c r="A8341" s="65" t="s">
        <v>8945</v>
      </c>
      <c r="B8341" s="66">
        <v>486094</v>
      </c>
    </row>
    <row r="8342" spans="1:2" x14ac:dyDescent="0.25">
      <c r="A8342" s="65" t="s">
        <v>8946</v>
      </c>
      <c r="B8342" s="66">
        <v>591218</v>
      </c>
    </row>
    <row r="8343" spans="1:2" x14ac:dyDescent="0.25">
      <c r="A8343" s="65" t="s">
        <v>8947</v>
      </c>
      <c r="B8343" s="66">
        <v>576078</v>
      </c>
    </row>
    <row r="8344" spans="1:2" x14ac:dyDescent="0.25">
      <c r="A8344" s="65" t="s">
        <v>8948</v>
      </c>
      <c r="B8344" s="66">
        <v>584805</v>
      </c>
    </row>
    <row r="8345" spans="1:2" x14ac:dyDescent="0.25">
      <c r="A8345" s="65" t="s">
        <v>8949</v>
      </c>
      <c r="B8345" s="66">
        <v>589663</v>
      </c>
    </row>
    <row r="8346" spans="1:2" x14ac:dyDescent="0.25">
      <c r="A8346" s="65" t="s">
        <v>8950</v>
      </c>
      <c r="B8346" s="66">
        <v>62570</v>
      </c>
    </row>
    <row r="8347" spans="1:2" x14ac:dyDescent="0.25">
      <c r="A8347" s="65" t="s">
        <v>8951</v>
      </c>
      <c r="B8347" s="66">
        <v>575761</v>
      </c>
    </row>
    <row r="8348" spans="1:2" x14ac:dyDescent="0.25">
      <c r="A8348" s="65" t="s">
        <v>8952</v>
      </c>
      <c r="B8348" s="66">
        <v>492882</v>
      </c>
    </row>
    <row r="8349" spans="1:2" x14ac:dyDescent="0.25">
      <c r="A8349" s="65" t="s">
        <v>8953</v>
      </c>
      <c r="B8349" s="66">
        <v>276727</v>
      </c>
    </row>
    <row r="8350" spans="1:2" x14ac:dyDescent="0.25">
      <c r="A8350" s="65" t="s">
        <v>8954</v>
      </c>
      <c r="B8350" s="66">
        <v>592646</v>
      </c>
    </row>
    <row r="8351" spans="1:2" x14ac:dyDescent="0.25">
      <c r="A8351" s="65" t="s">
        <v>8955</v>
      </c>
      <c r="B8351" s="66">
        <v>593736</v>
      </c>
    </row>
    <row r="8352" spans="1:2" x14ac:dyDescent="0.25">
      <c r="A8352" s="65" t="s">
        <v>8956</v>
      </c>
      <c r="B8352" s="66">
        <v>588990</v>
      </c>
    </row>
    <row r="8353" spans="1:2" x14ac:dyDescent="0.25">
      <c r="A8353" s="65" t="s">
        <v>8957</v>
      </c>
      <c r="B8353" s="66">
        <v>300071</v>
      </c>
    </row>
    <row r="8354" spans="1:2" x14ac:dyDescent="0.25">
      <c r="A8354" s="65" t="s">
        <v>8958</v>
      </c>
      <c r="B8354" s="66">
        <v>579897</v>
      </c>
    </row>
    <row r="8355" spans="1:2" x14ac:dyDescent="0.25">
      <c r="A8355" s="65" t="s">
        <v>8959</v>
      </c>
      <c r="B8355" s="66">
        <v>578777</v>
      </c>
    </row>
    <row r="8356" spans="1:2" x14ac:dyDescent="0.25">
      <c r="A8356" s="65" t="s">
        <v>8960</v>
      </c>
      <c r="B8356" s="66">
        <v>213679</v>
      </c>
    </row>
    <row r="8357" spans="1:2" x14ac:dyDescent="0.25">
      <c r="A8357" s="65" t="s">
        <v>8960</v>
      </c>
      <c r="B8357" s="66">
        <v>213680</v>
      </c>
    </row>
    <row r="8358" spans="1:2" x14ac:dyDescent="0.25">
      <c r="A8358" s="65" t="s">
        <v>146</v>
      </c>
      <c r="B8358" s="66">
        <v>587708</v>
      </c>
    </row>
    <row r="8359" spans="1:2" x14ac:dyDescent="0.25">
      <c r="A8359" s="65" t="s">
        <v>8961</v>
      </c>
      <c r="B8359" s="66">
        <v>588249</v>
      </c>
    </row>
    <row r="8360" spans="1:2" x14ac:dyDescent="0.25">
      <c r="A8360" s="65" t="s">
        <v>8962</v>
      </c>
      <c r="B8360" s="66">
        <v>593045</v>
      </c>
    </row>
    <row r="8361" spans="1:2" x14ac:dyDescent="0.25">
      <c r="A8361" s="65" t="s">
        <v>12677</v>
      </c>
      <c r="B8361" s="66">
        <v>594452</v>
      </c>
    </row>
    <row r="8362" spans="1:2" x14ac:dyDescent="0.25">
      <c r="A8362" s="65" t="s">
        <v>8963</v>
      </c>
      <c r="B8362" s="66">
        <v>589046</v>
      </c>
    </row>
    <row r="8363" spans="1:2" x14ac:dyDescent="0.25">
      <c r="A8363" s="65" t="s">
        <v>8964</v>
      </c>
      <c r="B8363" s="66">
        <v>577896</v>
      </c>
    </row>
    <row r="8364" spans="1:2" x14ac:dyDescent="0.25">
      <c r="A8364" s="65" t="s">
        <v>8965</v>
      </c>
      <c r="B8364" s="66">
        <v>274171</v>
      </c>
    </row>
    <row r="8365" spans="1:2" x14ac:dyDescent="0.25">
      <c r="A8365" s="65" t="s">
        <v>8966</v>
      </c>
      <c r="B8365" s="66">
        <v>586007</v>
      </c>
    </row>
    <row r="8366" spans="1:2" x14ac:dyDescent="0.25">
      <c r="A8366" s="65" t="s">
        <v>12678</v>
      </c>
      <c r="B8366" s="66">
        <v>590116</v>
      </c>
    </row>
    <row r="8367" spans="1:2" x14ac:dyDescent="0.25">
      <c r="A8367" s="65" t="s">
        <v>8967</v>
      </c>
      <c r="B8367" s="66">
        <v>588325</v>
      </c>
    </row>
    <row r="8368" spans="1:2" x14ac:dyDescent="0.25">
      <c r="A8368" s="65" t="s">
        <v>8968</v>
      </c>
      <c r="B8368" s="66">
        <v>581685</v>
      </c>
    </row>
    <row r="8369" spans="1:2" x14ac:dyDescent="0.25">
      <c r="A8369" s="65" t="s">
        <v>8969</v>
      </c>
      <c r="B8369" s="66">
        <v>582566</v>
      </c>
    </row>
    <row r="8370" spans="1:2" x14ac:dyDescent="0.25">
      <c r="A8370" s="65" t="s">
        <v>8970</v>
      </c>
      <c r="B8370" s="66">
        <v>592690</v>
      </c>
    </row>
    <row r="8371" spans="1:2" x14ac:dyDescent="0.25">
      <c r="A8371" s="65" t="s">
        <v>8971</v>
      </c>
      <c r="B8371" s="66">
        <v>217941</v>
      </c>
    </row>
    <row r="8372" spans="1:2" x14ac:dyDescent="0.25">
      <c r="A8372" s="65" t="s">
        <v>8972</v>
      </c>
      <c r="B8372" s="66">
        <v>591030</v>
      </c>
    </row>
    <row r="8373" spans="1:2" x14ac:dyDescent="0.25">
      <c r="A8373" s="65" t="s">
        <v>8973</v>
      </c>
      <c r="B8373" s="66">
        <v>578081</v>
      </c>
    </row>
    <row r="8374" spans="1:2" x14ac:dyDescent="0.25">
      <c r="A8374" s="65" t="s">
        <v>8974</v>
      </c>
      <c r="B8374" s="66">
        <v>588461</v>
      </c>
    </row>
    <row r="8375" spans="1:2" x14ac:dyDescent="0.25">
      <c r="A8375" s="65" t="s">
        <v>8975</v>
      </c>
      <c r="B8375" s="66">
        <v>575456</v>
      </c>
    </row>
    <row r="8376" spans="1:2" x14ac:dyDescent="0.25">
      <c r="A8376" s="65" t="s">
        <v>8976</v>
      </c>
      <c r="B8376" s="66">
        <v>588281</v>
      </c>
    </row>
    <row r="8377" spans="1:2" x14ac:dyDescent="0.25">
      <c r="A8377" s="65" t="s">
        <v>12679</v>
      </c>
      <c r="B8377" s="66">
        <v>594267</v>
      </c>
    </row>
    <row r="8378" spans="1:2" x14ac:dyDescent="0.25">
      <c r="A8378" s="65" t="s">
        <v>8977</v>
      </c>
      <c r="B8378" s="66">
        <v>274691</v>
      </c>
    </row>
    <row r="8379" spans="1:2" x14ac:dyDescent="0.25">
      <c r="A8379" s="65" t="s">
        <v>8978</v>
      </c>
      <c r="B8379" s="66">
        <v>225347</v>
      </c>
    </row>
    <row r="8380" spans="1:2" x14ac:dyDescent="0.25">
      <c r="A8380" s="65" t="s">
        <v>8979</v>
      </c>
      <c r="B8380" s="66">
        <v>591197</v>
      </c>
    </row>
    <row r="8381" spans="1:2" x14ac:dyDescent="0.25">
      <c r="A8381" s="65" t="s">
        <v>147</v>
      </c>
      <c r="B8381" s="66">
        <v>590086</v>
      </c>
    </row>
    <row r="8382" spans="1:2" x14ac:dyDescent="0.25">
      <c r="A8382" s="65" t="s">
        <v>8980</v>
      </c>
      <c r="B8382" s="66">
        <v>104603</v>
      </c>
    </row>
    <row r="8383" spans="1:2" x14ac:dyDescent="0.25">
      <c r="A8383" s="65" t="s">
        <v>8981</v>
      </c>
      <c r="B8383" s="66">
        <v>494361</v>
      </c>
    </row>
    <row r="8384" spans="1:2" x14ac:dyDescent="0.25">
      <c r="A8384" s="65" t="s">
        <v>8982</v>
      </c>
      <c r="B8384" s="66">
        <v>591442</v>
      </c>
    </row>
    <row r="8385" spans="1:2" x14ac:dyDescent="0.25">
      <c r="A8385" s="65" t="s">
        <v>148</v>
      </c>
      <c r="B8385" s="66">
        <v>590765</v>
      </c>
    </row>
    <row r="8386" spans="1:2" x14ac:dyDescent="0.25">
      <c r="A8386" s="65" t="s">
        <v>8983</v>
      </c>
      <c r="B8386" s="66">
        <v>276268</v>
      </c>
    </row>
    <row r="8387" spans="1:2" x14ac:dyDescent="0.25">
      <c r="A8387" s="65" t="s">
        <v>8984</v>
      </c>
      <c r="B8387" s="66">
        <v>593375</v>
      </c>
    </row>
    <row r="8388" spans="1:2" x14ac:dyDescent="0.25">
      <c r="A8388" s="65" t="s">
        <v>8985</v>
      </c>
      <c r="B8388" s="66">
        <v>490999</v>
      </c>
    </row>
    <row r="8389" spans="1:2" x14ac:dyDescent="0.25">
      <c r="A8389" s="65" t="s">
        <v>12680</v>
      </c>
      <c r="B8389" s="66">
        <v>594216</v>
      </c>
    </row>
    <row r="8390" spans="1:2" x14ac:dyDescent="0.25">
      <c r="A8390" s="65" t="s">
        <v>8986</v>
      </c>
      <c r="B8390" s="66">
        <v>589629</v>
      </c>
    </row>
    <row r="8391" spans="1:2" x14ac:dyDescent="0.25">
      <c r="A8391" s="65" t="s">
        <v>8987</v>
      </c>
      <c r="B8391" s="66">
        <v>217943</v>
      </c>
    </row>
    <row r="8392" spans="1:2" x14ac:dyDescent="0.25">
      <c r="A8392" s="65" t="s">
        <v>8988</v>
      </c>
      <c r="B8392" s="66">
        <v>2821</v>
      </c>
    </row>
    <row r="8393" spans="1:2" x14ac:dyDescent="0.25">
      <c r="A8393" s="65" t="s">
        <v>8989</v>
      </c>
      <c r="B8393" s="66">
        <v>586894</v>
      </c>
    </row>
    <row r="8394" spans="1:2" x14ac:dyDescent="0.25">
      <c r="A8394" s="65" t="s">
        <v>149</v>
      </c>
      <c r="B8394" s="66">
        <v>578282</v>
      </c>
    </row>
    <row r="8395" spans="1:2" x14ac:dyDescent="0.25">
      <c r="A8395" s="65" t="s">
        <v>149</v>
      </c>
      <c r="B8395" s="66">
        <v>588491</v>
      </c>
    </row>
    <row r="8396" spans="1:2" x14ac:dyDescent="0.25">
      <c r="A8396" s="65" t="s">
        <v>8990</v>
      </c>
      <c r="B8396" s="66">
        <v>593089</v>
      </c>
    </row>
    <row r="8397" spans="1:2" x14ac:dyDescent="0.25">
      <c r="A8397" s="65" t="s">
        <v>8991</v>
      </c>
      <c r="B8397" s="66">
        <v>579345</v>
      </c>
    </row>
    <row r="8398" spans="1:2" x14ac:dyDescent="0.25">
      <c r="A8398" s="65" t="s">
        <v>8992</v>
      </c>
      <c r="B8398" s="66">
        <v>592701</v>
      </c>
    </row>
    <row r="8399" spans="1:2" x14ac:dyDescent="0.25">
      <c r="A8399" s="65" t="s">
        <v>8993</v>
      </c>
      <c r="B8399" s="66">
        <v>491103</v>
      </c>
    </row>
    <row r="8400" spans="1:2" x14ac:dyDescent="0.25">
      <c r="A8400" s="65" t="s">
        <v>8994</v>
      </c>
      <c r="B8400" s="66">
        <v>2824</v>
      </c>
    </row>
    <row r="8401" spans="1:2" x14ac:dyDescent="0.25">
      <c r="A8401" s="65" t="s">
        <v>12681</v>
      </c>
      <c r="B8401" s="66">
        <v>213813</v>
      </c>
    </row>
    <row r="8402" spans="1:2" x14ac:dyDescent="0.25">
      <c r="A8402" s="65" t="s">
        <v>8995</v>
      </c>
      <c r="B8402" s="66">
        <v>580474</v>
      </c>
    </row>
    <row r="8403" spans="1:2" x14ac:dyDescent="0.25">
      <c r="A8403" s="65" t="s">
        <v>8996</v>
      </c>
      <c r="B8403" s="66">
        <v>586514</v>
      </c>
    </row>
    <row r="8404" spans="1:2" x14ac:dyDescent="0.25">
      <c r="A8404" s="65" t="s">
        <v>8997</v>
      </c>
      <c r="B8404" s="66">
        <v>493376</v>
      </c>
    </row>
    <row r="8405" spans="1:2" x14ac:dyDescent="0.25">
      <c r="A8405" s="65" t="s">
        <v>8998</v>
      </c>
      <c r="B8405" s="66">
        <v>497390</v>
      </c>
    </row>
    <row r="8406" spans="1:2" x14ac:dyDescent="0.25">
      <c r="A8406" s="65" t="s">
        <v>8999</v>
      </c>
      <c r="B8406" s="66">
        <v>483574</v>
      </c>
    </row>
    <row r="8407" spans="1:2" x14ac:dyDescent="0.25">
      <c r="A8407" s="65" t="s">
        <v>9000</v>
      </c>
      <c r="B8407" s="66">
        <v>217947</v>
      </c>
    </row>
    <row r="8408" spans="1:2" x14ac:dyDescent="0.25">
      <c r="A8408" s="65" t="s">
        <v>9001</v>
      </c>
      <c r="B8408" s="66">
        <v>483581</v>
      </c>
    </row>
    <row r="8409" spans="1:2" x14ac:dyDescent="0.25">
      <c r="A8409" s="65" t="s">
        <v>9002</v>
      </c>
      <c r="B8409" s="66">
        <v>373075</v>
      </c>
    </row>
    <row r="8410" spans="1:2" x14ac:dyDescent="0.25">
      <c r="A8410" s="65" t="s">
        <v>9003</v>
      </c>
      <c r="B8410" s="66">
        <v>104614</v>
      </c>
    </row>
    <row r="8411" spans="1:2" x14ac:dyDescent="0.25">
      <c r="A8411" s="65" t="s">
        <v>9004</v>
      </c>
      <c r="B8411" s="66">
        <v>225362</v>
      </c>
    </row>
    <row r="8412" spans="1:2" x14ac:dyDescent="0.25">
      <c r="A8412" s="65" t="s">
        <v>9005</v>
      </c>
      <c r="B8412" s="66">
        <v>104294</v>
      </c>
    </row>
    <row r="8413" spans="1:2" x14ac:dyDescent="0.25">
      <c r="A8413" s="65" t="s">
        <v>9006</v>
      </c>
      <c r="B8413" s="66">
        <v>213832</v>
      </c>
    </row>
    <row r="8414" spans="1:2" x14ac:dyDescent="0.25">
      <c r="A8414" s="65" t="s">
        <v>9007</v>
      </c>
      <c r="B8414" s="66">
        <v>104615</v>
      </c>
    </row>
    <row r="8415" spans="1:2" x14ac:dyDescent="0.25">
      <c r="A8415" s="65" t="s">
        <v>9008</v>
      </c>
      <c r="B8415" s="66">
        <v>217966</v>
      </c>
    </row>
    <row r="8416" spans="1:2" x14ac:dyDescent="0.25">
      <c r="A8416" s="65" t="s">
        <v>9007</v>
      </c>
      <c r="B8416" s="66">
        <v>491736</v>
      </c>
    </row>
    <row r="8417" spans="1:2" x14ac:dyDescent="0.25">
      <c r="A8417" s="65" t="s">
        <v>9007</v>
      </c>
      <c r="B8417" s="66">
        <v>575306</v>
      </c>
    </row>
    <row r="8418" spans="1:2" x14ac:dyDescent="0.25">
      <c r="A8418" s="65" t="s">
        <v>9008</v>
      </c>
      <c r="B8418" s="66">
        <v>576059</v>
      </c>
    </row>
    <row r="8419" spans="1:2" x14ac:dyDescent="0.25">
      <c r="A8419" s="65" t="s">
        <v>9007</v>
      </c>
      <c r="B8419" s="66">
        <v>576577</v>
      </c>
    </row>
    <row r="8420" spans="1:2" x14ac:dyDescent="0.25">
      <c r="A8420" s="65" t="s">
        <v>9008</v>
      </c>
      <c r="B8420" s="66">
        <v>578037</v>
      </c>
    </row>
    <row r="8421" spans="1:2" x14ac:dyDescent="0.25">
      <c r="A8421" s="65" t="s">
        <v>9008</v>
      </c>
      <c r="B8421" s="66">
        <v>582405</v>
      </c>
    </row>
    <row r="8422" spans="1:2" x14ac:dyDescent="0.25">
      <c r="A8422" s="65" t="s">
        <v>9008</v>
      </c>
      <c r="B8422" s="66">
        <v>582696</v>
      </c>
    </row>
    <row r="8423" spans="1:2" x14ac:dyDescent="0.25">
      <c r="A8423" s="65" t="s">
        <v>9007</v>
      </c>
      <c r="B8423" s="66">
        <v>64803</v>
      </c>
    </row>
    <row r="8424" spans="1:2" x14ac:dyDescent="0.25">
      <c r="A8424" s="65" t="s">
        <v>9009</v>
      </c>
      <c r="B8424" s="66">
        <v>105236</v>
      </c>
    </row>
    <row r="8425" spans="1:2" x14ac:dyDescent="0.25">
      <c r="A8425" s="65" t="s">
        <v>9010</v>
      </c>
      <c r="B8425" s="66">
        <v>67253</v>
      </c>
    </row>
    <row r="8426" spans="1:2" x14ac:dyDescent="0.25">
      <c r="A8426" s="65" t="s">
        <v>9011</v>
      </c>
      <c r="B8426" s="66">
        <v>593538</v>
      </c>
    </row>
    <row r="8427" spans="1:2" x14ac:dyDescent="0.25">
      <c r="A8427" s="65" t="s">
        <v>9012</v>
      </c>
      <c r="B8427" s="66">
        <v>105237</v>
      </c>
    </row>
    <row r="8428" spans="1:2" x14ac:dyDescent="0.25">
      <c r="A8428" s="65" t="s">
        <v>9013</v>
      </c>
      <c r="B8428" s="66">
        <v>217975</v>
      </c>
    </row>
    <row r="8429" spans="1:2" x14ac:dyDescent="0.25">
      <c r="A8429" s="65" t="s">
        <v>9014</v>
      </c>
      <c r="B8429" s="66">
        <v>104095</v>
      </c>
    </row>
    <row r="8430" spans="1:2" x14ac:dyDescent="0.25">
      <c r="A8430" s="65" t="s">
        <v>9015</v>
      </c>
      <c r="B8430" s="66">
        <v>67259</v>
      </c>
    </row>
    <row r="8431" spans="1:2" x14ac:dyDescent="0.25">
      <c r="A8431" s="65" t="s">
        <v>9016</v>
      </c>
      <c r="B8431" s="66">
        <v>106477</v>
      </c>
    </row>
    <row r="8432" spans="1:2" x14ac:dyDescent="0.25">
      <c r="A8432" s="65" t="s">
        <v>9017</v>
      </c>
      <c r="B8432" s="66">
        <v>220152</v>
      </c>
    </row>
    <row r="8433" spans="1:2" x14ac:dyDescent="0.25">
      <c r="A8433" s="65" t="s">
        <v>9018</v>
      </c>
      <c r="B8433" s="66">
        <v>59327</v>
      </c>
    </row>
    <row r="8434" spans="1:2" x14ac:dyDescent="0.25">
      <c r="A8434" s="65" t="s">
        <v>9019</v>
      </c>
      <c r="B8434" s="66">
        <v>576372</v>
      </c>
    </row>
    <row r="8435" spans="1:2" x14ac:dyDescent="0.25">
      <c r="A8435" s="65" t="s">
        <v>9020</v>
      </c>
      <c r="B8435" s="66">
        <v>587181</v>
      </c>
    </row>
    <row r="8436" spans="1:2" x14ac:dyDescent="0.25">
      <c r="A8436" s="65" t="s">
        <v>9021</v>
      </c>
      <c r="B8436" s="66">
        <v>586886</v>
      </c>
    </row>
    <row r="8437" spans="1:2" x14ac:dyDescent="0.25">
      <c r="A8437" s="65" t="s">
        <v>9022</v>
      </c>
      <c r="B8437" s="66">
        <v>491534</v>
      </c>
    </row>
    <row r="8438" spans="1:2" x14ac:dyDescent="0.25">
      <c r="A8438" s="65" t="s">
        <v>9023</v>
      </c>
      <c r="B8438" s="66">
        <v>213861</v>
      </c>
    </row>
    <row r="8439" spans="1:2" x14ac:dyDescent="0.25">
      <c r="A8439" s="65" t="s">
        <v>9024</v>
      </c>
      <c r="B8439" s="66">
        <v>105798</v>
      </c>
    </row>
    <row r="8440" spans="1:2" x14ac:dyDescent="0.25">
      <c r="A8440" s="65" t="s">
        <v>9025</v>
      </c>
      <c r="B8440" s="66">
        <v>42664</v>
      </c>
    </row>
    <row r="8441" spans="1:2" x14ac:dyDescent="0.25">
      <c r="A8441" s="65" t="s">
        <v>9026</v>
      </c>
      <c r="B8441" s="66">
        <v>104619</v>
      </c>
    </row>
    <row r="8442" spans="1:2" x14ac:dyDescent="0.25">
      <c r="A8442" s="65" t="s">
        <v>9027</v>
      </c>
      <c r="B8442" s="66">
        <v>217981</v>
      </c>
    </row>
    <row r="8443" spans="1:2" x14ac:dyDescent="0.25">
      <c r="A8443" s="65" t="s">
        <v>9028</v>
      </c>
      <c r="B8443" s="66">
        <v>213868</v>
      </c>
    </row>
    <row r="8444" spans="1:2" x14ac:dyDescent="0.25">
      <c r="A8444" s="65" t="s">
        <v>9028</v>
      </c>
      <c r="B8444" s="66">
        <v>59334</v>
      </c>
    </row>
    <row r="8445" spans="1:2" x14ac:dyDescent="0.25">
      <c r="A8445" s="65" t="s">
        <v>9029</v>
      </c>
      <c r="B8445" s="66">
        <v>106479</v>
      </c>
    </row>
    <row r="8446" spans="1:2" x14ac:dyDescent="0.25">
      <c r="A8446" s="65" t="s">
        <v>9030</v>
      </c>
      <c r="B8446" s="66">
        <v>577552</v>
      </c>
    </row>
    <row r="8447" spans="1:2" x14ac:dyDescent="0.25">
      <c r="A8447" s="65" t="s">
        <v>9031</v>
      </c>
      <c r="B8447" s="66">
        <v>579882</v>
      </c>
    </row>
    <row r="8448" spans="1:2" x14ac:dyDescent="0.25">
      <c r="A8448" s="65" t="s">
        <v>9032</v>
      </c>
      <c r="B8448" s="66">
        <v>580905</v>
      </c>
    </row>
    <row r="8449" spans="1:2" x14ac:dyDescent="0.25">
      <c r="A8449" s="65" t="s">
        <v>9033</v>
      </c>
      <c r="B8449" s="66">
        <v>105962</v>
      </c>
    </row>
    <row r="8450" spans="1:2" x14ac:dyDescent="0.25">
      <c r="A8450" s="65" t="s">
        <v>9034</v>
      </c>
      <c r="B8450" s="66">
        <v>585532</v>
      </c>
    </row>
    <row r="8451" spans="1:2" x14ac:dyDescent="0.25">
      <c r="A8451" s="65" t="s">
        <v>9035</v>
      </c>
      <c r="B8451" s="66">
        <v>494367</v>
      </c>
    </row>
    <row r="8452" spans="1:2" x14ac:dyDescent="0.25">
      <c r="A8452" s="65" t="s">
        <v>9036</v>
      </c>
      <c r="B8452" s="66">
        <v>45023</v>
      </c>
    </row>
    <row r="8453" spans="1:2" x14ac:dyDescent="0.25">
      <c r="A8453" s="65" t="s">
        <v>9037</v>
      </c>
      <c r="B8453" s="66">
        <v>577731</v>
      </c>
    </row>
    <row r="8454" spans="1:2" x14ac:dyDescent="0.25">
      <c r="A8454" s="65" t="s">
        <v>9038</v>
      </c>
      <c r="B8454" s="66">
        <v>590990</v>
      </c>
    </row>
    <row r="8455" spans="1:2" x14ac:dyDescent="0.25">
      <c r="A8455" s="65" t="s">
        <v>9039</v>
      </c>
      <c r="B8455" s="66">
        <v>589347</v>
      </c>
    </row>
    <row r="8456" spans="1:2" x14ac:dyDescent="0.25">
      <c r="A8456" s="65" t="s">
        <v>9040</v>
      </c>
      <c r="B8456" s="66">
        <v>589753</v>
      </c>
    </row>
    <row r="8457" spans="1:2" x14ac:dyDescent="0.25">
      <c r="A8457" s="65" t="s">
        <v>9041</v>
      </c>
      <c r="B8457" s="66">
        <v>591632</v>
      </c>
    </row>
    <row r="8458" spans="1:2" x14ac:dyDescent="0.25">
      <c r="A8458" s="65" t="s">
        <v>9042</v>
      </c>
      <c r="B8458" s="66">
        <v>589850</v>
      </c>
    </row>
    <row r="8459" spans="1:2" x14ac:dyDescent="0.25">
      <c r="A8459" s="65" t="s">
        <v>9043</v>
      </c>
      <c r="B8459" s="66">
        <v>578686</v>
      </c>
    </row>
    <row r="8460" spans="1:2" x14ac:dyDescent="0.25">
      <c r="A8460" s="65" t="s">
        <v>9044</v>
      </c>
      <c r="B8460" s="66">
        <v>580532</v>
      </c>
    </row>
    <row r="8461" spans="1:2" x14ac:dyDescent="0.25">
      <c r="A8461" s="65" t="s">
        <v>9045</v>
      </c>
      <c r="B8461" s="66">
        <v>493462</v>
      </c>
    </row>
    <row r="8462" spans="1:2" x14ac:dyDescent="0.25">
      <c r="A8462" s="65" t="s">
        <v>9046</v>
      </c>
      <c r="B8462" s="66">
        <v>216041</v>
      </c>
    </row>
    <row r="8463" spans="1:2" x14ac:dyDescent="0.25">
      <c r="A8463" s="65" t="s">
        <v>9047</v>
      </c>
      <c r="B8463" s="66">
        <v>592659</v>
      </c>
    </row>
    <row r="8464" spans="1:2" x14ac:dyDescent="0.25">
      <c r="A8464" s="65" t="s">
        <v>9048</v>
      </c>
      <c r="B8464" s="66">
        <v>106369</v>
      </c>
    </row>
    <row r="8465" spans="1:2" x14ac:dyDescent="0.25">
      <c r="A8465" s="65" t="s">
        <v>9049</v>
      </c>
      <c r="B8465" s="66">
        <v>491456</v>
      </c>
    </row>
    <row r="8466" spans="1:2" x14ac:dyDescent="0.25">
      <c r="A8466" s="65" t="s">
        <v>9050</v>
      </c>
      <c r="B8466" s="66">
        <v>584801</v>
      </c>
    </row>
    <row r="8467" spans="1:2" x14ac:dyDescent="0.25">
      <c r="A8467" s="65" t="s">
        <v>9051</v>
      </c>
      <c r="B8467" s="66">
        <v>592580</v>
      </c>
    </row>
    <row r="8468" spans="1:2" x14ac:dyDescent="0.25">
      <c r="A8468" s="65" t="s">
        <v>9052</v>
      </c>
      <c r="B8468" s="66">
        <v>588692</v>
      </c>
    </row>
    <row r="8469" spans="1:2" x14ac:dyDescent="0.25">
      <c r="A8469" s="65" t="s">
        <v>9053</v>
      </c>
      <c r="B8469" s="66">
        <v>2842</v>
      </c>
    </row>
    <row r="8470" spans="1:2" x14ac:dyDescent="0.25">
      <c r="A8470" s="65" t="s">
        <v>9054</v>
      </c>
      <c r="B8470" s="66">
        <v>576595</v>
      </c>
    </row>
    <row r="8471" spans="1:2" x14ac:dyDescent="0.25">
      <c r="A8471" s="65" t="s">
        <v>9055</v>
      </c>
      <c r="B8471" s="66">
        <v>105241</v>
      </c>
    </row>
    <row r="8472" spans="1:2" x14ac:dyDescent="0.25">
      <c r="A8472" s="65" t="s">
        <v>9056</v>
      </c>
      <c r="B8472" s="66">
        <v>582281</v>
      </c>
    </row>
    <row r="8473" spans="1:2" x14ac:dyDescent="0.25">
      <c r="A8473" s="65" t="s">
        <v>9057</v>
      </c>
      <c r="B8473" s="66">
        <v>273070</v>
      </c>
    </row>
    <row r="8474" spans="1:2" x14ac:dyDescent="0.25">
      <c r="A8474" s="65" t="s">
        <v>9058</v>
      </c>
      <c r="B8474" s="66">
        <v>582313</v>
      </c>
    </row>
    <row r="8475" spans="1:2" x14ac:dyDescent="0.25">
      <c r="A8475" s="65" t="s">
        <v>9059</v>
      </c>
      <c r="B8475" s="66">
        <v>106782</v>
      </c>
    </row>
    <row r="8476" spans="1:2" x14ac:dyDescent="0.25">
      <c r="A8476" s="65" t="s">
        <v>9060</v>
      </c>
      <c r="B8476" s="66">
        <v>217988</v>
      </c>
    </row>
    <row r="8477" spans="1:2" x14ac:dyDescent="0.25">
      <c r="A8477" s="65" t="s">
        <v>9061</v>
      </c>
      <c r="B8477" s="66">
        <v>592591</v>
      </c>
    </row>
    <row r="8478" spans="1:2" x14ac:dyDescent="0.25">
      <c r="A8478" s="65" t="s">
        <v>9062</v>
      </c>
      <c r="B8478" s="66">
        <v>589462</v>
      </c>
    </row>
    <row r="8479" spans="1:2" x14ac:dyDescent="0.25">
      <c r="A8479" s="65" t="s">
        <v>9063</v>
      </c>
      <c r="B8479" s="66">
        <v>213942</v>
      </c>
    </row>
    <row r="8480" spans="1:2" x14ac:dyDescent="0.25">
      <c r="A8480" s="65" t="s">
        <v>9063</v>
      </c>
      <c r="B8480" s="66">
        <v>213944</v>
      </c>
    </row>
    <row r="8481" spans="1:2" x14ac:dyDescent="0.25">
      <c r="A8481" s="65" t="s">
        <v>9064</v>
      </c>
      <c r="B8481" s="66">
        <v>278609</v>
      </c>
    </row>
    <row r="8482" spans="1:2" x14ac:dyDescent="0.25">
      <c r="A8482" s="65" t="s">
        <v>9064</v>
      </c>
      <c r="B8482" s="66">
        <v>290247</v>
      </c>
    </row>
    <row r="8483" spans="1:2" x14ac:dyDescent="0.25">
      <c r="A8483" s="65" t="s">
        <v>9063</v>
      </c>
      <c r="B8483" s="66">
        <v>492725</v>
      </c>
    </row>
    <row r="8484" spans="1:2" x14ac:dyDescent="0.25">
      <c r="A8484" s="65" t="s">
        <v>9063</v>
      </c>
      <c r="B8484" s="66">
        <v>494371</v>
      </c>
    </row>
    <row r="8485" spans="1:2" x14ac:dyDescent="0.25">
      <c r="A8485" s="65" t="s">
        <v>9065</v>
      </c>
      <c r="B8485" s="66">
        <v>104624</v>
      </c>
    </row>
    <row r="8486" spans="1:2" x14ac:dyDescent="0.25">
      <c r="A8486" s="65" t="s">
        <v>9066</v>
      </c>
      <c r="B8486" s="66">
        <v>492400</v>
      </c>
    </row>
    <row r="8487" spans="1:2" x14ac:dyDescent="0.25">
      <c r="A8487" s="65" t="s">
        <v>9067</v>
      </c>
      <c r="B8487" s="66">
        <v>213951</v>
      </c>
    </row>
    <row r="8488" spans="1:2" x14ac:dyDescent="0.25">
      <c r="A8488" s="65" t="s">
        <v>9068</v>
      </c>
      <c r="B8488" s="66">
        <v>43387</v>
      </c>
    </row>
    <row r="8489" spans="1:2" x14ac:dyDescent="0.25">
      <c r="A8489" s="65" t="s">
        <v>9069</v>
      </c>
      <c r="B8489" s="66">
        <v>576080</v>
      </c>
    </row>
    <row r="8490" spans="1:2" x14ac:dyDescent="0.25">
      <c r="A8490" s="65" t="s">
        <v>9070</v>
      </c>
      <c r="B8490" s="66">
        <v>576095</v>
      </c>
    </row>
    <row r="8491" spans="1:2" x14ac:dyDescent="0.25">
      <c r="A8491" s="65" t="s">
        <v>9071</v>
      </c>
      <c r="B8491" s="66">
        <v>105622</v>
      </c>
    </row>
    <row r="8492" spans="1:2" x14ac:dyDescent="0.25">
      <c r="A8492" s="65" t="s">
        <v>9072</v>
      </c>
      <c r="B8492" s="66">
        <v>225364</v>
      </c>
    </row>
    <row r="8493" spans="1:2" x14ac:dyDescent="0.25">
      <c r="A8493" s="65" t="s">
        <v>9073</v>
      </c>
      <c r="B8493" s="66">
        <v>2483</v>
      </c>
    </row>
    <row r="8494" spans="1:2" x14ac:dyDescent="0.25">
      <c r="A8494" s="65" t="s">
        <v>9074</v>
      </c>
      <c r="B8494" s="66">
        <v>590040</v>
      </c>
    </row>
    <row r="8495" spans="1:2" x14ac:dyDescent="0.25">
      <c r="A8495" s="65" t="s">
        <v>9075</v>
      </c>
      <c r="B8495" s="66">
        <v>578829</v>
      </c>
    </row>
    <row r="8496" spans="1:2" x14ac:dyDescent="0.25">
      <c r="A8496" s="65" t="s">
        <v>9076</v>
      </c>
      <c r="B8496" s="66">
        <v>491278</v>
      </c>
    </row>
    <row r="8497" spans="1:2" x14ac:dyDescent="0.25">
      <c r="A8497" s="65" t="s">
        <v>150</v>
      </c>
      <c r="B8497" s="66">
        <v>213972</v>
      </c>
    </row>
    <row r="8498" spans="1:2" x14ac:dyDescent="0.25">
      <c r="A8498" s="65" t="s">
        <v>9077</v>
      </c>
      <c r="B8498" s="66">
        <v>590268</v>
      </c>
    </row>
    <row r="8499" spans="1:2" x14ac:dyDescent="0.25">
      <c r="A8499" s="65" t="s">
        <v>9078</v>
      </c>
      <c r="B8499" s="66">
        <v>591187</v>
      </c>
    </row>
    <row r="8500" spans="1:2" x14ac:dyDescent="0.25">
      <c r="A8500" s="65" t="s">
        <v>12682</v>
      </c>
      <c r="B8500" s="66">
        <v>594551</v>
      </c>
    </row>
    <row r="8501" spans="1:2" x14ac:dyDescent="0.25">
      <c r="A8501" s="65" t="s">
        <v>9079</v>
      </c>
      <c r="B8501" s="66">
        <v>497451</v>
      </c>
    </row>
    <row r="8502" spans="1:2" x14ac:dyDescent="0.25">
      <c r="A8502" s="65" t="s">
        <v>9080</v>
      </c>
      <c r="B8502" s="66">
        <v>579034</v>
      </c>
    </row>
    <row r="8503" spans="1:2" x14ac:dyDescent="0.25">
      <c r="A8503" s="65" t="s">
        <v>9081</v>
      </c>
      <c r="B8503" s="66">
        <v>593446</v>
      </c>
    </row>
    <row r="8504" spans="1:2" x14ac:dyDescent="0.25">
      <c r="A8504" s="65" t="s">
        <v>9082</v>
      </c>
      <c r="B8504" s="66">
        <v>578489</v>
      </c>
    </row>
    <row r="8505" spans="1:2" x14ac:dyDescent="0.25">
      <c r="A8505" s="65" t="s">
        <v>9083</v>
      </c>
      <c r="B8505" s="66">
        <v>107237</v>
      </c>
    </row>
    <row r="8506" spans="1:2" x14ac:dyDescent="0.25">
      <c r="A8506" s="65" t="s">
        <v>9084</v>
      </c>
      <c r="B8506" s="66">
        <v>583347</v>
      </c>
    </row>
    <row r="8507" spans="1:2" x14ac:dyDescent="0.25">
      <c r="A8507" s="65" t="s">
        <v>9085</v>
      </c>
      <c r="B8507" s="66">
        <v>592579</v>
      </c>
    </row>
    <row r="8508" spans="1:2" x14ac:dyDescent="0.25">
      <c r="A8508" s="65" t="s">
        <v>9086</v>
      </c>
      <c r="B8508" s="66">
        <v>586271</v>
      </c>
    </row>
    <row r="8509" spans="1:2" x14ac:dyDescent="0.25">
      <c r="A8509" s="65" t="s">
        <v>9087</v>
      </c>
      <c r="B8509" s="66">
        <v>374919</v>
      </c>
    </row>
    <row r="8510" spans="1:2" x14ac:dyDescent="0.25">
      <c r="A8510" s="65" t="s">
        <v>9088</v>
      </c>
      <c r="B8510" s="66">
        <v>585506</v>
      </c>
    </row>
    <row r="8511" spans="1:2" x14ac:dyDescent="0.25">
      <c r="A8511" s="65" t="s">
        <v>9089</v>
      </c>
      <c r="B8511" s="66">
        <v>62762</v>
      </c>
    </row>
    <row r="8512" spans="1:2" x14ac:dyDescent="0.25">
      <c r="A8512" s="65" t="s">
        <v>9090</v>
      </c>
      <c r="B8512" s="66">
        <v>582999</v>
      </c>
    </row>
    <row r="8513" spans="1:2" x14ac:dyDescent="0.25">
      <c r="A8513" s="65" t="s">
        <v>151</v>
      </c>
      <c r="B8513" s="66">
        <v>586193</v>
      </c>
    </row>
    <row r="8514" spans="1:2" x14ac:dyDescent="0.25">
      <c r="A8514" s="65" t="s">
        <v>9091</v>
      </c>
      <c r="B8514" s="66">
        <v>577764</v>
      </c>
    </row>
    <row r="8515" spans="1:2" x14ac:dyDescent="0.25">
      <c r="A8515" s="65" t="s">
        <v>9091</v>
      </c>
      <c r="B8515" s="66">
        <v>583436</v>
      </c>
    </row>
    <row r="8516" spans="1:2" x14ac:dyDescent="0.25">
      <c r="A8516" s="65" t="s">
        <v>9092</v>
      </c>
      <c r="B8516" s="66">
        <v>366278</v>
      </c>
    </row>
    <row r="8517" spans="1:2" x14ac:dyDescent="0.25">
      <c r="A8517" s="65" t="s">
        <v>12683</v>
      </c>
      <c r="B8517" s="66">
        <v>492468</v>
      </c>
    </row>
    <row r="8518" spans="1:2" x14ac:dyDescent="0.25">
      <c r="A8518" s="65" t="s">
        <v>9093</v>
      </c>
      <c r="B8518" s="66">
        <v>592953</v>
      </c>
    </row>
    <row r="8519" spans="1:2" x14ac:dyDescent="0.25">
      <c r="A8519" s="65" t="s">
        <v>9094</v>
      </c>
      <c r="B8519" s="66">
        <v>588658</v>
      </c>
    </row>
    <row r="8520" spans="1:2" x14ac:dyDescent="0.25">
      <c r="A8520" s="65" t="s">
        <v>9095</v>
      </c>
      <c r="B8520" s="66">
        <v>493850</v>
      </c>
    </row>
    <row r="8521" spans="1:2" x14ac:dyDescent="0.25">
      <c r="A8521" s="65" t="s">
        <v>1003</v>
      </c>
      <c r="B8521" s="66">
        <v>588069</v>
      </c>
    </row>
    <row r="8522" spans="1:2" x14ac:dyDescent="0.25">
      <c r="A8522" s="65" t="s">
        <v>9096</v>
      </c>
      <c r="B8522" s="66">
        <v>490287</v>
      </c>
    </row>
    <row r="8523" spans="1:2" x14ac:dyDescent="0.25">
      <c r="A8523" s="65" t="s">
        <v>9097</v>
      </c>
      <c r="B8523" s="66">
        <v>492405</v>
      </c>
    </row>
    <row r="8524" spans="1:2" x14ac:dyDescent="0.25">
      <c r="A8524" s="65" t="s">
        <v>9098</v>
      </c>
      <c r="B8524" s="66">
        <v>284445</v>
      </c>
    </row>
    <row r="8525" spans="1:2" x14ac:dyDescent="0.25">
      <c r="A8525" s="65" t="s">
        <v>9099</v>
      </c>
      <c r="B8525" s="66">
        <v>586933</v>
      </c>
    </row>
    <row r="8526" spans="1:2" x14ac:dyDescent="0.25">
      <c r="A8526" s="65" t="s">
        <v>9100</v>
      </c>
      <c r="B8526" s="66">
        <v>276814</v>
      </c>
    </row>
    <row r="8527" spans="1:2" x14ac:dyDescent="0.25">
      <c r="A8527" s="65" t="s">
        <v>9101</v>
      </c>
      <c r="B8527" s="66">
        <v>592029</v>
      </c>
    </row>
    <row r="8528" spans="1:2" x14ac:dyDescent="0.25">
      <c r="A8528" s="65" t="s">
        <v>9102</v>
      </c>
      <c r="B8528" s="66">
        <v>373481</v>
      </c>
    </row>
    <row r="8529" spans="1:2" x14ac:dyDescent="0.25">
      <c r="A8529" s="65" t="s">
        <v>9103</v>
      </c>
      <c r="B8529" s="66">
        <v>593264</v>
      </c>
    </row>
    <row r="8530" spans="1:2" x14ac:dyDescent="0.25">
      <c r="A8530" s="65" t="s">
        <v>9104</v>
      </c>
      <c r="B8530" s="66">
        <v>591227</v>
      </c>
    </row>
    <row r="8531" spans="1:2" x14ac:dyDescent="0.25">
      <c r="A8531" s="65" t="s">
        <v>9105</v>
      </c>
      <c r="B8531" s="66">
        <v>590387</v>
      </c>
    </row>
    <row r="8532" spans="1:2" x14ac:dyDescent="0.25">
      <c r="A8532" s="65" t="s">
        <v>9106</v>
      </c>
      <c r="B8532" s="66">
        <v>104627</v>
      </c>
    </row>
    <row r="8533" spans="1:2" x14ac:dyDescent="0.25">
      <c r="A8533" s="65" t="s">
        <v>9107</v>
      </c>
      <c r="B8533" s="66">
        <v>591079</v>
      </c>
    </row>
    <row r="8534" spans="1:2" x14ac:dyDescent="0.25">
      <c r="A8534" s="65" t="s">
        <v>9108</v>
      </c>
      <c r="B8534" s="66">
        <v>576519</v>
      </c>
    </row>
    <row r="8535" spans="1:2" x14ac:dyDescent="0.25">
      <c r="A8535" s="65" t="s">
        <v>9109</v>
      </c>
      <c r="B8535" s="66">
        <v>264096</v>
      </c>
    </row>
    <row r="8536" spans="1:2" x14ac:dyDescent="0.25">
      <c r="A8536" s="65" t="s">
        <v>12684</v>
      </c>
      <c r="B8536" s="66">
        <v>594223</v>
      </c>
    </row>
    <row r="8537" spans="1:2" x14ac:dyDescent="0.25">
      <c r="A8537" s="65" t="s">
        <v>152</v>
      </c>
      <c r="B8537" s="66">
        <v>592955</v>
      </c>
    </row>
    <row r="8538" spans="1:2" x14ac:dyDescent="0.25">
      <c r="A8538" s="65" t="s">
        <v>152</v>
      </c>
      <c r="B8538" s="66">
        <v>593091</v>
      </c>
    </row>
    <row r="8539" spans="1:2" x14ac:dyDescent="0.25">
      <c r="A8539" s="65" t="s">
        <v>152</v>
      </c>
      <c r="B8539" s="66">
        <v>589219</v>
      </c>
    </row>
    <row r="8540" spans="1:2" x14ac:dyDescent="0.25">
      <c r="A8540" s="65" t="s">
        <v>12685</v>
      </c>
      <c r="B8540" s="66">
        <v>594476</v>
      </c>
    </row>
    <row r="8541" spans="1:2" x14ac:dyDescent="0.25">
      <c r="A8541" s="65" t="s">
        <v>9110</v>
      </c>
      <c r="B8541" s="66">
        <v>65767</v>
      </c>
    </row>
    <row r="8542" spans="1:2" x14ac:dyDescent="0.25">
      <c r="A8542" s="65" t="s">
        <v>9111</v>
      </c>
      <c r="B8542" s="66">
        <v>593146</v>
      </c>
    </row>
    <row r="8543" spans="1:2" x14ac:dyDescent="0.25">
      <c r="A8543" s="65" t="s">
        <v>9112</v>
      </c>
      <c r="B8543" s="66">
        <v>579004</v>
      </c>
    </row>
    <row r="8544" spans="1:2" x14ac:dyDescent="0.25">
      <c r="A8544" s="65" t="s">
        <v>9113</v>
      </c>
      <c r="B8544" s="66">
        <v>593409</v>
      </c>
    </row>
    <row r="8545" spans="1:2" x14ac:dyDescent="0.25">
      <c r="A8545" s="65" t="s">
        <v>9114</v>
      </c>
      <c r="B8545" s="66">
        <v>104629</v>
      </c>
    </row>
    <row r="8546" spans="1:2" x14ac:dyDescent="0.25">
      <c r="A8546" s="65" t="s">
        <v>9115</v>
      </c>
      <c r="B8546" s="66">
        <v>591540</v>
      </c>
    </row>
    <row r="8547" spans="1:2" x14ac:dyDescent="0.25">
      <c r="A8547" s="65" t="s">
        <v>9116</v>
      </c>
      <c r="B8547" s="66">
        <v>493005</v>
      </c>
    </row>
    <row r="8548" spans="1:2" x14ac:dyDescent="0.25">
      <c r="A8548" s="65" t="s">
        <v>9116</v>
      </c>
      <c r="B8548" s="66">
        <v>586864</v>
      </c>
    </row>
    <row r="8549" spans="1:2" x14ac:dyDescent="0.25">
      <c r="A8549" s="65" t="s">
        <v>9117</v>
      </c>
      <c r="B8549" s="66">
        <v>592664</v>
      </c>
    </row>
    <row r="8550" spans="1:2" x14ac:dyDescent="0.25">
      <c r="A8550" s="65" t="s">
        <v>9118</v>
      </c>
      <c r="B8550" s="66">
        <v>585894</v>
      </c>
    </row>
    <row r="8551" spans="1:2" x14ac:dyDescent="0.25">
      <c r="A8551" s="65" t="s">
        <v>9119</v>
      </c>
      <c r="B8551" s="66">
        <v>593522</v>
      </c>
    </row>
    <row r="8552" spans="1:2" x14ac:dyDescent="0.25">
      <c r="A8552" s="65" t="s">
        <v>9120</v>
      </c>
      <c r="B8552" s="66">
        <v>373216</v>
      </c>
    </row>
    <row r="8553" spans="1:2" x14ac:dyDescent="0.25">
      <c r="A8553" s="65" t="s">
        <v>153</v>
      </c>
      <c r="B8553" s="66">
        <v>591531</v>
      </c>
    </row>
    <row r="8554" spans="1:2" x14ac:dyDescent="0.25">
      <c r="A8554" s="65" t="s">
        <v>9121</v>
      </c>
      <c r="B8554" s="66">
        <v>591557</v>
      </c>
    </row>
    <row r="8555" spans="1:2" x14ac:dyDescent="0.25">
      <c r="A8555" s="65" t="s">
        <v>9122</v>
      </c>
      <c r="B8555" s="66">
        <v>373219</v>
      </c>
    </row>
    <row r="8556" spans="1:2" x14ac:dyDescent="0.25">
      <c r="A8556" s="65" t="s">
        <v>9123</v>
      </c>
      <c r="B8556" s="66">
        <v>105801</v>
      </c>
    </row>
    <row r="8557" spans="1:2" x14ac:dyDescent="0.25">
      <c r="A8557" s="65" t="s">
        <v>9124</v>
      </c>
      <c r="B8557" s="66">
        <v>579304</v>
      </c>
    </row>
    <row r="8558" spans="1:2" x14ac:dyDescent="0.25">
      <c r="A8558" s="65" t="s">
        <v>9125</v>
      </c>
      <c r="B8558" s="66">
        <v>273074</v>
      </c>
    </row>
    <row r="8559" spans="1:2" x14ac:dyDescent="0.25">
      <c r="A8559" s="65" t="s">
        <v>9126</v>
      </c>
      <c r="B8559" s="66">
        <v>579703</v>
      </c>
    </row>
    <row r="8560" spans="1:2" x14ac:dyDescent="0.25">
      <c r="A8560" s="65" t="s">
        <v>9127</v>
      </c>
      <c r="B8560" s="66">
        <v>218006</v>
      </c>
    </row>
    <row r="8561" spans="1:2" x14ac:dyDescent="0.25">
      <c r="A8561" s="65" t="s">
        <v>9128</v>
      </c>
      <c r="B8561" s="66">
        <v>214040</v>
      </c>
    </row>
    <row r="8562" spans="1:2" x14ac:dyDescent="0.25">
      <c r="A8562" s="65" t="s">
        <v>12686</v>
      </c>
      <c r="B8562" s="66">
        <v>593776</v>
      </c>
    </row>
    <row r="8563" spans="1:2" x14ac:dyDescent="0.25">
      <c r="A8563" s="65" t="s">
        <v>9129</v>
      </c>
      <c r="B8563" s="66">
        <v>65777</v>
      </c>
    </row>
    <row r="8564" spans="1:2" x14ac:dyDescent="0.25">
      <c r="A8564" s="65" t="s">
        <v>9130</v>
      </c>
      <c r="B8564" s="66">
        <v>575497</v>
      </c>
    </row>
    <row r="8565" spans="1:2" x14ac:dyDescent="0.25">
      <c r="A8565" s="65" t="s">
        <v>9131</v>
      </c>
      <c r="B8565" s="66">
        <v>490629</v>
      </c>
    </row>
    <row r="8566" spans="1:2" x14ac:dyDescent="0.25">
      <c r="A8566" s="65" t="s">
        <v>9132</v>
      </c>
      <c r="B8566" s="66">
        <v>225365</v>
      </c>
    </row>
    <row r="8567" spans="1:2" x14ac:dyDescent="0.25">
      <c r="A8567" s="65" t="s">
        <v>9133</v>
      </c>
      <c r="B8567" s="66">
        <v>583590</v>
      </c>
    </row>
    <row r="8568" spans="1:2" x14ac:dyDescent="0.25">
      <c r="A8568" s="65" t="s">
        <v>9134</v>
      </c>
      <c r="B8568" s="66">
        <v>218012</v>
      </c>
    </row>
    <row r="8569" spans="1:2" x14ac:dyDescent="0.25">
      <c r="A8569" s="65" t="s">
        <v>9135</v>
      </c>
      <c r="B8569" s="66">
        <v>279290</v>
      </c>
    </row>
    <row r="8570" spans="1:2" x14ac:dyDescent="0.25">
      <c r="A8570" s="65" t="s">
        <v>9136</v>
      </c>
      <c r="B8570" s="66">
        <v>366355</v>
      </c>
    </row>
    <row r="8571" spans="1:2" x14ac:dyDescent="0.25">
      <c r="A8571" s="65" t="s">
        <v>9137</v>
      </c>
      <c r="B8571" s="66">
        <v>67317</v>
      </c>
    </row>
    <row r="8572" spans="1:2" x14ac:dyDescent="0.25">
      <c r="A8572" s="65" t="s">
        <v>9138</v>
      </c>
      <c r="B8572" s="66">
        <v>62800</v>
      </c>
    </row>
    <row r="8573" spans="1:2" x14ac:dyDescent="0.25">
      <c r="A8573" s="65" t="s">
        <v>9139</v>
      </c>
      <c r="B8573" s="66">
        <v>592461</v>
      </c>
    </row>
    <row r="8574" spans="1:2" x14ac:dyDescent="0.25">
      <c r="A8574" s="65" t="s">
        <v>9140</v>
      </c>
      <c r="B8574" s="66">
        <v>582908</v>
      </c>
    </row>
    <row r="8575" spans="1:2" x14ac:dyDescent="0.25">
      <c r="A8575" s="65" t="s">
        <v>12687</v>
      </c>
      <c r="B8575" s="66">
        <v>582003</v>
      </c>
    </row>
    <row r="8576" spans="1:2" x14ac:dyDescent="0.25">
      <c r="A8576" s="65" t="s">
        <v>9141</v>
      </c>
      <c r="B8576" s="66">
        <v>289689</v>
      </c>
    </row>
    <row r="8577" spans="1:2" x14ac:dyDescent="0.25">
      <c r="A8577" s="65" t="s">
        <v>9142</v>
      </c>
      <c r="B8577" s="66">
        <v>225369</v>
      </c>
    </row>
    <row r="8578" spans="1:2" x14ac:dyDescent="0.25">
      <c r="A8578" s="65" t="s">
        <v>9143</v>
      </c>
      <c r="B8578" s="66">
        <v>104633</v>
      </c>
    </row>
    <row r="8579" spans="1:2" x14ac:dyDescent="0.25">
      <c r="A8579" s="65" t="s">
        <v>9144</v>
      </c>
      <c r="B8579" s="66">
        <v>494379</v>
      </c>
    </row>
    <row r="8580" spans="1:2" x14ac:dyDescent="0.25">
      <c r="A8580" s="65" t="s">
        <v>9145</v>
      </c>
      <c r="B8580" s="66">
        <v>214087</v>
      </c>
    </row>
    <row r="8581" spans="1:2" x14ac:dyDescent="0.25">
      <c r="A8581" s="65" t="s">
        <v>9146</v>
      </c>
      <c r="B8581" s="66">
        <v>59387</v>
      </c>
    </row>
    <row r="8582" spans="1:2" x14ac:dyDescent="0.25">
      <c r="A8582" s="65" t="s">
        <v>9147</v>
      </c>
      <c r="B8582" s="66">
        <v>65784</v>
      </c>
    </row>
    <row r="8583" spans="1:2" x14ac:dyDescent="0.25">
      <c r="A8583" s="65" t="s">
        <v>9148</v>
      </c>
      <c r="B8583" s="66">
        <v>593645</v>
      </c>
    </row>
    <row r="8584" spans="1:2" x14ac:dyDescent="0.25">
      <c r="A8584" s="65" t="s">
        <v>9149</v>
      </c>
      <c r="B8584" s="66">
        <v>579749</v>
      </c>
    </row>
    <row r="8585" spans="1:2" x14ac:dyDescent="0.25">
      <c r="A8585" s="65" t="s">
        <v>9150</v>
      </c>
      <c r="B8585" s="66">
        <v>214091</v>
      </c>
    </row>
    <row r="8586" spans="1:2" x14ac:dyDescent="0.25">
      <c r="A8586" s="65" t="s">
        <v>9151</v>
      </c>
      <c r="B8586" s="66">
        <v>295086</v>
      </c>
    </row>
    <row r="8587" spans="1:2" x14ac:dyDescent="0.25">
      <c r="A8587" s="65" t="s">
        <v>12688</v>
      </c>
      <c r="B8587" s="66">
        <v>594084</v>
      </c>
    </row>
    <row r="8588" spans="1:2" x14ac:dyDescent="0.25">
      <c r="A8588" s="65" t="s">
        <v>1004</v>
      </c>
      <c r="B8588" s="66">
        <v>592130</v>
      </c>
    </row>
    <row r="8589" spans="1:2" x14ac:dyDescent="0.25">
      <c r="A8589" s="65" t="s">
        <v>9152</v>
      </c>
      <c r="B8589" s="66">
        <v>214094</v>
      </c>
    </row>
    <row r="8590" spans="1:2" x14ac:dyDescent="0.25">
      <c r="A8590" s="65" t="s">
        <v>1004</v>
      </c>
      <c r="B8590" s="66">
        <v>492370</v>
      </c>
    </row>
    <row r="8591" spans="1:2" x14ac:dyDescent="0.25">
      <c r="A8591" s="65" t="s">
        <v>1004</v>
      </c>
      <c r="B8591" s="66">
        <v>576559</v>
      </c>
    </row>
    <row r="8592" spans="1:2" x14ac:dyDescent="0.25">
      <c r="A8592" s="65" t="s">
        <v>1004</v>
      </c>
      <c r="B8592" s="66">
        <v>591426</v>
      </c>
    </row>
    <row r="8593" spans="1:2" x14ac:dyDescent="0.25">
      <c r="A8593" s="65" t="s">
        <v>9152</v>
      </c>
      <c r="B8593" s="66">
        <v>62813</v>
      </c>
    </row>
    <row r="8594" spans="1:2" x14ac:dyDescent="0.25">
      <c r="A8594" s="65" t="s">
        <v>9153</v>
      </c>
      <c r="B8594" s="66">
        <v>62814</v>
      </c>
    </row>
    <row r="8595" spans="1:2" x14ac:dyDescent="0.25">
      <c r="A8595" s="65" t="s">
        <v>12689</v>
      </c>
      <c r="B8595" s="66">
        <v>594082</v>
      </c>
    </row>
    <row r="8596" spans="1:2" x14ac:dyDescent="0.25">
      <c r="A8596" s="65" t="s">
        <v>9154</v>
      </c>
      <c r="B8596" s="66">
        <v>590527</v>
      </c>
    </row>
    <row r="8597" spans="1:2" x14ac:dyDescent="0.25">
      <c r="A8597" s="65" t="s">
        <v>9155</v>
      </c>
      <c r="B8597" s="66">
        <v>592031</v>
      </c>
    </row>
    <row r="8598" spans="1:2" x14ac:dyDescent="0.25">
      <c r="A8598" s="65" t="s">
        <v>9156</v>
      </c>
      <c r="B8598" s="66">
        <v>590537</v>
      </c>
    </row>
    <row r="8599" spans="1:2" x14ac:dyDescent="0.25">
      <c r="A8599" s="65" t="s">
        <v>9157</v>
      </c>
      <c r="B8599" s="66">
        <v>494380</v>
      </c>
    </row>
    <row r="8600" spans="1:2" x14ac:dyDescent="0.25">
      <c r="A8600" s="65" t="s">
        <v>9158</v>
      </c>
      <c r="B8600" s="66">
        <v>593704</v>
      </c>
    </row>
    <row r="8601" spans="1:2" x14ac:dyDescent="0.25">
      <c r="A8601" s="65" t="s">
        <v>9159</v>
      </c>
      <c r="B8601" s="66">
        <v>586527</v>
      </c>
    </row>
    <row r="8602" spans="1:2" x14ac:dyDescent="0.25">
      <c r="A8602" s="65" t="s">
        <v>9160</v>
      </c>
      <c r="B8602" s="66">
        <v>264270</v>
      </c>
    </row>
    <row r="8603" spans="1:2" x14ac:dyDescent="0.25">
      <c r="A8603" s="65" t="s">
        <v>9161</v>
      </c>
      <c r="B8603" s="66">
        <v>264271</v>
      </c>
    </row>
    <row r="8604" spans="1:2" x14ac:dyDescent="0.25">
      <c r="A8604" s="65" t="s">
        <v>9162</v>
      </c>
      <c r="B8604" s="66">
        <v>59392</v>
      </c>
    </row>
    <row r="8605" spans="1:2" x14ac:dyDescent="0.25">
      <c r="A8605" s="65" t="s">
        <v>9163</v>
      </c>
      <c r="B8605" s="66">
        <v>218013</v>
      </c>
    </row>
    <row r="8606" spans="1:2" x14ac:dyDescent="0.25">
      <c r="A8606" s="65" t="s">
        <v>9164</v>
      </c>
      <c r="B8606" s="66">
        <v>579994</v>
      </c>
    </row>
    <row r="8607" spans="1:2" x14ac:dyDescent="0.25">
      <c r="A8607" s="65" t="s">
        <v>9165</v>
      </c>
      <c r="B8607" s="66">
        <v>214098</v>
      </c>
    </row>
    <row r="8608" spans="1:2" x14ac:dyDescent="0.25">
      <c r="A8608" s="65" t="s">
        <v>9165</v>
      </c>
      <c r="B8608" s="66">
        <v>544413</v>
      </c>
    </row>
    <row r="8609" spans="1:2" x14ac:dyDescent="0.25">
      <c r="A8609" s="65" t="s">
        <v>9166</v>
      </c>
      <c r="B8609" s="66">
        <v>104303</v>
      </c>
    </row>
    <row r="8610" spans="1:2" x14ac:dyDescent="0.25">
      <c r="A8610" s="65" t="s">
        <v>9166</v>
      </c>
      <c r="B8610" s="66">
        <v>487124</v>
      </c>
    </row>
    <row r="8611" spans="1:2" x14ac:dyDescent="0.25">
      <c r="A8611" s="65" t="s">
        <v>9167</v>
      </c>
      <c r="B8611" s="66">
        <v>493288</v>
      </c>
    </row>
    <row r="8612" spans="1:2" x14ac:dyDescent="0.25">
      <c r="A8612" s="65" t="s">
        <v>9167</v>
      </c>
      <c r="B8612" s="66">
        <v>577523</v>
      </c>
    </row>
    <row r="8613" spans="1:2" x14ac:dyDescent="0.25">
      <c r="A8613" s="65" t="s">
        <v>9167</v>
      </c>
      <c r="B8613" s="66">
        <v>65789</v>
      </c>
    </row>
    <row r="8614" spans="1:2" x14ac:dyDescent="0.25">
      <c r="A8614" s="65" t="s">
        <v>9168</v>
      </c>
      <c r="B8614" s="66">
        <v>373245</v>
      </c>
    </row>
    <row r="8615" spans="1:2" x14ac:dyDescent="0.25">
      <c r="A8615" s="65" t="s">
        <v>9169</v>
      </c>
      <c r="B8615" s="66">
        <v>587896</v>
      </c>
    </row>
    <row r="8616" spans="1:2" x14ac:dyDescent="0.25">
      <c r="A8616" s="65" t="s">
        <v>9170</v>
      </c>
      <c r="B8616" s="66">
        <v>2892</v>
      </c>
    </row>
    <row r="8617" spans="1:2" x14ac:dyDescent="0.25">
      <c r="A8617" s="65" t="s">
        <v>9171</v>
      </c>
      <c r="B8617" s="66">
        <v>105265</v>
      </c>
    </row>
    <row r="8618" spans="1:2" x14ac:dyDescent="0.25">
      <c r="A8618" s="65" t="s">
        <v>9172</v>
      </c>
      <c r="B8618" s="66">
        <v>593574</v>
      </c>
    </row>
    <row r="8619" spans="1:2" x14ac:dyDescent="0.25">
      <c r="A8619" s="65" t="s">
        <v>9173</v>
      </c>
      <c r="B8619" s="66">
        <v>491735</v>
      </c>
    </row>
    <row r="8620" spans="1:2" x14ac:dyDescent="0.25">
      <c r="A8620" s="65" t="s">
        <v>9174</v>
      </c>
      <c r="B8620" s="66">
        <v>225373</v>
      </c>
    </row>
    <row r="8621" spans="1:2" x14ac:dyDescent="0.25">
      <c r="A8621" s="65" t="s">
        <v>9175</v>
      </c>
      <c r="B8621" s="66">
        <v>373277</v>
      </c>
    </row>
    <row r="8622" spans="1:2" x14ac:dyDescent="0.25">
      <c r="A8622" s="65" t="s">
        <v>9175</v>
      </c>
      <c r="B8622" s="66">
        <v>492962</v>
      </c>
    </row>
    <row r="8623" spans="1:2" x14ac:dyDescent="0.25">
      <c r="A8623" s="65" t="s">
        <v>9175</v>
      </c>
      <c r="B8623" s="66">
        <v>586441</v>
      </c>
    </row>
    <row r="8624" spans="1:2" x14ac:dyDescent="0.25">
      <c r="A8624" s="65" t="s">
        <v>9176</v>
      </c>
      <c r="B8624" s="66">
        <v>65790</v>
      </c>
    </row>
    <row r="8625" spans="1:2" x14ac:dyDescent="0.25">
      <c r="A8625" s="65" t="s">
        <v>9177</v>
      </c>
      <c r="B8625" s="66">
        <v>593320</v>
      </c>
    </row>
    <row r="8626" spans="1:2" x14ac:dyDescent="0.25">
      <c r="A8626" s="65" t="s">
        <v>9178</v>
      </c>
      <c r="B8626" s="66">
        <v>583045</v>
      </c>
    </row>
    <row r="8627" spans="1:2" x14ac:dyDescent="0.25">
      <c r="A8627" s="65" t="s">
        <v>9179</v>
      </c>
      <c r="B8627" s="66">
        <v>494403</v>
      </c>
    </row>
    <row r="8628" spans="1:2" x14ac:dyDescent="0.25">
      <c r="A8628" s="65" t="s">
        <v>9179</v>
      </c>
      <c r="B8628" s="66">
        <v>593751</v>
      </c>
    </row>
    <row r="8629" spans="1:2" x14ac:dyDescent="0.25">
      <c r="A8629" s="65" t="s">
        <v>9180</v>
      </c>
      <c r="B8629" s="66">
        <v>59395</v>
      </c>
    </row>
    <row r="8630" spans="1:2" x14ac:dyDescent="0.25">
      <c r="A8630" s="65" t="s">
        <v>9181</v>
      </c>
      <c r="B8630" s="66">
        <v>62829</v>
      </c>
    </row>
    <row r="8631" spans="1:2" x14ac:dyDescent="0.25">
      <c r="A8631" s="65" t="s">
        <v>9182</v>
      </c>
      <c r="B8631" s="66">
        <v>214110</v>
      </c>
    </row>
    <row r="8632" spans="1:2" x14ac:dyDescent="0.25">
      <c r="A8632" s="65" t="s">
        <v>12690</v>
      </c>
      <c r="B8632" s="66">
        <v>588914</v>
      </c>
    </row>
    <row r="8633" spans="1:2" x14ac:dyDescent="0.25">
      <c r="A8633" s="65" t="s">
        <v>9183</v>
      </c>
      <c r="B8633" s="66">
        <v>588575</v>
      </c>
    </row>
    <row r="8634" spans="1:2" x14ac:dyDescent="0.25">
      <c r="A8634" s="65" t="s">
        <v>9184</v>
      </c>
      <c r="B8634" s="66">
        <v>65795</v>
      </c>
    </row>
    <row r="8635" spans="1:2" x14ac:dyDescent="0.25">
      <c r="A8635" s="65" t="s">
        <v>9185</v>
      </c>
      <c r="B8635" s="66">
        <v>218016</v>
      </c>
    </row>
    <row r="8636" spans="1:2" x14ac:dyDescent="0.25">
      <c r="A8636" s="65" t="s">
        <v>9185</v>
      </c>
      <c r="B8636" s="66">
        <v>218017</v>
      </c>
    </row>
    <row r="8637" spans="1:2" x14ac:dyDescent="0.25">
      <c r="A8637" s="65" t="s">
        <v>9186</v>
      </c>
      <c r="B8637" s="66">
        <v>105266</v>
      </c>
    </row>
    <row r="8638" spans="1:2" x14ac:dyDescent="0.25">
      <c r="A8638" s="65" t="s">
        <v>9187</v>
      </c>
      <c r="B8638" s="66">
        <v>226025</v>
      </c>
    </row>
    <row r="8639" spans="1:2" x14ac:dyDescent="0.25">
      <c r="A8639" s="65" t="s">
        <v>9188</v>
      </c>
      <c r="B8639" s="66">
        <v>105267</v>
      </c>
    </row>
    <row r="8640" spans="1:2" x14ac:dyDescent="0.25">
      <c r="A8640" s="65" t="s">
        <v>9189</v>
      </c>
      <c r="B8640" s="66">
        <v>590188</v>
      </c>
    </row>
    <row r="8641" spans="1:2" x14ac:dyDescent="0.25">
      <c r="A8641" s="65" t="s">
        <v>9190</v>
      </c>
      <c r="B8641" s="66">
        <v>224925</v>
      </c>
    </row>
    <row r="8642" spans="1:2" x14ac:dyDescent="0.25">
      <c r="A8642" s="65" t="s">
        <v>9190</v>
      </c>
      <c r="B8642" s="66">
        <v>366477</v>
      </c>
    </row>
    <row r="8643" spans="1:2" x14ac:dyDescent="0.25">
      <c r="A8643" s="65" t="s">
        <v>9191</v>
      </c>
      <c r="B8643" s="66">
        <v>489335</v>
      </c>
    </row>
    <row r="8644" spans="1:2" x14ac:dyDescent="0.25">
      <c r="A8644" s="65" t="s">
        <v>9190</v>
      </c>
      <c r="B8644" s="66">
        <v>492480</v>
      </c>
    </row>
    <row r="8645" spans="1:2" x14ac:dyDescent="0.25">
      <c r="A8645" s="65" t="s">
        <v>9191</v>
      </c>
      <c r="B8645" s="66">
        <v>493180</v>
      </c>
    </row>
    <row r="8646" spans="1:2" x14ac:dyDescent="0.25">
      <c r="A8646" s="65" t="s">
        <v>9191</v>
      </c>
      <c r="B8646" s="66">
        <v>588450</v>
      </c>
    </row>
    <row r="8647" spans="1:2" x14ac:dyDescent="0.25">
      <c r="A8647" s="65" t="s">
        <v>9192</v>
      </c>
      <c r="B8647" s="66">
        <v>105268</v>
      </c>
    </row>
    <row r="8648" spans="1:2" x14ac:dyDescent="0.25">
      <c r="A8648" s="65" t="s">
        <v>9193</v>
      </c>
      <c r="B8648" s="66">
        <v>589099</v>
      </c>
    </row>
    <row r="8649" spans="1:2" x14ac:dyDescent="0.25">
      <c r="A8649" s="65" t="s">
        <v>9194</v>
      </c>
      <c r="B8649" s="66">
        <v>575146</v>
      </c>
    </row>
    <row r="8650" spans="1:2" x14ac:dyDescent="0.25">
      <c r="A8650" s="65" t="s">
        <v>9195</v>
      </c>
      <c r="B8650" s="66">
        <v>104074</v>
      </c>
    </row>
    <row r="8651" spans="1:2" x14ac:dyDescent="0.25">
      <c r="A8651" s="65" t="s">
        <v>9196</v>
      </c>
      <c r="B8651" s="66">
        <v>217030</v>
      </c>
    </row>
    <row r="8652" spans="1:2" x14ac:dyDescent="0.25">
      <c r="A8652" s="65" t="s">
        <v>9197</v>
      </c>
      <c r="B8652" s="66">
        <v>574912</v>
      </c>
    </row>
    <row r="8653" spans="1:2" x14ac:dyDescent="0.25">
      <c r="A8653" s="65" t="s">
        <v>9198</v>
      </c>
      <c r="B8653" s="66">
        <v>62845</v>
      </c>
    </row>
    <row r="8654" spans="1:2" x14ac:dyDescent="0.25">
      <c r="A8654" s="65" t="s">
        <v>9199</v>
      </c>
      <c r="B8654" s="66">
        <v>105269</v>
      </c>
    </row>
    <row r="8655" spans="1:2" x14ac:dyDescent="0.25">
      <c r="A8655" s="65" t="s">
        <v>9199</v>
      </c>
      <c r="B8655" s="66">
        <v>214133</v>
      </c>
    </row>
    <row r="8656" spans="1:2" x14ac:dyDescent="0.25">
      <c r="A8656" s="65" t="s">
        <v>9200</v>
      </c>
      <c r="B8656" s="66">
        <v>576029</v>
      </c>
    </row>
    <row r="8657" spans="1:2" x14ac:dyDescent="0.25">
      <c r="A8657" s="65" t="s">
        <v>9201</v>
      </c>
      <c r="B8657" s="66">
        <v>581445</v>
      </c>
    </row>
    <row r="8658" spans="1:2" x14ac:dyDescent="0.25">
      <c r="A8658" s="65" t="s">
        <v>9202</v>
      </c>
      <c r="B8658" s="66">
        <v>3709</v>
      </c>
    </row>
    <row r="8659" spans="1:2" x14ac:dyDescent="0.25">
      <c r="A8659" s="65" t="s">
        <v>9203</v>
      </c>
      <c r="B8659" s="66">
        <v>592150</v>
      </c>
    </row>
    <row r="8660" spans="1:2" x14ac:dyDescent="0.25">
      <c r="A8660" s="65" t="s">
        <v>9204</v>
      </c>
      <c r="B8660" s="66">
        <v>62857</v>
      </c>
    </row>
    <row r="8661" spans="1:2" x14ac:dyDescent="0.25">
      <c r="A8661" s="65" t="s">
        <v>9205</v>
      </c>
      <c r="B8661" s="66">
        <v>591398</v>
      </c>
    </row>
    <row r="8662" spans="1:2" x14ac:dyDescent="0.25">
      <c r="A8662" s="65" t="s">
        <v>9206</v>
      </c>
      <c r="B8662" s="66">
        <v>105270</v>
      </c>
    </row>
    <row r="8663" spans="1:2" x14ac:dyDescent="0.25">
      <c r="A8663" s="65" t="s">
        <v>9207</v>
      </c>
      <c r="B8663" s="66">
        <v>104305</v>
      </c>
    </row>
    <row r="8664" spans="1:2" x14ac:dyDescent="0.25">
      <c r="A8664" s="65" t="s">
        <v>9208</v>
      </c>
      <c r="B8664" s="66">
        <v>288560</v>
      </c>
    </row>
    <row r="8665" spans="1:2" x14ac:dyDescent="0.25">
      <c r="A8665" s="65" t="s">
        <v>9209</v>
      </c>
      <c r="B8665" s="66">
        <v>225376</v>
      </c>
    </row>
    <row r="8666" spans="1:2" x14ac:dyDescent="0.25">
      <c r="A8666" s="65" t="s">
        <v>9210</v>
      </c>
      <c r="B8666" s="66">
        <v>218024</v>
      </c>
    </row>
    <row r="8667" spans="1:2" x14ac:dyDescent="0.25">
      <c r="A8667" s="65" t="s">
        <v>9211</v>
      </c>
      <c r="B8667" s="66">
        <v>2907</v>
      </c>
    </row>
    <row r="8668" spans="1:2" x14ac:dyDescent="0.25">
      <c r="A8668" s="65" t="s">
        <v>9212</v>
      </c>
      <c r="B8668" s="66">
        <v>59409</v>
      </c>
    </row>
    <row r="8669" spans="1:2" x14ac:dyDescent="0.25">
      <c r="A8669" s="65" t="s">
        <v>9213</v>
      </c>
      <c r="B8669" s="66">
        <v>590871</v>
      </c>
    </row>
    <row r="8670" spans="1:2" x14ac:dyDescent="0.25">
      <c r="A8670" s="65" t="s">
        <v>12691</v>
      </c>
      <c r="B8670" s="66">
        <v>591749</v>
      </c>
    </row>
    <row r="8671" spans="1:2" x14ac:dyDescent="0.25">
      <c r="A8671" s="65" t="s">
        <v>9214</v>
      </c>
      <c r="B8671" s="66">
        <v>494412</v>
      </c>
    </row>
    <row r="8672" spans="1:2" x14ac:dyDescent="0.25">
      <c r="A8672" s="65" t="s">
        <v>9215</v>
      </c>
      <c r="B8672" s="66">
        <v>590245</v>
      </c>
    </row>
    <row r="8673" spans="1:2" x14ac:dyDescent="0.25">
      <c r="A8673" s="65" t="s">
        <v>9216</v>
      </c>
      <c r="B8673" s="66">
        <v>2913</v>
      </c>
    </row>
    <row r="8674" spans="1:2" x14ac:dyDescent="0.25">
      <c r="A8674" s="65" t="s">
        <v>9217</v>
      </c>
      <c r="B8674" s="66">
        <v>593560</v>
      </c>
    </row>
    <row r="8675" spans="1:2" x14ac:dyDescent="0.25">
      <c r="A8675" s="65" t="s">
        <v>9218</v>
      </c>
      <c r="B8675" s="66">
        <v>582298</v>
      </c>
    </row>
    <row r="8676" spans="1:2" x14ac:dyDescent="0.25">
      <c r="A8676" s="65" t="s">
        <v>9219</v>
      </c>
      <c r="B8676" s="66">
        <v>591738</v>
      </c>
    </row>
    <row r="8677" spans="1:2" x14ac:dyDescent="0.25">
      <c r="A8677" s="65" t="s">
        <v>9220</v>
      </c>
      <c r="B8677" s="66">
        <v>65868</v>
      </c>
    </row>
    <row r="8678" spans="1:2" x14ac:dyDescent="0.25">
      <c r="A8678" s="65" t="s">
        <v>9221</v>
      </c>
      <c r="B8678" s="66">
        <v>579060</v>
      </c>
    </row>
    <row r="8679" spans="1:2" x14ac:dyDescent="0.25">
      <c r="A8679" s="65" t="s">
        <v>9222</v>
      </c>
      <c r="B8679" s="66">
        <v>492488</v>
      </c>
    </row>
    <row r="8680" spans="1:2" x14ac:dyDescent="0.25">
      <c r="A8680" s="65" t="s">
        <v>9223</v>
      </c>
      <c r="B8680" s="66">
        <v>214178</v>
      </c>
    </row>
    <row r="8681" spans="1:2" x14ac:dyDescent="0.25">
      <c r="A8681" s="65" t="s">
        <v>9224</v>
      </c>
      <c r="B8681" s="66">
        <v>580427</v>
      </c>
    </row>
    <row r="8682" spans="1:2" x14ac:dyDescent="0.25">
      <c r="A8682" s="65" t="s">
        <v>9225</v>
      </c>
      <c r="B8682" s="66">
        <v>373342</v>
      </c>
    </row>
    <row r="8683" spans="1:2" x14ac:dyDescent="0.25">
      <c r="A8683" s="65" t="s">
        <v>9226</v>
      </c>
      <c r="B8683" s="66">
        <v>591979</v>
      </c>
    </row>
    <row r="8684" spans="1:2" x14ac:dyDescent="0.25">
      <c r="A8684" s="65" t="s">
        <v>12692</v>
      </c>
      <c r="B8684" s="66">
        <v>594205</v>
      </c>
    </row>
    <row r="8685" spans="1:2" x14ac:dyDescent="0.25">
      <c r="A8685" s="65" t="s">
        <v>12693</v>
      </c>
      <c r="B8685" s="66">
        <v>593798</v>
      </c>
    </row>
    <row r="8686" spans="1:2" x14ac:dyDescent="0.25">
      <c r="A8686" s="65" t="s">
        <v>9227</v>
      </c>
      <c r="B8686" s="66">
        <v>579617</v>
      </c>
    </row>
    <row r="8687" spans="1:2" x14ac:dyDescent="0.25">
      <c r="A8687" s="65" t="s">
        <v>9228</v>
      </c>
      <c r="B8687" s="66">
        <v>589133</v>
      </c>
    </row>
    <row r="8688" spans="1:2" x14ac:dyDescent="0.25">
      <c r="A8688" s="65" t="s">
        <v>9229</v>
      </c>
      <c r="B8688" s="66">
        <v>590362</v>
      </c>
    </row>
    <row r="8689" spans="1:2" x14ac:dyDescent="0.25">
      <c r="A8689" s="65" t="s">
        <v>9230</v>
      </c>
      <c r="B8689" s="66">
        <v>592679</v>
      </c>
    </row>
    <row r="8690" spans="1:2" x14ac:dyDescent="0.25">
      <c r="A8690" s="65" t="s">
        <v>9231</v>
      </c>
      <c r="B8690" s="66">
        <v>214192</v>
      </c>
    </row>
    <row r="8691" spans="1:2" x14ac:dyDescent="0.25">
      <c r="A8691" s="65" t="s">
        <v>9232</v>
      </c>
      <c r="B8691" s="66">
        <v>43033</v>
      </c>
    </row>
    <row r="8692" spans="1:2" x14ac:dyDescent="0.25">
      <c r="A8692" s="65" t="s">
        <v>9233</v>
      </c>
      <c r="B8692" s="66">
        <v>580593</v>
      </c>
    </row>
    <row r="8693" spans="1:2" x14ac:dyDescent="0.25">
      <c r="A8693" s="65" t="s">
        <v>9234</v>
      </c>
      <c r="B8693" s="66">
        <v>491623</v>
      </c>
    </row>
    <row r="8694" spans="1:2" x14ac:dyDescent="0.25">
      <c r="A8694" s="65" t="s">
        <v>9235</v>
      </c>
      <c r="B8694" s="66">
        <v>2927</v>
      </c>
    </row>
    <row r="8695" spans="1:2" x14ac:dyDescent="0.25">
      <c r="A8695" s="65" t="s">
        <v>9236</v>
      </c>
      <c r="B8695" s="66">
        <v>493862</v>
      </c>
    </row>
    <row r="8696" spans="1:2" x14ac:dyDescent="0.25">
      <c r="A8696" s="65" t="s">
        <v>9237</v>
      </c>
      <c r="B8696" s="66">
        <v>214210</v>
      </c>
    </row>
    <row r="8697" spans="1:2" x14ac:dyDescent="0.25">
      <c r="A8697" s="65" t="s">
        <v>9238</v>
      </c>
      <c r="B8697" s="66">
        <v>583257</v>
      </c>
    </row>
    <row r="8698" spans="1:2" x14ac:dyDescent="0.25">
      <c r="A8698" s="65" t="s">
        <v>9239</v>
      </c>
      <c r="B8698" s="66">
        <v>62912</v>
      </c>
    </row>
    <row r="8699" spans="1:2" x14ac:dyDescent="0.25">
      <c r="A8699" s="65" t="s">
        <v>9240</v>
      </c>
      <c r="B8699" s="66">
        <v>578028</v>
      </c>
    </row>
    <row r="8700" spans="1:2" x14ac:dyDescent="0.25">
      <c r="A8700" s="65" t="s">
        <v>9241</v>
      </c>
      <c r="B8700" s="66">
        <v>373362</v>
      </c>
    </row>
    <row r="8701" spans="1:2" x14ac:dyDescent="0.25">
      <c r="A8701" s="65" t="s">
        <v>9242</v>
      </c>
      <c r="B8701" s="66">
        <v>586290</v>
      </c>
    </row>
    <row r="8702" spans="1:2" x14ac:dyDescent="0.25">
      <c r="A8702" s="65" t="s">
        <v>9242</v>
      </c>
      <c r="B8702" s="66">
        <v>59426</v>
      </c>
    </row>
    <row r="8703" spans="1:2" x14ac:dyDescent="0.25">
      <c r="A8703" s="65" t="s">
        <v>9243</v>
      </c>
      <c r="B8703" s="66">
        <v>587773</v>
      </c>
    </row>
    <row r="8704" spans="1:2" x14ac:dyDescent="0.25">
      <c r="A8704" s="65" t="s">
        <v>9244</v>
      </c>
      <c r="B8704" s="66">
        <v>593269</v>
      </c>
    </row>
    <row r="8705" spans="1:2" x14ac:dyDescent="0.25">
      <c r="A8705" s="65" t="s">
        <v>154</v>
      </c>
      <c r="B8705" s="66">
        <v>491700</v>
      </c>
    </row>
    <row r="8706" spans="1:2" x14ac:dyDescent="0.25">
      <c r="A8706" s="65" t="s">
        <v>9245</v>
      </c>
      <c r="B8706" s="66">
        <v>218034</v>
      </c>
    </row>
    <row r="8707" spans="1:2" x14ac:dyDescent="0.25">
      <c r="A8707" s="65" t="s">
        <v>9246</v>
      </c>
      <c r="B8707" s="66">
        <v>591429</v>
      </c>
    </row>
    <row r="8708" spans="1:2" x14ac:dyDescent="0.25">
      <c r="A8708" s="65" t="s">
        <v>9247</v>
      </c>
      <c r="B8708" s="66">
        <v>578635</v>
      </c>
    </row>
    <row r="8709" spans="1:2" x14ac:dyDescent="0.25">
      <c r="A8709" s="65" t="s">
        <v>9248</v>
      </c>
      <c r="B8709" s="66">
        <v>2931</v>
      </c>
    </row>
    <row r="8710" spans="1:2" x14ac:dyDescent="0.25">
      <c r="A8710" s="65" t="s">
        <v>9249</v>
      </c>
      <c r="B8710" s="66">
        <v>106118</v>
      </c>
    </row>
    <row r="8711" spans="1:2" x14ac:dyDescent="0.25">
      <c r="A8711" s="65" t="s">
        <v>9250</v>
      </c>
      <c r="B8711" s="66">
        <v>577828</v>
      </c>
    </row>
    <row r="8712" spans="1:2" x14ac:dyDescent="0.25">
      <c r="A8712" s="65" t="s">
        <v>9250</v>
      </c>
      <c r="B8712" s="66">
        <v>577962</v>
      </c>
    </row>
    <row r="8713" spans="1:2" x14ac:dyDescent="0.25">
      <c r="A8713" s="65" t="s">
        <v>9251</v>
      </c>
      <c r="B8713" s="66">
        <v>59431</v>
      </c>
    </row>
    <row r="8714" spans="1:2" x14ac:dyDescent="0.25">
      <c r="A8714" s="65" t="s">
        <v>9252</v>
      </c>
      <c r="B8714" s="66">
        <v>593226</v>
      </c>
    </row>
    <row r="8715" spans="1:2" x14ac:dyDescent="0.25">
      <c r="A8715" s="65" t="s">
        <v>9253</v>
      </c>
      <c r="B8715" s="66">
        <v>576266</v>
      </c>
    </row>
    <row r="8716" spans="1:2" x14ac:dyDescent="0.25">
      <c r="A8716" s="65" t="s">
        <v>9254</v>
      </c>
      <c r="B8716" s="66">
        <v>581577</v>
      </c>
    </row>
    <row r="8717" spans="1:2" x14ac:dyDescent="0.25">
      <c r="A8717" s="65" t="s">
        <v>9255</v>
      </c>
      <c r="B8717" s="66">
        <v>578276</v>
      </c>
    </row>
    <row r="8718" spans="1:2" x14ac:dyDescent="0.25">
      <c r="A8718" s="65" t="s">
        <v>9256</v>
      </c>
      <c r="B8718" s="66">
        <v>587633</v>
      </c>
    </row>
    <row r="8719" spans="1:2" x14ac:dyDescent="0.25">
      <c r="A8719" s="65" t="s">
        <v>9257</v>
      </c>
      <c r="B8719" s="66">
        <v>592111</v>
      </c>
    </row>
    <row r="8720" spans="1:2" x14ac:dyDescent="0.25">
      <c r="A8720" s="65" t="s">
        <v>9258</v>
      </c>
      <c r="B8720" s="66">
        <v>492834</v>
      </c>
    </row>
    <row r="8721" spans="1:2" x14ac:dyDescent="0.25">
      <c r="A8721" s="65" t="s">
        <v>9258</v>
      </c>
      <c r="B8721" s="66">
        <v>587649</v>
      </c>
    </row>
    <row r="8722" spans="1:2" x14ac:dyDescent="0.25">
      <c r="A8722" s="65" t="s">
        <v>9259</v>
      </c>
      <c r="B8722" s="66">
        <v>590559</v>
      </c>
    </row>
    <row r="8723" spans="1:2" x14ac:dyDescent="0.25">
      <c r="A8723" s="65" t="s">
        <v>1005</v>
      </c>
      <c r="B8723" s="66">
        <v>592515</v>
      </c>
    </row>
    <row r="8724" spans="1:2" x14ac:dyDescent="0.25">
      <c r="A8724" s="65" t="s">
        <v>9260</v>
      </c>
      <c r="B8724" s="66">
        <v>581507</v>
      </c>
    </row>
    <row r="8725" spans="1:2" x14ac:dyDescent="0.25">
      <c r="A8725" s="65" t="s">
        <v>9261</v>
      </c>
      <c r="B8725" s="66">
        <v>225383</v>
      </c>
    </row>
    <row r="8726" spans="1:2" x14ac:dyDescent="0.25">
      <c r="A8726" s="65" t="s">
        <v>9262</v>
      </c>
      <c r="B8726" s="66">
        <v>589343</v>
      </c>
    </row>
    <row r="8727" spans="1:2" x14ac:dyDescent="0.25">
      <c r="A8727" s="65" t="s">
        <v>9263</v>
      </c>
      <c r="B8727" s="66">
        <v>214277</v>
      </c>
    </row>
    <row r="8728" spans="1:2" x14ac:dyDescent="0.25">
      <c r="A8728" s="65" t="s">
        <v>9263</v>
      </c>
      <c r="B8728" s="66">
        <v>214332</v>
      </c>
    </row>
    <row r="8729" spans="1:2" x14ac:dyDescent="0.25">
      <c r="A8729" s="65" t="s">
        <v>9263</v>
      </c>
      <c r="B8729" s="66">
        <v>214290</v>
      </c>
    </row>
    <row r="8730" spans="1:2" x14ac:dyDescent="0.25">
      <c r="A8730" s="65" t="s">
        <v>9264</v>
      </c>
      <c r="B8730" s="66">
        <v>62968</v>
      </c>
    </row>
    <row r="8731" spans="1:2" x14ac:dyDescent="0.25">
      <c r="A8731" s="65" t="s">
        <v>9265</v>
      </c>
      <c r="B8731" s="66">
        <v>2932</v>
      </c>
    </row>
    <row r="8732" spans="1:2" x14ac:dyDescent="0.25">
      <c r="A8732" s="65" t="s">
        <v>9266</v>
      </c>
      <c r="B8732" s="66">
        <v>105281</v>
      </c>
    </row>
    <row r="8733" spans="1:2" x14ac:dyDescent="0.25">
      <c r="A8733" s="65" t="s">
        <v>9267</v>
      </c>
      <c r="B8733" s="66">
        <v>589221</v>
      </c>
    </row>
    <row r="8734" spans="1:2" x14ac:dyDescent="0.25">
      <c r="A8734" s="65" t="s">
        <v>9268</v>
      </c>
      <c r="B8734" s="66">
        <v>589222</v>
      </c>
    </row>
    <row r="8735" spans="1:2" x14ac:dyDescent="0.25">
      <c r="A8735" s="65" t="s">
        <v>9269</v>
      </c>
      <c r="B8735" s="66">
        <v>490756</v>
      </c>
    </row>
    <row r="8736" spans="1:2" x14ac:dyDescent="0.25">
      <c r="A8736" s="65" t="s">
        <v>9270</v>
      </c>
      <c r="B8736" s="66">
        <v>589057</v>
      </c>
    </row>
    <row r="8737" spans="1:2" x14ac:dyDescent="0.25">
      <c r="A8737" s="65" t="s">
        <v>9269</v>
      </c>
      <c r="B8737" s="66">
        <v>62970</v>
      </c>
    </row>
    <row r="8738" spans="1:2" x14ac:dyDescent="0.25">
      <c r="A8738" s="65" t="s">
        <v>9270</v>
      </c>
      <c r="B8738" s="66">
        <v>594080</v>
      </c>
    </row>
    <row r="8739" spans="1:2" x14ac:dyDescent="0.25">
      <c r="A8739" s="65" t="s">
        <v>9271</v>
      </c>
      <c r="B8739" s="66">
        <v>373382</v>
      </c>
    </row>
    <row r="8740" spans="1:2" x14ac:dyDescent="0.25">
      <c r="A8740" s="65" t="s">
        <v>9272</v>
      </c>
      <c r="B8740" s="66">
        <v>218044</v>
      </c>
    </row>
    <row r="8741" spans="1:2" x14ac:dyDescent="0.25">
      <c r="A8741" s="65" t="s">
        <v>9273</v>
      </c>
      <c r="B8741" s="66">
        <v>366801</v>
      </c>
    </row>
    <row r="8742" spans="1:2" x14ac:dyDescent="0.25">
      <c r="A8742" s="65" t="s">
        <v>9274</v>
      </c>
      <c r="B8742" s="66">
        <v>62983</v>
      </c>
    </row>
    <row r="8743" spans="1:2" x14ac:dyDescent="0.25">
      <c r="A8743" s="65" t="s">
        <v>9275</v>
      </c>
      <c r="B8743" s="66">
        <v>579944</v>
      </c>
    </row>
    <row r="8744" spans="1:2" x14ac:dyDescent="0.25">
      <c r="A8744" s="65" t="s">
        <v>9276</v>
      </c>
      <c r="B8744" s="66">
        <v>580061</v>
      </c>
    </row>
    <row r="8745" spans="1:2" x14ac:dyDescent="0.25">
      <c r="A8745" s="65" t="s">
        <v>9277</v>
      </c>
      <c r="B8745" s="66">
        <v>214406</v>
      </c>
    </row>
    <row r="8746" spans="1:2" x14ac:dyDescent="0.25">
      <c r="A8746" s="65" t="s">
        <v>9278</v>
      </c>
      <c r="B8746" s="66">
        <v>104127</v>
      </c>
    </row>
    <row r="8747" spans="1:2" x14ac:dyDescent="0.25">
      <c r="A8747" s="65" t="s">
        <v>9279</v>
      </c>
      <c r="B8747" s="66">
        <v>579516</v>
      </c>
    </row>
    <row r="8748" spans="1:2" x14ac:dyDescent="0.25">
      <c r="A8748" s="65" t="s">
        <v>9280</v>
      </c>
      <c r="B8748" s="66">
        <v>214471</v>
      </c>
    </row>
    <row r="8749" spans="1:2" x14ac:dyDescent="0.25">
      <c r="A8749" s="65" t="s">
        <v>9281</v>
      </c>
      <c r="B8749" s="66">
        <v>580306</v>
      </c>
    </row>
    <row r="8750" spans="1:2" x14ac:dyDescent="0.25">
      <c r="A8750" s="65" t="s">
        <v>9282</v>
      </c>
      <c r="B8750" s="66">
        <v>492874</v>
      </c>
    </row>
    <row r="8751" spans="1:2" x14ac:dyDescent="0.25">
      <c r="A8751" s="65" t="s">
        <v>9283</v>
      </c>
      <c r="B8751" s="66">
        <v>105283</v>
      </c>
    </row>
    <row r="8752" spans="1:2" x14ac:dyDescent="0.25">
      <c r="A8752" s="65" t="s">
        <v>9284</v>
      </c>
      <c r="B8752" s="66">
        <v>583648</v>
      </c>
    </row>
    <row r="8753" spans="1:2" x14ac:dyDescent="0.25">
      <c r="A8753" s="65" t="s">
        <v>9285</v>
      </c>
      <c r="B8753" s="66">
        <v>580618</v>
      </c>
    </row>
    <row r="8754" spans="1:2" x14ac:dyDescent="0.25">
      <c r="A8754" s="65" t="s">
        <v>9286</v>
      </c>
      <c r="B8754" s="66">
        <v>497393</v>
      </c>
    </row>
    <row r="8755" spans="1:2" x14ac:dyDescent="0.25">
      <c r="A8755" s="65" t="s">
        <v>9287</v>
      </c>
      <c r="B8755" s="66">
        <v>577007</v>
      </c>
    </row>
    <row r="8756" spans="1:2" x14ac:dyDescent="0.25">
      <c r="A8756" s="65" t="s">
        <v>9287</v>
      </c>
      <c r="B8756" s="66">
        <v>578393</v>
      </c>
    </row>
    <row r="8757" spans="1:2" x14ac:dyDescent="0.25">
      <c r="A8757" s="65" t="s">
        <v>9287</v>
      </c>
      <c r="B8757" s="66">
        <v>594143</v>
      </c>
    </row>
    <row r="8758" spans="1:2" x14ac:dyDescent="0.25">
      <c r="A8758" s="65" t="s">
        <v>9288</v>
      </c>
      <c r="B8758" s="66">
        <v>491439</v>
      </c>
    </row>
    <row r="8759" spans="1:2" x14ac:dyDescent="0.25">
      <c r="A8759" s="65" t="s">
        <v>9289</v>
      </c>
      <c r="B8759" s="66">
        <v>218048</v>
      </c>
    </row>
    <row r="8760" spans="1:2" x14ac:dyDescent="0.25">
      <c r="A8760" s="65" t="s">
        <v>9290</v>
      </c>
      <c r="B8760" s="66">
        <v>583027</v>
      </c>
    </row>
    <row r="8761" spans="1:2" x14ac:dyDescent="0.25">
      <c r="A8761" s="65" t="s">
        <v>155</v>
      </c>
      <c r="B8761" s="66">
        <v>485814</v>
      </c>
    </row>
    <row r="8762" spans="1:2" x14ac:dyDescent="0.25">
      <c r="A8762" s="65" t="s">
        <v>9291</v>
      </c>
      <c r="B8762" s="66">
        <v>591984</v>
      </c>
    </row>
    <row r="8763" spans="1:2" x14ac:dyDescent="0.25">
      <c r="A8763" s="65" t="s">
        <v>9292</v>
      </c>
      <c r="B8763" s="66">
        <v>590352</v>
      </c>
    </row>
    <row r="8764" spans="1:2" x14ac:dyDescent="0.25">
      <c r="A8764" s="65" t="s">
        <v>9293</v>
      </c>
      <c r="B8764" s="66">
        <v>586577</v>
      </c>
    </row>
    <row r="8765" spans="1:2" x14ac:dyDescent="0.25">
      <c r="A8765" s="65" t="s">
        <v>9294</v>
      </c>
      <c r="B8765" s="66">
        <v>586338</v>
      </c>
    </row>
    <row r="8766" spans="1:2" x14ac:dyDescent="0.25">
      <c r="A8766" s="65" t="s">
        <v>9295</v>
      </c>
      <c r="B8766" s="66">
        <v>582083</v>
      </c>
    </row>
    <row r="8767" spans="1:2" x14ac:dyDescent="0.25">
      <c r="A8767" s="65" t="s">
        <v>9296</v>
      </c>
      <c r="B8767" s="66">
        <v>589178</v>
      </c>
    </row>
    <row r="8768" spans="1:2" x14ac:dyDescent="0.25">
      <c r="A8768" s="65" t="s">
        <v>9297</v>
      </c>
      <c r="B8768" s="66">
        <v>588756</v>
      </c>
    </row>
    <row r="8769" spans="1:2" x14ac:dyDescent="0.25">
      <c r="A8769" s="65" t="s">
        <v>9298</v>
      </c>
      <c r="B8769" s="66">
        <v>58726</v>
      </c>
    </row>
    <row r="8770" spans="1:2" x14ac:dyDescent="0.25">
      <c r="A8770" s="65" t="s">
        <v>9299</v>
      </c>
      <c r="B8770" s="66">
        <v>2355</v>
      </c>
    </row>
    <row r="8771" spans="1:2" x14ac:dyDescent="0.25">
      <c r="A8771" s="65" t="s">
        <v>9300</v>
      </c>
      <c r="B8771" s="66">
        <v>491681</v>
      </c>
    </row>
    <row r="8772" spans="1:2" x14ac:dyDescent="0.25">
      <c r="A8772" s="65" t="s">
        <v>9301</v>
      </c>
      <c r="B8772" s="66">
        <v>277628</v>
      </c>
    </row>
    <row r="8773" spans="1:2" x14ac:dyDescent="0.25">
      <c r="A8773" s="65" t="s">
        <v>9302</v>
      </c>
      <c r="B8773" s="66">
        <v>372926</v>
      </c>
    </row>
    <row r="8774" spans="1:2" x14ac:dyDescent="0.25">
      <c r="A8774" s="65" t="s">
        <v>12694</v>
      </c>
      <c r="B8774" s="66">
        <v>593818</v>
      </c>
    </row>
    <row r="8775" spans="1:2" x14ac:dyDescent="0.25">
      <c r="A8775" s="65" t="s">
        <v>9303</v>
      </c>
      <c r="B8775" s="66">
        <v>589313</v>
      </c>
    </row>
    <row r="8776" spans="1:2" x14ac:dyDescent="0.25">
      <c r="A8776" s="65" t="s">
        <v>9304</v>
      </c>
      <c r="B8776" s="66">
        <v>591638</v>
      </c>
    </row>
    <row r="8777" spans="1:2" x14ac:dyDescent="0.25">
      <c r="A8777" s="65" t="s">
        <v>9305</v>
      </c>
      <c r="B8777" s="66">
        <v>214501</v>
      </c>
    </row>
    <row r="8778" spans="1:2" x14ac:dyDescent="0.25">
      <c r="A8778" s="65" t="s">
        <v>9306</v>
      </c>
      <c r="B8778" s="66">
        <v>274715</v>
      </c>
    </row>
    <row r="8779" spans="1:2" x14ac:dyDescent="0.25">
      <c r="A8779" s="65" t="s">
        <v>156</v>
      </c>
      <c r="B8779" s="66">
        <v>582053</v>
      </c>
    </row>
    <row r="8780" spans="1:2" x14ac:dyDescent="0.25">
      <c r="A8780" s="65" t="s">
        <v>9307</v>
      </c>
      <c r="B8780" s="66">
        <v>544450</v>
      </c>
    </row>
    <row r="8781" spans="1:2" x14ac:dyDescent="0.25">
      <c r="A8781" s="65" t="s">
        <v>9308</v>
      </c>
      <c r="B8781" s="66">
        <v>105290</v>
      </c>
    </row>
    <row r="8782" spans="1:2" x14ac:dyDescent="0.25">
      <c r="A8782" s="65" t="s">
        <v>9309</v>
      </c>
      <c r="B8782" s="66">
        <v>373425</v>
      </c>
    </row>
    <row r="8783" spans="1:2" x14ac:dyDescent="0.25">
      <c r="A8783" s="65" t="s">
        <v>9310</v>
      </c>
      <c r="B8783" s="66">
        <v>593157</v>
      </c>
    </row>
    <row r="8784" spans="1:2" x14ac:dyDescent="0.25">
      <c r="A8784" s="65" t="s">
        <v>9311</v>
      </c>
      <c r="B8784" s="66">
        <v>579251</v>
      </c>
    </row>
    <row r="8785" spans="1:2" x14ac:dyDescent="0.25">
      <c r="A8785" s="65" t="s">
        <v>12695</v>
      </c>
      <c r="B8785" s="66">
        <v>594246</v>
      </c>
    </row>
    <row r="8786" spans="1:2" x14ac:dyDescent="0.25">
      <c r="A8786" s="65" t="s">
        <v>9312</v>
      </c>
      <c r="B8786" s="66">
        <v>59471</v>
      </c>
    </row>
    <row r="8787" spans="1:2" x14ac:dyDescent="0.25">
      <c r="A8787" s="65" t="s">
        <v>9313</v>
      </c>
      <c r="B8787" s="66">
        <v>492374</v>
      </c>
    </row>
    <row r="8788" spans="1:2" x14ac:dyDescent="0.25">
      <c r="A8788" s="65" t="s">
        <v>9314</v>
      </c>
      <c r="B8788" s="66">
        <v>106287</v>
      </c>
    </row>
    <row r="8789" spans="1:2" x14ac:dyDescent="0.25">
      <c r="A8789" s="65" t="s">
        <v>9315</v>
      </c>
      <c r="B8789" s="66">
        <v>578762</v>
      </c>
    </row>
    <row r="8790" spans="1:2" x14ac:dyDescent="0.25">
      <c r="A8790" s="65" t="s">
        <v>9316</v>
      </c>
      <c r="B8790" s="66">
        <v>218049</v>
      </c>
    </row>
    <row r="8791" spans="1:2" x14ac:dyDescent="0.25">
      <c r="A8791" s="65" t="s">
        <v>9317</v>
      </c>
      <c r="B8791" s="66">
        <v>59474</v>
      </c>
    </row>
    <row r="8792" spans="1:2" x14ac:dyDescent="0.25">
      <c r="A8792" s="65" t="s">
        <v>9318</v>
      </c>
      <c r="B8792" s="66">
        <v>104307</v>
      </c>
    </row>
    <row r="8793" spans="1:2" x14ac:dyDescent="0.25">
      <c r="A8793" s="65" t="s">
        <v>9319</v>
      </c>
      <c r="B8793" s="66">
        <v>583452</v>
      </c>
    </row>
    <row r="8794" spans="1:2" x14ac:dyDescent="0.25">
      <c r="A8794" s="65" t="s">
        <v>9320</v>
      </c>
      <c r="B8794" s="66">
        <v>585914</v>
      </c>
    </row>
    <row r="8795" spans="1:2" x14ac:dyDescent="0.25">
      <c r="A8795" s="65" t="s">
        <v>9321</v>
      </c>
      <c r="B8795" s="66">
        <v>489445</v>
      </c>
    </row>
    <row r="8796" spans="1:2" x14ac:dyDescent="0.25">
      <c r="A8796" s="65" t="s">
        <v>9322</v>
      </c>
      <c r="B8796" s="66">
        <v>593688</v>
      </c>
    </row>
    <row r="8797" spans="1:2" x14ac:dyDescent="0.25">
      <c r="A8797" s="65" t="s">
        <v>9323</v>
      </c>
      <c r="B8797" s="66">
        <v>591143</v>
      </c>
    </row>
    <row r="8798" spans="1:2" x14ac:dyDescent="0.25">
      <c r="A8798" s="65" t="s">
        <v>9324</v>
      </c>
      <c r="B8798" s="66">
        <v>586467</v>
      </c>
    </row>
    <row r="8799" spans="1:2" x14ac:dyDescent="0.25">
      <c r="A8799" s="65" t="s">
        <v>9325</v>
      </c>
      <c r="B8799" s="66">
        <v>591358</v>
      </c>
    </row>
    <row r="8800" spans="1:2" x14ac:dyDescent="0.25">
      <c r="A8800" s="65" t="s">
        <v>9326</v>
      </c>
      <c r="B8800" s="66">
        <v>576521</v>
      </c>
    </row>
    <row r="8801" spans="1:2" x14ac:dyDescent="0.25">
      <c r="A8801" s="65" t="s">
        <v>9327</v>
      </c>
      <c r="B8801" s="66">
        <v>214527</v>
      </c>
    </row>
    <row r="8802" spans="1:2" x14ac:dyDescent="0.25">
      <c r="A8802" s="65" t="s">
        <v>9328</v>
      </c>
      <c r="B8802" s="66">
        <v>588448</v>
      </c>
    </row>
    <row r="8803" spans="1:2" x14ac:dyDescent="0.25">
      <c r="A8803" s="65" t="s">
        <v>9329</v>
      </c>
      <c r="B8803" s="66">
        <v>582828</v>
      </c>
    </row>
    <row r="8804" spans="1:2" x14ac:dyDescent="0.25">
      <c r="A8804" s="65" t="s">
        <v>9330</v>
      </c>
      <c r="B8804" s="66">
        <v>592613</v>
      </c>
    </row>
    <row r="8805" spans="1:2" x14ac:dyDescent="0.25">
      <c r="A8805" s="65" t="s">
        <v>9331</v>
      </c>
      <c r="B8805" s="66">
        <v>490484</v>
      </c>
    </row>
    <row r="8806" spans="1:2" x14ac:dyDescent="0.25">
      <c r="A8806" s="65" t="s">
        <v>9332</v>
      </c>
      <c r="B8806" s="66">
        <v>2955</v>
      </c>
    </row>
    <row r="8807" spans="1:2" x14ac:dyDescent="0.25">
      <c r="A8807" s="65" t="s">
        <v>9333</v>
      </c>
      <c r="B8807" s="66">
        <v>587840</v>
      </c>
    </row>
    <row r="8808" spans="1:2" x14ac:dyDescent="0.25">
      <c r="A8808" s="65" t="s">
        <v>9334</v>
      </c>
      <c r="B8808" s="66">
        <v>225394</v>
      </c>
    </row>
    <row r="8809" spans="1:2" x14ac:dyDescent="0.25">
      <c r="A8809" s="65" t="s">
        <v>9335</v>
      </c>
      <c r="B8809" s="66">
        <v>487057</v>
      </c>
    </row>
    <row r="8810" spans="1:2" x14ac:dyDescent="0.25">
      <c r="A8810" s="65" t="s">
        <v>9336</v>
      </c>
      <c r="B8810" s="66">
        <v>104652</v>
      </c>
    </row>
    <row r="8811" spans="1:2" x14ac:dyDescent="0.25">
      <c r="A8811" s="65" t="s">
        <v>9337</v>
      </c>
      <c r="B8811" s="66">
        <v>487139</v>
      </c>
    </row>
    <row r="8812" spans="1:2" x14ac:dyDescent="0.25">
      <c r="A8812" s="65" t="s">
        <v>12696</v>
      </c>
      <c r="B8812" s="66">
        <v>65850</v>
      </c>
    </row>
    <row r="8813" spans="1:2" x14ac:dyDescent="0.25">
      <c r="A8813" s="65" t="s">
        <v>9338</v>
      </c>
      <c r="B8813" s="66">
        <v>218059</v>
      </c>
    </row>
    <row r="8814" spans="1:2" x14ac:dyDescent="0.25">
      <c r="A8814" s="65" t="s">
        <v>9339</v>
      </c>
      <c r="B8814" s="66">
        <v>218067</v>
      </c>
    </row>
    <row r="8815" spans="1:2" x14ac:dyDescent="0.25">
      <c r="A8815" s="65" t="s">
        <v>9340</v>
      </c>
      <c r="B8815" s="66">
        <v>214555</v>
      </c>
    </row>
    <row r="8816" spans="1:2" x14ac:dyDescent="0.25">
      <c r="A8816" s="65" t="s">
        <v>9341</v>
      </c>
      <c r="B8816" s="66">
        <v>492591</v>
      </c>
    </row>
    <row r="8817" spans="1:2" x14ac:dyDescent="0.25">
      <c r="A8817" s="65" t="s">
        <v>12697</v>
      </c>
      <c r="B8817" s="66">
        <v>593806</v>
      </c>
    </row>
    <row r="8818" spans="1:2" x14ac:dyDescent="0.25">
      <c r="A8818" s="65" t="s">
        <v>9342</v>
      </c>
      <c r="B8818" s="66">
        <v>59488</v>
      </c>
    </row>
    <row r="8819" spans="1:2" x14ac:dyDescent="0.25">
      <c r="A8819" s="65" t="s">
        <v>9343</v>
      </c>
      <c r="B8819" s="66">
        <v>104309</v>
      </c>
    </row>
    <row r="8820" spans="1:2" x14ac:dyDescent="0.25">
      <c r="A8820" s="65" t="s">
        <v>9344</v>
      </c>
      <c r="B8820" s="66">
        <v>373447</v>
      </c>
    </row>
    <row r="8821" spans="1:2" x14ac:dyDescent="0.25">
      <c r="A8821" s="65" t="s">
        <v>9345</v>
      </c>
      <c r="B8821" s="66">
        <v>373448</v>
      </c>
    </row>
    <row r="8822" spans="1:2" x14ac:dyDescent="0.25">
      <c r="A8822" s="65" t="s">
        <v>157</v>
      </c>
      <c r="B8822" s="66">
        <v>489487</v>
      </c>
    </row>
    <row r="8823" spans="1:2" x14ac:dyDescent="0.25">
      <c r="A8823" s="65" t="s">
        <v>157</v>
      </c>
      <c r="B8823" s="66">
        <v>214566</v>
      </c>
    </row>
    <row r="8824" spans="1:2" x14ac:dyDescent="0.25">
      <c r="A8824" s="65" t="s">
        <v>9346</v>
      </c>
      <c r="B8824" s="66">
        <v>490624</v>
      </c>
    </row>
    <row r="8825" spans="1:2" x14ac:dyDescent="0.25">
      <c r="A8825" s="65" t="s">
        <v>9347</v>
      </c>
      <c r="B8825" s="66">
        <v>65856</v>
      </c>
    </row>
    <row r="8826" spans="1:2" x14ac:dyDescent="0.25">
      <c r="A8826" s="65" t="s">
        <v>9348</v>
      </c>
      <c r="B8826" s="66">
        <v>579030</v>
      </c>
    </row>
    <row r="8827" spans="1:2" x14ac:dyDescent="0.25">
      <c r="A8827" s="65" t="s">
        <v>9349</v>
      </c>
      <c r="B8827" s="66">
        <v>104834</v>
      </c>
    </row>
    <row r="8828" spans="1:2" x14ac:dyDescent="0.25">
      <c r="A8828" s="65" t="s">
        <v>9350</v>
      </c>
      <c r="B8828" s="66">
        <v>587674</v>
      </c>
    </row>
    <row r="8829" spans="1:2" x14ac:dyDescent="0.25">
      <c r="A8829" s="65" t="s">
        <v>158</v>
      </c>
      <c r="B8829" s="66">
        <v>589664</v>
      </c>
    </row>
    <row r="8830" spans="1:2" x14ac:dyDescent="0.25">
      <c r="A8830" s="65" t="s">
        <v>9351</v>
      </c>
      <c r="B8830" s="66">
        <v>589530</v>
      </c>
    </row>
    <row r="8831" spans="1:2" x14ac:dyDescent="0.25">
      <c r="A8831" s="65" t="s">
        <v>9352</v>
      </c>
      <c r="B8831" s="66">
        <v>589360</v>
      </c>
    </row>
    <row r="8832" spans="1:2" x14ac:dyDescent="0.25">
      <c r="A8832" s="65" t="s">
        <v>9353</v>
      </c>
      <c r="B8832" s="66">
        <v>278615</v>
      </c>
    </row>
    <row r="8833" spans="1:2" x14ac:dyDescent="0.25">
      <c r="A8833" s="65" t="s">
        <v>9354</v>
      </c>
      <c r="B8833" s="66">
        <v>494432</v>
      </c>
    </row>
    <row r="8834" spans="1:2" x14ac:dyDescent="0.25">
      <c r="A8834" s="65" t="s">
        <v>9355</v>
      </c>
      <c r="B8834" s="66">
        <v>63138</v>
      </c>
    </row>
    <row r="8835" spans="1:2" x14ac:dyDescent="0.25">
      <c r="A8835" s="65" t="s">
        <v>9356</v>
      </c>
      <c r="B8835" s="66">
        <v>593313</v>
      </c>
    </row>
    <row r="8836" spans="1:2" x14ac:dyDescent="0.25">
      <c r="A8836" s="65" t="s">
        <v>9357</v>
      </c>
      <c r="B8836" s="66">
        <v>583820</v>
      </c>
    </row>
    <row r="8837" spans="1:2" x14ac:dyDescent="0.25">
      <c r="A8837" s="65" t="s">
        <v>9358</v>
      </c>
      <c r="B8837" s="66">
        <v>63143</v>
      </c>
    </row>
    <row r="8838" spans="1:2" x14ac:dyDescent="0.25">
      <c r="A8838" s="65" t="s">
        <v>9359</v>
      </c>
      <c r="B8838" s="66">
        <v>492516</v>
      </c>
    </row>
    <row r="8839" spans="1:2" x14ac:dyDescent="0.25">
      <c r="A8839" s="65" t="s">
        <v>9360</v>
      </c>
      <c r="B8839" s="66">
        <v>575835</v>
      </c>
    </row>
    <row r="8840" spans="1:2" x14ac:dyDescent="0.25">
      <c r="A8840" s="65" t="s">
        <v>9359</v>
      </c>
      <c r="B8840" s="66">
        <v>63139</v>
      </c>
    </row>
    <row r="8841" spans="1:2" x14ac:dyDescent="0.25">
      <c r="A8841" s="65" t="s">
        <v>9361</v>
      </c>
      <c r="B8841" s="66">
        <v>373469</v>
      </c>
    </row>
    <row r="8842" spans="1:2" x14ac:dyDescent="0.25">
      <c r="A8842" s="65" t="s">
        <v>9362</v>
      </c>
      <c r="B8842" s="66">
        <v>494075</v>
      </c>
    </row>
    <row r="8843" spans="1:2" x14ac:dyDescent="0.25">
      <c r="A8843" s="65" t="s">
        <v>9363</v>
      </c>
      <c r="B8843" s="66">
        <v>63156</v>
      </c>
    </row>
    <row r="8844" spans="1:2" x14ac:dyDescent="0.25">
      <c r="A8844" s="65" t="s">
        <v>9364</v>
      </c>
      <c r="B8844" s="66">
        <v>214628</v>
      </c>
    </row>
    <row r="8845" spans="1:2" x14ac:dyDescent="0.25">
      <c r="A8845" s="65" t="s">
        <v>9365</v>
      </c>
      <c r="B8845" s="66">
        <v>585792</v>
      </c>
    </row>
    <row r="8846" spans="1:2" x14ac:dyDescent="0.25">
      <c r="A8846" s="65" t="s">
        <v>9366</v>
      </c>
      <c r="B8846" s="66">
        <v>63157</v>
      </c>
    </row>
    <row r="8847" spans="1:2" x14ac:dyDescent="0.25">
      <c r="A8847" s="65" t="s">
        <v>9365</v>
      </c>
      <c r="B8847" s="66">
        <v>588673</v>
      </c>
    </row>
    <row r="8848" spans="1:2" x14ac:dyDescent="0.25">
      <c r="A8848" s="65" t="s">
        <v>9367</v>
      </c>
      <c r="B8848" s="66">
        <v>589230</v>
      </c>
    </row>
    <row r="8849" spans="1:2" x14ac:dyDescent="0.25">
      <c r="A8849" s="65" t="s">
        <v>12698</v>
      </c>
      <c r="B8849" s="66">
        <v>580757</v>
      </c>
    </row>
    <row r="8850" spans="1:2" x14ac:dyDescent="0.25">
      <c r="A8850" s="65" t="s">
        <v>9368</v>
      </c>
      <c r="B8850" s="66">
        <v>491488</v>
      </c>
    </row>
    <row r="8851" spans="1:2" x14ac:dyDescent="0.25">
      <c r="A8851" s="65" t="s">
        <v>9369</v>
      </c>
      <c r="B8851" s="66">
        <v>105298</v>
      </c>
    </row>
    <row r="8852" spans="1:2" x14ac:dyDescent="0.25">
      <c r="A8852" s="65" t="s">
        <v>9370</v>
      </c>
      <c r="B8852" s="66">
        <v>589223</v>
      </c>
    </row>
    <row r="8853" spans="1:2" x14ac:dyDescent="0.25">
      <c r="A8853" s="65" t="s">
        <v>9371</v>
      </c>
      <c r="B8853" s="66">
        <v>591428</v>
      </c>
    </row>
    <row r="8854" spans="1:2" x14ac:dyDescent="0.25">
      <c r="A8854" s="65" t="s">
        <v>9372</v>
      </c>
      <c r="B8854" s="66">
        <v>105300</v>
      </c>
    </row>
    <row r="8855" spans="1:2" x14ac:dyDescent="0.25">
      <c r="A8855" s="65" t="s">
        <v>9372</v>
      </c>
      <c r="B8855" s="66">
        <v>105299</v>
      </c>
    </row>
    <row r="8856" spans="1:2" x14ac:dyDescent="0.25">
      <c r="A8856" s="65" t="s">
        <v>9372</v>
      </c>
      <c r="B8856" s="66">
        <v>106541</v>
      </c>
    </row>
    <row r="8857" spans="1:2" x14ac:dyDescent="0.25">
      <c r="A8857" s="65" t="s">
        <v>9372</v>
      </c>
      <c r="B8857" s="66">
        <v>214640</v>
      </c>
    </row>
    <row r="8858" spans="1:2" x14ac:dyDescent="0.25">
      <c r="A8858" s="65" t="s">
        <v>159</v>
      </c>
      <c r="B8858" s="66">
        <v>575664</v>
      </c>
    </row>
    <row r="8859" spans="1:2" x14ac:dyDescent="0.25">
      <c r="A8859" s="65" t="s">
        <v>159</v>
      </c>
      <c r="B8859" s="66">
        <v>593728</v>
      </c>
    </row>
    <row r="8860" spans="1:2" x14ac:dyDescent="0.25">
      <c r="A8860" s="65" t="s">
        <v>159</v>
      </c>
      <c r="B8860" s="66">
        <v>593887</v>
      </c>
    </row>
    <row r="8861" spans="1:2" x14ac:dyDescent="0.25">
      <c r="A8861" s="65" t="s">
        <v>159</v>
      </c>
      <c r="B8861" s="66">
        <v>583201</v>
      </c>
    </row>
    <row r="8862" spans="1:2" x14ac:dyDescent="0.25">
      <c r="A8862" s="65" t="s">
        <v>9373</v>
      </c>
      <c r="B8862" s="66">
        <v>214643</v>
      </c>
    </row>
    <row r="8863" spans="1:2" x14ac:dyDescent="0.25">
      <c r="A8863" s="65" t="s">
        <v>9374</v>
      </c>
      <c r="B8863" s="66">
        <v>593532</v>
      </c>
    </row>
    <row r="8864" spans="1:2" x14ac:dyDescent="0.25">
      <c r="A8864" s="65" t="s">
        <v>9375</v>
      </c>
      <c r="B8864" s="66">
        <v>587764</v>
      </c>
    </row>
    <row r="8865" spans="1:2" x14ac:dyDescent="0.25">
      <c r="A8865" s="65" t="s">
        <v>9376</v>
      </c>
      <c r="B8865" s="66">
        <v>373487</v>
      </c>
    </row>
    <row r="8866" spans="1:2" x14ac:dyDescent="0.25">
      <c r="A8866" s="65" t="s">
        <v>9377</v>
      </c>
      <c r="B8866" s="66">
        <v>225399</v>
      </c>
    </row>
    <row r="8867" spans="1:2" x14ac:dyDescent="0.25">
      <c r="A8867" s="65" t="s">
        <v>9378</v>
      </c>
      <c r="B8867" s="66">
        <v>592090</v>
      </c>
    </row>
    <row r="8868" spans="1:2" x14ac:dyDescent="0.25">
      <c r="A8868" s="65" t="s">
        <v>9379</v>
      </c>
      <c r="B8868" s="66">
        <v>592082</v>
      </c>
    </row>
    <row r="8869" spans="1:2" x14ac:dyDescent="0.25">
      <c r="A8869" s="65" t="s">
        <v>9380</v>
      </c>
      <c r="B8869" s="66">
        <v>497459</v>
      </c>
    </row>
    <row r="8870" spans="1:2" x14ac:dyDescent="0.25">
      <c r="A8870" s="65" t="s">
        <v>9381</v>
      </c>
      <c r="B8870" s="66">
        <v>2979</v>
      </c>
    </row>
    <row r="8871" spans="1:2" x14ac:dyDescent="0.25">
      <c r="A8871" s="65" t="s">
        <v>9382</v>
      </c>
      <c r="B8871" s="66">
        <v>493229</v>
      </c>
    </row>
    <row r="8872" spans="1:2" x14ac:dyDescent="0.25">
      <c r="A8872" s="65" t="s">
        <v>9383</v>
      </c>
      <c r="B8872" s="66">
        <v>491263</v>
      </c>
    </row>
    <row r="8873" spans="1:2" x14ac:dyDescent="0.25">
      <c r="A8873" s="65" t="s">
        <v>9384</v>
      </c>
      <c r="B8873" s="66">
        <v>496947</v>
      </c>
    </row>
    <row r="8874" spans="1:2" x14ac:dyDescent="0.25">
      <c r="A8874" s="65" t="s">
        <v>9385</v>
      </c>
      <c r="B8874" s="66">
        <v>273180</v>
      </c>
    </row>
    <row r="8875" spans="1:2" x14ac:dyDescent="0.25">
      <c r="A8875" s="65" t="s">
        <v>9386</v>
      </c>
      <c r="B8875" s="66">
        <v>265632</v>
      </c>
    </row>
    <row r="8876" spans="1:2" x14ac:dyDescent="0.25">
      <c r="A8876" s="65" t="s">
        <v>9387</v>
      </c>
      <c r="B8876" s="66">
        <v>574743</v>
      </c>
    </row>
    <row r="8877" spans="1:2" x14ac:dyDescent="0.25">
      <c r="A8877" s="65" t="s">
        <v>9388</v>
      </c>
      <c r="B8877" s="66">
        <v>265643</v>
      </c>
    </row>
    <row r="8878" spans="1:2" x14ac:dyDescent="0.25">
      <c r="A8878" s="65" t="s">
        <v>9388</v>
      </c>
      <c r="B8878" s="66">
        <v>576544</v>
      </c>
    </row>
    <row r="8879" spans="1:2" x14ac:dyDescent="0.25">
      <c r="A8879" s="65" t="s">
        <v>9389</v>
      </c>
      <c r="B8879" s="66">
        <v>65871</v>
      </c>
    </row>
    <row r="8880" spans="1:2" x14ac:dyDescent="0.25">
      <c r="A8880" s="65" t="s">
        <v>9389</v>
      </c>
      <c r="B8880" s="66">
        <v>214677</v>
      </c>
    </row>
    <row r="8881" spans="1:2" x14ac:dyDescent="0.25">
      <c r="A8881" s="65" t="s">
        <v>160</v>
      </c>
      <c r="B8881" s="66">
        <v>42269</v>
      </c>
    </row>
    <row r="8882" spans="1:2" x14ac:dyDescent="0.25">
      <c r="A8882" s="65" t="s">
        <v>9390</v>
      </c>
      <c r="B8882" s="66">
        <v>374882</v>
      </c>
    </row>
    <row r="8883" spans="1:2" x14ac:dyDescent="0.25">
      <c r="A8883" s="65" t="s">
        <v>9391</v>
      </c>
      <c r="B8883" s="66">
        <v>288109</v>
      </c>
    </row>
    <row r="8884" spans="1:2" x14ac:dyDescent="0.25">
      <c r="A8884" s="65" t="s">
        <v>9392</v>
      </c>
      <c r="B8884" s="66">
        <v>373496</v>
      </c>
    </row>
    <row r="8885" spans="1:2" x14ac:dyDescent="0.25">
      <c r="A8885" s="65" t="s">
        <v>9393</v>
      </c>
      <c r="B8885" s="66">
        <v>492005</v>
      </c>
    </row>
    <row r="8886" spans="1:2" x14ac:dyDescent="0.25">
      <c r="A8886" s="65" t="s">
        <v>9394</v>
      </c>
      <c r="B8886" s="66">
        <v>214688</v>
      </c>
    </row>
    <row r="8887" spans="1:2" x14ac:dyDescent="0.25">
      <c r="A8887" s="65" t="s">
        <v>161</v>
      </c>
      <c r="B8887" s="66">
        <v>580687</v>
      </c>
    </row>
    <row r="8888" spans="1:2" x14ac:dyDescent="0.25">
      <c r="A8888" s="65" t="s">
        <v>9395</v>
      </c>
      <c r="B8888" s="66">
        <v>591407</v>
      </c>
    </row>
    <row r="8889" spans="1:2" x14ac:dyDescent="0.25">
      <c r="A8889" s="65" t="s">
        <v>9396</v>
      </c>
      <c r="B8889" s="66">
        <v>218089</v>
      </c>
    </row>
    <row r="8890" spans="1:2" x14ac:dyDescent="0.25">
      <c r="A8890" s="65" t="s">
        <v>9397</v>
      </c>
      <c r="B8890" s="66">
        <v>105306</v>
      </c>
    </row>
    <row r="8891" spans="1:2" x14ac:dyDescent="0.25">
      <c r="A8891" s="65" t="s">
        <v>9398</v>
      </c>
      <c r="B8891" s="66">
        <v>287677</v>
      </c>
    </row>
    <row r="8892" spans="1:2" x14ac:dyDescent="0.25">
      <c r="A8892" s="65" t="s">
        <v>9399</v>
      </c>
      <c r="B8892" s="66">
        <v>104836</v>
      </c>
    </row>
    <row r="8893" spans="1:2" x14ac:dyDescent="0.25">
      <c r="A8893" s="65" t="s">
        <v>9400</v>
      </c>
      <c r="B8893" s="66">
        <v>225020</v>
      </c>
    </row>
    <row r="8894" spans="1:2" x14ac:dyDescent="0.25">
      <c r="A8894" s="65" t="s">
        <v>162</v>
      </c>
      <c r="B8894" s="66">
        <v>592719</v>
      </c>
    </row>
    <row r="8895" spans="1:2" x14ac:dyDescent="0.25">
      <c r="A8895" s="65" t="s">
        <v>162</v>
      </c>
      <c r="B8895" s="66">
        <v>576299</v>
      </c>
    </row>
    <row r="8896" spans="1:2" x14ac:dyDescent="0.25">
      <c r="A8896" s="65" t="s">
        <v>9401</v>
      </c>
      <c r="B8896" s="66">
        <v>64822</v>
      </c>
    </row>
    <row r="8897" spans="1:2" x14ac:dyDescent="0.25">
      <c r="A8897" s="65" t="s">
        <v>9402</v>
      </c>
      <c r="B8897" s="66">
        <v>65873</v>
      </c>
    </row>
    <row r="8898" spans="1:2" x14ac:dyDescent="0.25">
      <c r="A8898" s="65" t="s">
        <v>163</v>
      </c>
      <c r="B8898" s="66">
        <v>591963</v>
      </c>
    </row>
    <row r="8899" spans="1:2" x14ac:dyDescent="0.25">
      <c r="A8899" s="65" t="s">
        <v>9403</v>
      </c>
      <c r="B8899" s="66">
        <v>59500</v>
      </c>
    </row>
    <row r="8900" spans="1:2" x14ac:dyDescent="0.25">
      <c r="A8900" s="65" t="s">
        <v>9404</v>
      </c>
      <c r="B8900" s="66">
        <v>587438</v>
      </c>
    </row>
    <row r="8901" spans="1:2" x14ac:dyDescent="0.25">
      <c r="A8901" s="65" t="s">
        <v>9405</v>
      </c>
      <c r="B8901" s="66">
        <v>225224</v>
      </c>
    </row>
    <row r="8902" spans="1:2" x14ac:dyDescent="0.25">
      <c r="A8902" s="65" t="s">
        <v>9406</v>
      </c>
      <c r="B8902" s="66">
        <v>225404</v>
      </c>
    </row>
    <row r="8903" spans="1:2" x14ac:dyDescent="0.25">
      <c r="A8903" s="65" t="s">
        <v>9407</v>
      </c>
      <c r="B8903" s="66">
        <v>225231</v>
      </c>
    </row>
    <row r="8904" spans="1:2" x14ac:dyDescent="0.25">
      <c r="A8904" s="65" t="s">
        <v>9408</v>
      </c>
      <c r="B8904" s="66">
        <v>580047</v>
      </c>
    </row>
    <row r="8905" spans="1:2" x14ac:dyDescent="0.25">
      <c r="A8905" s="65" t="s">
        <v>9409</v>
      </c>
      <c r="B8905" s="66">
        <v>581726</v>
      </c>
    </row>
    <row r="8906" spans="1:2" x14ac:dyDescent="0.25">
      <c r="A8906" s="65" t="s">
        <v>9410</v>
      </c>
      <c r="B8906" s="66">
        <v>587110</v>
      </c>
    </row>
    <row r="8907" spans="1:2" x14ac:dyDescent="0.25">
      <c r="A8907" s="65" t="s">
        <v>12699</v>
      </c>
      <c r="B8907" s="66">
        <v>276042</v>
      </c>
    </row>
    <row r="8908" spans="1:2" x14ac:dyDescent="0.25">
      <c r="A8908" s="65" t="s">
        <v>9411</v>
      </c>
      <c r="B8908" s="66">
        <v>593268</v>
      </c>
    </row>
    <row r="8909" spans="1:2" x14ac:dyDescent="0.25">
      <c r="A8909" s="65" t="s">
        <v>9412</v>
      </c>
      <c r="B8909" s="66">
        <v>104661</v>
      </c>
    </row>
    <row r="8910" spans="1:2" x14ac:dyDescent="0.25">
      <c r="A8910" s="65" t="s">
        <v>9413</v>
      </c>
      <c r="B8910" s="66">
        <v>492371</v>
      </c>
    </row>
    <row r="8911" spans="1:2" x14ac:dyDescent="0.25">
      <c r="A8911" s="65" t="s">
        <v>9414</v>
      </c>
      <c r="B8911" s="66">
        <v>373494</v>
      </c>
    </row>
    <row r="8912" spans="1:2" x14ac:dyDescent="0.25">
      <c r="A8912" s="65" t="s">
        <v>9415</v>
      </c>
      <c r="B8912" s="66">
        <v>585968</v>
      </c>
    </row>
    <row r="8913" spans="1:2" x14ac:dyDescent="0.25">
      <c r="A8913" s="65" t="s">
        <v>9416</v>
      </c>
      <c r="B8913" s="66">
        <v>322258</v>
      </c>
    </row>
    <row r="8914" spans="1:2" x14ac:dyDescent="0.25">
      <c r="A8914" s="65" t="s">
        <v>164</v>
      </c>
      <c r="B8914" s="66">
        <v>492349</v>
      </c>
    </row>
    <row r="8915" spans="1:2" x14ac:dyDescent="0.25">
      <c r="A8915" s="65" t="s">
        <v>9417</v>
      </c>
      <c r="B8915" s="66">
        <v>493109</v>
      </c>
    </row>
    <row r="8916" spans="1:2" x14ac:dyDescent="0.25">
      <c r="A8916" s="65" t="s">
        <v>165</v>
      </c>
      <c r="B8916" s="66">
        <v>492657</v>
      </c>
    </row>
    <row r="8917" spans="1:2" x14ac:dyDescent="0.25">
      <c r="A8917" s="65" t="s">
        <v>9418</v>
      </c>
      <c r="B8917" s="66">
        <v>59502</v>
      </c>
    </row>
    <row r="8918" spans="1:2" x14ac:dyDescent="0.25">
      <c r="A8918" s="65" t="s">
        <v>165</v>
      </c>
      <c r="B8918" s="66">
        <v>586829</v>
      </c>
    </row>
    <row r="8919" spans="1:2" x14ac:dyDescent="0.25">
      <c r="A8919" s="65" t="s">
        <v>12700</v>
      </c>
      <c r="B8919" s="66">
        <v>594382</v>
      </c>
    </row>
    <row r="8920" spans="1:2" x14ac:dyDescent="0.25">
      <c r="A8920" s="65" t="s">
        <v>9419</v>
      </c>
      <c r="B8920" s="66">
        <v>276768</v>
      </c>
    </row>
    <row r="8921" spans="1:2" x14ac:dyDescent="0.25">
      <c r="A8921" s="65" t="s">
        <v>9420</v>
      </c>
      <c r="B8921" s="66">
        <v>583247</v>
      </c>
    </row>
    <row r="8922" spans="1:2" x14ac:dyDescent="0.25">
      <c r="A8922" s="65" t="s">
        <v>166</v>
      </c>
      <c r="B8922" s="66">
        <v>576897</v>
      </c>
    </row>
    <row r="8923" spans="1:2" x14ac:dyDescent="0.25">
      <c r="A8923" s="65" t="s">
        <v>9421</v>
      </c>
      <c r="B8923" s="66">
        <v>226094</v>
      </c>
    </row>
    <row r="8924" spans="1:2" x14ac:dyDescent="0.25">
      <c r="A8924" s="65" t="s">
        <v>167</v>
      </c>
      <c r="B8924" s="66">
        <v>587402</v>
      </c>
    </row>
    <row r="8925" spans="1:2" x14ac:dyDescent="0.25">
      <c r="A8925" s="65" t="s">
        <v>9422</v>
      </c>
      <c r="B8925" s="66">
        <v>583837</v>
      </c>
    </row>
    <row r="8926" spans="1:2" x14ac:dyDescent="0.25">
      <c r="A8926" s="65" t="s">
        <v>9423</v>
      </c>
      <c r="B8926" s="66">
        <v>104663</v>
      </c>
    </row>
    <row r="8927" spans="1:2" x14ac:dyDescent="0.25">
      <c r="A8927" s="65" t="s">
        <v>9424</v>
      </c>
      <c r="B8927" s="66">
        <v>577183</v>
      </c>
    </row>
    <row r="8928" spans="1:2" x14ac:dyDescent="0.25">
      <c r="A8928" s="65" t="s">
        <v>9425</v>
      </c>
      <c r="B8928" s="66">
        <v>579307</v>
      </c>
    </row>
    <row r="8929" spans="1:2" x14ac:dyDescent="0.25">
      <c r="A8929" s="65" t="s">
        <v>9426</v>
      </c>
      <c r="B8929" s="66">
        <v>579308</v>
      </c>
    </row>
    <row r="8930" spans="1:2" x14ac:dyDescent="0.25">
      <c r="A8930" s="65" t="s">
        <v>9427</v>
      </c>
      <c r="B8930" s="66">
        <v>579306</v>
      </c>
    </row>
    <row r="8931" spans="1:2" x14ac:dyDescent="0.25">
      <c r="A8931" s="65" t="s">
        <v>9428</v>
      </c>
      <c r="B8931" s="66">
        <v>592943</v>
      </c>
    </row>
    <row r="8932" spans="1:2" x14ac:dyDescent="0.25">
      <c r="A8932" s="65" t="s">
        <v>9429</v>
      </c>
      <c r="B8932" s="66">
        <v>483610</v>
      </c>
    </row>
    <row r="8933" spans="1:2" x14ac:dyDescent="0.25">
      <c r="A8933" s="65" t="s">
        <v>9430</v>
      </c>
      <c r="B8933" s="66">
        <v>225411</v>
      </c>
    </row>
    <row r="8934" spans="1:2" x14ac:dyDescent="0.25">
      <c r="A8934" s="65" t="s">
        <v>9431</v>
      </c>
      <c r="B8934" s="66">
        <v>575578</v>
      </c>
    </row>
    <row r="8935" spans="1:2" x14ac:dyDescent="0.25">
      <c r="A8935" s="65" t="s">
        <v>9432</v>
      </c>
      <c r="B8935" s="66">
        <v>576307</v>
      </c>
    </row>
    <row r="8936" spans="1:2" x14ac:dyDescent="0.25">
      <c r="A8936" s="65" t="s">
        <v>9433</v>
      </c>
      <c r="B8936" s="66">
        <v>265776</v>
      </c>
    </row>
    <row r="8937" spans="1:2" x14ac:dyDescent="0.25">
      <c r="A8937" s="65" t="s">
        <v>9434</v>
      </c>
      <c r="B8937" s="66">
        <v>225023</v>
      </c>
    </row>
    <row r="8938" spans="1:2" x14ac:dyDescent="0.25">
      <c r="A8938" s="65" t="s">
        <v>9435</v>
      </c>
      <c r="B8938" s="66">
        <v>578637</v>
      </c>
    </row>
    <row r="8939" spans="1:2" x14ac:dyDescent="0.25">
      <c r="A8939" s="65" t="s">
        <v>9435</v>
      </c>
      <c r="B8939" s="66">
        <v>584059</v>
      </c>
    </row>
    <row r="8940" spans="1:2" x14ac:dyDescent="0.25">
      <c r="A8940" s="65" t="s">
        <v>9436</v>
      </c>
      <c r="B8940" s="66">
        <v>214722</v>
      </c>
    </row>
    <row r="8941" spans="1:2" x14ac:dyDescent="0.25">
      <c r="A8941" s="65" t="s">
        <v>9437</v>
      </c>
      <c r="B8941" s="66">
        <v>492758</v>
      </c>
    </row>
    <row r="8942" spans="1:2" x14ac:dyDescent="0.25">
      <c r="A8942" s="65" t="s">
        <v>9438</v>
      </c>
      <c r="B8942" s="66">
        <v>2989</v>
      </c>
    </row>
    <row r="8943" spans="1:2" x14ac:dyDescent="0.25">
      <c r="A8943" s="65" t="s">
        <v>9439</v>
      </c>
      <c r="B8943" s="66">
        <v>585752</v>
      </c>
    </row>
    <row r="8944" spans="1:2" x14ac:dyDescent="0.25">
      <c r="A8944" s="65" t="s">
        <v>9440</v>
      </c>
      <c r="B8944" s="66">
        <v>485975</v>
      </c>
    </row>
    <row r="8945" spans="1:2" x14ac:dyDescent="0.25">
      <c r="A8945" s="65" t="s">
        <v>9441</v>
      </c>
      <c r="B8945" s="66">
        <v>585738</v>
      </c>
    </row>
    <row r="8946" spans="1:2" x14ac:dyDescent="0.25">
      <c r="A8946" s="65" t="s">
        <v>9442</v>
      </c>
      <c r="B8946" s="66">
        <v>577148</v>
      </c>
    </row>
    <row r="8947" spans="1:2" x14ac:dyDescent="0.25">
      <c r="A8947" s="65" t="s">
        <v>9443</v>
      </c>
      <c r="B8947" s="66">
        <v>273514</v>
      </c>
    </row>
    <row r="8948" spans="1:2" x14ac:dyDescent="0.25">
      <c r="A8948" s="65" t="s">
        <v>9444</v>
      </c>
      <c r="B8948" s="66">
        <v>105313</v>
      </c>
    </row>
    <row r="8949" spans="1:2" x14ac:dyDescent="0.25">
      <c r="A8949" s="65" t="s">
        <v>9445</v>
      </c>
      <c r="B8949" s="66">
        <v>104306</v>
      </c>
    </row>
    <row r="8950" spans="1:2" x14ac:dyDescent="0.25">
      <c r="A8950" s="65" t="s">
        <v>9446</v>
      </c>
      <c r="B8950" s="66">
        <v>214731</v>
      </c>
    </row>
    <row r="8951" spans="1:2" x14ac:dyDescent="0.25">
      <c r="A8951" s="65" t="s">
        <v>9447</v>
      </c>
      <c r="B8951" s="66">
        <v>593376</v>
      </c>
    </row>
    <row r="8952" spans="1:2" x14ac:dyDescent="0.25">
      <c r="A8952" s="65" t="s">
        <v>9448</v>
      </c>
      <c r="B8952" s="66">
        <v>593023</v>
      </c>
    </row>
    <row r="8953" spans="1:2" x14ac:dyDescent="0.25">
      <c r="A8953" s="65" t="s">
        <v>9449</v>
      </c>
      <c r="B8953" s="66">
        <v>591303</v>
      </c>
    </row>
    <row r="8954" spans="1:2" x14ac:dyDescent="0.25">
      <c r="A8954" s="65" t="s">
        <v>9450</v>
      </c>
      <c r="B8954" s="66">
        <v>294878</v>
      </c>
    </row>
    <row r="8955" spans="1:2" x14ac:dyDescent="0.25">
      <c r="A8955" s="65" t="s">
        <v>9451</v>
      </c>
      <c r="B8955" s="66">
        <v>105314</v>
      </c>
    </row>
    <row r="8956" spans="1:2" x14ac:dyDescent="0.25">
      <c r="A8956" s="65" t="s">
        <v>9452</v>
      </c>
      <c r="B8956" s="66">
        <v>592103</v>
      </c>
    </row>
    <row r="8957" spans="1:2" x14ac:dyDescent="0.25">
      <c r="A8957" s="65" t="s">
        <v>9453</v>
      </c>
      <c r="B8957" s="66">
        <v>3000</v>
      </c>
    </row>
    <row r="8958" spans="1:2" x14ac:dyDescent="0.25">
      <c r="A8958" s="65" t="s">
        <v>9454</v>
      </c>
      <c r="B8958" s="66">
        <v>578810</v>
      </c>
    </row>
    <row r="8959" spans="1:2" x14ac:dyDescent="0.25">
      <c r="A8959" s="65" t="s">
        <v>9455</v>
      </c>
      <c r="B8959" s="66">
        <v>3004</v>
      </c>
    </row>
    <row r="8960" spans="1:2" x14ac:dyDescent="0.25">
      <c r="A8960" s="65" t="s">
        <v>9456</v>
      </c>
      <c r="B8960" s="66">
        <v>592750</v>
      </c>
    </row>
    <row r="8961" spans="1:2" x14ac:dyDescent="0.25">
      <c r="A8961" s="65" t="s">
        <v>9457</v>
      </c>
      <c r="B8961" s="66">
        <v>582344</v>
      </c>
    </row>
    <row r="8962" spans="1:2" x14ac:dyDescent="0.25">
      <c r="A8962" s="65" t="s">
        <v>9458</v>
      </c>
      <c r="B8962" s="66">
        <v>576795</v>
      </c>
    </row>
    <row r="8963" spans="1:2" x14ac:dyDescent="0.25">
      <c r="A8963" s="65" t="s">
        <v>9459</v>
      </c>
      <c r="B8963" s="66">
        <v>214740</v>
      </c>
    </row>
    <row r="8964" spans="1:2" x14ac:dyDescent="0.25">
      <c r="A8964" s="65" t="s">
        <v>12701</v>
      </c>
      <c r="B8964" s="66">
        <v>594306</v>
      </c>
    </row>
    <row r="8965" spans="1:2" x14ac:dyDescent="0.25">
      <c r="A8965" s="65" t="s">
        <v>9460</v>
      </c>
      <c r="B8965" s="66">
        <v>492115</v>
      </c>
    </row>
    <row r="8966" spans="1:2" x14ac:dyDescent="0.25">
      <c r="A8966" s="65" t="s">
        <v>9461</v>
      </c>
      <c r="B8966" s="66">
        <v>593145</v>
      </c>
    </row>
    <row r="8967" spans="1:2" x14ac:dyDescent="0.25">
      <c r="A8967" s="65" t="s">
        <v>9462</v>
      </c>
      <c r="B8967" s="66">
        <v>588916</v>
      </c>
    </row>
    <row r="8968" spans="1:2" x14ac:dyDescent="0.25">
      <c r="A8968" s="65" t="s">
        <v>9463</v>
      </c>
      <c r="B8968" s="66">
        <v>593144</v>
      </c>
    </row>
    <row r="8969" spans="1:2" x14ac:dyDescent="0.25">
      <c r="A8969" s="65" t="s">
        <v>9464</v>
      </c>
      <c r="B8969" s="66">
        <v>591493</v>
      </c>
    </row>
    <row r="8970" spans="1:2" x14ac:dyDescent="0.25">
      <c r="A8970" s="65" t="s">
        <v>9465</v>
      </c>
      <c r="B8970" s="66">
        <v>593569</v>
      </c>
    </row>
    <row r="8971" spans="1:2" x14ac:dyDescent="0.25">
      <c r="A8971" s="65" t="s">
        <v>9466</v>
      </c>
      <c r="B8971" s="66">
        <v>591288</v>
      </c>
    </row>
    <row r="8972" spans="1:2" x14ac:dyDescent="0.25">
      <c r="A8972" s="65" t="s">
        <v>9467</v>
      </c>
      <c r="B8972" s="66">
        <v>3021</v>
      </c>
    </row>
    <row r="8973" spans="1:2" x14ac:dyDescent="0.25">
      <c r="A8973" s="65" t="s">
        <v>12702</v>
      </c>
      <c r="B8973" s="66">
        <v>492145</v>
      </c>
    </row>
    <row r="8974" spans="1:2" x14ac:dyDescent="0.25">
      <c r="A8974" s="65" t="s">
        <v>9468</v>
      </c>
      <c r="B8974" s="66">
        <v>589366</v>
      </c>
    </row>
    <row r="8975" spans="1:2" x14ac:dyDescent="0.25">
      <c r="A8975" s="65" t="s">
        <v>9469</v>
      </c>
      <c r="B8975" s="66">
        <v>592026</v>
      </c>
    </row>
    <row r="8976" spans="1:2" x14ac:dyDescent="0.25">
      <c r="A8976" s="65" t="s">
        <v>12703</v>
      </c>
      <c r="B8976" s="66">
        <v>575134</v>
      </c>
    </row>
    <row r="8977" spans="1:2" x14ac:dyDescent="0.25">
      <c r="A8977" s="65" t="s">
        <v>9470</v>
      </c>
      <c r="B8977" s="66">
        <v>583391</v>
      </c>
    </row>
    <row r="8978" spans="1:2" x14ac:dyDescent="0.25">
      <c r="A8978" s="65" t="s">
        <v>12704</v>
      </c>
      <c r="B8978" s="66">
        <v>593895</v>
      </c>
    </row>
    <row r="8979" spans="1:2" x14ac:dyDescent="0.25">
      <c r="A8979" s="65" t="s">
        <v>9471</v>
      </c>
      <c r="B8979" s="66">
        <v>105316</v>
      </c>
    </row>
    <row r="8980" spans="1:2" x14ac:dyDescent="0.25">
      <c r="A8980" s="65" t="s">
        <v>9472</v>
      </c>
      <c r="B8980" s="66">
        <v>592500</v>
      </c>
    </row>
    <row r="8981" spans="1:2" x14ac:dyDescent="0.25">
      <c r="A8981" s="65" t="s">
        <v>9473</v>
      </c>
      <c r="B8981" s="66">
        <v>491876</v>
      </c>
    </row>
    <row r="8982" spans="1:2" x14ac:dyDescent="0.25">
      <c r="A8982" s="65" t="s">
        <v>9474</v>
      </c>
      <c r="B8982" s="66">
        <v>589990</v>
      </c>
    </row>
    <row r="8983" spans="1:2" x14ac:dyDescent="0.25">
      <c r="A8983" s="65" t="s">
        <v>9475</v>
      </c>
      <c r="B8983" s="66">
        <v>487180</v>
      </c>
    </row>
    <row r="8984" spans="1:2" x14ac:dyDescent="0.25">
      <c r="A8984" s="65" t="s">
        <v>9476</v>
      </c>
      <c r="B8984" s="66">
        <v>374717</v>
      </c>
    </row>
    <row r="8985" spans="1:2" x14ac:dyDescent="0.25">
      <c r="A8985" s="65" t="s">
        <v>9477</v>
      </c>
      <c r="B8985" s="66">
        <v>593648</v>
      </c>
    </row>
    <row r="8986" spans="1:2" x14ac:dyDescent="0.25">
      <c r="A8986" s="65" t="s">
        <v>9478</v>
      </c>
      <c r="B8986" s="66">
        <v>59509</v>
      </c>
    </row>
    <row r="8987" spans="1:2" x14ac:dyDescent="0.25">
      <c r="A8987" s="65" t="s">
        <v>9479</v>
      </c>
      <c r="B8987" s="66">
        <v>492732</v>
      </c>
    </row>
    <row r="8988" spans="1:2" x14ac:dyDescent="0.25">
      <c r="A8988" s="65" t="s">
        <v>9480</v>
      </c>
      <c r="B8988" s="66">
        <v>575965</v>
      </c>
    </row>
    <row r="8989" spans="1:2" x14ac:dyDescent="0.25">
      <c r="A8989" s="65" t="s">
        <v>9481</v>
      </c>
      <c r="B8989" s="66">
        <v>103932</v>
      </c>
    </row>
    <row r="8990" spans="1:2" x14ac:dyDescent="0.25">
      <c r="A8990" s="65" t="s">
        <v>9482</v>
      </c>
      <c r="B8990" s="66">
        <v>588191</v>
      </c>
    </row>
    <row r="8991" spans="1:2" x14ac:dyDescent="0.25">
      <c r="A8991" s="65" t="s">
        <v>12705</v>
      </c>
      <c r="B8991" s="66">
        <v>591206</v>
      </c>
    </row>
    <row r="8992" spans="1:2" x14ac:dyDescent="0.25">
      <c r="A8992" s="65" t="s">
        <v>168</v>
      </c>
      <c r="B8992" s="66">
        <v>591406</v>
      </c>
    </row>
    <row r="8993" spans="1:2" x14ac:dyDescent="0.25">
      <c r="A8993" s="65" t="s">
        <v>9483</v>
      </c>
      <c r="B8993" s="66">
        <v>374817</v>
      </c>
    </row>
    <row r="8994" spans="1:2" x14ac:dyDescent="0.25">
      <c r="A8994" s="65" t="s">
        <v>9484</v>
      </c>
      <c r="B8994" s="66">
        <v>589423</v>
      </c>
    </row>
    <row r="8995" spans="1:2" x14ac:dyDescent="0.25">
      <c r="A8995" s="65" t="s">
        <v>9485</v>
      </c>
      <c r="B8995" s="66">
        <v>593185</v>
      </c>
    </row>
    <row r="8996" spans="1:2" x14ac:dyDescent="0.25">
      <c r="A8996" s="65" t="s">
        <v>9486</v>
      </c>
      <c r="B8996" s="66">
        <v>592492</v>
      </c>
    </row>
    <row r="8997" spans="1:2" x14ac:dyDescent="0.25">
      <c r="A8997" s="65" t="s">
        <v>12706</v>
      </c>
      <c r="B8997" s="66">
        <v>580181</v>
      </c>
    </row>
    <row r="8998" spans="1:2" x14ac:dyDescent="0.25">
      <c r="A8998" s="65" t="s">
        <v>9487</v>
      </c>
      <c r="B8998" s="66">
        <v>578338</v>
      </c>
    </row>
    <row r="8999" spans="1:2" x14ac:dyDescent="0.25">
      <c r="A8999" s="65" t="s">
        <v>9488</v>
      </c>
      <c r="B8999" s="66">
        <v>277221</v>
      </c>
    </row>
    <row r="9000" spans="1:2" x14ac:dyDescent="0.25">
      <c r="A9000" s="65" t="s">
        <v>9489</v>
      </c>
      <c r="B9000" s="66">
        <v>483569</v>
      </c>
    </row>
    <row r="9001" spans="1:2" x14ac:dyDescent="0.25">
      <c r="A9001" s="65" t="s">
        <v>9490</v>
      </c>
      <c r="B9001" s="66">
        <v>593518</v>
      </c>
    </row>
    <row r="9002" spans="1:2" x14ac:dyDescent="0.25">
      <c r="A9002" s="65" t="s">
        <v>9491</v>
      </c>
      <c r="B9002" s="66">
        <v>588137</v>
      </c>
    </row>
    <row r="9003" spans="1:2" x14ac:dyDescent="0.25">
      <c r="A9003" s="65" t="s">
        <v>12707</v>
      </c>
      <c r="B9003" s="66">
        <v>491865</v>
      </c>
    </row>
    <row r="9004" spans="1:2" x14ac:dyDescent="0.25">
      <c r="A9004" s="65" t="s">
        <v>9492</v>
      </c>
      <c r="B9004" s="66">
        <v>273853</v>
      </c>
    </row>
    <row r="9005" spans="1:2" x14ac:dyDescent="0.25">
      <c r="A9005" s="65" t="s">
        <v>9493</v>
      </c>
      <c r="B9005" s="66">
        <v>584427</v>
      </c>
    </row>
    <row r="9006" spans="1:2" x14ac:dyDescent="0.25">
      <c r="A9006" s="65" t="s">
        <v>9494</v>
      </c>
      <c r="B9006" s="66">
        <v>589363</v>
      </c>
    </row>
    <row r="9007" spans="1:2" x14ac:dyDescent="0.25">
      <c r="A9007" s="65" t="s">
        <v>9495</v>
      </c>
      <c r="B9007" s="66">
        <v>490638</v>
      </c>
    </row>
    <row r="9008" spans="1:2" x14ac:dyDescent="0.25">
      <c r="A9008" s="65" t="s">
        <v>9496</v>
      </c>
      <c r="B9008" s="66">
        <v>43187</v>
      </c>
    </row>
    <row r="9009" spans="1:2" x14ac:dyDescent="0.25">
      <c r="A9009" s="65" t="s">
        <v>9497</v>
      </c>
      <c r="B9009" s="66">
        <v>591486</v>
      </c>
    </row>
    <row r="9010" spans="1:2" x14ac:dyDescent="0.25">
      <c r="A9010" s="65" t="s">
        <v>1006</v>
      </c>
      <c r="B9010" s="66">
        <v>490905</v>
      </c>
    </row>
    <row r="9011" spans="1:2" x14ac:dyDescent="0.25">
      <c r="A9011" s="65" t="s">
        <v>9498</v>
      </c>
      <c r="B9011" s="66">
        <v>583784</v>
      </c>
    </row>
    <row r="9012" spans="1:2" x14ac:dyDescent="0.25">
      <c r="A9012" s="65" t="s">
        <v>9499</v>
      </c>
      <c r="B9012" s="66">
        <v>106489</v>
      </c>
    </row>
    <row r="9013" spans="1:2" x14ac:dyDescent="0.25">
      <c r="A9013" s="65" t="s">
        <v>9500</v>
      </c>
      <c r="B9013" s="66">
        <v>575202</v>
      </c>
    </row>
    <row r="9014" spans="1:2" x14ac:dyDescent="0.25">
      <c r="A9014" s="65" t="s">
        <v>9501</v>
      </c>
      <c r="B9014" s="66">
        <v>593408</v>
      </c>
    </row>
    <row r="9015" spans="1:2" x14ac:dyDescent="0.25">
      <c r="A9015" s="65" t="s">
        <v>9502</v>
      </c>
      <c r="B9015" s="66">
        <v>218103</v>
      </c>
    </row>
    <row r="9016" spans="1:2" x14ac:dyDescent="0.25">
      <c r="A9016" s="65" t="s">
        <v>9502</v>
      </c>
      <c r="B9016" s="66">
        <v>576663</v>
      </c>
    </row>
    <row r="9017" spans="1:2" x14ac:dyDescent="0.25">
      <c r="A9017" s="65" t="s">
        <v>9503</v>
      </c>
      <c r="B9017" s="66">
        <v>374938</v>
      </c>
    </row>
    <row r="9018" spans="1:2" x14ac:dyDescent="0.25">
      <c r="A9018" s="65" t="s">
        <v>9504</v>
      </c>
      <c r="B9018" s="66">
        <v>218104</v>
      </c>
    </row>
    <row r="9019" spans="1:2" x14ac:dyDescent="0.25">
      <c r="A9019" s="65" t="s">
        <v>9505</v>
      </c>
      <c r="B9019" s="66">
        <v>3041</v>
      </c>
    </row>
    <row r="9020" spans="1:2" x14ac:dyDescent="0.25">
      <c r="A9020" s="65" t="s">
        <v>9505</v>
      </c>
      <c r="B9020" s="66">
        <v>592207</v>
      </c>
    </row>
    <row r="9021" spans="1:2" x14ac:dyDescent="0.25">
      <c r="A9021" s="65" t="s">
        <v>9506</v>
      </c>
      <c r="B9021" s="66">
        <v>276517</v>
      </c>
    </row>
    <row r="9022" spans="1:2" x14ac:dyDescent="0.25">
      <c r="A9022" s="65" t="s">
        <v>9507</v>
      </c>
      <c r="B9022" s="66">
        <v>581361</v>
      </c>
    </row>
    <row r="9023" spans="1:2" x14ac:dyDescent="0.25">
      <c r="A9023" s="65" t="s">
        <v>9508</v>
      </c>
      <c r="B9023" s="66">
        <v>586542</v>
      </c>
    </row>
    <row r="9024" spans="1:2" x14ac:dyDescent="0.25">
      <c r="A9024" s="65" t="s">
        <v>9509</v>
      </c>
      <c r="B9024" s="66">
        <v>579675</v>
      </c>
    </row>
    <row r="9025" spans="1:2" x14ac:dyDescent="0.25">
      <c r="A9025" s="65" t="s">
        <v>169</v>
      </c>
      <c r="B9025" s="66">
        <v>586223</v>
      </c>
    </row>
    <row r="9026" spans="1:2" x14ac:dyDescent="0.25">
      <c r="A9026" s="65" t="s">
        <v>9510</v>
      </c>
      <c r="B9026" s="66">
        <v>592137</v>
      </c>
    </row>
    <row r="9027" spans="1:2" x14ac:dyDescent="0.25">
      <c r="A9027" s="65" t="s">
        <v>9511</v>
      </c>
      <c r="B9027" s="66">
        <v>218110</v>
      </c>
    </row>
    <row r="9028" spans="1:2" x14ac:dyDescent="0.25">
      <c r="A9028" s="65" t="s">
        <v>9512</v>
      </c>
      <c r="B9028" s="66">
        <v>106091</v>
      </c>
    </row>
    <row r="9029" spans="1:2" x14ac:dyDescent="0.25">
      <c r="A9029" s="65" t="s">
        <v>9513</v>
      </c>
      <c r="B9029" s="66">
        <v>584349</v>
      </c>
    </row>
    <row r="9030" spans="1:2" x14ac:dyDescent="0.25">
      <c r="A9030" s="65" t="s">
        <v>9514</v>
      </c>
      <c r="B9030" s="66">
        <v>104315</v>
      </c>
    </row>
    <row r="9031" spans="1:2" x14ac:dyDescent="0.25">
      <c r="A9031" s="65" t="s">
        <v>9515</v>
      </c>
      <c r="B9031" s="66">
        <v>218111</v>
      </c>
    </row>
    <row r="9032" spans="1:2" x14ac:dyDescent="0.25">
      <c r="A9032" s="65" t="s">
        <v>9516</v>
      </c>
      <c r="B9032" s="66">
        <v>266082</v>
      </c>
    </row>
    <row r="9033" spans="1:2" x14ac:dyDescent="0.25">
      <c r="A9033" s="65" t="s">
        <v>9515</v>
      </c>
      <c r="B9033" s="66">
        <v>493069</v>
      </c>
    </row>
    <row r="9034" spans="1:2" x14ac:dyDescent="0.25">
      <c r="A9034" s="65" t="s">
        <v>9515</v>
      </c>
      <c r="B9034" s="66">
        <v>579375</v>
      </c>
    </row>
    <row r="9035" spans="1:2" x14ac:dyDescent="0.25">
      <c r="A9035" s="65" t="s">
        <v>9515</v>
      </c>
      <c r="B9035" s="66">
        <v>583858</v>
      </c>
    </row>
    <row r="9036" spans="1:2" x14ac:dyDescent="0.25">
      <c r="A9036" s="65" t="s">
        <v>9515</v>
      </c>
      <c r="B9036" s="66">
        <v>586114</v>
      </c>
    </row>
    <row r="9037" spans="1:2" x14ac:dyDescent="0.25">
      <c r="A9037" s="65" t="s">
        <v>9515</v>
      </c>
      <c r="B9037" s="66">
        <v>589135</v>
      </c>
    </row>
    <row r="9038" spans="1:2" x14ac:dyDescent="0.25">
      <c r="A9038" s="65" t="s">
        <v>9515</v>
      </c>
      <c r="B9038" s="66">
        <v>589422</v>
      </c>
    </row>
    <row r="9039" spans="1:2" x14ac:dyDescent="0.25">
      <c r="A9039" s="65" t="s">
        <v>9515</v>
      </c>
      <c r="B9039" s="66">
        <v>581568</v>
      </c>
    </row>
    <row r="9040" spans="1:2" x14ac:dyDescent="0.25">
      <c r="A9040" s="65" t="s">
        <v>9517</v>
      </c>
      <c r="B9040" s="66">
        <v>580137</v>
      </c>
    </row>
    <row r="9041" spans="1:2" x14ac:dyDescent="0.25">
      <c r="A9041" s="65" t="s">
        <v>9518</v>
      </c>
      <c r="B9041" s="66">
        <v>575028</v>
      </c>
    </row>
    <row r="9042" spans="1:2" x14ac:dyDescent="0.25">
      <c r="A9042" s="65" t="s">
        <v>9519</v>
      </c>
      <c r="B9042" s="66">
        <v>592534</v>
      </c>
    </row>
    <row r="9043" spans="1:2" x14ac:dyDescent="0.25">
      <c r="A9043" s="65" t="s">
        <v>9520</v>
      </c>
      <c r="B9043" s="66">
        <v>592925</v>
      </c>
    </row>
    <row r="9044" spans="1:2" x14ac:dyDescent="0.25">
      <c r="A9044" s="65" t="s">
        <v>9521</v>
      </c>
      <c r="B9044" s="66">
        <v>491642</v>
      </c>
    </row>
    <row r="9045" spans="1:2" x14ac:dyDescent="0.25">
      <c r="A9045" s="65" t="s">
        <v>9522</v>
      </c>
      <c r="B9045" s="66">
        <v>104179</v>
      </c>
    </row>
    <row r="9046" spans="1:2" x14ac:dyDescent="0.25">
      <c r="A9046" s="65" t="s">
        <v>9523</v>
      </c>
      <c r="B9046" s="66">
        <v>105733</v>
      </c>
    </row>
    <row r="9047" spans="1:2" x14ac:dyDescent="0.25">
      <c r="A9047" s="65" t="s">
        <v>9524</v>
      </c>
      <c r="B9047" s="66">
        <v>106000</v>
      </c>
    </row>
    <row r="9048" spans="1:2" x14ac:dyDescent="0.25">
      <c r="A9048" s="65" t="s">
        <v>9525</v>
      </c>
      <c r="B9048" s="66">
        <v>492273</v>
      </c>
    </row>
    <row r="9049" spans="1:2" x14ac:dyDescent="0.25">
      <c r="A9049" s="65" t="s">
        <v>9526</v>
      </c>
      <c r="B9049" s="66">
        <v>492658</v>
      </c>
    </row>
    <row r="9050" spans="1:2" x14ac:dyDescent="0.25">
      <c r="A9050" s="65" t="s">
        <v>9526</v>
      </c>
      <c r="B9050" s="66">
        <v>494440</v>
      </c>
    </row>
    <row r="9051" spans="1:2" x14ac:dyDescent="0.25">
      <c r="A9051" s="65" t="s">
        <v>9526</v>
      </c>
      <c r="B9051" s="66">
        <v>576578</v>
      </c>
    </row>
    <row r="9052" spans="1:2" x14ac:dyDescent="0.25">
      <c r="A9052" s="65" t="s">
        <v>9527</v>
      </c>
      <c r="B9052" s="66">
        <v>214827</v>
      </c>
    </row>
    <row r="9053" spans="1:2" x14ac:dyDescent="0.25">
      <c r="A9053" s="65" t="s">
        <v>9528</v>
      </c>
      <c r="B9053" s="66">
        <v>218118</v>
      </c>
    </row>
    <row r="9054" spans="1:2" x14ac:dyDescent="0.25">
      <c r="A9054" s="65" t="s">
        <v>9529</v>
      </c>
      <c r="B9054" s="66">
        <v>289127</v>
      </c>
    </row>
    <row r="9055" spans="1:2" x14ac:dyDescent="0.25">
      <c r="A9055" s="65" t="s">
        <v>9530</v>
      </c>
      <c r="B9055" s="66">
        <v>295107</v>
      </c>
    </row>
    <row r="9056" spans="1:2" x14ac:dyDescent="0.25">
      <c r="A9056" s="65" t="s">
        <v>9531</v>
      </c>
      <c r="B9056" s="66">
        <v>579555</v>
      </c>
    </row>
    <row r="9057" spans="1:2" x14ac:dyDescent="0.25">
      <c r="A9057" s="65" t="s">
        <v>9532</v>
      </c>
      <c r="B9057" s="66">
        <v>374794</v>
      </c>
    </row>
    <row r="9058" spans="1:2" x14ac:dyDescent="0.25">
      <c r="A9058" s="65" t="s">
        <v>9533</v>
      </c>
      <c r="B9058" s="66">
        <v>575351</v>
      </c>
    </row>
    <row r="9059" spans="1:2" x14ac:dyDescent="0.25">
      <c r="A9059" s="65" t="s">
        <v>12708</v>
      </c>
      <c r="B9059" s="66">
        <v>594315</v>
      </c>
    </row>
    <row r="9060" spans="1:2" x14ac:dyDescent="0.25">
      <c r="A9060" s="65" t="s">
        <v>9534</v>
      </c>
      <c r="B9060" s="66">
        <v>580867</v>
      </c>
    </row>
    <row r="9061" spans="1:2" x14ac:dyDescent="0.25">
      <c r="A9061" s="65" t="s">
        <v>9535</v>
      </c>
      <c r="B9061" s="66">
        <v>226450</v>
      </c>
    </row>
    <row r="9062" spans="1:2" x14ac:dyDescent="0.25">
      <c r="A9062" s="65" t="s">
        <v>9536</v>
      </c>
      <c r="B9062" s="66">
        <v>214837</v>
      </c>
    </row>
    <row r="9063" spans="1:2" x14ac:dyDescent="0.25">
      <c r="A9063" s="65" t="s">
        <v>9537</v>
      </c>
      <c r="B9063" s="66">
        <v>575759</v>
      </c>
    </row>
    <row r="9064" spans="1:2" x14ac:dyDescent="0.25">
      <c r="A9064" s="65" t="s">
        <v>9538</v>
      </c>
      <c r="B9064" s="66">
        <v>593444</v>
      </c>
    </row>
    <row r="9065" spans="1:2" x14ac:dyDescent="0.25">
      <c r="A9065" s="65" t="s">
        <v>9539</v>
      </c>
      <c r="B9065" s="66">
        <v>576235</v>
      </c>
    </row>
    <row r="9066" spans="1:2" x14ac:dyDescent="0.25">
      <c r="A9066" s="65" t="s">
        <v>9540</v>
      </c>
      <c r="B9066" s="66">
        <v>589196</v>
      </c>
    </row>
    <row r="9067" spans="1:2" x14ac:dyDescent="0.25">
      <c r="A9067" s="65" t="s">
        <v>9541</v>
      </c>
      <c r="B9067" s="66">
        <v>3063</v>
      </c>
    </row>
    <row r="9068" spans="1:2" x14ac:dyDescent="0.25">
      <c r="A9068" s="65" t="s">
        <v>9542</v>
      </c>
      <c r="B9068" s="66">
        <v>276783</v>
      </c>
    </row>
    <row r="9069" spans="1:2" x14ac:dyDescent="0.25">
      <c r="A9069" s="65" t="s">
        <v>9543</v>
      </c>
      <c r="B9069" s="66">
        <v>591262</v>
      </c>
    </row>
    <row r="9070" spans="1:2" x14ac:dyDescent="0.25">
      <c r="A9070" s="65" t="s">
        <v>9544</v>
      </c>
      <c r="B9070" s="66">
        <v>226104</v>
      </c>
    </row>
    <row r="9071" spans="1:2" x14ac:dyDescent="0.25">
      <c r="A9071" s="65" t="s">
        <v>9545</v>
      </c>
      <c r="B9071" s="66">
        <v>3061</v>
      </c>
    </row>
    <row r="9072" spans="1:2" x14ac:dyDescent="0.25">
      <c r="A9072" s="65" t="s">
        <v>9546</v>
      </c>
      <c r="B9072" s="66">
        <v>582067</v>
      </c>
    </row>
    <row r="9073" spans="1:2" x14ac:dyDescent="0.25">
      <c r="A9073" s="65" t="s">
        <v>9547</v>
      </c>
      <c r="B9073" s="66">
        <v>486561</v>
      </c>
    </row>
    <row r="9074" spans="1:2" x14ac:dyDescent="0.25">
      <c r="A9074" s="65" t="s">
        <v>9548</v>
      </c>
      <c r="B9074" s="66">
        <v>593649</v>
      </c>
    </row>
    <row r="9075" spans="1:2" x14ac:dyDescent="0.25">
      <c r="A9075" s="65" t="s">
        <v>9549</v>
      </c>
      <c r="B9075" s="66">
        <v>497534</v>
      </c>
    </row>
    <row r="9076" spans="1:2" x14ac:dyDescent="0.25">
      <c r="A9076" s="65" t="s">
        <v>9550</v>
      </c>
      <c r="B9076" s="66">
        <v>592096</v>
      </c>
    </row>
    <row r="9077" spans="1:2" x14ac:dyDescent="0.25">
      <c r="A9077" s="65" t="s">
        <v>170</v>
      </c>
      <c r="B9077" s="66">
        <v>583943</v>
      </c>
    </row>
    <row r="9078" spans="1:2" x14ac:dyDescent="0.25">
      <c r="A9078" s="65" t="s">
        <v>9551</v>
      </c>
      <c r="B9078" s="66">
        <v>575662</v>
      </c>
    </row>
    <row r="9079" spans="1:2" x14ac:dyDescent="0.25">
      <c r="A9079" s="65" t="s">
        <v>9551</v>
      </c>
      <c r="B9079" s="66">
        <v>587424</v>
      </c>
    </row>
    <row r="9080" spans="1:2" x14ac:dyDescent="0.25">
      <c r="A9080" s="65" t="s">
        <v>9552</v>
      </c>
      <c r="B9080" s="66">
        <v>588943</v>
      </c>
    </row>
    <row r="9081" spans="1:2" x14ac:dyDescent="0.25">
      <c r="A9081" s="65" t="s">
        <v>9553</v>
      </c>
      <c r="B9081" s="66">
        <v>590801</v>
      </c>
    </row>
    <row r="9082" spans="1:2" x14ac:dyDescent="0.25">
      <c r="A9082" s="65" t="s">
        <v>9554</v>
      </c>
      <c r="B9082" s="66">
        <v>580425</v>
      </c>
    </row>
    <row r="9083" spans="1:2" x14ac:dyDescent="0.25">
      <c r="A9083" s="65" t="s">
        <v>9555</v>
      </c>
      <c r="B9083" s="66">
        <v>576598</v>
      </c>
    </row>
    <row r="9084" spans="1:2" x14ac:dyDescent="0.25">
      <c r="A9084" s="65" t="s">
        <v>9556</v>
      </c>
      <c r="B9084" s="66">
        <v>373592</v>
      </c>
    </row>
    <row r="9085" spans="1:2" x14ac:dyDescent="0.25">
      <c r="A9085" s="65" t="s">
        <v>9557</v>
      </c>
      <c r="B9085" s="66">
        <v>489607</v>
      </c>
    </row>
    <row r="9086" spans="1:2" x14ac:dyDescent="0.25">
      <c r="A9086" s="65" t="s">
        <v>1007</v>
      </c>
      <c r="B9086" s="66">
        <v>592375</v>
      </c>
    </row>
    <row r="9087" spans="1:2" x14ac:dyDescent="0.25">
      <c r="A9087" s="65" t="s">
        <v>9558</v>
      </c>
      <c r="B9087" s="66">
        <v>104674</v>
      </c>
    </row>
    <row r="9088" spans="1:2" x14ac:dyDescent="0.25">
      <c r="A9088" s="65" t="s">
        <v>9559</v>
      </c>
      <c r="B9088" s="66">
        <v>105734</v>
      </c>
    </row>
    <row r="9089" spans="1:2" x14ac:dyDescent="0.25">
      <c r="A9089" s="65" t="s">
        <v>9560</v>
      </c>
      <c r="B9089" s="66">
        <v>106739</v>
      </c>
    </row>
    <row r="9090" spans="1:2" x14ac:dyDescent="0.25">
      <c r="A9090" s="65" t="s">
        <v>9561</v>
      </c>
      <c r="B9090" s="66">
        <v>494443</v>
      </c>
    </row>
    <row r="9091" spans="1:2" x14ac:dyDescent="0.25">
      <c r="A9091" s="65" t="s">
        <v>9562</v>
      </c>
      <c r="B9091" s="66">
        <v>218125</v>
      </c>
    </row>
    <row r="9092" spans="1:2" x14ac:dyDescent="0.25">
      <c r="A9092" s="65" t="s">
        <v>9563</v>
      </c>
      <c r="B9092" s="66">
        <v>59531</v>
      </c>
    </row>
    <row r="9093" spans="1:2" x14ac:dyDescent="0.25">
      <c r="A9093" s="65" t="s">
        <v>9564</v>
      </c>
      <c r="B9093" s="66">
        <v>590848</v>
      </c>
    </row>
    <row r="9094" spans="1:2" x14ac:dyDescent="0.25">
      <c r="A9094" s="65" t="s">
        <v>9564</v>
      </c>
      <c r="B9094" s="66">
        <v>594010</v>
      </c>
    </row>
    <row r="9095" spans="1:2" x14ac:dyDescent="0.25">
      <c r="A9095" s="65" t="s">
        <v>9565</v>
      </c>
      <c r="B9095" s="66">
        <v>226106</v>
      </c>
    </row>
    <row r="9096" spans="1:2" x14ac:dyDescent="0.25">
      <c r="A9096" s="65" t="s">
        <v>9566</v>
      </c>
      <c r="B9096" s="66">
        <v>592745</v>
      </c>
    </row>
    <row r="9097" spans="1:2" x14ac:dyDescent="0.25">
      <c r="A9097" s="65" t="s">
        <v>12709</v>
      </c>
      <c r="B9097" s="66">
        <v>594225</v>
      </c>
    </row>
    <row r="9098" spans="1:2" x14ac:dyDescent="0.25">
      <c r="A9098" s="65" t="s">
        <v>9567</v>
      </c>
      <c r="B9098" s="66">
        <v>593167</v>
      </c>
    </row>
    <row r="9099" spans="1:2" x14ac:dyDescent="0.25">
      <c r="A9099" s="65" t="s">
        <v>12710</v>
      </c>
      <c r="B9099" s="66">
        <v>593909</v>
      </c>
    </row>
    <row r="9100" spans="1:2" x14ac:dyDescent="0.25">
      <c r="A9100" s="65" t="s">
        <v>171</v>
      </c>
      <c r="B9100" s="66">
        <v>591682</v>
      </c>
    </row>
    <row r="9101" spans="1:2" x14ac:dyDescent="0.25">
      <c r="A9101" s="65" t="s">
        <v>171</v>
      </c>
      <c r="B9101" s="66">
        <v>592180</v>
      </c>
    </row>
    <row r="9102" spans="1:2" x14ac:dyDescent="0.25">
      <c r="A9102" s="65" t="s">
        <v>12711</v>
      </c>
      <c r="B9102" s="66">
        <v>490507</v>
      </c>
    </row>
    <row r="9103" spans="1:2" x14ac:dyDescent="0.25">
      <c r="A9103" s="65" t="s">
        <v>9568</v>
      </c>
      <c r="B9103" s="66">
        <v>592660</v>
      </c>
    </row>
    <row r="9104" spans="1:2" x14ac:dyDescent="0.25">
      <c r="A9104" s="65" t="s">
        <v>9569</v>
      </c>
      <c r="B9104" s="66">
        <v>218127</v>
      </c>
    </row>
    <row r="9105" spans="1:2" x14ac:dyDescent="0.25">
      <c r="A9105" s="65" t="s">
        <v>172</v>
      </c>
      <c r="B9105" s="66">
        <v>589938</v>
      </c>
    </row>
    <row r="9106" spans="1:2" x14ac:dyDescent="0.25">
      <c r="A9106" s="65" t="s">
        <v>9570</v>
      </c>
      <c r="B9106" s="66">
        <v>579311</v>
      </c>
    </row>
    <row r="9107" spans="1:2" x14ac:dyDescent="0.25">
      <c r="A9107" s="65" t="s">
        <v>9571</v>
      </c>
      <c r="B9107" s="66">
        <v>266295</v>
      </c>
    </row>
    <row r="9108" spans="1:2" x14ac:dyDescent="0.25">
      <c r="A9108" s="65" t="s">
        <v>9572</v>
      </c>
      <c r="B9108" s="66">
        <v>491321</v>
      </c>
    </row>
    <row r="9109" spans="1:2" x14ac:dyDescent="0.25">
      <c r="A9109" s="65" t="s">
        <v>9573</v>
      </c>
      <c r="B9109" s="66">
        <v>106494</v>
      </c>
    </row>
    <row r="9110" spans="1:2" x14ac:dyDescent="0.25">
      <c r="A9110" s="65" t="s">
        <v>9574</v>
      </c>
      <c r="B9110" s="66">
        <v>214888</v>
      </c>
    </row>
    <row r="9111" spans="1:2" x14ac:dyDescent="0.25">
      <c r="A9111" s="65" t="s">
        <v>9575</v>
      </c>
      <c r="B9111" s="66">
        <v>580865</v>
      </c>
    </row>
    <row r="9112" spans="1:2" x14ac:dyDescent="0.25">
      <c r="A9112" s="65" t="s">
        <v>9576</v>
      </c>
      <c r="B9112" s="66">
        <v>574867</v>
      </c>
    </row>
    <row r="9113" spans="1:2" x14ac:dyDescent="0.25">
      <c r="A9113" s="65" t="s">
        <v>9577</v>
      </c>
      <c r="B9113" s="66">
        <v>585926</v>
      </c>
    </row>
    <row r="9114" spans="1:2" x14ac:dyDescent="0.25">
      <c r="A9114" s="65" t="s">
        <v>9578</v>
      </c>
      <c r="B9114" s="66">
        <v>585608</v>
      </c>
    </row>
    <row r="9115" spans="1:2" x14ac:dyDescent="0.25">
      <c r="A9115" s="65" t="s">
        <v>9579</v>
      </c>
      <c r="B9115" s="66">
        <v>492960</v>
      </c>
    </row>
    <row r="9116" spans="1:2" x14ac:dyDescent="0.25">
      <c r="A9116" s="65" t="s">
        <v>9580</v>
      </c>
      <c r="B9116" s="66">
        <v>491002</v>
      </c>
    </row>
    <row r="9117" spans="1:2" x14ac:dyDescent="0.25">
      <c r="A9117" s="65" t="s">
        <v>9581</v>
      </c>
      <c r="B9117" s="66">
        <v>575011</v>
      </c>
    </row>
    <row r="9118" spans="1:2" x14ac:dyDescent="0.25">
      <c r="A9118" s="65" t="s">
        <v>9582</v>
      </c>
      <c r="B9118" s="66">
        <v>577909</v>
      </c>
    </row>
    <row r="9119" spans="1:2" x14ac:dyDescent="0.25">
      <c r="A9119" s="65" t="s">
        <v>9583</v>
      </c>
      <c r="B9119" s="66">
        <v>580368</v>
      </c>
    </row>
    <row r="9120" spans="1:2" x14ac:dyDescent="0.25">
      <c r="A9120" s="65" t="s">
        <v>9584</v>
      </c>
      <c r="B9120" s="66">
        <v>492482</v>
      </c>
    </row>
    <row r="9121" spans="1:2" x14ac:dyDescent="0.25">
      <c r="A9121" s="65" t="s">
        <v>9585</v>
      </c>
      <c r="B9121" s="66">
        <v>491376</v>
      </c>
    </row>
    <row r="9122" spans="1:2" x14ac:dyDescent="0.25">
      <c r="A9122" s="65" t="s">
        <v>9586</v>
      </c>
      <c r="B9122" s="66">
        <v>491243</v>
      </c>
    </row>
    <row r="9123" spans="1:2" x14ac:dyDescent="0.25">
      <c r="A9123" s="65" t="s">
        <v>9587</v>
      </c>
      <c r="B9123" s="66">
        <v>593646</v>
      </c>
    </row>
    <row r="9124" spans="1:2" x14ac:dyDescent="0.25">
      <c r="A9124" s="65" t="s">
        <v>9588</v>
      </c>
      <c r="B9124" s="66">
        <v>218129</v>
      </c>
    </row>
    <row r="9125" spans="1:2" x14ac:dyDescent="0.25">
      <c r="A9125" s="65" t="s">
        <v>9589</v>
      </c>
      <c r="B9125" s="66">
        <v>579002</v>
      </c>
    </row>
    <row r="9126" spans="1:2" x14ac:dyDescent="0.25">
      <c r="A9126" s="65" t="s">
        <v>9590</v>
      </c>
      <c r="B9126" s="66">
        <v>45104</v>
      </c>
    </row>
    <row r="9127" spans="1:2" x14ac:dyDescent="0.25">
      <c r="A9127" s="65" t="s">
        <v>9591</v>
      </c>
      <c r="B9127" s="66">
        <v>591476</v>
      </c>
    </row>
    <row r="9128" spans="1:2" x14ac:dyDescent="0.25">
      <c r="A9128" s="65" t="s">
        <v>173</v>
      </c>
      <c r="B9128" s="66">
        <v>497533</v>
      </c>
    </row>
    <row r="9129" spans="1:2" x14ac:dyDescent="0.25">
      <c r="A9129" s="65" t="s">
        <v>9592</v>
      </c>
      <c r="B9129" s="66">
        <v>59542</v>
      </c>
    </row>
    <row r="9130" spans="1:2" x14ac:dyDescent="0.25">
      <c r="A9130" s="65" t="s">
        <v>9593</v>
      </c>
      <c r="B9130" s="66">
        <v>587442</v>
      </c>
    </row>
    <row r="9131" spans="1:2" x14ac:dyDescent="0.25">
      <c r="A9131" s="65" t="s">
        <v>9594</v>
      </c>
      <c r="B9131" s="66">
        <v>218130</v>
      </c>
    </row>
    <row r="9132" spans="1:2" x14ac:dyDescent="0.25">
      <c r="A9132" s="65" t="s">
        <v>9595</v>
      </c>
      <c r="B9132" s="66">
        <v>574799</v>
      </c>
    </row>
    <row r="9133" spans="1:2" x14ac:dyDescent="0.25">
      <c r="A9133" s="65" t="s">
        <v>9596</v>
      </c>
      <c r="B9133" s="66">
        <v>486987</v>
      </c>
    </row>
    <row r="9134" spans="1:2" x14ac:dyDescent="0.25">
      <c r="A9134" s="65" t="s">
        <v>9597</v>
      </c>
      <c r="B9134" s="66">
        <v>584408</v>
      </c>
    </row>
    <row r="9135" spans="1:2" x14ac:dyDescent="0.25">
      <c r="A9135" s="65" t="s">
        <v>9598</v>
      </c>
      <c r="B9135" s="66">
        <v>43123</v>
      </c>
    </row>
    <row r="9136" spans="1:2" x14ac:dyDescent="0.25">
      <c r="A9136" s="65" t="s">
        <v>9599</v>
      </c>
      <c r="B9136" s="66">
        <v>65924</v>
      </c>
    </row>
    <row r="9137" spans="1:2" x14ac:dyDescent="0.25">
      <c r="A9137" s="65" t="s">
        <v>9600</v>
      </c>
      <c r="B9137" s="66">
        <v>105808</v>
      </c>
    </row>
    <row r="9138" spans="1:2" x14ac:dyDescent="0.25">
      <c r="A9138" s="65" t="s">
        <v>9601</v>
      </c>
      <c r="B9138" s="66">
        <v>214933</v>
      </c>
    </row>
    <row r="9139" spans="1:2" x14ac:dyDescent="0.25">
      <c r="A9139" s="65" t="s">
        <v>9602</v>
      </c>
      <c r="B9139" s="66">
        <v>218132</v>
      </c>
    </row>
    <row r="9140" spans="1:2" x14ac:dyDescent="0.25">
      <c r="A9140" s="65" t="s">
        <v>9602</v>
      </c>
      <c r="B9140" s="66">
        <v>579619</v>
      </c>
    </row>
    <row r="9141" spans="1:2" x14ac:dyDescent="0.25">
      <c r="A9141" s="65" t="s">
        <v>9603</v>
      </c>
      <c r="B9141" s="66">
        <v>581688</v>
      </c>
    </row>
    <row r="9142" spans="1:2" x14ac:dyDescent="0.25">
      <c r="A9142" s="65" t="s">
        <v>9604</v>
      </c>
      <c r="B9142" s="66">
        <v>65931</v>
      </c>
    </row>
    <row r="9143" spans="1:2" x14ac:dyDescent="0.25">
      <c r="A9143" s="65" t="s">
        <v>174</v>
      </c>
      <c r="B9143" s="66">
        <v>586143</v>
      </c>
    </row>
    <row r="9144" spans="1:2" x14ac:dyDescent="0.25">
      <c r="A9144" s="65" t="s">
        <v>9605</v>
      </c>
      <c r="B9144" s="66">
        <v>214946</v>
      </c>
    </row>
    <row r="9145" spans="1:2" x14ac:dyDescent="0.25">
      <c r="A9145" s="65" t="s">
        <v>9606</v>
      </c>
      <c r="B9145" s="66">
        <v>3091</v>
      </c>
    </row>
    <row r="9146" spans="1:2" x14ac:dyDescent="0.25">
      <c r="A9146" s="65" t="s">
        <v>9607</v>
      </c>
      <c r="B9146" s="66">
        <v>588985</v>
      </c>
    </row>
    <row r="9147" spans="1:2" x14ac:dyDescent="0.25">
      <c r="A9147" s="65" t="s">
        <v>9608</v>
      </c>
      <c r="B9147" s="66">
        <v>494665</v>
      </c>
    </row>
    <row r="9148" spans="1:2" x14ac:dyDescent="0.25">
      <c r="A9148" s="65" t="s">
        <v>9608</v>
      </c>
      <c r="B9148" s="66">
        <v>588907</v>
      </c>
    </row>
    <row r="9149" spans="1:2" x14ac:dyDescent="0.25">
      <c r="A9149" s="65" t="s">
        <v>9609</v>
      </c>
      <c r="B9149" s="66">
        <v>43035</v>
      </c>
    </row>
    <row r="9150" spans="1:2" x14ac:dyDescent="0.25">
      <c r="A9150" s="65" t="s">
        <v>9610</v>
      </c>
      <c r="B9150" s="66">
        <v>593729</v>
      </c>
    </row>
    <row r="9151" spans="1:2" x14ac:dyDescent="0.25">
      <c r="A9151" s="65" t="s">
        <v>9611</v>
      </c>
      <c r="B9151" s="66">
        <v>576308</v>
      </c>
    </row>
    <row r="9152" spans="1:2" x14ac:dyDescent="0.25">
      <c r="A9152" s="65" t="s">
        <v>9612</v>
      </c>
      <c r="B9152" s="66">
        <v>59552</v>
      </c>
    </row>
    <row r="9153" spans="1:2" x14ac:dyDescent="0.25">
      <c r="A9153" s="65" t="s">
        <v>9613</v>
      </c>
      <c r="B9153" s="66">
        <v>487243</v>
      </c>
    </row>
    <row r="9154" spans="1:2" x14ac:dyDescent="0.25">
      <c r="A9154" s="65" t="s">
        <v>9614</v>
      </c>
      <c r="B9154" s="66">
        <v>589927</v>
      </c>
    </row>
    <row r="9155" spans="1:2" x14ac:dyDescent="0.25">
      <c r="A9155" s="65" t="s">
        <v>9615</v>
      </c>
      <c r="B9155" s="66">
        <v>67500</v>
      </c>
    </row>
    <row r="9156" spans="1:2" x14ac:dyDescent="0.25">
      <c r="A9156" s="65" t="s">
        <v>9616</v>
      </c>
      <c r="B9156" s="66">
        <v>225418</v>
      </c>
    </row>
    <row r="9157" spans="1:2" x14ac:dyDescent="0.25">
      <c r="A9157" s="65" t="s">
        <v>9617</v>
      </c>
      <c r="B9157" s="66">
        <v>278101</v>
      </c>
    </row>
    <row r="9158" spans="1:2" x14ac:dyDescent="0.25">
      <c r="A9158" s="65" t="s">
        <v>9618</v>
      </c>
      <c r="B9158" s="66">
        <v>486697</v>
      </c>
    </row>
    <row r="9159" spans="1:2" x14ac:dyDescent="0.25">
      <c r="A9159" s="65" t="s">
        <v>9619</v>
      </c>
      <c r="B9159" s="66">
        <v>490872</v>
      </c>
    </row>
    <row r="9160" spans="1:2" x14ac:dyDescent="0.25">
      <c r="A9160" s="65" t="s">
        <v>9620</v>
      </c>
      <c r="B9160" s="66">
        <v>590909</v>
      </c>
    </row>
    <row r="9161" spans="1:2" x14ac:dyDescent="0.25">
      <c r="A9161" s="65" t="s">
        <v>9621</v>
      </c>
      <c r="B9161" s="66">
        <v>579416</v>
      </c>
    </row>
    <row r="9162" spans="1:2" x14ac:dyDescent="0.25">
      <c r="A9162" s="65" t="s">
        <v>9622</v>
      </c>
      <c r="B9162" s="66">
        <v>591726</v>
      </c>
    </row>
    <row r="9163" spans="1:2" x14ac:dyDescent="0.25">
      <c r="A9163" s="65" t="s">
        <v>9623</v>
      </c>
      <c r="B9163" s="66">
        <v>214979</v>
      </c>
    </row>
    <row r="9164" spans="1:2" x14ac:dyDescent="0.25">
      <c r="A9164" s="65" t="s">
        <v>9624</v>
      </c>
      <c r="B9164" s="66">
        <v>59555</v>
      </c>
    </row>
    <row r="9165" spans="1:2" x14ac:dyDescent="0.25">
      <c r="A9165" s="65" t="s">
        <v>9625</v>
      </c>
      <c r="B9165" s="66">
        <v>492692</v>
      </c>
    </row>
    <row r="9166" spans="1:2" x14ac:dyDescent="0.25">
      <c r="A9166" s="65" t="s">
        <v>1008</v>
      </c>
      <c r="B9166" s="66">
        <v>592216</v>
      </c>
    </row>
    <row r="9167" spans="1:2" x14ac:dyDescent="0.25">
      <c r="A9167" s="65" t="s">
        <v>9626</v>
      </c>
      <c r="B9167" s="66">
        <v>107410</v>
      </c>
    </row>
    <row r="9168" spans="1:2" x14ac:dyDescent="0.25">
      <c r="A9168" s="65" t="s">
        <v>9627</v>
      </c>
      <c r="B9168" s="66">
        <v>587961</v>
      </c>
    </row>
    <row r="9169" spans="1:2" x14ac:dyDescent="0.25">
      <c r="A9169" s="65" t="s">
        <v>175</v>
      </c>
      <c r="B9169" s="66">
        <v>589397</v>
      </c>
    </row>
    <row r="9170" spans="1:2" x14ac:dyDescent="0.25">
      <c r="A9170" s="65" t="s">
        <v>9628</v>
      </c>
      <c r="B9170" s="66">
        <v>592866</v>
      </c>
    </row>
    <row r="9171" spans="1:2" x14ac:dyDescent="0.25">
      <c r="A9171" s="65" t="s">
        <v>9629</v>
      </c>
      <c r="B9171" s="66">
        <v>576047</v>
      </c>
    </row>
    <row r="9172" spans="1:2" x14ac:dyDescent="0.25">
      <c r="A9172" s="65" t="s">
        <v>9630</v>
      </c>
      <c r="B9172" s="66">
        <v>592950</v>
      </c>
    </row>
    <row r="9173" spans="1:2" x14ac:dyDescent="0.25">
      <c r="A9173" s="65" t="s">
        <v>9631</v>
      </c>
      <c r="B9173" s="66">
        <v>492081</v>
      </c>
    </row>
    <row r="9174" spans="1:2" x14ac:dyDescent="0.25">
      <c r="A9174" s="65" t="s">
        <v>9632</v>
      </c>
      <c r="B9174" s="66">
        <v>576660</v>
      </c>
    </row>
    <row r="9175" spans="1:2" x14ac:dyDescent="0.25">
      <c r="A9175" s="65" t="s">
        <v>9633</v>
      </c>
      <c r="B9175" s="66">
        <v>593567</v>
      </c>
    </row>
    <row r="9176" spans="1:2" x14ac:dyDescent="0.25">
      <c r="A9176" s="65" t="s">
        <v>9634</v>
      </c>
      <c r="B9176" s="66">
        <v>585185</v>
      </c>
    </row>
    <row r="9177" spans="1:2" x14ac:dyDescent="0.25">
      <c r="A9177" s="65" t="s">
        <v>9635</v>
      </c>
      <c r="B9177" s="66">
        <v>593647</v>
      </c>
    </row>
    <row r="9178" spans="1:2" x14ac:dyDescent="0.25">
      <c r="A9178" s="65" t="s">
        <v>9636</v>
      </c>
      <c r="B9178" s="66">
        <v>579370</v>
      </c>
    </row>
    <row r="9179" spans="1:2" x14ac:dyDescent="0.25">
      <c r="A9179" s="65" t="s">
        <v>1009</v>
      </c>
      <c r="B9179" s="66">
        <v>592221</v>
      </c>
    </row>
    <row r="9180" spans="1:2" x14ac:dyDescent="0.25">
      <c r="A9180" s="65" t="s">
        <v>1009</v>
      </c>
      <c r="B9180" s="66">
        <v>592354</v>
      </c>
    </row>
    <row r="9181" spans="1:2" x14ac:dyDescent="0.25">
      <c r="A9181" s="65" t="s">
        <v>1009</v>
      </c>
      <c r="B9181" s="66">
        <v>592495</v>
      </c>
    </row>
    <row r="9182" spans="1:2" x14ac:dyDescent="0.25">
      <c r="A9182" s="65" t="s">
        <v>1009</v>
      </c>
      <c r="B9182" s="66">
        <v>580866</v>
      </c>
    </row>
    <row r="9183" spans="1:2" x14ac:dyDescent="0.25">
      <c r="A9183" s="65" t="s">
        <v>12712</v>
      </c>
      <c r="B9183" s="66">
        <v>594045</v>
      </c>
    </row>
    <row r="9184" spans="1:2" x14ac:dyDescent="0.25">
      <c r="A9184" s="65" t="s">
        <v>9637</v>
      </c>
      <c r="B9184" s="66">
        <v>593321</v>
      </c>
    </row>
    <row r="9185" spans="1:2" x14ac:dyDescent="0.25">
      <c r="A9185" s="65" t="s">
        <v>9638</v>
      </c>
      <c r="B9185" s="66">
        <v>592239</v>
      </c>
    </row>
    <row r="9186" spans="1:2" x14ac:dyDescent="0.25">
      <c r="A9186" s="65" t="s">
        <v>9639</v>
      </c>
      <c r="B9186" s="66">
        <v>63380</v>
      </c>
    </row>
    <row r="9187" spans="1:2" x14ac:dyDescent="0.25">
      <c r="A9187" s="65" t="s">
        <v>9640</v>
      </c>
      <c r="B9187" s="66">
        <v>579772</v>
      </c>
    </row>
    <row r="9188" spans="1:2" x14ac:dyDescent="0.25">
      <c r="A9188" s="65" t="s">
        <v>9641</v>
      </c>
      <c r="B9188" s="66">
        <v>487077</v>
      </c>
    </row>
    <row r="9189" spans="1:2" x14ac:dyDescent="0.25">
      <c r="A9189" s="65" t="s">
        <v>9640</v>
      </c>
      <c r="B9189" s="66">
        <v>587016</v>
      </c>
    </row>
    <row r="9190" spans="1:2" x14ac:dyDescent="0.25">
      <c r="A9190" s="65" t="s">
        <v>9642</v>
      </c>
      <c r="B9190" s="66">
        <v>218146</v>
      </c>
    </row>
    <row r="9191" spans="1:2" x14ac:dyDescent="0.25">
      <c r="A9191" s="65" t="s">
        <v>9643</v>
      </c>
      <c r="B9191" s="66">
        <v>577231</v>
      </c>
    </row>
    <row r="9192" spans="1:2" x14ac:dyDescent="0.25">
      <c r="A9192" s="65" t="s">
        <v>9644</v>
      </c>
      <c r="B9192" s="66">
        <v>218090</v>
      </c>
    </row>
    <row r="9193" spans="1:2" x14ac:dyDescent="0.25">
      <c r="A9193" s="65" t="s">
        <v>9645</v>
      </c>
      <c r="B9193" s="66">
        <v>588459</v>
      </c>
    </row>
    <row r="9194" spans="1:2" x14ac:dyDescent="0.25">
      <c r="A9194" s="65" t="s">
        <v>9646</v>
      </c>
      <c r="B9194" s="66">
        <v>576909</v>
      </c>
    </row>
    <row r="9195" spans="1:2" x14ac:dyDescent="0.25">
      <c r="A9195" s="65" t="s">
        <v>9647</v>
      </c>
      <c r="B9195" s="66">
        <v>218158</v>
      </c>
    </row>
    <row r="9196" spans="1:2" x14ac:dyDescent="0.25">
      <c r="A9196" s="65" t="s">
        <v>9648</v>
      </c>
      <c r="B9196" s="66">
        <v>218160</v>
      </c>
    </row>
    <row r="9197" spans="1:2" x14ac:dyDescent="0.25">
      <c r="A9197" s="65" t="s">
        <v>9649</v>
      </c>
      <c r="B9197" s="66">
        <v>592542</v>
      </c>
    </row>
    <row r="9198" spans="1:2" x14ac:dyDescent="0.25">
      <c r="A9198" s="65" t="s">
        <v>9650</v>
      </c>
      <c r="B9198" s="66">
        <v>576414</v>
      </c>
    </row>
    <row r="9199" spans="1:2" x14ac:dyDescent="0.25">
      <c r="A9199" s="65" t="s">
        <v>9651</v>
      </c>
      <c r="B9199" s="66">
        <v>580550</v>
      </c>
    </row>
    <row r="9200" spans="1:2" x14ac:dyDescent="0.25">
      <c r="A9200" s="65" t="s">
        <v>176</v>
      </c>
      <c r="B9200" s="66">
        <v>45115</v>
      </c>
    </row>
    <row r="9201" spans="1:2" x14ac:dyDescent="0.25">
      <c r="A9201" s="65" t="s">
        <v>9652</v>
      </c>
      <c r="B9201" s="66">
        <v>3122</v>
      </c>
    </row>
    <row r="9202" spans="1:2" x14ac:dyDescent="0.25">
      <c r="A9202" s="65" t="s">
        <v>9653</v>
      </c>
      <c r="B9202" s="66">
        <v>491967</v>
      </c>
    </row>
    <row r="9203" spans="1:2" x14ac:dyDescent="0.25">
      <c r="A9203" s="65" t="s">
        <v>9654</v>
      </c>
      <c r="B9203" s="66">
        <v>105338</v>
      </c>
    </row>
    <row r="9204" spans="1:2" x14ac:dyDescent="0.25">
      <c r="A9204" s="65" t="s">
        <v>9655</v>
      </c>
      <c r="B9204" s="66">
        <v>576028</v>
      </c>
    </row>
    <row r="9205" spans="1:2" x14ac:dyDescent="0.25">
      <c r="A9205" s="65" t="s">
        <v>9655</v>
      </c>
      <c r="B9205" s="66">
        <v>580899</v>
      </c>
    </row>
    <row r="9206" spans="1:2" x14ac:dyDescent="0.25">
      <c r="A9206" s="65" t="s">
        <v>9656</v>
      </c>
      <c r="B9206" s="66">
        <v>64829</v>
      </c>
    </row>
    <row r="9207" spans="1:2" x14ac:dyDescent="0.25">
      <c r="A9207" s="65" t="s">
        <v>9657</v>
      </c>
      <c r="B9207" s="66">
        <v>59566</v>
      </c>
    </row>
    <row r="9208" spans="1:2" x14ac:dyDescent="0.25">
      <c r="A9208" s="65" t="s">
        <v>9658</v>
      </c>
      <c r="B9208" s="66">
        <v>593469</v>
      </c>
    </row>
    <row r="9209" spans="1:2" x14ac:dyDescent="0.25">
      <c r="A9209" s="65" t="s">
        <v>12713</v>
      </c>
      <c r="B9209" s="66">
        <v>588202</v>
      </c>
    </row>
    <row r="9210" spans="1:2" x14ac:dyDescent="0.25">
      <c r="A9210" s="65" t="s">
        <v>9659</v>
      </c>
      <c r="B9210" s="66">
        <v>591425</v>
      </c>
    </row>
    <row r="9211" spans="1:2" x14ac:dyDescent="0.25">
      <c r="A9211" s="65" t="s">
        <v>9660</v>
      </c>
      <c r="B9211" s="66">
        <v>494447</v>
      </c>
    </row>
    <row r="9212" spans="1:2" x14ac:dyDescent="0.25">
      <c r="A9212" s="65" t="s">
        <v>9661</v>
      </c>
      <c r="B9212" s="66">
        <v>215025</v>
      </c>
    </row>
    <row r="9213" spans="1:2" x14ac:dyDescent="0.25">
      <c r="A9213" s="65" t="s">
        <v>9662</v>
      </c>
      <c r="B9213" s="66">
        <v>588294</v>
      </c>
    </row>
    <row r="9214" spans="1:2" x14ac:dyDescent="0.25">
      <c r="A9214" s="65" t="s">
        <v>9663</v>
      </c>
      <c r="B9214" s="66">
        <v>579845</v>
      </c>
    </row>
    <row r="9215" spans="1:2" x14ac:dyDescent="0.25">
      <c r="A9215" s="65" t="s">
        <v>9664</v>
      </c>
      <c r="B9215" s="66">
        <v>589796</v>
      </c>
    </row>
    <row r="9216" spans="1:2" x14ac:dyDescent="0.25">
      <c r="A9216" s="65" t="s">
        <v>9665</v>
      </c>
      <c r="B9216" s="66">
        <v>582133</v>
      </c>
    </row>
    <row r="9217" spans="1:2" x14ac:dyDescent="0.25">
      <c r="A9217" s="65" t="s">
        <v>9666</v>
      </c>
      <c r="B9217" s="66">
        <v>59569</v>
      </c>
    </row>
    <row r="9218" spans="1:2" x14ac:dyDescent="0.25">
      <c r="A9218" s="65" t="s">
        <v>9667</v>
      </c>
      <c r="B9218" s="66">
        <v>545086</v>
      </c>
    </row>
    <row r="9219" spans="1:2" x14ac:dyDescent="0.25">
      <c r="A9219" s="65" t="s">
        <v>9668</v>
      </c>
      <c r="B9219" s="66">
        <v>486948</v>
      </c>
    </row>
    <row r="9220" spans="1:2" x14ac:dyDescent="0.25">
      <c r="A9220" s="65" t="s">
        <v>9669</v>
      </c>
      <c r="B9220" s="66">
        <v>584492</v>
      </c>
    </row>
    <row r="9221" spans="1:2" x14ac:dyDescent="0.25">
      <c r="A9221" s="65" t="s">
        <v>9670</v>
      </c>
      <c r="B9221" s="66">
        <v>367730</v>
      </c>
    </row>
    <row r="9222" spans="1:2" x14ac:dyDescent="0.25">
      <c r="A9222" s="65" t="s">
        <v>9671</v>
      </c>
      <c r="B9222" s="66">
        <v>491980</v>
      </c>
    </row>
    <row r="9223" spans="1:2" x14ac:dyDescent="0.25">
      <c r="A9223" s="65" t="s">
        <v>9672</v>
      </c>
      <c r="B9223" s="66">
        <v>593007</v>
      </c>
    </row>
    <row r="9224" spans="1:2" x14ac:dyDescent="0.25">
      <c r="A9224" s="65" t="s">
        <v>9673</v>
      </c>
      <c r="B9224" s="66">
        <v>494448</v>
      </c>
    </row>
    <row r="9225" spans="1:2" x14ac:dyDescent="0.25">
      <c r="A9225" s="65" t="s">
        <v>9674</v>
      </c>
      <c r="B9225" s="66">
        <v>105340</v>
      </c>
    </row>
    <row r="9226" spans="1:2" x14ac:dyDescent="0.25">
      <c r="A9226" s="65" t="s">
        <v>9675</v>
      </c>
      <c r="B9226" s="66">
        <v>592472</v>
      </c>
    </row>
    <row r="9227" spans="1:2" x14ac:dyDescent="0.25">
      <c r="A9227" s="65" t="s">
        <v>9676</v>
      </c>
      <c r="B9227" s="66">
        <v>577316</v>
      </c>
    </row>
    <row r="9228" spans="1:2" x14ac:dyDescent="0.25">
      <c r="A9228" s="65" t="s">
        <v>12714</v>
      </c>
      <c r="B9228" s="66">
        <v>593923</v>
      </c>
    </row>
    <row r="9229" spans="1:2" x14ac:dyDescent="0.25">
      <c r="A9229" s="65" t="s">
        <v>9677</v>
      </c>
      <c r="B9229" s="66">
        <v>487184</v>
      </c>
    </row>
    <row r="9230" spans="1:2" x14ac:dyDescent="0.25">
      <c r="A9230" s="65" t="s">
        <v>9678</v>
      </c>
      <c r="B9230" s="66">
        <v>588452</v>
      </c>
    </row>
    <row r="9231" spans="1:2" x14ac:dyDescent="0.25">
      <c r="A9231" s="65" t="s">
        <v>9679</v>
      </c>
      <c r="B9231" s="66">
        <v>218162</v>
      </c>
    </row>
    <row r="9232" spans="1:2" x14ac:dyDescent="0.25">
      <c r="A9232" s="65" t="s">
        <v>9680</v>
      </c>
      <c r="B9232" s="66">
        <v>579704</v>
      </c>
    </row>
    <row r="9233" spans="1:2" x14ac:dyDescent="0.25">
      <c r="A9233" s="65" t="s">
        <v>9681</v>
      </c>
      <c r="B9233" s="66">
        <v>592075</v>
      </c>
    </row>
    <row r="9234" spans="1:2" x14ac:dyDescent="0.25">
      <c r="A9234" s="65" t="s">
        <v>9682</v>
      </c>
      <c r="B9234" s="66">
        <v>497376</v>
      </c>
    </row>
    <row r="9235" spans="1:2" x14ac:dyDescent="0.25">
      <c r="A9235" s="65" t="s">
        <v>9683</v>
      </c>
      <c r="B9235" s="66">
        <v>575748</v>
      </c>
    </row>
    <row r="9236" spans="1:2" x14ac:dyDescent="0.25">
      <c r="A9236" s="65" t="s">
        <v>9684</v>
      </c>
      <c r="B9236" s="66">
        <v>584435</v>
      </c>
    </row>
    <row r="9237" spans="1:2" x14ac:dyDescent="0.25">
      <c r="A9237" s="65" t="s">
        <v>9685</v>
      </c>
      <c r="B9237" s="66">
        <v>491324</v>
      </c>
    </row>
    <row r="9238" spans="1:2" x14ac:dyDescent="0.25">
      <c r="A9238" s="65" t="s">
        <v>9686</v>
      </c>
      <c r="B9238" s="66">
        <v>63429</v>
      </c>
    </row>
    <row r="9239" spans="1:2" x14ac:dyDescent="0.25">
      <c r="A9239" s="65" t="s">
        <v>9687</v>
      </c>
      <c r="B9239" s="66">
        <v>493659</v>
      </c>
    </row>
    <row r="9240" spans="1:2" x14ac:dyDescent="0.25">
      <c r="A9240" s="65" t="s">
        <v>12715</v>
      </c>
      <c r="B9240" s="66">
        <v>594371</v>
      </c>
    </row>
    <row r="9241" spans="1:2" x14ac:dyDescent="0.25">
      <c r="A9241" s="65" t="s">
        <v>9688</v>
      </c>
      <c r="B9241" s="66">
        <v>225439</v>
      </c>
    </row>
    <row r="9242" spans="1:2" x14ac:dyDescent="0.25">
      <c r="A9242" s="65" t="s">
        <v>9689</v>
      </c>
      <c r="B9242" s="66">
        <v>106294</v>
      </c>
    </row>
    <row r="9243" spans="1:2" x14ac:dyDescent="0.25">
      <c r="A9243" s="65" t="s">
        <v>9690</v>
      </c>
      <c r="B9243" s="66">
        <v>104683</v>
      </c>
    </row>
    <row r="9244" spans="1:2" x14ac:dyDescent="0.25">
      <c r="A9244" s="65" t="s">
        <v>9691</v>
      </c>
      <c r="B9244" s="66">
        <v>106017</v>
      </c>
    </row>
    <row r="9245" spans="1:2" x14ac:dyDescent="0.25">
      <c r="A9245" s="65" t="s">
        <v>9692</v>
      </c>
      <c r="B9245" s="66">
        <v>215076</v>
      </c>
    </row>
    <row r="9246" spans="1:2" x14ac:dyDescent="0.25">
      <c r="A9246" s="65" t="s">
        <v>9693</v>
      </c>
      <c r="B9246" s="66">
        <v>576410</v>
      </c>
    </row>
    <row r="9247" spans="1:2" x14ac:dyDescent="0.25">
      <c r="A9247" s="65" t="s">
        <v>9694</v>
      </c>
      <c r="B9247" s="66">
        <v>105346</v>
      </c>
    </row>
    <row r="9248" spans="1:2" x14ac:dyDescent="0.25">
      <c r="A9248" s="65" t="s">
        <v>9695</v>
      </c>
      <c r="B9248" s="66">
        <v>294901</v>
      </c>
    </row>
    <row r="9249" spans="1:2" x14ac:dyDescent="0.25">
      <c r="A9249" s="65" t="s">
        <v>9696</v>
      </c>
      <c r="B9249" s="66">
        <v>266778</v>
      </c>
    </row>
    <row r="9250" spans="1:2" x14ac:dyDescent="0.25">
      <c r="A9250" s="65" t="s">
        <v>9697</v>
      </c>
      <c r="B9250" s="66">
        <v>592954</v>
      </c>
    </row>
    <row r="9251" spans="1:2" x14ac:dyDescent="0.25">
      <c r="A9251" s="65" t="s">
        <v>9698</v>
      </c>
      <c r="B9251" s="66">
        <v>104893</v>
      </c>
    </row>
    <row r="9252" spans="1:2" x14ac:dyDescent="0.25">
      <c r="A9252" s="65" t="s">
        <v>9699</v>
      </c>
      <c r="B9252" s="66">
        <v>105350</v>
      </c>
    </row>
    <row r="9253" spans="1:2" x14ac:dyDescent="0.25">
      <c r="A9253" s="65" t="s">
        <v>9700</v>
      </c>
      <c r="B9253" s="66">
        <v>494449</v>
      </c>
    </row>
    <row r="9254" spans="1:2" x14ac:dyDescent="0.25">
      <c r="A9254" s="65" t="s">
        <v>9701</v>
      </c>
      <c r="B9254" s="66">
        <v>266820</v>
      </c>
    </row>
    <row r="9255" spans="1:2" x14ac:dyDescent="0.25">
      <c r="A9255" s="65" t="s">
        <v>9702</v>
      </c>
      <c r="B9255" s="66">
        <v>577308</v>
      </c>
    </row>
    <row r="9256" spans="1:2" x14ac:dyDescent="0.25">
      <c r="A9256" s="65" t="s">
        <v>9703</v>
      </c>
      <c r="B9256" s="66">
        <v>224933</v>
      </c>
    </row>
    <row r="9257" spans="1:2" x14ac:dyDescent="0.25">
      <c r="A9257" s="65" t="s">
        <v>9704</v>
      </c>
      <c r="B9257" s="66">
        <v>64833</v>
      </c>
    </row>
    <row r="9258" spans="1:2" x14ac:dyDescent="0.25">
      <c r="A9258" s="65" t="s">
        <v>9705</v>
      </c>
      <c r="B9258" s="66">
        <v>104690</v>
      </c>
    </row>
    <row r="9259" spans="1:2" x14ac:dyDescent="0.25">
      <c r="A9259" s="65" t="s">
        <v>9706</v>
      </c>
      <c r="B9259" s="66">
        <v>589063</v>
      </c>
    </row>
    <row r="9260" spans="1:2" x14ac:dyDescent="0.25">
      <c r="A9260" s="65" t="s">
        <v>9707</v>
      </c>
      <c r="B9260" s="66">
        <v>497378</v>
      </c>
    </row>
    <row r="9261" spans="1:2" x14ac:dyDescent="0.25">
      <c r="A9261" s="65" t="s">
        <v>9708</v>
      </c>
      <c r="B9261" s="66">
        <v>106660</v>
      </c>
    </row>
    <row r="9262" spans="1:2" x14ac:dyDescent="0.25">
      <c r="A9262" s="65" t="s">
        <v>9708</v>
      </c>
      <c r="B9262" s="66">
        <v>578867</v>
      </c>
    </row>
    <row r="9263" spans="1:2" x14ac:dyDescent="0.25">
      <c r="A9263" s="65" t="s">
        <v>9709</v>
      </c>
      <c r="B9263" s="66">
        <v>490628</v>
      </c>
    </row>
    <row r="9264" spans="1:2" x14ac:dyDescent="0.25">
      <c r="A9264" s="65" t="s">
        <v>9710</v>
      </c>
      <c r="B9264" s="66">
        <v>218176</v>
      </c>
    </row>
    <row r="9265" spans="1:2" x14ac:dyDescent="0.25">
      <c r="A9265" s="65" t="s">
        <v>9711</v>
      </c>
      <c r="B9265" s="66">
        <v>579629</v>
      </c>
    </row>
    <row r="9266" spans="1:2" x14ac:dyDescent="0.25">
      <c r="A9266" s="65" t="s">
        <v>9712</v>
      </c>
      <c r="B9266" s="66">
        <v>218180</v>
      </c>
    </row>
    <row r="9267" spans="1:2" x14ac:dyDescent="0.25">
      <c r="A9267" s="65" t="s">
        <v>9713</v>
      </c>
      <c r="B9267" s="66">
        <v>215145</v>
      </c>
    </row>
    <row r="9268" spans="1:2" x14ac:dyDescent="0.25">
      <c r="A9268" s="65" t="s">
        <v>9713</v>
      </c>
      <c r="B9268" s="66">
        <v>43127</v>
      </c>
    </row>
    <row r="9269" spans="1:2" x14ac:dyDescent="0.25">
      <c r="A9269" s="65" t="s">
        <v>9714</v>
      </c>
      <c r="B9269" s="66">
        <v>585512</v>
      </c>
    </row>
    <row r="9270" spans="1:2" x14ac:dyDescent="0.25">
      <c r="A9270" s="65" t="s">
        <v>9715</v>
      </c>
      <c r="B9270" s="66">
        <v>579376</v>
      </c>
    </row>
    <row r="9271" spans="1:2" x14ac:dyDescent="0.25">
      <c r="A9271" s="65" t="s">
        <v>9716</v>
      </c>
      <c r="B9271" s="66">
        <v>59585</v>
      </c>
    </row>
    <row r="9272" spans="1:2" x14ac:dyDescent="0.25">
      <c r="A9272" s="65" t="s">
        <v>9717</v>
      </c>
      <c r="B9272" s="66">
        <v>65969</v>
      </c>
    </row>
    <row r="9273" spans="1:2" x14ac:dyDescent="0.25">
      <c r="A9273" s="65" t="s">
        <v>9718</v>
      </c>
      <c r="B9273" s="66">
        <v>487170</v>
      </c>
    </row>
    <row r="9274" spans="1:2" x14ac:dyDescent="0.25">
      <c r="A9274" s="65" t="s">
        <v>9719</v>
      </c>
      <c r="B9274" s="66">
        <v>589288</v>
      </c>
    </row>
    <row r="9275" spans="1:2" x14ac:dyDescent="0.25">
      <c r="A9275" s="65" t="s">
        <v>9720</v>
      </c>
      <c r="B9275" s="66">
        <v>577910</v>
      </c>
    </row>
    <row r="9276" spans="1:2" x14ac:dyDescent="0.25">
      <c r="A9276" s="65" t="s">
        <v>9721</v>
      </c>
      <c r="B9276" s="66">
        <v>576061</v>
      </c>
    </row>
    <row r="9277" spans="1:2" x14ac:dyDescent="0.25">
      <c r="A9277" s="65" t="s">
        <v>9722</v>
      </c>
      <c r="B9277" s="66">
        <v>266934</v>
      </c>
    </row>
    <row r="9278" spans="1:2" x14ac:dyDescent="0.25">
      <c r="A9278" s="65" t="s">
        <v>9723</v>
      </c>
      <c r="B9278" s="66">
        <v>492835</v>
      </c>
    </row>
    <row r="9279" spans="1:2" x14ac:dyDescent="0.25">
      <c r="A9279" s="65" t="s">
        <v>9724</v>
      </c>
      <c r="B9279" s="66">
        <v>593231</v>
      </c>
    </row>
    <row r="9280" spans="1:2" x14ac:dyDescent="0.25">
      <c r="A9280" s="65" t="s">
        <v>9725</v>
      </c>
      <c r="B9280" s="66">
        <v>215157</v>
      </c>
    </row>
    <row r="9281" spans="1:2" x14ac:dyDescent="0.25">
      <c r="A9281" s="65" t="s">
        <v>9726</v>
      </c>
      <c r="B9281" s="66">
        <v>490757</v>
      </c>
    </row>
    <row r="9282" spans="1:2" x14ac:dyDescent="0.25">
      <c r="A9282" s="65" t="s">
        <v>9727</v>
      </c>
      <c r="B9282" s="66">
        <v>218185</v>
      </c>
    </row>
    <row r="9283" spans="1:2" x14ac:dyDescent="0.25">
      <c r="A9283" s="65" t="s">
        <v>9728</v>
      </c>
      <c r="B9283" s="66">
        <v>579247</v>
      </c>
    </row>
    <row r="9284" spans="1:2" x14ac:dyDescent="0.25">
      <c r="A9284" s="65" t="s">
        <v>9729</v>
      </c>
      <c r="B9284" s="66">
        <v>373757</v>
      </c>
    </row>
    <row r="9285" spans="1:2" x14ac:dyDescent="0.25">
      <c r="A9285" s="65" t="s">
        <v>9730</v>
      </c>
      <c r="B9285" s="66">
        <v>276978</v>
      </c>
    </row>
    <row r="9286" spans="1:2" x14ac:dyDescent="0.25">
      <c r="A9286" s="65" t="s">
        <v>9731</v>
      </c>
      <c r="B9286" s="66">
        <v>493001</v>
      </c>
    </row>
    <row r="9287" spans="1:2" x14ac:dyDescent="0.25">
      <c r="A9287" s="65" t="s">
        <v>9732</v>
      </c>
      <c r="B9287" s="66">
        <v>493007</v>
      </c>
    </row>
    <row r="9288" spans="1:2" x14ac:dyDescent="0.25">
      <c r="A9288" s="65" t="s">
        <v>9733</v>
      </c>
      <c r="B9288" s="66">
        <v>580941</v>
      </c>
    </row>
    <row r="9289" spans="1:2" x14ac:dyDescent="0.25">
      <c r="A9289" s="65" t="s">
        <v>9734</v>
      </c>
      <c r="B9289" s="66">
        <v>63507</v>
      </c>
    </row>
    <row r="9290" spans="1:2" x14ac:dyDescent="0.25">
      <c r="A9290" s="65" t="s">
        <v>9735</v>
      </c>
      <c r="B9290" s="66">
        <v>63512</v>
      </c>
    </row>
    <row r="9291" spans="1:2" x14ac:dyDescent="0.25">
      <c r="A9291" s="65" t="s">
        <v>177</v>
      </c>
      <c r="B9291" s="66">
        <v>580633</v>
      </c>
    </row>
    <row r="9292" spans="1:2" x14ac:dyDescent="0.25">
      <c r="A9292" s="65" t="s">
        <v>9736</v>
      </c>
      <c r="B9292" s="66">
        <v>578027</v>
      </c>
    </row>
    <row r="9293" spans="1:2" x14ac:dyDescent="0.25">
      <c r="A9293" s="65" t="s">
        <v>12716</v>
      </c>
      <c r="B9293" s="66">
        <v>594293</v>
      </c>
    </row>
    <row r="9294" spans="1:2" x14ac:dyDescent="0.25">
      <c r="A9294" s="65" t="s">
        <v>9737</v>
      </c>
      <c r="B9294" s="66">
        <v>105357</v>
      </c>
    </row>
    <row r="9295" spans="1:2" x14ac:dyDescent="0.25">
      <c r="A9295" s="65" t="s">
        <v>9738</v>
      </c>
      <c r="B9295" s="66">
        <v>586080</v>
      </c>
    </row>
    <row r="9296" spans="1:2" x14ac:dyDescent="0.25">
      <c r="A9296" s="65" t="s">
        <v>178</v>
      </c>
      <c r="B9296" s="66">
        <v>589103</v>
      </c>
    </row>
    <row r="9297" spans="1:2" x14ac:dyDescent="0.25">
      <c r="A9297" s="65" t="s">
        <v>9739</v>
      </c>
      <c r="B9297" s="66">
        <v>218188</v>
      </c>
    </row>
    <row r="9298" spans="1:2" x14ac:dyDescent="0.25">
      <c r="A9298" s="65" t="s">
        <v>12717</v>
      </c>
      <c r="B9298" s="66">
        <v>593920</v>
      </c>
    </row>
    <row r="9299" spans="1:2" x14ac:dyDescent="0.25">
      <c r="A9299" s="65" t="s">
        <v>9740</v>
      </c>
      <c r="B9299" s="66">
        <v>373800</v>
      </c>
    </row>
    <row r="9300" spans="1:2" x14ac:dyDescent="0.25">
      <c r="A9300" s="65" t="s">
        <v>9741</v>
      </c>
      <c r="B9300" s="66">
        <v>3152</v>
      </c>
    </row>
    <row r="9301" spans="1:2" x14ac:dyDescent="0.25">
      <c r="A9301" s="65" t="s">
        <v>9742</v>
      </c>
      <c r="B9301" s="66">
        <v>63520</v>
      </c>
    </row>
    <row r="9302" spans="1:2" x14ac:dyDescent="0.25">
      <c r="A9302" s="65" t="s">
        <v>9743</v>
      </c>
      <c r="B9302" s="66">
        <v>218192</v>
      </c>
    </row>
    <row r="9303" spans="1:2" x14ac:dyDescent="0.25">
      <c r="A9303" s="65" t="s">
        <v>9744</v>
      </c>
      <c r="B9303" s="66">
        <v>576543</v>
      </c>
    </row>
    <row r="9304" spans="1:2" x14ac:dyDescent="0.25">
      <c r="A9304" s="65" t="s">
        <v>12718</v>
      </c>
      <c r="B9304" s="66">
        <v>594087</v>
      </c>
    </row>
    <row r="9305" spans="1:2" x14ac:dyDescent="0.25">
      <c r="A9305" s="65" t="s">
        <v>9745</v>
      </c>
      <c r="B9305" s="66">
        <v>218194</v>
      </c>
    </row>
    <row r="9306" spans="1:2" x14ac:dyDescent="0.25">
      <c r="A9306" s="65" t="s">
        <v>9746</v>
      </c>
      <c r="B9306" s="66">
        <v>67545</v>
      </c>
    </row>
    <row r="9307" spans="1:2" x14ac:dyDescent="0.25">
      <c r="A9307" s="65" t="s">
        <v>9747</v>
      </c>
      <c r="B9307" s="66">
        <v>486371</v>
      </c>
    </row>
    <row r="9308" spans="1:2" x14ac:dyDescent="0.25">
      <c r="A9308" s="65" t="s">
        <v>9747</v>
      </c>
      <c r="B9308" s="66">
        <v>491496</v>
      </c>
    </row>
    <row r="9309" spans="1:2" x14ac:dyDescent="0.25">
      <c r="A9309" s="65" t="s">
        <v>9748</v>
      </c>
      <c r="B9309" s="66">
        <v>225443</v>
      </c>
    </row>
    <row r="9310" spans="1:2" x14ac:dyDescent="0.25">
      <c r="A9310" s="65" t="s">
        <v>9749</v>
      </c>
      <c r="B9310" s="66">
        <v>494452</v>
      </c>
    </row>
    <row r="9311" spans="1:2" x14ac:dyDescent="0.25">
      <c r="A9311" s="65" t="s">
        <v>179</v>
      </c>
      <c r="B9311" s="66">
        <v>583542</v>
      </c>
    </row>
    <row r="9312" spans="1:2" x14ac:dyDescent="0.25">
      <c r="A9312" s="65" t="s">
        <v>9750</v>
      </c>
      <c r="B9312" s="66">
        <v>577777</v>
      </c>
    </row>
    <row r="9313" spans="1:2" x14ac:dyDescent="0.25">
      <c r="A9313" s="65" t="s">
        <v>9751</v>
      </c>
      <c r="B9313" s="66">
        <v>59615</v>
      </c>
    </row>
    <row r="9314" spans="1:2" x14ac:dyDescent="0.25">
      <c r="A9314" s="65" t="s">
        <v>9752</v>
      </c>
      <c r="B9314" s="66">
        <v>374700</v>
      </c>
    </row>
    <row r="9315" spans="1:2" x14ac:dyDescent="0.25">
      <c r="A9315" s="65" t="s">
        <v>9753</v>
      </c>
      <c r="B9315" s="66">
        <v>226125</v>
      </c>
    </row>
    <row r="9316" spans="1:2" x14ac:dyDescent="0.25">
      <c r="A9316" s="65" t="s">
        <v>9754</v>
      </c>
      <c r="B9316" s="66">
        <v>106023</v>
      </c>
    </row>
    <row r="9317" spans="1:2" x14ac:dyDescent="0.25">
      <c r="A9317" s="65" t="s">
        <v>9755</v>
      </c>
      <c r="B9317" s="66">
        <v>277236</v>
      </c>
    </row>
    <row r="9318" spans="1:2" x14ac:dyDescent="0.25">
      <c r="A9318" s="65" t="s">
        <v>9755</v>
      </c>
      <c r="B9318" s="66">
        <v>585175</v>
      </c>
    </row>
    <row r="9319" spans="1:2" x14ac:dyDescent="0.25">
      <c r="A9319" s="65" t="s">
        <v>12719</v>
      </c>
      <c r="B9319" s="66">
        <v>593907</v>
      </c>
    </row>
    <row r="9320" spans="1:2" x14ac:dyDescent="0.25">
      <c r="A9320" s="65" t="s">
        <v>9756</v>
      </c>
      <c r="B9320" s="66">
        <v>582909</v>
      </c>
    </row>
    <row r="9321" spans="1:2" x14ac:dyDescent="0.25">
      <c r="A9321" s="65" t="s">
        <v>9757</v>
      </c>
      <c r="B9321" s="66">
        <v>490687</v>
      </c>
    </row>
    <row r="9322" spans="1:2" x14ac:dyDescent="0.25">
      <c r="A9322" s="65" t="s">
        <v>9758</v>
      </c>
      <c r="B9322" s="66">
        <v>590908</v>
      </c>
    </row>
    <row r="9323" spans="1:2" x14ac:dyDescent="0.25">
      <c r="A9323" s="65" t="s">
        <v>9759</v>
      </c>
      <c r="B9323" s="66">
        <v>485861</v>
      </c>
    </row>
    <row r="9324" spans="1:2" x14ac:dyDescent="0.25">
      <c r="A9324" s="65" t="s">
        <v>9760</v>
      </c>
      <c r="B9324" s="66">
        <v>483635</v>
      </c>
    </row>
    <row r="9325" spans="1:2" x14ac:dyDescent="0.25">
      <c r="A9325" s="65" t="s">
        <v>9761</v>
      </c>
      <c r="B9325" s="66">
        <v>591010</v>
      </c>
    </row>
    <row r="9326" spans="1:2" x14ac:dyDescent="0.25">
      <c r="A9326" s="65" t="s">
        <v>9762</v>
      </c>
      <c r="B9326" s="66">
        <v>575104</v>
      </c>
    </row>
    <row r="9327" spans="1:2" x14ac:dyDescent="0.25">
      <c r="A9327" s="65" t="s">
        <v>9763</v>
      </c>
      <c r="B9327" s="66">
        <v>215218</v>
      </c>
    </row>
    <row r="9328" spans="1:2" x14ac:dyDescent="0.25">
      <c r="A9328" s="65" t="s">
        <v>9763</v>
      </c>
      <c r="B9328" s="66">
        <v>491185</v>
      </c>
    </row>
    <row r="9329" spans="1:2" x14ac:dyDescent="0.25">
      <c r="A9329" s="65" t="s">
        <v>9763</v>
      </c>
      <c r="B9329" s="66">
        <v>579899</v>
      </c>
    </row>
    <row r="9330" spans="1:2" x14ac:dyDescent="0.25">
      <c r="A9330" s="65" t="s">
        <v>9764</v>
      </c>
      <c r="B9330" s="66">
        <v>583680</v>
      </c>
    </row>
    <row r="9331" spans="1:2" x14ac:dyDescent="0.25">
      <c r="A9331" s="65" t="s">
        <v>9765</v>
      </c>
      <c r="B9331" s="66">
        <v>226126</v>
      </c>
    </row>
    <row r="9332" spans="1:2" x14ac:dyDescent="0.25">
      <c r="A9332" s="65" t="s">
        <v>9766</v>
      </c>
      <c r="B9332" s="66">
        <v>226128</v>
      </c>
    </row>
    <row r="9333" spans="1:2" x14ac:dyDescent="0.25">
      <c r="A9333" s="65" t="s">
        <v>9767</v>
      </c>
      <c r="B9333" s="66">
        <v>105364</v>
      </c>
    </row>
    <row r="9334" spans="1:2" x14ac:dyDescent="0.25">
      <c r="A9334" s="65" t="s">
        <v>9768</v>
      </c>
      <c r="B9334" s="66">
        <v>591981</v>
      </c>
    </row>
    <row r="9335" spans="1:2" x14ac:dyDescent="0.25">
      <c r="A9335" s="65" t="s">
        <v>180</v>
      </c>
      <c r="B9335" s="66">
        <v>215232</v>
      </c>
    </row>
    <row r="9336" spans="1:2" x14ac:dyDescent="0.25">
      <c r="A9336" s="65" t="s">
        <v>9769</v>
      </c>
      <c r="B9336" s="66">
        <v>487149</v>
      </c>
    </row>
    <row r="9337" spans="1:2" x14ac:dyDescent="0.25">
      <c r="A9337" s="65" t="s">
        <v>9770</v>
      </c>
      <c r="B9337" s="66">
        <v>492881</v>
      </c>
    </row>
    <row r="9338" spans="1:2" x14ac:dyDescent="0.25">
      <c r="A9338" s="65" t="s">
        <v>181</v>
      </c>
      <c r="B9338" s="66">
        <v>587707</v>
      </c>
    </row>
    <row r="9339" spans="1:2" x14ac:dyDescent="0.25">
      <c r="A9339" s="65" t="s">
        <v>9771</v>
      </c>
      <c r="B9339" s="66">
        <v>590919</v>
      </c>
    </row>
    <row r="9340" spans="1:2" x14ac:dyDescent="0.25">
      <c r="A9340" s="65" t="s">
        <v>9772</v>
      </c>
      <c r="B9340" s="66">
        <v>575571</v>
      </c>
    </row>
    <row r="9341" spans="1:2" x14ac:dyDescent="0.25">
      <c r="A9341" s="65" t="s">
        <v>9773</v>
      </c>
      <c r="B9341" s="66">
        <v>215212</v>
      </c>
    </row>
    <row r="9342" spans="1:2" x14ac:dyDescent="0.25">
      <c r="A9342" s="65" t="s">
        <v>9774</v>
      </c>
      <c r="B9342" s="66">
        <v>576035</v>
      </c>
    </row>
    <row r="9343" spans="1:2" x14ac:dyDescent="0.25">
      <c r="A9343" s="65" t="s">
        <v>9775</v>
      </c>
      <c r="B9343" s="66">
        <v>104327</v>
      </c>
    </row>
    <row r="9344" spans="1:2" x14ac:dyDescent="0.25">
      <c r="A9344" s="65" t="s">
        <v>9776</v>
      </c>
      <c r="B9344" s="66">
        <v>59618</v>
      </c>
    </row>
    <row r="9345" spans="1:2" x14ac:dyDescent="0.25">
      <c r="A9345" s="65" t="s">
        <v>9777</v>
      </c>
      <c r="B9345" s="66">
        <v>59619</v>
      </c>
    </row>
    <row r="9346" spans="1:2" x14ac:dyDescent="0.25">
      <c r="A9346" s="65" t="s">
        <v>9778</v>
      </c>
      <c r="B9346" s="66">
        <v>267155</v>
      </c>
    </row>
    <row r="9347" spans="1:2" x14ac:dyDescent="0.25">
      <c r="A9347" s="65" t="s">
        <v>9779</v>
      </c>
      <c r="B9347" s="66">
        <v>592948</v>
      </c>
    </row>
    <row r="9348" spans="1:2" x14ac:dyDescent="0.25">
      <c r="A9348" s="65" t="s">
        <v>9780</v>
      </c>
      <c r="B9348" s="66">
        <v>576723</v>
      </c>
    </row>
    <row r="9349" spans="1:2" x14ac:dyDescent="0.25">
      <c r="A9349" s="65" t="s">
        <v>9781</v>
      </c>
      <c r="B9349" s="66">
        <v>104161</v>
      </c>
    </row>
    <row r="9350" spans="1:2" x14ac:dyDescent="0.25">
      <c r="A9350" s="65" t="s">
        <v>9782</v>
      </c>
      <c r="B9350" s="66">
        <v>492192</v>
      </c>
    </row>
    <row r="9351" spans="1:2" x14ac:dyDescent="0.25">
      <c r="A9351" s="65" t="s">
        <v>9783</v>
      </c>
      <c r="B9351" s="66">
        <v>3159</v>
      </c>
    </row>
    <row r="9352" spans="1:2" x14ac:dyDescent="0.25">
      <c r="A9352" s="65" t="s">
        <v>9784</v>
      </c>
      <c r="B9352" s="66">
        <v>215253</v>
      </c>
    </row>
    <row r="9353" spans="1:2" x14ac:dyDescent="0.25">
      <c r="A9353" s="65" t="s">
        <v>9785</v>
      </c>
      <c r="B9353" s="66">
        <v>67552</v>
      </c>
    </row>
    <row r="9354" spans="1:2" x14ac:dyDescent="0.25">
      <c r="A9354" s="65" t="s">
        <v>9786</v>
      </c>
      <c r="B9354" s="66">
        <v>583054</v>
      </c>
    </row>
    <row r="9355" spans="1:2" x14ac:dyDescent="0.25">
      <c r="A9355" s="65" t="s">
        <v>9787</v>
      </c>
      <c r="B9355" s="66">
        <v>576724</v>
      </c>
    </row>
    <row r="9356" spans="1:2" x14ac:dyDescent="0.25">
      <c r="A9356" s="65" t="s">
        <v>9788</v>
      </c>
      <c r="B9356" s="66">
        <v>493212</v>
      </c>
    </row>
    <row r="9357" spans="1:2" x14ac:dyDescent="0.25">
      <c r="A9357" s="65" t="s">
        <v>9789</v>
      </c>
      <c r="B9357" s="66">
        <v>497436</v>
      </c>
    </row>
    <row r="9358" spans="1:2" x14ac:dyDescent="0.25">
      <c r="A9358" s="65" t="s">
        <v>9790</v>
      </c>
      <c r="B9358" s="66">
        <v>3164</v>
      </c>
    </row>
    <row r="9359" spans="1:2" x14ac:dyDescent="0.25">
      <c r="A9359" s="65" t="s">
        <v>9791</v>
      </c>
      <c r="B9359" s="66">
        <v>218205</v>
      </c>
    </row>
    <row r="9360" spans="1:2" x14ac:dyDescent="0.25">
      <c r="A9360" s="65" t="s">
        <v>9792</v>
      </c>
      <c r="B9360" s="66">
        <v>593723</v>
      </c>
    </row>
    <row r="9361" spans="1:2" x14ac:dyDescent="0.25">
      <c r="A9361" s="65" t="s">
        <v>182</v>
      </c>
      <c r="B9361" s="66">
        <v>591274</v>
      </c>
    </row>
    <row r="9362" spans="1:2" x14ac:dyDescent="0.25">
      <c r="A9362" s="65" t="s">
        <v>12720</v>
      </c>
      <c r="B9362" s="66">
        <v>593775</v>
      </c>
    </row>
    <row r="9363" spans="1:2" x14ac:dyDescent="0.25">
      <c r="A9363" s="65" t="s">
        <v>9793</v>
      </c>
      <c r="B9363" s="66">
        <v>586208</v>
      </c>
    </row>
    <row r="9364" spans="1:2" x14ac:dyDescent="0.25">
      <c r="A9364" s="65" t="s">
        <v>12721</v>
      </c>
      <c r="B9364" s="66">
        <v>594322</v>
      </c>
    </row>
    <row r="9365" spans="1:2" x14ac:dyDescent="0.25">
      <c r="A9365" s="65" t="s">
        <v>9794</v>
      </c>
      <c r="B9365" s="66">
        <v>105372</v>
      </c>
    </row>
    <row r="9366" spans="1:2" x14ac:dyDescent="0.25">
      <c r="A9366" s="65" t="s">
        <v>9795</v>
      </c>
      <c r="B9366" s="66">
        <v>491867</v>
      </c>
    </row>
    <row r="9367" spans="1:2" x14ac:dyDescent="0.25">
      <c r="A9367" s="65" t="s">
        <v>9796</v>
      </c>
      <c r="B9367" s="66">
        <v>588725</v>
      </c>
    </row>
    <row r="9368" spans="1:2" x14ac:dyDescent="0.25">
      <c r="A9368" s="65" t="s">
        <v>12722</v>
      </c>
      <c r="B9368" s="66">
        <v>594161</v>
      </c>
    </row>
    <row r="9369" spans="1:2" x14ac:dyDescent="0.25">
      <c r="A9369" s="65" t="s">
        <v>12723</v>
      </c>
      <c r="B9369" s="66">
        <v>593892</v>
      </c>
    </row>
    <row r="9370" spans="1:2" x14ac:dyDescent="0.25">
      <c r="A9370" s="65" t="s">
        <v>9797</v>
      </c>
      <c r="B9370" s="66">
        <v>276347</v>
      </c>
    </row>
    <row r="9371" spans="1:2" x14ac:dyDescent="0.25">
      <c r="A9371" s="65" t="s">
        <v>9798</v>
      </c>
      <c r="B9371" s="66">
        <v>587380</v>
      </c>
    </row>
    <row r="9372" spans="1:2" x14ac:dyDescent="0.25">
      <c r="A9372" s="65" t="s">
        <v>9799</v>
      </c>
      <c r="B9372" s="66">
        <v>487189</v>
      </c>
    </row>
    <row r="9373" spans="1:2" x14ac:dyDescent="0.25">
      <c r="A9373" s="65" t="s">
        <v>9800</v>
      </c>
      <c r="B9373" s="66">
        <v>494460</v>
      </c>
    </row>
    <row r="9374" spans="1:2" x14ac:dyDescent="0.25">
      <c r="A9374" s="65" t="s">
        <v>9801</v>
      </c>
      <c r="B9374" s="66">
        <v>489563</v>
      </c>
    </row>
    <row r="9375" spans="1:2" x14ac:dyDescent="0.25">
      <c r="A9375" s="65" t="s">
        <v>9802</v>
      </c>
      <c r="B9375" s="66">
        <v>373854</v>
      </c>
    </row>
    <row r="9376" spans="1:2" x14ac:dyDescent="0.25">
      <c r="A9376" s="65" t="s">
        <v>9803</v>
      </c>
      <c r="B9376" s="66">
        <v>106122</v>
      </c>
    </row>
    <row r="9377" spans="1:2" x14ac:dyDescent="0.25">
      <c r="A9377" s="65" t="s">
        <v>9804</v>
      </c>
      <c r="B9377" s="66">
        <v>262341</v>
      </c>
    </row>
    <row r="9378" spans="1:2" x14ac:dyDescent="0.25">
      <c r="A9378" s="65" t="s">
        <v>9805</v>
      </c>
      <c r="B9378" s="66">
        <v>492830</v>
      </c>
    </row>
    <row r="9379" spans="1:2" x14ac:dyDescent="0.25">
      <c r="A9379" s="65" t="s">
        <v>9806</v>
      </c>
      <c r="B9379" s="66">
        <v>576057</v>
      </c>
    </row>
    <row r="9380" spans="1:2" x14ac:dyDescent="0.25">
      <c r="A9380" s="65" t="s">
        <v>12724</v>
      </c>
      <c r="B9380" s="66">
        <v>594190</v>
      </c>
    </row>
    <row r="9381" spans="1:2" x14ac:dyDescent="0.25">
      <c r="A9381" s="65" t="s">
        <v>9807</v>
      </c>
      <c r="B9381" s="66">
        <v>218237</v>
      </c>
    </row>
    <row r="9382" spans="1:2" x14ac:dyDescent="0.25">
      <c r="A9382" s="65" t="s">
        <v>1010</v>
      </c>
      <c r="B9382" s="66">
        <v>592133</v>
      </c>
    </row>
    <row r="9383" spans="1:2" x14ac:dyDescent="0.25">
      <c r="A9383" s="65" t="s">
        <v>9808</v>
      </c>
      <c r="B9383" s="66">
        <v>592134</v>
      </c>
    </row>
    <row r="9384" spans="1:2" x14ac:dyDescent="0.25">
      <c r="A9384" s="65" t="s">
        <v>183</v>
      </c>
      <c r="B9384" s="66">
        <v>587112</v>
      </c>
    </row>
    <row r="9385" spans="1:2" x14ac:dyDescent="0.25">
      <c r="A9385" s="65" t="s">
        <v>9809</v>
      </c>
      <c r="B9385" s="66">
        <v>215322</v>
      </c>
    </row>
    <row r="9386" spans="1:2" x14ac:dyDescent="0.25">
      <c r="A9386" s="65" t="s">
        <v>9810</v>
      </c>
      <c r="B9386" s="66">
        <v>592037</v>
      </c>
    </row>
    <row r="9387" spans="1:2" x14ac:dyDescent="0.25">
      <c r="A9387" s="65" t="s">
        <v>9811</v>
      </c>
      <c r="B9387" s="66">
        <v>65999</v>
      </c>
    </row>
    <row r="9388" spans="1:2" x14ac:dyDescent="0.25">
      <c r="A9388" s="65" t="s">
        <v>9812</v>
      </c>
      <c r="B9388" s="66">
        <v>588403</v>
      </c>
    </row>
    <row r="9389" spans="1:2" x14ac:dyDescent="0.25">
      <c r="A9389" s="65" t="s">
        <v>9813</v>
      </c>
      <c r="B9389" s="66">
        <v>583636</v>
      </c>
    </row>
    <row r="9390" spans="1:2" x14ac:dyDescent="0.25">
      <c r="A9390" s="65" t="s">
        <v>9814</v>
      </c>
      <c r="B9390" s="66">
        <v>267412</v>
      </c>
    </row>
    <row r="9391" spans="1:2" x14ac:dyDescent="0.25">
      <c r="A9391" s="65" t="s">
        <v>9815</v>
      </c>
      <c r="B9391" s="66">
        <v>104701</v>
      </c>
    </row>
    <row r="9392" spans="1:2" x14ac:dyDescent="0.25">
      <c r="A9392" s="65" t="s">
        <v>9816</v>
      </c>
      <c r="B9392" s="66">
        <v>577871</v>
      </c>
    </row>
    <row r="9393" spans="1:2" x14ac:dyDescent="0.25">
      <c r="A9393" s="65" t="s">
        <v>9817</v>
      </c>
      <c r="B9393" s="66">
        <v>344698</v>
      </c>
    </row>
    <row r="9394" spans="1:2" x14ac:dyDescent="0.25">
      <c r="A9394" s="65" t="s">
        <v>9818</v>
      </c>
      <c r="B9394" s="66">
        <v>494463</v>
      </c>
    </row>
    <row r="9395" spans="1:2" x14ac:dyDescent="0.25">
      <c r="A9395" s="65" t="s">
        <v>9819</v>
      </c>
      <c r="B9395" s="66">
        <v>582650</v>
      </c>
    </row>
    <row r="9396" spans="1:2" x14ac:dyDescent="0.25">
      <c r="A9396" s="65" t="s">
        <v>9820</v>
      </c>
      <c r="B9396" s="66">
        <v>589465</v>
      </c>
    </row>
    <row r="9397" spans="1:2" x14ac:dyDescent="0.25">
      <c r="A9397" s="65" t="s">
        <v>9821</v>
      </c>
      <c r="B9397" s="66">
        <v>63602</v>
      </c>
    </row>
    <row r="9398" spans="1:2" x14ac:dyDescent="0.25">
      <c r="A9398" s="65" t="s">
        <v>9822</v>
      </c>
      <c r="B9398" s="66">
        <v>579182</v>
      </c>
    </row>
    <row r="9399" spans="1:2" x14ac:dyDescent="0.25">
      <c r="A9399" s="65" t="s">
        <v>9823</v>
      </c>
      <c r="B9399" s="66">
        <v>593406</v>
      </c>
    </row>
    <row r="9400" spans="1:2" x14ac:dyDescent="0.25">
      <c r="A9400" s="65" t="s">
        <v>9824</v>
      </c>
      <c r="B9400" s="66">
        <v>215363</v>
      </c>
    </row>
    <row r="9401" spans="1:2" x14ac:dyDescent="0.25">
      <c r="A9401" s="65" t="s">
        <v>184</v>
      </c>
      <c r="B9401" s="66">
        <v>497431</v>
      </c>
    </row>
    <row r="9402" spans="1:2" x14ac:dyDescent="0.25">
      <c r="A9402" s="65" t="s">
        <v>9825</v>
      </c>
      <c r="B9402" s="66">
        <v>589243</v>
      </c>
    </row>
    <row r="9403" spans="1:2" x14ac:dyDescent="0.25">
      <c r="A9403" s="65" t="s">
        <v>9826</v>
      </c>
      <c r="B9403" s="66">
        <v>218243</v>
      </c>
    </row>
    <row r="9404" spans="1:2" x14ac:dyDescent="0.25">
      <c r="A9404" s="65" t="s">
        <v>9827</v>
      </c>
      <c r="B9404" s="66">
        <v>226138</v>
      </c>
    </row>
    <row r="9405" spans="1:2" x14ac:dyDescent="0.25">
      <c r="A9405" s="65" t="s">
        <v>9828</v>
      </c>
      <c r="B9405" s="66">
        <v>3184</v>
      </c>
    </row>
    <row r="9406" spans="1:2" x14ac:dyDescent="0.25">
      <c r="A9406" s="65" t="s">
        <v>9827</v>
      </c>
      <c r="B9406" s="66">
        <v>489537</v>
      </c>
    </row>
    <row r="9407" spans="1:2" x14ac:dyDescent="0.25">
      <c r="A9407" s="65" t="s">
        <v>9829</v>
      </c>
      <c r="B9407" s="66">
        <v>575791</v>
      </c>
    </row>
    <row r="9408" spans="1:2" x14ac:dyDescent="0.25">
      <c r="A9408" s="65" t="s">
        <v>9830</v>
      </c>
      <c r="B9408" s="66">
        <v>298150</v>
      </c>
    </row>
    <row r="9409" spans="1:2" x14ac:dyDescent="0.25">
      <c r="A9409" s="65" t="s">
        <v>9830</v>
      </c>
      <c r="B9409" s="66">
        <v>580386</v>
      </c>
    </row>
    <row r="9410" spans="1:2" x14ac:dyDescent="0.25">
      <c r="A9410" s="65" t="s">
        <v>9831</v>
      </c>
      <c r="B9410" s="66">
        <v>577916</v>
      </c>
    </row>
    <row r="9411" spans="1:2" x14ac:dyDescent="0.25">
      <c r="A9411" s="65" t="s">
        <v>9832</v>
      </c>
      <c r="B9411" s="66">
        <v>581325</v>
      </c>
    </row>
    <row r="9412" spans="1:2" x14ac:dyDescent="0.25">
      <c r="A9412" s="65" t="s">
        <v>9833</v>
      </c>
      <c r="B9412" s="66">
        <v>579464</v>
      </c>
    </row>
    <row r="9413" spans="1:2" x14ac:dyDescent="0.25">
      <c r="A9413" s="65" t="s">
        <v>9834</v>
      </c>
      <c r="B9413" s="66">
        <v>583835</v>
      </c>
    </row>
    <row r="9414" spans="1:2" x14ac:dyDescent="0.25">
      <c r="A9414" s="65" t="s">
        <v>12725</v>
      </c>
      <c r="B9414" s="66">
        <v>590939</v>
      </c>
    </row>
    <row r="9415" spans="1:2" x14ac:dyDescent="0.25">
      <c r="A9415" s="65" t="s">
        <v>9835</v>
      </c>
      <c r="B9415" s="66">
        <v>63620</v>
      </c>
    </row>
    <row r="9416" spans="1:2" x14ac:dyDescent="0.25">
      <c r="A9416" s="65" t="s">
        <v>9836</v>
      </c>
      <c r="B9416" s="66">
        <v>593134</v>
      </c>
    </row>
    <row r="9417" spans="1:2" x14ac:dyDescent="0.25">
      <c r="A9417" s="65" t="s">
        <v>9837</v>
      </c>
      <c r="B9417" s="66">
        <v>591336</v>
      </c>
    </row>
    <row r="9418" spans="1:2" x14ac:dyDescent="0.25">
      <c r="A9418" s="65" t="s">
        <v>9838</v>
      </c>
      <c r="B9418" s="66">
        <v>580949</v>
      </c>
    </row>
    <row r="9419" spans="1:2" x14ac:dyDescent="0.25">
      <c r="A9419" s="65" t="s">
        <v>9839</v>
      </c>
      <c r="B9419" s="66">
        <v>368270</v>
      </c>
    </row>
    <row r="9420" spans="1:2" x14ac:dyDescent="0.25">
      <c r="A9420" s="65" t="s">
        <v>12726</v>
      </c>
      <c r="B9420" s="66">
        <v>593846</v>
      </c>
    </row>
    <row r="9421" spans="1:2" x14ac:dyDescent="0.25">
      <c r="A9421" s="65" t="s">
        <v>9840</v>
      </c>
      <c r="B9421" s="66">
        <v>587984</v>
      </c>
    </row>
    <row r="9422" spans="1:2" x14ac:dyDescent="0.25">
      <c r="A9422" s="65" t="s">
        <v>9841</v>
      </c>
      <c r="B9422" s="66">
        <v>586985</v>
      </c>
    </row>
    <row r="9423" spans="1:2" x14ac:dyDescent="0.25">
      <c r="A9423" s="65" t="s">
        <v>9842</v>
      </c>
      <c r="B9423" s="66">
        <v>272438</v>
      </c>
    </row>
    <row r="9424" spans="1:2" x14ac:dyDescent="0.25">
      <c r="A9424" s="65" t="s">
        <v>9843</v>
      </c>
      <c r="B9424" s="66">
        <v>582587</v>
      </c>
    </row>
    <row r="9425" spans="1:2" x14ac:dyDescent="0.25">
      <c r="A9425" s="65" t="s">
        <v>9844</v>
      </c>
      <c r="B9425" s="66">
        <v>493175</v>
      </c>
    </row>
    <row r="9426" spans="1:2" x14ac:dyDescent="0.25">
      <c r="A9426" s="65" t="s">
        <v>9845</v>
      </c>
      <c r="B9426" s="66">
        <v>586494</v>
      </c>
    </row>
    <row r="9427" spans="1:2" x14ac:dyDescent="0.25">
      <c r="A9427" s="65" t="s">
        <v>9846</v>
      </c>
      <c r="B9427" s="66">
        <v>215381</v>
      </c>
    </row>
    <row r="9428" spans="1:2" x14ac:dyDescent="0.25">
      <c r="A9428" s="65" t="s">
        <v>9846</v>
      </c>
      <c r="B9428" s="66">
        <v>494467</v>
      </c>
    </row>
    <row r="9429" spans="1:2" x14ac:dyDescent="0.25">
      <c r="A9429" s="65" t="s">
        <v>9846</v>
      </c>
      <c r="B9429" s="66">
        <v>544410</v>
      </c>
    </row>
    <row r="9430" spans="1:2" x14ac:dyDescent="0.25">
      <c r="A9430" s="65" t="s">
        <v>9846</v>
      </c>
      <c r="B9430" s="66">
        <v>584109</v>
      </c>
    </row>
    <row r="9431" spans="1:2" x14ac:dyDescent="0.25">
      <c r="A9431" s="65" t="s">
        <v>9847</v>
      </c>
      <c r="B9431" s="66">
        <v>593563</v>
      </c>
    </row>
    <row r="9432" spans="1:2" x14ac:dyDescent="0.25">
      <c r="A9432" s="65" t="s">
        <v>9848</v>
      </c>
      <c r="B9432" s="66">
        <v>578641</v>
      </c>
    </row>
    <row r="9433" spans="1:2" x14ac:dyDescent="0.25">
      <c r="A9433" s="65" t="s">
        <v>9849</v>
      </c>
      <c r="B9433" s="66">
        <v>593196</v>
      </c>
    </row>
    <row r="9434" spans="1:2" x14ac:dyDescent="0.25">
      <c r="A9434" s="65" t="s">
        <v>9850</v>
      </c>
      <c r="B9434" s="66">
        <v>105376</v>
      </c>
    </row>
    <row r="9435" spans="1:2" x14ac:dyDescent="0.25">
      <c r="A9435" s="65" t="s">
        <v>9851</v>
      </c>
      <c r="B9435" s="66">
        <v>589111</v>
      </c>
    </row>
    <row r="9436" spans="1:2" x14ac:dyDescent="0.25">
      <c r="A9436" s="65" t="s">
        <v>9852</v>
      </c>
      <c r="B9436" s="66">
        <v>574752</v>
      </c>
    </row>
    <row r="9437" spans="1:2" x14ac:dyDescent="0.25">
      <c r="A9437" s="65" t="s">
        <v>9853</v>
      </c>
      <c r="B9437" s="66">
        <v>215384</v>
      </c>
    </row>
    <row r="9438" spans="1:2" x14ac:dyDescent="0.25">
      <c r="A9438" s="65" t="s">
        <v>9853</v>
      </c>
      <c r="B9438" s="66">
        <v>59647</v>
      </c>
    </row>
    <row r="9439" spans="1:2" x14ac:dyDescent="0.25">
      <c r="A9439" s="65" t="s">
        <v>9854</v>
      </c>
      <c r="B9439" s="66">
        <v>63631</v>
      </c>
    </row>
    <row r="9440" spans="1:2" x14ac:dyDescent="0.25">
      <c r="A9440" s="65" t="s">
        <v>9855</v>
      </c>
      <c r="B9440" s="66">
        <v>3199</v>
      </c>
    </row>
    <row r="9441" spans="1:2" x14ac:dyDescent="0.25">
      <c r="A9441" s="65" t="s">
        <v>9856</v>
      </c>
      <c r="B9441" s="66">
        <v>492509</v>
      </c>
    </row>
    <row r="9442" spans="1:2" x14ac:dyDescent="0.25">
      <c r="A9442" s="65" t="s">
        <v>9857</v>
      </c>
      <c r="B9442" s="66">
        <v>490525</v>
      </c>
    </row>
    <row r="9443" spans="1:2" x14ac:dyDescent="0.25">
      <c r="A9443" s="65" t="s">
        <v>9858</v>
      </c>
      <c r="B9443" s="66">
        <v>67579</v>
      </c>
    </row>
    <row r="9444" spans="1:2" x14ac:dyDescent="0.25">
      <c r="A9444" s="65" t="s">
        <v>9859</v>
      </c>
      <c r="B9444" s="66">
        <v>218246</v>
      </c>
    </row>
    <row r="9445" spans="1:2" x14ac:dyDescent="0.25">
      <c r="A9445" s="65" t="s">
        <v>9860</v>
      </c>
      <c r="B9445" s="66">
        <v>104704</v>
      </c>
    </row>
    <row r="9446" spans="1:2" x14ac:dyDescent="0.25">
      <c r="A9446" s="65" t="s">
        <v>9860</v>
      </c>
      <c r="B9446" s="66">
        <v>215393</v>
      </c>
    </row>
    <row r="9447" spans="1:2" x14ac:dyDescent="0.25">
      <c r="A9447" s="65" t="s">
        <v>9861</v>
      </c>
      <c r="B9447" s="66">
        <v>577898</v>
      </c>
    </row>
    <row r="9448" spans="1:2" x14ac:dyDescent="0.25">
      <c r="A9448" s="65" t="s">
        <v>9862</v>
      </c>
      <c r="B9448" s="66">
        <v>591152</v>
      </c>
    </row>
    <row r="9449" spans="1:2" x14ac:dyDescent="0.25">
      <c r="A9449" s="65" t="s">
        <v>9863</v>
      </c>
      <c r="B9449" s="66">
        <v>582766</v>
      </c>
    </row>
    <row r="9450" spans="1:2" x14ac:dyDescent="0.25">
      <c r="A9450" s="65" t="s">
        <v>9864</v>
      </c>
      <c r="B9450" s="66">
        <v>105378</v>
      </c>
    </row>
    <row r="9451" spans="1:2" x14ac:dyDescent="0.25">
      <c r="A9451" s="65" t="s">
        <v>9865</v>
      </c>
      <c r="B9451" s="66">
        <v>581345</v>
      </c>
    </row>
    <row r="9452" spans="1:2" x14ac:dyDescent="0.25">
      <c r="A9452" s="65" t="s">
        <v>9866</v>
      </c>
      <c r="B9452" s="66">
        <v>487141</v>
      </c>
    </row>
    <row r="9453" spans="1:2" x14ac:dyDescent="0.25">
      <c r="A9453" s="65" t="s">
        <v>9867</v>
      </c>
      <c r="B9453" s="66">
        <v>215404</v>
      </c>
    </row>
    <row r="9454" spans="1:2" x14ac:dyDescent="0.25">
      <c r="A9454" s="65" t="s">
        <v>9867</v>
      </c>
      <c r="B9454" s="66">
        <v>491401</v>
      </c>
    </row>
    <row r="9455" spans="1:2" x14ac:dyDescent="0.25">
      <c r="A9455" s="65" t="s">
        <v>9868</v>
      </c>
      <c r="B9455" s="66">
        <v>226147</v>
      </c>
    </row>
    <row r="9456" spans="1:2" x14ac:dyDescent="0.25">
      <c r="A9456" s="65" t="s">
        <v>9869</v>
      </c>
      <c r="B9456" s="66">
        <v>215413</v>
      </c>
    </row>
    <row r="9457" spans="1:2" x14ac:dyDescent="0.25">
      <c r="A9457" s="65" t="s">
        <v>185</v>
      </c>
      <c r="B9457" s="66">
        <v>267741</v>
      </c>
    </row>
    <row r="9458" spans="1:2" x14ac:dyDescent="0.25">
      <c r="A9458" s="65" t="s">
        <v>9870</v>
      </c>
      <c r="B9458" s="66">
        <v>579309</v>
      </c>
    </row>
    <row r="9459" spans="1:2" x14ac:dyDescent="0.25">
      <c r="A9459" s="65" t="s">
        <v>9871</v>
      </c>
      <c r="B9459" s="66">
        <v>106299</v>
      </c>
    </row>
    <row r="9460" spans="1:2" x14ac:dyDescent="0.25">
      <c r="A9460" s="65" t="s">
        <v>9872</v>
      </c>
      <c r="B9460" s="66">
        <v>368335</v>
      </c>
    </row>
    <row r="9461" spans="1:2" x14ac:dyDescent="0.25">
      <c r="A9461" s="65" t="s">
        <v>9873</v>
      </c>
      <c r="B9461" s="66">
        <v>592557</v>
      </c>
    </row>
    <row r="9462" spans="1:2" x14ac:dyDescent="0.25">
      <c r="A9462" s="65" t="s">
        <v>9874</v>
      </c>
      <c r="B9462" s="66">
        <v>590275</v>
      </c>
    </row>
    <row r="9463" spans="1:2" x14ac:dyDescent="0.25">
      <c r="A9463" s="65" t="s">
        <v>9875</v>
      </c>
      <c r="B9463" s="66">
        <v>580219</v>
      </c>
    </row>
    <row r="9464" spans="1:2" x14ac:dyDescent="0.25">
      <c r="A9464" s="65" t="s">
        <v>9876</v>
      </c>
      <c r="B9464" s="66">
        <v>579893</v>
      </c>
    </row>
    <row r="9465" spans="1:2" x14ac:dyDescent="0.25">
      <c r="A9465" s="65" t="s">
        <v>9876</v>
      </c>
      <c r="B9465" s="66">
        <v>581524</v>
      </c>
    </row>
    <row r="9466" spans="1:2" x14ac:dyDescent="0.25">
      <c r="A9466" s="65" t="s">
        <v>9877</v>
      </c>
      <c r="B9466" s="66">
        <v>493456</v>
      </c>
    </row>
    <row r="9467" spans="1:2" x14ac:dyDescent="0.25">
      <c r="A9467" s="65" t="s">
        <v>9877</v>
      </c>
      <c r="B9467" s="66">
        <v>492780</v>
      </c>
    </row>
    <row r="9468" spans="1:2" x14ac:dyDescent="0.25">
      <c r="A9468" s="65" t="s">
        <v>12727</v>
      </c>
      <c r="B9468" s="66">
        <v>594078</v>
      </c>
    </row>
    <row r="9469" spans="1:2" x14ac:dyDescent="0.25">
      <c r="A9469" s="65" t="s">
        <v>186</v>
      </c>
      <c r="B9469" s="66">
        <v>588912</v>
      </c>
    </row>
    <row r="9470" spans="1:2" x14ac:dyDescent="0.25">
      <c r="A9470" s="65" t="s">
        <v>9878</v>
      </c>
      <c r="B9470" s="66">
        <v>226160</v>
      </c>
    </row>
    <row r="9471" spans="1:2" x14ac:dyDescent="0.25">
      <c r="A9471" s="65" t="s">
        <v>9879</v>
      </c>
      <c r="B9471" s="66">
        <v>577915</v>
      </c>
    </row>
    <row r="9472" spans="1:2" x14ac:dyDescent="0.25">
      <c r="A9472" s="65" t="s">
        <v>187</v>
      </c>
      <c r="B9472" s="66">
        <v>487012</v>
      </c>
    </row>
    <row r="9473" spans="1:2" x14ac:dyDescent="0.25">
      <c r="A9473" s="65" t="s">
        <v>9880</v>
      </c>
      <c r="B9473" s="66">
        <v>591592</v>
      </c>
    </row>
    <row r="9474" spans="1:2" x14ac:dyDescent="0.25">
      <c r="A9474" s="65" t="s">
        <v>9881</v>
      </c>
      <c r="B9474" s="66">
        <v>589049</v>
      </c>
    </row>
    <row r="9475" spans="1:2" x14ac:dyDescent="0.25">
      <c r="A9475" s="65" t="s">
        <v>9882</v>
      </c>
      <c r="B9475" s="66">
        <v>588616</v>
      </c>
    </row>
    <row r="9476" spans="1:2" x14ac:dyDescent="0.25">
      <c r="A9476" s="65" t="s">
        <v>9883</v>
      </c>
      <c r="B9476" s="66">
        <v>575218</v>
      </c>
    </row>
    <row r="9477" spans="1:2" x14ac:dyDescent="0.25">
      <c r="A9477" s="65" t="s">
        <v>12728</v>
      </c>
      <c r="B9477" s="66">
        <v>591379</v>
      </c>
    </row>
    <row r="9478" spans="1:2" x14ac:dyDescent="0.25">
      <c r="A9478" s="65" t="s">
        <v>9884</v>
      </c>
      <c r="B9478" s="66">
        <v>584085</v>
      </c>
    </row>
    <row r="9479" spans="1:2" x14ac:dyDescent="0.25">
      <c r="A9479" s="65" t="s">
        <v>1011</v>
      </c>
      <c r="B9479" s="66">
        <v>592536</v>
      </c>
    </row>
    <row r="9480" spans="1:2" x14ac:dyDescent="0.25">
      <c r="A9480" s="65" t="s">
        <v>9885</v>
      </c>
      <c r="B9480" s="66">
        <v>586442</v>
      </c>
    </row>
    <row r="9481" spans="1:2" x14ac:dyDescent="0.25">
      <c r="A9481" s="65" t="s">
        <v>188</v>
      </c>
      <c r="B9481" s="66">
        <v>590960</v>
      </c>
    </row>
    <row r="9482" spans="1:2" x14ac:dyDescent="0.25">
      <c r="A9482" s="65" t="s">
        <v>9886</v>
      </c>
      <c r="B9482" s="66">
        <v>104711</v>
      </c>
    </row>
    <row r="9483" spans="1:2" x14ac:dyDescent="0.25">
      <c r="A9483" s="65" t="s">
        <v>9887</v>
      </c>
      <c r="B9483" s="66">
        <v>63681</v>
      </c>
    </row>
    <row r="9484" spans="1:2" x14ac:dyDescent="0.25">
      <c r="A9484" s="65" t="s">
        <v>1012</v>
      </c>
      <c r="B9484" s="66">
        <v>586620</v>
      </c>
    </row>
    <row r="9485" spans="1:2" x14ac:dyDescent="0.25">
      <c r="A9485" s="65" t="s">
        <v>9888</v>
      </c>
      <c r="B9485" s="66">
        <v>63682</v>
      </c>
    </row>
    <row r="9486" spans="1:2" x14ac:dyDescent="0.25">
      <c r="A9486" s="65" t="s">
        <v>9889</v>
      </c>
      <c r="B9486" s="66">
        <v>590264</v>
      </c>
    </row>
    <row r="9487" spans="1:2" x14ac:dyDescent="0.25">
      <c r="A9487" s="65" t="s">
        <v>9890</v>
      </c>
      <c r="B9487" s="66">
        <v>493470</v>
      </c>
    </row>
    <row r="9488" spans="1:2" x14ac:dyDescent="0.25">
      <c r="A9488" s="65" t="s">
        <v>9891</v>
      </c>
      <c r="B9488" s="66">
        <v>218257</v>
      </c>
    </row>
    <row r="9489" spans="1:2" x14ac:dyDescent="0.25">
      <c r="A9489" s="65" t="s">
        <v>9892</v>
      </c>
      <c r="B9489" s="66">
        <v>104725</v>
      </c>
    </row>
    <row r="9490" spans="1:2" x14ac:dyDescent="0.25">
      <c r="A9490" s="65" t="s">
        <v>9893</v>
      </c>
      <c r="B9490" s="66">
        <v>215530</v>
      </c>
    </row>
    <row r="9491" spans="1:2" x14ac:dyDescent="0.25">
      <c r="A9491" s="65" t="s">
        <v>9893</v>
      </c>
      <c r="B9491" s="66">
        <v>223640</v>
      </c>
    </row>
    <row r="9492" spans="1:2" x14ac:dyDescent="0.25">
      <c r="A9492" s="65" t="s">
        <v>189</v>
      </c>
      <c r="B9492" s="66">
        <v>588332</v>
      </c>
    </row>
    <row r="9493" spans="1:2" x14ac:dyDescent="0.25">
      <c r="A9493" s="65" t="s">
        <v>9894</v>
      </c>
      <c r="B9493" s="66">
        <v>577507</v>
      </c>
    </row>
    <row r="9494" spans="1:2" x14ac:dyDescent="0.25">
      <c r="A9494" s="65" t="s">
        <v>9895</v>
      </c>
      <c r="B9494" s="66">
        <v>105391</v>
      </c>
    </row>
    <row r="9495" spans="1:2" x14ac:dyDescent="0.25">
      <c r="A9495" s="65" t="s">
        <v>9896</v>
      </c>
      <c r="B9495" s="66">
        <v>215533</v>
      </c>
    </row>
    <row r="9496" spans="1:2" x14ac:dyDescent="0.25">
      <c r="A9496" s="65" t="s">
        <v>9897</v>
      </c>
      <c r="B9496" s="66">
        <v>104167</v>
      </c>
    </row>
    <row r="9497" spans="1:2" x14ac:dyDescent="0.25">
      <c r="A9497" s="65" t="s">
        <v>9898</v>
      </c>
      <c r="B9497" s="66">
        <v>269276</v>
      </c>
    </row>
    <row r="9498" spans="1:2" x14ac:dyDescent="0.25">
      <c r="A9498" s="65" t="s">
        <v>9898</v>
      </c>
      <c r="B9498" s="66">
        <v>491506</v>
      </c>
    </row>
    <row r="9499" spans="1:2" x14ac:dyDescent="0.25">
      <c r="A9499" s="65" t="s">
        <v>12729</v>
      </c>
      <c r="B9499" s="66">
        <v>594397</v>
      </c>
    </row>
    <row r="9500" spans="1:2" x14ac:dyDescent="0.25">
      <c r="A9500" s="65" t="s">
        <v>9899</v>
      </c>
      <c r="B9500" s="66">
        <v>579271</v>
      </c>
    </row>
    <row r="9501" spans="1:2" x14ac:dyDescent="0.25">
      <c r="A9501" s="65" t="s">
        <v>9900</v>
      </c>
      <c r="B9501" s="66">
        <v>104170</v>
      </c>
    </row>
    <row r="9502" spans="1:2" x14ac:dyDescent="0.25">
      <c r="A9502" s="65" t="s">
        <v>9901</v>
      </c>
      <c r="B9502" s="66">
        <v>584544</v>
      </c>
    </row>
    <row r="9503" spans="1:2" x14ac:dyDescent="0.25">
      <c r="A9503" s="65" t="s">
        <v>9902</v>
      </c>
      <c r="B9503" s="66">
        <v>104712</v>
      </c>
    </row>
    <row r="9504" spans="1:2" x14ac:dyDescent="0.25">
      <c r="A9504" s="65" t="s">
        <v>9903</v>
      </c>
      <c r="B9504" s="66">
        <v>580029</v>
      </c>
    </row>
    <row r="9505" spans="1:2" x14ac:dyDescent="0.25">
      <c r="A9505" s="65" t="s">
        <v>9904</v>
      </c>
      <c r="B9505" s="66">
        <v>492070</v>
      </c>
    </row>
    <row r="9506" spans="1:2" x14ac:dyDescent="0.25">
      <c r="A9506" s="65" t="s">
        <v>9905</v>
      </c>
      <c r="B9506" s="66">
        <v>590532</v>
      </c>
    </row>
    <row r="9507" spans="1:2" x14ac:dyDescent="0.25">
      <c r="A9507" s="65" t="s">
        <v>9906</v>
      </c>
      <c r="B9507" s="66">
        <v>491954</v>
      </c>
    </row>
    <row r="9508" spans="1:2" x14ac:dyDescent="0.25">
      <c r="A9508" s="65" t="s">
        <v>9907</v>
      </c>
      <c r="B9508" s="66">
        <v>580900</v>
      </c>
    </row>
    <row r="9509" spans="1:2" x14ac:dyDescent="0.25">
      <c r="A9509" s="65" t="s">
        <v>9908</v>
      </c>
      <c r="B9509" s="66">
        <v>491869</v>
      </c>
    </row>
    <row r="9510" spans="1:2" x14ac:dyDescent="0.25">
      <c r="A9510" s="65" t="s">
        <v>9909</v>
      </c>
      <c r="B9510" s="66">
        <v>106302</v>
      </c>
    </row>
    <row r="9511" spans="1:2" x14ac:dyDescent="0.25">
      <c r="A9511" s="65" t="s">
        <v>9910</v>
      </c>
      <c r="B9511" s="66">
        <v>225460</v>
      </c>
    </row>
    <row r="9512" spans="1:2" x14ac:dyDescent="0.25">
      <c r="A9512" s="65" t="s">
        <v>9911</v>
      </c>
      <c r="B9512" s="66">
        <v>3220</v>
      </c>
    </row>
    <row r="9513" spans="1:2" x14ac:dyDescent="0.25">
      <c r="A9513" s="65" t="s">
        <v>9912</v>
      </c>
      <c r="B9513" s="66">
        <v>215602</v>
      </c>
    </row>
    <row r="9514" spans="1:2" x14ac:dyDescent="0.25">
      <c r="A9514" s="65" t="s">
        <v>9913</v>
      </c>
      <c r="B9514" s="66">
        <v>104715</v>
      </c>
    </row>
    <row r="9515" spans="1:2" x14ac:dyDescent="0.25">
      <c r="A9515" s="65" t="s">
        <v>9914</v>
      </c>
      <c r="B9515" s="66">
        <v>588307</v>
      </c>
    </row>
    <row r="9516" spans="1:2" x14ac:dyDescent="0.25">
      <c r="A9516" s="65" t="s">
        <v>9915</v>
      </c>
      <c r="B9516" s="66">
        <v>583806</v>
      </c>
    </row>
    <row r="9517" spans="1:2" x14ac:dyDescent="0.25">
      <c r="A9517" s="65" t="s">
        <v>12730</v>
      </c>
      <c r="B9517" s="66">
        <v>584193</v>
      </c>
    </row>
    <row r="9518" spans="1:2" x14ac:dyDescent="0.25">
      <c r="A9518" s="65" t="s">
        <v>12731</v>
      </c>
      <c r="B9518" s="66">
        <v>593867</v>
      </c>
    </row>
    <row r="9519" spans="1:2" x14ac:dyDescent="0.25">
      <c r="A9519" s="65" t="s">
        <v>9916</v>
      </c>
      <c r="B9519" s="66">
        <v>592097</v>
      </c>
    </row>
    <row r="9520" spans="1:2" x14ac:dyDescent="0.25">
      <c r="A9520" s="65" t="s">
        <v>190</v>
      </c>
      <c r="B9520" s="66">
        <v>106875</v>
      </c>
    </row>
    <row r="9521" spans="1:2" x14ac:dyDescent="0.25">
      <c r="A9521" s="65" t="s">
        <v>9917</v>
      </c>
      <c r="B9521" s="66">
        <v>215623</v>
      </c>
    </row>
    <row r="9522" spans="1:2" x14ac:dyDescent="0.25">
      <c r="A9522" s="65" t="s">
        <v>9918</v>
      </c>
      <c r="B9522" s="66">
        <v>575984</v>
      </c>
    </row>
    <row r="9523" spans="1:2" x14ac:dyDescent="0.25">
      <c r="A9523" s="65" t="s">
        <v>9919</v>
      </c>
      <c r="B9523" s="66">
        <v>494473</v>
      </c>
    </row>
    <row r="9524" spans="1:2" x14ac:dyDescent="0.25">
      <c r="A9524" s="65" t="s">
        <v>9920</v>
      </c>
      <c r="B9524" s="66">
        <v>592998</v>
      </c>
    </row>
    <row r="9525" spans="1:2" x14ac:dyDescent="0.25">
      <c r="A9525" s="65" t="s">
        <v>12732</v>
      </c>
      <c r="B9525" s="66">
        <v>593997</v>
      </c>
    </row>
    <row r="9526" spans="1:2" x14ac:dyDescent="0.25">
      <c r="A9526" s="65" t="s">
        <v>9921</v>
      </c>
      <c r="B9526" s="66">
        <v>487153</v>
      </c>
    </row>
    <row r="9527" spans="1:2" x14ac:dyDescent="0.25">
      <c r="A9527" s="65" t="s">
        <v>9922</v>
      </c>
      <c r="B9527" s="66">
        <v>592529</v>
      </c>
    </row>
    <row r="9528" spans="1:2" x14ac:dyDescent="0.25">
      <c r="A9528" s="65" t="s">
        <v>9923</v>
      </c>
      <c r="B9528" s="66">
        <v>575882</v>
      </c>
    </row>
    <row r="9529" spans="1:2" x14ac:dyDescent="0.25">
      <c r="A9529" s="65" t="s">
        <v>9924</v>
      </c>
      <c r="B9529" s="66">
        <v>589926</v>
      </c>
    </row>
    <row r="9530" spans="1:2" x14ac:dyDescent="0.25">
      <c r="A9530" s="65" t="s">
        <v>9925</v>
      </c>
      <c r="B9530" s="66">
        <v>582249</v>
      </c>
    </row>
    <row r="9531" spans="1:2" x14ac:dyDescent="0.25">
      <c r="A9531" s="65" t="s">
        <v>9926</v>
      </c>
      <c r="B9531" s="66">
        <v>215626</v>
      </c>
    </row>
    <row r="9532" spans="1:2" x14ac:dyDescent="0.25">
      <c r="A9532" s="65" t="s">
        <v>9927</v>
      </c>
      <c r="B9532" s="66">
        <v>105736</v>
      </c>
    </row>
    <row r="9533" spans="1:2" x14ac:dyDescent="0.25">
      <c r="A9533" s="65" t="s">
        <v>1013</v>
      </c>
      <c r="B9533" s="66">
        <v>592516</v>
      </c>
    </row>
    <row r="9534" spans="1:2" x14ac:dyDescent="0.25">
      <c r="A9534" s="65" t="s">
        <v>1013</v>
      </c>
      <c r="B9534" s="66">
        <v>497384</v>
      </c>
    </row>
    <row r="9535" spans="1:2" x14ac:dyDescent="0.25">
      <c r="A9535" s="65" t="s">
        <v>9928</v>
      </c>
      <c r="B9535" s="66">
        <v>588493</v>
      </c>
    </row>
    <row r="9536" spans="1:2" x14ac:dyDescent="0.25">
      <c r="A9536" s="65" t="s">
        <v>9929</v>
      </c>
      <c r="B9536" s="66">
        <v>215653</v>
      </c>
    </row>
    <row r="9537" spans="1:2" x14ac:dyDescent="0.25">
      <c r="A9537" s="65" t="s">
        <v>9930</v>
      </c>
      <c r="B9537" s="66">
        <v>486851</v>
      </c>
    </row>
    <row r="9538" spans="1:2" x14ac:dyDescent="0.25">
      <c r="A9538" s="65" t="s">
        <v>9931</v>
      </c>
      <c r="B9538" s="66">
        <v>587010</v>
      </c>
    </row>
    <row r="9539" spans="1:2" x14ac:dyDescent="0.25">
      <c r="A9539" s="65" t="s">
        <v>9932</v>
      </c>
      <c r="B9539" s="66">
        <v>494474</v>
      </c>
    </row>
    <row r="9540" spans="1:2" x14ac:dyDescent="0.25">
      <c r="A9540" s="65" t="s">
        <v>9933</v>
      </c>
      <c r="B9540" s="66">
        <v>63754</v>
      </c>
    </row>
    <row r="9541" spans="1:2" x14ac:dyDescent="0.25">
      <c r="A9541" s="65" t="s">
        <v>9932</v>
      </c>
      <c r="B9541" s="66">
        <v>593826</v>
      </c>
    </row>
    <row r="9542" spans="1:2" x14ac:dyDescent="0.25">
      <c r="A9542" s="65" t="s">
        <v>9934</v>
      </c>
      <c r="B9542" s="66">
        <v>592089</v>
      </c>
    </row>
    <row r="9543" spans="1:2" x14ac:dyDescent="0.25">
      <c r="A9543" s="65" t="s">
        <v>9935</v>
      </c>
      <c r="B9543" s="66">
        <v>374768</v>
      </c>
    </row>
    <row r="9544" spans="1:2" x14ac:dyDescent="0.25">
      <c r="A9544" s="65" t="s">
        <v>12733</v>
      </c>
      <c r="B9544" s="66">
        <v>593764</v>
      </c>
    </row>
    <row r="9545" spans="1:2" x14ac:dyDescent="0.25">
      <c r="A9545" s="65" t="s">
        <v>9936</v>
      </c>
      <c r="B9545" s="66">
        <v>587605</v>
      </c>
    </row>
    <row r="9546" spans="1:2" x14ac:dyDescent="0.25">
      <c r="A9546" s="65" t="s">
        <v>9937</v>
      </c>
      <c r="B9546" s="66">
        <v>593385</v>
      </c>
    </row>
    <row r="9547" spans="1:2" x14ac:dyDescent="0.25">
      <c r="A9547" s="65" t="s">
        <v>9938</v>
      </c>
      <c r="B9547" s="66">
        <v>587133</v>
      </c>
    </row>
    <row r="9548" spans="1:2" x14ac:dyDescent="0.25">
      <c r="A9548" s="65" t="s">
        <v>9939</v>
      </c>
      <c r="B9548" s="66">
        <v>589454</v>
      </c>
    </row>
    <row r="9549" spans="1:2" x14ac:dyDescent="0.25">
      <c r="A9549" s="65" t="s">
        <v>12734</v>
      </c>
      <c r="B9549" s="66">
        <v>593915</v>
      </c>
    </row>
    <row r="9550" spans="1:2" x14ac:dyDescent="0.25">
      <c r="A9550" s="65" t="s">
        <v>12735</v>
      </c>
      <c r="B9550" s="66">
        <v>593905</v>
      </c>
    </row>
    <row r="9551" spans="1:2" x14ac:dyDescent="0.25">
      <c r="A9551" s="65" t="s">
        <v>9940</v>
      </c>
      <c r="B9551" s="66">
        <v>487290</v>
      </c>
    </row>
    <row r="9552" spans="1:2" x14ac:dyDescent="0.25">
      <c r="A9552" s="65" t="s">
        <v>9941</v>
      </c>
      <c r="B9552" s="66">
        <v>581566</v>
      </c>
    </row>
    <row r="9553" spans="1:2" x14ac:dyDescent="0.25">
      <c r="A9553" s="65" t="s">
        <v>9942</v>
      </c>
      <c r="B9553" s="66">
        <v>486442</v>
      </c>
    </row>
    <row r="9554" spans="1:2" x14ac:dyDescent="0.25">
      <c r="A9554" s="65" t="s">
        <v>9943</v>
      </c>
      <c r="B9554" s="66">
        <v>593473</v>
      </c>
    </row>
    <row r="9555" spans="1:2" x14ac:dyDescent="0.25">
      <c r="A9555" s="65" t="s">
        <v>9944</v>
      </c>
      <c r="B9555" s="66">
        <v>588098</v>
      </c>
    </row>
    <row r="9556" spans="1:2" x14ac:dyDescent="0.25">
      <c r="A9556" s="65" t="s">
        <v>9945</v>
      </c>
      <c r="B9556" s="66">
        <v>67621</v>
      </c>
    </row>
    <row r="9557" spans="1:2" x14ac:dyDescent="0.25">
      <c r="A9557" s="65" t="s">
        <v>9946</v>
      </c>
      <c r="B9557" s="66">
        <v>373982</v>
      </c>
    </row>
    <row r="9558" spans="1:2" x14ac:dyDescent="0.25">
      <c r="A9558" s="65" t="s">
        <v>9947</v>
      </c>
      <c r="B9558" s="66">
        <v>582107</v>
      </c>
    </row>
    <row r="9559" spans="1:2" x14ac:dyDescent="0.25">
      <c r="A9559" s="65" t="s">
        <v>9948</v>
      </c>
      <c r="B9559" s="66">
        <v>104719</v>
      </c>
    </row>
    <row r="9560" spans="1:2" x14ac:dyDescent="0.25">
      <c r="A9560" s="65" t="s">
        <v>9949</v>
      </c>
      <c r="B9560" s="66">
        <v>67622</v>
      </c>
    </row>
    <row r="9561" spans="1:2" x14ac:dyDescent="0.25">
      <c r="A9561" s="65" t="s">
        <v>9950</v>
      </c>
      <c r="B9561" s="66">
        <v>493004</v>
      </c>
    </row>
    <row r="9562" spans="1:2" x14ac:dyDescent="0.25">
      <c r="A9562" s="65" t="s">
        <v>9951</v>
      </c>
      <c r="B9562" s="66">
        <v>586636</v>
      </c>
    </row>
    <row r="9563" spans="1:2" x14ac:dyDescent="0.25">
      <c r="A9563" s="65" t="s">
        <v>9952</v>
      </c>
      <c r="B9563" s="66">
        <v>580531</v>
      </c>
    </row>
    <row r="9564" spans="1:2" x14ac:dyDescent="0.25">
      <c r="A9564" s="65" t="s">
        <v>9953</v>
      </c>
      <c r="B9564" s="66">
        <v>105396</v>
      </c>
    </row>
    <row r="9565" spans="1:2" x14ac:dyDescent="0.25">
      <c r="A9565" s="65" t="s">
        <v>9954</v>
      </c>
      <c r="B9565" s="66">
        <v>592030</v>
      </c>
    </row>
    <row r="9566" spans="1:2" x14ac:dyDescent="0.25">
      <c r="A9566" s="65" t="s">
        <v>9955</v>
      </c>
      <c r="B9566" s="66">
        <v>582462</v>
      </c>
    </row>
    <row r="9567" spans="1:2" x14ac:dyDescent="0.25">
      <c r="A9567" s="65" t="s">
        <v>9956</v>
      </c>
      <c r="B9567" s="66">
        <v>215770</v>
      </c>
    </row>
    <row r="9568" spans="1:2" x14ac:dyDescent="0.25">
      <c r="A9568" s="65" t="s">
        <v>9957</v>
      </c>
      <c r="B9568" s="66">
        <v>486886</v>
      </c>
    </row>
    <row r="9569" spans="1:2" x14ac:dyDescent="0.25">
      <c r="A9569" s="65" t="s">
        <v>9958</v>
      </c>
      <c r="B9569" s="66">
        <v>67639</v>
      </c>
    </row>
    <row r="9570" spans="1:2" x14ac:dyDescent="0.25">
      <c r="A9570" s="65" t="s">
        <v>9959</v>
      </c>
      <c r="B9570" s="66">
        <v>589794</v>
      </c>
    </row>
    <row r="9571" spans="1:2" x14ac:dyDescent="0.25">
      <c r="A9571" s="65" t="s">
        <v>9960</v>
      </c>
      <c r="B9571" s="66">
        <v>268281</v>
      </c>
    </row>
    <row r="9572" spans="1:2" x14ac:dyDescent="0.25">
      <c r="A9572" s="65" t="s">
        <v>9961</v>
      </c>
      <c r="B9572" s="66">
        <v>592625</v>
      </c>
    </row>
    <row r="9573" spans="1:2" x14ac:dyDescent="0.25">
      <c r="A9573" s="65" t="s">
        <v>9962</v>
      </c>
      <c r="B9573" s="66">
        <v>494476</v>
      </c>
    </row>
    <row r="9574" spans="1:2" x14ac:dyDescent="0.25">
      <c r="A9574" s="65" t="s">
        <v>9962</v>
      </c>
      <c r="B9574" s="66">
        <v>579630</v>
      </c>
    </row>
    <row r="9575" spans="1:2" x14ac:dyDescent="0.25">
      <c r="A9575" s="65" t="s">
        <v>9962</v>
      </c>
      <c r="B9575" s="66">
        <v>588671</v>
      </c>
    </row>
    <row r="9576" spans="1:2" x14ac:dyDescent="0.25">
      <c r="A9576" s="65" t="s">
        <v>9963</v>
      </c>
      <c r="B9576" s="66">
        <v>582921</v>
      </c>
    </row>
    <row r="9577" spans="1:2" x14ac:dyDescent="0.25">
      <c r="A9577" s="65" t="s">
        <v>9964</v>
      </c>
      <c r="B9577" s="66">
        <v>487248</v>
      </c>
    </row>
    <row r="9578" spans="1:2" x14ac:dyDescent="0.25">
      <c r="A9578" s="65" t="s">
        <v>9965</v>
      </c>
      <c r="B9578" s="66">
        <v>66054</v>
      </c>
    </row>
    <row r="9579" spans="1:2" x14ac:dyDescent="0.25">
      <c r="A9579" s="65" t="s">
        <v>9966</v>
      </c>
      <c r="B9579" s="66">
        <v>483588</v>
      </c>
    </row>
    <row r="9580" spans="1:2" x14ac:dyDescent="0.25">
      <c r="A9580" s="65" t="s">
        <v>9967</v>
      </c>
      <c r="B9580" s="66">
        <v>106071</v>
      </c>
    </row>
    <row r="9581" spans="1:2" x14ac:dyDescent="0.25">
      <c r="A9581" s="65" t="s">
        <v>9967</v>
      </c>
      <c r="B9581" s="66">
        <v>215716</v>
      </c>
    </row>
    <row r="9582" spans="1:2" x14ac:dyDescent="0.25">
      <c r="A9582" s="65" t="s">
        <v>9968</v>
      </c>
      <c r="B9582" s="66">
        <v>59686</v>
      </c>
    </row>
    <row r="9583" spans="1:2" x14ac:dyDescent="0.25">
      <c r="A9583" s="65" t="s">
        <v>9969</v>
      </c>
      <c r="B9583" s="66">
        <v>268315</v>
      </c>
    </row>
    <row r="9584" spans="1:2" x14ac:dyDescent="0.25">
      <c r="A9584" s="65" t="s">
        <v>9970</v>
      </c>
      <c r="B9584" s="66">
        <v>544149</v>
      </c>
    </row>
    <row r="9585" spans="1:2" x14ac:dyDescent="0.25">
      <c r="A9585" s="65" t="s">
        <v>9971</v>
      </c>
      <c r="B9585" s="66">
        <v>226190</v>
      </c>
    </row>
    <row r="9586" spans="1:2" x14ac:dyDescent="0.25">
      <c r="A9586" s="65" t="s">
        <v>9972</v>
      </c>
      <c r="B9586" s="66">
        <v>494479</v>
      </c>
    </row>
    <row r="9587" spans="1:2" x14ac:dyDescent="0.25">
      <c r="A9587" s="65" t="s">
        <v>9972</v>
      </c>
      <c r="B9587" s="66">
        <v>590373</v>
      </c>
    </row>
    <row r="9588" spans="1:2" x14ac:dyDescent="0.25">
      <c r="A9588" s="65" t="s">
        <v>9973</v>
      </c>
      <c r="B9588" s="66">
        <v>225463</v>
      </c>
    </row>
    <row r="9589" spans="1:2" x14ac:dyDescent="0.25">
      <c r="A9589" s="65" t="s">
        <v>9974</v>
      </c>
      <c r="B9589" s="66">
        <v>63782</v>
      </c>
    </row>
    <row r="9590" spans="1:2" x14ac:dyDescent="0.25">
      <c r="A9590" s="65" t="s">
        <v>9975</v>
      </c>
      <c r="B9590" s="66">
        <v>575695</v>
      </c>
    </row>
    <row r="9591" spans="1:2" x14ac:dyDescent="0.25">
      <c r="A9591" s="65" t="s">
        <v>9976</v>
      </c>
      <c r="B9591" s="66">
        <v>593018</v>
      </c>
    </row>
    <row r="9592" spans="1:2" x14ac:dyDescent="0.25">
      <c r="A9592" s="65" t="s">
        <v>9977</v>
      </c>
      <c r="B9592" s="66">
        <v>3247</v>
      </c>
    </row>
    <row r="9593" spans="1:2" x14ac:dyDescent="0.25">
      <c r="A9593" s="65" t="s">
        <v>9978</v>
      </c>
      <c r="B9593" s="66">
        <v>490692</v>
      </c>
    </row>
    <row r="9594" spans="1:2" x14ac:dyDescent="0.25">
      <c r="A9594" s="65" t="s">
        <v>9979</v>
      </c>
      <c r="B9594" s="66">
        <v>215755</v>
      </c>
    </row>
    <row r="9595" spans="1:2" x14ac:dyDescent="0.25">
      <c r="A9595" s="65" t="s">
        <v>9980</v>
      </c>
      <c r="B9595" s="66">
        <v>215756</v>
      </c>
    </row>
    <row r="9596" spans="1:2" x14ac:dyDescent="0.25">
      <c r="A9596" s="65" t="s">
        <v>9981</v>
      </c>
      <c r="B9596" s="66">
        <v>578432</v>
      </c>
    </row>
    <row r="9597" spans="1:2" x14ac:dyDescent="0.25">
      <c r="A9597" s="65" t="s">
        <v>12736</v>
      </c>
      <c r="B9597" s="66">
        <v>594350</v>
      </c>
    </row>
    <row r="9598" spans="1:2" x14ac:dyDescent="0.25">
      <c r="A9598" s="65" t="s">
        <v>9982</v>
      </c>
      <c r="B9598" s="66">
        <v>592168</v>
      </c>
    </row>
    <row r="9599" spans="1:2" x14ac:dyDescent="0.25">
      <c r="A9599" s="65" t="s">
        <v>191</v>
      </c>
      <c r="B9599" s="66">
        <v>584798</v>
      </c>
    </row>
    <row r="9600" spans="1:2" x14ac:dyDescent="0.25">
      <c r="A9600" s="65" t="s">
        <v>9983</v>
      </c>
      <c r="B9600" s="66">
        <v>491201</v>
      </c>
    </row>
    <row r="9601" spans="1:2" x14ac:dyDescent="0.25">
      <c r="A9601" s="65" t="s">
        <v>9984</v>
      </c>
      <c r="B9601" s="66">
        <v>374016</v>
      </c>
    </row>
    <row r="9602" spans="1:2" x14ac:dyDescent="0.25">
      <c r="A9602" s="65" t="s">
        <v>12737</v>
      </c>
      <c r="B9602" s="66">
        <v>594403</v>
      </c>
    </row>
    <row r="9603" spans="1:2" x14ac:dyDescent="0.25">
      <c r="A9603" s="65" t="s">
        <v>9985</v>
      </c>
      <c r="B9603" s="66">
        <v>593289</v>
      </c>
    </row>
    <row r="9604" spans="1:2" x14ac:dyDescent="0.25">
      <c r="A9604" s="65" t="s">
        <v>9986</v>
      </c>
      <c r="B9604" s="66">
        <v>59693</v>
      </c>
    </row>
    <row r="9605" spans="1:2" x14ac:dyDescent="0.25">
      <c r="A9605" s="65" t="s">
        <v>9987</v>
      </c>
      <c r="B9605" s="66">
        <v>226193</v>
      </c>
    </row>
    <row r="9606" spans="1:2" x14ac:dyDescent="0.25">
      <c r="A9606" s="65" t="s">
        <v>9988</v>
      </c>
      <c r="B9606" s="66">
        <v>585957</v>
      </c>
    </row>
    <row r="9607" spans="1:2" x14ac:dyDescent="0.25">
      <c r="A9607" s="65" t="s">
        <v>9989</v>
      </c>
      <c r="B9607" s="66">
        <v>580097</v>
      </c>
    </row>
    <row r="9608" spans="1:2" x14ac:dyDescent="0.25">
      <c r="A9608" s="65" t="s">
        <v>9990</v>
      </c>
      <c r="B9608" s="66">
        <v>104726</v>
      </c>
    </row>
    <row r="9609" spans="1:2" x14ac:dyDescent="0.25">
      <c r="A9609" s="65" t="s">
        <v>9991</v>
      </c>
      <c r="B9609" s="66">
        <v>579082</v>
      </c>
    </row>
    <row r="9610" spans="1:2" x14ac:dyDescent="0.25">
      <c r="A9610" s="65" t="s">
        <v>9992</v>
      </c>
      <c r="B9610" s="66">
        <v>105843</v>
      </c>
    </row>
    <row r="9611" spans="1:2" x14ac:dyDescent="0.25">
      <c r="A9611" s="65" t="s">
        <v>9993</v>
      </c>
      <c r="B9611" s="66">
        <v>579896</v>
      </c>
    </row>
    <row r="9612" spans="1:2" x14ac:dyDescent="0.25">
      <c r="A9612" s="65" t="s">
        <v>12738</v>
      </c>
      <c r="B9612" s="66">
        <v>487137</v>
      </c>
    </row>
    <row r="9613" spans="1:2" x14ac:dyDescent="0.25">
      <c r="A9613" s="65" t="s">
        <v>9994</v>
      </c>
      <c r="B9613" s="66">
        <v>589176</v>
      </c>
    </row>
    <row r="9614" spans="1:2" x14ac:dyDescent="0.25">
      <c r="A9614" s="65" t="s">
        <v>9995</v>
      </c>
      <c r="B9614" s="66">
        <v>215772</v>
      </c>
    </row>
    <row r="9615" spans="1:2" x14ac:dyDescent="0.25">
      <c r="A9615" s="65" t="s">
        <v>9996</v>
      </c>
      <c r="B9615" s="66">
        <v>215773</v>
      </c>
    </row>
    <row r="9616" spans="1:2" x14ac:dyDescent="0.25">
      <c r="A9616" s="65" t="s">
        <v>9995</v>
      </c>
      <c r="B9616" s="66">
        <v>218282</v>
      </c>
    </row>
    <row r="9617" spans="1:2" x14ac:dyDescent="0.25">
      <c r="A9617" s="65" t="s">
        <v>9996</v>
      </c>
      <c r="B9617" s="66">
        <v>492483</v>
      </c>
    </row>
    <row r="9618" spans="1:2" x14ac:dyDescent="0.25">
      <c r="A9618" s="65" t="s">
        <v>9995</v>
      </c>
      <c r="B9618" s="66">
        <v>583381</v>
      </c>
    </row>
    <row r="9619" spans="1:2" x14ac:dyDescent="0.25">
      <c r="A9619" s="65" t="s">
        <v>9997</v>
      </c>
      <c r="B9619" s="66">
        <v>579016</v>
      </c>
    </row>
    <row r="9620" spans="1:2" x14ac:dyDescent="0.25">
      <c r="A9620" s="65" t="s">
        <v>9998</v>
      </c>
      <c r="B9620" s="66">
        <v>268459</v>
      </c>
    </row>
    <row r="9621" spans="1:2" x14ac:dyDescent="0.25">
      <c r="A9621" s="65" t="s">
        <v>9999</v>
      </c>
      <c r="B9621" s="66">
        <v>590130</v>
      </c>
    </row>
    <row r="9622" spans="1:2" x14ac:dyDescent="0.25">
      <c r="A9622" s="65" t="s">
        <v>10000</v>
      </c>
      <c r="B9622" s="66">
        <v>590944</v>
      </c>
    </row>
    <row r="9623" spans="1:2" x14ac:dyDescent="0.25">
      <c r="A9623" s="65" t="s">
        <v>10001</v>
      </c>
      <c r="B9623" s="66">
        <v>592692</v>
      </c>
    </row>
    <row r="9624" spans="1:2" x14ac:dyDescent="0.25">
      <c r="A9624" s="65" t="s">
        <v>10002</v>
      </c>
      <c r="B9624" s="66">
        <v>588905</v>
      </c>
    </row>
    <row r="9625" spans="1:2" x14ac:dyDescent="0.25">
      <c r="A9625" s="65" t="s">
        <v>10003</v>
      </c>
      <c r="B9625" s="66">
        <v>273532</v>
      </c>
    </row>
    <row r="9626" spans="1:2" x14ac:dyDescent="0.25">
      <c r="A9626" s="65" t="s">
        <v>10004</v>
      </c>
      <c r="B9626" s="66">
        <v>105405</v>
      </c>
    </row>
    <row r="9627" spans="1:2" x14ac:dyDescent="0.25">
      <c r="A9627" s="65" t="s">
        <v>10005</v>
      </c>
      <c r="B9627" s="66">
        <v>215779</v>
      </c>
    </row>
    <row r="9628" spans="1:2" x14ac:dyDescent="0.25">
      <c r="A9628" s="65" t="s">
        <v>12739</v>
      </c>
      <c r="B9628" s="66">
        <v>594364</v>
      </c>
    </row>
    <row r="9629" spans="1:2" x14ac:dyDescent="0.25">
      <c r="A9629" s="65" t="s">
        <v>10006</v>
      </c>
      <c r="B9629" s="66">
        <v>575790</v>
      </c>
    </row>
    <row r="9630" spans="1:2" x14ac:dyDescent="0.25">
      <c r="A9630" s="65" t="s">
        <v>10007</v>
      </c>
      <c r="B9630" s="66">
        <v>593102</v>
      </c>
    </row>
    <row r="9631" spans="1:2" x14ac:dyDescent="0.25">
      <c r="A9631" s="65" t="s">
        <v>10008</v>
      </c>
      <c r="B9631" s="66">
        <v>589401</v>
      </c>
    </row>
    <row r="9632" spans="1:2" x14ac:dyDescent="0.25">
      <c r="A9632" s="65" t="s">
        <v>10009</v>
      </c>
      <c r="B9632" s="66">
        <v>576557</v>
      </c>
    </row>
    <row r="9633" spans="1:2" x14ac:dyDescent="0.25">
      <c r="A9633" s="65" t="s">
        <v>10010</v>
      </c>
      <c r="B9633" s="66">
        <v>589077</v>
      </c>
    </row>
    <row r="9634" spans="1:2" x14ac:dyDescent="0.25">
      <c r="A9634" s="65" t="s">
        <v>10011</v>
      </c>
      <c r="B9634" s="66">
        <v>592622</v>
      </c>
    </row>
    <row r="9635" spans="1:2" x14ac:dyDescent="0.25">
      <c r="A9635" s="65" t="s">
        <v>10012</v>
      </c>
      <c r="B9635" s="66">
        <v>591128</v>
      </c>
    </row>
    <row r="9636" spans="1:2" x14ac:dyDescent="0.25">
      <c r="A9636" s="65" t="s">
        <v>10013</v>
      </c>
      <c r="B9636" s="66">
        <v>591494</v>
      </c>
    </row>
    <row r="9637" spans="1:2" x14ac:dyDescent="0.25">
      <c r="A9637" s="65" t="s">
        <v>10014</v>
      </c>
      <c r="B9637" s="66">
        <v>491232</v>
      </c>
    </row>
    <row r="9638" spans="1:2" x14ac:dyDescent="0.25">
      <c r="A9638" s="65" t="s">
        <v>10015</v>
      </c>
      <c r="B9638" s="66">
        <v>592824</v>
      </c>
    </row>
    <row r="9639" spans="1:2" x14ac:dyDescent="0.25">
      <c r="A9639" s="65" t="s">
        <v>10016</v>
      </c>
      <c r="B9639" s="66">
        <v>493097</v>
      </c>
    </row>
    <row r="9640" spans="1:2" x14ac:dyDescent="0.25">
      <c r="A9640" s="65" t="s">
        <v>10017</v>
      </c>
      <c r="B9640" s="66">
        <v>492137</v>
      </c>
    </row>
    <row r="9641" spans="1:2" x14ac:dyDescent="0.25">
      <c r="A9641" s="65" t="s">
        <v>10018</v>
      </c>
      <c r="B9641" s="66">
        <v>105406</v>
      </c>
    </row>
    <row r="9642" spans="1:2" x14ac:dyDescent="0.25">
      <c r="A9642" s="65" t="s">
        <v>10019</v>
      </c>
      <c r="B9642" s="66">
        <v>274772</v>
      </c>
    </row>
    <row r="9643" spans="1:2" x14ac:dyDescent="0.25">
      <c r="A9643" s="65" t="s">
        <v>10020</v>
      </c>
      <c r="B9643" s="66">
        <v>489981</v>
      </c>
    </row>
    <row r="9644" spans="1:2" x14ac:dyDescent="0.25">
      <c r="A9644" s="65" t="s">
        <v>10021</v>
      </c>
      <c r="B9644" s="66">
        <v>494676</v>
      </c>
    </row>
    <row r="9645" spans="1:2" x14ac:dyDescent="0.25">
      <c r="A9645" s="65" t="s">
        <v>10022</v>
      </c>
      <c r="B9645" s="66">
        <v>591982</v>
      </c>
    </row>
    <row r="9646" spans="1:2" x14ac:dyDescent="0.25">
      <c r="A9646" s="65" t="s">
        <v>10023</v>
      </c>
      <c r="B9646" s="66">
        <v>592044</v>
      </c>
    </row>
    <row r="9647" spans="1:2" x14ac:dyDescent="0.25">
      <c r="A9647" s="65" t="s">
        <v>10024</v>
      </c>
      <c r="B9647" s="66">
        <v>487295</v>
      </c>
    </row>
    <row r="9648" spans="1:2" x14ac:dyDescent="0.25">
      <c r="A9648" s="65" t="s">
        <v>12740</v>
      </c>
      <c r="B9648" s="66">
        <v>594195</v>
      </c>
    </row>
    <row r="9649" spans="1:2" x14ac:dyDescent="0.25">
      <c r="A9649" s="65" t="s">
        <v>10025</v>
      </c>
      <c r="B9649" s="66">
        <v>584619</v>
      </c>
    </row>
    <row r="9650" spans="1:2" x14ac:dyDescent="0.25">
      <c r="A9650" s="65" t="s">
        <v>10026</v>
      </c>
      <c r="B9650" s="66">
        <v>589281</v>
      </c>
    </row>
    <row r="9651" spans="1:2" x14ac:dyDescent="0.25">
      <c r="A9651" s="65" t="s">
        <v>10027</v>
      </c>
      <c r="B9651" s="66">
        <v>592926</v>
      </c>
    </row>
    <row r="9652" spans="1:2" x14ac:dyDescent="0.25">
      <c r="A9652" s="65" t="s">
        <v>10028</v>
      </c>
      <c r="B9652" s="66">
        <v>3240</v>
      </c>
    </row>
    <row r="9653" spans="1:2" x14ac:dyDescent="0.25">
      <c r="A9653" s="65" t="s">
        <v>10029</v>
      </c>
      <c r="B9653" s="66">
        <v>3269</v>
      </c>
    </row>
    <row r="9654" spans="1:2" x14ac:dyDescent="0.25">
      <c r="A9654" s="65" t="s">
        <v>10030</v>
      </c>
      <c r="B9654" s="66">
        <v>278124</v>
      </c>
    </row>
    <row r="9655" spans="1:2" x14ac:dyDescent="0.25">
      <c r="A9655" s="65" t="s">
        <v>10031</v>
      </c>
      <c r="B9655" s="66">
        <v>581638</v>
      </c>
    </row>
    <row r="9656" spans="1:2" x14ac:dyDescent="0.25">
      <c r="A9656" s="65" t="s">
        <v>10032</v>
      </c>
      <c r="B9656" s="66">
        <v>591691</v>
      </c>
    </row>
    <row r="9657" spans="1:2" x14ac:dyDescent="0.25">
      <c r="A9657" s="65" t="s">
        <v>10033</v>
      </c>
      <c r="B9657" s="66">
        <v>586553</v>
      </c>
    </row>
    <row r="9658" spans="1:2" x14ac:dyDescent="0.25">
      <c r="A9658" s="65" t="s">
        <v>10034</v>
      </c>
      <c r="B9658" s="66">
        <v>592683</v>
      </c>
    </row>
    <row r="9659" spans="1:2" x14ac:dyDescent="0.25">
      <c r="A9659" s="65" t="s">
        <v>10035</v>
      </c>
      <c r="B9659" s="66">
        <v>215817</v>
      </c>
    </row>
    <row r="9660" spans="1:2" x14ac:dyDescent="0.25">
      <c r="A9660" s="65" t="s">
        <v>10036</v>
      </c>
      <c r="B9660" s="66">
        <v>104338</v>
      </c>
    </row>
    <row r="9661" spans="1:2" x14ac:dyDescent="0.25">
      <c r="A9661" s="65" t="s">
        <v>10037</v>
      </c>
      <c r="B9661" s="66">
        <v>106430</v>
      </c>
    </row>
    <row r="9662" spans="1:2" x14ac:dyDescent="0.25">
      <c r="A9662" s="65" t="s">
        <v>10038</v>
      </c>
      <c r="B9662" s="66">
        <v>374041</v>
      </c>
    </row>
    <row r="9663" spans="1:2" x14ac:dyDescent="0.25">
      <c r="A9663" s="65" t="s">
        <v>10039</v>
      </c>
      <c r="B9663" s="66">
        <v>493067</v>
      </c>
    </row>
    <row r="9664" spans="1:2" x14ac:dyDescent="0.25">
      <c r="A9664" s="65" t="s">
        <v>10040</v>
      </c>
      <c r="B9664" s="66">
        <v>284479</v>
      </c>
    </row>
    <row r="9665" spans="1:2" x14ac:dyDescent="0.25">
      <c r="A9665" s="65" t="s">
        <v>10041</v>
      </c>
      <c r="B9665" s="66">
        <v>104728</v>
      </c>
    </row>
    <row r="9666" spans="1:2" x14ac:dyDescent="0.25">
      <c r="A9666" s="65" t="s">
        <v>10042</v>
      </c>
      <c r="B9666" s="66">
        <v>575800</v>
      </c>
    </row>
    <row r="9667" spans="1:2" x14ac:dyDescent="0.25">
      <c r="A9667" s="65" t="s">
        <v>10043</v>
      </c>
      <c r="B9667" s="66">
        <v>579180</v>
      </c>
    </row>
    <row r="9668" spans="1:2" x14ac:dyDescent="0.25">
      <c r="A9668" s="65" t="s">
        <v>10044</v>
      </c>
      <c r="B9668" s="66">
        <v>580101</v>
      </c>
    </row>
    <row r="9669" spans="1:2" x14ac:dyDescent="0.25">
      <c r="A9669" s="65" t="s">
        <v>10045</v>
      </c>
      <c r="B9669" s="66">
        <v>575989</v>
      </c>
    </row>
    <row r="9670" spans="1:2" x14ac:dyDescent="0.25">
      <c r="A9670" s="65" t="s">
        <v>10046</v>
      </c>
      <c r="B9670" s="66">
        <v>224354</v>
      </c>
    </row>
    <row r="9671" spans="1:2" x14ac:dyDescent="0.25">
      <c r="A9671" s="65" t="s">
        <v>10047</v>
      </c>
      <c r="B9671" s="66">
        <v>225472</v>
      </c>
    </row>
    <row r="9672" spans="1:2" x14ac:dyDescent="0.25">
      <c r="A9672" s="65" t="s">
        <v>10048</v>
      </c>
      <c r="B9672" s="66">
        <v>225473</v>
      </c>
    </row>
    <row r="9673" spans="1:2" x14ac:dyDescent="0.25">
      <c r="A9673" s="65" t="s">
        <v>12741</v>
      </c>
      <c r="B9673" s="66">
        <v>594416</v>
      </c>
    </row>
    <row r="9674" spans="1:2" x14ac:dyDescent="0.25">
      <c r="A9674" s="65" t="s">
        <v>10049</v>
      </c>
      <c r="B9674" s="66">
        <v>105849</v>
      </c>
    </row>
    <row r="9675" spans="1:2" x14ac:dyDescent="0.25">
      <c r="A9675" s="65" t="s">
        <v>10050</v>
      </c>
      <c r="B9675" s="66">
        <v>106431</v>
      </c>
    </row>
    <row r="9676" spans="1:2" x14ac:dyDescent="0.25">
      <c r="A9676" s="65" t="s">
        <v>10050</v>
      </c>
      <c r="B9676" s="66">
        <v>490012</v>
      </c>
    </row>
    <row r="9677" spans="1:2" x14ac:dyDescent="0.25">
      <c r="A9677" s="65" t="s">
        <v>10049</v>
      </c>
      <c r="B9677" s="66">
        <v>492336</v>
      </c>
    </row>
    <row r="9678" spans="1:2" x14ac:dyDescent="0.25">
      <c r="A9678" s="65" t="s">
        <v>10050</v>
      </c>
      <c r="B9678" s="66">
        <v>590883</v>
      </c>
    </row>
    <row r="9679" spans="1:2" x14ac:dyDescent="0.25">
      <c r="A9679" s="65" t="s">
        <v>10050</v>
      </c>
      <c r="B9679" s="66">
        <v>589911</v>
      </c>
    </row>
    <row r="9680" spans="1:2" x14ac:dyDescent="0.25">
      <c r="A9680" s="65" t="s">
        <v>10051</v>
      </c>
      <c r="B9680" s="66">
        <v>582105</v>
      </c>
    </row>
    <row r="9681" spans="1:2" x14ac:dyDescent="0.25">
      <c r="A9681" s="65" t="s">
        <v>10052</v>
      </c>
      <c r="B9681" s="66">
        <v>105409</v>
      </c>
    </row>
    <row r="9682" spans="1:2" x14ac:dyDescent="0.25">
      <c r="A9682" s="65" t="s">
        <v>10053</v>
      </c>
      <c r="B9682" s="66">
        <v>591185</v>
      </c>
    </row>
    <row r="9683" spans="1:2" x14ac:dyDescent="0.25">
      <c r="A9683" s="65" t="s">
        <v>12742</v>
      </c>
      <c r="B9683" s="66">
        <v>593916</v>
      </c>
    </row>
    <row r="9684" spans="1:2" x14ac:dyDescent="0.25">
      <c r="A9684" s="65" t="s">
        <v>10054</v>
      </c>
      <c r="B9684" s="66">
        <v>582511</v>
      </c>
    </row>
    <row r="9685" spans="1:2" x14ac:dyDescent="0.25">
      <c r="A9685" s="65" t="s">
        <v>10055</v>
      </c>
      <c r="B9685" s="66">
        <v>578015</v>
      </c>
    </row>
    <row r="9686" spans="1:2" x14ac:dyDescent="0.25">
      <c r="A9686" s="65" t="s">
        <v>10056</v>
      </c>
      <c r="B9686" s="66">
        <v>66080</v>
      </c>
    </row>
    <row r="9687" spans="1:2" x14ac:dyDescent="0.25">
      <c r="A9687" s="65" t="s">
        <v>10057</v>
      </c>
      <c r="B9687" s="66">
        <v>577673</v>
      </c>
    </row>
    <row r="9688" spans="1:2" x14ac:dyDescent="0.25">
      <c r="A9688" s="65" t="s">
        <v>10058</v>
      </c>
      <c r="B9688" s="66">
        <v>270166</v>
      </c>
    </row>
    <row r="9689" spans="1:2" x14ac:dyDescent="0.25">
      <c r="A9689" s="65" t="s">
        <v>10059</v>
      </c>
      <c r="B9689" s="66">
        <v>583758</v>
      </c>
    </row>
    <row r="9690" spans="1:2" x14ac:dyDescent="0.25">
      <c r="A9690" s="65" t="s">
        <v>12743</v>
      </c>
      <c r="B9690" s="66">
        <v>593914</v>
      </c>
    </row>
    <row r="9691" spans="1:2" x14ac:dyDescent="0.25">
      <c r="A9691" s="65" t="s">
        <v>12744</v>
      </c>
      <c r="B9691" s="66">
        <v>589384</v>
      </c>
    </row>
    <row r="9692" spans="1:2" x14ac:dyDescent="0.25">
      <c r="A9692" s="65" t="s">
        <v>10060</v>
      </c>
      <c r="B9692" s="66">
        <v>587210</v>
      </c>
    </row>
    <row r="9693" spans="1:2" x14ac:dyDescent="0.25">
      <c r="A9693" s="65" t="s">
        <v>10061</v>
      </c>
      <c r="B9693" s="66">
        <v>580256</v>
      </c>
    </row>
    <row r="9694" spans="1:2" x14ac:dyDescent="0.25">
      <c r="A9694" s="65" t="s">
        <v>10062</v>
      </c>
      <c r="B9694" s="66">
        <v>491078</v>
      </c>
    </row>
    <row r="9695" spans="1:2" x14ac:dyDescent="0.25">
      <c r="A9695" s="65" t="s">
        <v>10063</v>
      </c>
      <c r="B9695" s="66">
        <v>215887</v>
      </c>
    </row>
    <row r="9696" spans="1:2" x14ac:dyDescent="0.25">
      <c r="A9696" s="65" t="s">
        <v>10064</v>
      </c>
      <c r="B9696" s="66">
        <v>593056</v>
      </c>
    </row>
    <row r="9697" spans="1:2" x14ac:dyDescent="0.25">
      <c r="A9697" s="65" t="s">
        <v>10065</v>
      </c>
      <c r="B9697" s="66">
        <v>63836</v>
      </c>
    </row>
    <row r="9698" spans="1:2" x14ac:dyDescent="0.25">
      <c r="A9698" s="65" t="s">
        <v>10066</v>
      </c>
      <c r="B9698" s="66">
        <v>593665</v>
      </c>
    </row>
    <row r="9699" spans="1:2" x14ac:dyDescent="0.25">
      <c r="A9699" s="65" t="s">
        <v>10067</v>
      </c>
      <c r="B9699" s="66">
        <v>580222</v>
      </c>
    </row>
    <row r="9700" spans="1:2" x14ac:dyDescent="0.25">
      <c r="A9700" s="65" t="s">
        <v>10068</v>
      </c>
      <c r="B9700" s="66">
        <v>591801</v>
      </c>
    </row>
    <row r="9701" spans="1:2" x14ac:dyDescent="0.25">
      <c r="A9701" s="65" t="s">
        <v>10069</v>
      </c>
      <c r="B9701" s="66">
        <v>592831</v>
      </c>
    </row>
    <row r="9702" spans="1:2" x14ac:dyDescent="0.25">
      <c r="A9702" s="65" t="s">
        <v>10070</v>
      </c>
      <c r="B9702" s="66">
        <v>268693</v>
      </c>
    </row>
    <row r="9703" spans="1:2" x14ac:dyDescent="0.25">
      <c r="A9703" s="65" t="s">
        <v>10071</v>
      </c>
      <c r="B9703" s="66">
        <v>574797</v>
      </c>
    </row>
    <row r="9704" spans="1:2" x14ac:dyDescent="0.25">
      <c r="A9704" s="65" t="s">
        <v>10072</v>
      </c>
      <c r="B9704" s="66">
        <v>593570</v>
      </c>
    </row>
    <row r="9705" spans="1:2" x14ac:dyDescent="0.25">
      <c r="A9705" s="65" t="s">
        <v>12745</v>
      </c>
      <c r="B9705" s="66">
        <v>593866</v>
      </c>
    </row>
    <row r="9706" spans="1:2" x14ac:dyDescent="0.25">
      <c r="A9706" s="65" t="s">
        <v>10073</v>
      </c>
      <c r="B9706" s="66">
        <v>578365</v>
      </c>
    </row>
    <row r="9707" spans="1:2" x14ac:dyDescent="0.25">
      <c r="A9707" s="65" t="s">
        <v>10074</v>
      </c>
      <c r="B9707" s="66">
        <v>268698</v>
      </c>
    </row>
    <row r="9708" spans="1:2" x14ac:dyDescent="0.25">
      <c r="A9708" s="65" t="s">
        <v>10075</v>
      </c>
      <c r="B9708" s="66">
        <v>215893</v>
      </c>
    </row>
    <row r="9709" spans="1:2" x14ac:dyDescent="0.25">
      <c r="A9709" s="65" t="s">
        <v>10076</v>
      </c>
      <c r="B9709" s="66">
        <v>578793</v>
      </c>
    </row>
    <row r="9710" spans="1:2" x14ac:dyDescent="0.25">
      <c r="A9710" s="65" t="s">
        <v>192</v>
      </c>
      <c r="B9710" s="66">
        <v>277264</v>
      </c>
    </row>
    <row r="9711" spans="1:2" x14ac:dyDescent="0.25">
      <c r="A9711" s="65" t="s">
        <v>10077</v>
      </c>
      <c r="B9711" s="66">
        <v>576828</v>
      </c>
    </row>
    <row r="9712" spans="1:2" x14ac:dyDescent="0.25">
      <c r="A9712" s="65" t="s">
        <v>10078</v>
      </c>
      <c r="B9712" s="66">
        <v>104731</v>
      </c>
    </row>
    <row r="9713" spans="1:2" x14ac:dyDescent="0.25">
      <c r="A9713" s="65" t="s">
        <v>10079</v>
      </c>
      <c r="B9713" s="66">
        <v>575241</v>
      </c>
    </row>
    <row r="9714" spans="1:2" x14ac:dyDescent="0.25">
      <c r="A9714" s="65" t="s">
        <v>10080</v>
      </c>
      <c r="B9714" s="66">
        <v>215945</v>
      </c>
    </row>
    <row r="9715" spans="1:2" x14ac:dyDescent="0.25">
      <c r="A9715" s="65" t="s">
        <v>10081</v>
      </c>
      <c r="B9715" s="66">
        <v>106095</v>
      </c>
    </row>
    <row r="9716" spans="1:2" x14ac:dyDescent="0.25">
      <c r="A9716" s="65" t="s">
        <v>10081</v>
      </c>
      <c r="B9716" s="66">
        <v>215944</v>
      </c>
    </row>
    <row r="9717" spans="1:2" x14ac:dyDescent="0.25">
      <c r="A9717" s="65" t="s">
        <v>10081</v>
      </c>
      <c r="B9717" s="66">
        <v>576020</v>
      </c>
    </row>
    <row r="9718" spans="1:2" x14ac:dyDescent="0.25">
      <c r="A9718" s="65" t="s">
        <v>10082</v>
      </c>
      <c r="B9718" s="66">
        <v>583035</v>
      </c>
    </row>
    <row r="9719" spans="1:2" x14ac:dyDescent="0.25">
      <c r="A9719" s="65" t="s">
        <v>10081</v>
      </c>
      <c r="B9719" s="66">
        <v>66087</v>
      </c>
    </row>
    <row r="9720" spans="1:2" x14ac:dyDescent="0.25">
      <c r="A9720" s="65" t="s">
        <v>193</v>
      </c>
      <c r="B9720" s="66">
        <v>589460</v>
      </c>
    </row>
    <row r="9721" spans="1:2" x14ac:dyDescent="0.25">
      <c r="A9721" s="65" t="s">
        <v>10083</v>
      </c>
      <c r="B9721" s="66">
        <v>268779</v>
      </c>
    </row>
    <row r="9722" spans="1:2" x14ac:dyDescent="0.25">
      <c r="A9722" s="65" t="s">
        <v>10084</v>
      </c>
      <c r="B9722" s="66">
        <v>578724</v>
      </c>
    </row>
    <row r="9723" spans="1:2" x14ac:dyDescent="0.25">
      <c r="A9723" s="65" t="s">
        <v>10085</v>
      </c>
      <c r="B9723" s="66">
        <v>494491</v>
      </c>
    </row>
    <row r="9724" spans="1:2" x14ac:dyDescent="0.25">
      <c r="A9724" s="65" t="s">
        <v>10086</v>
      </c>
      <c r="B9724" s="66">
        <v>575563</v>
      </c>
    </row>
    <row r="9725" spans="1:2" x14ac:dyDescent="0.25">
      <c r="A9725" s="65" t="s">
        <v>10087</v>
      </c>
      <c r="B9725" s="66">
        <v>590959</v>
      </c>
    </row>
    <row r="9726" spans="1:2" x14ac:dyDescent="0.25">
      <c r="A9726" s="65" t="s">
        <v>10088</v>
      </c>
      <c r="B9726" s="66">
        <v>106512</v>
      </c>
    </row>
    <row r="9727" spans="1:2" x14ac:dyDescent="0.25">
      <c r="A9727" s="65" t="s">
        <v>10089</v>
      </c>
      <c r="B9727" s="66">
        <v>491450</v>
      </c>
    </row>
    <row r="9728" spans="1:2" x14ac:dyDescent="0.25">
      <c r="A9728" s="65" t="s">
        <v>10090</v>
      </c>
      <c r="B9728" s="66">
        <v>215961</v>
      </c>
    </row>
    <row r="9729" spans="1:2" x14ac:dyDescent="0.25">
      <c r="A9729" s="65" t="s">
        <v>10091</v>
      </c>
      <c r="B9729" s="66">
        <v>494058</v>
      </c>
    </row>
    <row r="9730" spans="1:2" x14ac:dyDescent="0.25">
      <c r="A9730" s="65" t="s">
        <v>10092</v>
      </c>
      <c r="B9730" s="66">
        <v>588718</v>
      </c>
    </row>
    <row r="9731" spans="1:2" x14ac:dyDescent="0.25">
      <c r="A9731" s="65" t="s">
        <v>194</v>
      </c>
      <c r="B9731" s="66">
        <v>210321</v>
      </c>
    </row>
    <row r="9732" spans="1:2" x14ac:dyDescent="0.25">
      <c r="A9732" s="65" t="s">
        <v>10093</v>
      </c>
      <c r="B9732" s="66">
        <v>585500</v>
      </c>
    </row>
    <row r="9733" spans="1:2" x14ac:dyDescent="0.25">
      <c r="A9733" s="65" t="s">
        <v>10094</v>
      </c>
      <c r="B9733" s="66">
        <v>488870</v>
      </c>
    </row>
    <row r="9734" spans="1:2" x14ac:dyDescent="0.25">
      <c r="A9734" s="65" t="s">
        <v>10095</v>
      </c>
      <c r="B9734" s="66">
        <v>582110</v>
      </c>
    </row>
    <row r="9735" spans="1:2" x14ac:dyDescent="0.25">
      <c r="A9735" s="65" t="s">
        <v>10096</v>
      </c>
      <c r="B9735" s="66">
        <v>574744</v>
      </c>
    </row>
    <row r="9736" spans="1:2" x14ac:dyDescent="0.25">
      <c r="A9736" s="65" t="s">
        <v>10097</v>
      </c>
      <c r="B9736" s="66">
        <v>592689</v>
      </c>
    </row>
    <row r="9737" spans="1:2" x14ac:dyDescent="0.25">
      <c r="A9737" s="65" t="s">
        <v>195</v>
      </c>
      <c r="B9737" s="66">
        <v>577503</v>
      </c>
    </row>
    <row r="9738" spans="1:2" x14ac:dyDescent="0.25">
      <c r="A9738" s="65" t="s">
        <v>10098</v>
      </c>
      <c r="B9738" s="66">
        <v>578071</v>
      </c>
    </row>
    <row r="9739" spans="1:2" x14ac:dyDescent="0.25">
      <c r="A9739" s="65" t="s">
        <v>1014</v>
      </c>
      <c r="B9739" s="66">
        <v>592338</v>
      </c>
    </row>
    <row r="9740" spans="1:2" x14ac:dyDescent="0.25">
      <c r="A9740" s="65" t="s">
        <v>10099</v>
      </c>
      <c r="B9740" s="66">
        <v>59244</v>
      </c>
    </row>
    <row r="9741" spans="1:2" x14ac:dyDescent="0.25">
      <c r="A9741" s="65" t="s">
        <v>12746</v>
      </c>
      <c r="B9741" s="66">
        <v>594305</v>
      </c>
    </row>
    <row r="9742" spans="1:2" x14ac:dyDescent="0.25">
      <c r="A9742" s="65" t="s">
        <v>196</v>
      </c>
      <c r="B9742" s="66">
        <v>213587</v>
      </c>
    </row>
    <row r="9743" spans="1:2" x14ac:dyDescent="0.25">
      <c r="A9743" s="65" t="s">
        <v>12747</v>
      </c>
      <c r="B9743" s="66">
        <v>593828</v>
      </c>
    </row>
    <row r="9744" spans="1:2" x14ac:dyDescent="0.25">
      <c r="A9744" s="65" t="s">
        <v>10100</v>
      </c>
      <c r="B9744" s="66">
        <v>213682</v>
      </c>
    </row>
    <row r="9745" spans="1:2" x14ac:dyDescent="0.25">
      <c r="A9745" s="65" t="s">
        <v>10101</v>
      </c>
      <c r="B9745" s="66">
        <v>486955</v>
      </c>
    </row>
    <row r="9746" spans="1:2" x14ac:dyDescent="0.25">
      <c r="A9746" s="65" t="s">
        <v>12748</v>
      </c>
      <c r="B9746" s="66">
        <v>593819</v>
      </c>
    </row>
    <row r="9747" spans="1:2" x14ac:dyDescent="0.25">
      <c r="A9747" s="65" t="s">
        <v>10102</v>
      </c>
      <c r="B9747" s="66">
        <v>487119</v>
      </c>
    </row>
    <row r="9748" spans="1:2" x14ac:dyDescent="0.25">
      <c r="A9748" s="65" t="s">
        <v>197</v>
      </c>
      <c r="B9748" s="66">
        <v>587870</v>
      </c>
    </row>
    <row r="9749" spans="1:2" x14ac:dyDescent="0.25">
      <c r="A9749" s="65" t="s">
        <v>10103</v>
      </c>
      <c r="B9749" s="66">
        <v>593484</v>
      </c>
    </row>
    <row r="9750" spans="1:2" x14ac:dyDescent="0.25">
      <c r="A9750" s="65" t="s">
        <v>10104</v>
      </c>
      <c r="B9750" s="66">
        <v>575582</v>
      </c>
    </row>
    <row r="9751" spans="1:2" x14ac:dyDescent="0.25">
      <c r="A9751" s="65" t="s">
        <v>10105</v>
      </c>
      <c r="B9751" s="66">
        <v>584852</v>
      </c>
    </row>
    <row r="9752" spans="1:2" x14ac:dyDescent="0.25">
      <c r="A9752" s="65" t="s">
        <v>10106</v>
      </c>
      <c r="B9752" s="66">
        <v>218137</v>
      </c>
    </row>
    <row r="9753" spans="1:2" x14ac:dyDescent="0.25">
      <c r="A9753" s="65" t="s">
        <v>10107</v>
      </c>
      <c r="B9753" s="66">
        <v>215399</v>
      </c>
    </row>
    <row r="9754" spans="1:2" x14ac:dyDescent="0.25">
      <c r="A9754" s="65" t="s">
        <v>10108</v>
      </c>
      <c r="B9754" s="66">
        <v>585467</v>
      </c>
    </row>
    <row r="9755" spans="1:2" x14ac:dyDescent="0.25">
      <c r="A9755" s="65" t="s">
        <v>10109</v>
      </c>
      <c r="B9755" s="66">
        <v>581138</v>
      </c>
    </row>
    <row r="9756" spans="1:2" x14ac:dyDescent="0.25">
      <c r="A9756" s="65" t="s">
        <v>10110</v>
      </c>
      <c r="B9756" s="66">
        <v>63863</v>
      </c>
    </row>
    <row r="9757" spans="1:2" x14ac:dyDescent="0.25">
      <c r="A9757" s="65" t="s">
        <v>10111</v>
      </c>
      <c r="B9757" s="66">
        <v>588380</v>
      </c>
    </row>
    <row r="9758" spans="1:2" x14ac:dyDescent="0.25">
      <c r="A9758" s="65" t="s">
        <v>10112</v>
      </c>
      <c r="B9758" s="66">
        <v>588751</v>
      </c>
    </row>
    <row r="9759" spans="1:2" x14ac:dyDescent="0.25">
      <c r="A9759" s="65" t="s">
        <v>10113</v>
      </c>
      <c r="B9759" s="66">
        <v>298650</v>
      </c>
    </row>
    <row r="9760" spans="1:2" x14ac:dyDescent="0.25">
      <c r="A9760" s="65" t="s">
        <v>10114</v>
      </c>
      <c r="B9760" s="66">
        <v>588987</v>
      </c>
    </row>
    <row r="9761" spans="1:2" x14ac:dyDescent="0.25">
      <c r="A9761" s="65" t="s">
        <v>10115</v>
      </c>
      <c r="B9761" s="66">
        <v>491418</v>
      </c>
    </row>
    <row r="9762" spans="1:2" x14ac:dyDescent="0.25">
      <c r="A9762" s="65" t="s">
        <v>198</v>
      </c>
      <c r="B9762" s="66">
        <v>253529</v>
      </c>
    </row>
    <row r="9763" spans="1:2" x14ac:dyDescent="0.25">
      <c r="A9763" s="65" t="s">
        <v>10116</v>
      </c>
      <c r="B9763" s="66">
        <v>591025</v>
      </c>
    </row>
    <row r="9764" spans="1:2" x14ac:dyDescent="0.25">
      <c r="A9764" s="65" t="s">
        <v>10117</v>
      </c>
      <c r="B9764" s="66">
        <v>591066</v>
      </c>
    </row>
    <row r="9765" spans="1:2" x14ac:dyDescent="0.25">
      <c r="A9765" s="65" t="s">
        <v>199</v>
      </c>
      <c r="B9765" s="66">
        <v>584199</v>
      </c>
    </row>
    <row r="9766" spans="1:2" x14ac:dyDescent="0.25">
      <c r="A9766" s="65" t="s">
        <v>10118</v>
      </c>
      <c r="B9766" s="66">
        <v>577307</v>
      </c>
    </row>
    <row r="9767" spans="1:2" x14ac:dyDescent="0.25">
      <c r="A9767" s="65" t="s">
        <v>10119</v>
      </c>
      <c r="B9767" s="66">
        <v>344732</v>
      </c>
    </row>
    <row r="9768" spans="1:2" x14ac:dyDescent="0.25">
      <c r="A9768" s="65" t="s">
        <v>10120</v>
      </c>
      <c r="B9768" s="66">
        <v>587080</v>
      </c>
    </row>
    <row r="9769" spans="1:2" x14ac:dyDescent="0.25">
      <c r="A9769" s="65" t="s">
        <v>10121</v>
      </c>
      <c r="B9769" s="66">
        <v>211562</v>
      </c>
    </row>
    <row r="9770" spans="1:2" x14ac:dyDescent="0.25">
      <c r="A9770" s="65" t="s">
        <v>10122</v>
      </c>
      <c r="B9770" s="66">
        <v>335172</v>
      </c>
    </row>
    <row r="9771" spans="1:2" x14ac:dyDescent="0.25">
      <c r="A9771" s="65" t="s">
        <v>10123</v>
      </c>
      <c r="B9771" s="66">
        <v>106642</v>
      </c>
    </row>
    <row r="9772" spans="1:2" x14ac:dyDescent="0.25">
      <c r="A9772" s="65" t="s">
        <v>1015</v>
      </c>
      <c r="B9772" s="66">
        <v>592501</v>
      </c>
    </row>
    <row r="9773" spans="1:2" x14ac:dyDescent="0.25">
      <c r="A9773" s="65" t="s">
        <v>10124</v>
      </c>
      <c r="B9773" s="66">
        <v>44980</v>
      </c>
    </row>
    <row r="9774" spans="1:2" x14ac:dyDescent="0.25">
      <c r="A9774" s="65" t="s">
        <v>10125</v>
      </c>
      <c r="B9774" s="66">
        <v>492121</v>
      </c>
    </row>
    <row r="9775" spans="1:2" x14ac:dyDescent="0.25">
      <c r="A9775" s="65" t="s">
        <v>1016</v>
      </c>
      <c r="B9775" s="66">
        <v>580253</v>
      </c>
    </row>
    <row r="9776" spans="1:2" x14ac:dyDescent="0.25">
      <c r="A9776" s="65" t="s">
        <v>12749</v>
      </c>
      <c r="B9776" s="66">
        <v>593036</v>
      </c>
    </row>
    <row r="9777" spans="1:2" x14ac:dyDescent="0.25">
      <c r="A9777" s="65" t="s">
        <v>10126</v>
      </c>
      <c r="B9777" s="66">
        <v>578292</v>
      </c>
    </row>
    <row r="9778" spans="1:2" x14ac:dyDescent="0.25">
      <c r="A9778" s="65" t="s">
        <v>10127</v>
      </c>
      <c r="B9778" s="66">
        <v>368871</v>
      </c>
    </row>
    <row r="9779" spans="1:2" x14ac:dyDescent="0.25">
      <c r="A9779" s="65" t="s">
        <v>10128</v>
      </c>
      <c r="B9779" s="66">
        <v>588757</v>
      </c>
    </row>
    <row r="9780" spans="1:2" x14ac:dyDescent="0.25">
      <c r="A9780" s="65" t="s">
        <v>12750</v>
      </c>
      <c r="B9780" s="66">
        <v>104835</v>
      </c>
    </row>
    <row r="9781" spans="1:2" x14ac:dyDescent="0.25">
      <c r="A9781" s="65" t="s">
        <v>10129</v>
      </c>
      <c r="B9781" s="66">
        <v>592704</v>
      </c>
    </row>
    <row r="9782" spans="1:2" x14ac:dyDescent="0.25">
      <c r="A9782" s="65" t="s">
        <v>10130</v>
      </c>
      <c r="B9782" s="66">
        <v>42270</v>
      </c>
    </row>
    <row r="9783" spans="1:2" x14ac:dyDescent="0.25">
      <c r="A9783" s="65" t="s">
        <v>10131</v>
      </c>
      <c r="B9783" s="66">
        <v>66090</v>
      </c>
    </row>
    <row r="9784" spans="1:2" x14ac:dyDescent="0.25">
      <c r="A9784" s="65" t="s">
        <v>200</v>
      </c>
      <c r="B9784" s="66">
        <v>490468</v>
      </c>
    </row>
    <row r="9785" spans="1:2" x14ac:dyDescent="0.25">
      <c r="A9785" s="65" t="s">
        <v>10132</v>
      </c>
      <c r="B9785" s="66">
        <v>586231</v>
      </c>
    </row>
    <row r="9786" spans="1:2" x14ac:dyDescent="0.25">
      <c r="A9786" s="65" t="s">
        <v>10133</v>
      </c>
      <c r="B9786" s="66">
        <v>579513</v>
      </c>
    </row>
    <row r="9787" spans="1:2" x14ac:dyDescent="0.25">
      <c r="A9787" s="65" t="s">
        <v>10134</v>
      </c>
      <c r="B9787" s="66">
        <v>589580</v>
      </c>
    </row>
    <row r="9788" spans="1:2" x14ac:dyDescent="0.25">
      <c r="A9788" s="65" t="s">
        <v>10135</v>
      </c>
      <c r="B9788" s="66">
        <v>284780</v>
      </c>
    </row>
    <row r="9789" spans="1:2" x14ac:dyDescent="0.25">
      <c r="A9789" s="65" t="s">
        <v>10136</v>
      </c>
      <c r="B9789" s="66">
        <v>578825</v>
      </c>
    </row>
    <row r="9790" spans="1:2" x14ac:dyDescent="0.25">
      <c r="A9790" s="65" t="s">
        <v>10137</v>
      </c>
      <c r="B9790" s="66">
        <v>584185</v>
      </c>
    </row>
    <row r="9791" spans="1:2" x14ac:dyDescent="0.25">
      <c r="A9791" s="65" t="s">
        <v>10138</v>
      </c>
      <c r="B9791" s="66">
        <v>298815</v>
      </c>
    </row>
    <row r="9792" spans="1:2" x14ac:dyDescent="0.25">
      <c r="A9792" s="65" t="s">
        <v>10139</v>
      </c>
      <c r="B9792" s="66">
        <v>374780</v>
      </c>
    </row>
    <row r="9793" spans="1:2" x14ac:dyDescent="0.25">
      <c r="A9793" s="65" t="s">
        <v>10140</v>
      </c>
      <c r="B9793" s="66">
        <v>215705</v>
      </c>
    </row>
    <row r="9794" spans="1:2" x14ac:dyDescent="0.25">
      <c r="A9794" s="65" t="s">
        <v>10141</v>
      </c>
      <c r="B9794" s="66">
        <v>105421</v>
      </c>
    </row>
    <row r="9795" spans="1:2" x14ac:dyDescent="0.25">
      <c r="A9795" s="65" t="s">
        <v>10142</v>
      </c>
      <c r="B9795" s="66">
        <v>590717</v>
      </c>
    </row>
    <row r="9796" spans="1:2" x14ac:dyDescent="0.25">
      <c r="A9796" s="65" t="s">
        <v>10143</v>
      </c>
      <c r="B9796" s="66">
        <v>218452</v>
      </c>
    </row>
    <row r="9797" spans="1:2" x14ac:dyDescent="0.25">
      <c r="A9797" s="65" t="s">
        <v>201</v>
      </c>
      <c r="B9797" s="66">
        <v>492478</v>
      </c>
    </row>
    <row r="9798" spans="1:2" x14ac:dyDescent="0.25">
      <c r="A9798" s="65" t="s">
        <v>202</v>
      </c>
      <c r="B9798" s="66">
        <v>589114</v>
      </c>
    </row>
    <row r="9799" spans="1:2" x14ac:dyDescent="0.25">
      <c r="A9799" s="65" t="s">
        <v>10144</v>
      </c>
      <c r="B9799" s="66">
        <v>494494</v>
      </c>
    </row>
    <row r="9800" spans="1:2" x14ac:dyDescent="0.25">
      <c r="A9800" s="65" t="s">
        <v>12751</v>
      </c>
      <c r="B9800" s="66">
        <v>594245</v>
      </c>
    </row>
    <row r="9801" spans="1:2" x14ac:dyDescent="0.25">
      <c r="A9801" s="65" t="s">
        <v>12752</v>
      </c>
      <c r="B9801" s="66">
        <v>593784</v>
      </c>
    </row>
    <row r="9802" spans="1:2" x14ac:dyDescent="0.25">
      <c r="A9802" s="65" t="s">
        <v>10145</v>
      </c>
      <c r="B9802" s="66">
        <v>586936</v>
      </c>
    </row>
    <row r="9803" spans="1:2" x14ac:dyDescent="0.25">
      <c r="A9803" s="65" t="s">
        <v>10146</v>
      </c>
      <c r="B9803" s="66">
        <v>593713</v>
      </c>
    </row>
    <row r="9804" spans="1:2" x14ac:dyDescent="0.25">
      <c r="A9804" s="65" t="s">
        <v>10147</v>
      </c>
      <c r="B9804" s="66">
        <v>104734</v>
      </c>
    </row>
    <row r="9805" spans="1:2" x14ac:dyDescent="0.25">
      <c r="A9805" s="65" t="s">
        <v>10148</v>
      </c>
      <c r="B9805" s="66">
        <v>494496</v>
      </c>
    </row>
    <row r="9806" spans="1:2" x14ac:dyDescent="0.25">
      <c r="A9806" s="65" t="s">
        <v>10149</v>
      </c>
      <c r="B9806" s="66">
        <v>43277</v>
      </c>
    </row>
    <row r="9807" spans="1:2" x14ac:dyDescent="0.25">
      <c r="A9807" s="65" t="s">
        <v>10150</v>
      </c>
      <c r="B9807" s="66">
        <v>66094</v>
      </c>
    </row>
    <row r="9808" spans="1:2" x14ac:dyDescent="0.25">
      <c r="A9808" s="65" t="s">
        <v>10151</v>
      </c>
      <c r="B9808" s="66">
        <v>494497</v>
      </c>
    </row>
    <row r="9809" spans="1:2" x14ac:dyDescent="0.25">
      <c r="A9809" s="65" t="s">
        <v>10152</v>
      </c>
      <c r="B9809" s="66">
        <v>584083</v>
      </c>
    </row>
    <row r="9810" spans="1:2" x14ac:dyDescent="0.25">
      <c r="A9810" s="65" t="s">
        <v>12753</v>
      </c>
      <c r="B9810" s="66">
        <v>594044</v>
      </c>
    </row>
    <row r="9811" spans="1:2" x14ac:dyDescent="0.25">
      <c r="A9811" s="65" t="s">
        <v>10153</v>
      </c>
      <c r="B9811" s="66">
        <v>492713</v>
      </c>
    </row>
    <row r="9812" spans="1:2" x14ac:dyDescent="0.25">
      <c r="A9812" s="65" t="s">
        <v>10153</v>
      </c>
      <c r="B9812" s="66">
        <v>574798</v>
      </c>
    </row>
    <row r="9813" spans="1:2" x14ac:dyDescent="0.25">
      <c r="A9813" s="65" t="s">
        <v>10154</v>
      </c>
      <c r="B9813" s="66">
        <v>580770</v>
      </c>
    </row>
    <row r="9814" spans="1:2" x14ac:dyDescent="0.25">
      <c r="A9814" s="65" t="s">
        <v>12754</v>
      </c>
      <c r="B9814" s="66">
        <v>3305</v>
      </c>
    </row>
    <row r="9815" spans="1:2" x14ac:dyDescent="0.25">
      <c r="A9815" s="65" t="s">
        <v>12755</v>
      </c>
      <c r="B9815" s="66">
        <v>3306</v>
      </c>
    </row>
    <row r="9816" spans="1:2" x14ac:dyDescent="0.25">
      <c r="A9816" s="65" t="s">
        <v>10155</v>
      </c>
      <c r="B9816" s="66">
        <v>592009</v>
      </c>
    </row>
    <row r="9817" spans="1:2" x14ac:dyDescent="0.25">
      <c r="A9817" s="65" t="s">
        <v>12756</v>
      </c>
      <c r="B9817" s="66">
        <v>594336</v>
      </c>
    </row>
    <row r="9818" spans="1:2" x14ac:dyDescent="0.25">
      <c r="A9818" s="65" t="s">
        <v>10156</v>
      </c>
      <c r="B9818" s="66">
        <v>586606</v>
      </c>
    </row>
    <row r="9819" spans="1:2" x14ac:dyDescent="0.25">
      <c r="A9819" s="65" t="s">
        <v>10157</v>
      </c>
      <c r="B9819" s="66">
        <v>491114</v>
      </c>
    </row>
    <row r="9820" spans="1:2" x14ac:dyDescent="0.25">
      <c r="A9820" s="65" t="s">
        <v>10158</v>
      </c>
      <c r="B9820" s="66">
        <v>580220</v>
      </c>
    </row>
    <row r="9821" spans="1:2" x14ac:dyDescent="0.25">
      <c r="A9821" s="65" t="s">
        <v>10159</v>
      </c>
      <c r="B9821" s="66">
        <v>575062</v>
      </c>
    </row>
    <row r="9822" spans="1:2" x14ac:dyDescent="0.25">
      <c r="A9822" s="65" t="s">
        <v>10160</v>
      </c>
      <c r="B9822" s="66">
        <v>581842</v>
      </c>
    </row>
    <row r="9823" spans="1:2" x14ac:dyDescent="0.25">
      <c r="A9823" s="65" t="s">
        <v>10161</v>
      </c>
      <c r="B9823" s="66">
        <v>493337</v>
      </c>
    </row>
    <row r="9824" spans="1:2" x14ac:dyDescent="0.25">
      <c r="A9824" s="65" t="s">
        <v>10162</v>
      </c>
      <c r="B9824" s="66">
        <v>277707</v>
      </c>
    </row>
    <row r="9825" spans="1:2" x14ac:dyDescent="0.25">
      <c r="A9825" s="65" t="s">
        <v>10163</v>
      </c>
      <c r="B9825" s="66">
        <v>584567</v>
      </c>
    </row>
    <row r="9826" spans="1:2" x14ac:dyDescent="0.25">
      <c r="A9826" s="65" t="s">
        <v>10164</v>
      </c>
      <c r="B9826" s="66">
        <v>273359</v>
      </c>
    </row>
    <row r="9827" spans="1:2" x14ac:dyDescent="0.25">
      <c r="A9827" s="65" t="s">
        <v>10165</v>
      </c>
      <c r="B9827" s="66">
        <v>3319</v>
      </c>
    </row>
    <row r="9828" spans="1:2" x14ac:dyDescent="0.25">
      <c r="A9828" s="65" t="s">
        <v>10166</v>
      </c>
      <c r="B9828" s="66">
        <v>586108</v>
      </c>
    </row>
    <row r="9829" spans="1:2" x14ac:dyDescent="0.25">
      <c r="A9829" s="65" t="s">
        <v>10167</v>
      </c>
      <c r="B9829" s="66">
        <v>3330</v>
      </c>
    </row>
    <row r="9830" spans="1:2" x14ac:dyDescent="0.25">
      <c r="A9830" s="65" t="s">
        <v>10168</v>
      </c>
      <c r="B9830" s="66">
        <v>586522</v>
      </c>
    </row>
    <row r="9831" spans="1:2" x14ac:dyDescent="0.25">
      <c r="A9831" s="65" t="s">
        <v>10169</v>
      </c>
      <c r="B9831" s="66">
        <v>591458</v>
      </c>
    </row>
    <row r="9832" spans="1:2" x14ac:dyDescent="0.25">
      <c r="A9832" s="65" t="s">
        <v>10169</v>
      </c>
      <c r="B9832" s="66">
        <v>592151</v>
      </c>
    </row>
    <row r="9833" spans="1:2" x14ac:dyDescent="0.25">
      <c r="A9833" s="65" t="s">
        <v>10170</v>
      </c>
      <c r="B9833" s="66">
        <v>593652</v>
      </c>
    </row>
    <row r="9834" spans="1:2" x14ac:dyDescent="0.25">
      <c r="A9834" s="65" t="s">
        <v>10171</v>
      </c>
      <c r="B9834" s="66">
        <v>583046</v>
      </c>
    </row>
    <row r="9835" spans="1:2" x14ac:dyDescent="0.25">
      <c r="A9835" s="65" t="s">
        <v>10172</v>
      </c>
      <c r="B9835" s="66">
        <v>593685</v>
      </c>
    </row>
    <row r="9836" spans="1:2" x14ac:dyDescent="0.25">
      <c r="A9836" s="65" t="s">
        <v>10173</v>
      </c>
      <c r="B9836" s="66">
        <v>593604</v>
      </c>
    </row>
    <row r="9837" spans="1:2" x14ac:dyDescent="0.25">
      <c r="A9837" s="65" t="s">
        <v>12757</v>
      </c>
      <c r="B9837" s="66">
        <v>273417</v>
      </c>
    </row>
    <row r="9838" spans="1:2" x14ac:dyDescent="0.25">
      <c r="A9838" s="65" t="s">
        <v>10174</v>
      </c>
      <c r="B9838" s="66">
        <v>593309</v>
      </c>
    </row>
    <row r="9839" spans="1:2" x14ac:dyDescent="0.25">
      <c r="A9839" s="65" t="s">
        <v>10175</v>
      </c>
      <c r="B9839" s="66">
        <v>585911</v>
      </c>
    </row>
    <row r="9840" spans="1:2" x14ac:dyDescent="0.25">
      <c r="A9840" s="65" t="s">
        <v>10176</v>
      </c>
      <c r="B9840" s="66">
        <v>590974</v>
      </c>
    </row>
    <row r="9841" spans="1:2" x14ac:dyDescent="0.25">
      <c r="A9841" s="65" t="s">
        <v>12758</v>
      </c>
      <c r="B9841" s="66">
        <v>594220</v>
      </c>
    </row>
    <row r="9842" spans="1:2" x14ac:dyDescent="0.25">
      <c r="A9842" s="65" t="s">
        <v>12759</v>
      </c>
      <c r="B9842" s="66">
        <v>581716</v>
      </c>
    </row>
    <row r="9843" spans="1:2" x14ac:dyDescent="0.25">
      <c r="A9843" s="65" t="s">
        <v>10177</v>
      </c>
      <c r="B9843" s="66">
        <v>215990</v>
      </c>
    </row>
    <row r="9844" spans="1:2" x14ac:dyDescent="0.25">
      <c r="A9844" s="65" t="s">
        <v>10178</v>
      </c>
      <c r="B9844" s="66">
        <v>494364</v>
      </c>
    </row>
    <row r="9845" spans="1:2" x14ac:dyDescent="0.25">
      <c r="A9845" s="65" t="s">
        <v>12760</v>
      </c>
      <c r="B9845" s="66">
        <v>594390</v>
      </c>
    </row>
    <row r="9846" spans="1:2" x14ac:dyDescent="0.25">
      <c r="A9846" s="65" t="s">
        <v>10179</v>
      </c>
      <c r="B9846" s="66">
        <v>3343</v>
      </c>
    </row>
    <row r="9847" spans="1:2" x14ac:dyDescent="0.25">
      <c r="A9847" s="65" t="s">
        <v>10180</v>
      </c>
      <c r="B9847" s="66">
        <v>3344</v>
      </c>
    </row>
    <row r="9848" spans="1:2" x14ac:dyDescent="0.25">
      <c r="A9848" s="65" t="s">
        <v>12761</v>
      </c>
      <c r="B9848" s="65" t="s">
        <v>12762</v>
      </c>
    </row>
    <row r="9849" spans="1:2" x14ac:dyDescent="0.25">
      <c r="A9849" s="65" t="s">
        <v>12761</v>
      </c>
      <c r="B9849" s="66">
        <v>586959</v>
      </c>
    </row>
    <row r="9850" spans="1:2" x14ac:dyDescent="0.25">
      <c r="A9850" s="65" t="s">
        <v>10181</v>
      </c>
      <c r="B9850" s="66">
        <v>66101</v>
      </c>
    </row>
    <row r="9851" spans="1:2" x14ac:dyDescent="0.25">
      <c r="A9851" s="65" t="s">
        <v>10182</v>
      </c>
      <c r="B9851" s="66">
        <v>592085</v>
      </c>
    </row>
    <row r="9852" spans="1:2" x14ac:dyDescent="0.25">
      <c r="A9852" s="65" t="s">
        <v>10183</v>
      </c>
      <c r="B9852" s="66">
        <v>587692</v>
      </c>
    </row>
    <row r="9853" spans="1:2" x14ac:dyDescent="0.25">
      <c r="A9853" s="65" t="s">
        <v>10184</v>
      </c>
      <c r="B9853" s="66">
        <v>63883</v>
      </c>
    </row>
    <row r="9854" spans="1:2" x14ac:dyDescent="0.25">
      <c r="A9854" s="65" t="s">
        <v>10185</v>
      </c>
      <c r="B9854" s="66">
        <v>582820</v>
      </c>
    </row>
    <row r="9855" spans="1:2" x14ac:dyDescent="0.25">
      <c r="A9855" s="65" t="s">
        <v>10186</v>
      </c>
      <c r="B9855" s="66">
        <v>486599</v>
      </c>
    </row>
    <row r="9856" spans="1:2" x14ac:dyDescent="0.25">
      <c r="A9856" s="65" t="s">
        <v>10187</v>
      </c>
      <c r="B9856" s="66">
        <v>589432</v>
      </c>
    </row>
    <row r="9857" spans="1:2" x14ac:dyDescent="0.25">
      <c r="A9857" s="65" t="s">
        <v>10188</v>
      </c>
      <c r="B9857" s="66">
        <v>592937</v>
      </c>
    </row>
    <row r="9858" spans="1:2" x14ac:dyDescent="0.25">
      <c r="A9858" s="65" t="s">
        <v>10189</v>
      </c>
      <c r="B9858" s="66">
        <v>593337</v>
      </c>
    </row>
    <row r="9859" spans="1:2" x14ac:dyDescent="0.25">
      <c r="A9859" s="65" t="s">
        <v>10190</v>
      </c>
      <c r="B9859" s="66">
        <v>586106</v>
      </c>
    </row>
    <row r="9860" spans="1:2" x14ac:dyDescent="0.25">
      <c r="A9860" s="65" t="s">
        <v>10191</v>
      </c>
      <c r="B9860" s="66">
        <v>593505</v>
      </c>
    </row>
    <row r="9861" spans="1:2" x14ac:dyDescent="0.25">
      <c r="A9861" s="65" t="s">
        <v>10192</v>
      </c>
      <c r="B9861" s="66">
        <v>3346</v>
      </c>
    </row>
    <row r="9862" spans="1:2" x14ac:dyDescent="0.25">
      <c r="A9862" s="65" t="s">
        <v>10193</v>
      </c>
      <c r="B9862" s="66">
        <v>593403</v>
      </c>
    </row>
    <row r="9863" spans="1:2" x14ac:dyDescent="0.25">
      <c r="A9863" s="65" t="s">
        <v>10194</v>
      </c>
      <c r="B9863" s="66">
        <v>592746</v>
      </c>
    </row>
    <row r="9864" spans="1:2" x14ac:dyDescent="0.25">
      <c r="A9864" s="65" t="s">
        <v>10195</v>
      </c>
      <c r="B9864" s="66">
        <v>591089</v>
      </c>
    </row>
    <row r="9865" spans="1:2" x14ac:dyDescent="0.25">
      <c r="A9865" s="65" t="s">
        <v>10196</v>
      </c>
      <c r="B9865" s="66">
        <v>588478</v>
      </c>
    </row>
    <row r="9866" spans="1:2" x14ac:dyDescent="0.25">
      <c r="A9866" s="65" t="s">
        <v>10197</v>
      </c>
      <c r="B9866" s="66">
        <v>584843</v>
      </c>
    </row>
    <row r="9867" spans="1:2" x14ac:dyDescent="0.25">
      <c r="A9867" s="65" t="s">
        <v>10198</v>
      </c>
      <c r="B9867" s="66">
        <v>593588</v>
      </c>
    </row>
    <row r="9868" spans="1:2" x14ac:dyDescent="0.25">
      <c r="A9868" s="65" t="s">
        <v>10199</v>
      </c>
      <c r="B9868" s="66">
        <v>593271</v>
      </c>
    </row>
    <row r="9869" spans="1:2" x14ac:dyDescent="0.25">
      <c r="A9869" s="65" t="s">
        <v>10200</v>
      </c>
      <c r="B9869" s="66">
        <v>212794</v>
      </c>
    </row>
    <row r="9870" spans="1:2" x14ac:dyDescent="0.25">
      <c r="A9870" s="65" t="s">
        <v>10201</v>
      </c>
      <c r="B9870" s="66">
        <v>593280</v>
      </c>
    </row>
    <row r="9871" spans="1:2" x14ac:dyDescent="0.25">
      <c r="A9871" s="65" t="s">
        <v>10202</v>
      </c>
      <c r="B9871" s="66">
        <v>593605</v>
      </c>
    </row>
    <row r="9872" spans="1:2" x14ac:dyDescent="0.25">
      <c r="A9872" s="65" t="s">
        <v>10203</v>
      </c>
      <c r="B9872" s="66">
        <v>582700</v>
      </c>
    </row>
    <row r="9873" spans="1:2" x14ac:dyDescent="0.25">
      <c r="A9873" s="65" t="s">
        <v>10204</v>
      </c>
      <c r="B9873" s="66">
        <v>593555</v>
      </c>
    </row>
    <row r="9874" spans="1:2" x14ac:dyDescent="0.25">
      <c r="A9874" s="65" t="s">
        <v>10205</v>
      </c>
      <c r="B9874" s="66">
        <v>591043</v>
      </c>
    </row>
    <row r="9875" spans="1:2" x14ac:dyDescent="0.25">
      <c r="A9875" s="65" t="s">
        <v>12763</v>
      </c>
      <c r="B9875" s="66">
        <v>594462</v>
      </c>
    </row>
    <row r="9876" spans="1:2" x14ac:dyDescent="0.25">
      <c r="A9876" s="65" t="s">
        <v>10206</v>
      </c>
      <c r="B9876" s="66">
        <v>590514</v>
      </c>
    </row>
    <row r="9877" spans="1:2" x14ac:dyDescent="0.25">
      <c r="A9877" s="65" t="s">
        <v>10207</v>
      </c>
      <c r="B9877" s="66">
        <v>104175</v>
      </c>
    </row>
    <row r="9878" spans="1:2" x14ac:dyDescent="0.25">
      <c r="A9878" s="65" t="s">
        <v>10208</v>
      </c>
      <c r="B9878" s="66">
        <v>592935</v>
      </c>
    </row>
    <row r="9879" spans="1:2" x14ac:dyDescent="0.25">
      <c r="A9879" s="65" t="s">
        <v>10209</v>
      </c>
      <c r="B9879" s="66">
        <v>593158</v>
      </c>
    </row>
    <row r="9880" spans="1:2" x14ac:dyDescent="0.25">
      <c r="A9880" s="65" t="s">
        <v>10210</v>
      </c>
      <c r="B9880" s="66">
        <v>490997</v>
      </c>
    </row>
    <row r="9881" spans="1:2" x14ac:dyDescent="0.25">
      <c r="A9881" s="65" t="s">
        <v>10211</v>
      </c>
      <c r="B9881" s="66">
        <v>272379</v>
      </c>
    </row>
    <row r="9882" spans="1:2" x14ac:dyDescent="0.25">
      <c r="A9882" s="65" t="s">
        <v>10212</v>
      </c>
      <c r="B9882" s="66">
        <v>582583</v>
      </c>
    </row>
    <row r="9883" spans="1:2" x14ac:dyDescent="0.25">
      <c r="A9883" s="65" t="s">
        <v>12764</v>
      </c>
      <c r="B9883" s="66">
        <v>593857</v>
      </c>
    </row>
    <row r="9884" spans="1:2" x14ac:dyDescent="0.25">
      <c r="A9884" s="65" t="s">
        <v>203</v>
      </c>
      <c r="B9884" s="66">
        <v>105452</v>
      </c>
    </row>
    <row r="9885" spans="1:2" x14ac:dyDescent="0.25">
      <c r="A9885" s="65" t="s">
        <v>10213</v>
      </c>
      <c r="B9885" s="66">
        <v>493477</v>
      </c>
    </row>
    <row r="9886" spans="1:2" x14ac:dyDescent="0.25">
      <c r="A9886" s="65" t="s">
        <v>10214</v>
      </c>
      <c r="B9886" s="66">
        <v>593585</v>
      </c>
    </row>
    <row r="9887" spans="1:2" x14ac:dyDescent="0.25">
      <c r="A9887" s="65" t="s">
        <v>1017</v>
      </c>
      <c r="B9887" s="66">
        <v>575832</v>
      </c>
    </row>
    <row r="9888" spans="1:2" x14ac:dyDescent="0.25">
      <c r="A9888" s="65" t="s">
        <v>10215</v>
      </c>
      <c r="B9888" s="66">
        <v>557334</v>
      </c>
    </row>
    <row r="9889" spans="1:2" x14ac:dyDescent="0.25">
      <c r="A9889" s="65" t="s">
        <v>10216</v>
      </c>
      <c r="B9889" s="66">
        <v>593417</v>
      </c>
    </row>
    <row r="9890" spans="1:2" x14ac:dyDescent="0.25">
      <c r="A9890" s="65" t="s">
        <v>10217</v>
      </c>
      <c r="B9890" s="66">
        <v>65668</v>
      </c>
    </row>
    <row r="9891" spans="1:2" x14ac:dyDescent="0.25">
      <c r="A9891" s="65" t="s">
        <v>10218</v>
      </c>
      <c r="B9891" s="66">
        <v>487051</v>
      </c>
    </row>
    <row r="9892" spans="1:2" x14ac:dyDescent="0.25">
      <c r="A9892" s="65" t="s">
        <v>10219</v>
      </c>
      <c r="B9892" s="66">
        <v>490625</v>
      </c>
    </row>
    <row r="9893" spans="1:2" x14ac:dyDescent="0.25">
      <c r="A9893" s="65" t="s">
        <v>10220</v>
      </c>
      <c r="B9893" s="66">
        <v>591620</v>
      </c>
    </row>
    <row r="9894" spans="1:2" x14ac:dyDescent="0.25">
      <c r="A9894" s="65" t="s">
        <v>12765</v>
      </c>
      <c r="B9894" s="66">
        <v>593835</v>
      </c>
    </row>
    <row r="9895" spans="1:2" x14ac:dyDescent="0.25">
      <c r="A9895" s="65" t="s">
        <v>10221</v>
      </c>
      <c r="B9895" s="66">
        <v>106817</v>
      </c>
    </row>
    <row r="9896" spans="1:2" x14ac:dyDescent="0.25">
      <c r="A9896" s="65" t="s">
        <v>10222</v>
      </c>
      <c r="B9896" s="66">
        <v>107430</v>
      </c>
    </row>
    <row r="9897" spans="1:2" x14ac:dyDescent="0.25">
      <c r="A9897" s="65" t="s">
        <v>10223</v>
      </c>
      <c r="B9897" s="66">
        <v>283296</v>
      </c>
    </row>
    <row r="9898" spans="1:2" x14ac:dyDescent="0.25">
      <c r="A9898" s="65" t="s">
        <v>10224</v>
      </c>
      <c r="B9898" s="66">
        <v>592923</v>
      </c>
    </row>
    <row r="9899" spans="1:2" x14ac:dyDescent="0.25">
      <c r="A9899" s="65" t="s">
        <v>10225</v>
      </c>
      <c r="B9899" s="66">
        <v>105393</v>
      </c>
    </row>
    <row r="9900" spans="1:2" x14ac:dyDescent="0.25">
      <c r="A9900" s="65" t="s">
        <v>10226</v>
      </c>
      <c r="B9900" s="66">
        <v>592754</v>
      </c>
    </row>
    <row r="9901" spans="1:2" x14ac:dyDescent="0.25">
      <c r="A9901" s="65" t="s">
        <v>10227</v>
      </c>
      <c r="B9901" s="66">
        <v>593227</v>
      </c>
    </row>
    <row r="9902" spans="1:2" x14ac:dyDescent="0.25">
      <c r="A9902" s="65" t="s">
        <v>10228</v>
      </c>
      <c r="B9902" s="66">
        <v>592720</v>
      </c>
    </row>
    <row r="9903" spans="1:2" x14ac:dyDescent="0.25">
      <c r="A9903" s="65" t="s">
        <v>10229</v>
      </c>
      <c r="B9903" s="66">
        <v>577306</v>
      </c>
    </row>
    <row r="9904" spans="1:2" x14ac:dyDescent="0.25">
      <c r="A9904" s="65" t="s">
        <v>10230</v>
      </c>
      <c r="B9904" s="66">
        <v>591301</v>
      </c>
    </row>
    <row r="9905" spans="1:2" x14ac:dyDescent="0.25">
      <c r="A9905" s="65" t="s">
        <v>10231</v>
      </c>
      <c r="B9905" s="66">
        <v>591635</v>
      </c>
    </row>
    <row r="9906" spans="1:2" x14ac:dyDescent="0.25">
      <c r="A9906" s="65" t="s">
        <v>10232</v>
      </c>
      <c r="B9906" s="66">
        <v>593232</v>
      </c>
    </row>
    <row r="9907" spans="1:2" x14ac:dyDescent="0.25">
      <c r="A9907" s="65" t="s">
        <v>10233</v>
      </c>
      <c r="B9907" s="66">
        <v>591693</v>
      </c>
    </row>
    <row r="9908" spans="1:2" x14ac:dyDescent="0.25">
      <c r="A9908" s="65" t="s">
        <v>10233</v>
      </c>
      <c r="B9908" s="66">
        <v>59769</v>
      </c>
    </row>
    <row r="9909" spans="1:2" x14ac:dyDescent="0.25">
      <c r="A9909" s="65" t="s">
        <v>1018</v>
      </c>
      <c r="B9909" s="66">
        <v>592448</v>
      </c>
    </row>
    <row r="9910" spans="1:2" x14ac:dyDescent="0.25">
      <c r="A9910" s="65" t="s">
        <v>1019</v>
      </c>
      <c r="B9910" s="66">
        <v>592419</v>
      </c>
    </row>
    <row r="9911" spans="1:2" x14ac:dyDescent="0.25">
      <c r="A9911" s="65" t="s">
        <v>10234</v>
      </c>
      <c r="B9911" s="66">
        <v>591811</v>
      </c>
    </row>
    <row r="9912" spans="1:2" x14ac:dyDescent="0.25">
      <c r="A9912" s="65" t="s">
        <v>10235</v>
      </c>
      <c r="B9912" s="66">
        <v>591636</v>
      </c>
    </row>
    <row r="9913" spans="1:2" x14ac:dyDescent="0.25">
      <c r="A9913" s="65" t="s">
        <v>10236</v>
      </c>
      <c r="B9913" s="66">
        <v>593327</v>
      </c>
    </row>
    <row r="9914" spans="1:2" x14ac:dyDescent="0.25">
      <c r="A9914" s="65" t="s">
        <v>10237</v>
      </c>
      <c r="B9914" s="66">
        <v>593275</v>
      </c>
    </row>
    <row r="9915" spans="1:2" x14ac:dyDescent="0.25">
      <c r="A9915" s="65" t="s">
        <v>10238</v>
      </c>
      <c r="B9915" s="66">
        <v>592607</v>
      </c>
    </row>
    <row r="9916" spans="1:2" x14ac:dyDescent="0.25">
      <c r="A9916" s="65" t="s">
        <v>10239</v>
      </c>
      <c r="B9916" s="66">
        <v>593299</v>
      </c>
    </row>
    <row r="9917" spans="1:2" x14ac:dyDescent="0.25">
      <c r="A9917" s="65" t="s">
        <v>10240</v>
      </c>
      <c r="B9917" s="66">
        <v>215941</v>
      </c>
    </row>
    <row r="9918" spans="1:2" x14ac:dyDescent="0.25">
      <c r="A9918" s="65" t="s">
        <v>12766</v>
      </c>
      <c r="B9918" s="66">
        <v>593959</v>
      </c>
    </row>
    <row r="9919" spans="1:2" x14ac:dyDescent="0.25">
      <c r="A9919" s="65" t="s">
        <v>10241</v>
      </c>
      <c r="B9919" s="66">
        <v>588286</v>
      </c>
    </row>
    <row r="9920" spans="1:2" x14ac:dyDescent="0.25">
      <c r="A9920" s="65" t="s">
        <v>10242</v>
      </c>
      <c r="B9920" s="66">
        <v>493379</v>
      </c>
    </row>
    <row r="9921" spans="1:2" x14ac:dyDescent="0.25">
      <c r="A9921" s="65" t="s">
        <v>10243</v>
      </c>
      <c r="B9921" s="66">
        <v>104349</v>
      </c>
    </row>
    <row r="9922" spans="1:2" x14ac:dyDescent="0.25">
      <c r="A9922" s="65" t="s">
        <v>10244</v>
      </c>
      <c r="B9922" s="66">
        <v>59768</v>
      </c>
    </row>
    <row r="9923" spans="1:2" x14ac:dyDescent="0.25">
      <c r="A9923" s="65" t="s">
        <v>10245</v>
      </c>
      <c r="B9923" s="66">
        <v>106386</v>
      </c>
    </row>
    <row r="9924" spans="1:2" x14ac:dyDescent="0.25">
      <c r="A9924" s="65" t="s">
        <v>12767</v>
      </c>
      <c r="B9924" s="66">
        <v>593951</v>
      </c>
    </row>
    <row r="9925" spans="1:2" x14ac:dyDescent="0.25">
      <c r="A9925" s="65" t="s">
        <v>10246</v>
      </c>
      <c r="B9925" s="66">
        <v>103940</v>
      </c>
    </row>
    <row r="9926" spans="1:2" x14ac:dyDescent="0.25">
      <c r="A9926" s="65" t="s">
        <v>10247</v>
      </c>
      <c r="B9926" s="66">
        <v>587247</v>
      </c>
    </row>
    <row r="9927" spans="1:2" x14ac:dyDescent="0.25">
      <c r="A9927" s="65" t="s">
        <v>10248</v>
      </c>
      <c r="B9927" s="66">
        <v>105453</v>
      </c>
    </row>
    <row r="9928" spans="1:2" x14ac:dyDescent="0.25">
      <c r="A9928" s="65" t="s">
        <v>10249</v>
      </c>
      <c r="B9928" s="66">
        <v>583630</v>
      </c>
    </row>
    <row r="9929" spans="1:2" x14ac:dyDescent="0.25">
      <c r="A9929" s="65" t="s">
        <v>10250</v>
      </c>
      <c r="B9929" s="66">
        <v>489971</v>
      </c>
    </row>
    <row r="9930" spans="1:2" x14ac:dyDescent="0.25">
      <c r="A9930" s="65" t="s">
        <v>10251</v>
      </c>
      <c r="B9930" s="66">
        <v>580443</v>
      </c>
    </row>
    <row r="9931" spans="1:2" x14ac:dyDescent="0.25">
      <c r="A9931" s="65" t="s">
        <v>10252</v>
      </c>
      <c r="B9931" s="66">
        <v>374199</v>
      </c>
    </row>
    <row r="9932" spans="1:2" x14ac:dyDescent="0.25">
      <c r="A9932" s="65" t="s">
        <v>10253</v>
      </c>
      <c r="B9932" s="66">
        <v>577016</v>
      </c>
    </row>
    <row r="9933" spans="1:2" x14ac:dyDescent="0.25">
      <c r="A9933" s="65" t="s">
        <v>204</v>
      </c>
      <c r="B9933" s="66">
        <v>590907</v>
      </c>
    </row>
    <row r="9934" spans="1:2" x14ac:dyDescent="0.25">
      <c r="A9934" s="65" t="s">
        <v>205</v>
      </c>
      <c r="B9934" s="66">
        <v>589024</v>
      </c>
    </row>
    <row r="9935" spans="1:2" x14ac:dyDescent="0.25">
      <c r="A9935" s="65" t="s">
        <v>10254</v>
      </c>
      <c r="B9935" s="66">
        <v>43199</v>
      </c>
    </row>
    <row r="9936" spans="1:2" x14ac:dyDescent="0.25">
      <c r="A9936" s="65" t="s">
        <v>10255</v>
      </c>
      <c r="B9936" s="66">
        <v>209722</v>
      </c>
    </row>
    <row r="9937" spans="1:2" x14ac:dyDescent="0.25">
      <c r="A9937" s="65" t="s">
        <v>10256</v>
      </c>
      <c r="B9937" s="66">
        <v>253603</v>
      </c>
    </row>
    <row r="9938" spans="1:2" x14ac:dyDescent="0.25">
      <c r="A9938" s="65" t="s">
        <v>10257</v>
      </c>
      <c r="B9938" s="66">
        <v>485743</v>
      </c>
    </row>
    <row r="9939" spans="1:2" x14ac:dyDescent="0.25">
      <c r="A9939" s="65" t="s">
        <v>10258</v>
      </c>
      <c r="B9939" s="66">
        <v>544383</v>
      </c>
    </row>
    <row r="9940" spans="1:2" x14ac:dyDescent="0.25">
      <c r="A9940" s="65" t="s">
        <v>10259</v>
      </c>
      <c r="B9940" s="66">
        <v>218228</v>
      </c>
    </row>
    <row r="9941" spans="1:2" x14ac:dyDescent="0.25">
      <c r="A9941" s="65" t="s">
        <v>10260</v>
      </c>
      <c r="B9941" s="66">
        <v>43170</v>
      </c>
    </row>
    <row r="9942" spans="1:2" x14ac:dyDescent="0.25">
      <c r="A9942" s="65" t="s">
        <v>10261</v>
      </c>
      <c r="B9942" s="66">
        <v>223944</v>
      </c>
    </row>
    <row r="9943" spans="1:2" x14ac:dyDescent="0.25">
      <c r="A9943" s="65" t="s">
        <v>10262</v>
      </c>
      <c r="B9943" s="66">
        <v>577383</v>
      </c>
    </row>
    <row r="9944" spans="1:2" x14ac:dyDescent="0.25">
      <c r="A9944" s="65" t="s">
        <v>10263</v>
      </c>
      <c r="B9944" s="66">
        <v>107433</v>
      </c>
    </row>
    <row r="9945" spans="1:2" x14ac:dyDescent="0.25">
      <c r="A9945" s="65" t="s">
        <v>10264</v>
      </c>
      <c r="B9945" s="66">
        <v>492119</v>
      </c>
    </row>
    <row r="9946" spans="1:2" x14ac:dyDescent="0.25">
      <c r="A9946" s="65" t="s">
        <v>206</v>
      </c>
      <c r="B9946" s="66">
        <v>586196</v>
      </c>
    </row>
    <row r="9947" spans="1:2" x14ac:dyDescent="0.25">
      <c r="A9947" s="65" t="s">
        <v>10265</v>
      </c>
      <c r="B9947" s="66">
        <v>580197</v>
      </c>
    </row>
    <row r="9948" spans="1:2" x14ac:dyDescent="0.25">
      <c r="A9948" s="65" t="s">
        <v>1020</v>
      </c>
      <c r="B9948" s="66">
        <v>490506</v>
      </c>
    </row>
    <row r="9949" spans="1:2" x14ac:dyDescent="0.25">
      <c r="A9949" s="65" t="s">
        <v>10266</v>
      </c>
      <c r="B9949" s="66">
        <v>589229</v>
      </c>
    </row>
    <row r="9950" spans="1:2" x14ac:dyDescent="0.25">
      <c r="A9950" s="65" t="s">
        <v>10267</v>
      </c>
      <c r="B9950" s="66">
        <v>212110</v>
      </c>
    </row>
    <row r="9951" spans="1:2" x14ac:dyDescent="0.25">
      <c r="A9951" s="65" t="s">
        <v>10268</v>
      </c>
      <c r="B9951" s="66">
        <v>491581</v>
      </c>
    </row>
    <row r="9952" spans="1:2" x14ac:dyDescent="0.25">
      <c r="A9952" s="65" t="s">
        <v>10269</v>
      </c>
      <c r="B9952" s="66">
        <v>217888</v>
      </c>
    </row>
    <row r="9953" spans="1:2" x14ac:dyDescent="0.25">
      <c r="A9953" s="65" t="s">
        <v>10270</v>
      </c>
      <c r="B9953" s="66">
        <v>217985</v>
      </c>
    </row>
    <row r="9954" spans="1:2" x14ac:dyDescent="0.25">
      <c r="A9954" s="65" t="s">
        <v>10271</v>
      </c>
      <c r="B9954" s="66">
        <v>592618</v>
      </c>
    </row>
    <row r="9955" spans="1:2" x14ac:dyDescent="0.25">
      <c r="A9955" s="65" t="s">
        <v>207</v>
      </c>
      <c r="B9955" s="66">
        <v>589682</v>
      </c>
    </row>
    <row r="9956" spans="1:2" x14ac:dyDescent="0.25">
      <c r="A9956" s="65" t="s">
        <v>10272</v>
      </c>
      <c r="B9956" s="66">
        <v>592747</v>
      </c>
    </row>
    <row r="9957" spans="1:2" x14ac:dyDescent="0.25">
      <c r="A9957" s="65" t="s">
        <v>10273</v>
      </c>
      <c r="B9957" s="66">
        <v>64562</v>
      </c>
    </row>
    <row r="9958" spans="1:2" x14ac:dyDescent="0.25">
      <c r="A9958" s="65" t="s">
        <v>208</v>
      </c>
      <c r="B9958" s="66">
        <v>212343</v>
      </c>
    </row>
    <row r="9959" spans="1:2" x14ac:dyDescent="0.25">
      <c r="A9959" s="65" t="s">
        <v>10274</v>
      </c>
      <c r="B9959" s="66">
        <v>494585</v>
      </c>
    </row>
    <row r="9960" spans="1:2" x14ac:dyDescent="0.25">
      <c r="A9960" s="65" t="s">
        <v>10275</v>
      </c>
      <c r="B9960" s="66">
        <v>219771</v>
      </c>
    </row>
    <row r="9961" spans="1:2" x14ac:dyDescent="0.25">
      <c r="A9961" s="65" t="s">
        <v>12768</v>
      </c>
      <c r="B9961" s="66">
        <v>214978</v>
      </c>
    </row>
    <row r="9962" spans="1:2" x14ac:dyDescent="0.25">
      <c r="A9962" s="65" t="s">
        <v>10276</v>
      </c>
      <c r="B9962" s="66">
        <v>269190</v>
      </c>
    </row>
    <row r="9963" spans="1:2" x14ac:dyDescent="0.25">
      <c r="A9963" s="65" t="s">
        <v>10277</v>
      </c>
      <c r="B9963" s="66">
        <v>583811</v>
      </c>
    </row>
    <row r="9964" spans="1:2" x14ac:dyDescent="0.25">
      <c r="A9964" s="65" t="s">
        <v>10278</v>
      </c>
      <c r="B9964" s="66">
        <v>589326</v>
      </c>
    </row>
    <row r="9965" spans="1:2" x14ac:dyDescent="0.25">
      <c r="A9965" s="65" t="s">
        <v>10279</v>
      </c>
      <c r="B9965" s="66">
        <v>218353</v>
      </c>
    </row>
    <row r="9966" spans="1:2" x14ac:dyDescent="0.25">
      <c r="A9966" s="65" t="s">
        <v>10280</v>
      </c>
      <c r="B9966" s="66">
        <v>583882</v>
      </c>
    </row>
    <row r="9967" spans="1:2" x14ac:dyDescent="0.25">
      <c r="A9967" s="65" t="s">
        <v>10281</v>
      </c>
      <c r="B9967" s="66">
        <v>579778</v>
      </c>
    </row>
    <row r="9968" spans="1:2" x14ac:dyDescent="0.25">
      <c r="A9968" s="65" t="s">
        <v>12769</v>
      </c>
      <c r="B9968" s="66">
        <v>594505</v>
      </c>
    </row>
    <row r="9969" spans="1:2" x14ac:dyDescent="0.25">
      <c r="A9969" s="65" t="s">
        <v>10282</v>
      </c>
      <c r="B9969" s="66">
        <v>593123</v>
      </c>
    </row>
    <row r="9970" spans="1:2" x14ac:dyDescent="0.25">
      <c r="A9970" s="65" t="s">
        <v>10283</v>
      </c>
      <c r="B9970" s="66">
        <v>487310</v>
      </c>
    </row>
    <row r="9971" spans="1:2" x14ac:dyDescent="0.25">
      <c r="A9971" s="65" t="s">
        <v>10284</v>
      </c>
      <c r="B9971" s="66">
        <v>591174</v>
      </c>
    </row>
    <row r="9972" spans="1:2" x14ac:dyDescent="0.25">
      <c r="A9972" s="65" t="s">
        <v>10285</v>
      </c>
      <c r="B9972" s="66">
        <v>59771</v>
      </c>
    </row>
    <row r="9973" spans="1:2" x14ac:dyDescent="0.25">
      <c r="A9973" s="65" t="s">
        <v>209</v>
      </c>
      <c r="B9973" s="66">
        <v>583000</v>
      </c>
    </row>
    <row r="9974" spans="1:2" x14ac:dyDescent="0.25">
      <c r="A9974" s="65" t="s">
        <v>10286</v>
      </c>
      <c r="B9974" s="66">
        <v>591974</v>
      </c>
    </row>
    <row r="9975" spans="1:2" x14ac:dyDescent="0.25">
      <c r="A9975" s="65" t="s">
        <v>10287</v>
      </c>
      <c r="B9975" s="66">
        <v>547589</v>
      </c>
    </row>
    <row r="9976" spans="1:2" x14ac:dyDescent="0.25">
      <c r="A9976" s="65" t="s">
        <v>10288</v>
      </c>
      <c r="B9976" s="66">
        <v>210401</v>
      </c>
    </row>
    <row r="9977" spans="1:2" x14ac:dyDescent="0.25">
      <c r="A9977" s="65" t="s">
        <v>10289</v>
      </c>
      <c r="B9977" s="66">
        <v>298764</v>
      </c>
    </row>
    <row r="9978" spans="1:2" x14ac:dyDescent="0.25">
      <c r="A9978" s="65" t="s">
        <v>10290</v>
      </c>
      <c r="B9978" s="66">
        <v>211155</v>
      </c>
    </row>
    <row r="9979" spans="1:2" x14ac:dyDescent="0.25">
      <c r="A9979" s="65" t="s">
        <v>10291</v>
      </c>
      <c r="B9979" s="66">
        <v>3292</v>
      </c>
    </row>
    <row r="9980" spans="1:2" x14ac:dyDescent="0.25">
      <c r="A9980" s="65" t="s">
        <v>10292</v>
      </c>
      <c r="B9980" s="66">
        <v>344691</v>
      </c>
    </row>
    <row r="9981" spans="1:2" x14ac:dyDescent="0.25">
      <c r="A9981" s="65" t="s">
        <v>10293</v>
      </c>
      <c r="B9981" s="66">
        <v>588142</v>
      </c>
    </row>
    <row r="9982" spans="1:2" x14ac:dyDescent="0.25">
      <c r="A9982" s="65" t="s">
        <v>10294</v>
      </c>
      <c r="B9982" s="66">
        <v>273048</v>
      </c>
    </row>
    <row r="9983" spans="1:2" x14ac:dyDescent="0.25">
      <c r="A9983" s="65" t="s">
        <v>10295</v>
      </c>
      <c r="B9983" s="66">
        <v>582831</v>
      </c>
    </row>
    <row r="9984" spans="1:2" x14ac:dyDescent="0.25">
      <c r="A9984" s="65" t="s">
        <v>10296</v>
      </c>
      <c r="B9984" s="66">
        <v>269279</v>
      </c>
    </row>
    <row r="9985" spans="1:2" x14ac:dyDescent="0.25">
      <c r="A9985" s="65" t="s">
        <v>10297</v>
      </c>
      <c r="B9985" s="66">
        <v>262076</v>
      </c>
    </row>
    <row r="9986" spans="1:2" x14ac:dyDescent="0.25">
      <c r="A9986" s="65" t="s">
        <v>10298</v>
      </c>
      <c r="B9986" s="66">
        <v>583738</v>
      </c>
    </row>
    <row r="9987" spans="1:2" x14ac:dyDescent="0.25">
      <c r="A9987" s="65" t="s">
        <v>10299</v>
      </c>
      <c r="B9987" s="66">
        <v>490686</v>
      </c>
    </row>
    <row r="9988" spans="1:2" x14ac:dyDescent="0.25">
      <c r="A9988" s="65" t="s">
        <v>10300</v>
      </c>
      <c r="B9988" s="66">
        <v>592752</v>
      </c>
    </row>
    <row r="9989" spans="1:2" x14ac:dyDescent="0.25">
      <c r="A9989" s="65" t="s">
        <v>10301</v>
      </c>
      <c r="B9989" s="66">
        <v>575756</v>
      </c>
    </row>
    <row r="9990" spans="1:2" x14ac:dyDescent="0.25">
      <c r="A9990" s="65" t="s">
        <v>10302</v>
      </c>
      <c r="B9990" s="66">
        <v>592944</v>
      </c>
    </row>
    <row r="9991" spans="1:2" x14ac:dyDescent="0.25">
      <c r="A9991" s="65" t="s">
        <v>10303</v>
      </c>
      <c r="B9991" s="66">
        <v>374238</v>
      </c>
    </row>
    <row r="9992" spans="1:2" x14ac:dyDescent="0.25">
      <c r="A9992" s="65" t="s">
        <v>10304</v>
      </c>
      <c r="B9992" s="66">
        <v>593345</v>
      </c>
    </row>
    <row r="9993" spans="1:2" x14ac:dyDescent="0.25">
      <c r="A9993" s="65" t="s">
        <v>10305</v>
      </c>
      <c r="B9993" s="66">
        <v>3364</v>
      </c>
    </row>
    <row r="9994" spans="1:2" x14ac:dyDescent="0.25">
      <c r="A9994" s="65" t="s">
        <v>12770</v>
      </c>
      <c r="B9994" s="66">
        <v>594353</v>
      </c>
    </row>
    <row r="9995" spans="1:2" x14ac:dyDescent="0.25">
      <c r="A9995" s="65" t="s">
        <v>10306</v>
      </c>
      <c r="B9995" s="66">
        <v>3366</v>
      </c>
    </row>
    <row r="9996" spans="1:2" x14ac:dyDescent="0.25">
      <c r="A9996" s="65" t="s">
        <v>10307</v>
      </c>
      <c r="B9996" s="66">
        <v>593277</v>
      </c>
    </row>
    <row r="9997" spans="1:2" x14ac:dyDescent="0.25">
      <c r="A9997" s="65" t="s">
        <v>12771</v>
      </c>
      <c r="B9997" s="66">
        <v>593970</v>
      </c>
    </row>
    <row r="9998" spans="1:2" x14ac:dyDescent="0.25">
      <c r="A9998" s="65" t="s">
        <v>10308</v>
      </c>
      <c r="B9998" s="66">
        <v>487210</v>
      </c>
    </row>
    <row r="9999" spans="1:2" x14ac:dyDescent="0.25">
      <c r="A9999" s="65" t="s">
        <v>10309</v>
      </c>
      <c r="B9999" s="66">
        <v>593727</v>
      </c>
    </row>
    <row r="10000" spans="1:2" x14ac:dyDescent="0.25">
      <c r="A10000" s="65" t="s">
        <v>12772</v>
      </c>
      <c r="B10000" s="66">
        <v>594120</v>
      </c>
    </row>
    <row r="10001" spans="1:2" x14ac:dyDescent="0.25">
      <c r="A10001" s="65" t="s">
        <v>10310</v>
      </c>
      <c r="B10001" s="66">
        <v>592788</v>
      </c>
    </row>
    <row r="10002" spans="1:2" x14ac:dyDescent="0.25">
      <c r="A10002" s="65" t="s">
        <v>10311</v>
      </c>
      <c r="B10002" s="66">
        <v>584060</v>
      </c>
    </row>
    <row r="10003" spans="1:2" x14ac:dyDescent="0.25">
      <c r="A10003" s="65" t="s">
        <v>10312</v>
      </c>
      <c r="B10003" s="66">
        <v>586158</v>
      </c>
    </row>
    <row r="10004" spans="1:2" x14ac:dyDescent="0.25">
      <c r="A10004" s="65" t="s">
        <v>10313</v>
      </c>
      <c r="B10004" s="66">
        <v>593500</v>
      </c>
    </row>
    <row r="10005" spans="1:2" x14ac:dyDescent="0.25">
      <c r="A10005" s="65" t="s">
        <v>210</v>
      </c>
      <c r="B10005" s="66">
        <v>591696</v>
      </c>
    </row>
    <row r="10006" spans="1:2" x14ac:dyDescent="0.25">
      <c r="A10006" s="65" t="s">
        <v>10314</v>
      </c>
      <c r="B10006" s="66">
        <v>593308</v>
      </c>
    </row>
    <row r="10007" spans="1:2" x14ac:dyDescent="0.25">
      <c r="A10007" s="65" t="s">
        <v>10315</v>
      </c>
      <c r="B10007" s="66">
        <v>104959</v>
      </c>
    </row>
    <row r="10008" spans="1:2" x14ac:dyDescent="0.25">
      <c r="A10008" s="65" t="s">
        <v>10316</v>
      </c>
      <c r="B10008" s="66">
        <v>590285</v>
      </c>
    </row>
    <row r="10009" spans="1:2" x14ac:dyDescent="0.25">
      <c r="A10009" s="65" t="s">
        <v>10317</v>
      </c>
      <c r="B10009" s="66">
        <v>588672</v>
      </c>
    </row>
    <row r="10010" spans="1:2" x14ac:dyDescent="0.25">
      <c r="A10010" s="65" t="s">
        <v>10318</v>
      </c>
      <c r="B10010" s="66">
        <v>593650</v>
      </c>
    </row>
    <row r="10011" spans="1:2" x14ac:dyDescent="0.25">
      <c r="A10011" s="65" t="s">
        <v>10319</v>
      </c>
      <c r="B10011" s="66">
        <v>593282</v>
      </c>
    </row>
    <row r="10012" spans="1:2" x14ac:dyDescent="0.25">
      <c r="A10012" s="65" t="s">
        <v>10320</v>
      </c>
      <c r="B10012" s="66">
        <v>225480</v>
      </c>
    </row>
    <row r="10013" spans="1:2" x14ac:dyDescent="0.25">
      <c r="A10013" s="65" t="s">
        <v>12773</v>
      </c>
      <c r="B10013" s="66">
        <v>593973</v>
      </c>
    </row>
    <row r="10014" spans="1:2" x14ac:dyDescent="0.25">
      <c r="A10014" s="65" t="s">
        <v>211</v>
      </c>
      <c r="B10014" s="66">
        <v>591694</v>
      </c>
    </row>
    <row r="10015" spans="1:2" x14ac:dyDescent="0.25">
      <c r="A10015" s="65" t="s">
        <v>10321</v>
      </c>
      <c r="B10015" s="66">
        <v>492238</v>
      </c>
    </row>
    <row r="10016" spans="1:2" x14ac:dyDescent="0.25">
      <c r="A10016" s="65" t="s">
        <v>1021</v>
      </c>
      <c r="B10016" s="66">
        <v>487272</v>
      </c>
    </row>
    <row r="10017" spans="1:2" x14ac:dyDescent="0.25">
      <c r="A10017" s="65" t="s">
        <v>10322</v>
      </c>
      <c r="B10017" s="66">
        <v>576908</v>
      </c>
    </row>
    <row r="10018" spans="1:2" x14ac:dyDescent="0.25">
      <c r="A10018" s="65" t="s">
        <v>12774</v>
      </c>
      <c r="B10018" s="66">
        <v>594144</v>
      </c>
    </row>
    <row r="10019" spans="1:2" x14ac:dyDescent="0.25">
      <c r="A10019" s="65" t="s">
        <v>12775</v>
      </c>
      <c r="B10019" s="66">
        <v>592879</v>
      </c>
    </row>
    <row r="10020" spans="1:2" x14ac:dyDescent="0.25">
      <c r="A10020" s="65" t="s">
        <v>12775</v>
      </c>
      <c r="B10020" s="66">
        <v>594122</v>
      </c>
    </row>
    <row r="10021" spans="1:2" x14ac:dyDescent="0.25">
      <c r="A10021" s="65" t="s">
        <v>10323</v>
      </c>
      <c r="B10021" s="66">
        <v>487159</v>
      </c>
    </row>
    <row r="10022" spans="1:2" x14ac:dyDescent="0.25">
      <c r="A10022" s="65" t="s">
        <v>12776</v>
      </c>
      <c r="B10022" s="66">
        <v>593891</v>
      </c>
    </row>
    <row r="10023" spans="1:2" x14ac:dyDescent="0.25">
      <c r="A10023" s="65" t="s">
        <v>12777</v>
      </c>
      <c r="B10023" s="66">
        <v>594399</v>
      </c>
    </row>
    <row r="10024" spans="1:2" x14ac:dyDescent="0.25">
      <c r="A10024" s="65" t="s">
        <v>10324</v>
      </c>
      <c r="B10024" s="66">
        <v>580021</v>
      </c>
    </row>
    <row r="10025" spans="1:2" x14ac:dyDescent="0.25">
      <c r="A10025" s="65" t="s">
        <v>212</v>
      </c>
      <c r="B10025" s="66">
        <v>590277</v>
      </c>
    </row>
    <row r="10026" spans="1:2" x14ac:dyDescent="0.25">
      <c r="A10026" s="65" t="s">
        <v>10325</v>
      </c>
      <c r="B10026" s="66">
        <v>593423</v>
      </c>
    </row>
    <row r="10027" spans="1:2" x14ac:dyDescent="0.25">
      <c r="A10027" s="65" t="s">
        <v>10326</v>
      </c>
      <c r="B10027" s="66">
        <v>580375</v>
      </c>
    </row>
    <row r="10028" spans="1:2" x14ac:dyDescent="0.25">
      <c r="A10028" s="65" t="s">
        <v>10327</v>
      </c>
      <c r="B10028" s="66">
        <v>63960</v>
      </c>
    </row>
    <row r="10029" spans="1:2" x14ac:dyDescent="0.25">
      <c r="A10029" s="65" t="s">
        <v>10328</v>
      </c>
      <c r="B10029" s="66">
        <v>593041</v>
      </c>
    </row>
    <row r="10030" spans="1:2" x14ac:dyDescent="0.25">
      <c r="A10030" s="65" t="s">
        <v>10329</v>
      </c>
      <c r="B10030" s="66">
        <v>490020</v>
      </c>
    </row>
    <row r="10031" spans="1:2" x14ac:dyDescent="0.25">
      <c r="A10031" s="65" t="s">
        <v>10330</v>
      </c>
      <c r="B10031" s="66">
        <v>576588</v>
      </c>
    </row>
    <row r="10032" spans="1:2" x14ac:dyDescent="0.25">
      <c r="A10032" s="65" t="s">
        <v>10331</v>
      </c>
      <c r="B10032" s="66">
        <v>576379</v>
      </c>
    </row>
    <row r="10033" spans="1:2" x14ac:dyDescent="0.25">
      <c r="A10033" s="65" t="s">
        <v>213</v>
      </c>
      <c r="B10033" s="66">
        <v>589443</v>
      </c>
    </row>
    <row r="10034" spans="1:2" x14ac:dyDescent="0.25">
      <c r="A10034" s="65" t="s">
        <v>214</v>
      </c>
      <c r="B10034" s="66">
        <v>216086</v>
      </c>
    </row>
    <row r="10035" spans="1:2" x14ac:dyDescent="0.25">
      <c r="A10035" s="65" t="s">
        <v>10332</v>
      </c>
      <c r="B10035" s="66">
        <v>587327</v>
      </c>
    </row>
    <row r="10036" spans="1:2" x14ac:dyDescent="0.25">
      <c r="A10036" s="65" t="s">
        <v>10333</v>
      </c>
      <c r="B10036" s="66">
        <v>492199</v>
      </c>
    </row>
    <row r="10037" spans="1:2" x14ac:dyDescent="0.25">
      <c r="A10037" s="65" t="s">
        <v>10334</v>
      </c>
      <c r="B10037" s="66">
        <v>583857</v>
      </c>
    </row>
    <row r="10038" spans="1:2" x14ac:dyDescent="0.25">
      <c r="A10038" s="65" t="s">
        <v>10335</v>
      </c>
      <c r="B10038" s="66">
        <v>106752</v>
      </c>
    </row>
    <row r="10039" spans="1:2" x14ac:dyDescent="0.25">
      <c r="A10039" s="65" t="s">
        <v>10336</v>
      </c>
      <c r="B10039" s="66">
        <v>589702</v>
      </c>
    </row>
    <row r="10040" spans="1:2" x14ac:dyDescent="0.25">
      <c r="A10040" s="65" t="s">
        <v>10337</v>
      </c>
      <c r="B10040" s="66">
        <v>491000</v>
      </c>
    </row>
    <row r="10041" spans="1:2" x14ac:dyDescent="0.25">
      <c r="A10041" s="65" t="s">
        <v>10338</v>
      </c>
      <c r="B10041" s="66">
        <v>104747</v>
      </c>
    </row>
    <row r="10042" spans="1:2" x14ac:dyDescent="0.25">
      <c r="A10042" s="65" t="s">
        <v>10339</v>
      </c>
      <c r="B10042" s="66">
        <v>494503</v>
      </c>
    </row>
    <row r="10043" spans="1:2" x14ac:dyDescent="0.25">
      <c r="A10043" s="65" t="s">
        <v>10340</v>
      </c>
      <c r="B10043" s="66">
        <v>580829</v>
      </c>
    </row>
    <row r="10044" spans="1:2" x14ac:dyDescent="0.25">
      <c r="A10044" s="65" t="s">
        <v>10341</v>
      </c>
      <c r="B10044" s="66">
        <v>491494</v>
      </c>
    </row>
    <row r="10045" spans="1:2" x14ac:dyDescent="0.25">
      <c r="A10045" s="65" t="s">
        <v>10342</v>
      </c>
      <c r="B10045" s="66">
        <v>589278</v>
      </c>
    </row>
    <row r="10046" spans="1:2" x14ac:dyDescent="0.25">
      <c r="A10046" s="65" t="s">
        <v>10343</v>
      </c>
      <c r="B10046" s="66">
        <v>584494</v>
      </c>
    </row>
    <row r="10047" spans="1:2" x14ac:dyDescent="0.25">
      <c r="A10047" s="65" t="s">
        <v>10344</v>
      </c>
      <c r="B10047" s="66">
        <v>226257</v>
      </c>
    </row>
    <row r="10048" spans="1:2" x14ac:dyDescent="0.25">
      <c r="A10048" s="65" t="s">
        <v>10345</v>
      </c>
      <c r="B10048" s="66">
        <v>269353</v>
      </c>
    </row>
    <row r="10049" spans="1:2" x14ac:dyDescent="0.25">
      <c r="A10049" s="65" t="s">
        <v>10344</v>
      </c>
      <c r="B10049" s="66">
        <v>493503</v>
      </c>
    </row>
    <row r="10050" spans="1:2" x14ac:dyDescent="0.25">
      <c r="A10050" s="65" t="s">
        <v>10344</v>
      </c>
      <c r="B10050" s="66">
        <v>496047</v>
      </c>
    </row>
    <row r="10051" spans="1:2" x14ac:dyDescent="0.25">
      <c r="A10051" s="65" t="s">
        <v>10344</v>
      </c>
      <c r="B10051" s="66">
        <v>577826</v>
      </c>
    </row>
    <row r="10052" spans="1:2" x14ac:dyDescent="0.25">
      <c r="A10052" s="65" t="s">
        <v>10344</v>
      </c>
      <c r="B10052" s="66">
        <v>583920</v>
      </c>
    </row>
    <row r="10053" spans="1:2" x14ac:dyDescent="0.25">
      <c r="A10053" s="65" t="s">
        <v>10346</v>
      </c>
      <c r="B10053" s="66">
        <v>586769</v>
      </c>
    </row>
    <row r="10054" spans="1:2" x14ac:dyDescent="0.25">
      <c r="A10054" s="65" t="s">
        <v>215</v>
      </c>
      <c r="B10054" s="66">
        <v>580398</v>
      </c>
    </row>
    <row r="10055" spans="1:2" x14ac:dyDescent="0.25">
      <c r="A10055" s="65" t="s">
        <v>10347</v>
      </c>
      <c r="B10055" s="66">
        <v>580726</v>
      </c>
    </row>
    <row r="10056" spans="1:2" x14ac:dyDescent="0.25">
      <c r="A10056" s="65" t="s">
        <v>10348</v>
      </c>
      <c r="B10056" s="66">
        <v>216103</v>
      </c>
    </row>
    <row r="10057" spans="1:2" x14ac:dyDescent="0.25">
      <c r="A10057" s="65" t="s">
        <v>10349</v>
      </c>
      <c r="B10057" s="66">
        <v>576167</v>
      </c>
    </row>
    <row r="10058" spans="1:2" x14ac:dyDescent="0.25">
      <c r="A10058" s="65" t="s">
        <v>10350</v>
      </c>
      <c r="B10058" s="66">
        <v>493342</v>
      </c>
    </row>
    <row r="10059" spans="1:2" x14ac:dyDescent="0.25">
      <c r="A10059" s="65" t="s">
        <v>10350</v>
      </c>
      <c r="B10059" s="66">
        <v>577006</v>
      </c>
    </row>
    <row r="10060" spans="1:2" x14ac:dyDescent="0.25">
      <c r="A10060" s="65" t="s">
        <v>10350</v>
      </c>
      <c r="B10060" s="66">
        <v>577490</v>
      </c>
    </row>
    <row r="10061" spans="1:2" x14ac:dyDescent="0.25">
      <c r="A10061" s="65" t="s">
        <v>10350</v>
      </c>
      <c r="B10061" s="66">
        <v>577772</v>
      </c>
    </row>
    <row r="10062" spans="1:2" x14ac:dyDescent="0.25">
      <c r="A10062" s="65" t="s">
        <v>10351</v>
      </c>
      <c r="B10062" s="66">
        <v>59775</v>
      </c>
    </row>
    <row r="10063" spans="1:2" x14ac:dyDescent="0.25">
      <c r="A10063" s="65" t="s">
        <v>10351</v>
      </c>
      <c r="B10063" s="66">
        <v>59776</v>
      </c>
    </row>
    <row r="10064" spans="1:2" x14ac:dyDescent="0.25">
      <c r="A10064" s="65" t="s">
        <v>10352</v>
      </c>
      <c r="B10064" s="66">
        <v>374252</v>
      </c>
    </row>
    <row r="10065" spans="1:2" x14ac:dyDescent="0.25">
      <c r="A10065" s="65" t="s">
        <v>10353</v>
      </c>
      <c r="B10065" s="66">
        <v>575152</v>
      </c>
    </row>
    <row r="10066" spans="1:2" x14ac:dyDescent="0.25">
      <c r="A10066" s="65" t="s">
        <v>10353</v>
      </c>
      <c r="B10066" s="66">
        <v>64003</v>
      </c>
    </row>
    <row r="10067" spans="1:2" x14ac:dyDescent="0.25">
      <c r="A10067" s="65" t="s">
        <v>10354</v>
      </c>
      <c r="B10067" s="66">
        <v>218358</v>
      </c>
    </row>
    <row r="10068" spans="1:2" x14ac:dyDescent="0.25">
      <c r="A10068" s="65" t="s">
        <v>10355</v>
      </c>
      <c r="B10068" s="66">
        <v>225481</v>
      </c>
    </row>
    <row r="10069" spans="1:2" x14ac:dyDescent="0.25">
      <c r="A10069" s="65" t="s">
        <v>10355</v>
      </c>
      <c r="B10069" s="66">
        <v>492546</v>
      </c>
    </row>
    <row r="10070" spans="1:2" x14ac:dyDescent="0.25">
      <c r="A10070" s="65" t="s">
        <v>10356</v>
      </c>
      <c r="B10070" s="66">
        <v>59781</v>
      </c>
    </row>
    <row r="10071" spans="1:2" x14ac:dyDescent="0.25">
      <c r="A10071" s="65" t="s">
        <v>1022</v>
      </c>
      <c r="B10071" s="66">
        <v>592424</v>
      </c>
    </row>
    <row r="10072" spans="1:2" x14ac:dyDescent="0.25">
      <c r="A10072" s="65" t="s">
        <v>10357</v>
      </c>
      <c r="B10072" s="66">
        <v>591373</v>
      </c>
    </row>
    <row r="10073" spans="1:2" x14ac:dyDescent="0.25">
      <c r="A10073" s="65" t="s">
        <v>10358</v>
      </c>
      <c r="B10073" s="66">
        <v>589979</v>
      </c>
    </row>
    <row r="10074" spans="1:2" x14ac:dyDescent="0.25">
      <c r="A10074" s="65" t="s">
        <v>10359</v>
      </c>
      <c r="B10074" s="66">
        <v>582786</v>
      </c>
    </row>
    <row r="10075" spans="1:2" x14ac:dyDescent="0.25">
      <c r="A10075" s="65" t="s">
        <v>12778</v>
      </c>
      <c r="B10075" s="66">
        <v>593827</v>
      </c>
    </row>
    <row r="10076" spans="1:2" x14ac:dyDescent="0.25">
      <c r="A10076" s="65" t="s">
        <v>10360</v>
      </c>
      <c r="B10076" s="66">
        <v>269440</v>
      </c>
    </row>
    <row r="10077" spans="1:2" x14ac:dyDescent="0.25">
      <c r="A10077" s="65" t="s">
        <v>10361</v>
      </c>
      <c r="B10077" s="66">
        <v>592759</v>
      </c>
    </row>
    <row r="10078" spans="1:2" x14ac:dyDescent="0.25">
      <c r="A10078" s="65" t="s">
        <v>1023</v>
      </c>
      <c r="B10078" s="66">
        <v>592223</v>
      </c>
    </row>
    <row r="10079" spans="1:2" x14ac:dyDescent="0.25">
      <c r="A10079" s="65" t="s">
        <v>10362</v>
      </c>
      <c r="B10079" s="66">
        <v>588727</v>
      </c>
    </row>
    <row r="10080" spans="1:2" x14ac:dyDescent="0.25">
      <c r="A10080" s="65" t="s">
        <v>10363</v>
      </c>
      <c r="B10080" s="66">
        <v>275887</v>
      </c>
    </row>
    <row r="10081" spans="1:2" x14ac:dyDescent="0.25">
      <c r="A10081" s="65" t="s">
        <v>10364</v>
      </c>
      <c r="B10081" s="66">
        <v>105477</v>
      </c>
    </row>
    <row r="10082" spans="1:2" x14ac:dyDescent="0.25">
      <c r="A10082" s="65" t="s">
        <v>10365</v>
      </c>
      <c r="B10082" s="66">
        <v>105480</v>
      </c>
    </row>
    <row r="10083" spans="1:2" x14ac:dyDescent="0.25">
      <c r="A10083" s="65" t="s">
        <v>10366</v>
      </c>
      <c r="B10083" s="66">
        <v>576094</v>
      </c>
    </row>
    <row r="10084" spans="1:2" x14ac:dyDescent="0.25">
      <c r="A10084" s="65" t="s">
        <v>10367</v>
      </c>
      <c r="B10084" s="66">
        <v>587735</v>
      </c>
    </row>
    <row r="10085" spans="1:2" x14ac:dyDescent="0.25">
      <c r="A10085" s="65" t="s">
        <v>10368</v>
      </c>
      <c r="B10085" s="66">
        <v>277431</v>
      </c>
    </row>
    <row r="10086" spans="1:2" x14ac:dyDescent="0.25">
      <c r="A10086" s="65" t="s">
        <v>10369</v>
      </c>
      <c r="B10086" s="66">
        <v>104178</v>
      </c>
    </row>
    <row r="10087" spans="1:2" x14ac:dyDescent="0.25">
      <c r="A10087" s="65" t="s">
        <v>10370</v>
      </c>
      <c r="B10087" s="66">
        <v>574844</v>
      </c>
    </row>
    <row r="10088" spans="1:2" x14ac:dyDescent="0.25">
      <c r="A10088" s="65" t="s">
        <v>216</v>
      </c>
      <c r="B10088" s="66">
        <v>578442</v>
      </c>
    </row>
    <row r="10089" spans="1:2" x14ac:dyDescent="0.25">
      <c r="A10089" s="65" t="s">
        <v>10371</v>
      </c>
      <c r="B10089" s="66">
        <v>59785</v>
      </c>
    </row>
    <row r="10090" spans="1:2" x14ac:dyDescent="0.25">
      <c r="A10090" s="65" t="s">
        <v>10372</v>
      </c>
      <c r="B10090" s="66">
        <v>490388</v>
      </c>
    </row>
    <row r="10091" spans="1:2" x14ac:dyDescent="0.25">
      <c r="A10091" s="65" t="s">
        <v>10373</v>
      </c>
      <c r="B10091" s="66">
        <v>580901</v>
      </c>
    </row>
    <row r="10092" spans="1:2" x14ac:dyDescent="0.25">
      <c r="A10092" s="65" t="s">
        <v>10374</v>
      </c>
      <c r="B10092" s="66">
        <v>577437</v>
      </c>
    </row>
    <row r="10093" spans="1:2" x14ac:dyDescent="0.25">
      <c r="A10093" s="65" t="s">
        <v>10375</v>
      </c>
      <c r="B10093" s="66">
        <v>104215</v>
      </c>
    </row>
    <row r="10094" spans="1:2" x14ac:dyDescent="0.25">
      <c r="A10094" s="65" t="s">
        <v>10376</v>
      </c>
      <c r="B10094" s="66">
        <v>593360</v>
      </c>
    </row>
    <row r="10095" spans="1:2" x14ac:dyDescent="0.25">
      <c r="A10095" s="65" t="s">
        <v>10377</v>
      </c>
      <c r="B10095" s="66">
        <v>593586</v>
      </c>
    </row>
    <row r="10096" spans="1:2" x14ac:dyDescent="0.25">
      <c r="A10096" s="65" t="s">
        <v>12779</v>
      </c>
      <c r="B10096" s="66">
        <v>590564</v>
      </c>
    </row>
    <row r="10097" spans="1:2" x14ac:dyDescent="0.25">
      <c r="A10097" s="65" t="s">
        <v>10378</v>
      </c>
      <c r="B10097" s="66">
        <v>593534</v>
      </c>
    </row>
    <row r="10098" spans="1:2" x14ac:dyDescent="0.25">
      <c r="A10098" s="65" t="s">
        <v>12780</v>
      </c>
      <c r="B10098" s="66">
        <v>590602</v>
      </c>
    </row>
    <row r="10099" spans="1:2" x14ac:dyDescent="0.25">
      <c r="A10099" s="65" t="s">
        <v>10379</v>
      </c>
      <c r="B10099" s="66">
        <v>212426</v>
      </c>
    </row>
    <row r="10100" spans="1:2" x14ac:dyDescent="0.25">
      <c r="A10100" s="65" t="s">
        <v>12781</v>
      </c>
      <c r="B10100" s="66">
        <v>593955</v>
      </c>
    </row>
    <row r="10101" spans="1:2" x14ac:dyDescent="0.25">
      <c r="A10101" s="65" t="s">
        <v>10380</v>
      </c>
      <c r="B10101" s="66">
        <v>593478</v>
      </c>
    </row>
    <row r="10102" spans="1:2" x14ac:dyDescent="0.25">
      <c r="A10102" s="65" t="s">
        <v>10381</v>
      </c>
      <c r="B10102" s="66">
        <v>584560</v>
      </c>
    </row>
    <row r="10103" spans="1:2" x14ac:dyDescent="0.25">
      <c r="A10103" s="65" t="s">
        <v>217</v>
      </c>
      <c r="B10103" s="66">
        <v>591621</v>
      </c>
    </row>
    <row r="10104" spans="1:2" x14ac:dyDescent="0.25">
      <c r="A10104" s="65" t="s">
        <v>12782</v>
      </c>
      <c r="B10104" s="66">
        <v>590563</v>
      </c>
    </row>
    <row r="10105" spans="1:2" x14ac:dyDescent="0.25">
      <c r="A10105" s="65" t="s">
        <v>218</v>
      </c>
      <c r="B10105" s="66">
        <v>45199</v>
      </c>
    </row>
    <row r="10106" spans="1:2" x14ac:dyDescent="0.25">
      <c r="A10106" s="65" t="s">
        <v>10382</v>
      </c>
      <c r="B10106" s="66">
        <v>579465</v>
      </c>
    </row>
    <row r="10107" spans="1:2" x14ac:dyDescent="0.25">
      <c r="A10107" s="65" t="s">
        <v>10383</v>
      </c>
      <c r="B10107" s="66">
        <v>582811</v>
      </c>
    </row>
    <row r="10108" spans="1:2" x14ac:dyDescent="0.25">
      <c r="A10108" s="65" t="s">
        <v>1024</v>
      </c>
      <c r="B10108" s="66">
        <v>592454</v>
      </c>
    </row>
    <row r="10109" spans="1:2" x14ac:dyDescent="0.25">
      <c r="A10109" s="65" t="s">
        <v>10384</v>
      </c>
      <c r="B10109" s="66">
        <v>577987</v>
      </c>
    </row>
    <row r="10110" spans="1:2" x14ac:dyDescent="0.25">
      <c r="A10110" s="65" t="s">
        <v>10385</v>
      </c>
      <c r="B10110" s="66">
        <v>487026</v>
      </c>
    </row>
    <row r="10111" spans="1:2" x14ac:dyDescent="0.25">
      <c r="A10111" s="65" t="s">
        <v>10386</v>
      </c>
      <c r="B10111" s="66">
        <v>494505</v>
      </c>
    </row>
    <row r="10112" spans="1:2" x14ac:dyDescent="0.25">
      <c r="A10112" s="65" t="s">
        <v>10387</v>
      </c>
      <c r="B10112" s="66">
        <v>216247</v>
      </c>
    </row>
    <row r="10113" spans="1:2" x14ac:dyDescent="0.25">
      <c r="A10113" s="65" t="s">
        <v>10388</v>
      </c>
      <c r="B10113" s="66">
        <v>59787</v>
      </c>
    </row>
    <row r="10114" spans="1:2" x14ac:dyDescent="0.25">
      <c r="A10114" s="65" t="s">
        <v>10389</v>
      </c>
      <c r="B10114" s="66">
        <v>66127</v>
      </c>
    </row>
    <row r="10115" spans="1:2" x14ac:dyDescent="0.25">
      <c r="A10115" s="65" t="s">
        <v>10390</v>
      </c>
      <c r="B10115" s="66">
        <v>582233</v>
      </c>
    </row>
    <row r="10116" spans="1:2" x14ac:dyDescent="0.25">
      <c r="A10116" s="65" t="s">
        <v>10391</v>
      </c>
      <c r="B10116" s="66">
        <v>593415</v>
      </c>
    </row>
    <row r="10117" spans="1:2" x14ac:dyDescent="0.25">
      <c r="A10117" s="65" t="s">
        <v>10392</v>
      </c>
      <c r="B10117" s="66">
        <v>216192</v>
      </c>
    </row>
    <row r="10118" spans="1:2" x14ac:dyDescent="0.25">
      <c r="A10118" s="65" t="s">
        <v>10392</v>
      </c>
      <c r="B10118" s="66">
        <v>216194</v>
      </c>
    </row>
    <row r="10119" spans="1:2" x14ac:dyDescent="0.25">
      <c r="A10119" s="65" t="s">
        <v>10392</v>
      </c>
      <c r="B10119" s="66">
        <v>216191</v>
      </c>
    </row>
    <row r="10120" spans="1:2" x14ac:dyDescent="0.25">
      <c r="A10120" s="65" t="s">
        <v>10392</v>
      </c>
      <c r="B10120" s="66">
        <v>491551</v>
      </c>
    </row>
    <row r="10121" spans="1:2" x14ac:dyDescent="0.25">
      <c r="A10121" s="65" t="s">
        <v>10393</v>
      </c>
      <c r="B10121" s="66">
        <v>492667</v>
      </c>
    </row>
    <row r="10122" spans="1:2" x14ac:dyDescent="0.25">
      <c r="A10122" s="65" t="s">
        <v>10392</v>
      </c>
      <c r="B10122" s="66">
        <v>64052</v>
      </c>
    </row>
    <row r="10123" spans="1:2" x14ac:dyDescent="0.25">
      <c r="A10123" s="65" t="s">
        <v>10394</v>
      </c>
      <c r="B10123" s="66">
        <v>592783</v>
      </c>
    </row>
    <row r="10124" spans="1:2" x14ac:dyDescent="0.25">
      <c r="A10124" s="65" t="s">
        <v>10395</v>
      </c>
      <c r="B10124" s="66">
        <v>591234</v>
      </c>
    </row>
    <row r="10125" spans="1:2" x14ac:dyDescent="0.25">
      <c r="A10125" s="65" t="s">
        <v>10396</v>
      </c>
      <c r="B10125" s="66">
        <v>579846</v>
      </c>
    </row>
    <row r="10126" spans="1:2" x14ac:dyDescent="0.25">
      <c r="A10126" s="65" t="s">
        <v>12783</v>
      </c>
      <c r="B10126" s="66">
        <v>594086</v>
      </c>
    </row>
    <row r="10127" spans="1:2" x14ac:dyDescent="0.25">
      <c r="A10127" s="65" t="s">
        <v>10397</v>
      </c>
      <c r="B10127" s="66">
        <v>276547</v>
      </c>
    </row>
    <row r="10128" spans="1:2" x14ac:dyDescent="0.25">
      <c r="A10128" s="65" t="s">
        <v>10398</v>
      </c>
      <c r="B10128" s="66">
        <v>592711</v>
      </c>
    </row>
    <row r="10129" spans="1:2" x14ac:dyDescent="0.25">
      <c r="A10129" s="65" t="s">
        <v>10399</v>
      </c>
      <c r="B10129" s="66">
        <v>3268</v>
      </c>
    </row>
    <row r="10130" spans="1:2" x14ac:dyDescent="0.25">
      <c r="A10130" s="65" t="s">
        <v>10400</v>
      </c>
      <c r="B10130" s="66">
        <v>575396</v>
      </c>
    </row>
    <row r="10131" spans="1:2" x14ac:dyDescent="0.25">
      <c r="A10131" s="65" t="s">
        <v>12784</v>
      </c>
      <c r="B10131" s="66">
        <v>594194</v>
      </c>
    </row>
    <row r="10132" spans="1:2" x14ac:dyDescent="0.25">
      <c r="A10132" s="65" t="s">
        <v>10401</v>
      </c>
      <c r="B10132" s="66">
        <v>593439</v>
      </c>
    </row>
    <row r="10133" spans="1:2" x14ac:dyDescent="0.25">
      <c r="A10133" s="65" t="s">
        <v>219</v>
      </c>
      <c r="B10133" s="66">
        <v>579530</v>
      </c>
    </row>
    <row r="10134" spans="1:2" x14ac:dyDescent="0.25">
      <c r="A10134" s="65" t="s">
        <v>219</v>
      </c>
      <c r="B10134" s="66">
        <v>587079</v>
      </c>
    </row>
    <row r="10135" spans="1:2" x14ac:dyDescent="0.25">
      <c r="A10135" s="65" t="s">
        <v>220</v>
      </c>
      <c r="B10135" s="66">
        <v>492560</v>
      </c>
    </row>
    <row r="10136" spans="1:2" x14ac:dyDescent="0.25">
      <c r="A10136" s="65" t="s">
        <v>10402</v>
      </c>
      <c r="B10136" s="66">
        <v>593591</v>
      </c>
    </row>
    <row r="10137" spans="1:2" x14ac:dyDescent="0.25">
      <c r="A10137" s="65" t="s">
        <v>10403</v>
      </c>
      <c r="B10137" s="66">
        <v>575601</v>
      </c>
    </row>
    <row r="10138" spans="1:2" x14ac:dyDescent="0.25">
      <c r="A10138" s="65" t="s">
        <v>10404</v>
      </c>
      <c r="B10138" s="66">
        <v>269579</v>
      </c>
    </row>
    <row r="10139" spans="1:2" x14ac:dyDescent="0.25">
      <c r="A10139" s="65" t="s">
        <v>10405</v>
      </c>
      <c r="B10139" s="66">
        <v>216224</v>
      </c>
    </row>
    <row r="10140" spans="1:2" x14ac:dyDescent="0.25">
      <c r="A10140" s="65" t="s">
        <v>10406</v>
      </c>
      <c r="B10140" s="66">
        <v>225042</v>
      </c>
    </row>
    <row r="10141" spans="1:2" x14ac:dyDescent="0.25">
      <c r="A10141" s="65" t="s">
        <v>10407</v>
      </c>
      <c r="B10141" s="66">
        <v>487241</v>
      </c>
    </row>
    <row r="10142" spans="1:2" x14ac:dyDescent="0.25">
      <c r="A10142" s="65" t="s">
        <v>10408</v>
      </c>
      <c r="B10142" s="66">
        <v>582502</v>
      </c>
    </row>
    <row r="10143" spans="1:2" x14ac:dyDescent="0.25">
      <c r="A10143" s="65" t="s">
        <v>10409</v>
      </c>
      <c r="B10143" s="66">
        <v>590406</v>
      </c>
    </row>
    <row r="10144" spans="1:2" x14ac:dyDescent="0.25">
      <c r="A10144" s="65" t="s">
        <v>12785</v>
      </c>
      <c r="B10144" s="66">
        <v>594088</v>
      </c>
    </row>
    <row r="10145" spans="1:2" x14ac:dyDescent="0.25">
      <c r="A10145" s="65" t="s">
        <v>10410</v>
      </c>
      <c r="B10145" s="66">
        <v>592590</v>
      </c>
    </row>
    <row r="10146" spans="1:2" x14ac:dyDescent="0.25">
      <c r="A10146" s="65" t="s">
        <v>221</v>
      </c>
      <c r="B10146" s="66">
        <v>278140</v>
      </c>
    </row>
    <row r="10147" spans="1:2" x14ac:dyDescent="0.25">
      <c r="A10147" s="65" t="s">
        <v>10411</v>
      </c>
      <c r="B10147" s="66">
        <v>591421</v>
      </c>
    </row>
    <row r="10148" spans="1:2" x14ac:dyDescent="0.25">
      <c r="A10148" s="65" t="s">
        <v>10412</v>
      </c>
      <c r="B10148" s="66">
        <v>578032</v>
      </c>
    </row>
    <row r="10149" spans="1:2" x14ac:dyDescent="0.25">
      <c r="A10149" s="65" t="s">
        <v>10413</v>
      </c>
      <c r="B10149" s="66">
        <v>590583</v>
      </c>
    </row>
    <row r="10150" spans="1:2" x14ac:dyDescent="0.25">
      <c r="A10150" s="65" t="s">
        <v>10414</v>
      </c>
      <c r="B10150" s="66">
        <v>577728</v>
      </c>
    </row>
    <row r="10151" spans="1:2" x14ac:dyDescent="0.25">
      <c r="A10151" s="65" t="s">
        <v>10415</v>
      </c>
      <c r="B10151" s="66">
        <v>584106</v>
      </c>
    </row>
    <row r="10152" spans="1:2" x14ac:dyDescent="0.25">
      <c r="A10152" s="65" t="s">
        <v>10416</v>
      </c>
      <c r="B10152" s="66">
        <v>582051</v>
      </c>
    </row>
    <row r="10153" spans="1:2" x14ac:dyDescent="0.25">
      <c r="A10153" s="65" t="s">
        <v>10417</v>
      </c>
      <c r="B10153" s="66">
        <v>585639</v>
      </c>
    </row>
    <row r="10154" spans="1:2" x14ac:dyDescent="0.25">
      <c r="A10154" s="65" t="s">
        <v>12786</v>
      </c>
      <c r="B10154" s="66">
        <v>587774</v>
      </c>
    </row>
    <row r="10155" spans="1:2" x14ac:dyDescent="0.25">
      <c r="A10155" s="65" t="s">
        <v>10418</v>
      </c>
      <c r="B10155" s="66">
        <v>592947</v>
      </c>
    </row>
    <row r="10156" spans="1:2" x14ac:dyDescent="0.25">
      <c r="A10156" s="65" t="s">
        <v>10419</v>
      </c>
      <c r="B10156" s="66">
        <v>374877</v>
      </c>
    </row>
    <row r="10157" spans="1:2" x14ac:dyDescent="0.25">
      <c r="A10157" s="65" t="s">
        <v>10420</v>
      </c>
      <c r="B10157" s="66">
        <v>590024</v>
      </c>
    </row>
    <row r="10158" spans="1:2" x14ac:dyDescent="0.25">
      <c r="A10158" s="65" t="s">
        <v>10421</v>
      </c>
      <c r="B10158" s="66">
        <v>225483</v>
      </c>
    </row>
    <row r="10159" spans="1:2" x14ac:dyDescent="0.25">
      <c r="A10159" s="65" t="s">
        <v>222</v>
      </c>
      <c r="B10159" s="66">
        <v>591643</v>
      </c>
    </row>
    <row r="10160" spans="1:2" x14ac:dyDescent="0.25">
      <c r="A10160" s="65" t="s">
        <v>10422</v>
      </c>
      <c r="B10160" s="66">
        <v>216262</v>
      </c>
    </row>
    <row r="10161" spans="1:2" x14ac:dyDescent="0.25">
      <c r="A10161" s="65" t="s">
        <v>222</v>
      </c>
      <c r="B10161" s="66">
        <v>218376</v>
      </c>
    </row>
    <row r="10162" spans="1:2" x14ac:dyDescent="0.25">
      <c r="A10162" s="65" t="s">
        <v>10422</v>
      </c>
      <c r="B10162" s="66">
        <v>269671</v>
      </c>
    </row>
    <row r="10163" spans="1:2" x14ac:dyDescent="0.25">
      <c r="A10163" s="65" t="s">
        <v>222</v>
      </c>
      <c r="B10163" s="66">
        <v>576956</v>
      </c>
    </row>
    <row r="10164" spans="1:2" x14ac:dyDescent="0.25">
      <c r="A10164" s="65" t="s">
        <v>222</v>
      </c>
      <c r="B10164" s="66">
        <v>588492</v>
      </c>
    </row>
    <row r="10165" spans="1:2" x14ac:dyDescent="0.25">
      <c r="A10165" s="65" t="s">
        <v>222</v>
      </c>
      <c r="B10165" s="66">
        <v>588487</v>
      </c>
    </row>
    <row r="10166" spans="1:2" x14ac:dyDescent="0.25">
      <c r="A10166" s="65" t="s">
        <v>10423</v>
      </c>
      <c r="B10166" s="66">
        <v>104753</v>
      </c>
    </row>
    <row r="10167" spans="1:2" x14ac:dyDescent="0.25">
      <c r="A10167" s="65" t="s">
        <v>10424</v>
      </c>
      <c r="B10167" s="66">
        <v>593310</v>
      </c>
    </row>
    <row r="10168" spans="1:2" x14ac:dyDescent="0.25">
      <c r="A10168" s="65" t="s">
        <v>10425</v>
      </c>
      <c r="B10168" s="66">
        <v>492240</v>
      </c>
    </row>
    <row r="10169" spans="1:2" x14ac:dyDescent="0.25">
      <c r="A10169" s="65" t="s">
        <v>10426</v>
      </c>
      <c r="B10169" s="66">
        <v>588217</v>
      </c>
    </row>
    <row r="10170" spans="1:2" x14ac:dyDescent="0.25">
      <c r="A10170" s="65" t="s">
        <v>10427</v>
      </c>
      <c r="B10170" s="66">
        <v>497448</v>
      </c>
    </row>
    <row r="10171" spans="1:2" x14ac:dyDescent="0.25">
      <c r="A10171" s="65" t="s">
        <v>223</v>
      </c>
      <c r="B10171" s="66">
        <v>590450</v>
      </c>
    </row>
    <row r="10172" spans="1:2" x14ac:dyDescent="0.25">
      <c r="A10172" s="65" t="s">
        <v>10428</v>
      </c>
      <c r="B10172" s="66">
        <v>216287</v>
      </c>
    </row>
    <row r="10173" spans="1:2" x14ac:dyDescent="0.25">
      <c r="A10173" s="65" t="s">
        <v>223</v>
      </c>
      <c r="B10173" s="66">
        <v>575934</v>
      </c>
    </row>
    <row r="10174" spans="1:2" x14ac:dyDescent="0.25">
      <c r="A10174" s="65" t="s">
        <v>223</v>
      </c>
      <c r="B10174" s="66">
        <v>584062</v>
      </c>
    </row>
    <row r="10175" spans="1:2" x14ac:dyDescent="0.25">
      <c r="A10175" s="65" t="s">
        <v>10429</v>
      </c>
      <c r="B10175" s="66">
        <v>582801</v>
      </c>
    </row>
    <row r="10176" spans="1:2" x14ac:dyDescent="0.25">
      <c r="A10176" s="65" t="s">
        <v>10430</v>
      </c>
      <c r="B10176" s="66">
        <v>218379</v>
      </c>
    </row>
    <row r="10177" spans="1:2" x14ac:dyDescent="0.25">
      <c r="A10177" s="65" t="s">
        <v>10430</v>
      </c>
      <c r="B10177" s="66">
        <v>594233</v>
      </c>
    </row>
    <row r="10178" spans="1:2" x14ac:dyDescent="0.25">
      <c r="A10178" s="65" t="s">
        <v>10431</v>
      </c>
      <c r="B10178" s="66">
        <v>593234</v>
      </c>
    </row>
    <row r="10179" spans="1:2" x14ac:dyDescent="0.25">
      <c r="A10179" s="65" t="s">
        <v>12787</v>
      </c>
      <c r="B10179" s="66">
        <v>582493</v>
      </c>
    </row>
    <row r="10180" spans="1:2" x14ac:dyDescent="0.25">
      <c r="A10180" s="65" t="s">
        <v>10432</v>
      </c>
      <c r="B10180" s="66">
        <v>269749</v>
      </c>
    </row>
    <row r="10181" spans="1:2" x14ac:dyDescent="0.25">
      <c r="A10181" s="65" t="s">
        <v>10433</v>
      </c>
      <c r="B10181" s="66">
        <v>576597</v>
      </c>
    </row>
    <row r="10182" spans="1:2" x14ac:dyDescent="0.25">
      <c r="A10182" s="65" t="s">
        <v>10434</v>
      </c>
      <c r="B10182" s="66">
        <v>106096</v>
      </c>
    </row>
    <row r="10183" spans="1:2" x14ac:dyDescent="0.25">
      <c r="A10183" s="65" t="s">
        <v>10435</v>
      </c>
      <c r="B10183" s="66">
        <v>577989</v>
      </c>
    </row>
    <row r="10184" spans="1:2" x14ac:dyDescent="0.25">
      <c r="A10184" s="65" t="s">
        <v>10436</v>
      </c>
      <c r="B10184" s="66">
        <v>581135</v>
      </c>
    </row>
    <row r="10185" spans="1:2" x14ac:dyDescent="0.25">
      <c r="A10185" s="65" t="s">
        <v>224</v>
      </c>
      <c r="B10185" s="66">
        <v>591683</v>
      </c>
    </row>
    <row r="10186" spans="1:2" x14ac:dyDescent="0.25">
      <c r="A10186" s="65" t="s">
        <v>10437</v>
      </c>
      <c r="B10186" s="66">
        <v>490433</v>
      </c>
    </row>
    <row r="10187" spans="1:2" x14ac:dyDescent="0.25">
      <c r="A10187" s="65" t="s">
        <v>10438</v>
      </c>
      <c r="B10187" s="66">
        <v>581564</v>
      </c>
    </row>
    <row r="10188" spans="1:2" x14ac:dyDescent="0.25">
      <c r="A10188" s="65" t="s">
        <v>10439</v>
      </c>
      <c r="B10188" s="66">
        <v>66144</v>
      </c>
    </row>
    <row r="10189" spans="1:2" x14ac:dyDescent="0.25">
      <c r="A10189" s="65" t="s">
        <v>10440</v>
      </c>
      <c r="B10189" s="66">
        <v>590562</v>
      </c>
    </row>
    <row r="10190" spans="1:2" x14ac:dyDescent="0.25">
      <c r="A10190" s="65" t="s">
        <v>10441</v>
      </c>
      <c r="B10190" s="66">
        <v>491873</v>
      </c>
    </row>
    <row r="10191" spans="1:2" x14ac:dyDescent="0.25">
      <c r="A10191" s="65" t="s">
        <v>10442</v>
      </c>
      <c r="B10191" s="66">
        <v>579702</v>
      </c>
    </row>
    <row r="10192" spans="1:2" x14ac:dyDescent="0.25">
      <c r="A10192" s="65" t="s">
        <v>10443</v>
      </c>
      <c r="B10192" s="66">
        <v>580556</v>
      </c>
    </row>
    <row r="10193" spans="1:2" x14ac:dyDescent="0.25">
      <c r="A10193" s="65" t="s">
        <v>10444</v>
      </c>
      <c r="B10193" s="66">
        <v>581444</v>
      </c>
    </row>
    <row r="10194" spans="1:2" x14ac:dyDescent="0.25">
      <c r="A10194" s="65" t="s">
        <v>10445</v>
      </c>
      <c r="B10194" s="66">
        <v>588913</v>
      </c>
    </row>
    <row r="10195" spans="1:2" x14ac:dyDescent="0.25">
      <c r="A10195" s="65" t="s">
        <v>10446</v>
      </c>
      <c r="B10195" s="66">
        <v>490043</v>
      </c>
    </row>
    <row r="10196" spans="1:2" x14ac:dyDescent="0.25">
      <c r="A10196" s="65" t="s">
        <v>10447</v>
      </c>
      <c r="B10196" s="66">
        <v>216296</v>
      </c>
    </row>
    <row r="10197" spans="1:2" x14ac:dyDescent="0.25">
      <c r="A10197" s="65" t="s">
        <v>10448</v>
      </c>
      <c r="B10197" s="66">
        <v>577547</v>
      </c>
    </row>
    <row r="10198" spans="1:2" x14ac:dyDescent="0.25">
      <c r="A10198" s="65" t="s">
        <v>10449</v>
      </c>
      <c r="B10198" s="66">
        <v>216330</v>
      </c>
    </row>
    <row r="10199" spans="1:2" x14ac:dyDescent="0.25">
      <c r="A10199" s="65" t="s">
        <v>10450</v>
      </c>
      <c r="B10199" s="66">
        <v>592775</v>
      </c>
    </row>
    <row r="10200" spans="1:2" x14ac:dyDescent="0.25">
      <c r="A10200" s="65" t="s">
        <v>10451</v>
      </c>
      <c r="B10200" s="66">
        <v>374342</v>
      </c>
    </row>
    <row r="10201" spans="1:2" x14ac:dyDescent="0.25">
      <c r="A10201" s="65" t="s">
        <v>10452</v>
      </c>
      <c r="B10201" s="66">
        <v>490066</v>
      </c>
    </row>
    <row r="10202" spans="1:2" x14ac:dyDescent="0.25">
      <c r="A10202" s="65" t="s">
        <v>10453</v>
      </c>
      <c r="B10202" s="66">
        <v>593562</v>
      </c>
    </row>
    <row r="10203" spans="1:2" x14ac:dyDescent="0.25">
      <c r="A10203" s="65" t="s">
        <v>12788</v>
      </c>
      <c r="B10203" s="66">
        <v>594219</v>
      </c>
    </row>
    <row r="10204" spans="1:2" x14ac:dyDescent="0.25">
      <c r="A10204" s="65" t="s">
        <v>10454</v>
      </c>
      <c r="B10204" s="66">
        <v>583768</v>
      </c>
    </row>
    <row r="10205" spans="1:2" x14ac:dyDescent="0.25">
      <c r="A10205" s="65" t="s">
        <v>10455</v>
      </c>
      <c r="B10205" s="66">
        <v>226275</v>
      </c>
    </row>
    <row r="10206" spans="1:2" x14ac:dyDescent="0.25">
      <c r="A10206" s="65" t="s">
        <v>10456</v>
      </c>
      <c r="B10206" s="66">
        <v>581563</v>
      </c>
    </row>
    <row r="10207" spans="1:2" x14ac:dyDescent="0.25">
      <c r="A10207" s="65" t="s">
        <v>10456</v>
      </c>
      <c r="B10207" s="66">
        <v>581567</v>
      </c>
    </row>
    <row r="10208" spans="1:2" x14ac:dyDescent="0.25">
      <c r="A10208" s="65" t="s">
        <v>10456</v>
      </c>
      <c r="B10208" s="66">
        <v>582021</v>
      </c>
    </row>
    <row r="10209" spans="1:2" x14ac:dyDescent="0.25">
      <c r="A10209" s="65" t="s">
        <v>10457</v>
      </c>
      <c r="B10209" s="66">
        <v>218386</v>
      </c>
    </row>
    <row r="10210" spans="1:2" x14ac:dyDescent="0.25">
      <c r="A10210" s="65" t="s">
        <v>10458</v>
      </c>
      <c r="B10210" s="66">
        <v>580773</v>
      </c>
    </row>
    <row r="10211" spans="1:2" x14ac:dyDescent="0.25">
      <c r="A10211" s="65" t="s">
        <v>10459</v>
      </c>
      <c r="B10211" s="66">
        <v>67736</v>
      </c>
    </row>
    <row r="10212" spans="1:2" x14ac:dyDescent="0.25">
      <c r="A10212" s="65" t="s">
        <v>10460</v>
      </c>
      <c r="B10212" s="66">
        <v>64115</v>
      </c>
    </row>
    <row r="10213" spans="1:2" x14ac:dyDescent="0.25">
      <c r="A10213" s="65" t="s">
        <v>10461</v>
      </c>
      <c r="B10213" s="66">
        <v>225047</v>
      </c>
    </row>
    <row r="10214" spans="1:2" x14ac:dyDescent="0.25">
      <c r="A10214" s="65" t="s">
        <v>10462</v>
      </c>
      <c r="B10214" s="66">
        <v>492456</v>
      </c>
    </row>
    <row r="10215" spans="1:2" x14ac:dyDescent="0.25">
      <c r="A10215" s="65" t="s">
        <v>10463</v>
      </c>
      <c r="B10215" s="66">
        <v>492487</v>
      </c>
    </row>
    <row r="10216" spans="1:2" x14ac:dyDescent="0.25">
      <c r="A10216" s="65" t="s">
        <v>10464</v>
      </c>
      <c r="B10216" s="66">
        <v>59821</v>
      </c>
    </row>
    <row r="10217" spans="1:2" x14ac:dyDescent="0.25">
      <c r="A10217" s="65" t="s">
        <v>10465</v>
      </c>
      <c r="B10217" s="66">
        <v>494517</v>
      </c>
    </row>
    <row r="10218" spans="1:2" x14ac:dyDescent="0.25">
      <c r="A10218" s="65" t="s">
        <v>10466</v>
      </c>
      <c r="B10218" s="66">
        <v>587754</v>
      </c>
    </row>
    <row r="10219" spans="1:2" x14ac:dyDescent="0.25">
      <c r="A10219" s="65" t="s">
        <v>10467</v>
      </c>
      <c r="B10219" s="66">
        <v>105493</v>
      </c>
    </row>
    <row r="10220" spans="1:2" x14ac:dyDescent="0.25">
      <c r="A10220" s="65" t="s">
        <v>10468</v>
      </c>
      <c r="B10220" s="66">
        <v>105860</v>
      </c>
    </row>
    <row r="10221" spans="1:2" x14ac:dyDescent="0.25">
      <c r="A10221" s="65" t="s">
        <v>10469</v>
      </c>
      <c r="B10221" s="66">
        <v>577365</v>
      </c>
    </row>
    <row r="10222" spans="1:2" x14ac:dyDescent="0.25">
      <c r="A10222" s="65" t="s">
        <v>10470</v>
      </c>
      <c r="B10222" s="66">
        <v>218392</v>
      </c>
    </row>
    <row r="10223" spans="1:2" x14ac:dyDescent="0.25">
      <c r="A10223" s="65" t="s">
        <v>10471</v>
      </c>
      <c r="B10223" s="66">
        <v>106759</v>
      </c>
    </row>
    <row r="10224" spans="1:2" x14ac:dyDescent="0.25">
      <c r="A10224" s="65" t="s">
        <v>10472</v>
      </c>
      <c r="B10224" s="66">
        <v>60424</v>
      </c>
    </row>
    <row r="10225" spans="1:2" x14ac:dyDescent="0.25">
      <c r="A10225" s="65" t="s">
        <v>10473</v>
      </c>
      <c r="B10225" s="66">
        <v>58749</v>
      </c>
    </row>
    <row r="10226" spans="1:2" x14ac:dyDescent="0.25">
      <c r="A10226" s="65" t="s">
        <v>10474</v>
      </c>
      <c r="B10226" s="66">
        <v>105496</v>
      </c>
    </row>
    <row r="10227" spans="1:2" x14ac:dyDescent="0.25">
      <c r="A10227" s="65" t="s">
        <v>10475</v>
      </c>
      <c r="B10227" s="66">
        <v>58794</v>
      </c>
    </row>
    <row r="10228" spans="1:2" x14ac:dyDescent="0.25">
      <c r="A10228" s="65" t="s">
        <v>10476</v>
      </c>
      <c r="B10228" s="66">
        <v>493473</v>
      </c>
    </row>
    <row r="10229" spans="1:2" x14ac:dyDescent="0.25">
      <c r="A10229" s="65" t="s">
        <v>10477</v>
      </c>
      <c r="B10229" s="66">
        <v>104356</v>
      </c>
    </row>
    <row r="10230" spans="1:2" x14ac:dyDescent="0.25">
      <c r="A10230" s="65" t="s">
        <v>10478</v>
      </c>
      <c r="B10230" s="66">
        <v>579616</v>
      </c>
    </row>
    <row r="10231" spans="1:2" x14ac:dyDescent="0.25">
      <c r="A10231" s="65" t="s">
        <v>10479</v>
      </c>
      <c r="B10231" s="66">
        <v>574768</v>
      </c>
    </row>
    <row r="10232" spans="1:2" x14ac:dyDescent="0.25">
      <c r="A10232" s="65" t="s">
        <v>10480</v>
      </c>
      <c r="B10232" s="66">
        <v>574770</v>
      </c>
    </row>
    <row r="10233" spans="1:2" x14ac:dyDescent="0.25">
      <c r="A10233" s="65" t="s">
        <v>10481</v>
      </c>
      <c r="B10233" s="66">
        <v>579245</v>
      </c>
    </row>
    <row r="10234" spans="1:2" x14ac:dyDescent="0.25">
      <c r="A10234" s="65" t="s">
        <v>10482</v>
      </c>
      <c r="B10234" s="66">
        <v>575760</v>
      </c>
    </row>
    <row r="10235" spans="1:2" x14ac:dyDescent="0.25">
      <c r="A10235" s="65" t="s">
        <v>10483</v>
      </c>
      <c r="B10235" s="66">
        <v>105854</v>
      </c>
    </row>
    <row r="10236" spans="1:2" x14ac:dyDescent="0.25">
      <c r="A10236" s="65" t="s">
        <v>10484</v>
      </c>
      <c r="B10236" s="66">
        <v>494561</v>
      </c>
    </row>
    <row r="10237" spans="1:2" x14ac:dyDescent="0.25">
      <c r="A10237" s="65" t="s">
        <v>10485</v>
      </c>
      <c r="B10237" s="66">
        <v>59997</v>
      </c>
    </row>
    <row r="10238" spans="1:2" x14ac:dyDescent="0.25">
      <c r="A10238" s="65" t="s">
        <v>10486</v>
      </c>
      <c r="B10238" s="66">
        <v>374366</v>
      </c>
    </row>
    <row r="10239" spans="1:2" x14ac:dyDescent="0.25">
      <c r="A10239" s="65" t="s">
        <v>10487</v>
      </c>
      <c r="B10239" s="66">
        <v>225490</v>
      </c>
    </row>
    <row r="10240" spans="1:2" x14ac:dyDescent="0.25">
      <c r="A10240" s="65" t="s">
        <v>225</v>
      </c>
      <c r="B10240" s="66">
        <v>44810</v>
      </c>
    </row>
    <row r="10241" spans="1:2" x14ac:dyDescent="0.25">
      <c r="A10241" s="65" t="s">
        <v>10488</v>
      </c>
      <c r="B10241" s="66">
        <v>106329</v>
      </c>
    </row>
    <row r="10242" spans="1:2" x14ac:dyDescent="0.25">
      <c r="A10242" s="65" t="s">
        <v>10489</v>
      </c>
      <c r="B10242" s="66">
        <v>580360</v>
      </c>
    </row>
    <row r="10243" spans="1:2" x14ac:dyDescent="0.25">
      <c r="A10243" s="65" t="s">
        <v>10490</v>
      </c>
      <c r="B10243" s="66">
        <v>270001</v>
      </c>
    </row>
    <row r="10244" spans="1:2" x14ac:dyDescent="0.25">
      <c r="A10244" s="65" t="s">
        <v>10491</v>
      </c>
      <c r="B10244" s="66">
        <v>3518</v>
      </c>
    </row>
    <row r="10245" spans="1:2" x14ac:dyDescent="0.25">
      <c r="A10245" s="65" t="s">
        <v>10492</v>
      </c>
      <c r="B10245" s="66">
        <v>106265</v>
      </c>
    </row>
    <row r="10246" spans="1:2" x14ac:dyDescent="0.25">
      <c r="A10246" s="65" t="s">
        <v>10493</v>
      </c>
      <c r="B10246" s="66">
        <v>105192</v>
      </c>
    </row>
    <row r="10247" spans="1:2" x14ac:dyDescent="0.25">
      <c r="A10247" s="65" t="s">
        <v>10494</v>
      </c>
      <c r="B10247" s="66">
        <v>43281</v>
      </c>
    </row>
    <row r="10248" spans="1:2" x14ac:dyDescent="0.25">
      <c r="A10248" s="65" t="s">
        <v>10495</v>
      </c>
      <c r="B10248" s="66">
        <v>585638</v>
      </c>
    </row>
    <row r="10249" spans="1:2" x14ac:dyDescent="0.25">
      <c r="A10249" s="65" t="s">
        <v>10496</v>
      </c>
      <c r="B10249" s="66">
        <v>67755</v>
      </c>
    </row>
    <row r="10250" spans="1:2" x14ac:dyDescent="0.25">
      <c r="A10250" s="65" t="s">
        <v>10497</v>
      </c>
      <c r="B10250" s="66">
        <v>104898</v>
      </c>
    </row>
    <row r="10251" spans="1:2" x14ac:dyDescent="0.25">
      <c r="A10251" s="65" t="s">
        <v>10498</v>
      </c>
      <c r="B10251" s="66">
        <v>491186</v>
      </c>
    </row>
    <row r="10252" spans="1:2" x14ac:dyDescent="0.25">
      <c r="A10252" s="65" t="s">
        <v>10499</v>
      </c>
      <c r="B10252" s="66">
        <v>104763</v>
      </c>
    </row>
    <row r="10253" spans="1:2" x14ac:dyDescent="0.25">
      <c r="A10253" s="65" t="s">
        <v>10500</v>
      </c>
      <c r="B10253" s="66">
        <v>106433</v>
      </c>
    </row>
    <row r="10254" spans="1:2" x14ac:dyDescent="0.25">
      <c r="A10254" s="65" t="s">
        <v>1025</v>
      </c>
      <c r="B10254" s="66">
        <v>592218</v>
      </c>
    </row>
    <row r="10255" spans="1:2" x14ac:dyDescent="0.25">
      <c r="A10255" s="65" t="s">
        <v>10501</v>
      </c>
      <c r="B10255" s="66">
        <v>289262</v>
      </c>
    </row>
    <row r="10256" spans="1:2" x14ac:dyDescent="0.25">
      <c r="A10256" s="65" t="s">
        <v>10502</v>
      </c>
      <c r="B10256" s="66">
        <v>593361</v>
      </c>
    </row>
    <row r="10257" spans="1:2" x14ac:dyDescent="0.25">
      <c r="A10257" s="65" t="s">
        <v>10503</v>
      </c>
      <c r="B10257" s="66">
        <v>225493</v>
      </c>
    </row>
    <row r="10258" spans="1:2" x14ac:dyDescent="0.25">
      <c r="A10258" s="65" t="s">
        <v>10504</v>
      </c>
      <c r="B10258" s="66">
        <v>218395</v>
      </c>
    </row>
    <row r="10259" spans="1:2" x14ac:dyDescent="0.25">
      <c r="A10259" s="65" t="s">
        <v>226</v>
      </c>
      <c r="B10259" s="66">
        <v>591207</v>
      </c>
    </row>
    <row r="10260" spans="1:2" x14ac:dyDescent="0.25">
      <c r="A10260" s="65" t="s">
        <v>226</v>
      </c>
      <c r="B10260" s="66">
        <v>216393</v>
      </c>
    </row>
    <row r="10261" spans="1:2" x14ac:dyDescent="0.25">
      <c r="A10261" s="65" t="s">
        <v>10505</v>
      </c>
      <c r="B10261" s="66">
        <v>374398</v>
      </c>
    </row>
    <row r="10262" spans="1:2" x14ac:dyDescent="0.25">
      <c r="A10262" s="65" t="s">
        <v>10505</v>
      </c>
      <c r="B10262" s="66">
        <v>491644</v>
      </c>
    </row>
    <row r="10263" spans="1:2" x14ac:dyDescent="0.25">
      <c r="A10263" s="65" t="s">
        <v>226</v>
      </c>
      <c r="B10263" s="66">
        <v>577787</v>
      </c>
    </row>
    <row r="10264" spans="1:2" x14ac:dyDescent="0.25">
      <c r="A10264" s="65" t="s">
        <v>226</v>
      </c>
      <c r="B10264" s="66">
        <v>580841</v>
      </c>
    </row>
    <row r="10265" spans="1:2" x14ac:dyDescent="0.25">
      <c r="A10265" s="65" t="s">
        <v>10506</v>
      </c>
      <c r="B10265" s="66">
        <v>590561</v>
      </c>
    </row>
    <row r="10266" spans="1:2" x14ac:dyDescent="0.25">
      <c r="A10266" s="65" t="s">
        <v>10507</v>
      </c>
      <c r="B10266" s="66">
        <v>277293</v>
      </c>
    </row>
    <row r="10267" spans="1:2" x14ac:dyDescent="0.25">
      <c r="A10267" s="65" t="s">
        <v>10508</v>
      </c>
      <c r="B10267" s="66">
        <v>216397</v>
      </c>
    </row>
    <row r="10268" spans="1:2" x14ac:dyDescent="0.25">
      <c r="A10268" s="65" t="s">
        <v>10509</v>
      </c>
      <c r="B10268" s="66">
        <v>492803</v>
      </c>
    </row>
    <row r="10269" spans="1:2" x14ac:dyDescent="0.25">
      <c r="A10269" s="65" t="s">
        <v>10510</v>
      </c>
      <c r="B10269" s="66">
        <v>586895</v>
      </c>
    </row>
    <row r="10270" spans="1:2" x14ac:dyDescent="0.25">
      <c r="A10270" s="65" t="s">
        <v>10511</v>
      </c>
      <c r="B10270" s="66">
        <v>303836</v>
      </c>
    </row>
    <row r="10271" spans="1:2" x14ac:dyDescent="0.25">
      <c r="A10271" s="65" t="s">
        <v>10512</v>
      </c>
      <c r="B10271" s="66">
        <v>581518</v>
      </c>
    </row>
    <row r="10272" spans="1:2" x14ac:dyDescent="0.25">
      <c r="A10272" s="65" t="s">
        <v>227</v>
      </c>
      <c r="B10272" s="66">
        <v>591684</v>
      </c>
    </row>
    <row r="10273" spans="1:2" x14ac:dyDescent="0.25">
      <c r="A10273" s="65" t="s">
        <v>10513</v>
      </c>
      <c r="B10273" s="66">
        <v>581313</v>
      </c>
    </row>
    <row r="10274" spans="1:2" x14ac:dyDescent="0.25">
      <c r="A10274" s="65" t="s">
        <v>10514</v>
      </c>
      <c r="B10274" s="66">
        <v>106072</v>
      </c>
    </row>
    <row r="10275" spans="1:2" x14ac:dyDescent="0.25">
      <c r="A10275" s="65" t="s">
        <v>10515</v>
      </c>
      <c r="B10275" s="66">
        <v>579615</v>
      </c>
    </row>
    <row r="10276" spans="1:2" x14ac:dyDescent="0.25">
      <c r="A10276" s="65" t="s">
        <v>10516</v>
      </c>
      <c r="B10276" s="66">
        <v>576662</v>
      </c>
    </row>
    <row r="10277" spans="1:2" x14ac:dyDescent="0.25">
      <c r="A10277" s="65" t="s">
        <v>12789</v>
      </c>
      <c r="B10277" s="66">
        <v>594369</v>
      </c>
    </row>
    <row r="10278" spans="1:2" x14ac:dyDescent="0.25">
      <c r="A10278" s="65" t="s">
        <v>10517</v>
      </c>
      <c r="B10278" s="66">
        <v>581558</v>
      </c>
    </row>
    <row r="10279" spans="1:2" x14ac:dyDescent="0.25">
      <c r="A10279" s="65" t="s">
        <v>10518</v>
      </c>
      <c r="B10279" s="66">
        <v>587126</v>
      </c>
    </row>
    <row r="10280" spans="1:2" x14ac:dyDescent="0.25">
      <c r="A10280" s="65" t="s">
        <v>10519</v>
      </c>
      <c r="B10280" s="66">
        <v>216429</v>
      </c>
    </row>
    <row r="10281" spans="1:2" x14ac:dyDescent="0.25">
      <c r="A10281" s="65" t="s">
        <v>10520</v>
      </c>
      <c r="B10281" s="66">
        <v>593644</v>
      </c>
    </row>
    <row r="10282" spans="1:2" x14ac:dyDescent="0.25">
      <c r="A10282" s="65" t="s">
        <v>10521</v>
      </c>
      <c r="B10282" s="66">
        <v>589286</v>
      </c>
    </row>
    <row r="10283" spans="1:2" x14ac:dyDescent="0.25">
      <c r="A10283" s="65" t="s">
        <v>10522</v>
      </c>
      <c r="B10283" s="66">
        <v>374411</v>
      </c>
    </row>
    <row r="10284" spans="1:2" x14ac:dyDescent="0.25">
      <c r="A10284" s="65" t="s">
        <v>10523</v>
      </c>
      <c r="B10284" s="66">
        <v>226287</v>
      </c>
    </row>
    <row r="10285" spans="1:2" x14ac:dyDescent="0.25">
      <c r="A10285" s="65" t="s">
        <v>10524</v>
      </c>
      <c r="B10285" s="66">
        <v>589797</v>
      </c>
    </row>
    <row r="10286" spans="1:2" x14ac:dyDescent="0.25">
      <c r="A10286" s="65" t="s">
        <v>10525</v>
      </c>
      <c r="B10286" s="66">
        <v>491622</v>
      </c>
    </row>
    <row r="10287" spans="1:2" x14ac:dyDescent="0.25">
      <c r="A10287" s="65" t="s">
        <v>10526</v>
      </c>
      <c r="B10287" s="66">
        <v>591415</v>
      </c>
    </row>
    <row r="10288" spans="1:2" x14ac:dyDescent="0.25">
      <c r="A10288" s="65" t="s">
        <v>10527</v>
      </c>
      <c r="B10288" s="66">
        <v>216441</v>
      </c>
    </row>
    <row r="10289" spans="1:2" x14ac:dyDescent="0.25">
      <c r="A10289" s="65" t="s">
        <v>10528</v>
      </c>
      <c r="B10289" s="66">
        <v>302274</v>
      </c>
    </row>
    <row r="10290" spans="1:2" x14ac:dyDescent="0.25">
      <c r="A10290" s="65" t="s">
        <v>12790</v>
      </c>
      <c r="B10290" s="66">
        <v>594487</v>
      </c>
    </row>
    <row r="10291" spans="1:2" x14ac:dyDescent="0.25">
      <c r="A10291" s="65" t="s">
        <v>10529</v>
      </c>
      <c r="B10291" s="66">
        <v>593378</v>
      </c>
    </row>
    <row r="10292" spans="1:2" x14ac:dyDescent="0.25">
      <c r="A10292" s="65" t="s">
        <v>10530</v>
      </c>
      <c r="B10292" s="66">
        <v>586827</v>
      </c>
    </row>
    <row r="10293" spans="1:2" x14ac:dyDescent="0.25">
      <c r="A10293" s="65" t="s">
        <v>10531</v>
      </c>
      <c r="B10293" s="66">
        <v>374413</v>
      </c>
    </row>
    <row r="10294" spans="1:2" x14ac:dyDescent="0.25">
      <c r="A10294" s="65" t="s">
        <v>10532</v>
      </c>
      <c r="B10294" s="66">
        <v>591897</v>
      </c>
    </row>
    <row r="10295" spans="1:2" x14ac:dyDescent="0.25">
      <c r="A10295" s="65" t="s">
        <v>10533</v>
      </c>
      <c r="B10295" s="66">
        <v>578609</v>
      </c>
    </row>
    <row r="10296" spans="1:2" x14ac:dyDescent="0.25">
      <c r="A10296" s="65" t="s">
        <v>10534</v>
      </c>
      <c r="B10296" s="66">
        <v>270153</v>
      </c>
    </row>
    <row r="10297" spans="1:2" x14ac:dyDescent="0.25">
      <c r="A10297" s="65" t="s">
        <v>10535</v>
      </c>
      <c r="B10297" s="66">
        <v>218400</v>
      </c>
    </row>
    <row r="10298" spans="1:2" x14ac:dyDescent="0.25">
      <c r="A10298" s="65" t="s">
        <v>10535</v>
      </c>
      <c r="B10298" s="66">
        <v>218401</v>
      </c>
    </row>
    <row r="10299" spans="1:2" x14ac:dyDescent="0.25">
      <c r="A10299" s="65" t="s">
        <v>10535</v>
      </c>
      <c r="B10299" s="66">
        <v>218402</v>
      </c>
    </row>
    <row r="10300" spans="1:2" x14ac:dyDescent="0.25">
      <c r="A10300" s="65" t="s">
        <v>10535</v>
      </c>
      <c r="B10300" s="66">
        <v>218403</v>
      </c>
    </row>
    <row r="10301" spans="1:2" x14ac:dyDescent="0.25">
      <c r="A10301" s="65" t="s">
        <v>10536</v>
      </c>
      <c r="B10301" s="66">
        <v>487160</v>
      </c>
    </row>
    <row r="10302" spans="1:2" x14ac:dyDescent="0.25">
      <c r="A10302" s="65" t="s">
        <v>10536</v>
      </c>
      <c r="B10302" s="66">
        <v>491089</v>
      </c>
    </row>
    <row r="10303" spans="1:2" x14ac:dyDescent="0.25">
      <c r="A10303" s="65" t="s">
        <v>10535</v>
      </c>
      <c r="B10303" s="66">
        <v>577566</v>
      </c>
    </row>
    <row r="10304" spans="1:2" x14ac:dyDescent="0.25">
      <c r="A10304" s="65" t="s">
        <v>10535</v>
      </c>
      <c r="B10304" s="66">
        <v>578809</v>
      </c>
    </row>
    <row r="10305" spans="1:2" x14ac:dyDescent="0.25">
      <c r="A10305" s="65" t="s">
        <v>10535</v>
      </c>
      <c r="B10305" s="66">
        <v>579460</v>
      </c>
    </row>
    <row r="10306" spans="1:2" x14ac:dyDescent="0.25">
      <c r="A10306" s="65" t="s">
        <v>10536</v>
      </c>
      <c r="B10306" s="66">
        <v>582272</v>
      </c>
    </row>
    <row r="10307" spans="1:2" x14ac:dyDescent="0.25">
      <c r="A10307" s="65" t="s">
        <v>10535</v>
      </c>
      <c r="B10307" s="66">
        <v>584716</v>
      </c>
    </row>
    <row r="10308" spans="1:2" x14ac:dyDescent="0.25">
      <c r="A10308" s="65" t="s">
        <v>10536</v>
      </c>
      <c r="B10308" s="66">
        <v>64200</v>
      </c>
    </row>
    <row r="10309" spans="1:2" x14ac:dyDescent="0.25">
      <c r="A10309" s="65" t="s">
        <v>10535</v>
      </c>
      <c r="B10309" s="66">
        <v>593110</v>
      </c>
    </row>
    <row r="10310" spans="1:2" x14ac:dyDescent="0.25">
      <c r="A10310" s="65" t="s">
        <v>10537</v>
      </c>
      <c r="B10310" s="66">
        <v>584061</v>
      </c>
    </row>
    <row r="10311" spans="1:2" x14ac:dyDescent="0.25">
      <c r="A10311" s="65" t="s">
        <v>10538</v>
      </c>
      <c r="B10311" s="66">
        <v>104769</v>
      </c>
    </row>
    <row r="10312" spans="1:2" x14ac:dyDescent="0.25">
      <c r="A10312" s="65" t="s">
        <v>1026</v>
      </c>
      <c r="B10312" s="66">
        <v>592436</v>
      </c>
    </row>
    <row r="10313" spans="1:2" x14ac:dyDescent="0.25">
      <c r="A10313" s="65" t="s">
        <v>10539</v>
      </c>
      <c r="B10313" s="66">
        <v>583966</v>
      </c>
    </row>
    <row r="10314" spans="1:2" x14ac:dyDescent="0.25">
      <c r="A10314" s="65" t="s">
        <v>10540</v>
      </c>
      <c r="B10314" s="66">
        <v>584145</v>
      </c>
    </row>
    <row r="10315" spans="1:2" x14ac:dyDescent="0.25">
      <c r="A10315" s="65" t="s">
        <v>10541</v>
      </c>
      <c r="B10315" s="66">
        <v>490134</v>
      </c>
    </row>
    <row r="10316" spans="1:2" x14ac:dyDescent="0.25">
      <c r="A10316" s="65" t="s">
        <v>228</v>
      </c>
      <c r="B10316" s="66">
        <v>581977</v>
      </c>
    </row>
    <row r="10317" spans="1:2" x14ac:dyDescent="0.25">
      <c r="A10317" s="65" t="s">
        <v>229</v>
      </c>
      <c r="B10317" s="66">
        <v>591644</v>
      </c>
    </row>
    <row r="10318" spans="1:2" x14ac:dyDescent="0.25">
      <c r="A10318" s="65" t="s">
        <v>1027</v>
      </c>
      <c r="B10318" s="66">
        <v>592475</v>
      </c>
    </row>
    <row r="10319" spans="1:2" x14ac:dyDescent="0.25">
      <c r="A10319" s="65" t="s">
        <v>10542</v>
      </c>
      <c r="B10319" s="66">
        <v>3531</v>
      </c>
    </row>
    <row r="10320" spans="1:2" x14ac:dyDescent="0.25">
      <c r="A10320" s="65" t="s">
        <v>12791</v>
      </c>
      <c r="B10320" s="66">
        <v>594328</v>
      </c>
    </row>
    <row r="10321" spans="1:2" x14ac:dyDescent="0.25">
      <c r="A10321" s="65" t="s">
        <v>10543</v>
      </c>
      <c r="B10321" s="66">
        <v>3533</v>
      </c>
    </row>
    <row r="10322" spans="1:2" x14ac:dyDescent="0.25">
      <c r="A10322" s="65" t="s">
        <v>10544</v>
      </c>
      <c r="B10322" s="66">
        <v>591465</v>
      </c>
    </row>
    <row r="10323" spans="1:2" x14ac:dyDescent="0.25">
      <c r="A10323" s="65" t="s">
        <v>10545</v>
      </c>
      <c r="B10323" s="66">
        <v>588089</v>
      </c>
    </row>
    <row r="10324" spans="1:2" x14ac:dyDescent="0.25">
      <c r="A10324" s="65" t="s">
        <v>230</v>
      </c>
      <c r="B10324" s="66">
        <v>583213</v>
      </c>
    </row>
    <row r="10325" spans="1:2" x14ac:dyDescent="0.25">
      <c r="A10325" s="65" t="s">
        <v>10546</v>
      </c>
      <c r="B10325" s="66">
        <v>575757</v>
      </c>
    </row>
    <row r="10326" spans="1:2" x14ac:dyDescent="0.25">
      <c r="A10326" s="65" t="s">
        <v>12792</v>
      </c>
      <c r="B10326" s="66">
        <v>586739</v>
      </c>
    </row>
    <row r="10327" spans="1:2" x14ac:dyDescent="0.25">
      <c r="A10327" s="65" t="s">
        <v>1028</v>
      </c>
      <c r="B10327" s="66">
        <v>592374</v>
      </c>
    </row>
    <row r="10328" spans="1:2" x14ac:dyDescent="0.25">
      <c r="A10328" s="65" t="s">
        <v>10547</v>
      </c>
      <c r="B10328" s="66">
        <v>584673</v>
      </c>
    </row>
    <row r="10329" spans="1:2" x14ac:dyDescent="0.25">
      <c r="A10329" s="65" t="s">
        <v>10547</v>
      </c>
      <c r="B10329" s="66">
        <v>586285</v>
      </c>
    </row>
    <row r="10330" spans="1:2" x14ac:dyDescent="0.25">
      <c r="A10330" s="65" t="s">
        <v>10548</v>
      </c>
      <c r="B10330" s="66">
        <v>104771</v>
      </c>
    </row>
    <row r="10331" spans="1:2" x14ac:dyDescent="0.25">
      <c r="A10331" s="65" t="s">
        <v>10549</v>
      </c>
      <c r="B10331" s="66">
        <v>576378</v>
      </c>
    </row>
    <row r="10332" spans="1:2" x14ac:dyDescent="0.25">
      <c r="A10332" s="65" t="s">
        <v>10550</v>
      </c>
      <c r="B10332" s="66">
        <v>494521</v>
      </c>
    </row>
    <row r="10333" spans="1:2" x14ac:dyDescent="0.25">
      <c r="A10333" s="65" t="s">
        <v>10551</v>
      </c>
      <c r="B10333" s="66">
        <v>591255</v>
      </c>
    </row>
    <row r="10334" spans="1:2" x14ac:dyDescent="0.25">
      <c r="A10334" s="65" t="s">
        <v>10552</v>
      </c>
      <c r="B10334" s="66">
        <v>225502</v>
      </c>
    </row>
    <row r="10335" spans="1:2" x14ac:dyDescent="0.25">
      <c r="A10335" s="65" t="s">
        <v>10553</v>
      </c>
      <c r="B10335" s="66">
        <v>374443</v>
      </c>
    </row>
    <row r="10336" spans="1:2" x14ac:dyDescent="0.25">
      <c r="A10336" s="65" t="s">
        <v>10554</v>
      </c>
      <c r="B10336" s="66">
        <v>576490</v>
      </c>
    </row>
    <row r="10337" spans="1:2" x14ac:dyDescent="0.25">
      <c r="A10337" s="65" t="s">
        <v>10555</v>
      </c>
      <c r="B10337" s="66">
        <v>278157</v>
      </c>
    </row>
    <row r="10338" spans="1:2" x14ac:dyDescent="0.25">
      <c r="A10338" s="65" t="s">
        <v>10556</v>
      </c>
      <c r="B10338" s="66">
        <v>270254</v>
      </c>
    </row>
    <row r="10339" spans="1:2" x14ac:dyDescent="0.25">
      <c r="A10339" s="65" t="s">
        <v>10557</v>
      </c>
      <c r="B10339" s="66">
        <v>592984</v>
      </c>
    </row>
    <row r="10340" spans="1:2" x14ac:dyDescent="0.25">
      <c r="A10340" s="65" t="s">
        <v>10558</v>
      </c>
      <c r="B10340" s="66">
        <v>589668</v>
      </c>
    </row>
    <row r="10341" spans="1:2" x14ac:dyDescent="0.25">
      <c r="A10341" s="65" t="s">
        <v>10559</v>
      </c>
      <c r="B10341" s="66">
        <v>278159</v>
      </c>
    </row>
    <row r="10342" spans="1:2" x14ac:dyDescent="0.25">
      <c r="A10342" s="65" t="s">
        <v>10560</v>
      </c>
      <c r="B10342" s="66">
        <v>591091</v>
      </c>
    </row>
    <row r="10343" spans="1:2" x14ac:dyDescent="0.25">
      <c r="A10343" s="65" t="s">
        <v>10561</v>
      </c>
      <c r="B10343" s="66">
        <v>216501</v>
      </c>
    </row>
    <row r="10344" spans="1:2" x14ac:dyDescent="0.25">
      <c r="A10344" s="65" t="s">
        <v>10562</v>
      </c>
      <c r="B10344" s="66">
        <v>66186</v>
      </c>
    </row>
    <row r="10345" spans="1:2" x14ac:dyDescent="0.25">
      <c r="A10345" s="65" t="s">
        <v>10563</v>
      </c>
      <c r="B10345" s="66">
        <v>270315</v>
      </c>
    </row>
    <row r="10346" spans="1:2" x14ac:dyDescent="0.25">
      <c r="A10346" s="65" t="s">
        <v>10564</v>
      </c>
      <c r="B10346" s="66">
        <v>493224</v>
      </c>
    </row>
    <row r="10347" spans="1:2" x14ac:dyDescent="0.25">
      <c r="A10347" s="65" t="s">
        <v>10565</v>
      </c>
      <c r="B10347" s="66">
        <v>106309</v>
      </c>
    </row>
    <row r="10348" spans="1:2" x14ac:dyDescent="0.25">
      <c r="A10348" s="65" t="s">
        <v>10566</v>
      </c>
      <c r="B10348" s="66">
        <v>494526</v>
      </c>
    </row>
    <row r="10349" spans="1:2" x14ac:dyDescent="0.25">
      <c r="A10349" s="65" t="s">
        <v>10567</v>
      </c>
      <c r="B10349" s="66">
        <v>577004</v>
      </c>
    </row>
    <row r="10350" spans="1:2" x14ac:dyDescent="0.25">
      <c r="A10350" s="65" t="s">
        <v>10568</v>
      </c>
      <c r="B10350" s="66">
        <v>593138</v>
      </c>
    </row>
    <row r="10351" spans="1:2" x14ac:dyDescent="0.25">
      <c r="A10351" s="65" t="s">
        <v>10569</v>
      </c>
      <c r="B10351" s="66">
        <v>580631</v>
      </c>
    </row>
    <row r="10352" spans="1:2" x14ac:dyDescent="0.25">
      <c r="A10352" s="65" t="s">
        <v>10570</v>
      </c>
      <c r="B10352" s="66">
        <v>585501</v>
      </c>
    </row>
    <row r="10353" spans="1:2" x14ac:dyDescent="0.25">
      <c r="A10353" s="65" t="s">
        <v>10571</v>
      </c>
      <c r="B10353" s="66">
        <v>581045</v>
      </c>
    </row>
    <row r="10354" spans="1:2" x14ac:dyDescent="0.25">
      <c r="A10354" s="65" t="s">
        <v>10572</v>
      </c>
      <c r="B10354" s="66">
        <v>216519</v>
      </c>
    </row>
    <row r="10355" spans="1:2" x14ac:dyDescent="0.25">
      <c r="A10355" s="65" t="s">
        <v>231</v>
      </c>
      <c r="B10355" s="66">
        <v>591021</v>
      </c>
    </row>
    <row r="10356" spans="1:2" x14ac:dyDescent="0.25">
      <c r="A10356" s="65" t="s">
        <v>10573</v>
      </c>
      <c r="B10356" s="66">
        <v>491503</v>
      </c>
    </row>
    <row r="10357" spans="1:2" x14ac:dyDescent="0.25">
      <c r="A10357" s="65" t="s">
        <v>10574</v>
      </c>
      <c r="B10357" s="66">
        <v>491936</v>
      </c>
    </row>
    <row r="10358" spans="1:2" x14ac:dyDescent="0.25">
      <c r="A10358" s="65" t="s">
        <v>10574</v>
      </c>
      <c r="B10358" s="66">
        <v>66197</v>
      </c>
    </row>
    <row r="10359" spans="1:2" x14ac:dyDescent="0.25">
      <c r="A10359" s="65" t="s">
        <v>10575</v>
      </c>
      <c r="B10359" s="66">
        <v>225503</v>
      </c>
    </row>
    <row r="10360" spans="1:2" x14ac:dyDescent="0.25">
      <c r="A10360" s="65" t="s">
        <v>10576</v>
      </c>
      <c r="B10360" s="66">
        <v>493204</v>
      </c>
    </row>
    <row r="10361" spans="1:2" x14ac:dyDescent="0.25">
      <c r="A10361" s="65" t="s">
        <v>1029</v>
      </c>
      <c r="B10361" s="66">
        <v>592267</v>
      </c>
    </row>
    <row r="10362" spans="1:2" x14ac:dyDescent="0.25">
      <c r="A10362" s="65" t="s">
        <v>10577</v>
      </c>
      <c r="B10362" s="66">
        <v>270416</v>
      </c>
    </row>
    <row r="10363" spans="1:2" x14ac:dyDescent="0.25">
      <c r="A10363" s="65" t="s">
        <v>10578</v>
      </c>
      <c r="B10363" s="66">
        <v>105522</v>
      </c>
    </row>
    <row r="10364" spans="1:2" x14ac:dyDescent="0.25">
      <c r="A10364" s="65" t="s">
        <v>10579</v>
      </c>
      <c r="B10364" s="66">
        <v>588788</v>
      </c>
    </row>
    <row r="10365" spans="1:2" x14ac:dyDescent="0.25">
      <c r="A10365" s="65" t="s">
        <v>10580</v>
      </c>
      <c r="B10365" s="66">
        <v>592505</v>
      </c>
    </row>
    <row r="10366" spans="1:2" x14ac:dyDescent="0.25">
      <c r="A10366" s="65" t="s">
        <v>10581</v>
      </c>
      <c r="B10366" s="66">
        <v>494532</v>
      </c>
    </row>
    <row r="10367" spans="1:2" x14ac:dyDescent="0.25">
      <c r="A10367" s="65" t="s">
        <v>10582</v>
      </c>
      <c r="B10367" s="66">
        <v>591112</v>
      </c>
    </row>
    <row r="10368" spans="1:2" x14ac:dyDescent="0.25">
      <c r="A10368" s="65" t="s">
        <v>10583</v>
      </c>
      <c r="B10368" s="66">
        <v>593521</v>
      </c>
    </row>
    <row r="10369" spans="1:2" x14ac:dyDescent="0.25">
      <c r="A10369" s="65" t="s">
        <v>10584</v>
      </c>
      <c r="B10369" s="66">
        <v>592513</v>
      </c>
    </row>
    <row r="10370" spans="1:2" x14ac:dyDescent="0.25">
      <c r="A10370" s="65" t="s">
        <v>12793</v>
      </c>
      <c r="B10370" s="66">
        <v>594453</v>
      </c>
    </row>
    <row r="10371" spans="1:2" x14ac:dyDescent="0.25">
      <c r="A10371" s="65" t="s">
        <v>10585</v>
      </c>
      <c r="B10371" s="66">
        <v>216570</v>
      </c>
    </row>
    <row r="10372" spans="1:2" x14ac:dyDescent="0.25">
      <c r="A10372" s="65" t="s">
        <v>12794</v>
      </c>
      <c r="B10372" s="66">
        <v>291663</v>
      </c>
    </row>
    <row r="10373" spans="1:2" x14ac:dyDescent="0.25">
      <c r="A10373" s="65" t="s">
        <v>10586</v>
      </c>
      <c r="B10373" s="66">
        <v>588665</v>
      </c>
    </row>
    <row r="10374" spans="1:2" x14ac:dyDescent="0.25">
      <c r="A10374" s="65" t="s">
        <v>10587</v>
      </c>
      <c r="B10374" s="66">
        <v>583732</v>
      </c>
    </row>
    <row r="10375" spans="1:2" x14ac:dyDescent="0.25">
      <c r="A10375" s="65" t="s">
        <v>12795</v>
      </c>
      <c r="B10375" s="66">
        <v>593820</v>
      </c>
    </row>
    <row r="10376" spans="1:2" x14ac:dyDescent="0.25">
      <c r="A10376" s="65" t="s">
        <v>10588</v>
      </c>
      <c r="B10376" s="66">
        <v>579459</v>
      </c>
    </row>
    <row r="10377" spans="1:2" x14ac:dyDescent="0.25">
      <c r="A10377" s="65" t="s">
        <v>10589</v>
      </c>
      <c r="B10377" s="66">
        <v>492144</v>
      </c>
    </row>
    <row r="10378" spans="1:2" x14ac:dyDescent="0.25">
      <c r="A10378" s="65" t="s">
        <v>1030</v>
      </c>
      <c r="B10378" s="66">
        <v>583102</v>
      </c>
    </row>
    <row r="10379" spans="1:2" x14ac:dyDescent="0.25">
      <c r="A10379" s="65" t="s">
        <v>10590</v>
      </c>
      <c r="B10379" s="66">
        <v>226303</v>
      </c>
    </row>
    <row r="10380" spans="1:2" x14ac:dyDescent="0.25">
      <c r="A10380" s="65" t="s">
        <v>10591</v>
      </c>
      <c r="B10380" s="66">
        <v>581158</v>
      </c>
    </row>
    <row r="10381" spans="1:2" x14ac:dyDescent="0.25">
      <c r="A10381" s="65" t="s">
        <v>1031</v>
      </c>
      <c r="B10381" s="66">
        <v>592576</v>
      </c>
    </row>
    <row r="10382" spans="1:2" x14ac:dyDescent="0.25">
      <c r="A10382" s="65" t="s">
        <v>10592</v>
      </c>
      <c r="B10382" s="66">
        <v>490005</v>
      </c>
    </row>
    <row r="10383" spans="1:2" x14ac:dyDescent="0.25">
      <c r="A10383" s="65" t="s">
        <v>10593</v>
      </c>
      <c r="B10383" s="66">
        <v>218425</v>
      </c>
    </row>
    <row r="10384" spans="1:2" x14ac:dyDescent="0.25">
      <c r="A10384" s="65" t="s">
        <v>10594</v>
      </c>
      <c r="B10384" s="66">
        <v>590865</v>
      </c>
    </row>
    <row r="10385" spans="1:2" x14ac:dyDescent="0.25">
      <c r="A10385" s="65" t="s">
        <v>10595</v>
      </c>
      <c r="B10385" s="66">
        <v>494534</v>
      </c>
    </row>
    <row r="10386" spans="1:2" x14ac:dyDescent="0.25">
      <c r="A10386" s="65" t="s">
        <v>10596</v>
      </c>
      <c r="B10386" s="66">
        <v>490399</v>
      </c>
    </row>
    <row r="10387" spans="1:2" x14ac:dyDescent="0.25">
      <c r="A10387" s="65" t="s">
        <v>10597</v>
      </c>
      <c r="B10387" s="66">
        <v>582560</v>
      </c>
    </row>
    <row r="10388" spans="1:2" x14ac:dyDescent="0.25">
      <c r="A10388" s="65" t="s">
        <v>10598</v>
      </c>
      <c r="B10388" s="66">
        <v>578020</v>
      </c>
    </row>
    <row r="10389" spans="1:2" x14ac:dyDescent="0.25">
      <c r="A10389" s="65" t="s">
        <v>10599</v>
      </c>
      <c r="B10389" s="66">
        <v>105525</v>
      </c>
    </row>
    <row r="10390" spans="1:2" x14ac:dyDescent="0.25">
      <c r="A10390" s="65" t="s">
        <v>10600</v>
      </c>
      <c r="B10390" s="66">
        <v>3569</v>
      </c>
    </row>
    <row r="10391" spans="1:2" x14ac:dyDescent="0.25">
      <c r="A10391" s="65" t="s">
        <v>10601</v>
      </c>
      <c r="B10391" s="66">
        <v>588508</v>
      </c>
    </row>
    <row r="10392" spans="1:2" x14ac:dyDescent="0.25">
      <c r="A10392" s="65" t="s">
        <v>10602</v>
      </c>
      <c r="B10392" s="66">
        <v>591372</v>
      </c>
    </row>
    <row r="10393" spans="1:2" x14ac:dyDescent="0.25">
      <c r="A10393" s="65" t="s">
        <v>10603</v>
      </c>
      <c r="B10393" s="66">
        <v>486645</v>
      </c>
    </row>
    <row r="10394" spans="1:2" x14ac:dyDescent="0.25">
      <c r="A10394" s="65" t="s">
        <v>10604</v>
      </c>
      <c r="B10394" s="66">
        <v>582590</v>
      </c>
    </row>
    <row r="10395" spans="1:2" x14ac:dyDescent="0.25">
      <c r="A10395" s="65" t="s">
        <v>10605</v>
      </c>
      <c r="B10395" s="66">
        <v>59854</v>
      </c>
    </row>
    <row r="10396" spans="1:2" x14ac:dyDescent="0.25">
      <c r="A10396" s="65" t="s">
        <v>12796</v>
      </c>
      <c r="B10396" s="66">
        <v>594513</v>
      </c>
    </row>
    <row r="10397" spans="1:2" x14ac:dyDescent="0.25">
      <c r="A10397" s="65" t="s">
        <v>10606</v>
      </c>
      <c r="B10397" s="66">
        <v>216587</v>
      </c>
    </row>
    <row r="10398" spans="1:2" x14ac:dyDescent="0.25">
      <c r="A10398" s="65" t="s">
        <v>10607</v>
      </c>
      <c r="B10398" s="66">
        <v>218430</v>
      </c>
    </row>
    <row r="10399" spans="1:2" x14ac:dyDescent="0.25">
      <c r="A10399" s="65" t="s">
        <v>10606</v>
      </c>
      <c r="B10399" s="66">
        <v>226305</v>
      </c>
    </row>
    <row r="10400" spans="1:2" x14ac:dyDescent="0.25">
      <c r="A10400" s="65" t="s">
        <v>10608</v>
      </c>
      <c r="B10400" s="66">
        <v>105658</v>
      </c>
    </row>
    <row r="10401" spans="1:2" x14ac:dyDescent="0.25">
      <c r="A10401" s="65" t="s">
        <v>12797</v>
      </c>
      <c r="B10401" s="66">
        <v>492369</v>
      </c>
    </row>
    <row r="10402" spans="1:2" x14ac:dyDescent="0.25">
      <c r="A10402" s="65" t="s">
        <v>10609</v>
      </c>
      <c r="B10402" s="66">
        <v>577908</v>
      </c>
    </row>
    <row r="10403" spans="1:2" x14ac:dyDescent="0.25">
      <c r="A10403" s="65" t="s">
        <v>10610</v>
      </c>
      <c r="B10403" s="66">
        <v>494540</v>
      </c>
    </row>
    <row r="10404" spans="1:2" x14ac:dyDescent="0.25">
      <c r="A10404" s="65" t="s">
        <v>10611</v>
      </c>
      <c r="B10404" s="66">
        <v>369912</v>
      </c>
    </row>
    <row r="10405" spans="1:2" x14ac:dyDescent="0.25">
      <c r="A10405" s="65" t="s">
        <v>10612</v>
      </c>
      <c r="B10405" s="66">
        <v>585737</v>
      </c>
    </row>
    <row r="10406" spans="1:2" x14ac:dyDescent="0.25">
      <c r="A10406" s="65" t="s">
        <v>10613</v>
      </c>
      <c r="B10406" s="66">
        <v>290432</v>
      </c>
    </row>
    <row r="10407" spans="1:2" x14ac:dyDescent="0.25">
      <c r="A10407" s="65" t="s">
        <v>10614</v>
      </c>
      <c r="B10407" s="66">
        <v>579898</v>
      </c>
    </row>
    <row r="10408" spans="1:2" x14ac:dyDescent="0.25">
      <c r="A10408" s="65" t="s">
        <v>10615</v>
      </c>
      <c r="B10408" s="66">
        <v>59872</v>
      </c>
    </row>
    <row r="10409" spans="1:2" x14ac:dyDescent="0.25">
      <c r="A10409" s="65" t="s">
        <v>10616</v>
      </c>
      <c r="B10409" s="66">
        <v>497391</v>
      </c>
    </row>
    <row r="10410" spans="1:2" x14ac:dyDescent="0.25">
      <c r="A10410" s="65" t="s">
        <v>10617</v>
      </c>
      <c r="B10410" s="66">
        <v>275916</v>
      </c>
    </row>
    <row r="10411" spans="1:2" x14ac:dyDescent="0.25">
      <c r="A10411" s="65" t="s">
        <v>10618</v>
      </c>
      <c r="B10411" s="66">
        <v>592533</v>
      </c>
    </row>
    <row r="10412" spans="1:2" x14ac:dyDescent="0.25">
      <c r="A10412" s="65" t="s">
        <v>10619</v>
      </c>
      <c r="B10412" s="66">
        <v>588275</v>
      </c>
    </row>
    <row r="10413" spans="1:2" x14ac:dyDescent="0.25">
      <c r="A10413" s="65" t="s">
        <v>10620</v>
      </c>
      <c r="B10413" s="66">
        <v>588763</v>
      </c>
    </row>
    <row r="10414" spans="1:2" x14ac:dyDescent="0.25">
      <c r="A10414" s="65" t="s">
        <v>10621</v>
      </c>
      <c r="B10414" s="66">
        <v>580475</v>
      </c>
    </row>
    <row r="10415" spans="1:2" x14ac:dyDescent="0.25">
      <c r="A10415" s="65" t="s">
        <v>10622</v>
      </c>
      <c r="B10415" s="66">
        <v>587843</v>
      </c>
    </row>
    <row r="10416" spans="1:2" x14ac:dyDescent="0.25">
      <c r="A10416" s="65" t="s">
        <v>12798</v>
      </c>
      <c r="B10416" s="66">
        <v>2851</v>
      </c>
    </row>
    <row r="10417" spans="1:2" x14ac:dyDescent="0.25">
      <c r="A10417" s="65" t="s">
        <v>12799</v>
      </c>
      <c r="B10417" s="66">
        <v>2852</v>
      </c>
    </row>
    <row r="10418" spans="1:2" x14ac:dyDescent="0.25">
      <c r="A10418" s="65" t="s">
        <v>10623</v>
      </c>
      <c r="B10418" s="66">
        <v>593576</v>
      </c>
    </row>
    <row r="10419" spans="1:2" x14ac:dyDescent="0.25">
      <c r="A10419" s="65" t="s">
        <v>10624</v>
      </c>
      <c r="B10419" s="66">
        <v>105527</v>
      </c>
    </row>
    <row r="10420" spans="1:2" x14ac:dyDescent="0.25">
      <c r="A10420" s="65" t="s">
        <v>1032</v>
      </c>
      <c r="B10420" s="66">
        <v>592519</v>
      </c>
    </row>
    <row r="10421" spans="1:2" x14ac:dyDescent="0.25">
      <c r="A10421" s="65" t="s">
        <v>10625</v>
      </c>
      <c r="B10421" s="66">
        <v>225504</v>
      </c>
    </row>
    <row r="10422" spans="1:2" x14ac:dyDescent="0.25">
      <c r="A10422" s="65" t="s">
        <v>10626</v>
      </c>
      <c r="B10422" s="66">
        <v>497388</v>
      </c>
    </row>
    <row r="10423" spans="1:2" x14ac:dyDescent="0.25">
      <c r="A10423" s="65" t="s">
        <v>10627</v>
      </c>
      <c r="B10423" s="66">
        <v>66235</v>
      </c>
    </row>
    <row r="10424" spans="1:2" x14ac:dyDescent="0.25">
      <c r="A10424" s="65" t="s">
        <v>10628</v>
      </c>
      <c r="B10424" s="66">
        <v>216676</v>
      </c>
    </row>
    <row r="10425" spans="1:2" x14ac:dyDescent="0.25">
      <c r="A10425" s="65" t="s">
        <v>10629</v>
      </c>
      <c r="B10425" s="66">
        <v>584679</v>
      </c>
    </row>
    <row r="10426" spans="1:2" x14ac:dyDescent="0.25">
      <c r="A10426" s="65" t="s">
        <v>10630</v>
      </c>
      <c r="B10426" s="66">
        <v>106059</v>
      </c>
    </row>
    <row r="10427" spans="1:2" x14ac:dyDescent="0.25">
      <c r="A10427" s="65" t="s">
        <v>10631</v>
      </c>
      <c r="B10427" s="66">
        <v>593466</v>
      </c>
    </row>
    <row r="10428" spans="1:2" x14ac:dyDescent="0.25">
      <c r="A10428" s="65" t="s">
        <v>10632</v>
      </c>
      <c r="B10428" s="66">
        <v>277744</v>
      </c>
    </row>
    <row r="10429" spans="1:2" x14ac:dyDescent="0.25">
      <c r="A10429" s="65" t="s">
        <v>10633</v>
      </c>
      <c r="B10429" s="66">
        <v>579807</v>
      </c>
    </row>
    <row r="10430" spans="1:2" x14ac:dyDescent="0.25">
      <c r="A10430" s="65" t="s">
        <v>10634</v>
      </c>
      <c r="B10430" s="66">
        <v>589977</v>
      </c>
    </row>
    <row r="10431" spans="1:2" x14ac:dyDescent="0.25">
      <c r="A10431" s="65" t="s">
        <v>10635</v>
      </c>
      <c r="B10431" s="66">
        <v>216737</v>
      </c>
    </row>
    <row r="10432" spans="1:2" x14ac:dyDescent="0.25">
      <c r="A10432" s="65" t="s">
        <v>10636</v>
      </c>
      <c r="B10432" s="66">
        <v>491290</v>
      </c>
    </row>
    <row r="10433" spans="1:2" x14ac:dyDescent="0.25">
      <c r="A10433" s="65" t="s">
        <v>10637</v>
      </c>
      <c r="B10433" s="66">
        <v>494557</v>
      </c>
    </row>
    <row r="10434" spans="1:2" x14ac:dyDescent="0.25">
      <c r="A10434" s="65" t="s">
        <v>10638</v>
      </c>
      <c r="B10434" s="66">
        <v>577485</v>
      </c>
    </row>
    <row r="10435" spans="1:2" x14ac:dyDescent="0.25">
      <c r="A10435" s="65" t="s">
        <v>10639</v>
      </c>
      <c r="B10435" s="66">
        <v>370342</v>
      </c>
    </row>
    <row r="10436" spans="1:2" x14ac:dyDescent="0.25">
      <c r="A10436" s="65" t="s">
        <v>10640</v>
      </c>
      <c r="B10436" s="66">
        <v>66271</v>
      </c>
    </row>
    <row r="10437" spans="1:2" x14ac:dyDescent="0.25">
      <c r="A10437" s="65" t="s">
        <v>10641</v>
      </c>
      <c r="B10437" s="66">
        <v>45239</v>
      </c>
    </row>
    <row r="10438" spans="1:2" x14ac:dyDescent="0.25">
      <c r="A10438" s="65" t="s">
        <v>10642</v>
      </c>
      <c r="B10438" s="66">
        <v>225052</v>
      </c>
    </row>
    <row r="10439" spans="1:2" x14ac:dyDescent="0.25">
      <c r="A10439" s="65" t="s">
        <v>10643</v>
      </c>
      <c r="B10439" s="66">
        <v>592406</v>
      </c>
    </row>
    <row r="10440" spans="1:2" x14ac:dyDescent="0.25">
      <c r="A10440" s="65" t="s">
        <v>10644</v>
      </c>
      <c r="B10440" s="66">
        <v>575498</v>
      </c>
    </row>
    <row r="10441" spans="1:2" x14ac:dyDescent="0.25">
      <c r="A10441" s="65" t="s">
        <v>10645</v>
      </c>
      <c r="B10441" s="66">
        <v>586439</v>
      </c>
    </row>
    <row r="10442" spans="1:2" x14ac:dyDescent="0.25">
      <c r="A10442" s="65" t="s">
        <v>10646</v>
      </c>
      <c r="B10442" s="66">
        <v>66273</v>
      </c>
    </row>
    <row r="10443" spans="1:2" x14ac:dyDescent="0.25">
      <c r="A10443" s="65" t="s">
        <v>10647</v>
      </c>
      <c r="B10443" s="66">
        <v>579784</v>
      </c>
    </row>
    <row r="10444" spans="1:2" x14ac:dyDescent="0.25">
      <c r="A10444" s="65" t="s">
        <v>10648</v>
      </c>
      <c r="B10444" s="66">
        <v>592091</v>
      </c>
    </row>
    <row r="10445" spans="1:2" x14ac:dyDescent="0.25">
      <c r="A10445" s="65" t="s">
        <v>232</v>
      </c>
      <c r="B10445" s="66">
        <v>591650</v>
      </c>
    </row>
    <row r="10446" spans="1:2" x14ac:dyDescent="0.25">
      <c r="A10446" s="65" t="s">
        <v>10649</v>
      </c>
      <c r="B10446" s="66">
        <v>584433</v>
      </c>
    </row>
    <row r="10447" spans="1:2" x14ac:dyDescent="0.25">
      <c r="A10447" s="65" t="s">
        <v>10650</v>
      </c>
      <c r="B10447" s="66">
        <v>588847</v>
      </c>
    </row>
    <row r="10448" spans="1:2" x14ac:dyDescent="0.25">
      <c r="A10448" s="65" t="s">
        <v>10651</v>
      </c>
      <c r="B10448" s="66">
        <v>271112</v>
      </c>
    </row>
    <row r="10449" spans="1:2" x14ac:dyDescent="0.25">
      <c r="A10449" s="65" t="s">
        <v>10652</v>
      </c>
      <c r="B10449" s="66">
        <v>592932</v>
      </c>
    </row>
    <row r="10450" spans="1:2" x14ac:dyDescent="0.25">
      <c r="A10450" s="65" t="s">
        <v>10653</v>
      </c>
      <c r="B10450" s="66">
        <v>225508</v>
      </c>
    </row>
    <row r="10451" spans="1:2" x14ac:dyDescent="0.25">
      <c r="A10451" s="65" t="s">
        <v>12800</v>
      </c>
      <c r="B10451" s="66">
        <v>593797</v>
      </c>
    </row>
    <row r="10452" spans="1:2" x14ac:dyDescent="0.25">
      <c r="A10452" s="65" t="s">
        <v>10654</v>
      </c>
      <c r="B10452" s="66">
        <v>106681</v>
      </c>
    </row>
    <row r="10453" spans="1:2" x14ac:dyDescent="0.25">
      <c r="A10453" s="65" t="s">
        <v>10655</v>
      </c>
      <c r="B10453" s="66">
        <v>493724</v>
      </c>
    </row>
    <row r="10454" spans="1:2" x14ac:dyDescent="0.25">
      <c r="A10454" s="65" t="s">
        <v>10655</v>
      </c>
      <c r="B10454" s="66">
        <v>575050</v>
      </c>
    </row>
    <row r="10455" spans="1:2" x14ac:dyDescent="0.25">
      <c r="A10455" s="65" t="s">
        <v>10655</v>
      </c>
      <c r="B10455" s="66">
        <v>576835</v>
      </c>
    </row>
    <row r="10456" spans="1:2" x14ac:dyDescent="0.25">
      <c r="A10456" s="65" t="s">
        <v>10655</v>
      </c>
      <c r="B10456" s="66">
        <v>579414</v>
      </c>
    </row>
    <row r="10457" spans="1:2" x14ac:dyDescent="0.25">
      <c r="A10457" s="65" t="s">
        <v>10654</v>
      </c>
      <c r="B10457" s="66">
        <v>64532</v>
      </c>
    </row>
    <row r="10458" spans="1:2" x14ac:dyDescent="0.25">
      <c r="A10458" s="65" t="s">
        <v>10656</v>
      </c>
      <c r="B10458" s="66">
        <v>106099</v>
      </c>
    </row>
    <row r="10459" spans="1:2" x14ac:dyDescent="0.25">
      <c r="A10459" s="65" t="s">
        <v>10656</v>
      </c>
      <c r="B10459" s="66">
        <v>226328</v>
      </c>
    </row>
    <row r="10460" spans="1:2" x14ac:dyDescent="0.25">
      <c r="A10460" s="65" t="s">
        <v>10657</v>
      </c>
      <c r="B10460" s="66">
        <v>216833</v>
      </c>
    </row>
    <row r="10461" spans="1:2" x14ac:dyDescent="0.25">
      <c r="A10461" s="65" t="s">
        <v>10658</v>
      </c>
      <c r="B10461" s="66">
        <v>577758</v>
      </c>
    </row>
    <row r="10462" spans="1:2" x14ac:dyDescent="0.25">
      <c r="A10462" s="65" t="s">
        <v>10659</v>
      </c>
      <c r="B10462" s="66">
        <v>577182</v>
      </c>
    </row>
    <row r="10463" spans="1:2" x14ac:dyDescent="0.25">
      <c r="A10463" s="65" t="s">
        <v>12801</v>
      </c>
      <c r="B10463" s="66">
        <v>594427</v>
      </c>
    </row>
    <row r="10464" spans="1:2" x14ac:dyDescent="0.25">
      <c r="A10464" s="65" t="s">
        <v>12802</v>
      </c>
      <c r="B10464" s="66">
        <v>490378</v>
      </c>
    </row>
    <row r="10465" spans="1:2" x14ac:dyDescent="0.25">
      <c r="A10465" s="65" t="s">
        <v>10660</v>
      </c>
      <c r="B10465" s="66">
        <v>3628</v>
      </c>
    </row>
    <row r="10466" spans="1:2" x14ac:dyDescent="0.25">
      <c r="A10466" s="65" t="s">
        <v>10661</v>
      </c>
      <c r="B10466" s="66">
        <v>592473</v>
      </c>
    </row>
    <row r="10467" spans="1:2" x14ac:dyDescent="0.25">
      <c r="A10467" s="65" t="s">
        <v>10662</v>
      </c>
      <c r="B10467" s="66">
        <v>592933</v>
      </c>
    </row>
    <row r="10468" spans="1:2" x14ac:dyDescent="0.25">
      <c r="A10468" s="65" t="s">
        <v>12803</v>
      </c>
      <c r="B10468" s="66">
        <v>594544</v>
      </c>
    </row>
    <row r="10469" spans="1:2" x14ac:dyDescent="0.25">
      <c r="A10469" s="65" t="s">
        <v>10663</v>
      </c>
      <c r="B10469" s="66">
        <v>592703</v>
      </c>
    </row>
    <row r="10470" spans="1:2" x14ac:dyDescent="0.25">
      <c r="A10470" s="65" t="s">
        <v>10664</v>
      </c>
      <c r="B10470" s="66">
        <v>490631</v>
      </c>
    </row>
    <row r="10471" spans="1:2" x14ac:dyDescent="0.25">
      <c r="A10471" s="65" t="s">
        <v>10665</v>
      </c>
      <c r="B10471" s="66">
        <v>579635</v>
      </c>
    </row>
    <row r="10472" spans="1:2" x14ac:dyDescent="0.25">
      <c r="A10472" s="65" t="s">
        <v>10666</v>
      </c>
      <c r="B10472" s="66">
        <v>583139</v>
      </c>
    </row>
    <row r="10473" spans="1:2" x14ac:dyDescent="0.25">
      <c r="A10473" s="65" t="s">
        <v>10667</v>
      </c>
      <c r="B10473" s="66">
        <v>588840</v>
      </c>
    </row>
    <row r="10474" spans="1:2" x14ac:dyDescent="0.25">
      <c r="A10474" s="65" t="s">
        <v>10668</v>
      </c>
      <c r="B10474" s="66">
        <v>592411</v>
      </c>
    </row>
    <row r="10475" spans="1:2" x14ac:dyDescent="0.25">
      <c r="A10475" s="65" t="s">
        <v>10669</v>
      </c>
      <c r="B10475" s="66">
        <v>592170</v>
      </c>
    </row>
    <row r="10476" spans="1:2" x14ac:dyDescent="0.25">
      <c r="A10476" s="65" t="s">
        <v>12804</v>
      </c>
      <c r="B10476" s="66">
        <v>491139</v>
      </c>
    </row>
    <row r="10477" spans="1:2" x14ac:dyDescent="0.25">
      <c r="A10477" s="65" t="s">
        <v>10670</v>
      </c>
      <c r="B10477" s="66">
        <v>104782</v>
      </c>
    </row>
    <row r="10478" spans="1:2" x14ac:dyDescent="0.25">
      <c r="A10478" s="65" t="s">
        <v>1033</v>
      </c>
      <c r="B10478" s="66">
        <v>592423</v>
      </c>
    </row>
    <row r="10479" spans="1:2" x14ac:dyDescent="0.25">
      <c r="A10479" s="65" t="s">
        <v>10671</v>
      </c>
      <c r="B10479" s="66">
        <v>3633</v>
      </c>
    </row>
    <row r="10480" spans="1:2" x14ac:dyDescent="0.25">
      <c r="A10480" s="65" t="s">
        <v>10672</v>
      </c>
      <c r="B10480" s="66">
        <v>591017</v>
      </c>
    </row>
    <row r="10481" spans="1:2" x14ac:dyDescent="0.25">
      <c r="A10481" s="65" t="s">
        <v>10673</v>
      </c>
      <c r="B10481" s="66">
        <v>587710</v>
      </c>
    </row>
    <row r="10482" spans="1:2" x14ac:dyDescent="0.25">
      <c r="A10482" s="65" t="s">
        <v>10674</v>
      </c>
      <c r="B10482" s="66">
        <v>588886</v>
      </c>
    </row>
    <row r="10483" spans="1:2" x14ac:dyDescent="0.25">
      <c r="A10483" s="65" t="s">
        <v>10675</v>
      </c>
      <c r="B10483" s="66">
        <v>3634</v>
      </c>
    </row>
    <row r="10484" spans="1:2" x14ac:dyDescent="0.25">
      <c r="A10484" s="65" t="s">
        <v>233</v>
      </c>
      <c r="B10484" s="66">
        <v>591674</v>
      </c>
    </row>
    <row r="10485" spans="1:2" x14ac:dyDescent="0.25">
      <c r="A10485" s="65" t="s">
        <v>10676</v>
      </c>
      <c r="B10485" s="66">
        <v>589574</v>
      </c>
    </row>
    <row r="10486" spans="1:2" x14ac:dyDescent="0.25">
      <c r="A10486" s="65" t="s">
        <v>10677</v>
      </c>
      <c r="B10486" s="66">
        <v>104361</v>
      </c>
    </row>
    <row r="10487" spans="1:2" x14ac:dyDescent="0.25">
      <c r="A10487" s="65" t="s">
        <v>10678</v>
      </c>
      <c r="B10487" s="66">
        <v>216843</v>
      </c>
    </row>
    <row r="10488" spans="1:2" x14ac:dyDescent="0.25">
      <c r="A10488" s="65" t="s">
        <v>10679</v>
      </c>
      <c r="B10488" s="66">
        <v>485982</v>
      </c>
    </row>
    <row r="10489" spans="1:2" x14ac:dyDescent="0.25">
      <c r="A10489" s="65" t="s">
        <v>10680</v>
      </c>
      <c r="B10489" s="66">
        <v>105865</v>
      </c>
    </row>
    <row r="10490" spans="1:2" x14ac:dyDescent="0.25">
      <c r="A10490" s="65" t="s">
        <v>10681</v>
      </c>
      <c r="B10490" s="66">
        <v>487175</v>
      </c>
    </row>
    <row r="10491" spans="1:2" x14ac:dyDescent="0.25">
      <c r="A10491" s="65" t="s">
        <v>234</v>
      </c>
      <c r="B10491" s="66">
        <v>588480</v>
      </c>
    </row>
    <row r="10492" spans="1:2" x14ac:dyDescent="0.25">
      <c r="A10492" s="65" t="s">
        <v>10682</v>
      </c>
      <c r="B10492" s="66">
        <v>593119</v>
      </c>
    </row>
    <row r="10493" spans="1:2" x14ac:dyDescent="0.25">
      <c r="A10493" s="65" t="s">
        <v>10683</v>
      </c>
      <c r="B10493" s="66">
        <v>589917</v>
      </c>
    </row>
    <row r="10494" spans="1:2" x14ac:dyDescent="0.25">
      <c r="A10494" s="65" t="s">
        <v>12805</v>
      </c>
      <c r="B10494" s="66">
        <v>594035</v>
      </c>
    </row>
    <row r="10495" spans="1:2" x14ac:dyDescent="0.25">
      <c r="A10495" s="65" t="s">
        <v>10684</v>
      </c>
      <c r="B10495" s="66">
        <v>592655</v>
      </c>
    </row>
    <row r="10496" spans="1:2" x14ac:dyDescent="0.25">
      <c r="A10496" s="65" t="s">
        <v>10685</v>
      </c>
      <c r="B10496" s="66">
        <v>591886</v>
      </c>
    </row>
    <row r="10497" spans="1:2" x14ac:dyDescent="0.25">
      <c r="A10497" s="65" t="s">
        <v>10686</v>
      </c>
      <c r="B10497" s="66">
        <v>591504</v>
      </c>
    </row>
    <row r="10498" spans="1:2" x14ac:dyDescent="0.25">
      <c r="A10498" s="65" t="s">
        <v>12806</v>
      </c>
      <c r="B10498" s="66">
        <v>218487</v>
      </c>
    </row>
    <row r="10499" spans="1:2" x14ac:dyDescent="0.25">
      <c r="A10499" s="65" t="s">
        <v>10687</v>
      </c>
      <c r="B10499" s="66">
        <v>66276</v>
      </c>
    </row>
    <row r="10500" spans="1:2" x14ac:dyDescent="0.25">
      <c r="A10500" s="65" t="s">
        <v>10688</v>
      </c>
      <c r="B10500" s="66">
        <v>64908</v>
      </c>
    </row>
    <row r="10501" spans="1:2" x14ac:dyDescent="0.25">
      <c r="A10501" s="65" t="s">
        <v>10689</v>
      </c>
      <c r="B10501" s="66">
        <v>592662</v>
      </c>
    </row>
    <row r="10502" spans="1:2" x14ac:dyDescent="0.25">
      <c r="A10502" s="65" t="s">
        <v>10690</v>
      </c>
      <c r="B10502" s="66">
        <v>593731</v>
      </c>
    </row>
    <row r="10503" spans="1:2" x14ac:dyDescent="0.25">
      <c r="A10503" s="65" t="s">
        <v>10691</v>
      </c>
      <c r="B10503" s="66">
        <v>218489</v>
      </c>
    </row>
    <row r="10504" spans="1:2" x14ac:dyDescent="0.25">
      <c r="A10504" s="65" t="s">
        <v>10692</v>
      </c>
      <c r="B10504" s="66">
        <v>216861</v>
      </c>
    </row>
    <row r="10505" spans="1:2" x14ac:dyDescent="0.25">
      <c r="A10505" s="65" t="s">
        <v>10693</v>
      </c>
      <c r="B10505" s="66">
        <v>216863</v>
      </c>
    </row>
    <row r="10506" spans="1:2" x14ac:dyDescent="0.25">
      <c r="A10506" s="65" t="s">
        <v>10694</v>
      </c>
      <c r="B10506" s="66">
        <v>588754</v>
      </c>
    </row>
    <row r="10507" spans="1:2" x14ac:dyDescent="0.25">
      <c r="A10507" s="65" t="s">
        <v>10695</v>
      </c>
      <c r="B10507" s="66">
        <v>580377</v>
      </c>
    </row>
    <row r="10508" spans="1:2" x14ac:dyDescent="0.25">
      <c r="A10508" s="65" t="s">
        <v>10696</v>
      </c>
      <c r="B10508" s="66">
        <v>589467</v>
      </c>
    </row>
    <row r="10509" spans="1:2" x14ac:dyDescent="0.25">
      <c r="A10509" s="65" t="s">
        <v>10697</v>
      </c>
      <c r="B10509" s="66">
        <v>3649</v>
      </c>
    </row>
    <row r="10510" spans="1:2" x14ac:dyDescent="0.25">
      <c r="A10510" s="65" t="s">
        <v>10698</v>
      </c>
      <c r="B10510" s="66">
        <v>274030</v>
      </c>
    </row>
    <row r="10511" spans="1:2" x14ac:dyDescent="0.25">
      <c r="A10511" s="65" t="s">
        <v>10699</v>
      </c>
      <c r="B10511" s="66">
        <v>374724</v>
      </c>
    </row>
    <row r="10512" spans="1:2" x14ac:dyDescent="0.25">
      <c r="A10512" s="65" t="s">
        <v>10700</v>
      </c>
      <c r="B10512" s="66">
        <v>584998</v>
      </c>
    </row>
    <row r="10513" spans="1:2" x14ac:dyDescent="0.25">
      <c r="A10513" s="65" t="s">
        <v>10701</v>
      </c>
      <c r="B10513" s="66">
        <v>592240</v>
      </c>
    </row>
    <row r="10514" spans="1:2" x14ac:dyDescent="0.25">
      <c r="A10514" s="65" t="s">
        <v>10702</v>
      </c>
      <c r="B10514" s="66">
        <v>590041</v>
      </c>
    </row>
    <row r="10515" spans="1:2" x14ac:dyDescent="0.25">
      <c r="A10515" s="65" t="s">
        <v>235</v>
      </c>
      <c r="B10515" s="66">
        <v>580835</v>
      </c>
    </row>
    <row r="10516" spans="1:2" x14ac:dyDescent="0.25">
      <c r="A10516" s="65" t="s">
        <v>10703</v>
      </c>
      <c r="B10516" s="66">
        <v>588929</v>
      </c>
    </row>
    <row r="10517" spans="1:2" x14ac:dyDescent="0.25">
      <c r="A10517" s="65" t="s">
        <v>10704</v>
      </c>
      <c r="B10517" s="66">
        <v>575467</v>
      </c>
    </row>
    <row r="10518" spans="1:2" x14ac:dyDescent="0.25">
      <c r="A10518" s="65" t="s">
        <v>10705</v>
      </c>
      <c r="B10518" s="66">
        <v>587591</v>
      </c>
    </row>
    <row r="10519" spans="1:2" x14ac:dyDescent="0.25">
      <c r="A10519" s="65" t="s">
        <v>10706</v>
      </c>
      <c r="B10519" s="66">
        <v>575792</v>
      </c>
    </row>
    <row r="10520" spans="1:2" x14ac:dyDescent="0.25">
      <c r="A10520" s="65" t="s">
        <v>10707</v>
      </c>
      <c r="B10520" s="66">
        <v>64539</v>
      </c>
    </row>
    <row r="10521" spans="1:2" x14ac:dyDescent="0.25">
      <c r="A10521" s="65" t="s">
        <v>10708</v>
      </c>
      <c r="B10521" s="66">
        <v>218492</v>
      </c>
    </row>
    <row r="10522" spans="1:2" x14ac:dyDescent="0.25">
      <c r="A10522" s="65" t="s">
        <v>10709</v>
      </c>
      <c r="B10522" s="66">
        <v>216876</v>
      </c>
    </row>
    <row r="10523" spans="1:2" x14ac:dyDescent="0.25">
      <c r="A10523" s="65" t="s">
        <v>10710</v>
      </c>
      <c r="B10523" s="66">
        <v>225055</v>
      </c>
    </row>
    <row r="10524" spans="1:2" x14ac:dyDescent="0.25">
      <c r="A10524" s="65" t="s">
        <v>10710</v>
      </c>
      <c r="B10524" s="66">
        <v>487148</v>
      </c>
    </row>
    <row r="10525" spans="1:2" x14ac:dyDescent="0.25">
      <c r="A10525" s="65" t="s">
        <v>10711</v>
      </c>
      <c r="B10525" s="66">
        <v>105534</v>
      </c>
    </row>
    <row r="10526" spans="1:2" x14ac:dyDescent="0.25">
      <c r="A10526" s="65" t="s">
        <v>10712</v>
      </c>
      <c r="B10526" s="66">
        <v>575600</v>
      </c>
    </row>
    <row r="10527" spans="1:2" x14ac:dyDescent="0.25">
      <c r="A10527" s="65" t="s">
        <v>10713</v>
      </c>
      <c r="B10527" s="66">
        <v>593413</v>
      </c>
    </row>
    <row r="10528" spans="1:2" x14ac:dyDescent="0.25">
      <c r="A10528" s="65" t="s">
        <v>10714</v>
      </c>
      <c r="B10528" s="66">
        <v>216880</v>
      </c>
    </row>
    <row r="10529" spans="1:2" x14ac:dyDescent="0.25">
      <c r="A10529" s="65" t="s">
        <v>10715</v>
      </c>
      <c r="B10529" s="66">
        <v>494562</v>
      </c>
    </row>
    <row r="10530" spans="1:2" x14ac:dyDescent="0.25">
      <c r="A10530" s="65" t="s">
        <v>12807</v>
      </c>
      <c r="B10530" s="66">
        <v>593788</v>
      </c>
    </row>
    <row r="10531" spans="1:2" x14ac:dyDescent="0.25">
      <c r="A10531" s="65" t="s">
        <v>1034</v>
      </c>
      <c r="B10531" s="66">
        <v>592453</v>
      </c>
    </row>
    <row r="10532" spans="1:2" x14ac:dyDescent="0.25">
      <c r="A10532" s="65" t="s">
        <v>10716</v>
      </c>
      <c r="B10532" s="66">
        <v>216883</v>
      </c>
    </row>
    <row r="10533" spans="1:2" x14ac:dyDescent="0.25">
      <c r="A10533" s="65" t="s">
        <v>10717</v>
      </c>
      <c r="B10533" s="66">
        <v>592028</v>
      </c>
    </row>
    <row r="10534" spans="1:2" x14ac:dyDescent="0.25">
      <c r="A10534" s="65" t="s">
        <v>10718</v>
      </c>
      <c r="B10534" s="66">
        <v>575140</v>
      </c>
    </row>
    <row r="10535" spans="1:2" x14ac:dyDescent="0.25">
      <c r="A10535" s="65" t="s">
        <v>10719</v>
      </c>
      <c r="B10535" s="66">
        <v>590632</v>
      </c>
    </row>
    <row r="10536" spans="1:2" x14ac:dyDescent="0.25">
      <c r="A10536" s="65" t="s">
        <v>10720</v>
      </c>
      <c r="B10536" s="66">
        <v>589048</v>
      </c>
    </row>
    <row r="10537" spans="1:2" x14ac:dyDescent="0.25">
      <c r="A10537" s="65" t="s">
        <v>10721</v>
      </c>
      <c r="B10537" s="66">
        <v>490206</v>
      </c>
    </row>
    <row r="10538" spans="1:2" x14ac:dyDescent="0.25">
      <c r="A10538" s="65" t="s">
        <v>10722</v>
      </c>
      <c r="B10538" s="66">
        <v>549701</v>
      </c>
    </row>
    <row r="10539" spans="1:2" x14ac:dyDescent="0.25">
      <c r="A10539" s="65" t="s">
        <v>10723</v>
      </c>
      <c r="B10539" s="66">
        <v>590750</v>
      </c>
    </row>
    <row r="10540" spans="1:2" x14ac:dyDescent="0.25">
      <c r="A10540" s="65" t="s">
        <v>10724</v>
      </c>
      <c r="B10540" s="66">
        <v>374607</v>
      </c>
    </row>
    <row r="10541" spans="1:2" x14ac:dyDescent="0.25">
      <c r="A10541" s="65" t="s">
        <v>10725</v>
      </c>
      <c r="B10541" s="66">
        <v>104364</v>
      </c>
    </row>
    <row r="10542" spans="1:2" x14ac:dyDescent="0.25">
      <c r="A10542" s="65" t="s">
        <v>10726</v>
      </c>
      <c r="B10542" s="66">
        <v>575194</v>
      </c>
    </row>
    <row r="10543" spans="1:2" x14ac:dyDescent="0.25">
      <c r="A10543" s="65" t="s">
        <v>10727</v>
      </c>
      <c r="B10543" s="66">
        <v>216893</v>
      </c>
    </row>
    <row r="10544" spans="1:2" x14ac:dyDescent="0.25">
      <c r="A10544" s="65" t="s">
        <v>10728</v>
      </c>
      <c r="B10544" s="66">
        <v>216897</v>
      </c>
    </row>
    <row r="10545" spans="1:2" x14ac:dyDescent="0.25">
      <c r="A10545" s="65" t="s">
        <v>10729</v>
      </c>
      <c r="B10545" s="66">
        <v>216898</v>
      </c>
    </row>
    <row r="10546" spans="1:2" x14ac:dyDescent="0.25">
      <c r="A10546" s="65" t="s">
        <v>10730</v>
      </c>
      <c r="B10546" s="66">
        <v>491187</v>
      </c>
    </row>
    <row r="10547" spans="1:2" x14ac:dyDescent="0.25">
      <c r="A10547" s="65" t="s">
        <v>10731</v>
      </c>
      <c r="B10547" s="66">
        <v>104365</v>
      </c>
    </row>
    <row r="10548" spans="1:2" x14ac:dyDescent="0.25">
      <c r="A10548" s="65" t="s">
        <v>10732</v>
      </c>
      <c r="B10548" s="66">
        <v>226330</v>
      </c>
    </row>
    <row r="10549" spans="1:2" x14ac:dyDescent="0.25">
      <c r="A10549" s="65" t="s">
        <v>10733</v>
      </c>
      <c r="B10549" s="66">
        <v>577008</v>
      </c>
    </row>
    <row r="10550" spans="1:2" x14ac:dyDescent="0.25">
      <c r="A10550" s="65" t="s">
        <v>10734</v>
      </c>
      <c r="B10550" s="66">
        <v>580445</v>
      </c>
    </row>
    <row r="10551" spans="1:2" x14ac:dyDescent="0.25">
      <c r="A10551" s="65" t="s">
        <v>10735</v>
      </c>
      <c r="B10551" s="66">
        <v>591154</v>
      </c>
    </row>
    <row r="10552" spans="1:2" x14ac:dyDescent="0.25">
      <c r="A10552" s="65" t="s">
        <v>10736</v>
      </c>
      <c r="B10552" s="66">
        <v>59940</v>
      </c>
    </row>
    <row r="10553" spans="1:2" x14ac:dyDescent="0.25">
      <c r="A10553" s="65" t="s">
        <v>10737</v>
      </c>
      <c r="B10553" s="66">
        <v>585593</v>
      </c>
    </row>
    <row r="10554" spans="1:2" x14ac:dyDescent="0.25">
      <c r="A10554" s="65" t="s">
        <v>12808</v>
      </c>
      <c r="B10554" s="66">
        <v>594455</v>
      </c>
    </row>
    <row r="10555" spans="1:2" x14ac:dyDescent="0.25">
      <c r="A10555" s="65" t="s">
        <v>10738</v>
      </c>
      <c r="B10555" s="66">
        <v>580555</v>
      </c>
    </row>
    <row r="10556" spans="1:2" x14ac:dyDescent="0.25">
      <c r="A10556" s="65" t="s">
        <v>10739</v>
      </c>
      <c r="B10556" s="66">
        <v>493096</v>
      </c>
    </row>
    <row r="10557" spans="1:2" x14ac:dyDescent="0.25">
      <c r="A10557" s="65" t="s">
        <v>12809</v>
      </c>
      <c r="B10557" s="66">
        <v>594543</v>
      </c>
    </row>
    <row r="10558" spans="1:2" x14ac:dyDescent="0.25">
      <c r="A10558" s="65" t="s">
        <v>10740</v>
      </c>
      <c r="B10558" s="66">
        <v>590430</v>
      </c>
    </row>
    <row r="10559" spans="1:2" x14ac:dyDescent="0.25">
      <c r="A10559" s="65" t="s">
        <v>10741</v>
      </c>
      <c r="B10559" s="66">
        <v>106682</v>
      </c>
    </row>
    <row r="10560" spans="1:2" x14ac:dyDescent="0.25">
      <c r="A10560" s="65" t="s">
        <v>10742</v>
      </c>
      <c r="B10560" s="66">
        <v>577825</v>
      </c>
    </row>
    <row r="10561" spans="1:2" x14ac:dyDescent="0.25">
      <c r="A10561" s="65" t="s">
        <v>10743</v>
      </c>
      <c r="B10561" s="66">
        <v>590917</v>
      </c>
    </row>
    <row r="10562" spans="1:2" x14ac:dyDescent="0.25">
      <c r="A10562" s="65" t="s">
        <v>10744</v>
      </c>
      <c r="B10562" s="66">
        <v>588168</v>
      </c>
    </row>
    <row r="10563" spans="1:2" x14ac:dyDescent="0.25">
      <c r="A10563" s="65" t="s">
        <v>12810</v>
      </c>
      <c r="B10563" s="66">
        <v>593882</v>
      </c>
    </row>
    <row r="10564" spans="1:2" x14ac:dyDescent="0.25">
      <c r="A10564" s="65" t="s">
        <v>10745</v>
      </c>
      <c r="B10564" s="66">
        <v>374614</v>
      </c>
    </row>
    <row r="10565" spans="1:2" x14ac:dyDescent="0.25">
      <c r="A10565" s="65" t="s">
        <v>10746</v>
      </c>
      <c r="B10565" s="66">
        <v>583543</v>
      </c>
    </row>
    <row r="10566" spans="1:2" x14ac:dyDescent="0.25">
      <c r="A10566" s="65" t="s">
        <v>10747</v>
      </c>
      <c r="B10566" s="66">
        <v>274826</v>
      </c>
    </row>
    <row r="10567" spans="1:2" x14ac:dyDescent="0.25">
      <c r="A10567" s="65" t="s">
        <v>12811</v>
      </c>
      <c r="B10567" s="66">
        <v>594206</v>
      </c>
    </row>
    <row r="10568" spans="1:2" x14ac:dyDescent="0.25">
      <c r="A10568" s="65" t="s">
        <v>10748</v>
      </c>
      <c r="B10568" s="66">
        <v>592626</v>
      </c>
    </row>
    <row r="10569" spans="1:2" x14ac:dyDescent="0.25">
      <c r="A10569" s="65" t="s">
        <v>10749</v>
      </c>
      <c r="B10569" s="66">
        <v>492873</v>
      </c>
    </row>
    <row r="10570" spans="1:2" x14ac:dyDescent="0.25">
      <c r="A10570" s="65" t="s">
        <v>10750</v>
      </c>
      <c r="B10570" s="66">
        <v>587107</v>
      </c>
    </row>
    <row r="10571" spans="1:2" x14ac:dyDescent="0.25">
      <c r="A10571" s="65" t="s">
        <v>10751</v>
      </c>
      <c r="B10571" s="66">
        <v>590854</v>
      </c>
    </row>
    <row r="10572" spans="1:2" x14ac:dyDescent="0.25">
      <c r="A10572" s="65" t="s">
        <v>10752</v>
      </c>
      <c r="B10572" s="66">
        <v>585838</v>
      </c>
    </row>
    <row r="10573" spans="1:2" x14ac:dyDescent="0.25">
      <c r="A10573" s="65" t="s">
        <v>10753</v>
      </c>
      <c r="B10573" s="66">
        <v>59945</v>
      </c>
    </row>
    <row r="10574" spans="1:2" x14ac:dyDescent="0.25">
      <c r="A10574" s="65" t="s">
        <v>10754</v>
      </c>
      <c r="B10574" s="66">
        <v>491891</v>
      </c>
    </row>
    <row r="10575" spans="1:2" x14ac:dyDescent="0.25">
      <c r="A10575" s="65" t="s">
        <v>10755</v>
      </c>
      <c r="B10575" s="66">
        <v>588362</v>
      </c>
    </row>
    <row r="10576" spans="1:2" x14ac:dyDescent="0.25">
      <c r="A10576" s="65" t="s">
        <v>10756</v>
      </c>
      <c r="B10576" s="66">
        <v>106315</v>
      </c>
    </row>
    <row r="10577" spans="1:2" x14ac:dyDescent="0.25">
      <c r="A10577" s="65" t="s">
        <v>10757</v>
      </c>
      <c r="B10577" s="66">
        <v>583842</v>
      </c>
    </row>
    <row r="10578" spans="1:2" x14ac:dyDescent="0.25">
      <c r="A10578" s="65" t="s">
        <v>10758</v>
      </c>
      <c r="B10578" s="66">
        <v>583056</v>
      </c>
    </row>
    <row r="10579" spans="1:2" x14ac:dyDescent="0.25">
      <c r="A10579" s="65" t="s">
        <v>10758</v>
      </c>
      <c r="B10579" s="66">
        <v>584638</v>
      </c>
    </row>
    <row r="10580" spans="1:2" x14ac:dyDescent="0.25">
      <c r="A10580" s="65" t="s">
        <v>10758</v>
      </c>
      <c r="B10580" s="66">
        <v>594352</v>
      </c>
    </row>
    <row r="10581" spans="1:2" x14ac:dyDescent="0.25">
      <c r="A10581" s="65" t="s">
        <v>10759</v>
      </c>
      <c r="B10581" s="66">
        <v>522154</v>
      </c>
    </row>
    <row r="10582" spans="1:2" x14ac:dyDescent="0.25">
      <c r="A10582" s="65" t="s">
        <v>12812</v>
      </c>
      <c r="B10582" s="66">
        <v>592377</v>
      </c>
    </row>
    <row r="10583" spans="1:2" x14ac:dyDescent="0.25">
      <c r="A10583" s="65" t="s">
        <v>10760</v>
      </c>
      <c r="B10583" s="66">
        <v>216925</v>
      </c>
    </row>
    <row r="10584" spans="1:2" x14ac:dyDescent="0.25">
      <c r="A10584" s="65" t="s">
        <v>10761</v>
      </c>
      <c r="B10584" s="66">
        <v>591135</v>
      </c>
    </row>
    <row r="10585" spans="1:2" x14ac:dyDescent="0.25">
      <c r="A10585" s="65" t="s">
        <v>1035</v>
      </c>
      <c r="B10585" s="66">
        <v>216930</v>
      </c>
    </row>
    <row r="10586" spans="1:2" x14ac:dyDescent="0.25">
      <c r="A10586" s="65" t="s">
        <v>10762</v>
      </c>
      <c r="B10586" s="66">
        <v>276897</v>
      </c>
    </row>
    <row r="10587" spans="1:2" x14ac:dyDescent="0.25">
      <c r="A10587" s="65" t="s">
        <v>10763</v>
      </c>
      <c r="B10587" s="66">
        <v>592559</v>
      </c>
    </row>
    <row r="10588" spans="1:2" x14ac:dyDescent="0.25">
      <c r="A10588" s="65" t="s">
        <v>10764</v>
      </c>
      <c r="B10588" s="66">
        <v>589310</v>
      </c>
    </row>
    <row r="10589" spans="1:2" x14ac:dyDescent="0.25">
      <c r="A10589" s="65" t="s">
        <v>10765</v>
      </c>
      <c r="B10589" s="66">
        <v>588796</v>
      </c>
    </row>
    <row r="10590" spans="1:2" x14ac:dyDescent="0.25">
      <c r="A10590" s="65" t="s">
        <v>10766</v>
      </c>
      <c r="B10590" s="66">
        <v>104366</v>
      </c>
    </row>
    <row r="10591" spans="1:2" x14ac:dyDescent="0.25">
      <c r="A10591" s="65" t="s">
        <v>10767</v>
      </c>
      <c r="B10591" s="66">
        <v>591228</v>
      </c>
    </row>
    <row r="10592" spans="1:2" x14ac:dyDescent="0.25">
      <c r="A10592" s="65" t="s">
        <v>10768</v>
      </c>
      <c r="B10592" s="66">
        <v>105539</v>
      </c>
    </row>
    <row r="10593" spans="1:2" x14ac:dyDescent="0.25">
      <c r="A10593" s="65" t="s">
        <v>10769</v>
      </c>
      <c r="B10593" s="66">
        <v>582835</v>
      </c>
    </row>
    <row r="10594" spans="1:2" x14ac:dyDescent="0.25">
      <c r="A10594" s="65" t="s">
        <v>10770</v>
      </c>
      <c r="B10594" s="66">
        <v>492743</v>
      </c>
    </row>
    <row r="10595" spans="1:2" x14ac:dyDescent="0.25">
      <c r="A10595" s="65" t="s">
        <v>10771</v>
      </c>
      <c r="B10595" s="66">
        <v>105540</v>
      </c>
    </row>
    <row r="10596" spans="1:2" x14ac:dyDescent="0.25">
      <c r="A10596" s="65" t="s">
        <v>10772</v>
      </c>
      <c r="B10596" s="66">
        <v>592761</v>
      </c>
    </row>
    <row r="10597" spans="1:2" x14ac:dyDescent="0.25">
      <c r="A10597" s="65" t="s">
        <v>10773</v>
      </c>
      <c r="B10597" s="66">
        <v>3673</v>
      </c>
    </row>
    <row r="10598" spans="1:2" x14ac:dyDescent="0.25">
      <c r="A10598" s="65" t="s">
        <v>10774</v>
      </c>
      <c r="B10598" s="66">
        <v>574802</v>
      </c>
    </row>
    <row r="10599" spans="1:2" x14ac:dyDescent="0.25">
      <c r="A10599" s="65" t="s">
        <v>10775</v>
      </c>
      <c r="B10599" s="66">
        <v>576884</v>
      </c>
    </row>
    <row r="10600" spans="1:2" x14ac:dyDescent="0.25">
      <c r="A10600" s="65" t="s">
        <v>10775</v>
      </c>
      <c r="B10600" s="66">
        <v>59948</v>
      </c>
    </row>
    <row r="10601" spans="1:2" x14ac:dyDescent="0.25">
      <c r="A10601" s="65" t="s">
        <v>10776</v>
      </c>
      <c r="B10601" s="66">
        <v>64555</v>
      </c>
    </row>
    <row r="10602" spans="1:2" x14ac:dyDescent="0.25">
      <c r="A10602" s="65" t="s">
        <v>10777</v>
      </c>
      <c r="B10602" s="66">
        <v>579512</v>
      </c>
    </row>
    <row r="10603" spans="1:2" x14ac:dyDescent="0.25">
      <c r="A10603" s="65" t="s">
        <v>10778</v>
      </c>
      <c r="B10603" s="66">
        <v>66281</v>
      </c>
    </row>
    <row r="10604" spans="1:2" x14ac:dyDescent="0.25">
      <c r="A10604" s="65" t="s">
        <v>10779</v>
      </c>
      <c r="B10604" s="66">
        <v>586893</v>
      </c>
    </row>
    <row r="10605" spans="1:2" x14ac:dyDescent="0.25">
      <c r="A10605" s="65" t="s">
        <v>10780</v>
      </c>
      <c r="B10605" s="66">
        <v>584715</v>
      </c>
    </row>
    <row r="10606" spans="1:2" x14ac:dyDescent="0.25">
      <c r="A10606" s="65" t="s">
        <v>10781</v>
      </c>
      <c r="B10606" s="66">
        <v>66284</v>
      </c>
    </row>
    <row r="10607" spans="1:2" x14ac:dyDescent="0.25">
      <c r="A10607" s="65" t="s">
        <v>236</v>
      </c>
      <c r="B10607" s="66">
        <v>590789</v>
      </c>
    </row>
    <row r="10608" spans="1:2" x14ac:dyDescent="0.25">
      <c r="A10608" s="65" t="s">
        <v>10782</v>
      </c>
      <c r="B10608" s="66">
        <v>578967</v>
      </c>
    </row>
    <row r="10609" spans="1:2" x14ac:dyDescent="0.25">
      <c r="A10609" s="65" t="s">
        <v>10783</v>
      </c>
      <c r="B10609" s="66">
        <v>492715</v>
      </c>
    </row>
    <row r="10610" spans="1:2" x14ac:dyDescent="0.25">
      <c r="A10610" s="65" t="s">
        <v>10784</v>
      </c>
      <c r="B10610" s="66">
        <v>374628</v>
      </c>
    </row>
    <row r="10611" spans="1:2" x14ac:dyDescent="0.25">
      <c r="A10611" s="65" t="s">
        <v>10785</v>
      </c>
      <c r="B10611" s="66">
        <v>589474</v>
      </c>
    </row>
    <row r="10612" spans="1:2" x14ac:dyDescent="0.25">
      <c r="A10612" s="65" t="s">
        <v>10786</v>
      </c>
      <c r="B10612" s="66">
        <v>579850</v>
      </c>
    </row>
    <row r="10613" spans="1:2" x14ac:dyDescent="0.25">
      <c r="A10613" s="65" t="s">
        <v>10786</v>
      </c>
      <c r="B10613" s="66">
        <v>586607</v>
      </c>
    </row>
    <row r="10614" spans="1:2" x14ac:dyDescent="0.25">
      <c r="A10614" s="65" t="s">
        <v>10787</v>
      </c>
      <c r="B10614" s="66">
        <v>64560</v>
      </c>
    </row>
    <row r="10615" spans="1:2" x14ac:dyDescent="0.25">
      <c r="A10615" s="65" t="s">
        <v>10788</v>
      </c>
      <c r="B10615" s="66">
        <v>67907</v>
      </c>
    </row>
    <row r="10616" spans="1:2" x14ac:dyDescent="0.25">
      <c r="A10616" s="65" t="s">
        <v>237</v>
      </c>
      <c r="B10616" s="66">
        <v>591245</v>
      </c>
    </row>
    <row r="10617" spans="1:2" x14ac:dyDescent="0.25">
      <c r="A10617" s="65" t="s">
        <v>12813</v>
      </c>
      <c r="B10617" s="66">
        <v>593934</v>
      </c>
    </row>
    <row r="10618" spans="1:2" x14ac:dyDescent="0.25">
      <c r="A10618" s="65" t="s">
        <v>10789</v>
      </c>
      <c r="B10618" s="66">
        <v>588888</v>
      </c>
    </row>
    <row r="10619" spans="1:2" x14ac:dyDescent="0.25">
      <c r="A10619" s="65" t="s">
        <v>10790</v>
      </c>
      <c r="B10619" s="66">
        <v>576955</v>
      </c>
    </row>
    <row r="10620" spans="1:2" x14ac:dyDescent="0.25">
      <c r="A10620" s="65" t="s">
        <v>10791</v>
      </c>
      <c r="B10620" s="66">
        <v>497357</v>
      </c>
    </row>
    <row r="10621" spans="1:2" x14ac:dyDescent="0.25">
      <c r="A10621" s="65" t="s">
        <v>10792</v>
      </c>
      <c r="B10621" s="66">
        <v>218495</v>
      </c>
    </row>
    <row r="10622" spans="1:2" x14ac:dyDescent="0.25">
      <c r="A10622" s="65" t="s">
        <v>10793</v>
      </c>
      <c r="B10622" s="66">
        <v>218497</v>
      </c>
    </row>
    <row r="10623" spans="1:2" x14ac:dyDescent="0.25">
      <c r="A10623" s="65" t="s">
        <v>10793</v>
      </c>
      <c r="B10623" s="66">
        <v>579549</v>
      </c>
    </row>
    <row r="10624" spans="1:2" x14ac:dyDescent="0.25">
      <c r="A10624" s="65" t="s">
        <v>10794</v>
      </c>
      <c r="B10624" s="66">
        <v>593448</v>
      </c>
    </row>
    <row r="10625" spans="1:2" x14ac:dyDescent="0.25">
      <c r="A10625" s="65" t="s">
        <v>10795</v>
      </c>
      <c r="B10625" s="66">
        <v>106172</v>
      </c>
    </row>
    <row r="10626" spans="1:2" x14ac:dyDescent="0.25">
      <c r="A10626" s="65" t="s">
        <v>10796</v>
      </c>
      <c r="B10626" s="66">
        <v>590027</v>
      </c>
    </row>
    <row r="10627" spans="1:2" x14ac:dyDescent="0.25">
      <c r="A10627" s="65" t="s">
        <v>10797</v>
      </c>
      <c r="B10627" s="66">
        <v>593637</v>
      </c>
    </row>
    <row r="10628" spans="1:2" x14ac:dyDescent="0.25">
      <c r="A10628" s="65" t="s">
        <v>10798</v>
      </c>
      <c r="B10628" s="66">
        <v>591194</v>
      </c>
    </row>
    <row r="10629" spans="1:2" x14ac:dyDescent="0.25">
      <c r="A10629" s="65" t="s">
        <v>12814</v>
      </c>
      <c r="B10629" s="66">
        <v>594280</v>
      </c>
    </row>
    <row r="10630" spans="1:2" x14ac:dyDescent="0.25">
      <c r="A10630" s="65" t="s">
        <v>10799</v>
      </c>
      <c r="B10630" s="66">
        <v>218498</v>
      </c>
    </row>
    <row r="10631" spans="1:2" x14ac:dyDescent="0.25">
      <c r="A10631" s="65" t="s">
        <v>10800</v>
      </c>
      <c r="B10631" s="66">
        <v>576363</v>
      </c>
    </row>
    <row r="10632" spans="1:2" x14ac:dyDescent="0.25">
      <c r="A10632" s="65" t="s">
        <v>10801</v>
      </c>
      <c r="B10632" s="66">
        <v>497481</v>
      </c>
    </row>
    <row r="10633" spans="1:2" x14ac:dyDescent="0.25">
      <c r="A10633" s="65" t="s">
        <v>10802</v>
      </c>
      <c r="B10633" s="66">
        <v>578700</v>
      </c>
    </row>
    <row r="10634" spans="1:2" x14ac:dyDescent="0.25">
      <c r="A10634" s="65" t="s">
        <v>10802</v>
      </c>
      <c r="B10634" s="66">
        <v>584354</v>
      </c>
    </row>
    <row r="10635" spans="1:2" x14ac:dyDescent="0.25">
      <c r="A10635" s="65" t="s">
        <v>10803</v>
      </c>
      <c r="B10635" s="66">
        <v>374632</v>
      </c>
    </row>
    <row r="10636" spans="1:2" x14ac:dyDescent="0.25">
      <c r="A10636" s="65" t="s">
        <v>10804</v>
      </c>
      <c r="B10636" s="66">
        <v>492290</v>
      </c>
    </row>
    <row r="10637" spans="1:2" x14ac:dyDescent="0.25">
      <c r="A10637" s="65" t="s">
        <v>10805</v>
      </c>
      <c r="B10637" s="66">
        <v>576722</v>
      </c>
    </row>
    <row r="10638" spans="1:2" x14ac:dyDescent="0.25">
      <c r="A10638" s="65" t="s">
        <v>10806</v>
      </c>
      <c r="B10638" s="66">
        <v>104786</v>
      </c>
    </row>
    <row r="10639" spans="1:2" x14ac:dyDescent="0.25">
      <c r="A10639" s="65" t="s">
        <v>10807</v>
      </c>
      <c r="B10639" s="66">
        <v>105542</v>
      </c>
    </row>
    <row r="10640" spans="1:2" x14ac:dyDescent="0.25">
      <c r="A10640" s="65" t="s">
        <v>10808</v>
      </c>
      <c r="B10640" s="66">
        <v>591182</v>
      </c>
    </row>
    <row r="10641" spans="1:2" x14ac:dyDescent="0.25">
      <c r="A10641" s="65" t="s">
        <v>10809</v>
      </c>
      <c r="B10641" s="66">
        <v>105544</v>
      </c>
    </row>
    <row r="10642" spans="1:2" x14ac:dyDescent="0.25">
      <c r="A10642" s="65" t="s">
        <v>10810</v>
      </c>
      <c r="B10642" s="66">
        <v>218499</v>
      </c>
    </row>
    <row r="10643" spans="1:2" x14ac:dyDescent="0.25">
      <c r="A10643" s="65" t="s">
        <v>10811</v>
      </c>
      <c r="B10643" s="66">
        <v>106063</v>
      </c>
    </row>
    <row r="10644" spans="1:2" x14ac:dyDescent="0.25">
      <c r="A10644" s="65" t="s">
        <v>10812</v>
      </c>
      <c r="B10644" s="66">
        <v>3680</v>
      </c>
    </row>
    <row r="10645" spans="1:2" x14ac:dyDescent="0.25">
      <c r="A10645" s="65" t="s">
        <v>10813</v>
      </c>
      <c r="B10645" s="66">
        <v>370555</v>
      </c>
    </row>
    <row r="10646" spans="1:2" x14ac:dyDescent="0.25">
      <c r="A10646" s="65" t="s">
        <v>10814</v>
      </c>
      <c r="B10646" s="66">
        <v>588599</v>
      </c>
    </row>
    <row r="10647" spans="1:2" x14ac:dyDescent="0.25">
      <c r="A10647" s="65" t="s">
        <v>10815</v>
      </c>
      <c r="B10647" s="66">
        <v>218505</v>
      </c>
    </row>
    <row r="10648" spans="1:2" x14ac:dyDescent="0.25">
      <c r="A10648" s="65" t="s">
        <v>238</v>
      </c>
      <c r="B10648" s="66">
        <v>580526</v>
      </c>
    </row>
    <row r="10649" spans="1:2" x14ac:dyDescent="0.25">
      <c r="A10649" s="65" t="s">
        <v>12815</v>
      </c>
      <c r="B10649" s="66">
        <v>45250</v>
      </c>
    </row>
    <row r="10650" spans="1:2" x14ac:dyDescent="0.25">
      <c r="A10650" s="65" t="s">
        <v>10816</v>
      </c>
      <c r="B10650" s="66">
        <v>492484</v>
      </c>
    </row>
    <row r="10651" spans="1:2" x14ac:dyDescent="0.25">
      <c r="A10651" s="65" t="s">
        <v>10817</v>
      </c>
      <c r="B10651" s="66">
        <v>271380</v>
      </c>
    </row>
    <row r="10652" spans="1:2" x14ac:dyDescent="0.25">
      <c r="A10652" s="65" t="s">
        <v>10818</v>
      </c>
      <c r="B10652" s="66">
        <v>105545</v>
      </c>
    </row>
    <row r="10653" spans="1:2" x14ac:dyDescent="0.25">
      <c r="A10653" s="65" t="s">
        <v>12816</v>
      </c>
      <c r="B10653" s="66">
        <v>594538</v>
      </c>
    </row>
    <row r="10654" spans="1:2" x14ac:dyDescent="0.25">
      <c r="A10654" s="65" t="s">
        <v>10819</v>
      </c>
      <c r="B10654" s="66">
        <v>64622</v>
      </c>
    </row>
    <row r="10655" spans="1:2" x14ac:dyDescent="0.25">
      <c r="A10655" s="65" t="s">
        <v>239</v>
      </c>
      <c r="B10655" s="66">
        <v>589783</v>
      </c>
    </row>
    <row r="10656" spans="1:2" x14ac:dyDescent="0.25">
      <c r="A10656" s="65" t="s">
        <v>10820</v>
      </c>
      <c r="B10656" s="66">
        <v>491508</v>
      </c>
    </row>
    <row r="10657" spans="1:2" x14ac:dyDescent="0.25">
      <c r="A10657" s="65" t="s">
        <v>10821</v>
      </c>
      <c r="B10657" s="66">
        <v>579343</v>
      </c>
    </row>
    <row r="10658" spans="1:2" x14ac:dyDescent="0.25">
      <c r="A10658" s="65" t="s">
        <v>10822</v>
      </c>
      <c r="B10658" s="66">
        <v>592628</v>
      </c>
    </row>
    <row r="10659" spans="1:2" x14ac:dyDescent="0.25">
      <c r="A10659" s="65" t="s">
        <v>10823</v>
      </c>
      <c r="B10659" s="66">
        <v>3686</v>
      </c>
    </row>
    <row r="10660" spans="1:2" x14ac:dyDescent="0.25">
      <c r="A10660" s="65" t="s">
        <v>10824</v>
      </c>
      <c r="B10660" s="66">
        <v>217020</v>
      </c>
    </row>
    <row r="10661" spans="1:2" x14ac:dyDescent="0.25">
      <c r="A10661" s="65" t="s">
        <v>10825</v>
      </c>
      <c r="B10661" s="66">
        <v>593502</v>
      </c>
    </row>
    <row r="10662" spans="1:2" x14ac:dyDescent="0.25">
      <c r="A10662" s="65" t="s">
        <v>10826</v>
      </c>
      <c r="B10662" s="66">
        <v>592682</v>
      </c>
    </row>
    <row r="10663" spans="1:2" x14ac:dyDescent="0.25">
      <c r="A10663" s="65" t="s">
        <v>10827</v>
      </c>
      <c r="B10663" s="66">
        <v>589693</v>
      </c>
    </row>
    <row r="10664" spans="1:2" x14ac:dyDescent="0.25">
      <c r="A10664" s="65" t="s">
        <v>10828</v>
      </c>
      <c r="B10664" s="66">
        <v>576348</v>
      </c>
    </row>
    <row r="10665" spans="1:2" x14ac:dyDescent="0.25">
      <c r="A10665" s="65" t="s">
        <v>12817</v>
      </c>
      <c r="B10665" s="66">
        <v>493341</v>
      </c>
    </row>
    <row r="10666" spans="1:2" x14ac:dyDescent="0.25">
      <c r="A10666" s="65" t="s">
        <v>10829</v>
      </c>
      <c r="B10666" s="66">
        <v>592311</v>
      </c>
    </row>
    <row r="10667" spans="1:2" x14ac:dyDescent="0.25">
      <c r="A10667" s="65" t="s">
        <v>10830</v>
      </c>
      <c r="B10667" s="66">
        <v>218893</v>
      </c>
    </row>
    <row r="10668" spans="1:2" x14ac:dyDescent="0.25">
      <c r="A10668" s="65" t="s">
        <v>10831</v>
      </c>
      <c r="B10668" s="66">
        <v>273380</v>
      </c>
    </row>
    <row r="10669" spans="1:2" x14ac:dyDescent="0.25">
      <c r="A10669" s="65" t="s">
        <v>10832</v>
      </c>
      <c r="B10669" s="66">
        <v>577185</v>
      </c>
    </row>
    <row r="10670" spans="1:2" x14ac:dyDescent="0.25">
      <c r="A10670" s="65" t="s">
        <v>10833</v>
      </c>
      <c r="B10670" s="66">
        <v>217111</v>
      </c>
    </row>
    <row r="10671" spans="1:2" x14ac:dyDescent="0.25">
      <c r="A10671" s="65" t="s">
        <v>10834</v>
      </c>
      <c r="B10671" s="66">
        <v>490205</v>
      </c>
    </row>
    <row r="10672" spans="1:2" x14ac:dyDescent="0.25">
      <c r="A10672" s="65" t="s">
        <v>10835</v>
      </c>
      <c r="B10672" s="66">
        <v>587687</v>
      </c>
    </row>
    <row r="10673" spans="1:2" x14ac:dyDescent="0.25">
      <c r="A10673" s="65" t="s">
        <v>10836</v>
      </c>
      <c r="B10673" s="66">
        <v>592762</v>
      </c>
    </row>
    <row r="10674" spans="1:2" x14ac:dyDescent="0.25">
      <c r="A10674" s="65" t="s">
        <v>240</v>
      </c>
      <c r="B10674" s="66">
        <v>592062</v>
      </c>
    </row>
    <row r="10675" spans="1:2" x14ac:dyDescent="0.25">
      <c r="A10675" s="65" t="s">
        <v>10837</v>
      </c>
      <c r="B10675" s="66">
        <v>589352</v>
      </c>
    </row>
    <row r="10676" spans="1:2" x14ac:dyDescent="0.25">
      <c r="A10676" s="65" t="s">
        <v>10838</v>
      </c>
      <c r="B10676" s="66">
        <v>591335</v>
      </c>
    </row>
    <row r="10677" spans="1:2" x14ac:dyDescent="0.25">
      <c r="A10677" s="65" t="s">
        <v>10839</v>
      </c>
      <c r="B10677" s="66">
        <v>593663</v>
      </c>
    </row>
    <row r="10678" spans="1:2" x14ac:dyDescent="0.25">
      <c r="A10678" s="65" t="s">
        <v>10840</v>
      </c>
      <c r="B10678" s="66">
        <v>574898</v>
      </c>
    </row>
    <row r="10679" spans="1:2" x14ac:dyDescent="0.25">
      <c r="A10679" s="65" t="s">
        <v>10841</v>
      </c>
      <c r="B10679" s="66">
        <v>67125</v>
      </c>
    </row>
    <row r="10680" spans="1:2" x14ac:dyDescent="0.25">
      <c r="A10680" s="65" t="s">
        <v>12818</v>
      </c>
      <c r="B10680" s="66">
        <v>594261</v>
      </c>
    </row>
    <row r="10681" spans="1:2" x14ac:dyDescent="0.25">
      <c r="A10681" s="65" t="s">
        <v>10842</v>
      </c>
      <c r="B10681" s="66">
        <v>586726</v>
      </c>
    </row>
    <row r="10682" spans="1:2" x14ac:dyDescent="0.25">
      <c r="A10682" s="65" t="s">
        <v>10843</v>
      </c>
      <c r="B10682" s="66">
        <v>593476</v>
      </c>
    </row>
    <row r="10683" spans="1:2" x14ac:dyDescent="0.25">
      <c r="A10683" s="65" t="s">
        <v>10844</v>
      </c>
      <c r="B10683" s="66">
        <v>588735</v>
      </c>
    </row>
    <row r="10684" spans="1:2" x14ac:dyDescent="0.25">
      <c r="A10684" s="65" t="s">
        <v>10845</v>
      </c>
      <c r="B10684" s="66">
        <v>492690</v>
      </c>
    </row>
    <row r="10685" spans="1:2" x14ac:dyDescent="0.25">
      <c r="A10685" s="65" t="s">
        <v>241</v>
      </c>
      <c r="B10685" s="66">
        <v>591622</v>
      </c>
    </row>
    <row r="10686" spans="1:2" x14ac:dyDescent="0.25">
      <c r="A10686" s="65" t="s">
        <v>10846</v>
      </c>
      <c r="B10686" s="66">
        <v>590958</v>
      </c>
    </row>
    <row r="10687" spans="1:2" x14ac:dyDescent="0.25">
      <c r="A10687" s="65" t="s">
        <v>10847</v>
      </c>
      <c r="B10687" s="66">
        <v>61401</v>
      </c>
    </row>
    <row r="10688" spans="1:2" x14ac:dyDescent="0.25">
      <c r="A10688" s="65" t="s">
        <v>10848</v>
      </c>
      <c r="B10688" s="66">
        <v>272283</v>
      </c>
    </row>
    <row r="10689" spans="1:2" x14ac:dyDescent="0.25">
      <c r="A10689" s="65" t="s">
        <v>10849</v>
      </c>
      <c r="B10689" s="66">
        <v>272022</v>
      </c>
    </row>
    <row r="10690" spans="1:2" x14ac:dyDescent="0.25">
      <c r="A10690" s="65" t="s">
        <v>10850</v>
      </c>
      <c r="B10690" s="66">
        <v>589477</v>
      </c>
    </row>
    <row r="10691" spans="1:2" x14ac:dyDescent="0.25">
      <c r="A10691" s="65" t="s">
        <v>10851</v>
      </c>
      <c r="B10691" s="66">
        <v>592673</v>
      </c>
    </row>
    <row r="10692" spans="1:2" x14ac:dyDescent="0.25">
      <c r="A10692" s="65" t="s">
        <v>10852</v>
      </c>
      <c r="B10692" s="66">
        <v>104391</v>
      </c>
    </row>
    <row r="10693" spans="1:2" x14ac:dyDescent="0.25">
      <c r="A10693" s="65" t="s">
        <v>10853</v>
      </c>
      <c r="B10693" s="66">
        <v>490410</v>
      </c>
    </row>
    <row r="10694" spans="1:2" x14ac:dyDescent="0.25">
      <c r="A10694" s="65" t="s">
        <v>10854</v>
      </c>
      <c r="B10694" s="66">
        <v>491134</v>
      </c>
    </row>
    <row r="10695" spans="1:2" x14ac:dyDescent="0.25">
      <c r="A10695" s="65" t="s">
        <v>10855</v>
      </c>
      <c r="B10695" s="66">
        <v>487150</v>
      </c>
    </row>
    <row r="10696" spans="1:2" x14ac:dyDescent="0.25">
      <c r="A10696" s="65" t="s">
        <v>10856</v>
      </c>
      <c r="B10696" s="66">
        <v>592963</v>
      </c>
    </row>
    <row r="10697" spans="1:2" x14ac:dyDescent="0.25">
      <c r="A10697" s="65" t="s">
        <v>10857</v>
      </c>
      <c r="B10697" s="66">
        <v>215754</v>
      </c>
    </row>
    <row r="10698" spans="1:2" x14ac:dyDescent="0.25">
      <c r="A10698" s="65" t="s">
        <v>10858</v>
      </c>
      <c r="B10698" s="66">
        <v>64827</v>
      </c>
    </row>
    <row r="10699" spans="1:2" x14ac:dyDescent="0.25">
      <c r="A10699" s="65" t="s">
        <v>12819</v>
      </c>
      <c r="B10699" s="66">
        <v>594182</v>
      </c>
    </row>
    <row r="10700" spans="1:2" x14ac:dyDescent="0.25">
      <c r="A10700" s="65" t="s">
        <v>10859</v>
      </c>
      <c r="B10700" s="66">
        <v>593380</v>
      </c>
    </row>
    <row r="10701" spans="1:2" x14ac:dyDescent="0.25">
      <c r="A10701" s="65" t="s">
        <v>10860</v>
      </c>
      <c r="B10701" s="66">
        <v>489037</v>
      </c>
    </row>
    <row r="10702" spans="1:2" x14ac:dyDescent="0.25">
      <c r="A10702" s="65" t="s">
        <v>10861</v>
      </c>
      <c r="B10702" s="66">
        <v>262123</v>
      </c>
    </row>
    <row r="10703" spans="1:2" x14ac:dyDescent="0.25">
      <c r="A10703" s="65" t="s">
        <v>10862</v>
      </c>
      <c r="B10703" s="66">
        <v>284991</v>
      </c>
    </row>
    <row r="10704" spans="1:2" x14ac:dyDescent="0.25">
      <c r="A10704" s="65" t="s">
        <v>10863</v>
      </c>
      <c r="B10704" s="66">
        <v>579248</v>
      </c>
    </row>
    <row r="10705" spans="1:2" x14ac:dyDescent="0.25">
      <c r="A10705" s="65" t="s">
        <v>10864</v>
      </c>
      <c r="B10705" s="66">
        <v>105342</v>
      </c>
    </row>
    <row r="10706" spans="1:2" x14ac:dyDescent="0.25">
      <c r="A10706" s="65" t="s">
        <v>12820</v>
      </c>
      <c r="B10706" s="66">
        <v>593989</v>
      </c>
    </row>
    <row r="10707" spans="1:2" x14ac:dyDescent="0.25">
      <c r="A10707" s="65" t="s">
        <v>10865</v>
      </c>
      <c r="B10707" s="66">
        <v>277116</v>
      </c>
    </row>
    <row r="10708" spans="1:2" x14ac:dyDescent="0.25">
      <c r="A10708" s="65" t="s">
        <v>10866</v>
      </c>
      <c r="B10708" s="66">
        <v>64933</v>
      </c>
    </row>
    <row r="10709" spans="1:2" x14ac:dyDescent="0.25">
      <c r="A10709" s="65" t="s">
        <v>10867</v>
      </c>
      <c r="B10709" s="66">
        <v>589883</v>
      </c>
    </row>
    <row r="10710" spans="1:2" x14ac:dyDescent="0.25">
      <c r="A10710" s="65" t="s">
        <v>10868</v>
      </c>
      <c r="B10710" s="66">
        <v>587501</v>
      </c>
    </row>
    <row r="10711" spans="1:2" x14ac:dyDescent="0.25">
      <c r="A10711" s="65" t="s">
        <v>10869</v>
      </c>
      <c r="B10711" s="66">
        <v>272190</v>
      </c>
    </row>
    <row r="10712" spans="1:2" x14ac:dyDescent="0.25">
      <c r="A10712" s="65" t="s">
        <v>10870</v>
      </c>
      <c r="B10712" s="66">
        <v>589943</v>
      </c>
    </row>
    <row r="10713" spans="1:2" x14ac:dyDescent="0.25">
      <c r="A10713" s="65" t="s">
        <v>10871</v>
      </c>
      <c r="B10713" s="66">
        <v>593519</v>
      </c>
    </row>
    <row r="10714" spans="1:2" x14ac:dyDescent="0.25">
      <c r="A10714" s="65" t="s">
        <v>10872</v>
      </c>
      <c r="B10714" s="66">
        <v>593489</v>
      </c>
    </row>
    <row r="10715" spans="1:2" x14ac:dyDescent="0.25">
      <c r="A10715" s="65" t="s">
        <v>10873</v>
      </c>
      <c r="B10715" s="66">
        <v>583240</v>
      </c>
    </row>
    <row r="10716" spans="1:2" x14ac:dyDescent="0.25">
      <c r="A10716" s="65" t="s">
        <v>10874</v>
      </c>
      <c r="B10716" s="66">
        <v>589589</v>
      </c>
    </row>
    <row r="10717" spans="1:2" x14ac:dyDescent="0.25">
      <c r="A10717" s="65" t="s">
        <v>12821</v>
      </c>
      <c r="B10717" s="66">
        <v>594033</v>
      </c>
    </row>
    <row r="10718" spans="1:2" x14ac:dyDescent="0.25">
      <c r="A10718" s="65" t="s">
        <v>10875</v>
      </c>
      <c r="B10718" s="66">
        <v>276758</v>
      </c>
    </row>
    <row r="10719" spans="1:2" x14ac:dyDescent="0.25">
      <c r="A10719" s="65" t="s">
        <v>10876</v>
      </c>
      <c r="B10719" s="66">
        <v>225920</v>
      </c>
    </row>
    <row r="10720" spans="1:2" x14ac:dyDescent="0.25">
      <c r="A10720" s="65" t="s">
        <v>10877</v>
      </c>
      <c r="B10720" s="66">
        <v>65904</v>
      </c>
    </row>
    <row r="10721" spans="1:2" x14ac:dyDescent="0.25">
      <c r="A10721" s="65" t="s">
        <v>12822</v>
      </c>
      <c r="B10721" s="66">
        <v>593927</v>
      </c>
    </row>
    <row r="10722" spans="1:2" x14ac:dyDescent="0.25">
      <c r="A10722" s="65" t="s">
        <v>10878</v>
      </c>
      <c r="B10722" s="66">
        <v>2080</v>
      </c>
    </row>
    <row r="10723" spans="1:2" x14ac:dyDescent="0.25">
      <c r="A10723" s="65" t="s">
        <v>10879</v>
      </c>
      <c r="B10723" s="66">
        <v>60767</v>
      </c>
    </row>
    <row r="10724" spans="1:2" x14ac:dyDescent="0.25">
      <c r="A10724" s="65" t="s">
        <v>10880</v>
      </c>
      <c r="B10724" s="66">
        <v>2985</v>
      </c>
    </row>
    <row r="10725" spans="1:2" x14ac:dyDescent="0.25">
      <c r="A10725" s="65" t="s">
        <v>12823</v>
      </c>
      <c r="B10725" s="66">
        <v>594247</v>
      </c>
    </row>
    <row r="10726" spans="1:2" x14ac:dyDescent="0.25">
      <c r="A10726" s="65" t="s">
        <v>242</v>
      </c>
      <c r="B10726" s="66">
        <v>587992</v>
      </c>
    </row>
    <row r="10727" spans="1:2" x14ac:dyDescent="0.25">
      <c r="A10727" s="65" t="s">
        <v>10881</v>
      </c>
      <c r="B10727" s="66">
        <v>3340</v>
      </c>
    </row>
    <row r="10728" spans="1:2" x14ac:dyDescent="0.25">
      <c r="A10728" s="65" t="s">
        <v>10882</v>
      </c>
      <c r="B10728" s="66">
        <v>575473</v>
      </c>
    </row>
    <row r="10729" spans="1:2" x14ac:dyDescent="0.25">
      <c r="A10729" s="65" t="s">
        <v>10883</v>
      </c>
      <c r="B10729" s="66">
        <v>591881</v>
      </c>
    </row>
    <row r="10730" spans="1:2" x14ac:dyDescent="0.25">
      <c r="A10730" s="65" t="s">
        <v>10884</v>
      </c>
      <c r="B10730" s="66">
        <v>61567</v>
      </c>
    </row>
    <row r="10731" spans="1:2" x14ac:dyDescent="0.25">
      <c r="A10731" s="65" t="s">
        <v>10885</v>
      </c>
      <c r="B10731" s="66">
        <v>490622</v>
      </c>
    </row>
    <row r="10732" spans="1:2" x14ac:dyDescent="0.25">
      <c r="A10732" s="65" t="s">
        <v>10886</v>
      </c>
      <c r="B10732" s="66">
        <v>61794</v>
      </c>
    </row>
    <row r="10733" spans="1:2" x14ac:dyDescent="0.25">
      <c r="A10733" s="65" t="s">
        <v>10887</v>
      </c>
      <c r="B10733" s="66">
        <v>587068</v>
      </c>
    </row>
    <row r="10734" spans="1:2" x14ac:dyDescent="0.25">
      <c r="A10734" s="65" t="s">
        <v>10888</v>
      </c>
      <c r="B10734" s="66">
        <v>491692</v>
      </c>
    </row>
    <row r="10735" spans="1:2" x14ac:dyDescent="0.25">
      <c r="A10735" s="65" t="s">
        <v>10889</v>
      </c>
      <c r="B10735" s="66">
        <v>582056</v>
      </c>
    </row>
    <row r="10736" spans="1:2" x14ac:dyDescent="0.25">
      <c r="A10736" s="65" t="s">
        <v>12824</v>
      </c>
      <c r="B10736" s="66">
        <v>593024</v>
      </c>
    </row>
    <row r="10737" spans="1:2" x14ac:dyDescent="0.25">
      <c r="A10737" s="65" t="s">
        <v>12825</v>
      </c>
      <c r="B10737" s="66">
        <v>594107</v>
      </c>
    </row>
    <row r="10738" spans="1:2" x14ac:dyDescent="0.25">
      <c r="A10738" s="65" t="s">
        <v>10890</v>
      </c>
      <c r="B10738" s="66">
        <v>592749</v>
      </c>
    </row>
    <row r="10739" spans="1:2" x14ac:dyDescent="0.25">
      <c r="A10739" s="65" t="s">
        <v>12826</v>
      </c>
      <c r="B10739" s="66">
        <v>592666</v>
      </c>
    </row>
    <row r="10740" spans="1:2" x14ac:dyDescent="0.25">
      <c r="A10740" s="65" t="s">
        <v>10891</v>
      </c>
      <c r="B10740" s="66">
        <v>591481</v>
      </c>
    </row>
    <row r="10741" spans="1:2" x14ac:dyDescent="0.25">
      <c r="A10741" s="65" t="s">
        <v>10892</v>
      </c>
      <c r="B10741" s="66">
        <v>590612</v>
      </c>
    </row>
    <row r="10742" spans="1:2" x14ac:dyDescent="0.25">
      <c r="A10742" s="65" t="s">
        <v>12827</v>
      </c>
      <c r="B10742" s="66">
        <v>594525</v>
      </c>
    </row>
    <row r="10743" spans="1:2" x14ac:dyDescent="0.25">
      <c r="A10743" s="65" t="s">
        <v>10893</v>
      </c>
      <c r="B10743" s="66">
        <v>584678</v>
      </c>
    </row>
    <row r="10744" spans="1:2" x14ac:dyDescent="0.25">
      <c r="A10744" s="65" t="s">
        <v>10894</v>
      </c>
      <c r="B10744" s="66">
        <v>577425</v>
      </c>
    </row>
    <row r="10745" spans="1:2" x14ac:dyDescent="0.25">
      <c r="A10745" s="65" t="s">
        <v>10895</v>
      </c>
      <c r="B10745" s="66">
        <v>490918</v>
      </c>
    </row>
    <row r="10746" spans="1:2" x14ac:dyDescent="0.25">
      <c r="A10746" s="65" t="s">
        <v>10896</v>
      </c>
      <c r="B10746" s="66">
        <v>586830</v>
      </c>
    </row>
    <row r="10747" spans="1:2" x14ac:dyDescent="0.25">
      <c r="A10747" s="65" t="s">
        <v>10897</v>
      </c>
      <c r="B10747" s="66">
        <v>104732</v>
      </c>
    </row>
    <row r="10748" spans="1:2" x14ac:dyDescent="0.25">
      <c r="A10748" s="65" t="s">
        <v>10898</v>
      </c>
      <c r="B10748" s="66">
        <v>64947</v>
      </c>
    </row>
    <row r="10749" spans="1:2" x14ac:dyDescent="0.25">
      <c r="A10749" s="65" t="s">
        <v>10899</v>
      </c>
      <c r="B10749" s="66">
        <v>219651</v>
      </c>
    </row>
    <row r="10750" spans="1:2" x14ac:dyDescent="0.25">
      <c r="A10750" s="65" t="s">
        <v>10900</v>
      </c>
      <c r="B10750" s="66">
        <v>584902</v>
      </c>
    </row>
    <row r="10751" spans="1:2" x14ac:dyDescent="0.25">
      <c r="A10751" s="65" t="s">
        <v>10901</v>
      </c>
      <c r="B10751" s="66">
        <v>587111</v>
      </c>
    </row>
    <row r="10752" spans="1:2" x14ac:dyDescent="0.25">
      <c r="A10752" s="65" t="s">
        <v>10902</v>
      </c>
      <c r="B10752" s="66">
        <v>225477</v>
      </c>
    </row>
    <row r="10753" spans="1:2" x14ac:dyDescent="0.25">
      <c r="A10753" s="65" t="s">
        <v>10903</v>
      </c>
      <c r="B10753" s="66">
        <v>575553</v>
      </c>
    </row>
    <row r="10754" spans="1:2" x14ac:dyDescent="0.25">
      <c r="A10754" s="65" t="s">
        <v>10904</v>
      </c>
      <c r="B10754" s="66">
        <v>61424</v>
      </c>
    </row>
    <row r="10755" spans="1:2" x14ac:dyDescent="0.25">
      <c r="A10755" s="65" t="s">
        <v>243</v>
      </c>
      <c r="B10755" s="66">
        <v>580482</v>
      </c>
    </row>
    <row r="10756" spans="1:2" x14ac:dyDescent="0.25">
      <c r="A10756" s="65" t="s">
        <v>10905</v>
      </c>
      <c r="B10756" s="66">
        <v>588674</v>
      </c>
    </row>
    <row r="10757" spans="1:2" x14ac:dyDescent="0.25">
      <c r="A10757" s="65" t="s">
        <v>1036</v>
      </c>
      <c r="B10757" s="66">
        <v>592215</v>
      </c>
    </row>
    <row r="10758" spans="1:2" x14ac:dyDescent="0.25">
      <c r="A10758" s="65" t="s">
        <v>10906</v>
      </c>
      <c r="B10758" s="66">
        <v>579381</v>
      </c>
    </row>
    <row r="10759" spans="1:2" x14ac:dyDescent="0.25">
      <c r="A10759" s="65" t="s">
        <v>244</v>
      </c>
      <c r="B10759" s="66">
        <v>587272</v>
      </c>
    </row>
    <row r="10760" spans="1:2" x14ac:dyDescent="0.25">
      <c r="A10760" s="65" t="s">
        <v>10907</v>
      </c>
      <c r="B10760" s="66">
        <v>581858</v>
      </c>
    </row>
    <row r="10761" spans="1:2" x14ac:dyDescent="0.25">
      <c r="A10761" s="65" t="s">
        <v>10908</v>
      </c>
      <c r="B10761" s="66">
        <v>493417</v>
      </c>
    </row>
    <row r="10762" spans="1:2" x14ac:dyDescent="0.25">
      <c r="A10762" s="65" t="s">
        <v>10909</v>
      </c>
      <c r="B10762" s="66">
        <v>590542</v>
      </c>
    </row>
    <row r="10763" spans="1:2" x14ac:dyDescent="0.25">
      <c r="A10763" s="65" t="s">
        <v>10910</v>
      </c>
      <c r="B10763" s="66">
        <v>585836</v>
      </c>
    </row>
    <row r="10764" spans="1:2" x14ac:dyDescent="0.25">
      <c r="A10764" s="65" t="s">
        <v>10911</v>
      </c>
      <c r="B10764" s="66">
        <v>225420</v>
      </c>
    </row>
    <row r="10765" spans="1:2" x14ac:dyDescent="0.25">
      <c r="A10765" s="65" t="s">
        <v>245</v>
      </c>
      <c r="B10765" s="66">
        <v>583246</v>
      </c>
    </row>
    <row r="10766" spans="1:2" x14ac:dyDescent="0.25">
      <c r="A10766" s="65" t="s">
        <v>10912</v>
      </c>
      <c r="B10766" s="66">
        <v>106378</v>
      </c>
    </row>
    <row r="10767" spans="1:2" x14ac:dyDescent="0.25">
      <c r="A10767" s="65" t="s">
        <v>246</v>
      </c>
      <c r="B10767" s="66">
        <v>591548</v>
      </c>
    </row>
    <row r="10768" spans="1:2" x14ac:dyDescent="0.25">
      <c r="A10768" s="65" t="s">
        <v>12828</v>
      </c>
      <c r="B10768" s="66">
        <v>594311</v>
      </c>
    </row>
    <row r="10769" spans="1:2" x14ac:dyDescent="0.25">
      <c r="A10769" s="65" t="s">
        <v>10913</v>
      </c>
      <c r="B10769" s="66">
        <v>593590</v>
      </c>
    </row>
    <row r="10770" spans="1:2" x14ac:dyDescent="0.25">
      <c r="A10770" s="65" t="s">
        <v>10914</v>
      </c>
      <c r="B10770" s="66">
        <v>490976</v>
      </c>
    </row>
    <row r="10771" spans="1:2" x14ac:dyDescent="0.25">
      <c r="A10771" s="65" t="s">
        <v>10915</v>
      </c>
      <c r="B10771" s="66">
        <v>271594</v>
      </c>
    </row>
    <row r="10772" spans="1:2" x14ac:dyDescent="0.25">
      <c r="A10772" s="65" t="s">
        <v>12829</v>
      </c>
      <c r="B10772" s="66">
        <v>594478</v>
      </c>
    </row>
    <row r="10773" spans="1:2" x14ac:dyDescent="0.25">
      <c r="A10773" s="65" t="s">
        <v>10916</v>
      </c>
      <c r="B10773" s="66">
        <v>593142</v>
      </c>
    </row>
    <row r="10774" spans="1:2" x14ac:dyDescent="0.25">
      <c r="A10774" s="65" t="s">
        <v>10917</v>
      </c>
      <c r="B10774" s="66">
        <v>593090</v>
      </c>
    </row>
    <row r="10775" spans="1:2" x14ac:dyDescent="0.25">
      <c r="A10775" s="65" t="s">
        <v>12830</v>
      </c>
      <c r="B10775" s="66">
        <v>593975</v>
      </c>
    </row>
    <row r="10776" spans="1:2" x14ac:dyDescent="0.25">
      <c r="A10776" s="65" t="s">
        <v>10918</v>
      </c>
      <c r="B10776" s="66">
        <v>491639</v>
      </c>
    </row>
    <row r="10777" spans="1:2" x14ac:dyDescent="0.25">
      <c r="A10777" s="65" t="s">
        <v>10919</v>
      </c>
      <c r="B10777" s="66">
        <v>590582</v>
      </c>
    </row>
    <row r="10778" spans="1:2" x14ac:dyDescent="0.25">
      <c r="A10778" s="65" t="s">
        <v>10920</v>
      </c>
      <c r="B10778" s="66">
        <v>588884</v>
      </c>
    </row>
    <row r="10779" spans="1:2" x14ac:dyDescent="0.25">
      <c r="A10779" s="65" t="s">
        <v>1037</v>
      </c>
      <c r="B10779" s="66">
        <v>592455</v>
      </c>
    </row>
    <row r="10780" spans="1:2" x14ac:dyDescent="0.25">
      <c r="A10780" s="65" t="s">
        <v>10921</v>
      </c>
      <c r="B10780" s="66">
        <v>584430</v>
      </c>
    </row>
    <row r="10781" spans="1:2" x14ac:dyDescent="0.25">
      <c r="A10781" s="65" t="s">
        <v>10922</v>
      </c>
      <c r="B10781" s="66">
        <v>581793</v>
      </c>
    </row>
    <row r="10782" spans="1:2" x14ac:dyDescent="0.25">
      <c r="A10782" s="65" t="s">
        <v>12831</v>
      </c>
      <c r="B10782" s="66">
        <v>593888</v>
      </c>
    </row>
    <row r="10783" spans="1:2" x14ac:dyDescent="0.25">
      <c r="A10783" s="65" t="s">
        <v>10923</v>
      </c>
      <c r="B10783" s="66">
        <v>252898</v>
      </c>
    </row>
    <row r="10784" spans="1:2" x14ac:dyDescent="0.25">
      <c r="A10784" s="65" t="s">
        <v>10924</v>
      </c>
      <c r="B10784" s="66">
        <v>593301</v>
      </c>
    </row>
    <row r="10785" spans="1:2" x14ac:dyDescent="0.25">
      <c r="A10785" s="65" t="s">
        <v>1038</v>
      </c>
      <c r="B10785" s="66">
        <v>592217</v>
      </c>
    </row>
    <row r="10786" spans="1:2" x14ac:dyDescent="0.25">
      <c r="A10786" s="65" t="s">
        <v>247</v>
      </c>
      <c r="B10786" s="66">
        <v>589874</v>
      </c>
    </row>
    <row r="10787" spans="1:2" x14ac:dyDescent="0.25">
      <c r="A10787" s="65" t="s">
        <v>1039</v>
      </c>
      <c r="B10787" s="66">
        <v>592183</v>
      </c>
    </row>
    <row r="10788" spans="1:2" x14ac:dyDescent="0.25">
      <c r="A10788" s="65" t="s">
        <v>12832</v>
      </c>
      <c r="B10788" s="66">
        <v>594326</v>
      </c>
    </row>
    <row r="10789" spans="1:2" x14ac:dyDescent="0.25">
      <c r="A10789" s="65" t="s">
        <v>248</v>
      </c>
      <c r="B10789" s="66">
        <v>583950</v>
      </c>
    </row>
    <row r="10790" spans="1:2" x14ac:dyDescent="0.25">
      <c r="A10790" s="65" t="s">
        <v>10925</v>
      </c>
      <c r="B10790" s="66">
        <v>225327</v>
      </c>
    </row>
    <row r="10791" spans="1:2" x14ac:dyDescent="0.25">
      <c r="A10791" s="65" t="s">
        <v>10926</v>
      </c>
      <c r="B10791" s="66">
        <v>485991</v>
      </c>
    </row>
    <row r="10792" spans="1:2" x14ac:dyDescent="0.25">
      <c r="A10792" s="65" t="s">
        <v>12833</v>
      </c>
      <c r="B10792" s="66">
        <v>593889</v>
      </c>
    </row>
    <row r="10793" spans="1:2" x14ac:dyDescent="0.25">
      <c r="A10793" s="65" t="s">
        <v>10927</v>
      </c>
      <c r="B10793" s="66">
        <v>486163</v>
      </c>
    </row>
    <row r="10794" spans="1:2" x14ac:dyDescent="0.25">
      <c r="A10794" s="65" t="s">
        <v>10928</v>
      </c>
      <c r="B10794" s="66">
        <v>593410</v>
      </c>
    </row>
    <row r="10795" spans="1:2" x14ac:dyDescent="0.25">
      <c r="A10795" s="65" t="s">
        <v>249</v>
      </c>
      <c r="B10795" s="66">
        <v>583769</v>
      </c>
    </row>
    <row r="10796" spans="1:2" x14ac:dyDescent="0.25">
      <c r="A10796" s="65" t="s">
        <v>250</v>
      </c>
      <c r="B10796" s="66">
        <v>588460</v>
      </c>
    </row>
    <row r="10797" spans="1:2" x14ac:dyDescent="0.25">
      <c r="A10797" s="65" t="s">
        <v>10929</v>
      </c>
      <c r="B10797" s="66">
        <v>490352</v>
      </c>
    </row>
    <row r="10798" spans="1:2" x14ac:dyDescent="0.25">
      <c r="A10798" s="65" t="s">
        <v>12834</v>
      </c>
      <c r="B10798" s="66">
        <v>593972</v>
      </c>
    </row>
    <row r="10799" spans="1:2" x14ac:dyDescent="0.25">
      <c r="A10799" s="65" t="s">
        <v>10930</v>
      </c>
      <c r="B10799" s="66">
        <v>589268</v>
      </c>
    </row>
    <row r="10800" spans="1:2" x14ac:dyDescent="0.25">
      <c r="A10800" s="65" t="s">
        <v>10931</v>
      </c>
      <c r="B10800" s="66">
        <v>590534</v>
      </c>
    </row>
    <row r="10801" spans="1:2" x14ac:dyDescent="0.25">
      <c r="A10801" s="65" t="s">
        <v>10932</v>
      </c>
      <c r="B10801" s="66">
        <v>593442</v>
      </c>
    </row>
    <row r="10802" spans="1:2" x14ac:dyDescent="0.25">
      <c r="A10802" s="65" t="s">
        <v>12835</v>
      </c>
      <c r="B10802" s="66">
        <v>594402</v>
      </c>
    </row>
    <row r="10803" spans="1:2" x14ac:dyDescent="0.25">
      <c r="A10803" s="65" t="s">
        <v>10933</v>
      </c>
      <c r="B10803" s="66">
        <v>587165</v>
      </c>
    </row>
    <row r="10804" spans="1:2" x14ac:dyDescent="0.25">
      <c r="A10804" s="65" t="s">
        <v>10934</v>
      </c>
      <c r="B10804" s="66">
        <v>225425</v>
      </c>
    </row>
    <row r="10805" spans="1:2" x14ac:dyDescent="0.25">
      <c r="A10805" s="65" t="s">
        <v>251</v>
      </c>
      <c r="B10805" s="66">
        <v>215227</v>
      </c>
    </row>
    <row r="10806" spans="1:2" x14ac:dyDescent="0.25">
      <c r="A10806" s="65" t="s">
        <v>10935</v>
      </c>
      <c r="B10806" s="66">
        <v>215345</v>
      </c>
    </row>
    <row r="10807" spans="1:2" x14ac:dyDescent="0.25">
      <c r="A10807" s="65" t="s">
        <v>10936</v>
      </c>
      <c r="B10807" s="66">
        <v>497455</v>
      </c>
    </row>
    <row r="10808" spans="1:2" x14ac:dyDescent="0.25">
      <c r="A10808" s="65" t="s">
        <v>12836</v>
      </c>
      <c r="B10808" s="66">
        <v>272394</v>
      </c>
    </row>
    <row r="10809" spans="1:2" x14ac:dyDescent="0.25">
      <c r="A10809" s="65" t="s">
        <v>10937</v>
      </c>
      <c r="B10809" s="66">
        <v>592958</v>
      </c>
    </row>
    <row r="10810" spans="1:2" x14ac:dyDescent="0.25">
      <c r="A10810" s="65" t="s">
        <v>10938</v>
      </c>
      <c r="B10810" s="66">
        <v>593752</v>
      </c>
    </row>
    <row r="10811" spans="1:2" x14ac:dyDescent="0.25">
      <c r="A10811" s="65" t="s">
        <v>10939</v>
      </c>
      <c r="B10811" s="66">
        <v>493498</v>
      </c>
    </row>
    <row r="10812" spans="1:2" x14ac:dyDescent="0.25">
      <c r="A10812" s="65" t="s">
        <v>10940</v>
      </c>
      <c r="B10812" s="66">
        <v>485573</v>
      </c>
    </row>
    <row r="10813" spans="1:2" x14ac:dyDescent="0.25">
      <c r="A10813" s="65" t="s">
        <v>10941</v>
      </c>
      <c r="B10813" s="66">
        <v>592760</v>
      </c>
    </row>
    <row r="10814" spans="1:2" x14ac:dyDescent="0.25">
      <c r="A10814" s="65" t="s">
        <v>10942</v>
      </c>
      <c r="B10814" s="66">
        <v>592988</v>
      </c>
    </row>
    <row r="10815" spans="1:2" x14ac:dyDescent="0.25">
      <c r="A10815" s="65" t="s">
        <v>10943</v>
      </c>
      <c r="B10815" s="66">
        <v>107379</v>
      </c>
    </row>
    <row r="10816" spans="1:2" x14ac:dyDescent="0.25">
      <c r="A10816" s="65" t="s">
        <v>10944</v>
      </c>
      <c r="B10816" s="66">
        <v>592102</v>
      </c>
    </row>
    <row r="10817" spans="1:2" x14ac:dyDescent="0.25">
      <c r="A10817" s="65" t="s">
        <v>10945</v>
      </c>
      <c r="B10817" s="66">
        <v>59767</v>
      </c>
    </row>
    <row r="10818" spans="1:2" x14ac:dyDescent="0.25">
      <c r="A10818" s="65" t="s">
        <v>252</v>
      </c>
      <c r="B10818" s="66">
        <v>586515</v>
      </c>
    </row>
    <row r="10819" spans="1:2" x14ac:dyDescent="0.25">
      <c r="A10819" s="65" t="s">
        <v>12837</v>
      </c>
      <c r="B10819" s="66">
        <v>594436</v>
      </c>
    </row>
    <row r="10820" spans="1:2" x14ac:dyDescent="0.25">
      <c r="A10820" s="65" t="s">
        <v>10946</v>
      </c>
      <c r="B10820" s="66">
        <v>577391</v>
      </c>
    </row>
    <row r="10821" spans="1:2" x14ac:dyDescent="0.25">
      <c r="A10821" s="65" t="s">
        <v>253</v>
      </c>
      <c r="B10821" s="66">
        <v>591671</v>
      </c>
    </row>
    <row r="10822" spans="1:2" x14ac:dyDescent="0.25">
      <c r="A10822" s="65" t="s">
        <v>10947</v>
      </c>
      <c r="B10822" s="66">
        <v>43042</v>
      </c>
    </row>
    <row r="10823" spans="1:2" x14ac:dyDescent="0.25">
      <c r="A10823" s="65" t="s">
        <v>10948</v>
      </c>
      <c r="B10823" s="66">
        <v>59656</v>
      </c>
    </row>
    <row r="10824" spans="1:2" x14ac:dyDescent="0.25">
      <c r="A10824" s="65" t="s">
        <v>10949</v>
      </c>
      <c r="B10824" s="66">
        <v>592551</v>
      </c>
    </row>
    <row r="10825" spans="1:2" x14ac:dyDescent="0.25">
      <c r="A10825" s="65" t="s">
        <v>10950</v>
      </c>
      <c r="B10825" s="66">
        <v>63553</v>
      </c>
    </row>
    <row r="10826" spans="1:2" x14ac:dyDescent="0.25">
      <c r="A10826" s="65" t="s">
        <v>10951</v>
      </c>
      <c r="B10826" s="66">
        <v>593187</v>
      </c>
    </row>
    <row r="10827" spans="1:2" x14ac:dyDescent="0.25">
      <c r="A10827" s="65" t="s">
        <v>10952</v>
      </c>
      <c r="B10827" s="66">
        <v>591247</v>
      </c>
    </row>
    <row r="10828" spans="1:2" x14ac:dyDescent="0.25">
      <c r="A10828" s="65" t="s">
        <v>10953</v>
      </c>
      <c r="B10828" s="66">
        <v>589295</v>
      </c>
    </row>
    <row r="10829" spans="1:2" x14ac:dyDescent="0.25">
      <c r="A10829" s="65" t="s">
        <v>10954</v>
      </c>
      <c r="B10829" s="66">
        <v>593499</v>
      </c>
    </row>
    <row r="10830" spans="1:2" x14ac:dyDescent="0.25">
      <c r="A10830" s="65" t="s">
        <v>10955</v>
      </c>
      <c r="B10830" s="66">
        <v>269476</v>
      </c>
    </row>
    <row r="10831" spans="1:2" x14ac:dyDescent="0.25">
      <c r="A10831" s="65" t="s">
        <v>10956</v>
      </c>
      <c r="B10831" s="66">
        <v>63525</v>
      </c>
    </row>
    <row r="10832" spans="1:2" x14ac:dyDescent="0.25">
      <c r="A10832" s="65" t="s">
        <v>10957</v>
      </c>
      <c r="B10832" s="66">
        <v>216167</v>
      </c>
    </row>
    <row r="10833" spans="1:2" x14ac:dyDescent="0.25">
      <c r="A10833" s="65" t="s">
        <v>10958</v>
      </c>
      <c r="B10833" s="66">
        <v>225643</v>
      </c>
    </row>
    <row r="10834" spans="1:2" x14ac:dyDescent="0.25">
      <c r="A10834" s="65" t="s">
        <v>12838</v>
      </c>
      <c r="B10834" s="66">
        <v>594131</v>
      </c>
    </row>
    <row r="10835" spans="1:2" x14ac:dyDescent="0.25">
      <c r="A10835" s="65" t="s">
        <v>10959</v>
      </c>
      <c r="B10835" s="66">
        <v>590530</v>
      </c>
    </row>
    <row r="10836" spans="1:2" x14ac:dyDescent="0.25">
      <c r="A10836" s="65" t="s">
        <v>10960</v>
      </c>
      <c r="B10836" s="66">
        <v>592924</v>
      </c>
    </row>
    <row r="10837" spans="1:2" x14ac:dyDescent="0.25">
      <c r="A10837" s="65" t="s">
        <v>10961</v>
      </c>
      <c r="B10837" s="66">
        <v>593281</v>
      </c>
    </row>
    <row r="10838" spans="1:2" x14ac:dyDescent="0.25">
      <c r="A10838" s="65" t="s">
        <v>10962</v>
      </c>
      <c r="B10838" s="66">
        <v>591582</v>
      </c>
    </row>
    <row r="10839" spans="1:2" x14ac:dyDescent="0.25">
      <c r="A10839" s="65" t="s">
        <v>10963</v>
      </c>
      <c r="B10839" s="66">
        <v>590333</v>
      </c>
    </row>
    <row r="10840" spans="1:2" x14ac:dyDescent="0.25">
      <c r="A10840" s="65" t="s">
        <v>10964</v>
      </c>
      <c r="B10840" s="66">
        <v>578031</v>
      </c>
    </row>
    <row r="10841" spans="1:2" x14ac:dyDescent="0.25">
      <c r="A10841" s="65" t="s">
        <v>10965</v>
      </c>
      <c r="B10841" s="66">
        <v>590570</v>
      </c>
    </row>
    <row r="10842" spans="1:2" x14ac:dyDescent="0.25">
      <c r="A10842" s="65" t="s">
        <v>10966</v>
      </c>
      <c r="B10842" s="66">
        <v>67751</v>
      </c>
    </row>
    <row r="10843" spans="1:2" x14ac:dyDescent="0.25">
      <c r="A10843" s="65" t="s">
        <v>10967</v>
      </c>
      <c r="B10843" s="66">
        <v>575350</v>
      </c>
    </row>
    <row r="10844" spans="1:2" x14ac:dyDescent="0.25">
      <c r="A10844" s="65" t="s">
        <v>10968</v>
      </c>
      <c r="B10844" s="66">
        <v>586968</v>
      </c>
    </row>
    <row r="10845" spans="1:2" x14ac:dyDescent="0.25">
      <c r="A10845" s="65" t="s">
        <v>10969</v>
      </c>
      <c r="B10845" s="66">
        <v>105058</v>
      </c>
    </row>
    <row r="10846" spans="1:2" x14ac:dyDescent="0.25">
      <c r="A10846" s="65" t="s">
        <v>10970</v>
      </c>
      <c r="B10846" s="66">
        <v>491821</v>
      </c>
    </row>
    <row r="10847" spans="1:2" x14ac:dyDescent="0.25">
      <c r="A10847" s="65" t="s">
        <v>10971</v>
      </c>
      <c r="B10847" s="66">
        <v>365046</v>
      </c>
    </row>
    <row r="10848" spans="1:2" x14ac:dyDescent="0.25">
      <c r="A10848" s="65" t="s">
        <v>10972</v>
      </c>
      <c r="B10848" s="66">
        <v>62367</v>
      </c>
    </row>
    <row r="10849" spans="1:2" x14ac:dyDescent="0.25">
      <c r="A10849" s="65" t="s">
        <v>254</v>
      </c>
      <c r="B10849" s="66">
        <v>591627</v>
      </c>
    </row>
    <row r="10850" spans="1:2" x14ac:dyDescent="0.25">
      <c r="A10850" s="65" t="s">
        <v>10973</v>
      </c>
      <c r="B10850" s="66">
        <v>106480</v>
      </c>
    </row>
    <row r="10851" spans="1:2" x14ac:dyDescent="0.25">
      <c r="A10851" s="65" t="s">
        <v>10974</v>
      </c>
      <c r="B10851" s="66">
        <v>270010</v>
      </c>
    </row>
    <row r="10852" spans="1:2" x14ac:dyDescent="0.25">
      <c r="A10852" s="65" t="s">
        <v>10975</v>
      </c>
      <c r="B10852" s="66">
        <v>578468</v>
      </c>
    </row>
    <row r="10853" spans="1:2" x14ac:dyDescent="0.25">
      <c r="A10853" s="65" t="s">
        <v>10976</v>
      </c>
      <c r="B10853" s="66">
        <v>366472</v>
      </c>
    </row>
    <row r="10854" spans="1:2" x14ac:dyDescent="0.25">
      <c r="A10854" s="65" t="s">
        <v>10977</v>
      </c>
      <c r="B10854" s="66">
        <v>497395</v>
      </c>
    </row>
    <row r="10855" spans="1:2" x14ac:dyDescent="0.25">
      <c r="A10855" s="65" t="s">
        <v>10978</v>
      </c>
      <c r="B10855" s="66">
        <v>491183</v>
      </c>
    </row>
    <row r="10856" spans="1:2" x14ac:dyDescent="0.25">
      <c r="A10856" s="65" t="s">
        <v>10979</v>
      </c>
      <c r="B10856" s="66">
        <v>583123</v>
      </c>
    </row>
    <row r="10857" spans="1:2" x14ac:dyDescent="0.25">
      <c r="A10857" s="65" t="s">
        <v>10980</v>
      </c>
      <c r="B10857" s="66">
        <v>59540</v>
      </c>
    </row>
    <row r="10858" spans="1:2" x14ac:dyDescent="0.25">
      <c r="A10858" s="65" t="s">
        <v>10981</v>
      </c>
      <c r="B10858" s="66">
        <v>575500</v>
      </c>
    </row>
    <row r="10859" spans="1:2" x14ac:dyDescent="0.25">
      <c r="A10859" s="65" t="s">
        <v>10982</v>
      </c>
      <c r="B10859" s="66">
        <v>270015</v>
      </c>
    </row>
    <row r="10860" spans="1:2" x14ac:dyDescent="0.25">
      <c r="A10860" s="65" t="s">
        <v>10983</v>
      </c>
      <c r="B10860" s="66">
        <v>59655</v>
      </c>
    </row>
    <row r="10861" spans="1:2" x14ac:dyDescent="0.25">
      <c r="A10861" s="65" t="s">
        <v>10984</v>
      </c>
      <c r="B10861" s="66">
        <v>63965</v>
      </c>
    </row>
    <row r="10862" spans="1:2" x14ac:dyDescent="0.25">
      <c r="A10862" s="65" t="s">
        <v>10985</v>
      </c>
      <c r="B10862" s="66">
        <v>106054</v>
      </c>
    </row>
    <row r="10863" spans="1:2" x14ac:dyDescent="0.25">
      <c r="A10863" s="65" t="s">
        <v>10986</v>
      </c>
      <c r="B10863" s="66">
        <v>270447</v>
      </c>
    </row>
    <row r="10864" spans="1:2" x14ac:dyDescent="0.25">
      <c r="A10864" s="65" t="s">
        <v>10987</v>
      </c>
      <c r="B10864" s="66">
        <v>589425</v>
      </c>
    </row>
    <row r="10865" spans="1:2" x14ac:dyDescent="0.25">
      <c r="A10865" s="65" t="s">
        <v>10988</v>
      </c>
      <c r="B10865" s="66">
        <v>494519</v>
      </c>
    </row>
    <row r="10866" spans="1:2" x14ac:dyDescent="0.25">
      <c r="A10866" s="65" t="s">
        <v>10989</v>
      </c>
      <c r="B10866" s="66">
        <v>493201</v>
      </c>
    </row>
    <row r="10867" spans="1:2" x14ac:dyDescent="0.25">
      <c r="A10867" s="65" t="s">
        <v>10990</v>
      </c>
      <c r="B10867" s="66">
        <v>64564</v>
      </c>
    </row>
    <row r="10868" spans="1:2" x14ac:dyDescent="0.25">
      <c r="A10868" s="65" t="s">
        <v>10991</v>
      </c>
      <c r="B10868" s="66">
        <v>491919</v>
      </c>
    </row>
    <row r="10869" spans="1:2" x14ac:dyDescent="0.25">
      <c r="A10869" s="65" t="s">
        <v>10992</v>
      </c>
      <c r="B10869" s="66">
        <v>210362</v>
      </c>
    </row>
    <row r="10870" spans="1:2" x14ac:dyDescent="0.25">
      <c r="A10870" s="65" t="s">
        <v>12839</v>
      </c>
      <c r="B10870" s="66">
        <v>493801</v>
      </c>
    </row>
    <row r="10871" spans="1:2" x14ac:dyDescent="0.25">
      <c r="A10871" s="65" t="s">
        <v>10993</v>
      </c>
      <c r="B10871" s="66">
        <v>216439</v>
      </c>
    </row>
    <row r="10872" spans="1:2" x14ac:dyDescent="0.25">
      <c r="A10872" s="65" t="s">
        <v>10994</v>
      </c>
      <c r="B10872" s="66">
        <v>577865</v>
      </c>
    </row>
    <row r="10873" spans="1:2" x14ac:dyDescent="0.25">
      <c r="A10873" s="65" t="s">
        <v>10995</v>
      </c>
      <c r="B10873" s="66">
        <v>592413</v>
      </c>
    </row>
    <row r="10874" spans="1:2" x14ac:dyDescent="0.25">
      <c r="A10874" s="65" t="s">
        <v>10996</v>
      </c>
      <c r="B10874" s="66">
        <v>589344</v>
      </c>
    </row>
    <row r="10875" spans="1:2" x14ac:dyDescent="0.25">
      <c r="A10875" s="65" t="s">
        <v>10997</v>
      </c>
      <c r="B10875" s="66">
        <v>592512</v>
      </c>
    </row>
    <row r="10876" spans="1:2" x14ac:dyDescent="0.25">
      <c r="A10876" s="65" t="s">
        <v>10998</v>
      </c>
      <c r="B10876" s="66">
        <v>586814</v>
      </c>
    </row>
    <row r="10877" spans="1:2" x14ac:dyDescent="0.25">
      <c r="A10877" s="65" t="s">
        <v>10999</v>
      </c>
      <c r="B10877" s="66">
        <v>590177</v>
      </c>
    </row>
    <row r="10878" spans="1:2" x14ac:dyDescent="0.25">
      <c r="A10878" s="65" t="s">
        <v>11000</v>
      </c>
      <c r="B10878" s="66">
        <v>592295</v>
      </c>
    </row>
    <row r="10879" spans="1:2" x14ac:dyDescent="0.25">
      <c r="A10879" s="65" t="s">
        <v>11001</v>
      </c>
      <c r="B10879" s="66">
        <v>105980</v>
      </c>
    </row>
    <row r="10880" spans="1:2" x14ac:dyDescent="0.25">
      <c r="A10880" s="65" t="s">
        <v>11002</v>
      </c>
      <c r="B10880" s="66">
        <v>592071</v>
      </c>
    </row>
    <row r="10881" spans="1:2" x14ac:dyDescent="0.25">
      <c r="A10881" s="65" t="s">
        <v>11003</v>
      </c>
      <c r="B10881" s="66">
        <v>586805</v>
      </c>
    </row>
    <row r="10882" spans="1:2" x14ac:dyDescent="0.25">
      <c r="A10882" s="65" t="s">
        <v>11004</v>
      </c>
      <c r="B10882" s="66">
        <v>591912</v>
      </c>
    </row>
    <row r="10883" spans="1:2" x14ac:dyDescent="0.25">
      <c r="A10883" s="65" t="s">
        <v>11005</v>
      </c>
      <c r="B10883" s="66">
        <v>588350</v>
      </c>
    </row>
    <row r="10884" spans="1:2" x14ac:dyDescent="0.25">
      <c r="A10884" s="65" t="s">
        <v>11006</v>
      </c>
      <c r="B10884" s="66">
        <v>586815</v>
      </c>
    </row>
    <row r="10885" spans="1:2" x14ac:dyDescent="0.25">
      <c r="A10885" s="65" t="s">
        <v>12840</v>
      </c>
      <c r="B10885" s="66">
        <v>594201</v>
      </c>
    </row>
    <row r="10886" spans="1:2" x14ac:dyDescent="0.25">
      <c r="A10886" s="65" t="s">
        <v>12841</v>
      </c>
      <c r="B10886" s="66">
        <v>594203</v>
      </c>
    </row>
    <row r="10887" spans="1:2" x14ac:dyDescent="0.25">
      <c r="A10887" s="65" t="s">
        <v>11007</v>
      </c>
      <c r="B10887" s="66">
        <v>592258</v>
      </c>
    </row>
    <row r="10888" spans="1:2" x14ac:dyDescent="0.25">
      <c r="A10888" s="65" t="s">
        <v>11008</v>
      </c>
      <c r="B10888" s="66">
        <v>590947</v>
      </c>
    </row>
    <row r="10889" spans="1:2" x14ac:dyDescent="0.25">
      <c r="A10889" s="65" t="s">
        <v>11009</v>
      </c>
      <c r="B10889" s="66">
        <v>591186</v>
      </c>
    </row>
    <row r="10890" spans="1:2" x14ac:dyDescent="0.25">
      <c r="A10890" s="65" t="s">
        <v>11010</v>
      </c>
      <c r="B10890" s="66">
        <v>105992</v>
      </c>
    </row>
    <row r="10891" spans="1:2" x14ac:dyDescent="0.25">
      <c r="A10891" s="65" t="s">
        <v>11011</v>
      </c>
      <c r="B10891" s="66">
        <v>591316</v>
      </c>
    </row>
    <row r="10892" spans="1:2" x14ac:dyDescent="0.25">
      <c r="A10892" s="65" t="s">
        <v>11012</v>
      </c>
      <c r="B10892" s="66">
        <v>592007</v>
      </c>
    </row>
    <row r="10893" spans="1:2" x14ac:dyDescent="0.25">
      <c r="A10893" s="65" t="s">
        <v>11013</v>
      </c>
      <c r="B10893" s="66">
        <v>492473</v>
      </c>
    </row>
    <row r="10894" spans="1:2" x14ac:dyDescent="0.25">
      <c r="A10894" s="65" t="s">
        <v>11014</v>
      </c>
      <c r="B10894" s="66">
        <v>582387</v>
      </c>
    </row>
    <row r="10895" spans="1:2" x14ac:dyDescent="0.25">
      <c r="A10895" s="65" t="s">
        <v>11015</v>
      </c>
      <c r="B10895" s="66">
        <v>591345</v>
      </c>
    </row>
    <row r="10896" spans="1:2" x14ac:dyDescent="0.25">
      <c r="A10896" s="65" t="s">
        <v>11016</v>
      </c>
      <c r="B10896" s="66">
        <v>593006</v>
      </c>
    </row>
    <row r="10897" spans="1:2" x14ac:dyDescent="0.25">
      <c r="A10897" s="65" t="s">
        <v>11017</v>
      </c>
      <c r="B10897" s="66">
        <v>493673</v>
      </c>
    </row>
    <row r="10898" spans="1:2" x14ac:dyDescent="0.25">
      <c r="A10898" s="65" t="s">
        <v>12842</v>
      </c>
      <c r="B10898" s="66">
        <v>594125</v>
      </c>
    </row>
    <row r="10899" spans="1:2" x14ac:dyDescent="0.25">
      <c r="A10899" s="65" t="s">
        <v>11018</v>
      </c>
      <c r="B10899" s="66">
        <v>483597</v>
      </c>
    </row>
    <row r="10900" spans="1:2" x14ac:dyDescent="0.25">
      <c r="A10900" s="65" t="s">
        <v>11019</v>
      </c>
      <c r="B10900" s="66">
        <v>279499</v>
      </c>
    </row>
    <row r="10901" spans="1:2" x14ac:dyDescent="0.25">
      <c r="A10901" s="65" t="s">
        <v>11020</v>
      </c>
      <c r="B10901" s="66">
        <v>591192</v>
      </c>
    </row>
    <row r="10902" spans="1:2" x14ac:dyDescent="0.25">
      <c r="A10902" s="65" t="s">
        <v>11021</v>
      </c>
      <c r="B10902" s="66">
        <v>591289</v>
      </c>
    </row>
    <row r="10903" spans="1:2" x14ac:dyDescent="0.25">
      <c r="A10903" s="65" t="s">
        <v>11022</v>
      </c>
      <c r="B10903" s="66">
        <v>276523</v>
      </c>
    </row>
    <row r="10904" spans="1:2" x14ac:dyDescent="0.25">
      <c r="A10904" s="65" t="s">
        <v>11023</v>
      </c>
      <c r="B10904" s="66">
        <v>591239</v>
      </c>
    </row>
    <row r="10905" spans="1:2" x14ac:dyDescent="0.25">
      <c r="A10905" s="65" t="s">
        <v>11024</v>
      </c>
      <c r="B10905" s="66">
        <v>586504</v>
      </c>
    </row>
    <row r="10906" spans="1:2" x14ac:dyDescent="0.25">
      <c r="A10906" s="65" t="s">
        <v>11025</v>
      </c>
      <c r="B10906" s="66">
        <v>592973</v>
      </c>
    </row>
    <row r="10907" spans="1:2" x14ac:dyDescent="0.25">
      <c r="A10907" s="65" t="s">
        <v>11026</v>
      </c>
      <c r="B10907" s="66">
        <v>592525</v>
      </c>
    </row>
    <row r="10908" spans="1:2" x14ac:dyDescent="0.25">
      <c r="A10908" s="65" t="s">
        <v>11027</v>
      </c>
      <c r="B10908" s="66">
        <v>592143</v>
      </c>
    </row>
    <row r="10909" spans="1:2" x14ac:dyDescent="0.25">
      <c r="A10909" s="65" t="s">
        <v>11028</v>
      </c>
      <c r="B10909" s="66">
        <v>575092</v>
      </c>
    </row>
    <row r="10910" spans="1:2" x14ac:dyDescent="0.25">
      <c r="A10910" s="65" t="s">
        <v>11029</v>
      </c>
      <c r="B10910" s="66">
        <v>592852</v>
      </c>
    </row>
    <row r="10911" spans="1:2" x14ac:dyDescent="0.25">
      <c r="A10911" s="65" t="s">
        <v>11030</v>
      </c>
      <c r="B10911" s="66">
        <v>589091</v>
      </c>
    </row>
    <row r="10912" spans="1:2" x14ac:dyDescent="0.25">
      <c r="A10912" s="65" t="s">
        <v>11031</v>
      </c>
      <c r="B10912" s="66">
        <v>591246</v>
      </c>
    </row>
    <row r="10913" spans="1:2" x14ac:dyDescent="0.25">
      <c r="A10913" s="65" t="s">
        <v>11032</v>
      </c>
      <c r="B10913" s="66">
        <v>592323</v>
      </c>
    </row>
    <row r="10914" spans="1:2" x14ac:dyDescent="0.25">
      <c r="A10914" s="65" t="s">
        <v>11033</v>
      </c>
      <c r="B10914" s="66">
        <v>590006</v>
      </c>
    </row>
    <row r="10915" spans="1:2" x14ac:dyDescent="0.25">
      <c r="A10915" s="65" t="s">
        <v>11034</v>
      </c>
      <c r="B10915" s="66">
        <v>491048</v>
      </c>
    </row>
    <row r="10916" spans="1:2" x14ac:dyDescent="0.25">
      <c r="A10916" s="65" t="s">
        <v>11035</v>
      </c>
      <c r="B10916" s="66">
        <v>491050</v>
      </c>
    </row>
    <row r="10917" spans="1:2" x14ac:dyDescent="0.25">
      <c r="A10917" s="65" t="s">
        <v>11036</v>
      </c>
      <c r="B10917" s="66">
        <v>491484</v>
      </c>
    </row>
    <row r="10918" spans="1:2" x14ac:dyDescent="0.25">
      <c r="A10918" s="65" t="s">
        <v>11037</v>
      </c>
      <c r="B10918" s="66">
        <v>214433</v>
      </c>
    </row>
    <row r="10919" spans="1:2" x14ac:dyDescent="0.25">
      <c r="A10919" s="65" t="s">
        <v>11038</v>
      </c>
      <c r="B10919" s="66">
        <v>584452</v>
      </c>
    </row>
    <row r="10920" spans="1:2" x14ac:dyDescent="0.25">
      <c r="A10920" s="65" t="s">
        <v>11039</v>
      </c>
      <c r="B10920" s="66">
        <v>582388</v>
      </c>
    </row>
    <row r="10921" spans="1:2" x14ac:dyDescent="0.25">
      <c r="A10921" s="65" t="s">
        <v>716</v>
      </c>
      <c r="B10921" s="66">
        <v>43263</v>
      </c>
    </row>
    <row r="10922" spans="1:2" x14ac:dyDescent="0.25">
      <c r="A10922" s="65" t="s">
        <v>11040</v>
      </c>
      <c r="B10922" s="66">
        <v>591074</v>
      </c>
    </row>
    <row r="10923" spans="1:2" x14ac:dyDescent="0.25">
      <c r="A10923" s="65" t="s">
        <v>12843</v>
      </c>
      <c r="B10923" s="66">
        <v>593921</v>
      </c>
    </row>
    <row r="10924" spans="1:2" x14ac:dyDescent="0.25">
      <c r="A10924" s="65" t="s">
        <v>11041</v>
      </c>
      <c r="B10924" s="66">
        <v>589272</v>
      </c>
    </row>
    <row r="10925" spans="1:2" x14ac:dyDescent="0.25">
      <c r="A10925" s="65" t="s">
        <v>11042</v>
      </c>
      <c r="B10925" s="66">
        <v>591993</v>
      </c>
    </row>
    <row r="10926" spans="1:2" x14ac:dyDescent="0.25">
      <c r="A10926" s="65" t="s">
        <v>11043</v>
      </c>
      <c r="B10926" s="66">
        <v>590921</v>
      </c>
    </row>
    <row r="10927" spans="1:2" x14ac:dyDescent="0.25">
      <c r="A10927" s="65" t="s">
        <v>11044</v>
      </c>
      <c r="B10927" s="66">
        <v>593330</v>
      </c>
    </row>
    <row r="10928" spans="1:2" x14ac:dyDescent="0.25">
      <c r="A10928" s="65" t="s">
        <v>12844</v>
      </c>
      <c r="B10928" s="66">
        <v>593884</v>
      </c>
    </row>
    <row r="10929" spans="1:2" x14ac:dyDescent="0.25">
      <c r="A10929" s="65" t="s">
        <v>11045</v>
      </c>
      <c r="B10929" s="66">
        <v>592487</v>
      </c>
    </row>
    <row r="10930" spans="1:2" x14ac:dyDescent="0.25">
      <c r="A10930" s="65" t="s">
        <v>11046</v>
      </c>
      <c r="B10930" s="66">
        <v>589642</v>
      </c>
    </row>
    <row r="10931" spans="1:2" x14ac:dyDescent="0.25">
      <c r="A10931" s="65" t="s">
        <v>11047</v>
      </c>
      <c r="B10931" s="66">
        <v>587067</v>
      </c>
    </row>
    <row r="10932" spans="1:2" x14ac:dyDescent="0.25">
      <c r="A10932" s="65" t="s">
        <v>11048</v>
      </c>
      <c r="B10932" s="66">
        <v>587242</v>
      </c>
    </row>
    <row r="10933" spans="1:2" x14ac:dyDescent="0.25">
      <c r="A10933" s="65" t="s">
        <v>11049</v>
      </c>
      <c r="B10933" s="66">
        <v>105502</v>
      </c>
    </row>
    <row r="10934" spans="1:2" x14ac:dyDescent="0.25">
      <c r="A10934" s="65" t="s">
        <v>11050</v>
      </c>
      <c r="B10934" s="66">
        <v>592856</v>
      </c>
    </row>
    <row r="10935" spans="1:2" x14ac:dyDescent="0.25">
      <c r="A10935" s="65" t="s">
        <v>11051</v>
      </c>
      <c r="B10935" s="66">
        <v>591346</v>
      </c>
    </row>
    <row r="10936" spans="1:2" x14ac:dyDescent="0.25">
      <c r="A10936" s="65" t="s">
        <v>11052</v>
      </c>
      <c r="B10936" s="66">
        <v>103953</v>
      </c>
    </row>
    <row r="10937" spans="1:2" x14ac:dyDescent="0.25">
      <c r="A10937" s="65" t="s">
        <v>11053</v>
      </c>
      <c r="B10937" s="66">
        <v>209854</v>
      </c>
    </row>
    <row r="10938" spans="1:2" x14ac:dyDescent="0.25">
      <c r="A10938" s="65" t="s">
        <v>11054</v>
      </c>
      <c r="B10938" s="66">
        <v>593260</v>
      </c>
    </row>
    <row r="10939" spans="1:2" x14ac:dyDescent="0.25">
      <c r="A10939" s="65" t="s">
        <v>11055</v>
      </c>
      <c r="B10939" s="66">
        <v>106450</v>
      </c>
    </row>
    <row r="10940" spans="1:2" x14ac:dyDescent="0.25">
      <c r="A10940" s="65" t="s">
        <v>11056</v>
      </c>
      <c r="B10940" s="66">
        <v>60788</v>
      </c>
    </row>
    <row r="10941" spans="1:2" x14ac:dyDescent="0.25">
      <c r="A10941" s="65" t="s">
        <v>11057</v>
      </c>
      <c r="B10941" s="66">
        <v>104450</v>
      </c>
    </row>
    <row r="10942" spans="1:2" x14ac:dyDescent="0.25">
      <c r="A10942" s="65" t="s">
        <v>11058</v>
      </c>
      <c r="B10942" s="66">
        <v>225829</v>
      </c>
    </row>
    <row r="10943" spans="1:2" x14ac:dyDescent="0.25">
      <c r="A10943" s="65" t="s">
        <v>11059</v>
      </c>
      <c r="B10943" s="66">
        <v>581259</v>
      </c>
    </row>
    <row r="10944" spans="1:2" x14ac:dyDescent="0.25">
      <c r="A10944" s="65" t="s">
        <v>11060</v>
      </c>
      <c r="B10944" s="66">
        <v>60018</v>
      </c>
    </row>
    <row r="10945" spans="1:2" x14ac:dyDescent="0.25">
      <c r="A10945" s="65" t="s">
        <v>11061</v>
      </c>
      <c r="B10945" s="66">
        <v>61840</v>
      </c>
    </row>
    <row r="10946" spans="1:2" x14ac:dyDescent="0.25">
      <c r="A10946" s="65" t="s">
        <v>11062</v>
      </c>
      <c r="B10946" s="66">
        <v>226405</v>
      </c>
    </row>
    <row r="10947" spans="1:2" x14ac:dyDescent="0.25">
      <c r="A10947" s="65" t="s">
        <v>11063</v>
      </c>
      <c r="B10947" s="66">
        <v>212645</v>
      </c>
    </row>
    <row r="10948" spans="1:2" x14ac:dyDescent="0.25">
      <c r="A10948" s="65" t="s">
        <v>11064</v>
      </c>
      <c r="B10948" s="66">
        <v>225282</v>
      </c>
    </row>
    <row r="10949" spans="1:2" x14ac:dyDescent="0.25">
      <c r="A10949" s="65" t="s">
        <v>11065</v>
      </c>
      <c r="B10949" s="66">
        <v>212816</v>
      </c>
    </row>
    <row r="10950" spans="1:2" x14ac:dyDescent="0.25">
      <c r="A10950" s="65" t="s">
        <v>11066</v>
      </c>
      <c r="B10950" s="66">
        <v>213018</v>
      </c>
    </row>
    <row r="10951" spans="1:2" x14ac:dyDescent="0.25">
      <c r="A10951" s="65" t="s">
        <v>11067</v>
      </c>
      <c r="B10951" s="66">
        <v>487151</v>
      </c>
    </row>
    <row r="10952" spans="1:2" x14ac:dyDescent="0.25">
      <c r="A10952" s="65" t="s">
        <v>11068</v>
      </c>
      <c r="B10952" s="66">
        <v>224915</v>
      </c>
    </row>
    <row r="10953" spans="1:2" x14ac:dyDescent="0.25">
      <c r="A10953" s="65" t="s">
        <v>11069</v>
      </c>
      <c r="B10953" s="66">
        <v>580943</v>
      </c>
    </row>
    <row r="10954" spans="1:2" x14ac:dyDescent="0.25">
      <c r="A10954" s="65" t="s">
        <v>11070</v>
      </c>
      <c r="B10954" s="66">
        <v>67223</v>
      </c>
    </row>
    <row r="10955" spans="1:2" x14ac:dyDescent="0.25">
      <c r="A10955" s="65" t="s">
        <v>11071</v>
      </c>
      <c r="B10955" s="66">
        <v>213997</v>
      </c>
    </row>
    <row r="10956" spans="1:2" x14ac:dyDescent="0.25">
      <c r="A10956" s="65" t="s">
        <v>11072</v>
      </c>
      <c r="B10956" s="66">
        <v>63145</v>
      </c>
    </row>
    <row r="10957" spans="1:2" x14ac:dyDescent="0.25">
      <c r="A10957" s="65" t="s">
        <v>11073</v>
      </c>
      <c r="B10957" s="66">
        <v>373479</v>
      </c>
    </row>
    <row r="10958" spans="1:2" x14ac:dyDescent="0.25">
      <c r="A10958" s="65" t="s">
        <v>11074</v>
      </c>
      <c r="B10958" s="66">
        <v>215622</v>
      </c>
    </row>
    <row r="10959" spans="1:2" x14ac:dyDescent="0.25">
      <c r="A10959" s="65" t="s">
        <v>11075</v>
      </c>
      <c r="B10959" s="66">
        <v>490386</v>
      </c>
    </row>
    <row r="10960" spans="1:2" x14ac:dyDescent="0.25">
      <c r="A10960" s="65" t="s">
        <v>11076</v>
      </c>
      <c r="B10960" s="66">
        <v>59817</v>
      </c>
    </row>
    <row r="10961" spans="1:2" x14ac:dyDescent="0.25">
      <c r="A10961" s="65" t="s">
        <v>11077</v>
      </c>
      <c r="B10961" s="66">
        <v>225506</v>
      </c>
    </row>
    <row r="10962" spans="1:2" x14ac:dyDescent="0.25">
      <c r="A10962" s="65" t="s">
        <v>11078</v>
      </c>
      <c r="B10962" s="66">
        <v>225014</v>
      </c>
    </row>
    <row r="10963" spans="1:2" x14ac:dyDescent="0.25">
      <c r="A10963" s="65" t="s">
        <v>11079</v>
      </c>
      <c r="B10963" s="66">
        <v>225111</v>
      </c>
    </row>
    <row r="10964" spans="1:2" x14ac:dyDescent="0.25">
      <c r="A10964" s="65" t="s">
        <v>11080</v>
      </c>
      <c r="B10964" s="66">
        <v>225435</v>
      </c>
    </row>
    <row r="10965" spans="1:2" x14ac:dyDescent="0.25">
      <c r="A10965" s="65" t="s">
        <v>11081</v>
      </c>
      <c r="B10965" s="66">
        <v>592459</v>
      </c>
    </row>
    <row r="10966" spans="1:2" x14ac:dyDescent="0.25">
      <c r="A10966" s="65" t="s">
        <v>11082</v>
      </c>
      <c r="B10966" s="66">
        <v>589999</v>
      </c>
    </row>
    <row r="10967" spans="1:2" x14ac:dyDescent="0.25">
      <c r="A10967" s="65" t="s">
        <v>11083</v>
      </c>
      <c r="B10967" s="66">
        <v>43265</v>
      </c>
    </row>
    <row r="10968" spans="1:2" x14ac:dyDescent="0.25">
      <c r="A10968" s="65" t="s">
        <v>11084</v>
      </c>
      <c r="B10968" s="66">
        <v>593738</v>
      </c>
    </row>
    <row r="10969" spans="1:2" x14ac:dyDescent="0.25">
      <c r="A10969" s="65" t="s">
        <v>11085</v>
      </c>
      <c r="B10969" s="66">
        <v>592072</v>
      </c>
    </row>
    <row r="10970" spans="1:2" x14ac:dyDescent="0.25">
      <c r="A10970" s="65" t="s">
        <v>12845</v>
      </c>
      <c r="B10970" s="66">
        <v>594217</v>
      </c>
    </row>
    <row r="10971" spans="1:2" x14ac:dyDescent="0.25">
      <c r="A10971" s="65" t="s">
        <v>11086</v>
      </c>
      <c r="B10971" s="66">
        <v>580151</v>
      </c>
    </row>
    <row r="10972" spans="1:2" x14ac:dyDescent="0.25">
      <c r="A10972" s="65" t="s">
        <v>11087</v>
      </c>
      <c r="B10972" s="66">
        <v>588969</v>
      </c>
    </row>
    <row r="10973" spans="1:2" x14ac:dyDescent="0.25">
      <c r="A10973" s="65" t="s">
        <v>12846</v>
      </c>
      <c r="B10973" s="66">
        <v>594524</v>
      </c>
    </row>
    <row r="10974" spans="1:2" x14ac:dyDescent="0.25">
      <c r="A10974" s="65" t="s">
        <v>11088</v>
      </c>
      <c r="B10974" s="66">
        <v>224735</v>
      </c>
    </row>
    <row r="10975" spans="1:2" x14ac:dyDescent="0.25">
      <c r="A10975" s="65" t="s">
        <v>11089</v>
      </c>
      <c r="B10975" s="66">
        <v>578525</v>
      </c>
    </row>
    <row r="10976" spans="1:2" x14ac:dyDescent="0.25">
      <c r="A10976" s="65" t="s">
        <v>11090</v>
      </c>
      <c r="B10976" s="66">
        <v>592129</v>
      </c>
    </row>
    <row r="10977" spans="1:2" x14ac:dyDescent="0.25">
      <c r="A10977" s="65" t="s">
        <v>11091</v>
      </c>
      <c r="B10977" s="66">
        <v>592588</v>
      </c>
    </row>
    <row r="10978" spans="1:2" x14ac:dyDescent="0.25">
      <c r="A10978" s="65" t="s">
        <v>11092</v>
      </c>
      <c r="B10978" s="66">
        <v>593067</v>
      </c>
    </row>
    <row r="10979" spans="1:2" x14ac:dyDescent="0.25">
      <c r="A10979" s="65" t="s">
        <v>11093</v>
      </c>
      <c r="B10979" s="66">
        <v>586910</v>
      </c>
    </row>
    <row r="10980" spans="1:2" x14ac:dyDescent="0.25">
      <c r="A10980" s="65" t="s">
        <v>11094</v>
      </c>
      <c r="B10980" s="66">
        <v>584887</v>
      </c>
    </row>
    <row r="10981" spans="1:2" x14ac:dyDescent="0.25">
      <c r="A10981" s="65" t="s">
        <v>11095</v>
      </c>
      <c r="B10981" s="66">
        <v>593176</v>
      </c>
    </row>
    <row r="10982" spans="1:2" x14ac:dyDescent="0.25">
      <c r="A10982" s="65" t="s">
        <v>11096</v>
      </c>
      <c r="B10982" s="66">
        <v>592249</v>
      </c>
    </row>
    <row r="10983" spans="1:2" x14ac:dyDescent="0.25">
      <c r="A10983" s="65" t="s">
        <v>11097</v>
      </c>
      <c r="B10983" s="66">
        <v>577419</v>
      </c>
    </row>
    <row r="10984" spans="1:2" x14ac:dyDescent="0.25">
      <c r="A10984" s="65" t="s">
        <v>11098</v>
      </c>
      <c r="B10984" s="66">
        <v>218084</v>
      </c>
    </row>
    <row r="10985" spans="1:2" x14ac:dyDescent="0.25">
      <c r="A10985" s="65" t="s">
        <v>11099</v>
      </c>
      <c r="B10985" s="66">
        <v>586393</v>
      </c>
    </row>
    <row r="10986" spans="1:2" x14ac:dyDescent="0.25">
      <c r="A10986" s="65" t="s">
        <v>11100</v>
      </c>
      <c r="B10986" s="66">
        <v>63162</v>
      </c>
    </row>
    <row r="10987" spans="1:2" x14ac:dyDescent="0.25">
      <c r="A10987" s="65" t="s">
        <v>11101</v>
      </c>
      <c r="B10987" s="66">
        <v>265719</v>
      </c>
    </row>
    <row r="10988" spans="1:2" x14ac:dyDescent="0.25">
      <c r="A10988" s="65" t="s">
        <v>12847</v>
      </c>
      <c r="B10988" s="66">
        <v>594496</v>
      </c>
    </row>
    <row r="10989" spans="1:2" x14ac:dyDescent="0.25">
      <c r="A10989" s="65" t="s">
        <v>12848</v>
      </c>
      <c r="B10989" s="66">
        <v>594319</v>
      </c>
    </row>
    <row r="10990" spans="1:2" x14ac:dyDescent="0.25">
      <c r="A10990" s="65" t="s">
        <v>11102</v>
      </c>
      <c r="B10990" s="66">
        <v>592653</v>
      </c>
    </row>
    <row r="10991" spans="1:2" x14ac:dyDescent="0.25">
      <c r="A10991" s="65" t="s">
        <v>11103</v>
      </c>
      <c r="B10991" s="66">
        <v>588126</v>
      </c>
    </row>
    <row r="10992" spans="1:2" x14ac:dyDescent="0.25">
      <c r="A10992" s="65" t="s">
        <v>12849</v>
      </c>
      <c r="B10992" s="66">
        <v>594047</v>
      </c>
    </row>
    <row r="10993" spans="1:2" x14ac:dyDescent="0.25">
      <c r="A10993" s="65" t="s">
        <v>11104</v>
      </c>
      <c r="B10993" s="66">
        <v>591987</v>
      </c>
    </row>
    <row r="10994" spans="1:2" x14ac:dyDescent="0.25">
      <c r="A10994" s="65" t="s">
        <v>11105</v>
      </c>
      <c r="B10994" s="66">
        <v>591200</v>
      </c>
    </row>
    <row r="10995" spans="1:2" x14ac:dyDescent="0.25">
      <c r="A10995" s="65" t="s">
        <v>11106</v>
      </c>
      <c r="B10995" s="66">
        <v>593217</v>
      </c>
    </row>
    <row r="10996" spans="1:2" x14ac:dyDescent="0.25">
      <c r="A10996" s="65" t="s">
        <v>11107</v>
      </c>
      <c r="B10996" s="66">
        <v>591472</v>
      </c>
    </row>
    <row r="10997" spans="1:2" x14ac:dyDescent="0.25">
      <c r="A10997" s="65" t="s">
        <v>11108</v>
      </c>
      <c r="B10997" s="66">
        <v>592059</v>
      </c>
    </row>
    <row r="10998" spans="1:2" x14ac:dyDescent="0.25">
      <c r="A10998" s="65" t="s">
        <v>11109</v>
      </c>
      <c r="B10998" s="66">
        <v>592708</v>
      </c>
    </row>
    <row r="10999" spans="1:2" x14ac:dyDescent="0.25">
      <c r="A10999" s="65" t="s">
        <v>11110</v>
      </c>
      <c r="B10999" s="66">
        <v>590133</v>
      </c>
    </row>
    <row r="11000" spans="1:2" x14ac:dyDescent="0.25">
      <c r="A11000" s="65" t="s">
        <v>11111</v>
      </c>
      <c r="B11000" s="66">
        <v>106089</v>
      </c>
    </row>
    <row r="11001" spans="1:2" x14ac:dyDescent="0.25">
      <c r="A11001" s="65" t="s">
        <v>11112</v>
      </c>
      <c r="B11001" s="66">
        <v>593331</v>
      </c>
    </row>
    <row r="11002" spans="1:2" x14ac:dyDescent="0.25">
      <c r="A11002" s="65" t="s">
        <v>11113</v>
      </c>
      <c r="B11002" s="66">
        <v>63297</v>
      </c>
    </row>
    <row r="11003" spans="1:2" x14ac:dyDescent="0.25">
      <c r="A11003" s="65" t="s">
        <v>11114</v>
      </c>
      <c r="B11003" s="66">
        <v>579870</v>
      </c>
    </row>
    <row r="11004" spans="1:2" x14ac:dyDescent="0.25">
      <c r="A11004" s="65" t="s">
        <v>11115</v>
      </c>
      <c r="B11004" s="66">
        <v>43099</v>
      </c>
    </row>
    <row r="11005" spans="1:2" x14ac:dyDescent="0.25">
      <c r="A11005" s="65" t="s">
        <v>11116</v>
      </c>
      <c r="B11005" s="66">
        <v>587254</v>
      </c>
    </row>
    <row r="11006" spans="1:2" x14ac:dyDescent="0.25">
      <c r="A11006" s="65" t="s">
        <v>11117</v>
      </c>
      <c r="B11006" s="66">
        <v>576332</v>
      </c>
    </row>
    <row r="11007" spans="1:2" x14ac:dyDescent="0.25">
      <c r="A11007" s="65" t="s">
        <v>11118</v>
      </c>
      <c r="B11007" s="66">
        <v>593085</v>
      </c>
    </row>
    <row r="11008" spans="1:2" x14ac:dyDescent="0.25">
      <c r="A11008" s="65" t="s">
        <v>11119</v>
      </c>
      <c r="B11008" s="66">
        <v>581172</v>
      </c>
    </row>
    <row r="11009" spans="1:2" x14ac:dyDescent="0.25">
      <c r="A11009" s="65" t="s">
        <v>11120</v>
      </c>
      <c r="B11009" s="66">
        <v>491312</v>
      </c>
    </row>
    <row r="11010" spans="1:2" x14ac:dyDescent="0.25">
      <c r="A11010" s="65" t="s">
        <v>12850</v>
      </c>
      <c r="B11010" s="66">
        <v>594100</v>
      </c>
    </row>
    <row r="11011" spans="1:2" x14ac:dyDescent="0.25">
      <c r="A11011" s="65" t="s">
        <v>11121</v>
      </c>
      <c r="B11011" s="66">
        <v>591211</v>
      </c>
    </row>
    <row r="11012" spans="1:2" x14ac:dyDescent="0.25">
      <c r="A11012" s="65" t="s">
        <v>11122</v>
      </c>
      <c r="B11012" s="66">
        <v>591029</v>
      </c>
    </row>
    <row r="11013" spans="1:2" x14ac:dyDescent="0.25">
      <c r="A11013" s="65" t="s">
        <v>11123</v>
      </c>
      <c r="B11013" s="66">
        <v>45374</v>
      </c>
    </row>
    <row r="11014" spans="1:2" x14ac:dyDescent="0.25">
      <c r="A11014" s="65" t="s">
        <v>11124</v>
      </c>
      <c r="B11014" s="66">
        <v>370863</v>
      </c>
    </row>
    <row r="11015" spans="1:2" x14ac:dyDescent="0.25">
      <c r="A11015" s="65" t="s">
        <v>11125</v>
      </c>
      <c r="B11015" s="66">
        <v>581181</v>
      </c>
    </row>
    <row r="11016" spans="1:2" x14ac:dyDescent="0.25">
      <c r="A11016" s="65" t="s">
        <v>11126</v>
      </c>
      <c r="B11016" s="66">
        <v>591967</v>
      </c>
    </row>
    <row r="11017" spans="1:2" x14ac:dyDescent="0.25">
      <c r="A11017" s="65" t="s">
        <v>12851</v>
      </c>
      <c r="B11017" s="66">
        <v>491060</v>
      </c>
    </row>
    <row r="11018" spans="1:2" x14ac:dyDescent="0.25">
      <c r="A11018" s="65" t="s">
        <v>11127</v>
      </c>
      <c r="B11018" s="66">
        <v>295437</v>
      </c>
    </row>
    <row r="11019" spans="1:2" x14ac:dyDescent="0.25">
      <c r="A11019" s="65" t="s">
        <v>11128</v>
      </c>
      <c r="B11019" s="66">
        <v>575099</v>
      </c>
    </row>
    <row r="11020" spans="1:2" x14ac:dyDescent="0.25">
      <c r="A11020" s="65" t="s">
        <v>11129</v>
      </c>
      <c r="B11020" s="66">
        <v>586807</v>
      </c>
    </row>
    <row r="11021" spans="1:2" x14ac:dyDescent="0.25">
      <c r="A11021" s="65" t="s">
        <v>11130</v>
      </c>
      <c r="B11021" s="66">
        <v>587255</v>
      </c>
    </row>
    <row r="11022" spans="1:2" x14ac:dyDescent="0.25">
      <c r="A11022" s="65" t="s">
        <v>11131</v>
      </c>
      <c r="B11022" s="66">
        <v>592532</v>
      </c>
    </row>
    <row r="11023" spans="1:2" x14ac:dyDescent="0.25">
      <c r="A11023" s="65" t="s">
        <v>11132</v>
      </c>
      <c r="B11023" s="66">
        <v>491931</v>
      </c>
    </row>
    <row r="11024" spans="1:2" x14ac:dyDescent="0.25">
      <c r="A11024" s="65" t="s">
        <v>11133</v>
      </c>
      <c r="B11024" s="66">
        <v>590901</v>
      </c>
    </row>
    <row r="11025" spans="1:2" x14ac:dyDescent="0.25">
      <c r="A11025" s="65" t="s">
        <v>12852</v>
      </c>
      <c r="B11025" s="66">
        <v>594204</v>
      </c>
    </row>
    <row r="11026" spans="1:2" x14ac:dyDescent="0.25">
      <c r="A11026" s="65" t="s">
        <v>11134</v>
      </c>
      <c r="B11026" s="66">
        <v>591249</v>
      </c>
    </row>
    <row r="11027" spans="1:2" x14ac:dyDescent="0.25">
      <c r="A11027" s="65" t="s">
        <v>11135</v>
      </c>
      <c r="B11027" s="66">
        <v>583165</v>
      </c>
    </row>
    <row r="11028" spans="1:2" x14ac:dyDescent="0.25">
      <c r="A11028" s="65" t="s">
        <v>11136</v>
      </c>
      <c r="B11028" s="66">
        <v>593643</v>
      </c>
    </row>
    <row r="11029" spans="1:2" x14ac:dyDescent="0.25">
      <c r="A11029" s="65" t="s">
        <v>11137</v>
      </c>
      <c r="B11029" s="66">
        <v>591380</v>
      </c>
    </row>
    <row r="11030" spans="1:2" x14ac:dyDescent="0.25">
      <c r="A11030" s="65" t="s">
        <v>11138</v>
      </c>
      <c r="B11030" s="66">
        <v>591383</v>
      </c>
    </row>
    <row r="11031" spans="1:2" x14ac:dyDescent="0.25">
      <c r="A11031" s="65" t="s">
        <v>12853</v>
      </c>
      <c r="B11031" s="66">
        <v>594111</v>
      </c>
    </row>
    <row r="11032" spans="1:2" x14ac:dyDescent="0.25">
      <c r="A11032" s="65" t="s">
        <v>11139</v>
      </c>
      <c r="B11032" s="66">
        <v>590954</v>
      </c>
    </row>
    <row r="11033" spans="1:2" x14ac:dyDescent="0.25">
      <c r="A11033" s="65" t="s">
        <v>11140</v>
      </c>
      <c r="B11033" s="66">
        <v>586808</v>
      </c>
    </row>
    <row r="11034" spans="1:2" x14ac:dyDescent="0.25">
      <c r="A11034" s="65" t="s">
        <v>11141</v>
      </c>
      <c r="B11034" s="66">
        <v>593135</v>
      </c>
    </row>
    <row r="11035" spans="1:2" x14ac:dyDescent="0.25">
      <c r="A11035" s="65" t="s">
        <v>12854</v>
      </c>
      <c r="B11035" s="66">
        <v>594465</v>
      </c>
    </row>
    <row r="11036" spans="1:2" x14ac:dyDescent="0.25">
      <c r="A11036" s="65" t="s">
        <v>11142</v>
      </c>
      <c r="B11036" s="66">
        <v>590144</v>
      </c>
    </row>
    <row r="11037" spans="1:2" x14ac:dyDescent="0.25">
      <c r="A11037" s="65" t="s">
        <v>11143</v>
      </c>
      <c r="B11037" s="66">
        <v>225027</v>
      </c>
    </row>
    <row r="11038" spans="1:2" x14ac:dyDescent="0.25">
      <c r="A11038" s="65" t="s">
        <v>12855</v>
      </c>
      <c r="B11038" s="66">
        <v>594079</v>
      </c>
    </row>
    <row r="11039" spans="1:2" x14ac:dyDescent="0.25">
      <c r="A11039" s="65" t="s">
        <v>12856</v>
      </c>
      <c r="B11039" s="66">
        <v>594349</v>
      </c>
    </row>
    <row r="11040" spans="1:2" x14ac:dyDescent="0.25">
      <c r="A11040" s="65" t="s">
        <v>12857</v>
      </c>
      <c r="B11040" s="66">
        <v>594113</v>
      </c>
    </row>
    <row r="11041" spans="1:2" x14ac:dyDescent="0.25">
      <c r="A11041" s="65" t="s">
        <v>11144</v>
      </c>
      <c r="B11041" s="66">
        <v>593697</v>
      </c>
    </row>
    <row r="11042" spans="1:2" x14ac:dyDescent="0.25">
      <c r="A11042" s="65" t="s">
        <v>11145</v>
      </c>
      <c r="B11042" s="66">
        <v>592687</v>
      </c>
    </row>
    <row r="11043" spans="1:2" x14ac:dyDescent="0.25">
      <c r="A11043" s="65" t="s">
        <v>12858</v>
      </c>
      <c r="B11043" s="66">
        <v>575914</v>
      </c>
    </row>
    <row r="11044" spans="1:2" x14ac:dyDescent="0.25">
      <c r="A11044" s="65" t="s">
        <v>11146</v>
      </c>
      <c r="B11044" s="66">
        <v>578523</v>
      </c>
    </row>
    <row r="11045" spans="1:2" x14ac:dyDescent="0.25">
      <c r="A11045" s="65" t="s">
        <v>11147</v>
      </c>
      <c r="B11045" s="66">
        <v>592555</v>
      </c>
    </row>
    <row r="11046" spans="1:2" x14ac:dyDescent="0.25">
      <c r="A11046" s="65" t="s">
        <v>11148</v>
      </c>
      <c r="B11046" s="66">
        <v>224760</v>
      </c>
    </row>
    <row r="11047" spans="1:2" x14ac:dyDescent="0.25">
      <c r="A11047" s="65" t="s">
        <v>11149</v>
      </c>
      <c r="B11047" s="66">
        <v>591968</v>
      </c>
    </row>
    <row r="11048" spans="1:2" x14ac:dyDescent="0.25">
      <c r="A11048" s="65" t="s">
        <v>11150</v>
      </c>
      <c r="B11048" s="66">
        <v>593141</v>
      </c>
    </row>
    <row r="11049" spans="1:2" x14ac:dyDescent="0.25">
      <c r="A11049" s="65" t="s">
        <v>11151</v>
      </c>
      <c r="B11049" s="66">
        <v>575854</v>
      </c>
    </row>
    <row r="11050" spans="1:2" x14ac:dyDescent="0.25">
      <c r="A11050" s="65" t="s">
        <v>11152</v>
      </c>
      <c r="B11050" s="66">
        <v>593488</v>
      </c>
    </row>
    <row r="11051" spans="1:2" x14ac:dyDescent="0.25">
      <c r="A11051" s="65" t="s">
        <v>11153</v>
      </c>
      <c r="B11051" s="66">
        <v>590180</v>
      </c>
    </row>
    <row r="11052" spans="1:2" x14ac:dyDescent="0.25">
      <c r="A11052" s="65" t="s">
        <v>11154</v>
      </c>
      <c r="B11052" s="66">
        <v>591294</v>
      </c>
    </row>
    <row r="11053" spans="1:2" x14ac:dyDescent="0.25">
      <c r="A11053" s="65" t="s">
        <v>11155</v>
      </c>
      <c r="B11053" s="66">
        <v>592142</v>
      </c>
    </row>
    <row r="11054" spans="1:2" x14ac:dyDescent="0.25">
      <c r="A11054" s="65" t="s">
        <v>11156</v>
      </c>
      <c r="B11054" s="66">
        <v>592175</v>
      </c>
    </row>
    <row r="11055" spans="1:2" x14ac:dyDescent="0.25">
      <c r="A11055" s="65" t="s">
        <v>12859</v>
      </c>
      <c r="B11055" s="66">
        <v>594025</v>
      </c>
    </row>
    <row r="11056" spans="1:2" x14ac:dyDescent="0.25">
      <c r="A11056" s="65" t="s">
        <v>11157</v>
      </c>
      <c r="B11056" s="66">
        <v>493174</v>
      </c>
    </row>
    <row r="11057" spans="1:2" x14ac:dyDescent="0.25">
      <c r="A11057" s="65" t="s">
        <v>11158</v>
      </c>
      <c r="B11057" s="66">
        <v>592861</v>
      </c>
    </row>
    <row r="11058" spans="1:2" x14ac:dyDescent="0.25">
      <c r="A11058" s="65" t="s">
        <v>11159</v>
      </c>
      <c r="B11058" s="66">
        <v>578389</v>
      </c>
    </row>
    <row r="11059" spans="1:2" x14ac:dyDescent="0.25">
      <c r="A11059" s="65" t="s">
        <v>11160</v>
      </c>
      <c r="B11059" s="66">
        <v>593451</v>
      </c>
    </row>
    <row r="11060" spans="1:2" x14ac:dyDescent="0.25">
      <c r="A11060" s="65" t="s">
        <v>11161</v>
      </c>
      <c r="B11060" s="66">
        <v>590374</v>
      </c>
    </row>
    <row r="11061" spans="1:2" x14ac:dyDescent="0.25">
      <c r="A11061" s="65" t="s">
        <v>11162</v>
      </c>
      <c r="B11061" s="66">
        <v>63528</v>
      </c>
    </row>
    <row r="11062" spans="1:2" x14ac:dyDescent="0.25">
      <c r="A11062" s="65" t="s">
        <v>12860</v>
      </c>
      <c r="B11062" s="66">
        <v>594444</v>
      </c>
    </row>
    <row r="11063" spans="1:2" x14ac:dyDescent="0.25">
      <c r="A11063" s="65" t="s">
        <v>11163</v>
      </c>
      <c r="B11063" s="66">
        <v>592076</v>
      </c>
    </row>
    <row r="11064" spans="1:2" x14ac:dyDescent="0.25">
      <c r="A11064" s="65" t="s">
        <v>11164</v>
      </c>
      <c r="B11064" s="66">
        <v>491859</v>
      </c>
    </row>
    <row r="11065" spans="1:2" x14ac:dyDescent="0.25">
      <c r="A11065" s="65" t="s">
        <v>11165</v>
      </c>
      <c r="B11065" s="66">
        <v>493546</v>
      </c>
    </row>
    <row r="11066" spans="1:2" x14ac:dyDescent="0.25">
      <c r="A11066" s="65" t="s">
        <v>11166</v>
      </c>
      <c r="B11066" s="66">
        <v>592280</v>
      </c>
    </row>
    <row r="11067" spans="1:2" x14ac:dyDescent="0.25">
      <c r="A11067" s="65" t="s">
        <v>12861</v>
      </c>
      <c r="B11067" s="66">
        <v>594511</v>
      </c>
    </row>
    <row r="11068" spans="1:2" x14ac:dyDescent="0.25">
      <c r="A11068" s="65" t="s">
        <v>11167</v>
      </c>
      <c r="B11068" s="66">
        <v>588620</v>
      </c>
    </row>
    <row r="11069" spans="1:2" x14ac:dyDescent="0.25">
      <c r="A11069" s="65" t="s">
        <v>11168</v>
      </c>
      <c r="B11069" s="66">
        <v>592981</v>
      </c>
    </row>
    <row r="11070" spans="1:2" x14ac:dyDescent="0.25">
      <c r="A11070" s="65" t="s">
        <v>11169</v>
      </c>
      <c r="B11070" s="66">
        <v>592486</v>
      </c>
    </row>
    <row r="11071" spans="1:2" x14ac:dyDescent="0.25">
      <c r="A11071" s="65" t="s">
        <v>11170</v>
      </c>
      <c r="B11071" s="66">
        <v>576824</v>
      </c>
    </row>
    <row r="11072" spans="1:2" x14ac:dyDescent="0.25">
      <c r="A11072" s="65" t="s">
        <v>12862</v>
      </c>
      <c r="B11072" s="66">
        <v>593879</v>
      </c>
    </row>
    <row r="11073" spans="1:2" x14ac:dyDescent="0.25">
      <c r="A11073" s="65" t="s">
        <v>11171</v>
      </c>
      <c r="B11073" s="66">
        <v>224770</v>
      </c>
    </row>
    <row r="11074" spans="1:2" x14ac:dyDescent="0.25">
      <c r="A11074" s="65" t="s">
        <v>11172</v>
      </c>
      <c r="B11074" s="66">
        <v>593243</v>
      </c>
    </row>
    <row r="11075" spans="1:2" x14ac:dyDescent="0.25">
      <c r="A11075" s="65" t="s">
        <v>11173</v>
      </c>
      <c r="B11075" s="66">
        <v>575108</v>
      </c>
    </row>
    <row r="11076" spans="1:2" x14ac:dyDescent="0.25">
      <c r="A11076" s="65" t="s">
        <v>11174</v>
      </c>
      <c r="B11076" s="66">
        <v>593218</v>
      </c>
    </row>
    <row r="11077" spans="1:2" x14ac:dyDescent="0.25">
      <c r="A11077" s="65" t="s">
        <v>12863</v>
      </c>
      <c r="B11077" s="66">
        <v>594110</v>
      </c>
    </row>
    <row r="11078" spans="1:2" x14ac:dyDescent="0.25">
      <c r="A11078" s="65" t="s">
        <v>11175</v>
      </c>
      <c r="B11078" s="66">
        <v>592506</v>
      </c>
    </row>
    <row r="11079" spans="1:2" x14ac:dyDescent="0.25">
      <c r="A11079" s="65" t="s">
        <v>11176</v>
      </c>
      <c r="B11079" s="66">
        <v>589673</v>
      </c>
    </row>
    <row r="11080" spans="1:2" x14ac:dyDescent="0.25">
      <c r="A11080" s="65" t="s">
        <v>11177</v>
      </c>
      <c r="B11080" s="66">
        <v>591256</v>
      </c>
    </row>
    <row r="11081" spans="1:2" x14ac:dyDescent="0.25">
      <c r="A11081" s="65" t="s">
        <v>11178</v>
      </c>
      <c r="B11081" s="66">
        <v>591221</v>
      </c>
    </row>
    <row r="11082" spans="1:2" x14ac:dyDescent="0.25">
      <c r="A11082" s="65" t="s">
        <v>11179</v>
      </c>
      <c r="B11082" s="66">
        <v>491860</v>
      </c>
    </row>
    <row r="11083" spans="1:2" x14ac:dyDescent="0.25">
      <c r="A11083" s="65" t="s">
        <v>11180</v>
      </c>
      <c r="B11083" s="66">
        <v>574790</v>
      </c>
    </row>
    <row r="11084" spans="1:2" x14ac:dyDescent="0.25">
      <c r="A11084" s="65" t="s">
        <v>11181</v>
      </c>
      <c r="B11084" s="66">
        <v>578533</v>
      </c>
    </row>
    <row r="11085" spans="1:2" x14ac:dyDescent="0.25">
      <c r="A11085" s="65" t="s">
        <v>11182</v>
      </c>
      <c r="B11085" s="66">
        <v>575109</v>
      </c>
    </row>
    <row r="11086" spans="1:2" x14ac:dyDescent="0.25">
      <c r="A11086" s="65" t="s">
        <v>12864</v>
      </c>
      <c r="B11086" s="66">
        <v>592845</v>
      </c>
    </row>
    <row r="11087" spans="1:2" x14ac:dyDescent="0.25">
      <c r="A11087" s="65" t="s">
        <v>11183</v>
      </c>
      <c r="B11087" s="66">
        <v>577132</v>
      </c>
    </row>
    <row r="11088" spans="1:2" x14ac:dyDescent="0.25">
      <c r="A11088" s="65" t="s">
        <v>11184</v>
      </c>
      <c r="B11088" s="66">
        <v>575110</v>
      </c>
    </row>
    <row r="11089" spans="1:2" x14ac:dyDescent="0.25">
      <c r="A11089" s="65" t="s">
        <v>12865</v>
      </c>
      <c r="B11089" s="66">
        <v>594212</v>
      </c>
    </row>
    <row r="11090" spans="1:2" x14ac:dyDescent="0.25">
      <c r="A11090" s="65" t="s">
        <v>12866</v>
      </c>
      <c r="B11090" s="66">
        <v>594346</v>
      </c>
    </row>
    <row r="11091" spans="1:2" x14ac:dyDescent="0.25">
      <c r="A11091" s="65" t="s">
        <v>11185</v>
      </c>
      <c r="B11091" s="66">
        <v>590484</v>
      </c>
    </row>
    <row r="11092" spans="1:2" x14ac:dyDescent="0.25">
      <c r="A11092" s="65" t="s">
        <v>12867</v>
      </c>
      <c r="B11092" s="66">
        <v>594329</v>
      </c>
    </row>
    <row r="11093" spans="1:2" x14ac:dyDescent="0.25">
      <c r="A11093" s="65" t="s">
        <v>11186</v>
      </c>
      <c r="B11093" s="66">
        <v>592733</v>
      </c>
    </row>
    <row r="11094" spans="1:2" x14ac:dyDescent="0.25">
      <c r="A11094" s="65" t="s">
        <v>11187</v>
      </c>
      <c r="B11094" s="66">
        <v>591084</v>
      </c>
    </row>
    <row r="11095" spans="1:2" x14ac:dyDescent="0.25">
      <c r="A11095" s="65" t="s">
        <v>11188</v>
      </c>
      <c r="B11095" s="66">
        <v>592243</v>
      </c>
    </row>
    <row r="11096" spans="1:2" x14ac:dyDescent="0.25">
      <c r="A11096" s="65" t="s">
        <v>12868</v>
      </c>
      <c r="B11096" s="66">
        <v>594277</v>
      </c>
    </row>
    <row r="11097" spans="1:2" x14ac:dyDescent="0.25">
      <c r="A11097" s="65" t="s">
        <v>11189</v>
      </c>
      <c r="B11097" s="66">
        <v>592285</v>
      </c>
    </row>
    <row r="11098" spans="1:2" x14ac:dyDescent="0.25">
      <c r="A11098" s="65" t="s">
        <v>12869</v>
      </c>
      <c r="B11098" s="66">
        <v>590853</v>
      </c>
    </row>
    <row r="11099" spans="1:2" x14ac:dyDescent="0.25">
      <c r="A11099" s="65" t="s">
        <v>11190</v>
      </c>
      <c r="B11099" s="66">
        <v>493516</v>
      </c>
    </row>
    <row r="11100" spans="1:2" x14ac:dyDescent="0.25">
      <c r="A11100" s="65" t="s">
        <v>11191</v>
      </c>
      <c r="B11100" s="66">
        <v>579053</v>
      </c>
    </row>
    <row r="11101" spans="1:2" x14ac:dyDescent="0.25">
      <c r="A11101" s="65" t="s">
        <v>12870</v>
      </c>
      <c r="B11101" s="66">
        <v>594394</v>
      </c>
    </row>
    <row r="11102" spans="1:2" x14ac:dyDescent="0.25">
      <c r="A11102" s="65" t="s">
        <v>11192</v>
      </c>
      <c r="B11102" s="66">
        <v>591120</v>
      </c>
    </row>
    <row r="11103" spans="1:2" x14ac:dyDescent="0.25">
      <c r="A11103" s="65" t="s">
        <v>11193</v>
      </c>
      <c r="B11103" s="66">
        <v>575112</v>
      </c>
    </row>
    <row r="11104" spans="1:2" x14ac:dyDescent="0.25">
      <c r="A11104" s="65" t="s">
        <v>11194</v>
      </c>
      <c r="B11104" s="66">
        <v>593251</v>
      </c>
    </row>
    <row r="11105" spans="1:2" x14ac:dyDescent="0.25">
      <c r="A11105" s="65" t="s">
        <v>11195</v>
      </c>
      <c r="B11105" s="66">
        <v>591320</v>
      </c>
    </row>
    <row r="11106" spans="1:2" x14ac:dyDescent="0.25">
      <c r="A11106" s="65" t="s">
        <v>12871</v>
      </c>
      <c r="B11106" s="66">
        <v>593976</v>
      </c>
    </row>
    <row r="11107" spans="1:2" x14ac:dyDescent="0.25">
      <c r="A11107" s="65" t="s">
        <v>11196</v>
      </c>
      <c r="B11107" s="66">
        <v>590934</v>
      </c>
    </row>
    <row r="11108" spans="1:2" x14ac:dyDescent="0.25">
      <c r="A11108" s="65" t="s">
        <v>11197</v>
      </c>
      <c r="B11108" s="66">
        <v>593149</v>
      </c>
    </row>
    <row r="11109" spans="1:2" x14ac:dyDescent="0.25">
      <c r="A11109" s="65" t="s">
        <v>11198</v>
      </c>
      <c r="B11109" s="66">
        <v>593204</v>
      </c>
    </row>
    <row r="11110" spans="1:2" x14ac:dyDescent="0.25">
      <c r="A11110" s="65" t="s">
        <v>11199</v>
      </c>
      <c r="B11110" s="66">
        <v>586392</v>
      </c>
    </row>
    <row r="11111" spans="1:2" x14ac:dyDescent="0.25">
      <c r="A11111" s="65" t="s">
        <v>11200</v>
      </c>
      <c r="B11111" s="66">
        <v>591313</v>
      </c>
    </row>
    <row r="11112" spans="1:2" x14ac:dyDescent="0.25">
      <c r="A11112" s="65" t="s">
        <v>11201</v>
      </c>
      <c r="B11112" s="66">
        <v>590933</v>
      </c>
    </row>
    <row r="11113" spans="1:2" x14ac:dyDescent="0.25">
      <c r="A11113" s="65" t="s">
        <v>11202</v>
      </c>
      <c r="B11113" s="66">
        <v>593009</v>
      </c>
    </row>
    <row r="11114" spans="1:2" x14ac:dyDescent="0.25">
      <c r="A11114" s="65" t="s">
        <v>11203</v>
      </c>
      <c r="B11114" s="66">
        <v>224783</v>
      </c>
    </row>
    <row r="11115" spans="1:2" x14ac:dyDescent="0.25">
      <c r="A11115" s="65" t="s">
        <v>11204</v>
      </c>
      <c r="B11115" s="66">
        <v>591270</v>
      </c>
    </row>
    <row r="11116" spans="1:2" x14ac:dyDescent="0.25">
      <c r="A11116" s="65" t="s">
        <v>12872</v>
      </c>
      <c r="B11116" s="66">
        <v>594448</v>
      </c>
    </row>
    <row r="11117" spans="1:2" x14ac:dyDescent="0.25">
      <c r="A11117" s="65" t="s">
        <v>255</v>
      </c>
      <c r="B11117" s="66">
        <v>585635</v>
      </c>
    </row>
    <row r="11118" spans="1:2" x14ac:dyDescent="0.25">
      <c r="A11118" s="65" t="s">
        <v>12873</v>
      </c>
      <c r="B11118" s="66">
        <v>492474</v>
      </c>
    </row>
    <row r="11119" spans="1:2" x14ac:dyDescent="0.25">
      <c r="A11119" s="65" t="s">
        <v>11205</v>
      </c>
      <c r="B11119" s="66">
        <v>493682</v>
      </c>
    </row>
    <row r="11120" spans="1:2" x14ac:dyDescent="0.25">
      <c r="A11120" s="65" t="s">
        <v>12874</v>
      </c>
      <c r="B11120" s="66">
        <v>580270</v>
      </c>
    </row>
    <row r="11121" spans="1:2" x14ac:dyDescent="0.25">
      <c r="A11121" s="65" t="s">
        <v>12874</v>
      </c>
      <c r="B11121" s="66">
        <v>580269</v>
      </c>
    </row>
    <row r="11122" spans="1:2" x14ac:dyDescent="0.25">
      <c r="A11122" s="65" t="s">
        <v>11206</v>
      </c>
      <c r="B11122" s="66">
        <v>576374</v>
      </c>
    </row>
    <row r="11123" spans="1:2" x14ac:dyDescent="0.25">
      <c r="A11123" s="65" t="s">
        <v>11207</v>
      </c>
      <c r="B11123" s="66">
        <v>592905</v>
      </c>
    </row>
    <row r="11124" spans="1:2" x14ac:dyDescent="0.25">
      <c r="A11124" s="65" t="s">
        <v>11208</v>
      </c>
      <c r="B11124" s="66">
        <v>586967</v>
      </c>
    </row>
    <row r="11125" spans="1:2" x14ac:dyDescent="0.25">
      <c r="A11125" s="65" t="s">
        <v>11209</v>
      </c>
      <c r="B11125" s="66">
        <v>3072</v>
      </c>
    </row>
    <row r="11126" spans="1:2" x14ac:dyDescent="0.25">
      <c r="A11126" s="65" t="s">
        <v>11210</v>
      </c>
      <c r="B11126" s="66">
        <v>591325</v>
      </c>
    </row>
    <row r="11127" spans="1:2" x14ac:dyDescent="0.25">
      <c r="A11127" s="65" t="s">
        <v>11211</v>
      </c>
      <c r="B11127" s="66">
        <v>591994</v>
      </c>
    </row>
    <row r="11128" spans="1:2" x14ac:dyDescent="0.25">
      <c r="A11128" s="65" t="s">
        <v>11212</v>
      </c>
      <c r="B11128" s="66">
        <v>591063</v>
      </c>
    </row>
    <row r="11129" spans="1:2" x14ac:dyDescent="0.25">
      <c r="A11129" s="65" t="s">
        <v>11213</v>
      </c>
      <c r="B11129" s="66">
        <v>592385</v>
      </c>
    </row>
    <row r="11130" spans="1:2" x14ac:dyDescent="0.25">
      <c r="A11130" s="65" t="s">
        <v>11214</v>
      </c>
      <c r="B11130" s="66">
        <v>586809</v>
      </c>
    </row>
    <row r="11131" spans="1:2" x14ac:dyDescent="0.25">
      <c r="A11131" s="65" t="s">
        <v>12875</v>
      </c>
      <c r="B11131" s="66">
        <v>583449</v>
      </c>
    </row>
    <row r="11132" spans="1:2" x14ac:dyDescent="0.25">
      <c r="A11132" s="65" t="s">
        <v>11215</v>
      </c>
      <c r="B11132" s="66">
        <v>585610</v>
      </c>
    </row>
    <row r="11133" spans="1:2" x14ac:dyDescent="0.25">
      <c r="A11133" s="65" t="s">
        <v>11216</v>
      </c>
      <c r="B11133" s="66">
        <v>68106</v>
      </c>
    </row>
    <row r="11134" spans="1:2" x14ac:dyDescent="0.25">
      <c r="A11134" s="65" t="s">
        <v>11217</v>
      </c>
      <c r="B11134" s="66">
        <v>213456</v>
      </c>
    </row>
    <row r="11135" spans="1:2" x14ac:dyDescent="0.25">
      <c r="A11135" s="65" t="s">
        <v>11218</v>
      </c>
      <c r="B11135" s="66">
        <v>591150</v>
      </c>
    </row>
    <row r="11136" spans="1:2" x14ac:dyDescent="0.25">
      <c r="A11136" s="65" t="s">
        <v>11219</v>
      </c>
      <c r="B11136" s="66">
        <v>590991</v>
      </c>
    </row>
    <row r="11137" spans="1:2" x14ac:dyDescent="0.25">
      <c r="A11137" s="65" t="s">
        <v>11220</v>
      </c>
      <c r="B11137" s="66">
        <v>575115</v>
      </c>
    </row>
    <row r="11138" spans="1:2" x14ac:dyDescent="0.25">
      <c r="A11138" s="65" t="s">
        <v>11221</v>
      </c>
      <c r="B11138" s="66">
        <v>593192</v>
      </c>
    </row>
    <row r="11139" spans="1:2" x14ac:dyDescent="0.25">
      <c r="A11139" s="65" t="s">
        <v>11222</v>
      </c>
      <c r="B11139" s="66">
        <v>592862</v>
      </c>
    </row>
    <row r="11140" spans="1:2" x14ac:dyDescent="0.25">
      <c r="A11140" s="65" t="s">
        <v>11223</v>
      </c>
      <c r="B11140" s="66">
        <v>593712</v>
      </c>
    </row>
    <row r="11141" spans="1:2" x14ac:dyDescent="0.25">
      <c r="A11141" s="65" t="s">
        <v>11224</v>
      </c>
      <c r="B11141" s="66">
        <v>491398</v>
      </c>
    </row>
    <row r="11142" spans="1:2" x14ac:dyDescent="0.25">
      <c r="A11142" s="65" t="s">
        <v>11225</v>
      </c>
      <c r="B11142" s="66">
        <v>591512</v>
      </c>
    </row>
    <row r="11143" spans="1:2" x14ac:dyDescent="0.25">
      <c r="A11143" s="65" t="s">
        <v>11226</v>
      </c>
      <c r="B11143" s="66">
        <v>590891</v>
      </c>
    </row>
    <row r="11144" spans="1:2" x14ac:dyDescent="0.25">
      <c r="A11144" s="65" t="s">
        <v>11227</v>
      </c>
      <c r="B11144" s="66">
        <v>592875</v>
      </c>
    </row>
    <row r="11145" spans="1:2" x14ac:dyDescent="0.25">
      <c r="A11145" s="65" t="s">
        <v>11228</v>
      </c>
      <c r="B11145" s="66">
        <v>491405</v>
      </c>
    </row>
    <row r="11146" spans="1:2" x14ac:dyDescent="0.25">
      <c r="A11146" s="65" t="s">
        <v>11229</v>
      </c>
      <c r="B11146" s="66">
        <v>592565</v>
      </c>
    </row>
    <row r="11147" spans="1:2" x14ac:dyDescent="0.25">
      <c r="A11147" s="65" t="s">
        <v>11230</v>
      </c>
      <c r="B11147" s="66">
        <v>574791</v>
      </c>
    </row>
    <row r="11148" spans="1:2" x14ac:dyDescent="0.25">
      <c r="A11148" s="65" t="s">
        <v>12876</v>
      </c>
      <c r="B11148" s="66">
        <v>594494</v>
      </c>
    </row>
    <row r="11149" spans="1:2" x14ac:dyDescent="0.25">
      <c r="A11149" s="65" t="s">
        <v>11231</v>
      </c>
      <c r="B11149" s="66">
        <v>592283</v>
      </c>
    </row>
    <row r="11150" spans="1:2" x14ac:dyDescent="0.25">
      <c r="A11150" s="65" t="s">
        <v>11232</v>
      </c>
      <c r="B11150" s="66">
        <v>592389</v>
      </c>
    </row>
    <row r="11151" spans="1:2" x14ac:dyDescent="0.25">
      <c r="A11151" s="65" t="s">
        <v>11233</v>
      </c>
      <c r="B11151" s="66">
        <v>592073</v>
      </c>
    </row>
    <row r="11152" spans="1:2" x14ac:dyDescent="0.25">
      <c r="A11152" s="65" t="s">
        <v>11234</v>
      </c>
      <c r="B11152" s="66">
        <v>43402</v>
      </c>
    </row>
    <row r="11153" spans="1:2" x14ac:dyDescent="0.25">
      <c r="A11153" s="65" t="s">
        <v>11235</v>
      </c>
      <c r="B11153" s="66">
        <v>215819</v>
      </c>
    </row>
    <row r="11154" spans="1:2" x14ac:dyDescent="0.25">
      <c r="A11154" s="65" t="s">
        <v>11236</v>
      </c>
      <c r="B11154" s="66">
        <v>490059</v>
      </c>
    </row>
    <row r="11155" spans="1:2" x14ac:dyDescent="0.25">
      <c r="A11155" s="65" t="s">
        <v>12877</v>
      </c>
      <c r="B11155" s="66">
        <v>594029</v>
      </c>
    </row>
    <row r="11156" spans="1:2" x14ac:dyDescent="0.25">
      <c r="A11156" s="65" t="s">
        <v>11237</v>
      </c>
      <c r="B11156" s="66">
        <v>593219</v>
      </c>
    </row>
    <row r="11157" spans="1:2" x14ac:dyDescent="0.25">
      <c r="A11157" s="65" t="s">
        <v>11238</v>
      </c>
      <c r="B11157" s="66">
        <v>582004</v>
      </c>
    </row>
    <row r="11158" spans="1:2" x14ac:dyDescent="0.25">
      <c r="A11158" s="65" t="s">
        <v>11239</v>
      </c>
      <c r="B11158" s="66">
        <v>68113</v>
      </c>
    </row>
    <row r="11159" spans="1:2" x14ac:dyDescent="0.25">
      <c r="A11159" s="65" t="s">
        <v>11240</v>
      </c>
      <c r="B11159" s="66">
        <v>593460</v>
      </c>
    </row>
    <row r="11160" spans="1:2" x14ac:dyDescent="0.25">
      <c r="A11160" s="65" t="s">
        <v>11241</v>
      </c>
      <c r="B11160" s="66">
        <v>592737</v>
      </c>
    </row>
    <row r="11161" spans="1:2" x14ac:dyDescent="0.25">
      <c r="A11161" s="65" t="s">
        <v>11242</v>
      </c>
      <c r="B11161" s="66">
        <v>592509</v>
      </c>
    </row>
    <row r="11162" spans="1:2" x14ac:dyDescent="0.25">
      <c r="A11162" s="65" t="s">
        <v>11243</v>
      </c>
      <c r="B11162" s="66">
        <v>575117</v>
      </c>
    </row>
    <row r="11163" spans="1:2" x14ac:dyDescent="0.25">
      <c r="A11163" s="65" t="s">
        <v>11244</v>
      </c>
      <c r="B11163" s="66">
        <v>591343</v>
      </c>
    </row>
    <row r="11164" spans="1:2" x14ac:dyDescent="0.25">
      <c r="A11164" s="65" t="s">
        <v>12878</v>
      </c>
      <c r="B11164" s="66">
        <v>593823</v>
      </c>
    </row>
    <row r="11165" spans="1:2" x14ac:dyDescent="0.25">
      <c r="A11165" s="65" t="s">
        <v>12879</v>
      </c>
      <c r="B11165" s="66">
        <v>594468</v>
      </c>
    </row>
    <row r="11166" spans="1:2" x14ac:dyDescent="0.25">
      <c r="A11166" s="65" t="s">
        <v>11245</v>
      </c>
      <c r="B11166" s="66">
        <v>592528</v>
      </c>
    </row>
    <row r="11167" spans="1:2" x14ac:dyDescent="0.25">
      <c r="A11167" s="65" t="s">
        <v>12880</v>
      </c>
      <c r="B11167" s="66">
        <v>594104</v>
      </c>
    </row>
    <row r="11168" spans="1:2" x14ac:dyDescent="0.25">
      <c r="A11168" s="65" t="s">
        <v>11246</v>
      </c>
      <c r="B11168" s="66">
        <v>589486</v>
      </c>
    </row>
    <row r="11169" spans="1:2" x14ac:dyDescent="0.25">
      <c r="A11169" s="65" t="s">
        <v>11247</v>
      </c>
      <c r="B11169" s="66">
        <v>592735</v>
      </c>
    </row>
    <row r="11170" spans="1:2" x14ac:dyDescent="0.25">
      <c r="A11170" s="65" t="s">
        <v>11248</v>
      </c>
      <c r="B11170" s="66">
        <v>591377</v>
      </c>
    </row>
    <row r="11171" spans="1:2" x14ac:dyDescent="0.25">
      <c r="A11171" s="65" t="s">
        <v>11249</v>
      </c>
      <c r="B11171" s="66">
        <v>593265</v>
      </c>
    </row>
    <row r="11172" spans="1:2" x14ac:dyDescent="0.25">
      <c r="A11172" s="65" t="s">
        <v>11250</v>
      </c>
      <c r="B11172" s="66">
        <v>576516</v>
      </c>
    </row>
    <row r="11173" spans="1:2" x14ac:dyDescent="0.25">
      <c r="A11173" s="65" t="s">
        <v>11251</v>
      </c>
      <c r="B11173" s="66">
        <v>590829</v>
      </c>
    </row>
    <row r="11174" spans="1:2" x14ac:dyDescent="0.25">
      <c r="A11174" s="65" t="s">
        <v>11252</v>
      </c>
      <c r="B11174" s="66">
        <v>586810</v>
      </c>
    </row>
    <row r="11175" spans="1:2" x14ac:dyDescent="0.25">
      <c r="A11175" s="65" t="s">
        <v>11253</v>
      </c>
      <c r="B11175" s="66">
        <v>64855</v>
      </c>
    </row>
    <row r="11176" spans="1:2" x14ac:dyDescent="0.25">
      <c r="A11176" s="65" t="s">
        <v>11254</v>
      </c>
      <c r="B11176" s="66">
        <v>576514</v>
      </c>
    </row>
    <row r="11177" spans="1:2" x14ac:dyDescent="0.25">
      <c r="A11177" s="65" t="s">
        <v>11255</v>
      </c>
      <c r="B11177" s="66">
        <v>68116</v>
      </c>
    </row>
    <row r="11178" spans="1:2" x14ac:dyDescent="0.25">
      <c r="A11178" s="65" t="s">
        <v>11256</v>
      </c>
      <c r="B11178" s="66">
        <v>593220</v>
      </c>
    </row>
    <row r="11179" spans="1:2" x14ac:dyDescent="0.25">
      <c r="A11179" s="65" t="s">
        <v>12881</v>
      </c>
      <c r="B11179" s="66">
        <v>594254</v>
      </c>
    </row>
    <row r="11180" spans="1:2" x14ac:dyDescent="0.25">
      <c r="A11180" s="65" t="s">
        <v>11257</v>
      </c>
      <c r="B11180" s="66">
        <v>593222</v>
      </c>
    </row>
    <row r="11181" spans="1:2" x14ac:dyDescent="0.25">
      <c r="A11181" s="65" t="s">
        <v>11258</v>
      </c>
      <c r="B11181" s="66">
        <v>587329</v>
      </c>
    </row>
    <row r="11182" spans="1:2" x14ac:dyDescent="0.25">
      <c r="A11182" s="65" t="s">
        <v>11259</v>
      </c>
      <c r="B11182" s="66">
        <v>587646</v>
      </c>
    </row>
    <row r="11183" spans="1:2" x14ac:dyDescent="0.25">
      <c r="A11183" s="65" t="s">
        <v>11260</v>
      </c>
      <c r="B11183" s="66">
        <v>588760</v>
      </c>
    </row>
    <row r="11184" spans="1:2" x14ac:dyDescent="0.25">
      <c r="A11184" s="65" t="s">
        <v>11261</v>
      </c>
      <c r="B11184" s="66">
        <v>590882</v>
      </c>
    </row>
    <row r="11185" spans="1:2" x14ac:dyDescent="0.25">
      <c r="A11185" s="65" t="s">
        <v>11262</v>
      </c>
      <c r="B11185" s="66">
        <v>592320</v>
      </c>
    </row>
    <row r="11186" spans="1:2" x14ac:dyDescent="0.25">
      <c r="A11186" s="65" t="s">
        <v>11263</v>
      </c>
      <c r="B11186" s="66">
        <v>493693</v>
      </c>
    </row>
    <row r="11187" spans="1:2" x14ac:dyDescent="0.25">
      <c r="A11187" s="65" t="s">
        <v>11264</v>
      </c>
      <c r="B11187" s="66">
        <v>592964</v>
      </c>
    </row>
    <row r="11188" spans="1:2" x14ac:dyDescent="0.25">
      <c r="A11188" s="65" t="s">
        <v>256</v>
      </c>
      <c r="B11188" s="66">
        <v>588479</v>
      </c>
    </row>
    <row r="11189" spans="1:2" x14ac:dyDescent="0.25">
      <c r="A11189" s="65" t="s">
        <v>1040</v>
      </c>
      <c r="B11189" s="66">
        <v>592273</v>
      </c>
    </row>
    <row r="11190" spans="1:2" x14ac:dyDescent="0.25">
      <c r="A11190" s="65" t="s">
        <v>12882</v>
      </c>
      <c r="B11190" s="66">
        <v>594181</v>
      </c>
    </row>
    <row r="11191" spans="1:2" x14ac:dyDescent="0.25">
      <c r="A11191" s="65" t="s">
        <v>257</v>
      </c>
      <c r="B11191" s="66">
        <v>591136</v>
      </c>
    </row>
    <row r="11192" spans="1:2" x14ac:dyDescent="0.25">
      <c r="A11192" s="65" t="s">
        <v>11265</v>
      </c>
      <c r="B11192" s="66">
        <v>589271</v>
      </c>
    </row>
    <row r="11193" spans="1:2" x14ac:dyDescent="0.25">
      <c r="A11193" s="65" t="s">
        <v>11266</v>
      </c>
      <c r="B11193" s="66">
        <v>593137</v>
      </c>
    </row>
    <row r="11194" spans="1:2" x14ac:dyDescent="0.25">
      <c r="A11194" s="65" t="s">
        <v>11267</v>
      </c>
      <c r="B11194" s="66">
        <v>592460</v>
      </c>
    </row>
    <row r="11195" spans="1:2" x14ac:dyDescent="0.25">
      <c r="A11195" s="65" t="s">
        <v>258</v>
      </c>
      <c r="B11195" s="66">
        <v>591232</v>
      </c>
    </row>
    <row r="11196" spans="1:2" x14ac:dyDescent="0.25">
      <c r="A11196" s="65" t="s">
        <v>1041</v>
      </c>
      <c r="B11196" s="66">
        <v>592210</v>
      </c>
    </row>
    <row r="11197" spans="1:2" x14ac:dyDescent="0.25">
      <c r="A11197" s="65" t="s">
        <v>11268</v>
      </c>
      <c r="B11197" s="66">
        <v>592672</v>
      </c>
    </row>
    <row r="11198" spans="1:2" x14ac:dyDescent="0.25">
      <c r="A11198" s="65" t="s">
        <v>12883</v>
      </c>
      <c r="B11198" s="66">
        <v>594411</v>
      </c>
    </row>
    <row r="11199" spans="1:2" x14ac:dyDescent="0.25">
      <c r="A11199" s="65" t="s">
        <v>11269</v>
      </c>
      <c r="B11199" s="66">
        <v>583163</v>
      </c>
    </row>
    <row r="11200" spans="1:2" x14ac:dyDescent="0.25">
      <c r="A11200" s="65" t="s">
        <v>11270</v>
      </c>
      <c r="B11200" s="66">
        <v>592997</v>
      </c>
    </row>
    <row r="11201" spans="1:2" x14ac:dyDescent="0.25">
      <c r="A11201" s="65" t="s">
        <v>11271</v>
      </c>
      <c r="B11201" s="66">
        <v>486916</v>
      </c>
    </row>
    <row r="11202" spans="1:2" x14ac:dyDescent="0.25">
      <c r="A11202" s="65" t="s">
        <v>11272</v>
      </c>
      <c r="B11202" s="66">
        <v>591151</v>
      </c>
    </row>
    <row r="11203" spans="1:2" x14ac:dyDescent="0.25">
      <c r="A11203" s="65" t="s">
        <v>12884</v>
      </c>
      <c r="B11203" s="66">
        <v>593977</v>
      </c>
    </row>
    <row r="11204" spans="1:2" x14ac:dyDescent="0.25">
      <c r="A11204" s="65" t="s">
        <v>11273</v>
      </c>
      <c r="B11204" s="66">
        <v>216119</v>
      </c>
    </row>
    <row r="11205" spans="1:2" x14ac:dyDescent="0.25">
      <c r="A11205" s="65" t="s">
        <v>11274</v>
      </c>
      <c r="B11205" s="66">
        <v>224809</v>
      </c>
    </row>
    <row r="11206" spans="1:2" x14ac:dyDescent="0.25">
      <c r="A11206" s="65" t="s">
        <v>11275</v>
      </c>
      <c r="B11206" s="66">
        <v>577309</v>
      </c>
    </row>
    <row r="11207" spans="1:2" x14ac:dyDescent="0.25">
      <c r="A11207" s="65" t="s">
        <v>11276</v>
      </c>
      <c r="B11207" s="66">
        <v>586915</v>
      </c>
    </row>
    <row r="11208" spans="1:2" x14ac:dyDescent="0.25">
      <c r="A11208" s="65" t="s">
        <v>11277</v>
      </c>
      <c r="B11208" s="66">
        <v>593371</v>
      </c>
    </row>
    <row r="11209" spans="1:2" x14ac:dyDescent="0.25">
      <c r="A11209" s="65" t="s">
        <v>12885</v>
      </c>
      <c r="B11209" s="66">
        <v>593992</v>
      </c>
    </row>
    <row r="11210" spans="1:2" x14ac:dyDescent="0.25">
      <c r="A11210" s="65" t="s">
        <v>11278</v>
      </c>
      <c r="B11210" s="66">
        <v>590181</v>
      </c>
    </row>
    <row r="11211" spans="1:2" x14ac:dyDescent="0.25">
      <c r="A11211" s="65" t="s">
        <v>11279</v>
      </c>
      <c r="B11211" s="66">
        <v>593223</v>
      </c>
    </row>
    <row r="11212" spans="1:2" x14ac:dyDescent="0.25">
      <c r="A11212" s="65" t="s">
        <v>11280</v>
      </c>
      <c r="B11212" s="66">
        <v>592949</v>
      </c>
    </row>
    <row r="11213" spans="1:2" x14ac:dyDescent="0.25">
      <c r="A11213" s="65" t="s">
        <v>11281</v>
      </c>
      <c r="B11213" s="66">
        <v>574792</v>
      </c>
    </row>
    <row r="11214" spans="1:2" x14ac:dyDescent="0.25">
      <c r="A11214" s="65" t="s">
        <v>12886</v>
      </c>
      <c r="B11214" s="66">
        <v>3394</v>
      </c>
    </row>
    <row r="11215" spans="1:2" x14ac:dyDescent="0.25">
      <c r="A11215" s="65" t="s">
        <v>12887</v>
      </c>
      <c r="B11215" s="66">
        <v>487021</v>
      </c>
    </row>
    <row r="11216" spans="1:2" x14ac:dyDescent="0.25">
      <c r="A11216" s="65" t="s">
        <v>11282</v>
      </c>
      <c r="B11216" s="66">
        <v>486991</v>
      </c>
    </row>
    <row r="11217" spans="1:2" x14ac:dyDescent="0.25">
      <c r="A11217" s="65" t="s">
        <v>12888</v>
      </c>
      <c r="B11217" s="66">
        <v>494024</v>
      </c>
    </row>
    <row r="11218" spans="1:2" x14ac:dyDescent="0.25">
      <c r="A11218" s="65" t="s">
        <v>12889</v>
      </c>
      <c r="B11218" s="66">
        <v>272280</v>
      </c>
    </row>
    <row r="11219" spans="1:2" x14ac:dyDescent="0.25">
      <c r="A11219" s="65" t="s">
        <v>11283</v>
      </c>
      <c r="B11219" s="66">
        <v>3409</v>
      </c>
    </row>
    <row r="11220" spans="1:2" x14ac:dyDescent="0.25">
      <c r="A11220" s="65" t="s">
        <v>1042</v>
      </c>
      <c r="B11220" s="66">
        <v>298529</v>
      </c>
    </row>
    <row r="11221" spans="1:2" x14ac:dyDescent="0.25">
      <c r="A11221" s="65" t="s">
        <v>11284</v>
      </c>
      <c r="B11221" s="66">
        <v>591293</v>
      </c>
    </row>
    <row r="11222" spans="1:2" x14ac:dyDescent="0.25">
      <c r="A11222" s="65" t="s">
        <v>1043</v>
      </c>
      <c r="B11222" s="66">
        <v>592550</v>
      </c>
    </row>
    <row r="11223" spans="1:2" x14ac:dyDescent="0.25">
      <c r="A11223" s="65" t="s">
        <v>11285</v>
      </c>
      <c r="B11223" s="66">
        <v>590965</v>
      </c>
    </row>
    <row r="11224" spans="1:2" x14ac:dyDescent="0.25">
      <c r="A11224" s="65" t="s">
        <v>12890</v>
      </c>
      <c r="B11224" s="66">
        <v>592771</v>
      </c>
    </row>
    <row r="11225" spans="1:2" x14ac:dyDescent="0.25">
      <c r="A11225" s="65" t="s">
        <v>12891</v>
      </c>
      <c r="B11225" s="66">
        <v>592770</v>
      </c>
    </row>
    <row r="11226" spans="1:2" x14ac:dyDescent="0.25">
      <c r="A11226" s="65" t="s">
        <v>11286</v>
      </c>
      <c r="B11226" s="66">
        <v>593437</v>
      </c>
    </row>
    <row r="11227" spans="1:2" x14ac:dyDescent="0.25">
      <c r="A11227" s="65" t="s">
        <v>1044</v>
      </c>
      <c r="B11227" s="66">
        <v>592449</v>
      </c>
    </row>
    <row r="11228" spans="1:2" x14ac:dyDescent="0.25">
      <c r="A11228" s="65" t="s">
        <v>11287</v>
      </c>
      <c r="B11228" s="66">
        <v>591129</v>
      </c>
    </row>
    <row r="11229" spans="1:2" x14ac:dyDescent="0.25">
      <c r="A11229" s="65" t="s">
        <v>11288</v>
      </c>
      <c r="B11229" s="66">
        <v>483667</v>
      </c>
    </row>
    <row r="11230" spans="1:2" x14ac:dyDescent="0.25">
      <c r="A11230" s="65" t="s">
        <v>11289</v>
      </c>
      <c r="B11230" s="66">
        <v>593194</v>
      </c>
    </row>
    <row r="11231" spans="1:2" x14ac:dyDescent="0.25">
      <c r="A11231" s="65" t="s">
        <v>11290</v>
      </c>
      <c r="B11231" s="66">
        <v>591378</v>
      </c>
    </row>
    <row r="11232" spans="1:2" x14ac:dyDescent="0.25">
      <c r="A11232" s="65" t="s">
        <v>11291</v>
      </c>
      <c r="B11232" s="66">
        <v>592006</v>
      </c>
    </row>
    <row r="11233" spans="1:2" x14ac:dyDescent="0.25">
      <c r="A11233" s="65" t="s">
        <v>12892</v>
      </c>
      <c r="B11233" s="66">
        <v>594101</v>
      </c>
    </row>
    <row r="11234" spans="1:2" x14ac:dyDescent="0.25">
      <c r="A11234" s="65" t="s">
        <v>11292</v>
      </c>
      <c r="B11234" s="66">
        <v>593520</v>
      </c>
    </row>
    <row r="11235" spans="1:2" x14ac:dyDescent="0.25">
      <c r="A11235" s="65" t="s">
        <v>12893</v>
      </c>
      <c r="B11235" s="66">
        <v>594118</v>
      </c>
    </row>
    <row r="11236" spans="1:2" x14ac:dyDescent="0.25">
      <c r="A11236" s="65" t="s">
        <v>12894</v>
      </c>
      <c r="B11236" s="66">
        <v>594503</v>
      </c>
    </row>
    <row r="11237" spans="1:2" x14ac:dyDescent="0.25">
      <c r="A11237" s="65" t="s">
        <v>11293</v>
      </c>
      <c r="B11237" s="66">
        <v>593079</v>
      </c>
    </row>
    <row r="11238" spans="1:2" x14ac:dyDescent="0.25">
      <c r="A11238" s="65" t="s">
        <v>12895</v>
      </c>
      <c r="B11238" s="66">
        <v>594199</v>
      </c>
    </row>
    <row r="11239" spans="1:2" x14ac:dyDescent="0.25">
      <c r="A11239" s="65" t="s">
        <v>12896</v>
      </c>
      <c r="B11239" s="66">
        <v>593932</v>
      </c>
    </row>
    <row r="11240" spans="1:2" x14ac:dyDescent="0.25">
      <c r="A11240" s="65" t="s">
        <v>12897</v>
      </c>
      <c r="B11240" s="66">
        <v>594541</v>
      </c>
    </row>
    <row r="11241" spans="1:2" x14ac:dyDescent="0.25">
      <c r="A11241" s="65" t="s">
        <v>12898</v>
      </c>
      <c r="B11241" s="66">
        <v>594479</v>
      </c>
    </row>
    <row r="11242" spans="1:2" x14ac:dyDescent="0.25">
      <c r="A11242" s="65" t="s">
        <v>12899</v>
      </c>
      <c r="B11242" s="66">
        <v>594198</v>
      </c>
    </row>
    <row r="11243" spans="1:2" x14ac:dyDescent="0.25">
      <c r="A11243" s="65" t="s">
        <v>11294</v>
      </c>
      <c r="B11243" s="66">
        <v>590221</v>
      </c>
    </row>
    <row r="11244" spans="1:2" x14ac:dyDescent="0.25">
      <c r="A11244" s="65" t="s">
        <v>11295</v>
      </c>
      <c r="B11244" s="66">
        <v>589323</v>
      </c>
    </row>
    <row r="11245" spans="1:2" x14ac:dyDescent="0.25">
      <c r="A11245" s="65" t="s">
        <v>1045</v>
      </c>
      <c r="B11245" s="66">
        <v>592376</v>
      </c>
    </row>
    <row r="11246" spans="1:2" x14ac:dyDescent="0.25">
      <c r="A11246" s="65" t="s">
        <v>11296</v>
      </c>
      <c r="B11246" s="66">
        <v>276399</v>
      </c>
    </row>
    <row r="11247" spans="1:2" x14ac:dyDescent="0.25">
      <c r="A11247" s="65" t="s">
        <v>1046</v>
      </c>
      <c r="B11247" s="66">
        <v>592132</v>
      </c>
    </row>
    <row r="11248" spans="1:2" x14ac:dyDescent="0.25">
      <c r="A11248" s="65" t="s">
        <v>12900</v>
      </c>
      <c r="B11248" s="66">
        <v>590239</v>
      </c>
    </row>
    <row r="11249" spans="1:2" x14ac:dyDescent="0.25">
      <c r="A11249" s="65" t="s">
        <v>12901</v>
      </c>
      <c r="B11249" s="66">
        <v>589259</v>
      </c>
    </row>
    <row r="11250" spans="1:2" x14ac:dyDescent="0.25">
      <c r="A11250" s="65" t="s">
        <v>11297</v>
      </c>
      <c r="B11250" s="66">
        <v>586732</v>
      </c>
    </row>
    <row r="11251" spans="1:2" x14ac:dyDescent="0.25">
      <c r="A11251" s="65" t="s">
        <v>11298</v>
      </c>
      <c r="B11251" s="66">
        <v>3481</v>
      </c>
    </row>
    <row r="11252" spans="1:2" x14ac:dyDescent="0.25">
      <c r="A11252" s="65" t="s">
        <v>11299</v>
      </c>
      <c r="B11252" s="66">
        <v>584894</v>
      </c>
    </row>
    <row r="11253" spans="1:2" x14ac:dyDescent="0.25">
      <c r="A11253" s="65" t="s">
        <v>11300</v>
      </c>
      <c r="B11253" s="66">
        <v>589380</v>
      </c>
    </row>
    <row r="11254" spans="1:2" x14ac:dyDescent="0.25">
      <c r="A11254" s="65" t="s">
        <v>11301</v>
      </c>
      <c r="B11254" s="66">
        <v>583936</v>
      </c>
    </row>
    <row r="11255" spans="1:2" x14ac:dyDescent="0.25">
      <c r="A11255" s="65" t="s">
        <v>11302</v>
      </c>
      <c r="B11255" s="66">
        <v>591785</v>
      </c>
    </row>
    <row r="11256" spans="1:2" x14ac:dyDescent="0.25">
      <c r="A11256" s="65" t="s">
        <v>11303</v>
      </c>
      <c r="B11256" s="66">
        <v>589782</v>
      </c>
    </row>
    <row r="11257" spans="1:2" x14ac:dyDescent="0.25">
      <c r="A11257" s="65" t="s">
        <v>11304</v>
      </c>
      <c r="B11257" s="66">
        <v>591272</v>
      </c>
    </row>
    <row r="11258" spans="1:2" x14ac:dyDescent="0.25">
      <c r="A11258" s="65" t="s">
        <v>1047</v>
      </c>
      <c r="B11258" s="66">
        <v>592177</v>
      </c>
    </row>
    <row r="11259" spans="1:2" x14ac:dyDescent="0.25">
      <c r="A11259" s="65" t="s">
        <v>1048</v>
      </c>
      <c r="B11259" s="66">
        <v>592337</v>
      </c>
    </row>
    <row r="11260" spans="1:2" x14ac:dyDescent="0.25">
      <c r="A11260" s="65" t="s">
        <v>11305</v>
      </c>
      <c r="B11260" s="66">
        <v>593661</v>
      </c>
    </row>
    <row r="11261" spans="1:2" x14ac:dyDescent="0.25">
      <c r="A11261" s="65" t="s">
        <v>259</v>
      </c>
      <c r="B11261" s="66">
        <v>591569</v>
      </c>
    </row>
    <row r="11262" spans="1:2" x14ac:dyDescent="0.25">
      <c r="A11262" s="65" t="s">
        <v>12902</v>
      </c>
      <c r="B11262" s="66">
        <v>589068</v>
      </c>
    </row>
    <row r="11263" spans="1:2" x14ac:dyDescent="0.25">
      <c r="A11263" s="65" t="s">
        <v>11306</v>
      </c>
      <c r="B11263" s="66">
        <v>593724</v>
      </c>
    </row>
    <row r="11264" spans="1:2" x14ac:dyDescent="0.25">
      <c r="A11264" s="65" t="s">
        <v>11307</v>
      </c>
      <c r="B11264" s="66">
        <v>589583</v>
      </c>
    </row>
    <row r="11265" spans="1:2" x14ac:dyDescent="0.25">
      <c r="A11265" s="65" t="s">
        <v>11308</v>
      </c>
      <c r="B11265" s="66">
        <v>593475</v>
      </c>
    </row>
    <row r="11266" spans="1:2" x14ac:dyDescent="0.25">
      <c r="A11266" s="65" t="s">
        <v>1049</v>
      </c>
      <c r="B11266" s="66">
        <v>592318</v>
      </c>
    </row>
    <row r="11267" spans="1:2" x14ac:dyDescent="0.25">
      <c r="A11267" s="65" t="s">
        <v>11309</v>
      </c>
      <c r="B11267" s="66">
        <v>591134</v>
      </c>
    </row>
    <row r="11268" spans="1:2" x14ac:dyDescent="0.25">
      <c r="A11268" s="65" t="s">
        <v>12903</v>
      </c>
      <c r="B11268" s="66">
        <v>589906</v>
      </c>
    </row>
    <row r="11269" spans="1:2" x14ac:dyDescent="0.25">
      <c r="A11269" s="65" t="s">
        <v>11310</v>
      </c>
      <c r="B11269" s="66">
        <v>592688</v>
      </c>
    </row>
    <row r="11270" spans="1:2" x14ac:dyDescent="0.25">
      <c r="A11270" s="65" t="s">
        <v>11311</v>
      </c>
      <c r="B11270" s="66">
        <v>583881</v>
      </c>
    </row>
    <row r="11271" spans="1:2" x14ac:dyDescent="0.25">
      <c r="A11271" s="65" t="s">
        <v>1050</v>
      </c>
      <c r="B11271" s="66">
        <v>592265</v>
      </c>
    </row>
    <row r="11272" spans="1:2" x14ac:dyDescent="0.25">
      <c r="A11272" s="65" t="s">
        <v>11312</v>
      </c>
      <c r="B11272" s="66">
        <v>494512</v>
      </c>
    </row>
    <row r="11273" spans="1:2" x14ac:dyDescent="0.25">
      <c r="A11273" s="65" t="s">
        <v>12904</v>
      </c>
      <c r="B11273" s="66">
        <v>272121</v>
      </c>
    </row>
    <row r="11274" spans="1:2" x14ac:dyDescent="0.25">
      <c r="A11274" s="65" t="s">
        <v>11313</v>
      </c>
      <c r="B11274" s="66">
        <v>589334</v>
      </c>
    </row>
    <row r="11275" spans="1:2" x14ac:dyDescent="0.25">
      <c r="A11275" s="65" t="s">
        <v>12905</v>
      </c>
      <c r="B11275" s="66">
        <v>593906</v>
      </c>
    </row>
    <row r="11276" spans="1:2" x14ac:dyDescent="0.25">
      <c r="A11276" s="65" t="s">
        <v>12906</v>
      </c>
      <c r="B11276" s="66">
        <v>590502</v>
      </c>
    </row>
    <row r="11277" spans="1:2" x14ac:dyDescent="0.25">
      <c r="A11277" s="65" t="s">
        <v>11314</v>
      </c>
      <c r="B11277" s="66">
        <v>588659</v>
      </c>
    </row>
    <row r="11278" spans="1:2" x14ac:dyDescent="0.25">
      <c r="A11278" s="65" t="s">
        <v>12907</v>
      </c>
      <c r="B11278" s="66">
        <v>590223</v>
      </c>
    </row>
    <row r="11279" spans="1:2" x14ac:dyDescent="0.25">
      <c r="A11279" s="65" t="s">
        <v>11315</v>
      </c>
      <c r="B11279" s="66">
        <v>68130</v>
      </c>
    </row>
    <row r="11280" spans="1:2" x14ac:dyDescent="0.25">
      <c r="A11280" s="65" t="s">
        <v>12908</v>
      </c>
      <c r="B11280" s="66">
        <v>591361</v>
      </c>
    </row>
    <row r="11281" spans="1:2" x14ac:dyDescent="0.25">
      <c r="A11281" s="65" t="s">
        <v>11316</v>
      </c>
      <c r="B11281" s="66">
        <v>575118</v>
      </c>
    </row>
    <row r="11282" spans="1:2" x14ac:dyDescent="0.25">
      <c r="A11282" s="65" t="s">
        <v>12909</v>
      </c>
      <c r="B11282" s="66">
        <v>593862</v>
      </c>
    </row>
    <row r="11283" spans="1:2" x14ac:dyDescent="0.25">
      <c r="A11283" s="65" t="s">
        <v>11317</v>
      </c>
      <c r="B11283" s="66">
        <v>588120</v>
      </c>
    </row>
    <row r="11284" spans="1:2" x14ac:dyDescent="0.25">
      <c r="A11284" s="65" t="s">
        <v>11318</v>
      </c>
      <c r="B11284" s="66">
        <v>590972</v>
      </c>
    </row>
    <row r="11285" spans="1:2" x14ac:dyDescent="0.25">
      <c r="A11285" s="65" t="s">
        <v>11319</v>
      </c>
      <c r="B11285" s="66">
        <v>593224</v>
      </c>
    </row>
    <row r="11286" spans="1:2" x14ac:dyDescent="0.25">
      <c r="A11286" s="65" t="s">
        <v>11320</v>
      </c>
      <c r="B11286" s="66">
        <v>271994</v>
      </c>
    </row>
    <row r="11287" spans="1:2" x14ac:dyDescent="0.25">
      <c r="A11287" s="65" t="s">
        <v>11321</v>
      </c>
      <c r="B11287" s="66">
        <v>2518</v>
      </c>
    </row>
    <row r="11288" spans="1:2" x14ac:dyDescent="0.25">
      <c r="A11288" s="65" t="s">
        <v>11322</v>
      </c>
      <c r="B11288" s="66">
        <v>3467</v>
      </c>
    </row>
    <row r="11289" spans="1:2" x14ac:dyDescent="0.25">
      <c r="A11289" s="65" t="s">
        <v>1051</v>
      </c>
      <c r="B11289" s="66">
        <v>592100</v>
      </c>
    </row>
    <row r="11290" spans="1:2" x14ac:dyDescent="0.25">
      <c r="A11290" s="65" t="s">
        <v>11323</v>
      </c>
      <c r="B11290" s="66">
        <v>271784</v>
      </c>
    </row>
    <row r="11291" spans="1:2" x14ac:dyDescent="0.25">
      <c r="A11291" s="65" t="s">
        <v>11324</v>
      </c>
      <c r="B11291" s="66">
        <v>3565</v>
      </c>
    </row>
    <row r="11292" spans="1:2" x14ac:dyDescent="0.25">
      <c r="A11292" s="65" t="s">
        <v>11325</v>
      </c>
      <c r="B11292" s="66">
        <v>589097</v>
      </c>
    </row>
    <row r="11293" spans="1:2" x14ac:dyDescent="0.25">
      <c r="A11293" s="65" t="s">
        <v>11326</v>
      </c>
      <c r="B11293" s="66">
        <v>590340</v>
      </c>
    </row>
    <row r="11294" spans="1:2" x14ac:dyDescent="0.25">
      <c r="A11294" s="65" t="s">
        <v>11327</v>
      </c>
      <c r="B11294" s="66">
        <v>2250</v>
      </c>
    </row>
    <row r="11295" spans="1:2" x14ac:dyDescent="0.25">
      <c r="A11295" s="65" t="s">
        <v>11328</v>
      </c>
      <c r="B11295" s="66">
        <v>590184</v>
      </c>
    </row>
    <row r="11296" spans="1:2" x14ac:dyDescent="0.25">
      <c r="A11296" s="65" t="s">
        <v>11329</v>
      </c>
      <c r="B11296" s="66">
        <v>592467</v>
      </c>
    </row>
    <row r="11297" spans="1:2" x14ac:dyDescent="0.25">
      <c r="A11297" s="65" t="s">
        <v>12910</v>
      </c>
      <c r="B11297" s="66">
        <v>2517</v>
      </c>
    </row>
    <row r="11298" spans="1:2" x14ac:dyDescent="0.25">
      <c r="A11298" s="65" t="s">
        <v>11330</v>
      </c>
      <c r="B11298" s="66">
        <v>593356</v>
      </c>
    </row>
    <row r="11299" spans="1:2" x14ac:dyDescent="0.25">
      <c r="A11299" s="65" t="s">
        <v>11331</v>
      </c>
      <c r="B11299" s="66">
        <v>593109</v>
      </c>
    </row>
    <row r="11300" spans="1:2" x14ac:dyDescent="0.25">
      <c r="A11300" s="65" t="s">
        <v>11332</v>
      </c>
      <c r="B11300" s="66">
        <v>491620</v>
      </c>
    </row>
    <row r="11301" spans="1:2" x14ac:dyDescent="0.25">
      <c r="A11301" s="65" t="s">
        <v>11333</v>
      </c>
      <c r="B11301" s="66">
        <v>269788</v>
      </c>
    </row>
    <row r="11302" spans="1:2" x14ac:dyDescent="0.25">
      <c r="A11302" s="65" t="s">
        <v>11334</v>
      </c>
      <c r="B11302" s="66">
        <v>592244</v>
      </c>
    </row>
    <row r="11303" spans="1:2" x14ac:dyDescent="0.25">
      <c r="A11303" s="65" t="s">
        <v>11335</v>
      </c>
      <c r="B11303" s="66">
        <v>2629</v>
      </c>
    </row>
    <row r="11304" spans="1:2" x14ac:dyDescent="0.25">
      <c r="A11304" s="65" t="s">
        <v>12911</v>
      </c>
      <c r="B11304" s="66">
        <v>593964</v>
      </c>
    </row>
    <row r="11305" spans="1:2" x14ac:dyDescent="0.25">
      <c r="A11305" s="65" t="s">
        <v>11336</v>
      </c>
      <c r="B11305" s="66">
        <v>571154</v>
      </c>
    </row>
    <row r="11306" spans="1:2" x14ac:dyDescent="0.25">
      <c r="A11306" s="65" t="s">
        <v>12912</v>
      </c>
      <c r="B11306" s="66">
        <v>594532</v>
      </c>
    </row>
    <row r="11307" spans="1:2" x14ac:dyDescent="0.25">
      <c r="A11307" s="65" t="s">
        <v>11337</v>
      </c>
      <c r="B11307" s="66">
        <v>583910</v>
      </c>
    </row>
    <row r="11308" spans="1:2" x14ac:dyDescent="0.25">
      <c r="A11308" s="65" t="s">
        <v>11338</v>
      </c>
      <c r="B11308" s="66">
        <v>593188</v>
      </c>
    </row>
    <row r="11309" spans="1:2" x14ac:dyDescent="0.25">
      <c r="A11309" s="65" t="s">
        <v>12913</v>
      </c>
      <c r="B11309" s="66">
        <v>594073</v>
      </c>
    </row>
    <row r="11310" spans="1:2" x14ac:dyDescent="0.25">
      <c r="A11310" s="65" t="s">
        <v>11339</v>
      </c>
      <c r="B11310" s="66">
        <v>493704</v>
      </c>
    </row>
    <row r="11311" spans="1:2" x14ac:dyDescent="0.25">
      <c r="A11311" s="65" t="s">
        <v>11340</v>
      </c>
      <c r="B11311" s="66">
        <v>591093</v>
      </c>
    </row>
    <row r="11312" spans="1:2" x14ac:dyDescent="0.25">
      <c r="A11312" s="65" t="s">
        <v>11341</v>
      </c>
      <c r="B11312" s="66">
        <v>586916</v>
      </c>
    </row>
    <row r="11313" spans="1:2" x14ac:dyDescent="0.25">
      <c r="A11313" s="65" t="s">
        <v>11342</v>
      </c>
      <c r="B11313" s="66">
        <v>64101</v>
      </c>
    </row>
    <row r="11314" spans="1:2" x14ac:dyDescent="0.25">
      <c r="A11314" s="65" t="s">
        <v>11343</v>
      </c>
      <c r="B11314" s="66">
        <v>583568</v>
      </c>
    </row>
    <row r="11315" spans="1:2" x14ac:dyDescent="0.25">
      <c r="A11315" s="65" t="s">
        <v>11344</v>
      </c>
      <c r="B11315" s="66">
        <v>575119</v>
      </c>
    </row>
    <row r="11316" spans="1:2" x14ac:dyDescent="0.25">
      <c r="A11316" s="65" t="s">
        <v>11345</v>
      </c>
      <c r="B11316" s="66">
        <v>593432</v>
      </c>
    </row>
    <row r="11317" spans="1:2" x14ac:dyDescent="0.25">
      <c r="A11317" s="65" t="s">
        <v>11346</v>
      </c>
      <c r="B11317" s="66">
        <v>593332</v>
      </c>
    </row>
    <row r="11318" spans="1:2" x14ac:dyDescent="0.25">
      <c r="A11318" s="65" t="s">
        <v>11347</v>
      </c>
      <c r="B11318" s="66">
        <v>590952</v>
      </c>
    </row>
    <row r="11319" spans="1:2" x14ac:dyDescent="0.25">
      <c r="A11319" s="65" t="s">
        <v>11348</v>
      </c>
      <c r="B11319" s="66">
        <v>591366</v>
      </c>
    </row>
    <row r="11320" spans="1:2" x14ac:dyDescent="0.25">
      <c r="A11320" s="65" t="s">
        <v>11349</v>
      </c>
      <c r="B11320" s="66">
        <v>589802</v>
      </c>
    </row>
    <row r="11321" spans="1:2" x14ac:dyDescent="0.25">
      <c r="A11321" s="65" t="s">
        <v>11350</v>
      </c>
      <c r="B11321" s="66">
        <v>593374</v>
      </c>
    </row>
    <row r="11322" spans="1:2" x14ac:dyDescent="0.25">
      <c r="A11322" s="65" t="s">
        <v>12914</v>
      </c>
      <c r="B11322" s="66">
        <v>594529</v>
      </c>
    </row>
    <row r="11323" spans="1:2" x14ac:dyDescent="0.25">
      <c r="A11323" s="65" t="s">
        <v>11351</v>
      </c>
      <c r="B11323" s="66">
        <v>578450</v>
      </c>
    </row>
    <row r="11324" spans="1:2" x14ac:dyDescent="0.25">
      <c r="A11324" s="65" t="s">
        <v>11352</v>
      </c>
      <c r="B11324" s="66">
        <v>592348</v>
      </c>
    </row>
    <row r="11325" spans="1:2" x14ac:dyDescent="0.25">
      <c r="A11325" s="65" t="s">
        <v>11353</v>
      </c>
      <c r="B11325" s="66">
        <v>2741</v>
      </c>
    </row>
    <row r="11326" spans="1:2" x14ac:dyDescent="0.25">
      <c r="A11326" s="65" t="s">
        <v>11354</v>
      </c>
      <c r="B11326" s="66">
        <v>593225</v>
      </c>
    </row>
    <row r="11327" spans="1:2" x14ac:dyDescent="0.25">
      <c r="A11327" s="65" t="s">
        <v>11355</v>
      </c>
      <c r="B11327" s="66">
        <v>576511</v>
      </c>
    </row>
    <row r="11328" spans="1:2" x14ac:dyDescent="0.25">
      <c r="A11328" s="65" t="s">
        <v>11356</v>
      </c>
      <c r="B11328" s="66">
        <v>593250</v>
      </c>
    </row>
    <row r="11329" spans="1:2" x14ac:dyDescent="0.25">
      <c r="A11329" s="65" t="s">
        <v>11357</v>
      </c>
      <c r="B11329" s="66">
        <v>592235</v>
      </c>
    </row>
    <row r="11330" spans="1:2" x14ac:dyDescent="0.25">
      <c r="A11330" s="65" t="s">
        <v>11358</v>
      </c>
      <c r="B11330" s="66">
        <v>3141</v>
      </c>
    </row>
    <row r="11331" spans="1:2" x14ac:dyDescent="0.25">
      <c r="A11331" s="65" t="s">
        <v>11359</v>
      </c>
      <c r="B11331" s="66">
        <v>593049</v>
      </c>
    </row>
    <row r="11332" spans="1:2" x14ac:dyDescent="0.25">
      <c r="A11332" s="65" t="s">
        <v>11360</v>
      </c>
      <c r="B11332" s="66">
        <v>592742</v>
      </c>
    </row>
    <row r="11333" spans="1:2" x14ac:dyDescent="0.25">
      <c r="A11333" s="65" t="s">
        <v>11361</v>
      </c>
      <c r="B11333" s="66">
        <v>492469</v>
      </c>
    </row>
    <row r="11334" spans="1:2" x14ac:dyDescent="0.25">
      <c r="A11334" s="65" t="s">
        <v>11362</v>
      </c>
      <c r="B11334" s="66">
        <v>582568</v>
      </c>
    </row>
    <row r="11335" spans="1:2" x14ac:dyDescent="0.25">
      <c r="A11335" s="65" t="s">
        <v>11363</v>
      </c>
      <c r="B11335" s="66">
        <v>591018</v>
      </c>
    </row>
    <row r="11336" spans="1:2" x14ac:dyDescent="0.25">
      <c r="A11336" s="65" t="s">
        <v>11364</v>
      </c>
      <c r="B11336" s="66">
        <v>576429</v>
      </c>
    </row>
    <row r="11337" spans="1:2" x14ac:dyDescent="0.25">
      <c r="A11337" s="65" t="s">
        <v>11365</v>
      </c>
      <c r="B11337" s="66">
        <v>592386</v>
      </c>
    </row>
    <row r="11338" spans="1:2" x14ac:dyDescent="0.25">
      <c r="A11338" s="65" t="s">
        <v>11366</v>
      </c>
      <c r="B11338" s="66">
        <v>592160</v>
      </c>
    </row>
    <row r="11339" spans="1:2" x14ac:dyDescent="0.25">
      <c r="A11339" s="65" t="s">
        <v>12915</v>
      </c>
      <c r="B11339" s="66">
        <v>594458</v>
      </c>
    </row>
    <row r="11340" spans="1:2" x14ac:dyDescent="0.25">
      <c r="A11340" s="65" t="s">
        <v>11367</v>
      </c>
      <c r="B11340" s="66">
        <v>592681</v>
      </c>
    </row>
    <row r="11341" spans="1:2" x14ac:dyDescent="0.25">
      <c r="A11341" s="65" t="s">
        <v>11368</v>
      </c>
      <c r="B11341" s="66">
        <v>591222</v>
      </c>
    </row>
    <row r="11342" spans="1:2" x14ac:dyDescent="0.25">
      <c r="A11342" s="65" t="s">
        <v>11369</v>
      </c>
      <c r="B11342" s="66">
        <v>586585</v>
      </c>
    </row>
    <row r="11343" spans="1:2" x14ac:dyDescent="0.25">
      <c r="A11343" s="65" t="s">
        <v>11370</v>
      </c>
      <c r="B11343" s="66">
        <v>593369</v>
      </c>
    </row>
    <row r="11344" spans="1:2" x14ac:dyDescent="0.25">
      <c r="A11344" s="65" t="s">
        <v>11371</v>
      </c>
      <c r="B11344" s="66">
        <v>590888</v>
      </c>
    </row>
    <row r="11345" spans="1:2" x14ac:dyDescent="0.25">
      <c r="A11345" s="65" t="s">
        <v>11372</v>
      </c>
      <c r="B11345" s="66">
        <v>591243</v>
      </c>
    </row>
    <row r="11346" spans="1:2" x14ac:dyDescent="0.25">
      <c r="A11346" s="65" t="s">
        <v>12916</v>
      </c>
      <c r="B11346" s="66">
        <v>593877</v>
      </c>
    </row>
    <row r="11347" spans="1:2" x14ac:dyDescent="0.25">
      <c r="A11347" s="65" t="s">
        <v>11373</v>
      </c>
      <c r="B11347" s="66">
        <v>588206</v>
      </c>
    </row>
    <row r="11348" spans="1:2" x14ac:dyDescent="0.25">
      <c r="A11348" s="65" t="s">
        <v>11374</v>
      </c>
      <c r="B11348" s="66">
        <v>590899</v>
      </c>
    </row>
    <row r="11349" spans="1:2" x14ac:dyDescent="0.25">
      <c r="A11349" s="65" t="s">
        <v>11375</v>
      </c>
      <c r="B11349" s="66">
        <v>593181</v>
      </c>
    </row>
    <row r="11350" spans="1:2" x14ac:dyDescent="0.25">
      <c r="A11350" s="65" t="s">
        <v>12917</v>
      </c>
      <c r="B11350" s="66">
        <v>593136</v>
      </c>
    </row>
    <row r="11351" spans="1:2" x14ac:dyDescent="0.25">
      <c r="A11351" s="65" t="s">
        <v>11376</v>
      </c>
      <c r="B11351" s="66">
        <v>575120</v>
      </c>
    </row>
    <row r="11352" spans="1:2" x14ac:dyDescent="0.25">
      <c r="A11352" s="65" t="s">
        <v>11377</v>
      </c>
      <c r="B11352" s="66">
        <v>491884</v>
      </c>
    </row>
    <row r="11353" spans="1:2" x14ac:dyDescent="0.25">
      <c r="A11353" s="65" t="s">
        <v>11378</v>
      </c>
      <c r="B11353" s="66">
        <v>64291</v>
      </c>
    </row>
    <row r="11354" spans="1:2" x14ac:dyDescent="0.25">
      <c r="A11354" s="65" t="s">
        <v>11379</v>
      </c>
      <c r="B11354" s="66">
        <v>592286</v>
      </c>
    </row>
    <row r="11355" spans="1:2" x14ac:dyDescent="0.25">
      <c r="A11355" s="65" t="s">
        <v>11380</v>
      </c>
      <c r="B11355" s="66">
        <v>290428</v>
      </c>
    </row>
    <row r="11356" spans="1:2" x14ac:dyDescent="0.25">
      <c r="A11356" s="65" t="s">
        <v>11381</v>
      </c>
      <c r="B11356" s="66">
        <v>581030</v>
      </c>
    </row>
    <row r="11357" spans="1:2" x14ac:dyDescent="0.25">
      <c r="A11357" s="65" t="s">
        <v>11382</v>
      </c>
      <c r="B11357" s="66">
        <v>590017</v>
      </c>
    </row>
    <row r="11358" spans="1:2" x14ac:dyDescent="0.25">
      <c r="A11358" s="65" t="s">
        <v>11383</v>
      </c>
      <c r="B11358" s="66">
        <v>591470</v>
      </c>
    </row>
    <row r="11359" spans="1:2" x14ac:dyDescent="0.25">
      <c r="A11359" s="65" t="s">
        <v>11384</v>
      </c>
      <c r="B11359" s="66">
        <v>592332</v>
      </c>
    </row>
    <row r="11360" spans="1:2" x14ac:dyDescent="0.25">
      <c r="A11360" s="65" t="s">
        <v>11385</v>
      </c>
      <c r="B11360" s="66">
        <v>591171</v>
      </c>
    </row>
    <row r="11361" spans="1:2" x14ac:dyDescent="0.25">
      <c r="A11361" s="65" t="s">
        <v>11386</v>
      </c>
      <c r="B11361" s="66">
        <v>592164</v>
      </c>
    </row>
    <row r="11362" spans="1:2" x14ac:dyDescent="0.25">
      <c r="A11362" s="65" t="s">
        <v>11387</v>
      </c>
      <c r="B11362" s="66">
        <v>588121</v>
      </c>
    </row>
    <row r="11363" spans="1:2" x14ac:dyDescent="0.25">
      <c r="A11363" s="65" t="s">
        <v>12918</v>
      </c>
      <c r="B11363" s="66">
        <v>492475</v>
      </c>
    </row>
    <row r="11364" spans="1:2" x14ac:dyDescent="0.25">
      <c r="A11364" s="65" t="s">
        <v>11388</v>
      </c>
      <c r="B11364" s="66">
        <v>492215</v>
      </c>
    </row>
    <row r="11365" spans="1:2" x14ac:dyDescent="0.25">
      <c r="A11365" s="65" t="s">
        <v>11389</v>
      </c>
      <c r="B11365" s="66">
        <v>575122</v>
      </c>
    </row>
    <row r="11366" spans="1:2" x14ac:dyDescent="0.25">
      <c r="A11366" s="65" t="s">
        <v>11390</v>
      </c>
      <c r="B11366" s="66">
        <v>591058</v>
      </c>
    </row>
    <row r="11367" spans="1:2" x14ac:dyDescent="0.25">
      <c r="A11367" s="65" t="s">
        <v>11391</v>
      </c>
      <c r="B11367" s="66">
        <v>593205</v>
      </c>
    </row>
    <row r="11368" spans="1:2" x14ac:dyDescent="0.25">
      <c r="A11368" s="65" t="s">
        <v>11392</v>
      </c>
      <c r="B11368" s="66">
        <v>593354</v>
      </c>
    </row>
    <row r="11369" spans="1:2" x14ac:dyDescent="0.25">
      <c r="A11369" s="65" t="s">
        <v>11393</v>
      </c>
      <c r="B11369" s="66">
        <v>590873</v>
      </c>
    </row>
    <row r="11370" spans="1:2" x14ac:dyDescent="0.25">
      <c r="A11370" s="65" t="s">
        <v>12919</v>
      </c>
      <c r="B11370" s="66">
        <v>274980</v>
      </c>
    </row>
    <row r="11371" spans="1:2" x14ac:dyDescent="0.25">
      <c r="A11371" s="65" t="s">
        <v>12920</v>
      </c>
      <c r="B11371" s="66">
        <v>594138</v>
      </c>
    </row>
    <row r="11372" spans="1:2" x14ac:dyDescent="0.25">
      <c r="A11372" s="65" t="s">
        <v>11394</v>
      </c>
      <c r="B11372" s="66">
        <v>577775</v>
      </c>
    </row>
    <row r="11373" spans="1:2" x14ac:dyDescent="0.25">
      <c r="A11373" s="65" t="s">
        <v>11395</v>
      </c>
      <c r="B11373" s="66">
        <v>592465</v>
      </c>
    </row>
    <row r="11374" spans="1:2" x14ac:dyDescent="0.25">
      <c r="A11374" s="65" t="s">
        <v>11396</v>
      </c>
      <c r="B11374" s="66">
        <v>590875</v>
      </c>
    </row>
    <row r="11375" spans="1:2" x14ac:dyDescent="0.25">
      <c r="A11375" s="65" t="s">
        <v>11397</v>
      </c>
      <c r="B11375" s="66">
        <v>590874</v>
      </c>
    </row>
    <row r="11376" spans="1:2" x14ac:dyDescent="0.25">
      <c r="A11376" s="65" t="s">
        <v>11398</v>
      </c>
      <c r="B11376" s="66">
        <v>593434</v>
      </c>
    </row>
    <row r="11377" spans="1:2" x14ac:dyDescent="0.25">
      <c r="A11377" s="65" t="s">
        <v>11399</v>
      </c>
      <c r="B11377" s="66">
        <v>588038</v>
      </c>
    </row>
    <row r="11378" spans="1:2" x14ac:dyDescent="0.25">
      <c r="A11378" s="65" t="s">
        <v>11400</v>
      </c>
      <c r="B11378" s="66">
        <v>576229</v>
      </c>
    </row>
    <row r="11379" spans="1:2" x14ac:dyDescent="0.25">
      <c r="A11379" s="65" t="s">
        <v>11401</v>
      </c>
      <c r="B11379" s="66">
        <v>593458</v>
      </c>
    </row>
    <row r="11380" spans="1:2" x14ac:dyDescent="0.25">
      <c r="A11380" s="65" t="s">
        <v>11402</v>
      </c>
      <c r="B11380" s="66">
        <v>593228</v>
      </c>
    </row>
    <row r="11381" spans="1:2" x14ac:dyDescent="0.25">
      <c r="A11381" s="65" t="s">
        <v>11403</v>
      </c>
      <c r="B11381" s="66">
        <v>589408</v>
      </c>
    </row>
    <row r="11382" spans="1:2" x14ac:dyDescent="0.25">
      <c r="A11382" s="65" t="s">
        <v>11404</v>
      </c>
      <c r="B11382" s="66">
        <v>592458</v>
      </c>
    </row>
    <row r="11383" spans="1:2" x14ac:dyDescent="0.25">
      <c r="A11383" s="65" t="s">
        <v>11405</v>
      </c>
      <c r="B11383" s="66">
        <v>589567</v>
      </c>
    </row>
    <row r="11384" spans="1:2" x14ac:dyDescent="0.25">
      <c r="A11384" s="65" t="s">
        <v>11406</v>
      </c>
      <c r="B11384" s="66">
        <v>68142</v>
      </c>
    </row>
    <row r="11385" spans="1:2" x14ac:dyDescent="0.25">
      <c r="A11385" s="65" t="s">
        <v>11407</v>
      </c>
      <c r="B11385" s="66">
        <v>593011</v>
      </c>
    </row>
    <row r="11386" spans="1:2" x14ac:dyDescent="0.25">
      <c r="A11386" s="65" t="s">
        <v>11408</v>
      </c>
      <c r="B11386" s="66">
        <v>592693</v>
      </c>
    </row>
    <row r="11387" spans="1:2" x14ac:dyDescent="0.25">
      <c r="A11387" s="65" t="s">
        <v>11409</v>
      </c>
      <c r="B11387" s="66">
        <v>593630</v>
      </c>
    </row>
    <row r="11388" spans="1:2" x14ac:dyDescent="0.25">
      <c r="A11388" s="65" t="s">
        <v>12921</v>
      </c>
      <c r="B11388" s="66">
        <v>594426</v>
      </c>
    </row>
    <row r="11389" spans="1:2" x14ac:dyDescent="0.25">
      <c r="A11389" s="65" t="s">
        <v>11410</v>
      </c>
      <c r="B11389" s="66">
        <v>588502</v>
      </c>
    </row>
    <row r="11390" spans="1:2" x14ac:dyDescent="0.25">
      <c r="A11390" s="65" t="s">
        <v>12922</v>
      </c>
      <c r="B11390" s="66">
        <v>593777</v>
      </c>
    </row>
    <row r="11391" spans="1:2" x14ac:dyDescent="0.25">
      <c r="A11391" s="65" t="s">
        <v>11411</v>
      </c>
      <c r="B11391" s="66">
        <v>589155</v>
      </c>
    </row>
    <row r="11392" spans="1:2" x14ac:dyDescent="0.25">
      <c r="A11392" s="65" t="s">
        <v>11412</v>
      </c>
      <c r="B11392" s="66">
        <v>490254</v>
      </c>
    </row>
    <row r="11393" spans="1:2" x14ac:dyDescent="0.25">
      <c r="A11393" s="65" t="s">
        <v>11413</v>
      </c>
      <c r="B11393" s="66">
        <v>586917</v>
      </c>
    </row>
    <row r="11394" spans="1:2" x14ac:dyDescent="0.25">
      <c r="A11394" s="65" t="s">
        <v>12923</v>
      </c>
      <c r="B11394" s="66">
        <v>492213</v>
      </c>
    </row>
    <row r="11395" spans="1:2" x14ac:dyDescent="0.25">
      <c r="A11395" s="65" t="s">
        <v>11414</v>
      </c>
      <c r="B11395" s="66">
        <v>493717</v>
      </c>
    </row>
    <row r="11396" spans="1:2" x14ac:dyDescent="0.25">
      <c r="A11396" s="65" t="s">
        <v>11415</v>
      </c>
      <c r="B11396" s="66">
        <v>592872</v>
      </c>
    </row>
    <row r="11397" spans="1:2" x14ac:dyDescent="0.25">
      <c r="A11397" s="65" t="s">
        <v>11416</v>
      </c>
      <c r="B11397" s="66">
        <v>592462</v>
      </c>
    </row>
    <row r="11398" spans="1:2" x14ac:dyDescent="0.25">
      <c r="A11398" s="65" t="s">
        <v>11417</v>
      </c>
      <c r="B11398" s="66">
        <v>586811</v>
      </c>
    </row>
    <row r="11399" spans="1:2" x14ac:dyDescent="0.25">
      <c r="A11399" s="65" t="s">
        <v>11418</v>
      </c>
      <c r="B11399" s="66">
        <v>590936</v>
      </c>
    </row>
    <row r="11400" spans="1:2" x14ac:dyDescent="0.25">
      <c r="A11400" s="65" t="s">
        <v>11419</v>
      </c>
      <c r="B11400" s="66">
        <v>586391</v>
      </c>
    </row>
    <row r="11401" spans="1:2" x14ac:dyDescent="0.25">
      <c r="A11401" s="65" t="s">
        <v>11420</v>
      </c>
      <c r="B11401" s="66">
        <v>581788</v>
      </c>
    </row>
    <row r="11402" spans="1:2" x14ac:dyDescent="0.25">
      <c r="A11402" s="65" t="s">
        <v>11421</v>
      </c>
      <c r="B11402" s="66">
        <v>591019</v>
      </c>
    </row>
    <row r="11403" spans="1:2" x14ac:dyDescent="0.25">
      <c r="A11403" s="65" t="s">
        <v>11422</v>
      </c>
      <c r="B11403" s="66">
        <v>592380</v>
      </c>
    </row>
    <row r="11404" spans="1:2" x14ac:dyDescent="0.25">
      <c r="A11404" s="65" t="s">
        <v>11423</v>
      </c>
      <c r="B11404" s="66">
        <v>575123</v>
      </c>
    </row>
    <row r="11405" spans="1:2" x14ac:dyDescent="0.25">
      <c r="A11405" s="65" t="s">
        <v>11424</v>
      </c>
      <c r="B11405" s="66">
        <v>588775</v>
      </c>
    </row>
    <row r="11406" spans="1:2" x14ac:dyDescent="0.25">
      <c r="A11406" s="65" t="s">
        <v>11425</v>
      </c>
      <c r="B11406" s="66">
        <v>579995</v>
      </c>
    </row>
    <row r="11407" spans="1:2" x14ac:dyDescent="0.25">
      <c r="A11407" s="65" t="s">
        <v>11426</v>
      </c>
      <c r="B11407" s="66">
        <v>592915</v>
      </c>
    </row>
    <row r="11408" spans="1:2" x14ac:dyDescent="0.25">
      <c r="A11408" s="65" t="s">
        <v>11427</v>
      </c>
      <c r="B11408" s="66">
        <v>68150</v>
      </c>
    </row>
    <row r="11409" spans="1:2" x14ac:dyDescent="0.25">
      <c r="A11409" s="65" t="s">
        <v>11428</v>
      </c>
      <c r="B11409" s="66">
        <v>593052</v>
      </c>
    </row>
    <row r="11410" spans="1:2" x14ac:dyDescent="0.25">
      <c r="A11410" s="65" t="s">
        <v>11429</v>
      </c>
      <c r="B11410" s="66">
        <v>593206</v>
      </c>
    </row>
    <row r="11411" spans="1:2" x14ac:dyDescent="0.25">
      <c r="A11411" s="65" t="s">
        <v>11430</v>
      </c>
      <c r="B11411" s="66">
        <v>586347</v>
      </c>
    </row>
    <row r="11412" spans="1:2" x14ac:dyDescent="0.25">
      <c r="A11412" s="65" t="s">
        <v>11431</v>
      </c>
      <c r="B11412" s="66">
        <v>591385</v>
      </c>
    </row>
    <row r="11413" spans="1:2" x14ac:dyDescent="0.25">
      <c r="A11413" s="65" t="s">
        <v>11432</v>
      </c>
      <c r="B11413" s="66">
        <v>592974</v>
      </c>
    </row>
    <row r="11414" spans="1:2" x14ac:dyDescent="0.25">
      <c r="A11414" s="65" t="s">
        <v>11433</v>
      </c>
      <c r="B11414" s="66">
        <v>593438</v>
      </c>
    </row>
    <row r="11415" spans="1:2" x14ac:dyDescent="0.25">
      <c r="A11415" s="65" t="s">
        <v>11434</v>
      </c>
      <c r="B11415" s="66">
        <v>593336</v>
      </c>
    </row>
    <row r="11416" spans="1:2" x14ac:dyDescent="0.25">
      <c r="A11416" s="65" t="s">
        <v>11435</v>
      </c>
      <c r="B11416" s="66">
        <v>593207</v>
      </c>
    </row>
    <row r="11417" spans="1:2" x14ac:dyDescent="0.25">
      <c r="A11417" s="65" t="s">
        <v>11436</v>
      </c>
      <c r="B11417" s="66">
        <v>592141</v>
      </c>
    </row>
    <row r="11418" spans="1:2" x14ac:dyDescent="0.25">
      <c r="A11418" s="65" t="s">
        <v>11437</v>
      </c>
      <c r="B11418" s="66">
        <v>592077</v>
      </c>
    </row>
    <row r="11419" spans="1:2" x14ac:dyDescent="0.25">
      <c r="A11419" s="65" t="s">
        <v>11438</v>
      </c>
      <c r="B11419" s="66">
        <v>592769</v>
      </c>
    </row>
    <row r="11420" spans="1:2" x14ac:dyDescent="0.25">
      <c r="A11420" s="65" t="s">
        <v>12924</v>
      </c>
      <c r="B11420" s="66">
        <v>290580</v>
      </c>
    </row>
    <row r="11421" spans="1:2" x14ac:dyDescent="0.25">
      <c r="A11421" s="65" t="s">
        <v>11439</v>
      </c>
      <c r="B11421" s="66">
        <v>593759</v>
      </c>
    </row>
    <row r="11422" spans="1:2" x14ac:dyDescent="0.25">
      <c r="A11422" s="65" t="s">
        <v>11440</v>
      </c>
      <c r="B11422" s="66">
        <v>593066</v>
      </c>
    </row>
    <row r="11423" spans="1:2" x14ac:dyDescent="0.25">
      <c r="A11423" s="65" t="s">
        <v>11441</v>
      </c>
      <c r="B11423" s="66">
        <v>107225</v>
      </c>
    </row>
    <row r="11424" spans="1:2" x14ac:dyDescent="0.25">
      <c r="A11424" s="65" t="s">
        <v>11442</v>
      </c>
      <c r="B11424" s="66">
        <v>593352</v>
      </c>
    </row>
    <row r="11425" spans="1:2" x14ac:dyDescent="0.25">
      <c r="A11425" s="65" t="s">
        <v>11443</v>
      </c>
      <c r="B11425" s="66">
        <v>593719</v>
      </c>
    </row>
    <row r="11426" spans="1:2" x14ac:dyDescent="0.25">
      <c r="A11426" s="65" t="s">
        <v>11444</v>
      </c>
      <c r="B11426" s="66">
        <v>591916</v>
      </c>
    </row>
    <row r="11427" spans="1:2" x14ac:dyDescent="0.25">
      <c r="A11427" s="65" t="s">
        <v>11445</v>
      </c>
      <c r="B11427" s="66">
        <v>593046</v>
      </c>
    </row>
    <row r="11428" spans="1:2" x14ac:dyDescent="0.25">
      <c r="A11428" s="65" t="s">
        <v>11446</v>
      </c>
      <c r="B11428" s="66">
        <v>589856</v>
      </c>
    </row>
    <row r="11429" spans="1:2" x14ac:dyDescent="0.25">
      <c r="A11429" s="65" t="s">
        <v>11447</v>
      </c>
      <c r="B11429" s="66">
        <v>590992</v>
      </c>
    </row>
    <row r="11430" spans="1:2" x14ac:dyDescent="0.25">
      <c r="A11430" s="65" t="s">
        <v>12925</v>
      </c>
      <c r="B11430" s="66">
        <v>594237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97"/>
  <sheetViews>
    <sheetView workbookViewId="0">
      <selection activeCell="B2" sqref="B2:B1397"/>
    </sheetView>
  </sheetViews>
  <sheetFormatPr defaultColWidth="8.7109375" defaultRowHeight="15" x14ac:dyDescent="0.25"/>
  <cols>
    <col min="1" max="1" width="26.42578125" customWidth="1"/>
  </cols>
  <sheetData>
    <row r="1" spans="1:2" x14ac:dyDescent="0.25">
      <c r="A1" s="43" t="s">
        <v>1158</v>
      </c>
      <c r="B1" s="43" t="s">
        <v>11448</v>
      </c>
    </row>
    <row r="2" spans="1:2" x14ac:dyDescent="0.25">
      <c r="A2" s="3" t="s">
        <v>12926</v>
      </c>
      <c r="B2" s="4">
        <v>1377</v>
      </c>
    </row>
    <row r="3" spans="1:2" x14ac:dyDescent="0.25">
      <c r="A3" s="3" t="s">
        <v>1052</v>
      </c>
      <c r="B3" s="4">
        <v>955</v>
      </c>
    </row>
    <row r="4" spans="1:2" x14ac:dyDescent="0.25">
      <c r="A4" s="3" t="s">
        <v>11449</v>
      </c>
      <c r="B4" s="4">
        <v>437</v>
      </c>
    </row>
    <row r="5" spans="1:2" x14ac:dyDescent="0.25">
      <c r="A5" s="3" t="s">
        <v>260</v>
      </c>
      <c r="B5" s="4">
        <v>1019</v>
      </c>
    </row>
    <row r="6" spans="1:2" x14ac:dyDescent="0.25">
      <c r="A6" s="3" t="s">
        <v>261</v>
      </c>
      <c r="B6" s="4">
        <v>605</v>
      </c>
    </row>
    <row r="7" spans="1:2" x14ac:dyDescent="0.25">
      <c r="A7" s="3" t="s">
        <v>262</v>
      </c>
      <c r="B7" s="4">
        <v>730</v>
      </c>
    </row>
    <row r="8" spans="1:2" x14ac:dyDescent="0.25">
      <c r="A8" s="3" t="s">
        <v>263</v>
      </c>
      <c r="B8" s="4">
        <v>104</v>
      </c>
    </row>
    <row r="9" spans="1:2" x14ac:dyDescent="0.25">
      <c r="A9" s="3" t="s">
        <v>264</v>
      </c>
      <c r="B9" s="4">
        <v>887</v>
      </c>
    </row>
    <row r="10" spans="1:2" x14ac:dyDescent="0.25">
      <c r="A10" s="3" t="s">
        <v>265</v>
      </c>
      <c r="B10" s="4">
        <v>882</v>
      </c>
    </row>
    <row r="11" spans="1:2" x14ac:dyDescent="0.25">
      <c r="A11" s="3" t="s">
        <v>11450</v>
      </c>
      <c r="B11" s="4">
        <v>344</v>
      </c>
    </row>
    <row r="12" spans="1:2" x14ac:dyDescent="0.25">
      <c r="A12" s="3" t="s">
        <v>11451</v>
      </c>
      <c r="B12" s="4">
        <v>345</v>
      </c>
    </row>
    <row r="13" spans="1:2" x14ac:dyDescent="0.25">
      <c r="A13" s="3" t="s">
        <v>266</v>
      </c>
      <c r="B13" s="4">
        <v>951</v>
      </c>
    </row>
    <row r="14" spans="1:2" x14ac:dyDescent="0.25">
      <c r="A14" s="3" t="s">
        <v>1053</v>
      </c>
      <c r="B14" s="4">
        <v>1109</v>
      </c>
    </row>
    <row r="15" spans="1:2" x14ac:dyDescent="0.25">
      <c r="A15" s="3" t="s">
        <v>12927</v>
      </c>
      <c r="B15" s="4">
        <v>1383</v>
      </c>
    </row>
    <row r="16" spans="1:2" x14ac:dyDescent="0.25">
      <c r="A16" s="3" t="s">
        <v>11452</v>
      </c>
      <c r="B16" s="4">
        <v>1094</v>
      </c>
    </row>
    <row r="17" spans="1:2" x14ac:dyDescent="0.25">
      <c r="A17" s="3" t="s">
        <v>1054</v>
      </c>
      <c r="B17" s="4">
        <v>1112</v>
      </c>
    </row>
    <row r="18" spans="1:2" x14ac:dyDescent="0.25">
      <c r="A18" s="3" t="s">
        <v>12928</v>
      </c>
      <c r="B18" s="4">
        <v>1341</v>
      </c>
    </row>
    <row r="19" spans="1:2" x14ac:dyDescent="0.25">
      <c r="A19" s="3" t="s">
        <v>12929</v>
      </c>
      <c r="B19" s="4">
        <v>1342</v>
      </c>
    </row>
    <row r="20" spans="1:2" x14ac:dyDescent="0.25">
      <c r="A20" s="3" t="s">
        <v>1055</v>
      </c>
      <c r="B20" s="4">
        <v>1084</v>
      </c>
    </row>
    <row r="21" spans="1:2" x14ac:dyDescent="0.25">
      <c r="A21" s="3" t="s">
        <v>11453</v>
      </c>
      <c r="B21" s="4">
        <v>1272</v>
      </c>
    </row>
    <row r="22" spans="1:2" x14ac:dyDescent="0.25">
      <c r="A22" s="3" t="s">
        <v>11454</v>
      </c>
      <c r="B22" s="4">
        <v>1160</v>
      </c>
    </row>
    <row r="23" spans="1:2" x14ac:dyDescent="0.25">
      <c r="A23" s="3" t="s">
        <v>267</v>
      </c>
      <c r="B23" s="4">
        <v>606</v>
      </c>
    </row>
    <row r="24" spans="1:2" x14ac:dyDescent="0.25">
      <c r="A24" s="3" t="s">
        <v>11455</v>
      </c>
      <c r="B24" s="4">
        <v>1135</v>
      </c>
    </row>
    <row r="25" spans="1:2" x14ac:dyDescent="0.25">
      <c r="A25" s="3" t="s">
        <v>11456</v>
      </c>
      <c r="B25" s="4">
        <v>1232</v>
      </c>
    </row>
    <row r="26" spans="1:2" x14ac:dyDescent="0.25">
      <c r="A26" s="3" t="s">
        <v>11457</v>
      </c>
      <c r="B26" s="4">
        <v>1136</v>
      </c>
    </row>
    <row r="27" spans="1:2" x14ac:dyDescent="0.25">
      <c r="A27" s="3" t="s">
        <v>1056</v>
      </c>
      <c r="B27" s="4">
        <v>1121</v>
      </c>
    </row>
    <row r="28" spans="1:2" x14ac:dyDescent="0.25">
      <c r="A28" s="3" t="s">
        <v>12930</v>
      </c>
      <c r="B28" s="4">
        <v>1338</v>
      </c>
    </row>
    <row r="29" spans="1:2" x14ac:dyDescent="0.25">
      <c r="A29" s="3" t="s">
        <v>12931</v>
      </c>
      <c r="B29" s="4">
        <v>1339</v>
      </c>
    </row>
    <row r="30" spans="1:2" x14ac:dyDescent="0.25">
      <c r="A30" s="3" t="s">
        <v>12932</v>
      </c>
      <c r="B30" s="4">
        <v>1340</v>
      </c>
    </row>
    <row r="31" spans="1:2" x14ac:dyDescent="0.25">
      <c r="A31" s="3" t="s">
        <v>268</v>
      </c>
      <c r="B31" s="4">
        <v>25</v>
      </c>
    </row>
    <row r="32" spans="1:2" x14ac:dyDescent="0.25">
      <c r="A32" s="3" t="s">
        <v>269</v>
      </c>
      <c r="B32" s="4">
        <v>472</v>
      </c>
    </row>
    <row r="33" spans="1:2" x14ac:dyDescent="0.25">
      <c r="A33" s="3" t="s">
        <v>270</v>
      </c>
      <c r="B33" s="4">
        <v>127</v>
      </c>
    </row>
    <row r="34" spans="1:2" x14ac:dyDescent="0.25">
      <c r="A34" s="3" t="s">
        <v>271</v>
      </c>
      <c r="B34" s="4">
        <v>125</v>
      </c>
    </row>
    <row r="35" spans="1:2" x14ac:dyDescent="0.25">
      <c r="A35" s="3" t="s">
        <v>11458</v>
      </c>
      <c r="B35" s="4">
        <v>431</v>
      </c>
    </row>
    <row r="36" spans="1:2" x14ac:dyDescent="0.25">
      <c r="A36" s="3" t="s">
        <v>272</v>
      </c>
      <c r="B36" s="4">
        <v>126</v>
      </c>
    </row>
    <row r="37" spans="1:2" x14ac:dyDescent="0.25">
      <c r="A37" s="3" t="s">
        <v>1057</v>
      </c>
      <c r="B37" s="4">
        <v>1110</v>
      </c>
    </row>
    <row r="38" spans="1:2" x14ac:dyDescent="0.25">
      <c r="A38" s="3" t="s">
        <v>11459</v>
      </c>
      <c r="B38" s="4">
        <v>1191</v>
      </c>
    </row>
    <row r="39" spans="1:2" x14ac:dyDescent="0.25">
      <c r="A39" s="3" t="s">
        <v>11460</v>
      </c>
      <c r="B39" s="4">
        <v>1095</v>
      </c>
    </row>
    <row r="40" spans="1:2" x14ac:dyDescent="0.25">
      <c r="A40" s="3" t="s">
        <v>11461</v>
      </c>
      <c r="B40" s="4">
        <v>1269</v>
      </c>
    </row>
    <row r="41" spans="1:2" x14ac:dyDescent="0.25">
      <c r="A41" s="3" t="s">
        <v>12933</v>
      </c>
      <c r="B41" s="4">
        <v>1351</v>
      </c>
    </row>
    <row r="42" spans="1:2" x14ac:dyDescent="0.25">
      <c r="A42" s="3" t="s">
        <v>12933</v>
      </c>
      <c r="B42" s="4">
        <v>1351</v>
      </c>
    </row>
    <row r="43" spans="1:2" x14ac:dyDescent="0.25">
      <c r="A43" s="3" t="s">
        <v>12934</v>
      </c>
      <c r="B43" s="4">
        <v>1322</v>
      </c>
    </row>
    <row r="44" spans="1:2" x14ac:dyDescent="0.25">
      <c r="A44" s="3" t="s">
        <v>12935</v>
      </c>
      <c r="B44" s="4">
        <v>1327</v>
      </c>
    </row>
    <row r="45" spans="1:2" x14ac:dyDescent="0.25">
      <c r="A45" s="3" t="s">
        <v>12936</v>
      </c>
      <c r="B45" s="4">
        <v>1329</v>
      </c>
    </row>
    <row r="46" spans="1:2" x14ac:dyDescent="0.25">
      <c r="A46" s="3" t="s">
        <v>12937</v>
      </c>
      <c r="B46" s="4">
        <v>1323</v>
      </c>
    </row>
    <row r="47" spans="1:2" x14ac:dyDescent="0.25">
      <c r="A47" s="3" t="s">
        <v>12938</v>
      </c>
      <c r="B47" s="4">
        <v>1325</v>
      </c>
    </row>
    <row r="48" spans="1:2" x14ac:dyDescent="0.25">
      <c r="A48" s="3" t="s">
        <v>12939</v>
      </c>
      <c r="B48" s="4">
        <v>1326</v>
      </c>
    </row>
    <row r="49" spans="1:2" x14ac:dyDescent="0.25">
      <c r="A49" s="3" t="s">
        <v>12940</v>
      </c>
      <c r="B49" s="4">
        <v>1328</v>
      </c>
    </row>
    <row r="50" spans="1:2" x14ac:dyDescent="0.25">
      <c r="A50" s="3" t="s">
        <v>12941</v>
      </c>
      <c r="B50" s="4">
        <v>1324</v>
      </c>
    </row>
    <row r="51" spans="1:2" x14ac:dyDescent="0.25">
      <c r="A51" s="3" t="s">
        <v>1058</v>
      </c>
      <c r="B51" s="4">
        <v>1122</v>
      </c>
    </row>
    <row r="52" spans="1:2" x14ac:dyDescent="0.25">
      <c r="A52" s="3" t="s">
        <v>273</v>
      </c>
      <c r="B52" s="4">
        <v>6</v>
      </c>
    </row>
    <row r="53" spans="1:2" x14ac:dyDescent="0.25">
      <c r="A53" s="3" t="s">
        <v>273</v>
      </c>
      <c r="B53" s="4">
        <v>1343</v>
      </c>
    </row>
    <row r="54" spans="1:2" x14ac:dyDescent="0.25">
      <c r="A54" s="3" t="s">
        <v>12942</v>
      </c>
      <c r="B54" s="4">
        <v>1344</v>
      </c>
    </row>
    <row r="55" spans="1:2" x14ac:dyDescent="0.25">
      <c r="A55" s="3" t="s">
        <v>12943</v>
      </c>
      <c r="B55" s="4">
        <v>1348</v>
      </c>
    </row>
    <row r="56" spans="1:2" x14ac:dyDescent="0.25">
      <c r="A56" s="3" t="s">
        <v>12944</v>
      </c>
      <c r="B56" s="4">
        <v>1345</v>
      </c>
    </row>
    <row r="57" spans="1:2" x14ac:dyDescent="0.25">
      <c r="A57" s="3" t="s">
        <v>12945</v>
      </c>
      <c r="B57" s="4">
        <v>1349</v>
      </c>
    </row>
    <row r="58" spans="1:2" x14ac:dyDescent="0.25">
      <c r="A58" s="3" t="s">
        <v>12946</v>
      </c>
      <c r="B58" s="4">
        <v>1347</v>
      </c>
    </row>
    <row r="59" spans="1:2" x14ac:dyDescent="0.25">
      <c r="A59" s="3" t="s">
        <v>12947</v>
      </c>
      <c r="B59" s="4">
        <v>1346</v>
      </c>
    </row>
    <row r="60" spans="1:2" x14ac:dyDescent="0.25">
      <c r="A60" s="3" t="s">
        <v>1059</v>
      </c>
      <c r="B60" s="4">
        <v>1123</v>
      </c>
    </row>
    <row r="61" spans="1:2" x14ac:dyDescent="0.25">
      <c r="A61" s="3" t="s">
        <v>12948</v>
      </c>
      <c r="B61" s="4">
        <v>1394</v>
      </c>
    </row>
    <row r="62" spans="1:2" x14ac:dyDescent="0.25">
      <c r="A62" s="3" t="s">
        <v>274</v>
      </c>
      <c r="B62" s="4">
        <v>981</v>
      </c>
    </row>
    <row r="63" spans="1:2" x14ac:dyDescent="0.25">
      <c r="A63" s="3" t="s">
        <v>12290</v>
      </c>
      <c r="B63" s="4">
        <v>1395</v>
      </c>
    </row>
    <row r="64" spans="1:2" x14ac:dyDescent="0.25">
      <c r="A64" s="3" t="s">
        <v>11462</v>
      </c>
      <c r="B64" s="4">
        <v>335</v>
      </c>
    </row>
    <row r="65" spans="1:2" x14ac:dyDescent="0.25">
      <c r="A65" s="3" t="s">
        <v>1060</v>
      </c>
      <c r="B65" s="4">
        <v>1124</v>
      </c>
    </row>
    <row r="66" spans="1:2" x14ac:dyDescent="0.25">
      <c r="A66" s="3" t="s">
        <v>11463</v>
      </c>
      <c r="B66" s="4">
        <v>324</v>
      </c>
    </row>
    <row r="67" spans="1:2" x14ac:dyDescent="0.25">
      <c r="A67" s="3" t="s">
        <v>275</v>
      </c>
      <c r="B67" s="4">
        <v>1</v>
      </c>
    </row>
    <row r="68" spans="1:2" x14ac:dyDescent="0.25">
      <c r="A68" s="3" t="s">
        <v>1061</v>
      </c>
      <c r="B68" s="4">
        <v>1111</v>
      </c>
    </row>
    <row r="69" spans="1:2" x14ac:dyDescent="0.25">
      <c r="A69" s="3" t="s">
        <v>11464</v>
      </c>
      <c r="B69" s="4">
        <v>102</v>
      </c>
    </row>
    <row r="70" spans="1:2" x14ac:dyDescent="0.25">
      <c r="A70" s="3" t="s">
        <v>12949</v>
      </c>
      <c r="B70" s="4">
        <v>1295</v>
      </c>
    </row>
    <row r="71" spans="1:2" x14ac:dyDescent="0.25">
      <c r="A71" s="3" t="s">
        <v>11465</v>
      </c>
      <c r="B71" s="4">
        <v>1211</v>
      </c>
    </row>
    <row r="72" spans="1:2" x14ac:dyDescent="0.25">
      <c r="A72" s="3" t="s">
        <v>12950</v>
      </c>
      <c r="B72" s="4">
        <v>1288</v>
      </c>
    </row>
    <row r="73" spans="1:2" x14ac:dyDescent="0.25">
      <c r="A73" s="3" t="s">
        <v>12951</v>
      </c>
      <c r="B73" s="4">
        <v>1289</v>
      </c>
    </row>
    <row r="74" spans="1:2" x14ac:dyDescent="0.25">
      <c r="A74" s="3" t="s">
        <v>276</v>
      </c>
      <c r="B74" s="4">
        <v>332</v>
      </c>
    </row>
    <row r="75" spans="1:2" x14ac:dyDescent="0.25">
      <c r="A75" s="3" t="s">
        <v>277</v>
      </c>
      <c r="B75" s="4">
        <v>759</v>
      </c>
    </row>
    <row r="76" spans="1:2" x14ac:dyDescent="0.25">
      <c r="A76" s="3" t="s">
        <v>278</v>
      </c>
      <c r="B76" s="4">
        <v>617</v>
      </c>
    </row>
    <row r="77" spans="1:2" x14ac:dyDescent="0.25">
      <c r="A77" s="3" t="s">
        <v>11466</v>
      </c>
      <c r="B77" s="4">
        <v>936</v>
      </c>
    </row>
    <row r="78" spans="1:2" x14ac:dyDescent="0.25">
      <c r="A78" s="3" t="s">
        <v>12952</v>
      </c>
      <c r="B78" s="4">
        <v>1390</v>
      </c>
    </row>
    <row r="79" spans="1:2" x14ac:dyDescent="0.25">
      <c r="A79" s="3" t="s">
        <v>11467</v>
      </c>
      <c r="B79" s="4">
        <v>938</v>
      </c>
    </row>
    <row r="80" spans="1:2" x14ac:dyDescent="0.25">
      <c r="A80" s="3" t="s">
        <v>11468</v>
      </c>
      <c r="B80" s="4">
        <v>937</v>
      </c>
    </row>
    <row r="81" spans="1:2" x14ac:dyDescent="0.25">
      <c r="A81" s="3" t="s">
        <v>279</v>
      </c>
      <c r="B81" s="4">
        <v>106</v>
      </c>
    </row>
    <row r="82" spans="1:2" x14ac:dyDescent="0.25">
      <c r="A82" s="3" t="s">
        <v>11469</v>
      </c>
      <c r="B82" s="4">
        <v>384</v>
      </c>
    </row>
    <row r="83" spans="1:2" x14ac:dyDescent="0.25">
      <c r="A83" s="3" t="s">
        <v>280</v>
      </c>
      <c r="B83" s="4">
        <v>107</v>
      </c>
    </row>
    <row r="84" spans="1:2" x14ac:dyDescent="0.25">
      <c r="A84" s="3" t="s">
        <v>1062</v>
      </c>
      <c r="B84" s="4">
        <v>1091</v>
      </c>
    </row>
    <row r="85" spans="1:2" x14ac:dyDescent="0.25">
      <c r="A85" s="3" t="s">
        <v>281</v>
      </c>
      <c r="B85" s="4">
        <v>497</v>
      </c>
    </row>
    <row r="86" spans="1:2" x14ac:dyDescent="0.25">
      <c r="A86" s="3" t="s">
        <v>282</v>
      </c>
      <c r="B86" s="4">
        <v>768</v>
      </c>
    </row>
    <row r="87" spans="1:2" x14ac:dyDescent="0.25">
      <c r="A87" s="3" t="s">
        <v>283</v>
      </c>
      <c r="B87" s="4">
        <v>946</v>
      </c>
    </row>
    <row r="88" spans="1:2" x14ac:dyDescent="0.25">
      <c r="A88" s="3" t="s">
        <v>284</v>
      </c>
      <c r="B88" s="4">
        <v>947</v>
      </c>
    </row>
    <row r="89" spans="1:2" x14ac:dyDescent="0.25">
      <c r="A89" s="3" t="s">
        <v>285</v>
      </c>
      <c r="B89" s="4">
        <v>1052</v>
      </c>
    </row>
    <row r="90" spans="1:2" x14ac:dyDescent="0.25">
      <c r="A90" s="3" t="s">
        <v>286</v>
      </c>
      <c r="B90" s="4">
        <v>89</v>
      </c>
    </row>
    <row r="91" spans="1:2" x14ac:dyDescent="0.25">
      <c r="A91" s="3" t="s">
        <v>11470</v>
      </c>
      <c r="B91" s="4">
        <v>88</v>
      </c>
    </row>
    <row r="92" spans="1:2" x14ac:dyDescent="0.25">
      <c r="A92" s="3" t="s">
        <v>11471</v>
      </c>
      <c r="B92" s="4">
        <v>91</v>
      </c>
    </row>
    <row r="93" spans="1:2" x14ac:dyDescent="0.25">
      <c r="A93" s="3" t="s">
        <v>287</v>
      </c>
      <c r="B93" s="4">
        <v>949</v>
      </c>
    </row>
    <row r="94" spans="1:2" x14ac:dyDescent="0.25">
      <c r="A94" s="3" t="s">
        <v>288</v>
      </c>
      <c r="B94" s="4">
        <v>948</v>
      </c>
    </row>
    <row r="95" spans="1:2" x14ac:dyDescent="0.25">
      <c r="A95" s="3" t="s">
        <v>11472</v>
      </c>
      <c r="B95" s="4">
        <v>90</v>
      </c>
    </row>
    <row r="96" spans="1:2" x14ac:dyDescent="0.25">
      <c r="A96" s="3" t="s">
        <v>1063</v>
      </c>
      <c r="B96" s="4">
        <v>1113</v>
      </c>
    </row>
    <row r="97" spans="1:2" x14ac:dyDescent="0.25">
      <c r="A97" s="3" t="s">
        <v>289</v>
      </c>
      <c r="B97" s="4">
        <v>108</v>
      </c>
    </row>
    <row r="98" spans="1:2" x14ac:dyDescent="0.25">
      <c r="A98" s="3" t="s">
        <v>290</v>
      </c>
      <c r="B98" s="4">
        <v>723</v>
      </c>
    </row>
    <row r="99" spans="1:2" x14ac:dyDescent="0.25">
      <c r="A99" s="3" t="s">
        <v>11473</v>
      </c>
      <c r="B99" s="4">
        <v>1230</v>
      </c>
    </row>
    <row r="100" spans="1:2" x14ac:dyDescent="0.25">
      <c r="A100" s="3" t="s">
        <v>291</v>
      </c>
      <c r="B100" s="4">
        <v>954</v>
      </c>
    </row>
    <row r="101" spans="1:2" x14ac:dyDescent="0.25">
      <c r="A101" s="3" t="s">
        <v>292</v>
      </c>
      <c r="B101" s="4">
        <v>103</v>
      </c>
    </row>
    <row r="102" spans="1:2" x14ac:dyDescent="0.25">
      <c r="A102" s="3" t="s">
        <v>11474</v>
      </c>
      <c r="B102" s="4">
        <v>372</v>
      </c>
    </row>
    <row r="103" spans="1:2" x14ac:dyDescent="0.25">
      <c r="A103" s="3" t="s">
        <v>293</v>
      </c>
      <c r="B103" s="4">
        <v>591</v>
      </c>
    </row>
    <row r="104" spans="1:2" x14ac:dyDescent="0.25">
      <c r="A104" s="3" t="s">
        <v>11475</v>
      </c>
      <c r="B104" s="4">
        <v>1279</v>
      </c>
    </row>
    <row r="105" spans="1:2" x14ac:dyDescent="0.25">
      <c r="A105" s="3" t="s">
        <v>11476</v>
      </c>
      <c r="B105" s="4">
        <v>439</v>
      </c>
    </row>
    <row r="106" spans="1:2" x14ac:dyDescent="0.25">
      <c r="A106" s="3" t="s">
        <v>294</v>
      </c>
      <c r="B106" s="4">
        <v>801</v>
      </c>
    </row>
    <row r="107" spans="1:2" x14ac:dyDescent="0.25">
      <c r="A107" s="3" t="s">
        <v>295</v>
      </c>
      <c r="B107" s="4">
        <v>528</v>
      </c>
    </row>
    <row r="108" spans="1:2" x14ac:dyDescent="0.25">
      <c r="A108" s="3" t="s">
        <v>12953</v>
      </c>
      <c r="B108" s="4">
        <v>1382</v>
      </c>
    </row>
    <row r="109" spans="1:2" x14ac:dyDescent="0.25">
      <c r="A109" s="3" t="s">
        <v>1064</v>
      </c>
      <c r="B109" s="4">
        <v>1086</v>
      </c>
    </row>
    <row r="110" spans="1:2" x14ac:dyDescent="0.25">
      <c r="A110" s="3" t="s">
        <v>11477</v>
      </c>
      <c r="B110" s="4">
        <v>330</v>
      </c>
    </row>
    <row r="111" spans="1:2" x14ac:dyDescent="0.25">
      <c r="A111" s="3" t="s">
        <v>296</v>
      </c>
      <c r="B111" s="4">
        <v>110</v>
      </c>
    </row>
    <row r="112" spans="1:2" x14ac:dyDescent="0.25">
      <c r="A112" s="3" t="s">
        <v>1065</v>
      </c>
      <c r="B112" s="4">
        <v>1067</v>
      </c>
    </row>
    <row r="113" spans="1:2" x14ac:dyDescent="0.25">
      <c r="A113" s="3" t="s">
        <v>297</v>
      </c>
      <c r="B113" s="4">
        <v>519</v>
      </c>
    </row>
    <row r="114" spans="1:2" x14ac:dyDescent="0.25">
      <c r="A114" s="3" t="s">
        <v>298</v>
      </c>
      <c r="B114" s="4">
        <v>520</v>
      </c>
    </row>
    <row r="115" spans="1:2" x14ac:dyDescent="0.25">
      <c r="A115" s="3" t="s">
        <v>11478</v>
      </c>
      <c r="B115" s="4">
        <v>111</v>
      </c>
    </row>
    <row r="116" spans="1:2" x14ac:dyDescent="0.25">
      <c r="A116" s="3" t="s">
        <v>1066</v>
      </c>
      <c r="B116" s="4">
        <v>1131</v>
      </c>
    </row>
    <row r="117" spans="1:2" x14ac:dyDescent="0.25">
      <c r="A117" s="3" t="s">
        <v>11479</v>
      </c>
      <c r="B117" s="4">
        <v>1273</v>
      </c>
    </row>
    <row r="118" spans="1:2" x14ac:dyDescent="0.25">
      <c r="A118" s="3" t="s">
        <v>299</v>
      </c>
      <c r="B118" s="4">
        <v>701</v>
      </c>
    </row>
    <row r="119" spans="1:2" x14ac:dyDescent="0.25">
      <c r="A119" s="3" t="s">
        <v>11480</v>
      </c>
      <c r="B119" s="4">
        <v>702</v>
      </c>
    </row>
    <row r="120" spans="1:2" x14ac:dyDescent="0.25">
      <c r="A120" s="3" t="s">
        <v>11481</v>
      </c>
      <c r="B120" s="4">
        <v>1108</v>
      </c>
    </row>
    <row r="121" spans="1:2" x14ac:dyDescent="0.25">
      <c r="A121" s="3" t="s">
        <v>1067</v>
      </c>
      <c r="B121" s="4">
        <v>1142</v>
      </c>
    </row>
    <row r="122" spans="1:2" x14ac:dyDescent="0.25">
      <c r="A122" s="3" t="s">
        <v>300</v>
      </c>
      <c r="B122" s="4">
        <v>577</v>
      </c>
    </row>
    <row r="123" spans="1:2" x14ac:dyDescent="0.25">
      <c r="A123" s="3" t="s">
        <v>301</v>
      </c>
      <c r="B123" s="4">
        <v>925</v>
      </c>
    </row>
    <row r="124" spans="1:2" x14ac:dyDescent="0.25">
      <c r="A124" s="3" t="s">
        <v>11482</v>
      </c>
      <c r="B124" s="4">
        <v>697</v>
      </c>
    </row>
    <row r="125" spans="1:2" x14ac:dyDescent="0.25">
      <c r="A125" s="3" t="s">
        <v>302</v>
      </c>
      <c r="B125" s="4">
        <v>490</v>
      </c>
    </row>
    <row r="126" spans="1:2" x14ac:dyDescent="0.25">
      <c r="A126" s="3" t="s">
        <v>11483</v>
      </c>
      <c r="B126" s="4">
        <v>366</v>
      </c>
    </row>
    <row r="127" spans="1:2" x14ac:dyDescent="0.25">
      <c r="A127" s="3" t="s">
        <v>303</v>
      </c>
      <c r="B127" s="4">
        <v>1051</v>
      </c>
    </row>
    <row r="128" spans="1:2" x14ac:dyDescent="0.25">
      <c r="A128" s="3" t="s">
        <v>11484</v>
      </c>
      <c r="B128" s="4">
        <v>323</v>
      </c>
    </row>
    <row r="129" spans="1:2" x14ac:dyDescent="0.25">
      <c r="A129" s="3" t="s">
        <v>11485</v>
      </c>
      <c r="B129" s="4">
        <v>112</v>
      </c>
    </row>
    <row r="130" spans="1:2" x14ac:dyDescent="0.25">
      <c r="A130" s="3" t="s">
        <v>11486</v>
      </c>
      <c r="B130" s="4">
        <v>1205</v>
      </c>
    </row>
    <row r="131" spans="1:2" x14ac:dyDescent="0.25">
      <c r="A131" s="3" t="s">
        <v>304</v>
      </c>
      <c r="B131" s="4">
        <v>343</v>
      </c>
    </row>
    <row r="132" spans="1:2" x14ac:dyDescent="0.25">
      <c r="A132" s="3" t="s">
        <v>11487</v>
      </c>
      <c r="B132" s="4">
        <v>113</v>
      </c>
    </row>
    <row r="133" spans="1:2" x14ac:dyDescent="0.25">
      <c r="A133" s="3" t="s">
        <v>1068</v>
      </c>
      <c r="B133" s="4">
        <v>1137</v>
      </c>
    </row>
    <row r="134" spans="1:2" x14ac:dyDescent="0.25">
      <c r="A134" s="3" t="s">
        <v>11488</v>
      </c>
      <c r="B134" s="4">
        <v>328</v>
      </c>
    </row>
    <row r="135" spans="1:2" x14ac:dyDescent="0.25">
      <c r="A135" s="3" t="s">
        <v>305</v>
      </c>
      <c r="B135" s="4">
        <v>464</v>
      </c>
    </row>
    <row r="136" spans="1:2" x14ac:dyDescent="0.25">
      <c r="A136" s="3" t="s">
        <v>11489</v>
      </c>
      <c r="B136" s="4">
        <v>1233</v>
      </c>
    </row>
    <row r="137" spans="1:2" x14ac:dyDescent="0.25">
      <c r="A137" s="3" t="s">
        <v>306</v>
      </c>
      <c r="B137" s="4">
        <v>656</v>
      </c>
    </row>
    <row r="138" spans="1:2" x14ac:dyDescent="0.25">
      <c r="A138" s="3" t="s">
        <v>11490</v>
      </c>
      <c r="B138" s="4">
        <v>426</v>
      </c>
    </row>
    <row r="139" spans="1:2" x14ac:dyDescent="0.25">
      <c r="A139" s="3" t="s">
        <v>307</v>
      </c>
      <c r="B139" s="4">
        <v>1037</v>
      </c>
    </row>
    <row r="140" spans="1:2" x14ac:dyDescent="0.25">
      <c r="A140" s="3" t="s">
        <v>308</v>
      </c>
      <c r="B140" s="4">
        <v>827</v>
      </c>
    </row>
    <row r="141" spans="1:2" x14ac:dyDescent="0.25">
      <c r="A141" s="3" t="s">
        <v>1069</v>
      </c>
      <c r="B141" s="4">
        <v>1114</v>
      </c>
    </row>
    <row r="142" spans="1:2" x14ac:dyDescent="0.25">
      <c r="A142" s="3" t="s">
        <v>12954</v>
      </c>
      <c r="B142" s="4">
        <v>1352</v>
      </c>
    </row>
    <row r="143" spans="1:2" x14ac:dyDescent="0.25">
      <c r="A143" s="3" t="s">
        <v>12955</v>
      </c>
      <c r="B143" s="4">
        <v>1353</v>
      </c>
    </row>
    <row r="144" spans="1:2" x14ac:dyDescent="0.25">
      <c r="A144" s="3" t="s">
        <v>12956</v>
      </c>
      <c r="B144" s="4">
        <v>1356</v>
      </c>
    </row>
    <row r="145" spans="1:2" x14ac:dyDescent="0.25">
      <c r="A145" s="3" t="s">
        <v>12957</v>
      </c>
      <c r="B145" s="4">
        <v>1355</v>
      </c>
    </row>
    <row r="146" spans="1:2" x14ac:dyDescent="0.25">
      <c r="A146" s="3" t="s">
        <v>12958</v>
      </c>
      <c r="B146" s="4">
        <v>1354</v>
      </c>
    </row>
    <row r="147" spans="1:2" x14ac:dyDescent="0.25">
      <c r="A147" s="3" t="s">
        <v>11491</v>
      </c>
      <c r="B147" s="4">
        <v>745</v>
      </c>
    </row>
    <row r="148" spans="1:2" x14ac:dyDescent="0.25">
      <c r="A148" s="3" t="s">
        <v>309</v>
      </c>
      <c r="B148" s="4">
        <v>119</v>
      </c>
    </row>
    <row r="149" spans="1:2" x14ac:dyDescent="0.25">
      <c r="A149" s="3" t="s">
        <v>310</v>
      </c>
      <c r="B149" s="4">
        <v>318</v>
      </c>
    </row>
    <row r="150" spans="1:2" x14ac:dyDescent="0.25">
      <c r="A150" s="3" t="s">
        <v>311</v>
      </c>
      <c r="B150" s="4">
        <v>993</v>
      </c>
    </row>
    <row r="151" spans="1:2" x14ac:dyDescent="0.25">
      <c r="A151" s="3" t="s">
        <v>312</v>
      </c>
      <c r="B151" s="4">
        <v>991</v>
      </c>
    </row>
    <row r="152" spans="1:2" x14ac:dyDescent="0.25">
      <c r="A152" s="3" t="s">
        <v>313</v>
      </c>
      <c r="B152" s="4">
        <v>992</v>
      </c>
    </row>
    <row r="153" spans="1:2" x14ac:dyDescent="0.25">
      <c r="A153" s="3" t="s">
        <v>314</v>
      </c>
      <c r="B153" s="4">
        <v>557</v>
      </c>
    </row>
    <row r="154" spans="1:2" x14ac:dyDescent="0.25">
      <c r="A154" s="3" t="s">
        <v>11492</v>
      </c>
      <c r="B154" s="4">
        <v>120</v>
      </c>
    </row>
    <row r="155" spans="1:2" x14ac:dyDescent="0.25">
      <c r="A155" s="3" t="s">
        <v>315</v>
      </c>
      <c r="B155" s="4">
        <v>237</v>
      </c>
    </row>
    <row r="156" spans="1:2" x14ac:dyDescent="0.25">
      <c r="A156" s="3" t="s">
        <v>11493</v>
      </c>
      <c r="B156" s="4">
        <v>1159</v>
      </c>
    </row>
    <row r="157" spans="1:2" x14ac:dyDescent="0.25">
      <c r="A157" s="3" t="s">
        <v>316</v>
      </c>
      <c r="B157" s="4">
        <v>588</v>
      </c>
    </row>
    <row r="158" spans="1:2" x14ac:dyDescent="0.25">
      <c r="A158" s="3" t="s">
        <v>11494</v>
      </c>
      <c r="B158" s="4">
        <v>1147</v>
      </c>
    </row>
    <row r="159" spans="1:2" x14ac:dyDescent="0.25">
      <c r="A159" s="3" t="s">
        <v>11495</v>
      </c>
      <c r="B159" s="4">
        <v>121</v>
      </c>
    </row>
    <row r="160" spans="1:2" x14ac:dyDescent="0.25">
      <c r="A160" s="3" t="s">
        <v>1070</v>
      </c>
      <c r="B160" s="4">
        <v>1115</v>
      </c>
    </row>
    <row r="161" spans="1:2" x14ac:dyDescent="0.25">
      <c r="A161" s="3" t="s">
        <v>11496</v>
      </c>
      <c r="B161" s="4">
        <v>738</v>
      </c>
    </row>
    <row r="162" spans="1:2" x14ac:dyDescent="0.25">
      <c r="A162" s="3" t="s">
        <v>317</v>
      </c>
      <c r="B162" s="4">
        <v>122</v>
      </c>
    </row>
    <row r="163" spans="1:2" x14ac:dyDescent="0.25">
      <c r="A163" s="3" t="s">
        <v>11497</v>
      </c>
      <c r="B163" s="4">
        <v>580</v>
      </c>
    </row>
    <row r="164" spans="1:2" x14ac:dyDescent="0.25">
      <c r="A164" s="3" t="s">
        <v>11498</v>
      </c>
      <c r="B164" s="4">
        <v>1202</v>
      </c>
    </row>
    <row r="165" spans="1:2" x14ac:dyDescent="0.25">
      <c r="A165" s="3" t="s">
        <v>318</v>
      </c>
      <c r="B165" s="4">
        <v>587</v>
      </c>
    </row>
    <row r="166" spans="1:2" x14ac:dyDescent="0.25">
      <c r="A166" s="3" t="s">
        <v>11499</v>
      </c>
      <c r="B166" s="4">
        <v>124</v>
      </c>
    </row>
    <row r="167" spans="1:2" x14ac:dyDescent="0.25">
      <c r="A167" s="3" t="s">
        <v>11500</v>
      </c>
      <c r="B167" s="4">
        <v>238</v>
      </c>
    </row>
    <row r="168" spans="1:2" x14ac:dyDescent="0.25">
      <c r="A168" s="3" t="s">
        <v>11501</v>
      </c>
      <c r="B168" s="4">
        <v>785</v>
      </c>
    </row>
    <row r="169" spans="1:2" x14ac:dyDescent="0.25">
      <c r="A169" s="3" t="s">
        <v>319</v>
      </c>
      <c r="B169" s="4">
        <v>128</v>
      </c>
    </row>
    <row r="170" spans="1:2" x14ac:dyDescent="0.25">
      <c r="A170" s="3" t="s">
        <v>320</v>
      </c>
      <c r="B170" s="4">
        <v>823</v>
      </c>
    </row>
    <row r="171" spans="1:2" x14ac:dyDescent="0.25">
      <c r="A171" s="3" t="s">
        <v>321</v>
      </c>
      <c r="B171" s="4">
        <v>99</v>
      </c>
    </row>
    <row r="172" spans="1:2" x14ac:dyDescent="0.25">
      <c r="A172" s="3" t="s">
        <v>11502</v>
      </c>
      <c r="B172" s="4">
        <v>98</v>
      </c>
    </row>
    <row r="173" spans="1:2" x14ac:dyDescent="0.25">
      <c r="A173" s="3" t="s">
        <v>11503</v>
      </c>
      <c r="B173" s="4">
        <v>397</v>
      </c>
    </row>
    <row r="174" spans="1:2" x14ac:dyDescent="0.25">
      <c r="A174" s="3" t="s">
        <v>322</v>
      </c>
      <c r="B174" s="4">
        <v>97</v>
      </c>
    </row>
    <row r="175" spans="1:2" x14ac:dyDescent="0.25">
      <c r="A175" s="3" t="s">
        <v>11504</v>
      </c>
      <c r="B175" s="4">
        <v>396</v>
      </c>
    </row>
    <row r="176" spans="1:2" x14ac:dyDescent="0.25">
      <c r="A176" s="3" t="s">
        <v>323</v>
      </c>
      <c r="B176" s="4">
        <v>101</v>
      </c>
    </row>
    <row r="177" spans="1:2" x14ac:dyDescent="0.25">
      <c r="A177" s="3" t="s">
        <v>11505</v>
      </c>
      <c r="B177" s="4">
        <v>100</v>
      </c>
    </row>
    <row r="178" spans="1:2" x14ac:dyDescent="0.25">
      <c r="A178" s="3" t="s">
        <v>12959</v>
      </c>
      <c r="B178" s="4">
        <v>1357</v>
      </c>
    </row>
    <row r="179" spans="1:2" x14ac:dyDescent="0.25">
      <c r="A179" s="3" t="s">
        <v>12960</v>
      </c>
      <c r="B179" s="4">
        <v>1125</v>
      </c>
    </row>
    <row r="180" spans="1:2" x14ac:dyDescent="0.25">
      <c r="A180" s="3" t="s">
        <v>12961</v>
      </c>
      <c r="B180" s="4">
        <v>1359</v>
      </c>
    </row>
    <row r="181" spans="1:2" x14ac:dyDescent="0.25">
      <c r="A181" s="3" t="s">
        <v>12962</v>
      </c>
      <c r="B181" s="4">
        <v>1358</v>
      </c>
    </row>
    <row r="182" spans="1:2" x14ac:dyDescent="0.25">
      <c r="A182" s="3" t="s">
        <v>324</v>
      </c>
      <c r="B182" s="4">
        <v>5</v>
      </c>
    </row>
    <row r="183" spans="1:2" x14ac:dyDescent="0.25">
      <c r="A183" s="3" t="s">
        <v>325</v>
      </c>
      <c r="B183" s="4">
        <v>484</v>
      </c>
    </row>
    <row r="184" spans="1:2" x14ac:dyDescent="0.25">
      <c r="A184" s="3" t="s">
        <v>11506</v>
      </c>
      <c r="B184" s="4">
        <v>419</v>
      </c>
    </row>
    <row r="185" spans="1:2" x14ac:dyDescent="0.25">
      <c r="A185" s="3" t="s">
        <v>326</v>
      </c>
      <c r="B185" s="4">
        <v>546</v>
      </c>
    </row>
    <row r="186" spans="1:2" x14ac:dyDescent="0.25">
      <c r="A186" s="3" t="s">
        <v>1071</v>
      </c>
      <c r="B186" s="4">
        <v>1130</v>
      </c>
    </row>
    <row r="187" spans="1:2" x14ac:dyDescent="0.25">
      <c r="A187" s="3" t="s">
        <v>327</v>
      </c>
      <c r="B187" s="4">
        <v>4</v>
      </c>
    </row>
    <row r="188" spans="1:2" x14ac:dyDescent="0.25">
      <c r="A188" s="3" t="s">
        <v>327</v>
      </c>
      <c r="B188" s="4">
        <v>1312</v>
      </c>
    </row>
    <row r="189" spans="1:2" x14ac:dyDescent="0.25">
      <c r="A189" s="3" t="s">
        <v>328</v>
      </c>
      <c r="B189" s="4">
        <v>861</v>
      </c>
    </row>
    <row r="190" spans="1:2" x14ac:dyDescent="0.25">
      <c r="A190" s="3" t="s">
        <v>329</v>
      </c>
      <c r="B190" s="4">
        <v>680</v>
      </c>
    </row>
    <row r="191" spans="1:2" x14ac:dyDescent="0.25">
      <c r="A191" s="3" t="s">
        <v>330</v>
      </c>
      <c r="B191" s="4">
        <v>367</v>
      </c>
    </row>
    <row r="192" spans="1:2" x14ac:dyDescent="0.25">
      <c r="A192" s="3" t="s">
        <v>331</v>
      </c>
      <c r="B192" s="4">
        <v>796</v>
      </c>
    </row>
    <row r="193" spans="1:2" x14ac:dyDescent="0.25">
      <c r="A193" s="3" t="s">
        <v>332</v>
      </c>
      <c r="B193" s="4">
        <v>619</v>
      </c>
    </row>
    <row r="194" spans="1:2" x14ac:dyDescent="0.25">
      <c r="A194" s="3" t="s">
        <v>333</v>
      </c>
      <c r="B194" s="4">
        <v>129</v>
      </c>
    </row>
    <row r="195" spans="1:2" x14ac:dyDescent="0.25">
      <c r="A195" s="3" t="s">
        <v>334</v>
      </c>
      <c r="B195" s="4">
        <v>855</v>
      </c>
    </row>
    <row r="196" spans="1:2" x14ac:dyDescent="0.25">
      <c r="A196" s="3" t="s">
        <v>11507</v>
      </c>
      <c r="B196" s="4">
        <v>510</v>
      </c>
    </row>
    <row r="197" spans="1:2" x14ac:dyDescent="0.25">
      <c r="A197" s="3" t="s">
        <v>335</v>
      </c>
      <c r="B197" s="4">
        <v>815</v>
      </c>
    </row>
    <row r="198" spans="1:2" x14ac:dyDescent="0.25">
      <c r="A198" s="3" t="s">
        <v>336</v>
      </c>
      <c r="B198" s="4">
        <v>1026</v>
      </c>
    </row>
    <row r="199" spans="1:2" x14ac:dyDescent="0.25">
      <c r="A199" s="3" t="s">
        <v>337</v>
      </c>
      <c r="B199" s="4">
        <v>1025</v>
      </c>
    </row>
    <row r="200" spans="1:2" x14ac:dyDescent="0.25">
      <c r="A200" s="3" t="s">
        <v>338</v>
      </c>
      <c r="B200" s="4">
        <v>640</v>
      </c>
    </row>
    <row r="201" spans="1:2" x14ac:dyDescent="0.25">
      <c r="A201" s="3" t="s">
        <v>339</v>
      </c>
      <c r="B201" s="4">
        <v>73</v>
      </c>
    </row>
    <row r="202" spans="1:2" x14ac:dyDescent="0.25">
      <c r="A202" s="3" t="s">
        <v>340</v>
      </c>
      <c r="B202" s="4">
        <v>74</v>
      </c>
    </row>
    <row r="203" spans="1:2" x14ac:dyDescent="0.25">
      <c r="A203" s="3" t="s">
        <v>341</v>
      </c>
      <c r="B203" s="4">
        <v>368</v>
      </c>
    </row>
    <row r="204" spans="1:2" x14ac:dyDescent="0.25">
      <c r="A204" s="3" t="s">
        <v>11508</v>
      </c>
      <c r="B204" s="4">
        <v>75</v>
      </c>
    </row>
    <row r="205" spans="1:2" x14ac:dyDescent="0.25">
      <c r="A205" s="3" t="s">
        <v>11509</v>
      </c>
      <c r="B205" s="4">
        <v>1206</v>
      </c>
    </row>
    <row r="206" spans="1:2" x14ac:dyDescent="0.25">
      <c r="A206" s="3" t="s">
        <v>342</v>
      </c>
      <c r="B206" s="4">
        <v>22</v>
      </c>
    </row>
    <row r="207" spans="1:2" x14ac:dyDescent="0.25">
      <c r="A207" s="3" t="s">
        <v>343</v>
      </c>
      <c r="B207" s="4">
        <v>130</v>
      </c>
    </row>
    <row r="208" spans="1:2" x14ac:dyDescent="0.25">
      <c r="A208" s="3" t="s">
        <v>344</v>
      </c>
      <c r="B208" s="4">
        <v>676</v>
      </c>
    </row>
    <row r="209" spans="1:2" x14ac:dyDescent="0.25">
      <c r="A209" s="3" t="s">
        <v>11510</v>
      </c>
      <c r="B209" s="4">
        <v>1267</v>
      </c>
    </row>
    <row r="210" spans="1:2" x14ac:dyDescent="0.25">
      <c r="A210" s="3" t="s">
        <v>11511</v>
      </c>
      <c r="B210" s="4">
        <v>1201</v>
      </c>
    </row>
    <row r="211" spans="1:2" x14ac:dyDescent="0.25">
      <c r="A211" s="3" t="s">
        <v>345</v>
      </c>
      <c r="B211" s="4">
        <v>843</v>
      </c>
    </row>
    <row r="212" spans="1:2" x14ac:dyDescent="0.25">
      <c r="A212" s="3" t="s">
        <v>346</v>
      </c>
      <c r="B212" s="4">
        <v>681</v>
      </c>
    </row>
    <row r="213" spans="1:2" x14ac:dyDescent="0.25">
      <c r="A213" s="3" t="s">
        <v>11512</v>
      </c>
      <c r="B213" s="4">
        <v>850</v>
      </c>
    </row>
    <row r="214" spans="1:2" x14ac:dyDescent="0.25">
      <c r="A214" s="3" t="s">
        <v>347</v>
      </c>
      <c r="B214" s="4">
        <v>890</v>
      </c>
    </row>
    <row r="215" spans="1:2" x14ac:dyDescent="0.25">
      <c r="A215" s="3" t="s">
        <v>348</v>
      </c>
      <c r="B215" s="4">
        <v>822</v>
      </c>
    </row>
    <row r="216" spans="1:2" x14ac:dyDescent="0.25">
      <c r="A216" s="3" t="s">
        <v>30</v>
      </c>
      <c r="B216" s="4">
        <v>469</v>
      </c>
    </row>
    <row r="217" spans="1:2" x14ac:dyDescent="0.25">
      <c r="A217" s="3" t="s">
        <v>11513</v>
      </c>
      <c r="B217" s="4">
        <v>826</v>
      </c>
    </row>
    <row r="218" spans="1:2" x14ac:dyDescent="0.25">
      <c r="A218" s="3" t="s">
        <v>349</v>
      </c>
      <c r="B218" s="4">
        <v>685</v>
      </c>
    </row>
    <row r="219" spans="1:2" x14ac:dyDescent="0.25">
      <c r="A219" s="3" t="s">
        <v>350</v>
      </c>
      <c r="B219" s="4">
        <v>200</v>
      </c>
    </row>
    <row r="220" spans="1:2" x14ac:dyDescent="0.25">
      <c r="A220" s="3" t="s">
        <v>351</v>
      </c>
      <c r="B220" s="4">
        <v>736</v>
      </c>
    </row>
    <row r="221" spans="1:2" x14ac:dyDescent="0.25">
      <c r="A221" s="3" t="s">
        <v>12963</v>
      </c>
      <c r="B221" s="4">
        <v>1371</v>
      </c>
    </row>
    <row r="222" spans="1:2" x14ac:dyDescent="0.25">
      <c r="A222" s="3" t="s">
        <v>352</v>
      </c>
      <c r="B222" s="4">
        <v>131</v>
      </c>
    </row>
    <row r="223" spans="1:2" x14ac:dyDescent="0.25">
      <c r="A223" s="3" t="s">
        <v>1072</v>
      </c>
      <c r="B223" s="4">
        <v>1079</v>
      </c>
    </row>
    <row r="224" spans="1:2" x14ac:dyDescent="0.25">
      <c r="A224" s="3" t="s">
        <v>353</v>
      </c>
      <c r="B224" s="4">
        <v>132</v>
      </c>
    </row>
    <row r="225" spans="1:2" x14ac:dyDescent="0.25">
      <c r="A225" s="3" t="s">
        <v>1073</v>
      </c>
      <c r="B225" s="4">
        <v>1081</v>
      </c>
    </row>
    <row r="226" spans="1:2" x14ac:dyDescent="0.25">
      <c r="A226" s="3" t="s">
        <v>1074</v>
      </c>
      <c r="B226" s="4">
        <v>1082</v>
      </c>
    </row>
    <row r="227" spans="1:2" x14ac:dyDescent="0.25">
      <c r="A227" s="3" t="s">
        <v>11514</v>
      </c>
      <c r="B227" s="4">
        <v>614</v>
      </c>
    </row>
    <row r="228" spans="1:2" x14ac:dyDescent="0.25">
      <c r="A228" s="3" t="s">
        <v>1075</v>
      </c>
      <c r="B228" s="4">
        <v>1516</v>
      </c>
    </row>
    <row r="229" spans="1:2" x14ac:dyDescent="0.25">
      <c r="A229" s="3" t="s">
        <v>354</v>
      </c>
      <c r="B229" s="4">
        <v>325</v>
      </c>
    </row>
    <row r="230" spans="1:2" x14ac:dyDescent="0.25">
      <c r="A230" s="3" t="s">
        <v>11515</v>
      </c>
      <c r="B230" s="4">
        <v>9</v>
      </c>
    </row>
    <row r="231" spans="1:2" x14ac:dyDescent="0.25">
      <c r="A231" s="3" t="s">
        <v>355</v>
      </c>
      <c r="B231" s="4">
        <v>458</v>
      </c>
    </row>
    <row r="232" spans="1:2" x14ac:dyDescent="0.25">
      <c r="A232" s="3" t="s">
        <v>12964</v>
      </c>
      <c r="B232" s="4">
        <v>1287</v>
      </c>
    </row>
    <row r="233" spans="1:2" x14ac:dyDescent="0.25">
      <c r="A233" s="3" t="s">
        <v>356</v>
      </c>
      <c r="B233" s="4">
        <v>735</v>
      </c>
    </row>
    <row r="234" spans="1:2" x14ac:dyDescent="0.25">
      <c r="A234" s="3" t="s">
        <v>1076</v>
      </c>
      <c r="B234" s="4">
        <v>1116</v>
      </c>
    </row>
    <row r="235" spans="1:2" x14ac:dyDescent="0.25">
      <c r="A235" s="3" t="s">
        <v>12965</v>
      </c>
      <c r="B235" s="4">
        <v>1364</v>
      </c>
    </row>
    <row r="236" spans="1:2" x14ac:dyDescent="0.25">
      <c r="A236" s="3" t="s">
        <v>1077</v>
      </c>
      <c r="B236" s="4">
        <v>1117</v>
      </c>
    </row>
    <row r="237" spans="1:2" x14ac:dyDescent="0.25">
      <c r="A237" s="3" t="s">
        <v>11516</v>
      </c>
      <c r="B237" s="4">
        <v>135</v>
      </c>
    </row>
    <row r="238" spans="1:2" x14ac:dyDescent="0.25">
      <c r="A238" s="3" t="s">
        <v>1078</v>
      </c>
      <c r="B238" s="4">
        <v>1146</v>
      </c>
    </row>
    <row r="239" spans="1:2" x14ac:dyDescent="0.25">
      <c r="A239" s="3" t="s">
        <v>12966</v>
      </c>
      <c r="B239" s="4">
        <v>1291</v>
      </c>
    </row>
    <row r="240" spans="1:2" x14ac:dyDescent="0.25">
      <c r="A240" s="3" t="s">
        <v>357</v>
      </c>
      <c r="B240" s="4">
        <v>865</v>
      </c>
    </row>
    <row r="241" spans="1:2" x14ac:dyDescent="0.25">
      <c r="A241" s="3" t="s">
        <v>358</v>
      </c>
      <c r="B241" s="4">
        <v>448</v>
      </c>
    </row>
    <row r="242" spans="1:2" x14ac:dyDescent="0.25">
      <c r="A242" s="3" t="s">
        <v>12967</v>
      </c>
      <c r="B242" s="4">
        <v>1317</v>
      </c>
    </row>
    <row r="243" spans="1:2" x14ac:dyDescent="0.25">
      <c r="A243" s="3" t="s">
        <v>1079</v>
      </c>
      <c r="B243" s="4">
        <v>1118</v>
      </c>
    </row>
    <row r="244" spans="1:2" x14ac:dyDescent="0.25">
      <c r="A244" s="3" t="s">
        <v>359</v>
      </c>
      <c r="B244" s="4">
        <v>1048</v>
      </c>
    </row>
    <row r="245" spans="1:2" x14ac:dyDescent="0.25">
      <c r="A245" s="3" t="s">
        <v>1080</v>
      </c>
      <c r="B245" s="4">
        <v>1074</v>
      </c>
    </row>
    <row r="246" spans="1:2" x14ac:dyDescent="0.25">
      <c r="A246" s="3" t="s">
        <v>360</v>
      </c>
      <c r="B246" s="4">
        <v>500</v>
      </c>
    </row>
    <row r="247" spans="1:2" x14ac:dyDescent="0.25">
      <c r="A247" s="3" t="s">
        <v>361</v>
      </c>
      <c r="B247" s="4">
        <v>540</v>
      </c>
    </row>
    <row r="248" spans="1:2" x14ac:dyDescent="0.25">
      <c r="A248" s="3" t="s">
        <v>1081</v>
      </c>
      <c r="B248" s="4">
        <v>1064</v>
      </c>
    </row>
    <row r="249" spans="1:2" x14ac:dyDescent="0.25">
      <c r="A249" s="3" t="s">
        <v>11517</v>
      </c>
      <c r="B249" s="4">
        <v>627</v>
      </c>
    </row>
    <row r="250" spans="1:2" x14ac:dyDescent="0.25">
      <c r="A250" s="3" t="s">
        <v>362</v>
      </c>
      <c r="B250" s="4">
        <v>585</v>
      </c>
    </row>
    <row r="251" spans="1:2" x14ac:dyDescent="0.25">
      <c r="A251" s="3" t="s">
        <v>363</v>
      </c>
      <c r="B251" s="4">
        <v>675</v>
      </c>
    </row>
    <row r="252" spans="1:2" x14ac:dyDescent="0.25">
      <c r="A252" s="3" t="s">
        <v>364</v>
      </c>
      <c r="B252" s="4">
        <v>1011</v>
      </c>
    </row>
    <row r="253" spans="1:2" x14ac:dyDescent="0.25">
      <c r="A253" s="3" t="s">
        <v>1082</v>
      </c>
      <c r="B253" s="4">
        <v>1065</v>
      </c>
    </row>
    <row r="254" spans="1:2" x14ac:dyDescent="0.25">
      <c r="A254" s="3" t="s">
        <v>365</v>
      </c>
      <c r="B254" s="4">
        <v>486</v>
      </c>
    </row>
    <row r="255" spans="1:2" x14ac:dyDescent="0.25">
      <c r="A255" s="3" t="s">
        <v>366</v>
      </c>
      <c r="B255" s="4">
        <v>369</v>
      </c>
    </row>
    <row r="256" spans="1:2" x14ac:dyDescent="0.25">
      <c r="A256" s="3" t="s">
        <v>367</v>
      </c>
      <c r="B256" s="4">
        <v>959</v>
      </c>
    </row>
    <row r="257" spans="1:2" x14ac:dyDescent="0.25">
      <c r="A257" s="3" t="s">
        <v>368</v>
      </c>
      <c r="B257" s="4">
        <v>1010</v>
      </c>
    </row>
    <row r="258" spans="1:2" x14ac:dyDescent="0.25">
      <c r="A258" s="3" t="s">
        <v>369</v>
      </c>
      <c r="B258" s="4">
        <v>586</v>
      </c>
    </row>
    <row r="259" spans="1:2" x14ac:dyDescent="0.25">
      <c r="A259" s="3" t="s">
        <v>11518</v>
      </c>
      <c r="B259" s="4">
        <v>136</v>
      </c>
    </row>
    <row r="260" spans="1:2" x14ac:dyDescent="0.25">
      <c r="A260" s="3" t="s">
        <v>370</v>
      </c>
      <c r="B260" s="4">
        <v>875</v>
      </c>
    </row>
    <row r="261" spans="1:2" x14ac:dyDescent="0.25">
      <c r="A261" s="3" t="s">
        <v>11519</v>
      </c>
      <c r="B261" s="4">
        <v>1212</v>
      </c>
    </row>
    <row r="262" spans="1:2" x14ac:dyDescent="0.25">
      <c r="A262" s="3" t="s">
        <v>371</v>
      </c>
      <c r="B262" s="4">
        <v>876</v>
      </c>
    </row>
    <row r="263" spans="1:2" x14ac:dyDescent="0.25">
      <c r="A263" s="3" t="s">
        <v>11520</v>
      </c>
      <c r="B263" s="4">
        <v>443</v>
      </c>
    </row>
    <row r="264" spans="1:2" x14ac:dyDescent="0.25">
      <c r="A264" s="3" t="s">
        <v>11521</v>
      </c>
      <c r="B264" s="4">
        <v>625</v>
      </c>
    </row>
    <row r="265" spans="1:2" x14ac:dyDescent="0.25">
      <c r="A265" s="3" t="s">
        <v>12968</v>
      </c>
      <c r="B265" s="4">
        <v>1376</v>
      </c>
    </row>
    <row r="266" spans="1:2" x14ac:dyDescent="0.25">
      <c r="A266" s="3" t="s">
        <v>11522</v>
      </c>
      <c r="B266" s="4">
        <v>643</v>
      </c>
    </row>
    <row r="267" spans="1:2" x14ac:dyDescent="0.25">
      <c r="A267" s="3" t="s">
        <v>372</v>
      </c>
      <c r="B267" s="4">
        <v>398</v>
      </c>
    </row>
    <row r="268" spans="1:2" x14ac:dyDescent="0.25">
      <c r="A268" s="3" t="s">
        <v>373</v>
      </c>
      <c r="B268" s="4">
        <v>139</v>
      </c>
    </row>
    <row r="269" spans="1:2" x14ac:dyDescent="0.25">
      <c r="A269" s="3" t="s">
        <v>374</v>
      </c>
      <c r="B269" s="4">
        <v>140</v>
      </c>
    </row>
    <row r="270" spans="1:2" x14ac:dyDescent="0.25">
      <c r="A270" s="3" t="s">
        <v>11523</v>
      </c>
      <c r="B270" s="4">
        <v>141</v>
      </c>
    </row>
    <row r="271" spans="1:2" x14ac:dyDescent="0.25">
      <c r="A271" s="3" t="s">
        <v>375</v>
      </c>
      <c r="B271" s="4">
        <v>646</v>
      </c>
    </row>
    <row r="272" spans="1:2" x14ac:dyDescent="0.25">
      <c r="A272" s="3" t="s">
        <v>376</v>
      </c>
      <c r="B272" s="4">
        <v>958</v>
      </c>
    </row>
    <row r="273" spans="1:2" x14ac:dyDescent="0.25">
      <c r="A273" s="3" t="s">
        <v>11524</v>
      </c>
      <c r="B273" s="4">
        <v>337</v>
      </c>
    </row>
    <row r="274" spans="1:2" x14ac:dyDescent="0.25">
      <c r="A274" s="3" t="s">
        <v>377</v>
      </c>
      <c r="B274" s="4">
        <v>142</v>
      </c>
    </row>
    <row r="275" spans="1:2" x14ac:dyDescent="0.25">
      <c r="A275" s="3" t="s">
        <v>378</v>
      </c>
      <c r="B275" s="4">
        <v>340</v>
      </c>
    </row>
    <row r="276" spans="1:2" x14ac:dyDescent="0.25">
      <c r="A276" s="3" t="s">
        <v>11525</v>
      </c>
      <c r="B276" s="4">
        <v>1166</v>
      </c>
    </row>
    <row r="277" spans="1:2" x14ac:dyDescent="0.25">
      <c r="A277" s="3" t="s">
        <v>379</v>
      </c>
      <c r="B277" s="4">
        <v>961</v>
      </c>
    </row>
    <row r="278" spans="1:2" x14ac:dyDescent="0.25">
      <c r="A278" s="3" t="s">
        <v>11526</v>
      </c>
      <c r="B278" s="4">
        <v>158</v>
      </c>
    </row>
    <row r="279" spans="1:2" x14ac:dyDescent="0.25">
      <c r="A279" s="3" t="s">
        <v>380</v>
      </c>
      <c r="B279" s="4">
        <v>551</v>
      </c>
    </row>
    <row r="280" spans="1:2" x14ac:dyDescent="0.25">
      <c r="A280" s="3" t="s">
        <v>381</v>
      </c>
      <c r="B280" s="4">
        <v>919</v>
      </c>
    </row>
    <row r="281" spans="1:2" x14ac:dyDescent="0.25">
      <c r="A281" s="3" t="s">
        <v>382</v>
      </c>
      <c r="B281" s="4">
        <v>918</v>
      </c>
    </row>
    <row r="282" spans="1:2" x14ac:dyDescent="0.25">
      <c r="A282" s="3" t="s">
        <v>11527</v>
      </c>
      <c r="B282" s="4">
        <v>950</v>
      </c>
    </row>
    <row r="283" spans="1:2" x14ac:dyDescent="0.25">
      <c r="A283" s="3" t="s">
        <v>11528</v>
      </c>
      <c r="B283" s="4">
        <v>920</v>
      </c>
    </row>
    <row r="284" spans="1:2" x14ac:dyDescent="0.25">
      <c r="A284" s="3" t="s">
        <v>383</v>
      </c>
      <c r="B284" s="4">
        <v>666</v>
      </c>
    </row>
    <row r="285" spans="1:2" x14ac:dyDescent="0.25">
      <c r="A285" s="3" t="s">
        <v>384</v>
      </c>
      <c r="B285" s="4">
        <v>29</v>
      </c>
    </row>
    <row r="286" spans="1:2" x14ac:dyDescent="0.25">
      <c r="A286" s="3" t="s">
        <v>11529</v>
      </c>
      <c r="B286" s="4">
        <v>115</v>
      </c>
    </row>
    <row r="287" spans="1:2" x14ac:dyDescent="0.25">
      <c r="A287" s="3" t="s">
        <v>11530</v>
      </c>
      <c r="B287" s="4">
        <v>116</v>
      </c>
    </row>
    <row r="288" spans="1:2" x14ac:dyDescent="0.25">
      <c r="A288" s="3" t="s">
        <v>11531</v>
      </c>
      <c r="B288" s="4">
        <v>117</v>
      </c>
    </row>
    <row r="289" spans="1:2" x14ac:dyDescent="0.25">
      <c r="A289" s="3" t="s">
        <v>11532</v>
      </c>
      <c r="B289" s="4">
        <v>114</v>
      </c>
    </row>
    <row r="290" spans="1:2" x14ac:dyDescent="0.25">
      <c r="A290" s="3" t="s">
        <v>11533</v>
      </c>
      <c r="B290" s="4">
        <v>533</v>
      </c>
    </row>
    <row r="291" spans="1:2" x14ac:dyDescent="0.25">
      <c r="A291" s="3" t="s">
        <v>11534</v>
      </c>
      <c r="B291" s="4">
        <v>240</v>
      </c>
    </row>
    <row r="292" spans="1:2" x14ac:dyDescent="0.25">
      <c r="A292" s="3" t="s">
        <v>385</v>
      </c>
      <c r="B292" s="4">
        <v>522</v>
      </c>
    </row>
    <row r="293" spans="1:2" x14ac:dyDescent="0.25">
      <c r="A293" s="3" t="s">
        <v>11535</v>
      </c>
      <c r="B293" s="4">
        <v>310</v>
      </c>
    </row>
    <row r="294" spans="1:2" x14ac:dyDescent="0.25">
      <c r="A294" s="3" t="s">
        <v>386</v>
      </c>
      <c r="B294" s="4">
        <v>724</v>
      </c>
    </row>
    <row r="295" spans="1:2" x14ac:dyDescent="0.25">
      <c r="A295" s="3" t="s">
        <v>11536</v>
      </c>
      <c r="B295" s="4">
        <v>370</v>
      </c>
    </row>
    <row r="296" spans="1:2" x14ac:dyDescent="0.25">
      <c r="A296" s="3" t="s">
        <v>11537</v>
      </c>
      <c r="B296" s="4">
        <v>143</v>
      </c>
    </row>
    <row r="297" spans="1:2" x14ac:dyDescent="0.25">
      <c r="A297" s="3" t="s">
        <v>387</v>
      </c>
      <c r="B297" s="4">
        <v>818</v>
      </c>
    </row>
    <row r="298" spans="1:2" x14ac:dyDescent="0.25">
      <c r="A298" s="3" t="s">
        <v>1083</v>
      </c>
      <c r="B298" s="4">
        <v>1071</v>
      </c>
    </row>
    <row r="299" spans="1:2" x14ac:dyDescent="0.25">
      <c r="A299" s="3" t="s">
        <v>388</v>
      </c>
      <c r="B299" s="4">
        <v>846</v>
      </c>
    </row>
    <row r="300" spans="1:2" x14ac:dyDescent="0.25">
      <c r="A300" s="3" t="s">
        <v>12969</v>
      </c>
      <c r="B300" s="4">
        <v>1293</v>
      </c>
    </row>
    <row r="301" spans="1:2" x14ac:dyDescent="0.25">
      <c r="A301" s="3" t="s">
        <v>389</v>
      </c>
      <c r="B301" s="4">
        <v>434</v>
      </c>
    </row>
    <row r="302" spans="1:2" x14ac:dyDescent="0.25">
      <c r="A302" s="3" t="s">
        <v>390</v>
      </c>
      <c r="B302" s="4">
        <v>326</v>
      </c>
    </row>
    <row r="303" spans="1:2" x14ac:dyDescent="0.25">
      <c r="A303" s="3" t="s">
        <v>391</v>
      </c>
      <c r="B303" s="4">
        <v>144</v>
      </c>
    </row>
    <row r="304" spans="1:2" x14ac:dyDescent="0.25">
      <c r="A304" s="3" t="s">
        <v>392</v>
      </c>
      <c r="B304" s="4">
        <v>884</v>
      </c>
    </row>
    <row r="305" spans="1:2" x14ac:dyDescent="0.25">
      <c r="A305" s="3" t="s">
        <v>11538</v>
      </c>
      <c r="B305" s="4">
        <v>700</v>
      </c>
    </row>
    <row r="306" spans="1:2" x14ac:dyDescent="0.25">
      <c r="A306" s="3" t="s">
        <v>11539</v>
      </c>
      <c r="B306" s="4">
        <v>390</v>
      </c>
    </row>
    <row r="307" spans="1:2" x14ac:dyDescent="0.25">
      <c r="A307" s="3" t="s">
        <v>393</v>
      </c>
      <c r="B307" s="4">
        <v>1053</v>
      </c>
    </row>
    <row r="308" spans="1:2" x14ac:dyDescent="0.25">
      <c r="A308" s="3" t="s">
        <v>394</v>
      </c>
      <c r="B308" s="4">
        <v>649</v>
      </c>
    </row>
    <row r="309" spans="1:2" x14ac:dyDescent="0.25">
      <c r="A309" s="3" t="s">
        <v>11540</v>
      </c>
      <c r="B309" s="4">
        <v>491</v>
      </c>
    </row>
    <row r="310" spans="1:2" x14ac:dyDescent="0.25">
      <c r="A310" s="3" t="s">
        <v>11541</v>
      </c>
      <c r="B310" s="4">
        <v>1271</v>
      </c>
    </row>
    <row r="311" spans="1:2" x14ac:dyDescent="0.25">
      <c r="A311" s="3" t="s">
        <v>11542</v>
      </c>
      <c r="B311" s="4">
        <v>608</v>
      </c>
    </row>
    <row r="312" spans="1:2" x14ac:dyDescent="0.25">
      <c r="A312" s="3" t="s">
        <v>395</v>
      </c>
      <c r="B312" s="4">
        <v>849</v>
      </c>
    </row>
    <row r="313" spans="1:2" x14ac:dyDescent="0.25">
      <c r="A313" s="3" t="s">
        <v>11543</v>
      </c>
      <c r="B313" s="4">
        <v>1229</v>
      </c>
    </row>
    <row r="314" spans="1:2" x14ac:dyDescent="0.25">
      <c r="A314" s="3" t="s">
        <v>11544</v>
      </c>
      <c r="B314" s="4">
        <v>752</v>
      </c>
    </row>
    <row r="315" spans="1:2" x14ac:dyDescent="0.25">
      <c r="A315" s="3" t="s">
        <v>1084</v>
      </c>
      <c r="B315" s="4">
        <v>1075</v>
      </c>
    </row>
    <row r="316" spans="1:2" x14ac:dyDescent="0.25">
      <c r="A316" s="3" t="s">
        <v>11545</v>
      </c>
      <c r="B316" s="4">
        <v>442</v>
      </c>
    </row>
    <row r="317" spans="1:2" x14ac:dyDescent="0.25">
      <c r="A317" s="3" t="s">
        <v>396</v>
      </c>
      <c r="B317" s="4">
        <v>474</v>
      </c>
    </row>
    <row r="318" spans="1:2" x14ac:dyDescent="0.25">
      <c r="A318" s="3" t="s">
        <v>397</v>
      </c>
      <c r="B318" s="4">
        <v>672</v>
      </c>
    </row>
    <row r="319" spans="1:2" x14ac:dyDescent="0.25">
      <c r="A319" s="3" t="s">
        <v>398</v>
      </c>
      <c r="B319" s="4">
        <v>720</v>
      </c>
    </row>
    <row r="320" spans="1:2" x14ac:dyDescent="0.25">
      <c r="A320" s="3" t="s">
        <v>399</v>
      </c>
      <c r="B320" s="4">
        <v>945</v>
      </c>
    </row>
    <row r="321" spans="1:2" x14ac:dyDescent="0.25">
      <c r="A321" s="3" t="s">
        <v>11546</v>
      </c>
      <c r="B321" s="4">
        <v>504</v>
      </c>
    </row>
    <row r="322" spans="1:2" x14ac:dyDescent="0.25">
      <c r="A322" s="3" t="s">
        <v>11547</v>
      </c>
      <c r="B322" s="4">
        <v>394</v>
      </c>
    </row>
    <row r="323" spans="1:2" x14ac:dyDescent="0.25">
      <c r="A323" s="3" t="s">
        <v>400</v>
      </c>
      <c r="B323" s="4">
        <v>1016</v>
      </c>
    </row>
    <row r="324" spans="1:2" x14ac:dyDescent="0.25">
      <c r="A324" s="3" t="s">
        <v>401</v>
      </c>
      <c r="B324" s="4">
        <v>863</v>
      </c>
    </row>
    <row r="325" spans="1:2" x14ac:dyDescent="0.25">
      <c r="A325" s="3" t="s">
        <v>402</v>
      </c>
      <c r="B325" s="4">
        <v>536</v>
      </c>
    </row>
    <row r="326" spans="1:2" x14ac:dyDescent="0.25">
      <c r="A326" s="3" t="s">
        <v>403</v>
      </c>
      <c r="B326" s="4">
        <v>145</v>
      </c>
    </row>
    <row r="327" spans="1:2" x14ac:dyDescent="0.25">
      <c r="A327" s="3" t="s">
        <v>11548</v>
      </c>
      <c r="B327" s="4">
        <v>1151</v>
      </c>
    </row>
    <row r="328" spans="1:2" x14ac:dyDescent="0.25">
      <c r="A328" s="3" t="s">
        <v>404</v>
      </c>
      <c r="B328" s="4">
        <v>616</v>
      </c>
    </row>
    <row r="329" spans="1:2" x14ac:dyDescent="0.25">
      <c r="A329" s="3" t="s">
        <v>405</v>
      </c>
      <c r="B329" s="4">
        <v>737</v>
      </c>
    </row>
    <row r="330" spans="1:2" x14ac:dyDescent="0.25">
      <c r="A330" s="3" t="s">
        <v>406</v>
      </c>
      <c r="B330" s="4">
        <v>731</v>
      </c>
    </row>
    <row r="331" spans="1:2" x14ac:dyDescent="0.25">
      <c r="A331" s="3" t="s">
        <v>407</v>
      </c>
      <c r="B331" s="4">
        <v>146</v>
      </c>
    </row>
    <row r="332" spans="1:2" x14ac:dyDescent="0.25">
      <c r="A332" s="3" t="s">
        <v>408</v>
      </c>
      <c r="B332" s="4">
        <v>371</v>
      </c>
    </row>
    <row r="333" spans="1:2" x14ac:dyDescent="0.25">
      <c r="A333" s="3" t="s">
        <v>11549</v>
      </c>
      <c r="B333" s="4">
        <v>1243</v>
      </c>
    </row>
    <row r="334" spans="1:2" x14ac:dyDescent="0.25">
      <c r="A334" s="3" t="s">
        <v>11550</v>
      </c>
      <c r="B334" s="4">
        <v>1250</v>
      </c>
    </row>
    <row r="335" spans="1:2" x14ac:dyDescent="0.25">
      <c r="A335" s="3" t="s">
        <v>11551</v>
      </c>
      <c r="B335" s="4">
        <v>1251</v>
      </c>
    </row>
    <row r="336" spans="1:2" x14ac:dyDescent="0.25">
      <c r="A336" s="3" t="s">
        <v>11552</v>
      </c>
      <c r="B336" s="4">
        <v>1252</v>
      </c>
    </row>
    <row r="337" spans="1:2" x14ac:dyDescent="0.25">
      <c r="A337" s="3" t="s">
        <v>11553</v>
      </c>
      <c r="B337" s="4">
        <v>1253</v>
      </c>
    </row>
    <row r="338" spans="1:2" x14ac:dyDescent="0.25">
      <c r="A338" s="3" t="s">
        <v>11554</v>
      </c>
      <c r="B338" s="4">
        <v>1247</v>
      </c>
    </row>
    <row r="339" spans="1:2" x14ac:dyDescent="0.25">
      <c r="A339" s="3" t="s">
        <v>11555</v>
      </c>
      <c r="B339" s="4">
        <v>1248</v>
      </c>
    </row>
    <row r="340" spans="1:2" x14ac:dyDescent="0.25">
      <c r="A340" s="3" t="s">
        <v>11556</v>
      </c>
      <c r="B340" s="4">
        <v>1245</v>
      </c>
    </row>
    <row r="341" spans="1:2" x14ac:dyDescent="0.25">
      <c r="A341" s="3" t="s">
        <v>11557</v>
      </c>
      <c r="B341" s="4">
        <v>1255</v>
      </c>
    </row>
    <row r="342" spans="1:2" x14ac:dyDescent="0.25">
      <c r="A342" s="3" t="s">
        <v>11558</v>
      </c>
      <c r="B342" s="4">
        <v>1256</v>
      </c>
    </row>
    <row r="343" spans="1:2" x14ac:dyDescent="0.25">
      <c r="A343" s="3" t="s">
        <v>11559</v>
      </c>
      <c r="B343" s="4">
        <v>1257</v>
      </c>
    </row>
    <row r="344" spans="1:2" x14ac:dyDescent="0.25">
      <c r="A344" s="3" t="s">
        <v>11560</v>
      </c>
      <c r="B344" s="4">
        <v>1258</v>
      </c>
    </row>
    <row r="345" spans="1:2" x14ac:dyDescent="0.25">
      <c r="A345" s="3" t="s">
        <v>11561</v>
      </c>
      <c r="B345" s="4">
        <v>1265</v>
      </c>
    </row>
    <row r="346" spans="1:2" x14ac:dyDescent="0.25">
      <c r="A346" s="3" t="s">
        <v>11562</v>
      </c>
      <c r="B346" s="4">
        <v>1259</v>
      </c>
    </row>
    <row r="347" spans="1:2" x14ac:dyDescent="0.25">
      <c r="A347" s="3" t="s">
        <v>11563</v>
      </c>
      <c r="B347" s="4">
        <v>1254</v>
      </c>
    </row>
    <row r="348" spans="1:2" x14ac:dyDescent="0.25">
      <c r="A348" s="3" t="s">
        <v>11564</v>
      </c>
      <c r="B348" s="4">
        <v>1260</v>
      </c>
    </row>
    <row r="349" spans="1:2" x14ac:dyDescent="0.25">
      <c r="A349" s="3" t="s">
        <v>11565</v>
      </c>
      <c r="B349" s="4">
        <v>1249</v>
      </c>
    </row>
    <row r="350" spans="1:2" x14ac:dyDescent="0.25">
      <c r="A350" s="3" t="s">
        <v>11566</v>
      </c>
      <c r="B350" s="4">
        <v>1246</v>
      </c>
    </row>
    <row r="351" spans="1:2" x14ac:dyDescent="0.25">
      <c r="A351" s="3" t="s">
        <v>11567</v>
      </c>
      <c r="B351" s="4">
        <v>1261</v>
      </c>
    </row>
    <row r="352" spans="1:2" x14ac:dyDescent="0.25">
      <c r="A352" s="3" t="s">
        <v>11568</v>
      </c>
      <c r="B352" s="4">
        <v>1262</v>
      </c>
    </row>
    <row r="353" spans="1:2" x14ac:dyDescent="0.25">
      <c r="A353" s="3" t="s">
        <v>11569</v>
      </c>
      <c r="B353" s="4">
        <v>1263</v>
      </c>
    </row>
    <row r="354" spans="1:2" x14ac:dyDescent="0.25">
      <c r="A354" s="3" t="s">
        <v>11570</v>
      </c>
      <c r="B354" s="4">
        <v>1244</v>
      </c>
    </row>
    <row r="355" spans="1:2" x14ac:dyDescent="0.25">
      <c r="A355" s="3" t="s">
        <v>11571</v>
      </c>
      <c r="B355" s="4">
        <v>1264</v>
      </c>
    </row>
    <row r="356" spans="1:2" x14ac:dyDescent="0.25">
      <c r="A356" s="3" t="s">
        <v>409</v>
      </c>
      <c r="B356" s="4">
        <v>813</v>
      </c>
    </row>
    <row r="357" spans="1:2" x14ac:dyDescent="0.25">
      <c r="A357" s="3" t="s">
        <v>11572</v>
      </c>
      <c r="B357" s="4">
        <v>313</v>
      </c>
    </row>
    <row r="358" spans="1:2" x14ac:dyDescent="0.25">
      <c r="A358" s="3" t="s">
        <v>410</v>
      </c>
      <c r="B358" s="4">
        <v>858</v>
      </c>
    </row>
    <row r="359" spans="1:2" x14ac:dyDescent="0.25">
      <c r="A359" s="3" t="s">
        <v>411</v>
      </c>
      <c r="B359" s="4">
        <v>686</v>
      </c>
    </row>
    <row r="360" spans="1:2" x14ac:dyDescent="0.25">
      <c r="A360" s="3" t="s">
        <v>11573</v>
      </c>
      <c r="B360" s="4">
        <v>147</v>
      </c>
    </row>
    <row r="361" spans="1:2" x14ac:dyDescent="0.25">
      <c r="A361" s="3" t="s">
        <v>11574</v>
      </c>
      <c r="B361" s="4">
        <v>1190</v>
      </c>
    </row>
    <row r="362" spans="1:2" x14ac:dyDescent="0.25">
      <c r="A362" s="3" t="s">
        <v>412</v>
      </c>
      <c r="B362" s="4">
        <v>232</v>
      </c>
    </row>
    <row r="363" spans="1:2" x14ac:dyDescent="0.25">
      <c r="A363" s="3" t="s">
        <v>413</v>
      </c>
      <c r="B363" s="4">
        <v>786</v>
      </c>
    </row>
    <row r="364" spans="1:2" x14ac:dyDescent="0.25">
      <c r="A364" s="3" t="s">
        <v>414</v>
      </c>
      <c r="B364" s="4">
        <v>415</v>
      </c>
    </row>
    <row r="365" spans="1:2" x14ac:dyDescent="0.25">
      <c r="A365" s="3" t="s">
        <v>11575</v>
      </c>
      <c r="B365" s="4">
        <v>624</v>
      </c>
    </row>
    <row r="366" spans="1:2" x14ac:dyDescent="0.25">
      <c r="A366" s="3" t="s">
        <v>415</v>
      </c>
      <c r="B366" s="4">
        <v>1054</v>
      </c>
    </row>
    <row r="367" spans="1:2" x14ac:dyDescent="0.25">
      <c r="A367" s="3" t="s">
        <v>416</v>
      </c>
      <c r="B367" s="4">
        <v>149</v>
      </c>
    </row>
    <row r="368" spans="1:2" x14ac:dyDescent="0.25">
      <c r="A368" s="3" t="s">
        <v>417</v>
      </c>
      <c r="B368" s="4">
        <v>341</v>
      </c>
    </row>
    <row r="369" spans="1:2" x14ac:dyDescent="0.25">
      <c r="A369" s="3" t="s">
        <v>418</v>
      </c>
      <c r="B369" s="4">
        <v>150</v>
      </c>
    </row>
    <row r="370" spans="1:2" x14ac:dyDescent="0.25">
      <c r="A370" s="3" t="s">
        <v>419</v>
      </c>
      <c r="B370" s="4">
        <v>455</v>
      </c>
    </row>
    <row r="371" spans="1:2" x14ac:dyDescent="0.25">
      <c r="A371" s="3" t="s">
        <v>420</v>
      </c>
      <c r="B371" s="4">
        <v>842</v>
      </c>
    </row>
    <row r="372" spans="1:2" x14ac:dyDescent="0.25">
      <c r="A372" s="3" t="s">
        <v>421</v>
      </c>
      <c r="B372" s="4">
        <v>342</v>
      </c>
    </row>
    <row r="373" spans="1:2" x14ac:dyDescent="0.25">
      <c r="A373" s="3" t="s">
        <v>422</v>
      </c>
      <c r="B373" s="4">
        <v>998</v>
      </c>
    </row>
    <row r="374" spans="1:2" x14ac:dyDescent="0.25">
      <c r="A374" s="3" t="s">
        <v>423</v>
      </c>
      <c r="B374" s="4">
        <v>996</v>
      </c>
    </row>
    <row r="375" spans="1:2" x14ac:dyDescent="0.25">
      <c r="A375" s="3" t="s">
        <v>424</v>
      </c>
      <c r="B375" s="4">
        <v>997</v>
      </c>
    </row>
    <row r="376" spans="1:2" x14ac:dyDescent="0.25">
      <c r="A376" s="3" t="s">
        <v>425</v>
      </c>
      <c r="B376" s="4">
        <v>673</v>
      </c>
    </row>
    <row r="377" spans="1:2" x14ac:dyDescent="0.25">
      <c r="A377" s="3" t="s">
        <v>11576</v>
      </c>
      <c r="B377" s="4">
        <v>151</v>
      </c>
    </row>
    <row r="378" spans="1:2" x14ac:dyDescent="0.25">
      <c r="A378" s="3" t="s">
        <v>11577</v>
      </c>
      <c r="B378" s="4">
        <v>664</v>
      </c>
    </row>
    <row r="379" spans="1:2" x14ac:dyDescent="0.25">
      <c r="A379" s="3" t="s">
        <v>11578</v>
      </c>
      <c r="B379" s="4">
        <v>558</v>
      </c>
    </row>
    <row r="380" spans="1:2" x14ac:dyDescent="0.25">
      <c r="A380" s="3" t="s">
        <v>11579</v>
      </c>
      <c r="B380" s="4">
        <v>152</v>
      </c>
    </row>
    <row r="381" spans="1:2" x14ac:dyDescent="0.25">
      <c r="A381" s="3" t="s">
        <v>426</v>
      </c>
      <c r="B381" s="4">
        <v>148</v>
      </c>
    </row>
    <row r="382" spans="1:2" x14ac:dyDescent="0.25">
      <c r="A382" s="3" t="s">
        <v>427</v>
      </c>
      <c r="B382" s="4">
        <v>568</v>
      </c>
    </row>
    <row r="383" spans="1:2" x14ac:dyDescent="0.25">
      <c r="A383" s="3" t="s">
        <v>11580</v>
      </c>
      <c r="B383" s="4">
        <v>1242</v>
      </c>
    </row>
    <row r="384" spans="1:2" x14ac:dyDescent="0.25">
      <c r="A384" s="3" t="s">
        <v>11581</v>
      </c>
      <c r="B384" s="4">
        <v>378</v>
      </c>
    </row>
    <row r="385" spans="1:2" x14ac:dyDescent="0.25">
      <c r="A385" s="3" t="s">
        <v>11582</v>
      </c>
      <c r="B385" s="4">
        <v>447</v>
      </c>
    </row>
    <row r="386" spans="1:2" x14ac:dyDescent="0.25">
      <c r="A386" s="3" t="s">
        <v>11583</v>
      </c>
      <c r="B386" s="4">
        <v>1203</v>
      </c>
    </row>
    <row r="387" spans="1:2" x14ac:dyDescent="0.25">
      <c r="A387" s="3" t="s">
        <v>428</v>
      </c>
      <c r="B387" s="4">
        <v>778</v>
      </c>
    </row>
    <row r="388" spans="1:2" x14ac:dyDescent="0.25">
      <c r="A388" s="3" t="s">
        <v>11584</v>
      </c>
      <c r="B388" s="4">
        <v>1158</v>
      </c>
    </row>
    <row r="389" spans="1:2" x14ac:dyDescent="0.25">
      <c r="A389" s="3" t="s">
        <v>11585</v>
      </c>
      <c r="B389" s="4">
        <v>1231</v>
      </c>
    </row>
    <row r="390" spans="1:2" x14ac:dyDescent="0.25">
      <c r="A390" s="3" t="s">
        <v>429</v>
      </c>
      <c r="B390" s="4">
        <v>1055</v>
      </c>
    </row>
    <row r="391" spans="1:2" x14ac:dyDescent="0.25">
      <c r="A391" s="3" t="s">
        <v>11586</v>
      </c>
      <c r="B391" s="4">
        <v>1154</v>
      </c>
    </row>
    <row r="392" spans="1:2" x14ac:dyDescent="0.25">
      <c r="A392" s="3" t="s">
        <v>430</v>
      </c>
      <c r="B392" s="4">
        <v>389</v>
      </c>
    </row>
    <row r="393" spans="1:2" x14ac:dyDescent="0.25">
      <c r="A393" s="3" t="s">
        <v>431</v>
      </c>
      <c r="B393" s="4">
        <v>994</v>
      </c>
    </row>
    <row r="394" spans="1:2" x14ac:dyDescent="0.25">
      <c r="A394" s="3" t="s">
        <v>432</v>
      </c>
      <c r="B394" s="4">
        <v>957</v>
      </c>
    </row>
    <row r="395" spans="1:2" x14ac:dyDescent="0.25">
      <c r="A395" s="3" t="s">
        <v>433</v>
      </c>
      <c r="B395" s="4">
        <v>995</v>
      </c>
    </row>
    <row r="396" spans="1:2" x14ac:dyDescent="0.25">
      <c r="A396" s="3" t="s">
        <v>11587</v>
      </c>
      <c r="B396" s="4">
        <v>592</v>
      </c>
    </row>
    <row r="397" spans="1:2" x14ac:dyDescent="0.25">
      <c r="A397" s="3" t="s">
        <v>434</v>
      </c>
      <c r="B397" s="4">
        <v>418</v>
      </c>
    </row>
    <row r="398" spans="1:2" x14ac:dyDescent="0.25">
      <c r="A398" s="3" t="s">
        <v>435</v>
      </c>
      <c r="B398" s="4">
        <v>10</v>
      </c>
    </row>
    <row r="399" spans="1:2" x14ac:dyDescent="0.25">
      <c r="A399" s="3" t="s">
        <v>436</v>
      </c>
      <c r="B399" s="4">
        <v>133</v>
      </c>
    </row>
    <row r="400" spans="1:2" x14ac:dyDescent="0.25">
      <c r="A400" s="3" t="s">
        <v>437</v>
      </c>
      <c r="B400" s="4">
        <v>134</v>
      </c>
    </row>
    <row r="401" spans="1:2" x14ac:dyDescent="0.25">
      <c r="A401" s="3" t="s">
        <v>11588</v>
      </c>
      <c r="B401" s="4">
        <v>1274</v>
      </c>
    </row>
    <row r="402" spans="1:2" x14ac:dyDescent="0.25">
      <c r="A402" s="3" t="s">
        <v>438</v>
      </c>
      <c r="B402" s="4">
        <v>123</v>
      </c>
    </row>
    <row r="403" spans="1:2" x14ac:dyDescent="0.25">
      <c r="A403" s="3" t="s">
        <v>11589</v>
      </c>
      <c r="B403" s="4">
        <v>1270</v>
      </c>
    </row>
    <row r="404" spans="1:2" x14ac:dyDescent="0.25">
      <c r="A404" s="3" t="s">
        <v>439</v>
      </c>
      <c r="B404" s="4">
        <v>610</v>
      </c>
    </row>
    <row r="405" spans="1:2" x14ac:dyDescent="0.25">
      <c r="A405" s="3" t="s">
        <v>11590</v>
      </c>
      <c r="B405" s="4">
        <v>154</v>
      </c>
    </row>
    <row r="406" spans="1:2" x14ac:dyDescent="0.25">
      <c r="A406" s="3" t="s">
        <v>11591</v>
      </c>
      <c r="B406" s="4">
        <v>754</v>
      </c>
    </row>
    <row r="407" spans="1:2" x14ac:dyDescent="0.25">
      <c r="A407" s="3" t="s">
        <v>440</v>
      </c>
      <c r="B407" s="4">
        <v>639</v>
      </c>
    </row>
    <row r="408" spans="1:2" x14ac:dyDescent="0.25">
      <c r="A408" s="3" t="s">
        <v>441</v>
      </c>
      <c r="B408" s="4">
        <v>668</v>
      </c>
    </row>
    <row r="409" spans="1:2" x14ac:dyDescent="0.25">
      <c r="A409" s="3" t="s">
        <v>442</v>
      </c>
      <c r="B409" s="4">
        <v>11</v>
      </c>
    </row>
    <row r="410" spans="1:2" x14ac:dyDescent="0.25">
      <c r="A410" s="3" t="s">
        <v>11592</v>
      </c>
      <c r="B410" s="4">
        <v>155</v>
      </c>
    </row>
    <row r="411" spans="1:2" x14ac:dyDescent="0.25">
      <c r="A411" s="3" t="s">
        <v>443</v>
      </c>
      <c r="B411" s="4">
        <v>1038</v>
      </c>
    </row>
    <row r="412" spans="1:2" x14ac:dyDescent="0.25">
      <c r="A412" s="3" t="s">
        <v>444</v>
      </c>
      <c r="B412" s="4">
        <v>137</v>
      </c>
    </row>
    <row r="413" spans="1:2" x14ac:dyDescent="0.25">
      <c r="A413" s="3" t="s">
        <v>445</v>
      </c>
      <c r="B413" s="4">
        <v>138</v>
      </c>
    </row>
    <row r="414" spans="1:2" x14ac:dyDescent="0.25">
      <c r="A414" s="3" t="s">
        <v>11593</v>
      </c>
      <c r="B414" s="4">
        <v>429</v>
      </c>
    </row>
    <row r="415" spans="1:2" x14ac:dyDescent="0.25">
      <c r="A415" s="3" t="s">
        <v>446</v>
      </c>
      <c r="B415" s="4">
        <v>682</v>
      </c>
    </row>
    <row r="416" spans="1:2" x14ac:dyDescent="0.25">
      <c r="A416" s="3" t="s">
        <v>11594</v>
      </c>
      <c r="B416" s="4">
        <v>636</v>
      </c>
    </row>
    <row r="417" spans="1:2" x14ac:dyDescent="0.25">
      <c r="A417" s="3" t="s">
        <v>447</v>
      </c>
      <c r="B417" s="4">
        <v>417</v>
      </c>
    </row>
    <row r="418" spans="1:2" x14ac:dyDescent="0.25">
      <c r="A418" s="3" t="s">
        <v>448</v>
      </c>
      <c r="B418" s="4">
        <v>3</v>
      </c>
    </row>
    <row r="419" spans="1:2" x14ac:dyDescent="0.25">
      <c r="A419" s="3" t="s">
        <v>11595</v>
      </c>
      <c r="B419" s="4">
        <v>156</v>
      </c>
    </row>
    <row r="420" spans="1:2" x14ac:dyDescent="0.25">
      <c r="A420" s="3" t="s">
        <v>449</v>
      </c>
      <c r="B420" s="4">
        <v>835</v>
      </c>
    </row>
    <row r="421" spans="1:2" x14ac:dyDescent="0.25">
      <c r="A421" s="3" t="s">
        <v>450</v>
      </c>
      <c r="B421" s="4">
        <v>303</v>
      </c>
    </row>
    <row r="422" spans="1:2" x14ac:dyDescent="0.25">
      <c r="A422" s="3" t="s">
        <v>11596</v>
      </c>
      <c r="B422" s="4">
        <v>159</v>
      </c>
    </row>
    <row r="423" spans="1:2" x14ac:dyDescent="0.25">
      <c r="A423" s="3" t="s">
        <v>11597</v>
      </c>
      <c r="B423" s="4">
        <v>1227</v>
      </c>
    </row>
    <row r="424" spans="1:2" x14ac:dyDescent="0.25">
      <c r="A424" s="3" t="s">
        <v>1085</v>
      </c>
      <c r="B424" s="4">
        <v>1134</v>
      </c>
    </row>
    <row r="425" spans="1:2" x14ac:dyDescent="0.25">
      <c r="A425" s="3" t="s">
        <v>11598</v>
      </c>
      <c r="B425" s="4">
        <v>160</v>
      </c>
    </row>
    <row r="426" spans="1:2" x14ac:dyDescent="0.25">
      <c r="A426" s="3" t="s">
        <v>1086</v>
      </c>
      <c r="B426" s="4">
        <v>481</v>
      </c>
    </row>
    <row r="427" spans="1:2" x14ac:dyDescent="0.25">
      <c r="A427" s="3" t="s">
        <v>451</v>
      </c>
      <c r="B427" s="4">
        <v>379</v>
      </c>
    </row>
    <row r="428" spans="1:2" x14ac:dyDescent="0.25">
      <c r="A428" s="3" t="s">
        <v>452</v>
      </c>
      <c r="B428" s="4">
        <v>1056</v>
      </c>
    </row>
    <row r="429" spans="1:2" x14ac:dyDescent="0.25">
      <c r="A429" s="3" t="s">
        <v>453</v>
      </c>
      <c r="B429" s="4">
        <v>162</v>
      </c>
    </row>
    <row r="430" spans="1:2" x14ac:dyDescent="0.25">
      <c r="A430" s="3" t="s">
        <v>454</v>
      </c>
      <c r="B430" s="4">
        <v>707</v>
      </c>
    </row>
    <row r="431" spans="1:2" x14ac:dyDescent="0.25">
      <c r="A431" s="3" t="s">
        <v>455</v>
      </c>
      <c r="B431" s="4">
        <v>1040</v>
      </c>
    </row>
    <row r="432" spans="1:2" x14ac:dyDescent="0.25">
      <c r="A432" s="3" t="s">
        <v>11599</v>
      </c>
      <c r="B432" s="4">
        <v>163</v>
      </c>
    </row>
    <row r="433" spans="1:2" x14ac:dyDescent="0.25">
      <c r="A433" s="3" t="s">
        <v>456</v>
      </c>
      <c r="B433" s="4">
        <v>607</v>
      </c>
    </row>
    <row r="434" spans="1:2" x14ac:dyDescent="0.25">
      <c r="A434" s="3" t="s">
        <v>11600</v>
      </c>
      <c r="B434" s="4">
        <v>629</v>
      </c>
    </row>
    <row r="435" spans="1:2" x14ac:dyDescent="0.25">
      <c r="A435" s="3" t="s">
        <v>457</v>
      </c>
      <c r="B435" s="4">
        <v>164</v>
      </c>
    </row>
    <row r="436" spans="1:2" x14ac:dyDescent="0.25">
      <c r="A436" s="3" t="s">
        <v>11601</v>
      </c>
      <c r="B436" s="4">
        <v>838</v>
      </c>
    </row>
    <row r="437" spans="1:2" x14ac:dyDescent="0.25">
      <c r="A437" s="3" t="s">
        <v>12970</v>
      </c>
      <c r="B437" s="4">
        <v>1306</v>
      </c>
    </row>
    <row r="438" spans="1:2" x14ac:dyDescent="0.25">
      <c r="A438" s="3" t="s">
        <v>11602</v>
      </c>
      <c r="B438" s="4">
        <v>1193</v>
      </c>
    </row>
    <row r="439" spans="1:2" x14ac:dyDescent="0.25">
      <c r="A439" s="3" t="s">
        <v>12971</v>
      </c>
      <c r="B439" s="4">
        <v>1307</v>
      </c>
    </row>
    <row r="440" spans="1:2" x14ac:dyDescent="0.25">
      <c r="A440" s="3" t="s">
        <v>458</v>
      </c>
      <c r="B440" s="4">
        <v>1057</v>
      </c>
    </row>
    <row r="441" spans="1:2" x14ac:dyDescent="0.25">
      <c r="A441" s="3" t="s">
        <v>459</v>
      </c>
      <c r="B441" s="4">
        <v>165</v>
      </c>
    </row>
    <row r="442" spans="1:2" x14ac:dyDescent="0.25">
      <c r="A442" s="3" t="s">
        <v>1087</v>
      </c>
      <c r="B442" s="4">
        <v>1078</v>
      </c>
    </row>
    <row r="443" spans="1:2" x14ac:dyDescent="0.25">
      <c r="A443" s="3" t="s">
        <v>11603</v>
      </c>
      <c r="B443" s="4">
        <v>529</v>
      </c>
    </row>
    <row r="444" spans="1:2" x14ac:dyDescent="0.25">
      <c r="A444" s="3" t="s">
        <v>460</v>
      </c>
      <c r="B444" s="4">
        <v>166</v>
      </c>
    </row>
    <row r="445" spans="1:2" x14ac:dyDescent="0.25">
      <c r="A445" s="3" t="s">
        <v>11604</v>
      </c>
      <c r="B445" s="4">
        <v>571</v>
      </c>
    </row>
    <row r="446" spans="1:2" x14ac:dyDescent="0.25">
      <c r="A446" s="3" t="s">
        <v>11605</v>
      </c>
      <c r="B446" s="4">
        <v>414</v>
      </c>
    </row>
    <row r="447" spans="1:2" x14ac:dyDescent="0.25">
      <c r="A447" s="3" t="s">
        <v>461</v>
      </c>
      <c r="B447" s="4">
        <v>604</v>
      </c>
    </row>
    <row r="448" spans="1:2" x14ac:dyDescent="0.25">
      <c r="A448" s="3" t="s">
        <v>462</v>
      </c>
      <c r="B448" s="4">
        <v>895</v>
      </c>
    </row>
    <row r="449" spans="1:2" x14ac:dyDescent="0.25">
      <c r="A449" s="3" t="s">
        <v>463</v>
      </c>
      <c r="B449" s="4">
        <v>746</v>
      </c>
    </row>
    <row r="450" spans="1:2" x14ac:dyDescent="0.25">
      <c r="A450" s="3" t="s">
        <v>11606</v>
      </c>
      <c r="B450" s="4">
        <v>896</v>
      </c>
    </row>
    <row r="451" spans="1:2" x14ac:dyDescent="0.25">
      <c r="A451" s="3" t="s">
        <v>11607</v>
      </c>
      <c r="B451" s="4">
        <v>898</v>
      </c>
    </row>
    <row r="452" spans="1:2" x14ac:dyDescent="0.25">
      <c r="A452" s="3" t="s">
        <v>464</v>
      </c>
      <c r="B452" s="4">
        <v>52</v>
      </c>
    </row>
    <row r="453" spans="1:2" x14ac:dyDescent="0.25">
      <c r="A453" s="3" t="s">
        <v>465</v>
      </c>
      <c r="B453" s="4">
        <v>54</v>
      </c>
    </row>
    <row r="454" spans="1:2" x14ac:dyDescent="0.25">
      <c r="A454" s="3" t="s">
        <v>466</v>
      </c>
      <c r="B454" s="4">
        <v>56</v>
      </c>
    </row>
    <row r="455" spans="1:2" x14ac:dyDescent="0.25">
      <c r="A455" s="3" t="s">
        <v>467</v>
      </c>
      <c r="B455" s="4">
        <v>894</v>
      </c>
    </row>
    <row r="456" spans="1:2" x14ac:dyDescent="0.25">
      <c r="A456" s="3" t="s">
        <v>468</v>
      </c>
      <c r="B456" s="4">
        <v>891</v>
      </c>
    </row>
    <row r="457" spans="1:2" x14ac:dyDescent="0.25">
      <c r="A457" s="3" t="s">
        <v>469</v>
      </c>
      <c r="B457" s="4">
        <v>892</v>
      </c>
    </row>
    <row r="458" spans="1:2" x14ac:dyDescent="0.25">
      <c r="A458" s="3" t="s">
        <v>470</v>
      </c>
      <c r="B458" s="4">
        <v>893</v>
      </c>
    </row>
    <row r="459" spans="1:2" x14ac:dyDescent="0.25">
      <c r="A459" s="3" t="s">
        <v>471</v>
      </c>
      <c r="B459" s="4">
        <v>53</v>
      </c>
    </row>
    <row r="460" spans="1:2" x14ac:dyDescent="0.25">
      <c r="A460" s="3" t="s">
        <v>472</v>
      </c>
      <c r="B460" s="4">
        <v>55</v>
      </c>
    </row>
    <row r="461" spans="1:2" x14ac:dyDescent="0.25">
      <c r="A461" s="3" t="s">
        <v>473</v>
      </c>
      <c r="B461" s="4">
        <v>373</v>
      </c>
    </row>
    <row r="462" spans="1:2" x14ac:dyDescent="0.25">
      <c r="A462" s="3" t="s">
        <v>474</v>
      </c>
      <c r="B462" s="4">
        <v>1058</v>
      </c>
    </row>
    <row r="463" spans="1:2" x14ac:dyDescent="0.25">
      <c r="A463" s="3" t="s">
        <v>11608</v>
      </c>
      <c r="B463" s="4">
        <v>168</v>
      </c>
    </row>
    <row r="464" spans="1:2" x14ac:dyDescent="0.25">
      <c r="A464" s="3" t="s">
        <v>475</v>
      </c>
      <c r="B464" s="4">
        <v>828</v>
      </c>
    </row>
    <row r="465" spans="1:2" x14ac:dyDescent="0.25">
      <c r="A465" s="3" t="s">
        <v>1088</v>
      </c>
      <c r="B465" s="4">
        <v>1083</v>
      </c>
    </row>
    <row r="466" spans="1:2" x14ac:dyDescent="0.25">
      <c r="A466" s="3" t="s">
        <v>476</v>
      </c>
      <c r="B466" s="4">
        <v>747</v>
      </c>
    </row>
    <row r="467" spans="1:2" x14ac:dyDescent="0.25">
      <c r="A467" s="3" t="s">
        <v>477</v>
      </c>
      <c r="B467" s="4">
        <v>900</v>
      </c>
    </row>
    <row r="468" spans="1:2" x14ac:dyDescent="0.25">
      <c r="A468" s="3" t="s">
        <v>478</v>
      </c>
      <c r="B468" s="4">
        <v>899</v>
      </c>
    </row>
    <row r="469" spans="1:2" x14ac:dyDescent="0.25">
      <c r="A469" s="3" t="s">
        <v>479</v>
      </c>
      <c r="B469" s="4">
        <v>897</v>
      </c>
    </row>
    <row r="470" spans="1:2" x14ac:dyDescent="0.25">
      <c r="A470" s="3" t="s">
        <v>480</v>
      </c>
      <c r="B470" s="4">
        <v>169</v>
      </c>
    </row>
    <row r="471" spans="1:2" x14ac:dyDescent="0.25">
      <c r="A471" s="3" t="s">
        <v>481</v>
      </c>
      <c r="B471" s="4">
        <v>904</v>
      </c>
    </row>
    <row r="472" spans="1:2" x14ac:dyDescent="0.25">
      <c r="A472" s="3" t="s">
        <v>482</v>
      </c>
      <c r="B472" s="4">
        <v>171</v>
      </c>
    </row>
    <row r="473" spans="1:2" x14ac:dyDescent="0.25">
      <c r="A473" s="3" t="s">
        <v>483</v>
      </c>
      <c r="B473" s="4">
        <v>172</v>
      </c>
    </row>
    <row r="474" spans="1:2" x14ac:dyDescent="0.25">
      <c r="A474" s="3" t="s">
        <v>484</v>
      </c>
      <c r="B474" s="4">
        <v>461</v>
      </c>
    </row>
    <row r="475" spans="1:2" x14ac:dyDescent="0.25">
      <c r="A475" s="3" t="s">
        <v>485</v>
      </c>
      <c r="B475" s="4">
        <v>477</v>
      </c>
    </row>
    <row r="476" spans="1:2" x14ac:dyDescent="0.25">
      <c r="A476" s="3" t="s">
        <v>486</v>
      </c>
      <c r="B476" s="4">
        <v>173</v>
      </c>
    </row>
    <row r="477" spans="1:2" x14ac:dyDescent="0.25">
      <c r="A477" s="3" t="s">
        <v>487</v>
      </c>
      <c r="B477" s="4">
        <v>653</v>
      </c>
    </row>
    <row r="478" spans="1:2" x14ac:dyDescent="0.25">
      <c r="A478" s="3" t="s">
        <v>488</v>
      </c>
      <c r="B478" s="4">
        <v>423</v>
      </c>
    </row>
    <row r="479" spans="1:2" x14ac:dyDescent="0.25">
      <c r="A479" s="3" t="s">
        <v>489</v>
      </c>
      <c r="B479" s="4">
        <v>174</v>
      </c>
    </row>
    <row r="480" spans="1:2" x14ac:dyDescent="0.25">
      <c r="A480" s="3" t="s">
        <v>490</v>
      </c>
      <c r="B480" s="4">
        <v>722</v>
      </c>
    </row>
    <row r="481" spans="1:2" x14ac:dyDescent="0.25">
      <c r="A481" s="3" t="s">
        <v>491</v>
      </c>
      <c r="B481" s="4">
        <v>683</v>
      </c>
    </row>
    <row r="482" spans="1:2" x14ac:dyDescent="0.25">
      <c r="A482" s="3" t="s">
        <v>11609</v>
      </c>
      <c r="B482" s="4">
        <v>511</v>
      </c>
    </row>
    <row r="483" spans="1:2" x14ac:dyDescent="0.25">
      <c r="A483" s="3" t="s">
        <v>11610</v>
      </c>
      <c r="B483" s="4">
        <v>1213</v>
      </c>
    </row>
    <row r="484" spans="1:2" x14ac:dyDescent="0.25">
      <c r="A484" s="3" t="s">
        <v>11611</v>
      </c>
      <c r="B484" s="4">
        <v>1220</v>
      </c>
    </row>
    <row r="485" spans="1:2" x14ac:dyDescent="0.25">
      <c r="A485" s="3" t="s">
        <v>492</v>
      </c>
      <c r="B485" s="4">
        <v>175</v>
      </c>
    </row>
    <row r="486" spans="1:2" x14ac:dyDescent="0.25">
      <c r="A486" s="3" t="s">
        <v>493</v>
      </c>
      <c r="B486" s="4">
        <v>19</v>
      </c>
    </row>
    <row r="487" spans="1:2" x14ac:dyDescent="0.25">
      <c r="A487" s="3" t="s">
        <v>494</v>
      </c>
      <c r="B487" s="4">
        <v>362</v>
      </c>
    </row>
    <row r="488" spans="1:2" x14ac:dyDescent="0.25">
      <c r="A488" s="3" t="s">
        <v>495</v>
      </c>
      <c r="B488" s="4">
        <v>176</v>
      </c>
    </row>
    <row r="489" spans="1:2" x14ac:dyDescent="0.25">
      <c r="A489" s="3" t="s">
        <v>11612</v>
      </c>
      <c r="B489" s="4">
        <v>157</v>
      </c>
    </row>
    <row r="490" spans="1:2" x14ac:dyDescent="0.25">
      <c r="A490" s="3" t="s">
        <v>11613</v>
      </c>
      <c r="B490" s="4">
        <v>178</v>
      </c>
    </row>
    <row r="491" spans="1:2" x14ac:dyDescent="0.25">
      <c r="A491" s="3" t="s">
        <v>496</v>
      </c>
      <c r="B491" s="4">
        <v>358</v>
      </c>
    </row>
    <row r="492" spans="1:2" x14ac:dyDescent="0.25">
      <c r="A492" s="3" t="s">
        <v>11614</v>
      </c>
      <c r="B492" s="4">
        <v>179</v>
      </c>
    </row>
    <row r="493" spans="1:2" x14ac:dyDescent="0.25">
      <c r="A493" s="3" t="s">
        <v>11615</v>
      </c>
      <c r="B493" s="4">
        <v>359</v>
      </c>
    </row>
    <row r="494" spans="1:2" x14ac:dyDescent="0.25">
      <c r="A494" s="3" t="s">
        <v>11616</v>
      </c>
      <c r="B494" s="4">
        <v>517</v>
      </c>
    </row>
    <row r="495" spans="1:2" x14ac:dyDescent="0.25">
      <c r="A495" s="3" t="s">
        <v>497</v>
      </c>
      <c r="B495" s="4">
        <v>161</v>
      </c>
    </row>
    <row r="496" spans="1:2" x14ac:dyDescent="0.25">
      <c r="A496" s="3" t="s">
        <v>12972</v>
      </c>
      <c r="B496" s="4">
        <v>1320</v>
      </c>
    </row>
    <row r="497" spans="1:2" x14ac:dyDescent="0.25">
      <c r="A497" s="3" t="s">
        <v>498</v>
      </c>
      <c r="B497" s="4">
        <v>180</v>
      </c>
    </row>
    <row r="498" spans="1:2" x14ac:dyDescent="0.25">
      <c r="A498" s="3" t="s">
        <v>499</v>
      </c>
      <c r="B498" s="4">
        <v>544</v>
      </c>
    </row>
    <row r="499" spans="1:2" x14ac:dyDescent="0.25">
      <c r="A499" s="3" t="s">
        <v>11617</v>
      </c>
      <c r="B499" s="4">
        <v>1219</v>
      </c>
    </row>
    <row r="500" spans="1:2" x14ac:dyDescent="0.25">
      <c r="A500" s="3" t="s">
        <v>11618</v>
      </c>
      <c r="B500" s="4">
        <v>633</v>
      </c>
    </row>
    <row r="501" spans="1:2" x14ac:dyDescent="0.25">
      <c r="A501" s="3" t="s">
        <v>500</v>
      </c>
      <c r="B501" s="4">
        <v>1035</v>
      </c>
    </row>
    <row r="502" spans="1:2" x14ac:dyDescent="0.25">
      <c r="A502" s="3" t="s">
        <v>11619</v>
      </c>
      <c r="B502" s="4">
        <v>525</v>
      </c>
    </row>
    <row r="503" spans="1:2" x14ac:dyDescent="0.25">
      <c r="A503" s="3" t="s">
        <v>11620</v>
      </c>
      <c r="B503" s="4">
        <v>1240</v>
      </c>
    </row>
    <row r="504" spans="1:2" x14ac:dyDescent="0.25">
      <c r="A504" s="3" t="s">
        <v>501</v>
      </c>
      <c r="B504" s="4">
        <v>476</v>
      </c>
    </row>
    <row r="505" spans="1:2" x14ac:dyDescent="0.25">
      <c r="A505" s="3" t="s">
        <v>502</v>
      </c>
      <c r="B505" s="4">
        <v>181</v>
      </c>
    </row>
    <row r="506" spans="1:2" x14ac:dyDescent="0.25">
      <c r="A506" s="3" t="s">
        <v>11621</v>
      </c>
      <c r="B506" s="4">
        <v>844</v>
      </c>
    </row>
    <row r="507" spans="1:2" x14ac:dyDescent="0.25">
      <c r="A507" s="3" t="s">
        <v>503</v>
      </c>
      <c r="B507" s="4">
        <v>246</v>
      </c>
    </row>
    <row r="508" spans="1:2" x14ac:dyDescent="0.25">
      <c r="A508" s="3" t="s">
        <v>504</v>
      </c>
      <c r="B508" s="4">
        <v>545</v>
      </c>
    </row>
    <row r="509" spans="1:2" x14ac:dyDescent="0.25">
      <c r="A509" s="3" t="s">
        <v>12973</v>
      </c>
      <c r="B509" s="4">
        <v>1387</v>
      </c>
    </row>
    <row r="510" spans="1:2" x14ac:dyDescent="0.25">
      <c r="A510" s="3" t="s">
        <v>505</v>
      </c>
      <c r="B510" s="4">
        <v>717</v>
      </c>
    </row>
    <row r="511" spans="1:2" x14ac:dyDescent="0.25">
      <c r="A511" s="3" t="s">
        <v>506</v>
      </c>
      <c r="B511" s="4">
        <v>802</v>
      </c>
    </row>
    <row r="512" spans="1:2" x14ac:dyDescent="0.25">
      <c r="A512" s="3" t="s">
        <v>507</v>
      </c>
      <c r="B512" s="4">
        <v>83</v>
      </c>
    </row>
    <row r="513" spans="1:2" x14ac:dyDescent="0.25">
      <c r="A513" s="3" t="s">
        <v>11622</v>
      </c>
      <c r="B513" s="4">
        <v>82</v>
      </c>
    </row>
    <row r="514" spans="1:2" x14ac:dyDescent="0.25">
      <c r="A514" s="3" t="s">
        <v>508</v>
      </c>
      <c r="B514" s="4">
        <v>561</v>
      </c>
    </row>
    <row r="515" spans="1:2" x14ac:dyDescent="0.25">
      <c r="A515" s="3" t="s">
        <v>11623</v>
      </c>
      <c r="B515" s="4">
        <v>182</v>
      </c>
    </row>
    <row r="516" spans="1:2" x14ac:dyDescent="0.25">
      <c r="A516" s="3" t="s">
        <v>11624</v>
      </c>
      <c r="B516" s="4">
        <v>771</v>
      </c>
    </row>
    <row r="517" spans="1:2" x14ac:dyDescent="0.25">
      <c r="A517" s="3" t="s">
        <v>11625</v>
      </c>
      <c r="B517" s="4">
        <v>1045</v>
      </c>
    </row>
    <row r="518" spans="1:2" x14ac:dyDescent="0.25">
      <c r="A518" s="3" t="s">
        <v>509</v>
      </c>
      <c r="B518" s="4">
        <v>648</v>
      </c>
    </row>
    <row r="519" spans="1:2" x14ac:dyDescent="0.25">
      <c r="A519" s="3" t="s">
        <v>1089</v>
      </c>
      <c r="B519" s="4">
        <v>1099</v>
      </c>
    </row>
    <row r="520" spans="1:2" x14ac:dyDescent="0.25">
      <c r="A520" s="3" t="s">
        <v>510</v>
      </c>
      <c r="B520" s="4">
        <v>733</v>
      </c>
    </row>
    <row r="521" spans="1:2" x14ac:dyDescent="0.25">
      <c r="A521" s="3" t="s">
        <v>511</v>
      </c>
      <c r="B521" s="4">
        <v>798</v>
      </c>
    </row>
    <row r="522" spans="1:2" x14ac:dyDescent="0.25">
      <c r="A522" s="3" t="s">
        <v>512</v>
      </c>
      <c r="B522" s="4">
        <v>167</v>
      </c>
    </row>
    <row r="523" spans="1:2" x14ac:dyDescent="0.25">
      <c r="A523" s="3" t="s">
        <v>513</v>
      </c>
      <c r="B523" s="4">
        <v>560</v>
      </c>
    </row>
    <row r="524" spans="1:2" x14ac:dyDescent="0.25">
      <c r="A524" s="3" t="s">
        <v>514</v>
      </c>
      <c r="B524" s="4">
        <v>183</v>
      </c>
    </row>
    <row r="525" spans="1:2" x14ac:dyDescent="0.25">
      <c r="A525" s="3" t="s">
        <v>11626</v>
      </c>
      <c r="B525" s="4">
        <v>346</v>
      </c>
    </row>
    <row r="526" spans="1:2" x14ac:dyDescent="0.25">
      <c r="A526" s="3" t="s">
        <v>515</v>
      </c>
      <c r="B526" s="4">
        <v>170</v>
      </c>
    </row>
    <row r="527" spans="1:2" x14ac:dyDescent="0.25">
      <c r="A527" s="3" t="s">
        <v>11627</v>
      </c>
      <c r="B527" s="4">
        <v>184</v>
      </c>
    </row>
    <row r="528" spans="1:2" x14ac:dyDescent="0.25">
      <c r="A528" s="3" t="s">
        <v>516</v>
      </c>
      <c r="B528" s="4">
        <v>739</v>
      </c>
    </row>
    <row r="529" spans="1:2" x14ac:dyDescent="0.25">
      <c r="A529" s="3" t="s">
        <v>517</v>
      </c>
      <c r="B529" s="4">
        <v>854</v>
      </c>
    </row>
    <row r="530" spans="1:2" x14ac:dyDescent="0.25">
      <c r="A530" s="3" t="s">
        <v>11628</v>
      </c>
      <c r="B530" s="4">
        <v>69</v>
      </c>
    </row>
    <row r="531" spans="1:2" x14ac:dyDescent="0.25">
      <c r="A531" s="3" t="s">
        <v>11629</v>
      </c>
      <c r="B531" s="4">
        <v>347</v>
      </c>
    </row>
    <row r="532" spans="1:2" x14ac:dyDescent="0.25">
      <c r="A532" s="3" t="s">
        <v>11630</v>
      </c>
      <c r="B532" s="4">
        <v>185</v>
      </c>
    </row>
    <row r="533" spans="1:2" x14ac:dyDescent="0.25">
      <c r="A533" s="3" t="s">
        <v>11631</v>
      </c>
      <c r="B533" s="4">
        <v>87</v>
      </c>
    </row>
    <row r="534" spans="1:2" x14ac:dyDescent="0.25">
      <c r="A534" s="3" t="s">
        <v>11632</v>
      </c>
      <c r="B534" s="4">
        <v>86</v>
      </c>
    </row>
    <row r="535" spans="1:2" x14ac:dyDescent="0.25">
      <c r="A535" s="3" t="s">
        <v>11633</v>
      </c>
      <c r="B535" s="4">
        <v>1180</v>
      </c>
    </row>
    <row r="536" spans="1:2" x14ac:dyDescent="0.25">
      <c r="A536" s="3" t="s">
        <v>11634</v>
      </c>
      <c r="B536" s="4">
        <v>85</v>
      </c>
    </row>
    <row r="537" spans="1:2" x14ac:dyDescent="0.25">
      <c r="A537" s="3" t="s">
        <v>518</v>
      </c>
      <c r="B537" s="4">
        <v>186</v>
      </c>
    </row>
    <row r="538" spans="1:2" x14ac:dyDescent="0.25">
      <c r="A538" s="3" t="s">
        <v>519</v>
      </c>
      <c r="B538" s="4">
        <v>641</v>
      </c>
    </row>
    <row r="539" spans="1:2" x14ac:dyDescent="0.25">
      <c r="A539" s="3" t="s">
        <v>11635</v>
      </c>
      <c r="B539" s="4">
        <v>187</v>
      </c>
    </row>
    <row r="540" spans="1:2" x14ac:dyDescent="0.25">
      <c r="A540" s="3" t="s">
        <v>520</v>
      </c>
      <c r="B540" s="4">
        <v>31</v>
      </c>
    </row>
    <row r="541" spans="1:2" x14ac:dyDescent="0.25">
      <c r="A541" s="3" t="s">
        <v>521</v>
      </c>
      <c r="B541" s="4">
        <v>819</v>
      </c>
    </row>
    <row r="542" spans="1:2" x14ac:dyDescent="0.25">
      <c r="A542" s="3" t="s">
        <v>11636</v>
      </c>
      <c r="B542" s="4">
        <v>518</v>
      </c>
    </row>
    <row r="543" spans="1:2" x14ac:dyDescent="0.25">
      <c r="A543" s="3" t="s">
        <v>522</v>
      </c>
      <c r="B543" s="4">
        <v>488</v>
      </c>
    </row>
    <row r="544" spans="1:2" x14ac:dyDescent="0.25">
      <c r="A544" s="3" t="s">
        <v>1090</v>
      </c>
      <c r="B544" s="4">
        <v>1089</v>
      </c>
    </row>
    <row r="545" spans="1:2" x14ac:dyDescent="0.25">
      <c r="A545" s="3" t="s">
        <v>523</v>
      </c>
      <c r="B545" s="4">
        <v>760</v>
      </c>
    </row>
    <row r="546" spans="1:2" x14ac:dyDescent="0.25">
      <c r="A546" s="3" t="s">
        <v>524</v>
      </c>
      <c r="B546" s="4">
        <v>1006</v>
      </c>
    </row>
    <row r="547" spans="1:2" x14ac:dyDescent="0.25">
      <c r="A547" s="3" t="s">
        <v>525</v>
      </c>
      <c r="B547" s="4">
        <v>1008</v>
      </c>
    </row>
    <row r="548" spans="1:2" x14ac:dyDescent="0.25">
      <c r="A548" s="3" t="s">
        <v>11637</v>
      </c>
      <c r="B548" s="4">
        <v>1007</v>
      </c>
    </row>
    <row r="549" spans="1:2" x14ac:dyDescent="0.25">
      <c r="A549" s="3" t="s">
        <v>11638</v>
      </c>
      <c r="B549" s="4">
        <v>188</v>
      </c>
    </row>
    <row r="550" spans="1:2" x14ac:dyDescent="0.25">
      <c r="A550" s="3" t="s">
        <v>526</v>
      </c>
      <c r="B550" s="4">
        <v>797</v>
      </c>
    </row>
    <row r="551" spans="1:2" x14ac:dyDescent="0.25">
      <c r="A551" s="3" t="s">
        <v>527</v>
      </c>
      <c r="B551" s="4">
        <v>803</v>
      </c>
    </row>
    <row r="552" spans="1:2" x14ac:dyDescent="0.25">
      <c r="A552" s="3" t="s">
        <v>528</v>
      </c>
      <c r="B552" s="4">
        <v>657</v>
      </c>
    </row>
    <row r="553" spans="1:2" x14ac:dyDescent="0.25">
      <c r="A553" s="3" t="s">
        <v>11639</v>
      </c>
      <c r="B553" s="4">
        <v>438</v>
      </c>
    </row>
    <row r="554" spans="1:2" x14ac:dyDescent="0.25">
      <c r="A554" s="3" t="s">
        <v>11640</v>
      </c>
      <c r="B554" s="4">
        <v>77</v>
      </c>
    </row>
    <row r="555" spans="1:2" x14ac:dyDescent="0.25">
      <c r="A555" s="3" t="s">
        <v>11641</v>
      </c>
      <c r="B555" s="4">
        <v>78</v>
      </c>
    </row>
    <row r="556" spans="1:2" x14ac:dyDescent="0.25">
      <c r="A556" s="3" t="s">
        <v>11642</v>
      </c>
      <c r="B556" s="4">
        <v>1046</v>
      </c>
    </row>
    <row r="557" spans="1:2" x14ac:dyDescent="0.25">
      <c r="A557" s="3" t="s">
        <v>529</v>
      </c>
      <c r="B557" s="4">
        <v>76</v>
      </c>
    </row>
    <row r="558" spans="1:2" x14ac:dyDescent="0.25">
      <c r="A558" s="3" t="s">
        <v>12974</v>
      </c>
      <c r="B558" s="4">
        <v>1305</v>
      </c>
    </row>
    <row r="559" spans="1:2" x14ac:dyDescent="0.25">
      <c r="A559" s="3" t="s">
        <v>530</v>
      </c>
      <c r="B559" s="4">
        <v>479</v>
      </c>
    </row>
    <row r="560" spans="1:2" x14ac:dyDescent="0.25">
      <c r="A560" s="3" t="s">
        <v>11643</v>
      </c>
      <c r="B560" s="4">
        <v>1268</v>
      </c>
    </row>
    <row r="561" spans="1:2" x14ac:dyDescent="0.25">
      <c r="A561" s="3" t="s">
        <v>531</v>
      </c>
      <c r="B561" s="4">
        <v>416</v>
      </c>
    </row>
    <row r="562" spans="1:2" x14ac:dyDescent="0.25">
      <c r="A562" s="3" t="s">
        <v>532</v>
      </c>
      <c r="B562" s="4">
        <v>670</v>
      </c>
    </row>
    <row r="563" spans="1:2" x14ac:dyDescent="0.25">
      <c r="A563" s="3" t="s">
        <v>533</v>
      </c>
      <c r="B563" s="4">
        <v>189</v>
      </c>
    </row>
    <row r="564" spans="1:2" x14ac:dyDescent="0.25">
      <c r="A564" s="3" t="s">
        <v>11644</v>
      </c>
      <c r="B564" s="4">
        <v>1197</v>
      </c>
    </row>
    <row r="565" spans="1:2" x14ac:dyDescent="0.25">
      <c r="A565" s="3" t="s">
        <v>534</v>
      </c>
      <c r="B565" s="4">
        <v>866</v>
      </c>
    </row>
    <row r="566" spans="1:2" x14ac:dyDescent="0.25">
      <c r="A566" s="3" t="s">
        <v>11645</v>
      </c>
      <c r="B566" s="4">
        <v>1218</v>
      </c>
    </row>
    <row r="567" spans="1:2" x14ac:dyDescent="0.25">
      <c r="A567" s="3" t="s">
        <v>12975</v>
      </c>
      <c r="B567" s="4">
        <v>1292</v>
      </c>
    </row>
    <row r="568" spans="1:2" x14ac:dyDescent="0.25">
      <c r="A568" s="3" t="s">
        <v>11646</v>
      </c>
      <c r="B568" s="4">
        <v>503</v>
      </c>
    </row>
    <row r="569" spans="1:2" x14ac:dyDescent="0.25">
      <c r="A569" s="3" t="s">
        <v>535</v>
      </c>
      <c r="B569" s="4">
        <v>645</v>
      </c>
    </row>
    <row r="570" spans="1:2" x14ac:dyDescent="0.25">
      <c r="A570" s="3" t="s">
        <v>536</v>
      </c>
      <c r="B570" s="4">
        <v>652</v>
      </c>
    </row>
    <row r="571" spans="1:2" x14ac:dyDescent="0.25">
      <c r="A571" s="3" t="s">
        <v>537</v>
      </c>
      <c r="B571" s="4">
        <v>507</v>
      </c>
    </row>
    <row r="572" spans="1:2" x14ac:dyDescent="0.25">
      <c r="A572" s="3" t="s">
        <v>11647</v>
      </c>
      <c r="B572" s="4">
        <v>1208</v>
      </c>
    </row>
    <row r="573" spans="1:2" x14ac:dyDescent="0.25">
      <c r="A573" s="3" t="s">
        <v>538</v>
      </c>
      <c r="B573" s="4">
        <v>651</v>
      </c>
    </row>
    <row r="574" spans="1:2" x14ac:dyDescent="0.25">
      <c r="A574" s="3" t="s">
        <v>539</v>
      </c>
      <c r="B574" s="4">
        <v>454</v>
      </c>
    </row>
    <row r="575" spans="1:2" x14ac:dyDescent="0.25">
      <c r="A575" s="3" t="s">
        <v>11648</v>
      </c>
      <c r="B575" s="4">
        <v>1194</v>
      </c>
    </row>
    <row r="576" spans="1:2" x14ac:dyDescent="0.25">
      <c r="A576" s="3" t="s">
        <v>540</v>
      </c>
      <c r="B576" s="4">
        <v>564</v>
      </c>
    </row>
    <row r="577" spans="1:2" x14ac:dyDescent="0.25">
      <c r="A577" s="3" t="s">
        <v>541</v>
      </c>
      <c r="B577" s="4">
        <v>315</v>
      </c>
    </row>
    <row r="578" spans="1:2" x14ac:dyDescent="0.25">
      <c r="A578" s="3" t="s">
        <v>542</v>
      </c>
      <c r="B578" s="4">
        <v>1020</v>
      </c>
    </row>
    <row r="579" spans="1:2" x14ac:dyDescent="0.25">
      <c r="A579" s="3" t="s">
        <v>543</v>
      </c>
      <c r="B579" s="4">
        <v>985</v>
      </c>
    </row>
    <row r="580" spans="1:2" x14ac:dyDescent="0.25">
      <c r="A580" s="3" t="s">
        <v>544</v>
      </c>
      <c r="B580" s="4">
        <v>984</v>
      </c>
    </row>
    <row r="581" spans="1:2" x14ac:dyDescent="0.25">
      <c r="A581" s="3" t="s">
        <v>1091</v>
      </c>
      <c r="B581" s="4">
        <v>1070</v>
      </c>
    </row>
    <row r="582" spans="1:2" x14ac:dyDescent="0.25">
      <c r="A582" s="3" t="s">
        <v>545</v>
      </c>
      <c r="B582" s="4">
        <v>1017</v>
      </c>
    </row>
    <row r="583" spans="1:2" x14ac:dyDescent="0.25">
      <c r="A583" s="3" t="s">
        <v>11649</v>
      </c>
      <c r="B583" s="4">
        <v>13</v>
      </c>
    </row>
    <row r="584" spans="1:2" x14ac:dyDescent="0.25">
      <c r="A584" s="3" t="s">
        <v>11650</v>
      </c>
      <c r="B584" s="4">
        <v>467</v>
      </c>
    </row>
    <row r="585" spans="1:2" x14ac:dyDescent="0.25">
      <c r="A585" s="3" t="s">
        <v>11651</v>
      </c>
      <c r="B585" s="4">
        <v>973</v>
      </c>
    </row>
    <row r="586" spans="1:2" x14ac:dyDescent="0.25">
      <c r="A586" s="3" t="s">
        <v>11652</v>
      </c>
      <c r="B586" s="4">
        <v>440</v>
      </c>
    </row>
    <row r="587" spans="1:2" x14ac:dyDescent="0.25">
      <c r="A587" s="3" t="s">
        <v>11653</v>
      </c>
      <c r="B587" s="4">
        <v>637</v>
      </c>
    </row>
    <row r="588" spans="1:2" x14ac:dyDescent="0.25">
      <c r="A588" s="3" t="s">
        <v>546</v>
      </c>
      <c r="B588" s="4">
        <v>609</v>
      </c>
    </row>
    <row r="589" spans="1:2" x14ac:dyDescent="0.25">
      <c r="A589" s="3" t="s">
        <v>11654</v>
      </c>
      <c r="B589" s="4">
        <v>321</v>
      </c>
    </row>
    <row r="590" spans="1:2" x14ac:dyDescent="0.25">
      <c r="A590" s="3" t="s">
        <v>11655</v>
      </c>
      <c r="B590" s="4">
        <v>296</v>
      </c>
    </row>
    <row r="591" spans="1:2" x14ac:dyDescent="0.25">
      <c r="A591" s="3" t="s">
        <v>1092</v>
      </c>
      <c r="B591" s="4">
        <v>1107</v>
      </c>
    </row>
    <row r="592" spans="1:2" x14ac:dyDescent="0.25">
      <c r="A592" s="3" t="s">
        <v>547</v>
      </c>
      <c r="B592" s="4">
        <v>820</v>
      </c>
    </row>
    <row r="593" spans="1:2" x14ac:dyDescent="0.25">
      <c r="A593" s="3" t="s">
        <v>548</v>
      </c>
      <c r="B593" s="4">
        <v>1018</v>
      </c>
    </row>
    <row r="594" spans="1:2" x14ac:dyDescent="0.25">
      <c r="A594" s="3" t="s">
        <v>549</v>
      </c>
      <c r="B594" s="4">
        <v>333</v>
      </c>
    </row>
    <row r="595" spans="1:2" x14ac:dyDescent="0.25">
      <c r="A595" s="3" t="s">
        <v>1093</v>
      </c>
      <c r="B595" s="4">
        <v>1068</v>
      </c>
    </row>
    <row r="596" spans="1:2" x14ac:dyDescent="0.25">
      <c r="A596" s="3" t="s">
        <v>550</v>
      </c>
      <c r="B596" s="4">
        <v>1059</v>
      </c>
    </row>
    <row r="597" spans="1:2" x14ac:dyDescent="0.25">
      <c r="A597" s="3" t="s">
        <v>11656</v>
      </c>
      <c r="B597" s="4">
        <v>463</v>
      </c>
    </row>
    <row r="598" spans="1:2" x14ac:dyDescent="0.25">
      <c r="A598" s="3" t="s">
        <v>551</v>
      </c>
      <c r="B598" s="4">
        <v>229</v>
      </c>
    </row>
    <row r="599" spans="1:2" x14ac:dyDescent="0.25">
      <c r="A599" s="3" t="s">
        <v>11657</v>
      </c>
      <c r="B599" s="4">
        <v>1275</v>
      </c>
    </row>
    <row r="600" spans="1:2" x14ac:dyDescent="0.25">
      <c r="A600" s="3" t="s">
        <v>11658</v>
      </c>
      <c r="B600" s="4">
        <v>314</v>
      </c>
    </row>
    <row r="601" spans="1:2" x14ac:dyDescent="0.25">
      <c r="A601" s="3" t="s">
        <v>552</v>
      </c>
      <c r="B601" s="4">
        <v>740</v>
      </c>
    </row>
    <row r="602" spans="1:2" x14ac:dyDescent="0.25">
      <c r="A602" s="3" t="s">
        <v>553</v>
      </c>
      <c r="B602" s="4">
        <v>190</v>
      </c>
    </row>
    <row r="603" spans="1:2" x14ac:dyDescent="0.25">
      <c r="A603" s="3" t="s">
        <v>11659</v>
      </c>
      <c r="B603" s="4">
        <v>105</v>
      </c>
    </row>
    <row r="604" spans="1:2" x14ac:dyDescent="0.25">
      <c r="A604" s="3" t="s">
        <v>11660</v>
      </c>
      <c r="B604" s="4">
        <v>365</v>
      </c>
    </row>
    <row r="605" spans="1:2" x14ac:dyDescent="0.25">
      <c r="A605" s="3" t="s">
        <v>554</v>
      </c>
      <c r="B605" s="4">
        <v>953</v>
      </c>
    </row>
    <row r="606" spans="1:2" x14ac:dyDescent="0.25">
      <c r="A606" s="3" t="s">
        <v>555</v>
      </c>
      <c r="B606" s="4">
        <v>872</v>
      </c>
    </row>
    <row r="607" spans="1:2" x14ac:dyDescent="0.25">
      <c r="A607" s="3" t="s">
        <v>556</v>
      </c>
      <c r="B607" s="4">
        <v>1022</v>
      </c>
    </row>
    <row r="608" spans="1:2" x14ac:dyDescent="0.25">
      <c r="A608" s="3" t="s">
        <v>557</v>
      </c>
      <c r="B608" s="4">
        <v>1021</v>
      </c>
    </row>
    <row r="609" spans="1:2" x14ac:dyDescent="0.25">
      <c r="A609" s="3" t="s">
        <v>558</v>
      </c>
      <c r="B609" s="4">
        <v>316</v>
      </c>
    </row>
    <row r="610" spans="1:2" x14ac:dyDescent="0.25">
      <c r="A610" s="3" t="s">
        <v>559</v>
      </c>
      <c r="B610" s="4">
        <v>191</v>
      </c>
    </row>
    <row r="611" spans="1:2" x14ac:dyDescent="0.25">
      <c r="A611" s="3" t="s">
        <v>560</v>
      </c>
      <c r="B611" s="4">
        <v>192</v>
      </c>
    </row>
    <row r="612" spans="1:2" x14ac:dyDescent="0.25">
      <c r="A612" s="3" t="s">
        <v>12976</v>
      </c>
      <c r="B612" s="4">
        <v>1400</v>
      </c>
    </row>
    <row r="613" spans="1:2" x14ac:dyDescent="0.25">
      <c r="A613" s="3" t="s">
        <v>561</v>
      </c>
      <c r="B613" s="4">
        <v>804</v>
      </c>
    </row>
    <row r="614" spans="1:2" x14ac:dyDescent="0.25">
      <c r="A614" s="3" t="s">
        <v>562</v>
      </c>
      <c r="B614" s="4">
        <v>1043</v>
      </c>
    </row>
    <row r="615" spans="1:2" x14ac:dyDescent="0.25">
      <c r="A615" s="3" t="s">
        <v>11661</v>
      </c>
      <c r="B615" s="4">
        <v>194</v>
      </c>
    </row>
    <row r="616" spans="1:2" x14ac:dyDescent="0.25">
      <c r="A616" s="3" t="s">
        <v>11662</v>
      </c>
      <c r="B616" s="4">
        <v>658</v>
      </c>
    </row>
    <row r="617" spans="1:2" x14ac:dyDescent="0.25">
      <c r="A617" s="3" t="s">
        <v>11663</v>
      </c>
      <c r="B617" s="4">
        <v>177</v>
      </c>
    </row>
    <row r="618" spans="1:2" x14ac:dyDescent="0.25">
      <c r="A618" s="3" t="s">
        <v>11664</v>
      </c>
      <c r="B618" s="4">
        <v>1015</v>
      </c>
    </row>
    <row r="619" spans="1:2" x14ac:dyDescent="0.25">
      <c r="A619" s="3" t="s">
        <v>563</v>
      </c>
      <c r="B619" s="4">
        <v>780</v>
      </c>
    </row>
    <row r="620" spans="1:2" x14ac:dyDescent="0.25">
      <c r="A620" s="3" t="s">
        <v>11665</v>
      </c>
      <c r="B620" s="4">
        <v>515</v>
      </c>
    </row>
    <row r="621" spans="1:2" x14ac:dyDescent="0.25">
      <c r="A621" s="3" t="s">
        <v>11666</v>
      </c>
      <c r="B621" s="4">
        <v>630</v>
      </c>
    </row>
    <row r="622" spans="1:2" x14ac:dyDescent="0.25">
      <c r="A622" s="3" t="s">
        <v>564</v>
      </c>
      <c r="B622" s="4">
        <v>59</v>
      </c>
    </row>
    <row r="623" spans="1:2" x14ac:dyDescent="0.25">
      <c r="A623" s="3" t="s">
        <v>11667</v>
      </c>
      <c r="B623" s="4">
        <v>58</v>
      </c>
    </row>
    <row r="624" spans="1:2" x14ac:dyDescent="0.25">
      <c r="A624" s="3" t="s">
        <v>11668</v>
      </c>
      <c r="B624" s="4">
        <v>57</v>
      </c>
    </row>
    <row r="625" spans="1:2" x14ac:dyDescent="0.25">
      <c r="A625" s="3" t="s">
        <v>11669</v>
      </c>
      <c r="B625" s="4">
        <v>660</v>
      </c>
    </row>
    <row r="626" spans="1:2" x14ac:dyDescent="0.25">
      <c r="A626" s="3" t="s">
        <v>565</v>
      </c>
      <c r="B626" s="4">
        <v>655</v>
      </c>
    </row>
    <row r="627" spans="1:2" x14ac:dyDescent="0.25">
      <c r="A627" s="3" t="s">
        <v>11670</v>
      </c>
      <c r="B627" s="4">
        <v>1199</v>
      </c>
    </row>
    <row r="628" spans="1:2" x14ac:dyDescent="0.25">
      <c r="A628" s="3" t="s">
        <v>566</v>
      </c>
      <c r="B628" s="4">
        <v>689</v>
      </c>
    </row>
    <row r="629" spans="1:2" x14ac:dyDescent="0.25">
      <c r="A629" s="3" t="s">
        <v>567</v>
      </c>
      <c r="B629" s="4">
        <v>857</v>
      </c>
    </row>
    <row r="630" spans="1:2" x14ac:dyDescent="0.25">
      <c r="A630" s="3" t="s">
        <v>568</v>
      </c>
      <c r="B630" s="4">
        <v>195</v>
      </c>
    </row>
    <row r="631" spans="1:2" x14ac:dyDescent="0.25">
      <c r="A631" s="3" t="s">
        <v>569</v>
      </c>
      <c r="B631" s="4">
        <v>196</v>
      </c>
    </row>
    <row r="632" spans="1:2" x14ac:dyDescent="0.25">
      <c r="A632" s="3" t="s">
        <v>11671</v>
      </c>
      <c r="B632" s="4">
        <v>197</v>
      </c>
    </row>
    <row r="633" spans="1:2" x14ac:dyDescent="0.25">
      <c r="A633" s="3" t="s">
        <v>11672</v>
      </c>
      <c r="B633" s="4">
        <v>329</v>
      </c>
    </row>
    <row r="634" spans="1:2" x14ac:dyDescent="0.25">
      <c r="A634" s="3" t="s">
        <v>570</v>
      </c>
      <c r="B634" s="4">
        <v>661</v>
      </c>
    </row>
    <row r="635" spans="1:2" x14ac:dyDescent="0.25">
      <c r="A635" s="3" t="s">
        <v>11673</v>
      </c>
      <c r="B635" s="4">
        <v>382</v>
      </c>
    </row>
    <row r="636" spans="1:2" x14ac:dyDescent="0.25">
      <c r="A636" s="3" t="s">
        <v>571</v>
      </c>
      <c r="B636" s="4">
        <v>716</v>
      </c>
    </row>
    <row r="637" spans="1:2" x14ac:dyDescent="0.25">
      <c r="A637" s="3" t="s">
        <v>11674</v>
      </c>
      <c r="B637" s="4">
        <v>770</v>
      </c>
    </row>
    <row r="638" spans="1:2" x14ac:dyDescent="0.25">
      <c r="A638" s="3" t="s">
        <v>11675</v>
      </c>
      <c r="B638" s="4">
        <v>502</v>
      </c>
    </row>
    <row r="639" spans="1:2" x14ac:dyDescent="0.25">
      <c r="A639" s="3" t="s">
        <v>572</v>
      </c>
      <c r="B639" s="4">
        <v>24</v>
      </c>
    </row>
    <row r="640" spans="1:2" x14ac:dyDescent="0.25">
      <c r="A640" s="3" t="s">
        <v>573</v>
      </c>
      <c r="B640" s="4">
        <v>450</v>
      </c>
    </row>
    <row r="641" spans="1:2" x14ac:dyDescent="0.25">
      <c r="A641" s="3" t="s">
        <v>11676</v>
      </c>
      <c r="B641" s="4">
        <v>632</v>
      </c>
    </row>
    <row r="642" spans="1:2" x14ac:dyDescent="0.25">
      <c r="A642" s="3" t="s">
        <v>1094</v>
      </c>
      <c r="B642" s="4">
        <v>1087</v>
      </c>
    </row>
    <row r="643" spans="1:2" x14ac:dyDescent="0.25">
      <c r="A643" s="3" t="s">
        <v>11677</v>
      </c>
      <c r="B643" s="4">
        <v>1217</v>
      </c>
    </row>
    <row r="644" spans="1:2" x14ac:dyDescent="0.25">
      <c r="A644" s="3" t="s">
        <v>12977</v>
      </c>
      <c r="B644" s="4">
        <v>1321</v>
      </c>
    </row>
    <row r="645" spans="1:2" x14ac:dyDescent="0.25">
      <c r="A645" s="3" t="s">
        <v>11678</v>
      </c>
      <c r="B645" s="4">
        <v>1192</v>
      </c>
    </row>
    <row r="646" spans="1:2" x14ac:dyDescent="0.25">
      <c r="A646" s="3" t="s">
        <v>574</v>
      </c>
      <c r="B646" s="4">
        <v>654</v>
      </c>
    </row>
    <row r="647" spans="1:2" x14ac:dyDescent="0.25">
      <c r="A647" s="3" t="s">
        <v>575</v>
      </c>
      <c r="B647" s="4">
        <v>470</v>
      </c>
    </row>
    <row r="648" spans="1:2" x14ac:dyDescent="0.25">
      <c r="A648" s="3" t="s">
        <v>576</v>
      </c>
      <c r="B648" s="4">
        <v>1036</v>
      </c>
    </row>
    <row r="649" spans="1:2" x14ac:dyDescent="0.25">
      <c r="A649" s="3" t="s">
        <v>577</v>
      </c>
      <c r="B649" s="4">
        <v>198</v>
      </c>
    </row>
    <row r="650" spans="1:2" x14ac:dyDescent="0.25">
      <c r="A650" s="3" t="s">
        <v>578</v>
      </c>
      <c r="B650" s="4">
        <v>231</v>
      </c>
    </row>
    <row r="651" spans="1:2" x14ac:dyDescent="0.25">
      <c r="A651" s="3" t="s">
        <v>579</v>
      </c>
      <c r="B651" s="4">
        <v>799</v>
      </c>
    </row>
    <row r="652" spans="1:2" x14ac:dyDescent="0.25">
      <c r="A652" s="3" t="s">
        <v>580</v>
      </c>
      <c r="B652" s="4">
        <v>468</v>
      </c>
    </row>
    <row r="653" spans="1:2" x14ac:dyDescent="0.25">
      <c r="A653" s="3" t="s">
        <v>11679</v>
      </c>
      <c r="B653" s="4">
        <v>14</v>
      </c>
    </row>
    <row r="654" spans="1:2" x14ac:dyDescent="0.25">
      <c r="A654" s="3" t="s">
        <v>581</v>
      </c>
      <c r="B654" s="4">
        <v>199</v>
      </c>
    </row>
    <row r="655" spans="1:2" x14ac:dyDescent="0.25">
      <c r="A655" s="3" t="s">
        <v>11680</v>
      </c>
      <c r="B655" s="4">
        <v>600</v>
      </c>
    </row>
    <row r="656" spans="1:2" x14ac:dyDescent="0.25">
      <c r="A656" s="3" t="s">
        <v>582</v>
      </c>
      <c r="B656" s="4">
        <v>565</v>
      </c>
    </row>
    <row r="657" spans="1:2" x14ac:dyDescent="0.25">
      <c r="A657" s="3" t="s">
        <v>583</v>
      </c>
      <c r="B657" s="4">
        <v>48</v>
      </c>
    </row>
    <row r="658" spans="1:2" x14ac:dyDescent="0.25">
      <c r="A658" s="3" t="s">
        <v>584</v>
      </c>
      <c r="B658" s="4">
        <v>905</v>
      </c>
    </row>
    <row r="659" spans="1:2" x14ac:dyDescent="0.25">
      <c r="A659" s="3" t="s">
        <v>585</v>
      </c>
      <c r="B659" s="4">
        <v>910</v>
      </c>
    </row>
    <row r="660" spans="1:2" x14ac:dyDescent="0.25">
      <c r="A660" s="3" t="s">
        <v>586</v>
      </c>
      <c r="B660" s="4">
        <v>50</v>
      </c>
    </row>
    <row r="661" spans="1:2" x14ac:dyDescent="0.25">
      <c r="A661" s="3" t="s">
        <v>587</v>
      </c>
      <c r="B661" s="4">
        <v>909</v>
      </c>
    </row>
    <row r="662" spans="1:2" x14ac:dyDescent="0.25">
      <c r="A662" s="3" t="s">
        <v>588</v>
      </c>
      <c r="B662" s="4">
        <v>49</v>
      </c>
    </row>
    <row r="663" spans="1:2" x14ac:dyDescent="0.25">
      <c r="A663" s="3" t="s">
        <v>589</v>
      </c>
      <c r="B663" s="4">
        <v>906</v>
      </c>
    </row>
    <row r="664" spans="1:2" x14ac:dyDescent="0.25">
      <c r="A664" s="3" t="s">
        <v>590</v>
      </c>
      <c r="B664" s="4">
        <v>907</v>
      </c>
    </row>
    <row r="665" spans="1:2" x14ac:dyDescent="0.25">
      <c r="A665" s="3" t="s">
        <v>591</v>
      </c>
      <c r="B665" s="4">
        <v>51</v>
      </c>
    </row>
    <row r="666" spans="1:2" x14ac:dyDescent="0.25">
      <c r="A666" s="3" t="s">
        <v>592</v>
      </c>
      <c r="B666" s="4">
        <v>411</v>
      </c>
    </row>
    <row r="667" spans="1:2" x14ac:dyDescent="0.25">
      <c r="A667" s="3" t="s">
        <v>593</v>
      </c>
      <c r="B667" s="4">
        <v>908</v>
      </c>
    </row>
    <row r="668" spans="1:2" x14ac:dyDescent="0.25">
      <c r="A668" s="3" t="s">
        <v>594</v>
      </c>
      <c r="B668" s="4">
        <v>482</v>
      </c>
    </row>
    <row r="669" spans="1:2" x14ac:dyDescent="0.25">
      <c r="A669" s="3" t="s">
        <v>595</v>
      </c>
      <c r="B669" s="4">
        <v>779</v>
      </c>
    </row>
    <row r="670" spans="1:2" x14ac:dyDescent="0.25">
      <c r="A670" s="3" t="s">
        <v>12978</v>
      </c>
      <c r="B670" s="4">
        <v>1381</v>
      </c>
    </row>
    <row r="671" spans="1:2" x14ac:dyDescent="0.25">
      <c r="A671" s="3" t="s">
        <v>11681</v>
      </c>
      <c r="B671" s="4">
        <v>699</v>
      </c>
    </row>
    <row r="672" spans="1:2" x14ac:dyDescent="0.25">
      <c r="A672" s="3" t="s">
        <v>596</v>
      </c>
      <c r="B672" s="4">
        <v>449</v>
      </c>
    </row>
    <row r="673" spans="1:2" x14ac:dyDescent="0.25">
      <c r="A673" s="3" t="s">
        <v>597</v>
      </c>
      <c r="B673" s="4">
        <v>201</v>
      </c>
    </row>
    <row r="674" spans="1:2" x14ac:dyDescent="0.25">
      <c r="A674" s="3" t="s">
        <v>11682</v>
      </c>
      <c r="B674" s="4">
        <v>430</v>
      </c>
    </row>
    <row r="675" spans="1:2" x14ac:dyDescent="0.25">
      <c r="A675" s="3" t="s">
        <v>598</v>
      </c>
      <c r="B675" s="4">
        <v>348</v>
      </c>
    </row>
    <row r="676" spans="1:2" x14ac:dyDescent="0.25">
      <c r="A676" s="3" t="s">
        <v>11683</v>
      </c>
      <c r="B676" s="4">
        <v>471</v>
      </c>
    </row>
    <row r="677" spans="1:2" x14ac:dyDescent="0.25">
      <c r="A677" s="3" t="s">
        <v>11684</v>
      </c>
      <c r="B677" s="4">
        <v>62</v>
      </c>
    </row>
    <row r="678" spans="1:2" x14ac:dyDescent="0.25">
      <c r="A678" s="3" t="s">
        <v>11685</v>
      </c>
      <c r="B678" s="4">
        <v>60</v>
      </c>
    </row>
    <row r="679" spans="1:2" x14ac:dyDescent="0.25">
      <c r="A679" s="3" t="s">
        <v>11686</v>
      </c>
      <c r="B679" s="4">
        <v>485</v>
      </c>
    </row>
    <row r="680" spans="1:2" x14ac:dyDescent="0.25">
      <c r="A680" s="3" t="s">
        <v>599</v>
      </c>
      <c r="B680" s="4">
        <v>459</v>
      </c>
    </row>
    <row r="681" spans="1:2" x14ac:dyDescent="0.25">
      <c r="A681" s="3" t="s">
        <v>600</v>
      </c>
      <c r="B681" s="4">
        <v>695</v>
      </c>
    </row>
    <row r="682" spans="1:2" x14ac:dyDescent="0.25">
      <c r="A682" s="3" t="s">
        <v>11687</v>
      </c>
      <c r="B682" s="4">
        <v>769</v>
      </c>
    </row>
    <row r="683" spans="1:2" x14ac:dyDescent="0.25">
      <c r="A683" s="3" t="s">
        <v>601</v>
      </c>
      <c r="B683" s="4">
        <v>665</v>
      </c>
    </row>
    <row r="684" spans="1:2" x14ac:dyDescent="0.25">
      <c r="A684" s="3" t="s">
        <v>602</v>
      </c>
      <c r="B684" s="4">
        <v>790</v>
      </c>
    </row>
    <row r="685" spans="1:2" x14ac:dyDescent="0.25">
      <c r="A685" s="3" t="s">
        <v>603</v>
      </c>
      <c r="B685" s="4">
        <v>880</v>
      </c>
    </row>
    <row r="686" spans="1:2" x14ac:dyDescent="0.25">
      <c r="A686" s="3" t="s">
        <v>604</v>
      </c>
      <c r="B686" s="4">
        <v>583</v>
      </c>
    </row>
    <row r="687" spans="1:2" x14ac:dyDescent="0.25">
      <c r="A687" s="3" t="s">
        <v>605</v>
      </c>
      <c r="B687" s="4">
        <v>427</v>
      </c>
    </row>
    <row r="688" spans="1:2" x14ac:dyDescent="0.25">
      <c r="A688" s="3" t="s">
        <v>606</v>
      </c>
      <c r="B688" s="4">
        <v>2</v>
      </c>
    </row>
    <row r="689" spans="1:2" x14ac:dyDescent="0.25">
      <c r="A689" s="3" t="s">
        <v>607</v>
      </c>
      <c r="B689" s="4">
        <v>28</v>
      </c>
    </row>
    <row r="690" spans="1:2" x14ac:dyDescent="0.25">
      <c r="A690" s="3" t="s">
        <v>11688</v>
      </c>
      <c r="B690" s="4">
        <v>203</v>
      </c>
    </row>
    <row r="691" spans="1:2" x14ac:dyDescent="0.25">
      <c r="A691" s="3" t="s">
        <v>608</v>
      </c>
      <c r="B691" s="4">
        <v>867</v>
      </c>
    </row>
    <row r="692" spans="1:2" x14ac:dyDescent="0.25">
      <c r="A692" s="3" t="s">
        <v>609</v>
      </c>
      <c r="B692" s="4">
        <v>422</v>
      </c>
    </row>
    <row r="693" spans="1:2" x14ac:dyDescent="0.25">
      <c r="A693" s="3" t="s">
        <v>11689</v>
      </c>
      <c r="B693" s="4">
        <v>566</v>
      </c>
    </row>
    <row r="694" spans="1:2" x14ac:dyDescent="0.25">
      <c r="A694" s="3" t="s">
        <v>610</v>
      </c>
      <c r="B694" s="4">
        <v>572</v>
      </c>
    </row>
    <row r="695" spans="1:2" x14ac:dyDescent="0.25">
      <c r="A695" s="3" t="s">
        <v>611</v>
      </c>
      <c r="B695" s="4">
        <v>870</v>
      </c>
    </row>
    <row r="696" spans="1:2" x14ac:dyDescent="0.25">
      <c r="A696" s="3" t="s">
        <v>612</v>
      </c>
      <c r="B696" s="4">
        <v>204</v>
      </c>
    </row>
    <row r="697" spans="1:2" x14ac:dyDescent="0.25">
      <c r="A697" s="3" t="s">
        <v>613</v>
      </c>
      <c r="B697" s="4">
        <v>748</v>
      </c>
    </row>
    <row r="698" spans="1:2" x14ac:dyDescent="0.25">
      <c r="A698" s="3" t="s">
        <v>11690</v>
      </c>
      <c r="B698" s="4">
        <v>901</v>
      </c>
    </row>
    <row r="699" spans="1:2" x14ac:dyDescent="0.25">
      <c r="A699" s="3" t="s">
        <v>11691</v>
      </c>
      <c r="B699" s="4">
        <v>903</v>
      </c>
    </row>
    <row r="700" spans="1:2" x14ac:dyDescent="0.25">
      <c r="A700" s="3" t="s">
        <v>11692</v>
      </c>
      <c r="B700" s="4">
        <v>902</v>
      </c>
    </row>
    <row r="701" spans="1:2" x14ac:dyDescent="0.25">
      <c r="A701" s="3" t="s">
        <v>614</v>
      </c>
      <c r="B701" s="4">
        <v>734</v>
      </c>
    </row>
    <row r="702" spans="1:2" x14ac:dyDescent="0.25">
      <c r="A702" s="3" t="s">
        <v>615</v>
      </c>
      <c r="B702" s="4">
        <v>791</v>
      </c>
    </row>
    <row r="703" spans="1:2" x14ac:dyDescent="0.25">
      <c r="A703" s="3" t="s">
        <v>11693</v>
      </c>
      <c r="B703" s="4">
        <v>1170</v>
      </c>
    </row>
    <row r="704" spans="1:2" x14ac:dyDescent="0.25">
      <c r="A704" s="3" t="s">
        <v>616</v>
      </c>
      <c r="B704" s="4">
        <v>317</v>
      </c>
    </row>
    <row r="705" spans="1:2" x14ac:dyDescent="0.25">
      <c r="A705" s="3" t="s">
        <v>617</v>
      </c>
      <c r="B705" s="4">
        <v>966</v>
      </c>
    </row>
    <row r="706" spans="1:2" x14ac:dyDescent="0.25">
      <c r="A706" s="3" t="s">
        <v>618</v>
      </c>
      <c r="B706" s="4">
        <v>965</v>
      </c>
    </row>
    <row r="707" spans="1:2" x14ac:dyDescent="0.25">
      <c r="A707" s="3" t="s">
        <v>619</v>
      </c>
      <c r="B707" s="4">
        <v>964</v>
      </c>
    </row>
    <row r="708" spans="1:2" x14ac:dyDescent="0.25">
      <c r="A708" s="3" t="s">
        <v>620</v>
      </c>
      <c r="B708" s="4">
        <v>963</v>
      </c>
    </row>
    <row r="709" spans="1:2" x14ac:dyDescent="0.25">
      <c r="A709" s="3" t="s">
        <v>621</v>
      </c>
      <c r="B709" s="4">
        <v>962</v>
      </c>
    </row>
    <row r="710" spans="1:2" x14ac:dyDescent="0.25">
      <c r="A710" s="3" t="s">
        <v>622</v>
      </c>
      <c r="B710" s="4">
        <v>871</v>
      </c>
    </row>
    <row r="711" spans="1:2" x14ac:dyDescent="0.25">
      <c r="A711" s="3" t="s">
        <v>623</v>
      </c>
      <c r="B711" s="4">
        <v>831</v>
      </c>
    </row>
    <row r="712" spans="1:2" x14ac:dyDescent="0.25">
      <c r="A712" s="3" t="s">
        <v>624</v>
      </c>
      <c r="B712" s="4">
        <v>193</v>
      </c>
    </row>
    <row r="713" spans="1:2" x14ac:dyDescent="0.25">
      <c r="A713" s="3" t="s">
        <v>625</v>
      </c>
      <c r="B713" s="4">
        <v>830</v>
      </c>
    </row>
    <row r="714" spans="1:2" x14ac:dyDescent="0.25">
      <c r="A714" s="3" t="s">
        <v>626</v>
      </c>
      <c r="B714" s="4">
        <v>956</v>
      </c>
    </row>
    <row r="715" spans="1:2" x14ac:dyDescent="0.25">
      <c r="A715" s="3" t="s">
        <v>1095</v>
      </c>
      <c r="B715" s="4">
        <v>1066</v>
      </c>
    </row>
    <row r="716" spans="1:2" x14ac:dyDescent="0.25">
      <c r="A716" s="3" t="s">
        <v>627</v>
      </c>
      <c r="B716" s="4">
        <v>1060</v>
      </c>
    </row>
    <row r="717" spans="1:2" x14ac:dyDescent="0.25">
      <c r="A717" s="3" t="s">
        <v>628</v>
      </c>
      <c r="B717" s="4">
        <v>567</v>
      </c>
    </row>
    <row r="718" spans="1:2" x14ac:dyDescent="0.25">
      <c r="A718" s="3" t="s">
        <v>629</v>
      </c>
      <c r="B718" s="4">
        <v>889</v>
      </c>
    </row>
    <row r="719" spans="1:2" x14ac:dyDescent="0.25">
      <c r="A719" s="3" t="s">
        <v>630</v>
      </c>
      <c r="B719" s="4">
        <v>777</v>
      </c>
    </row>
    <row r="720" spans="1:2" x14ac:dyDescent="0.25">
      <c r="A720" s="3" t="s">
        <v>11694</v>
      </c>
      <c r="B720" s="4">
        <v>978</v>
      </c>
    </row>
    <row r="721" spans="1:2" x14ac:dyDescent="0.25">
      <c r="A721" s="3" t="s">
        <v>11695</v>
      </c>
      <c r="B721" s="4">
        <v>977</v>
      </c>
    </row>
    <row r="722" spans="1:2" x14ac:dyDescent="0.25">
      <c r="A722" s="3" t="s">
        <v>11696</v>
      </c>
      <c r="B722" s="4">
        <v>1226</v>
      </c>
    </row>
    <row r="723" spans="1:2" x14ac:dyDescent="0.25">
      <c r="A723" s="3" t="s">
        <v>12979</v>
      </c>
      <c r="B723" s="4">
        <v>1388</v>
      </c>
    </row>
    <row r="724" spans="1:2" x14ac:dyDescent="0.25">
      <c r="A724" s="3" t="s">
        <v>631</v>
      </c>
      <c r="B724" s="4">
        <v>45</v>
      </c>
    </row>
    <row r="725" spans="1:2" x14ac:dyDescent="0.25">
      <c r="A725" s="3" t="s">
        <v>11697</v>
      </c>
      <c r="B725" s="4">
        <v>46</v>
      </c>
    </row>
    <row r="726" spans="1:2" x14ac:dyDescent="0.25">
      <c r="A726" s="3" t="s">
        <v>632</v>
      </c>
      <c r="B726" s="4">
        <v>460</v>
      </c>
    </row>
    <row r="727" spans="1:2" x14ac:dyDescent="0.25">
      <c r="A727" s="3" t="s">
        <v>11698</v>
      </c>
      <c r="B727" s="4">
        <v>47</v>
      </c>
    </row>
    <row r="728" spans="1:2" x14ac:dyDescent="0.25">
      <c r="A728" s="3" t="s">
        <v>633</v>
      </c>
      <c r="B728" s="4">
        <v>732</v>
      </c>
    </row>
    <row r="729" spans="1:2" x14ac:dyDescent="0.25">
      <c r="A729" s="3" t="s">
        <v>12980</v>
      </c>
      <c r="B729" s="4">
        <v>1281</v>
      </c>
    </row>
    <row r="730" spans="1:2" x14ac:dyDescent="0.25">
      <c r="A730" s="3" t="s">
        <v>12981</v>
      </c>
      <c r="B730" s="4">
        <v>1284</v>
      </c>
    </row>
    <row r="731" spans="1:2" x14ac:dyDescent="0.25">
      <c r="A731" s="3" t="s">
        <v>11699</v>
      </c>
      <c r="B731" s="4">
        <v>1155</v>
      </c>
    </row>
    <row r="732" spans="1:2" x14ac:dyDescent="0.25">
      <c r="A732" s="3" t="s">
        <v>12982</v>
      </c>
      <c r="B732" s="4">
        <v>1283</v>
      </c>
    </row>
    <row r="733" spans="1:2" x14ac:dyDescent="0.25">
      <c r="A733" s="3" t="s">
        <v>12983</v>
      </c>
      <c r="B733" s="4">
        <v>1282</v>
      </c>
    </row>
    <row r="734" spans="1:2" x14ac:dyDescent="0.25">
      <c r="A734" s="3" t="s">
        <v>12984</v>
      </c>
      <c r="B734" s="4">
        <v>1285</v>
      </c>
    </row>
    <row r="735" spans="1:2" x14ac:dyDescent="0.25">
      <c r="A735" s="3" t="s">
        <v>12985</v>
      </c>
      <c r="B735" s="4">
        <v>1392</v>
      </c>
    </row>
    <row r="736" spans="1:2" x14ac:dyDescent="0.25">
      <c r="A736" s="3" t="s">
        <v>12986</v>
      </c>
      <c r="B736" s="4">
        <v>1389</v>
      </c>
    </row>
    <row r="737" spans="1:2" x14ac:dyDescent="0.25">
      <c r="A737" s="3" t="s">
        <v>1096</v>
      </c>
      <c r="B737" s="4">
        <v>1145</v>
      </c>
    </row>
    <row r="738" spans="1:2" x14ac:dyDescent="0.25">
      <c r="A738" s="3" t="s">
        <v>634</v>
      </c>
      <c r="B738" s="4">
        <v>205</v>
      </c>
    </row>
    <row r="739" spans="1:2" x14ac:dyDescent="0.25">
      <c r="A739" s="3" t="s">
        <v>635</v>
      </c>
      <c r="B739" s="4">
        <v>569</v>
      </c>
    </row>
    <row r="740" spans="1:2" x14ac:dyDescent="0.25">
      <c r="A740" s="3" t="s">
        <v>11700</v>
      </c>
      <c r="B740" s="4">
        <v>501</v>
      </c>
    </row>
    <row r="741" spans="1:2" x14ac:dyDescent="0.25">
      <c r="A741" s="3" t="s">
        <v>11701</v>
      </c>
      <c r="B741" s="4">
        <v>444</v>
      </c>
    </row>
    <row r="742" spans="1:2" x14ac:dyDescent="0.25">
      <c r="A742" s="3" t="s">
        <v>11702</v>
      </c>
      <c r="B742" s="4">
        <v>206</v>
      </c>
    </row>
    <row r="743" spans="1:2" x14ac:dyDescent="0.25">
      <c r="A743" s="3" t="s">
        <v>12987</v>
      </c>
      <c r="B743" s="4">
        <v>1302</v>
      </c>
    </row>
    <row r="744" spans="1:2" x14ac:dyDescent="0.25">
      <c r="A744" s="3" t="s">
        <v>636</v>
      </c>
      <c r="B744" s="4">
        <v>338</v>
      </c>
    </row>
    <row r="745" spans="1:2" x14ac:dyDescent="0.25">
      <c r="A745" s="3" t="s">
        <v>637</v>
      </c>
      <c r="B745" s="4">
        <v>990</v>
      </c>
    </row>
    <row r="746" spans="1:2" x14ac:dyDescent="0.25">
      <c r="A746" s="3" t="s">
        <v>638</v>
      </c>
      <c r="B746" s="4">
        <v>999</v>
      </c>
    </row>
    <row r="747" spans="1:2" x14ac:dyDescent="0.25">
      <c r="A747" s="3" t="s">
        <v>639</v>
      </c>
      <c r="B747" s="4">
        <v>350</v>
      </c>
    </row>
    <row r="748" spans="1:2" x14ac:dyDescent="0.25">
      <c r="A748" s="3" t="s">
        <v>11703</v>
      </c>
      <c r="B748" s="4">
        <v>235</v>
      </c>
    </row>
    <row r="749" spans="1:2" x14ac:dyDescent="0.25">
      <c r="A749" s="3" t="s">
        <v>640</v>
      </c>
      <c r="B749" s="4">
        <v>721</v>
      </c>
    </row>
    <row r="750" spans="1:2" x14ac:dyDescent="0.25">
      <c r="A750" s="3" t="s">
        <v>641</v>
      </c>
      <c r="B750" s="4">
        <v>573</v>
      </c>
    </row>
    <row r="751" spans="1:2" x14ac:dyDescent="0.25">
      <c r="A751" s="3" t="s">
        <v>642</v>
      </c>
      <c r="B751" s="4">
        <v>789</v>
      </c>
    </row>
    <row r="752" spans="1:2" x14ac:dyDescent="0.25">
      <c r="A752" s="3" t="s">
        <v>11704</v>
      </c>
      <c r="B752" s="4">
        <v>207</v>
      </c>
    </row>
    <row r="753" spans="1:2" x14ac:dyDescent="0.25">
      <c r="A753" s="3" t="s">
        <v>643</v>
      </c>
      <c r="B753" s="4">
        <v>647</v>
      </c>
    </row>
    <row r="754" spans="1:2" x14ac:dyDescent="0.25">
      <c r="A754" s="3" t="s">
        <v>11705</v>
      </c>
      <c r="B754" s="4">
        <v>514</v>
      </c>
    </row>
    <row r="755" spans="1:2" x14ac:dyDescent="0.25">
      <c r="A755" s="3" t="s">
        <v>1097</v>
      </c>
      <c r="B755" s="4">
        <v>1101</v>
      </c>
    </row>
    <row r="756" spans="1:2" x14ac:dyDescent="0.25">
      <c r="A756" s="3" t="s">
        <v>644</v>
      </c>
      <c r="B756" s="4">
        <v>847</v>
      </c>
    </row>
    <row r="757" spans="1:2" x14ac:dyDescent="0.25">
      <c r="A757" s="3" t="s">
        <v>11706</v>
      </c>
      <c r="B757" s="4">
        <v>33</v>
      </c>
    </row>
    <row r="758" spans="1:2" x14ac:dyDescent="0.25">
      <c r="A758" s="3" t="s">
        <v>11707</v>
      </c>
      <c r="B758" s="4">
        <v>34</v>
      </c>
    </row>
    <row r="759" spans="1:2" x14ac:dyDescent="0.25">
      <c r="A759" s="3" t="s">
        <v>11708</v>
      </c>
      <c r="B759" s="4">
        <v>38</v>
      </c>
    </row>
    <row r="760" spans="1:2" x14ac:dyDescent="0.25">
      <c r="A760" s="3" t="s">
        <v>645</v>
      </c>
      <c r="B760" s="4">
        <v>208</v>
      </c>
    </row>
    <row r="761" spans="1:2" x14ac:dyDescent="0.25">
      <c r="A761" s="3" t="s">
        <v>12988</v>
      </c>
      <c r="B761" s="4">
        <v>1296</v>
      </c>
    </row>
    <row r="762" spans="1:2" x14ac:dyDescent="0.25">
      <c r="A762" s="3" t="s">
        <v>12989</v>
      </c>
      <c r="B762" s="4">
        <v>1313</v>
      </c>
    </row>
    <row r="763" spans="1:2" x14ac:dyDescent="0.25">
      <c r="A763" s="3" t="s">
        <v>646</v>
      </c>
      <c r="B763" s="4">
        <v>755</v>
      </c>
    </row>
    <row r="764" spans="1:2" x14ac:dyDescent="0.25">
      <c r="A764" s="3" t="s">
        <v>11709</v>
      </c>
      <c r="B764" s="4">
        <v>513</v>
      </c>
    </row>
    <row r="765" spans="1:2" x14ac:dyDescent="0.25">
      <c r="A765" s="3" t="s">
        <v>12990</v>
      </c>
      <c r="B765" s="4">
        <v>1368</v>
      </c>
    </row>
    <row r="766" spans="1:2" x14ac:dyDescent="0.25">
      <c r="A766" s="3" t="s">
        <v>12991</v>
      </c>
      <c r="B766" s="4">
        <v>1294</v>
      </c>
    </row>
    <row r="767" spans="1:2" x14ac:dyDescent="0.25">
      <c r="A767" s="3" t="s">
        <v>11710</v>
      </c>
      <c r="B767" s="4">
        <v>210</v>
      </c>
    </row>
    <row r="768" spans="1:2" x14ac:dyDescent="0.25">
      <c r="A768" s="3" t="s">
        <v>647</v>
      </c>
      <c r="B768" s="4">
        <v>319</v>
      </c>
    </row>
    <row r="769" spans="1:2" x14ac:dyDescent="0.25">
      <c r="A769" s="3" t="s">
        <v>648</v>
      </c>
      <c r="B769" s="4">
        <v>211</v>
      </c>
    </row>
    <row r="770" spans="1:2" x14ac:dyDescent="0.25">
      <c r="A770" s="3" t="s">
        <v>1098</v>
      </c>
      <c r="B770" s="4">
        <v>1092</v>
      </c>
    </row>
    <row r="771" spans="1:2" x14ac:dyDescent="0.25">
      <c r="A771" s="3" t="s">
        <v>649</v>
      </c>
      <c r="B771" s="4">
        <v>80</v>
      </c>
    </row>
    <row r="772" spans="1:2" x14ac:dyDescent="0.25">
      <c r="A772" s="3" t="s">
        <v>650</v>
      </c>
      <c r="B772" s="4">
        <v>931</v>
      </c>
    </row>
    <row r="773" spans="1:2" x14ac:dyDescent="0.25">
      <c r="A773" s="3" t="s">
        <v>651</v>
      </c>
      <c r="B773" s="4">
        <v>407</v>
      </c>
    </row>
    <row r="774" spans="1:2" x14ac:dyDescent="0.25">
      <c r="A774" s="3" t="s">
        <v>652</v>
      </c>
      <c r="B774" s="4">
        <v>930</v>
      </c>
    </row>
    <row r="775" spans="1:2" x14ac:dyDescent="0.25">
      <c r="A775" s="3" t="s">
        <v>653</v>
      </c>
      <c r="B775" s="4">
        <v>926</v>
      </c>
    </row>
    <row r="776" spans="1:2" x14ac:dyDescent="0.25">
      <c r="A776" s="3" t="s">
        <v>11711</v>
      </c>
      <c r="B776" s="4">
        <v>79</v>
      </c>
    </row>
    <row r="777" spans="1:2" x14ac:dyDescent="0.25">
      <c r="A777" s="3" t="s">
        <v>654</v>
      </c>
      <c r="B777" s="4">
        <v>928</v>
      </c>
    </row>
    <row r="778" spans="1:2" x14ac:dyDescent="0.25">
      <c r="A778" s="3" t="s">
        <v>655</v>
      </c>
      <c r="B778" s="4">
        <v>933</v>
      </c>
    </row>
    <row r="779" spans="1:2" x14ac:dyDescent="0.25">
      <c r="A779" s="3" t="s">
        <v>656</v>
      </c>
      <c r="B779" s="4">
        <v>935</v>
      </c>
    </row>
    <row r="780" spans="1:2" x14ac:dyDescent="0.25">
      <c r="A780" s="3" t="s">
        <v>657</v>
      </c>
      <c r="B780" s="4">
        <v>927</v>
      </c>
    </row>
    <row r="781" spans="1:2" x14ac:dyDescent="0.25">
      <c r="A781" s="3" t="s">
        <v>658</v>
      </c>
      <c r="B781" s="4">
        <v>932</v>
      </c>
    </row>
    <row r="782" spans="1:2" x14ac:dyDescent="0.25">
      <c r="A782" s="3" t="s">
        <v>659</v>
      </c>
      <c r="B782" s="4">
        <v>934</v>
      </c>
    </row>
    <row r="783" spans="1:2" x14ac:dyDescent="0.25">
      <c r="A783" s="3" t="s">
        <v>660</v>
      </c>
      <c r="B783" s="4">
        <v>81</v>
      </c>
    </row>
    <row r="784" spans="1:2" x14ac:dyDescent="0.25">
      <c r="A784" s="3" t="s">
        <v>661</v>
      </c>
      <c r="B784" s="4">
        <v>929</v>
      </c>
    </row>
    <row r="785" spans="1:2" x14ac:dyDescent="0.25">
      <c r="A785" s="3" t="s">
        <v>662</v>
      </c>
      <c r="B785" s="4">
        <v>864</v>
      </c>
    </row>
    <row r="786" spans="1:2" x14ac:dyDescent="0.25">
      <c r="A786" s="3" t="s">
        <v>11712</v>
      </c>
      <c r="B786" s="4">
        <v>709</v>
      </c>
    </row>
    <row r="787" spans="1:2" x14ac:dyDescent="0.25">
      <c r="A787" s="3" t="s">
        <v>11713</v>
      </c>
      <c r="B787" s="4">
        <v>349</v>
      </c>
    </row>
    <row r="788" spans="1:2" x14ac:dyDescent="0.25">
      <c r="A788" s="3" t="s">
        <v>11714</v>
      </c>
      <c r="B788" s="4">
        <v>1235</v>
      </c>
    </row>
    <row r="789" spans="1:2" x14ac:dyDescent="0.25">
      <c r="A789" s="3" t="s">
        <v>11715</v>
      </c>
      <c r="B789" s="4">
        <v>1189</v>
      </c>
    </row>
    <row r="790" spans="1:2" x14ac:dyDescent="0.25">
      <c r="A790" s="3" t="s">
        <v>663</v>
      </c>
      <c r="B790" s="4">
        <v>677</v>
      </c>
    </row>
    <row r="791" spans="1:2" x14ac:dyDescent="0.25">
      <c r="A791" s="3" t="s">
        <v>664</v>
      </c>
      <c r="B791" s="4">
        <v>856</v>
      </c>
    </row>
    <row r="792" spans="1:2" x14ac:dyDescent="0.25">
      <c r="A792" s="3" t="s">
        <v>11716</v>
      </c>
      <c r="B792" s="4">
        <v>787</v>
      </c>
    </row>
    <row r="793" spans="1:2" x14ac:dyDescent="0.25">
      <c r="A793" s="3" t="s">
        <v>12992</v>
      </c>
      <c r="B793" s="4">
        <v>1309</v>
      </c>
    </row>
    <row r="794" spans="1:2" x14ac:dyDescent="0.25">
      <c r="A794" s="3" t="s">
        <v>665</v>
      </c>
      <c r="B794" s="4">
        <v>719</v>
      </c>
    </row>
    <row r="795" spans="1:2" x14ac:dyDescent="0.25">
      <c r="A795" s="3" t="s">
        <v>666</v>
      </c>
      <c r="B795" s="4">
        <v>650</v>
      </c>
    </row>
    <row r="796" spans="1:2" x14ac:dyDescent="0.25">
      <c r="A796" s="3" t="s">
        <v>667</v>
      </c>
      <c r="B796" s="4">
        <v>535</v>
      </c>
    </row>
    <row r="797" spans="1:2" x14ac:dyDescent="0.25">
      <c r="A797" s="3" t="s">
        <v>668</v>
      </c>
      <c r="B797" s="4">
        <v>952</v>
      </c>
    </row>
    <row r="798" spans="1:2" x14ac:dyDescent="0.25">
      <c r="A798" s="3" t="s">
        <v>12993</v>
      </c>
      <c r="B798" s="4">
        <v>1308</v>
      </c>
    </row>
    <row r="799" spans="1:2" x14ac:dyDescent="0.25">
      <c r="A799" s="3" t="s">
        <v>11717</v>
      </c>
      <c r="B799" s="4">
        <v>212</v>
      </c>
    </row>
    <row r="800" spans="1:2" x14ac:dyDescent="0.25">
      <c r="A800" s="3" t="s">
        <v>669</v>
      </c>
      <c r="B800" s="4">
        <v>492</v>
      </c>
    </row>
    <row r="801" spans="1:2" x14ac:dyDescent="0.25">
      <c r="A801" s="3" t="s">
        <v>11718</v>
      </c>
      <c r="B801" s="4">
        <v>621</v>
      </c>
    </row>
    <row r="802" spans="1:2" x14ac:dyDescent="0.25">
      <c r="A802" s="3" t="s">
        <v>11719</v>
      </c>
      <c r="B802" s="4">
        <v>537</v>
      </c>
    </row>
    <row r="803" spans="1:2" x14ac:dyDescent="0.25">
      <c r="A803" s="3" t="s">
        <v>670</v>
      </c>
      <c r="B803" s="4">
        <v>523</v>
      </c>
    </row>
    <row r="804" spans="1:2" x14ac:dyDescent="0.25">
      <c r="A804" s="3" t="s">
        <v>671</v>
      </c>
      <c r="B804" s="4">
        <v>351</v>
      </c>
    </row>
    <row r="805" spans="1:2" x14ac:dyDescent="0.25">
      <c r="A805" s="3" t="s">
        <v>672</v>
      </c>
      <c r="B805" s="4">
        <v>839</v>
      </c>
    </row>
    <row r="806" spans="1:2" x14ac:dyDescent="0.25">
      <c r="A806" s="3" t="s">
        <v>673</v>
      </c>
      <c r="B806" s="4">
        <v>841</v>
      </c>
    </row>
    <row r="807" spans="1:2" x14ac:dyDescent="0.25">
      <c r="A807" s="3" t="s">
        <v>11720</v>
      </c>
      <c r="B807" s="4">
        <v>1172</v>
      </c>
    </row>
    <row r="808" spans="1:2" x14ac:dyDescent="0.25">
      <c r="A808" s="3" t="s">
        <v>674</v>
      </c>
      <c r="B808" s="4">
        <v>228</v>
      </c>
    </row>
    <row r="809" spans="1:2" x14ac:dyDescent="0.25">
      <c r="A809" s="3" t="s">
        <v>11721</v>
      </c>
      <c r="B809" s="4">
        <v>1169</v>
      </c>
    </row>
    <row r="810" spans="1:2" x14ac:dyDescent="0.25">
      <c r="A810" s="3" t="s">
        <v>675</v>
      </c>
      <c r="B810" s="4">
        <v>1042</v>
      </c>
    </row>
    <row r="811" spans="1:2" x14ac:dyDescent="0.25">
      <c r="A811" s="3" t="s">
        <v>676</v>
      </c>
      <c r="B811" s="4">
        <v>628</v>
      </c>
    </row>
    <row r="812" spans="1:2" x14ac:dyDescent="0.25">
      <c r="A812" s="3" t="s">
        <v>677</v>
      </c>
      <c r="B812" s="4">
        <v>12</v>
      </c>
    </row>
    <row r="813" spans="1:2" x14ac:dyDescent="0.25">
      <c r="A813" s="3" t="s">
        <v>11722</v>
      </c>
      <c r="B813" s="4">
        <v>258</v>
      </c>
    </row>
    <row r="814" spans="1:2" x14ac:dyDescent="0.25">
      <c r="A814" s="3" t="s">
        <v>678</v>
      </c>
      <c r="B814" s="4">
        <v>395</v>
      </c>
    </row>
    <row r="815" spans="1:2" x14ac:dyDescent="0.25">
      <c r="A815" s="3" t="s">
        <v>11723</v>
      </c>
      <c r="B815" s="4">
        <v>1168</v>
      </c>
    </row>
    <row r="816" spans="1:2" x14ac:dyDescent="0.25">
      <c r="A816" s="3" t="s">
        <v>1099</v>
      </c>
      <c r="B816" s="4">
        <v>1093</v>
      </c>
    </row>
    <row r="817" spans="1:2" x14ac:dyDescent="0.25">
      <c r="A817" s="3" t="s">
        <v>11724</v>
      </c>
      <c r="B817" s="4">
        <v>1186</v>
      </c>
    </row>
    <row r="818" spans="1:2" x14ac:dyDescent="0.25">
      <c r="A818" s="3" t="s">
        <v>11725</v>
      </c>
      <c r="B818" s="4">
        <v>256</v>
      </c>
    </row>
    <row r="819" spans="1:2" x14ac:dyDescent="0.25">
      <c r="A819" s="3" t="s">
        <v>11726</v>
      </c>
      <c r="B819" s="4">
        <v>334</v>
      </c>
    </row>
    <row r="820" spans="1:2" x14ac:dyDescent="0.25">
      <c r="A820" s="3" t="s">
        <v>11727</v>
      </c>
      <c r="B820" s="4">
        <v>410</v>
      </c>
    </row>
    <row r="821" spans="1:2" x14ac:dyDescent="0.25">
      <c r="A821" s="3" t="s">
        <v>11728</v>
      </c>
      <c r="B821" s="4">
        <v>257</v>
      </c>
    </row>
    <row r="822" spans="1:2" x14ac:dyDescent="0.25">
      <c r="A822" s="3" t="s">
        <v>11729</v>
      </c>
      <c r="B822" s="4">
        <v>213</v>
      </c>
    </row>
    <row r="823" spans="1:2" x14ac:dyDescent="0.25">
      <c r="A823" s="3" t="s">
        <v>11730</v>
      </c>
      <c r="B823" s="4">
        <v>425</v>
      </c>
    </row>
    <row r="824" spans="1:2" x14ac:dyDescent="0.25">
      <c r="A824" s="3" t="s">
        <v>679</v>
      </c>
      <c r="B824" s="4">
        <v>781</v>
      </c>
    </row>
    <row r="825" spans="1:2" x14ac:dyDescent="0.25">
      <c r="A825" s="3" t="s">
        <v>11731</v>
      </c>
      <c r="B825" s="4">
        <v>712</v>
      </c>
    </row>
    <row r="826" spans="1:2" x14ac:dyDescent="0.25">
      <c r="A826" s="3" t="s">
        <v>680</v>
      </c>
      <c r="B826" s="4">
        <v>862</v>
      </c>
    </row>
    <row r="827" spans="1:2" x14ac:dyDescent="0.25">
      <c r="A827" s="3" t="s">
        <v>11732</v>
      </c>
      <c r="B827" s="4">
        <v>215</v>
      </c>
    </row>
    <row r="828" spans="1:2" x14ac:dyDescent="0.25">
      <c r="A828" s="3" t="s">
        <v>1100</v>
      </c>
      <c r="B828" s="4">
        <v>1119</v>
      </c>
    </row>
    <row r="829" spans="1:2" x14ac:dyDescent="0.25">
      <c r="A829" s="3" t="s">
        <v>11733</v>
      </c>
      <c r="B829" s="4">
        <v>1221</v>
      </c>
    </row>
    <row r="830" spans="1:2" x14ac:dyDescent="0.25">
      <c r="A830" s="3" t="s">
        <v>11734</v>
      </c>
      <c r="B830" s="4">
        <v>217</v>
      </c>
    </row>
    <row r="831" spans="1:2" x14ac:dyDescent="0.25">
      <c r="A831" s="3" t="s">
        <v>681</v>
      </c>
      <c r="B831" s="4">
        <v>556</v>
      </c>
    </row>
    <row r="832" spans="1:2" x14ac:dyDescent="0.25">
      <c r="A832" s="3" t="s">
        <v>682</v>
      </c>
      <c r="B832" s="4">
        <v>509</v>
      </c>
    </row>
    <row r="833" spans="1:2" x14ac:dyDescent="0.25">
      <c r="A833" s="3" t="s">
        <v>11735</v>
      </c>
      <c r="B833" s="4">
        <v>1228</v>
      </c>
    </row>
    <row r="834" spans="1:2" x14ac:dyDescent="0.25">
      <c r="A834" s="3" t="s">
        <v>683</v>
      </c>
      <c r="B834" s="4">
        <v>868</v>
      </c>
    </row>
    <row r="835" spans="1:2" x14ac:dyDescent="0.25">
      <c r="A835" s="3" t="s">
        <v>684</v>
      </c>
      <c r="B835" s="4">
        <v>620</v>
      </c>
    </row>
    <row r="836" spans="1:2" x14ac:dyDescent="0.25">
      <c r="A836" s="3" t="s">
        <v>11736</v>
      </c>
      <c r="B836" s="4">
        <v>216</v>
      </c>
    </row>
    <row r="837" spans="1:2" x14ac:dyDescent="0.25">
      <c r="A837" s="3" t="s">
        <v>11737</v>
      </c>
      <c r="B837" s="4">
        <v>983</v>
      </c>
    </row>
    <row r="838" spans="1:2" x14ac:dyDescent="0.25">
      <c r="A838" s="3" t="s">
        <v>685</v>
      </c>
      <c r="B838" s="4">
        <v>982</v>
      </c>
    </row>
    <row r="839" spans="1:2" x14ac:dyDescent="0.25">
      <c r="A839" s="3" t="s">
        <v>11738</v>
      </c>
      <c r="B839" s="4">
        <v>761</v>
      </c>
    </row>
    <row r="840" spans="1:2" x14ac:dyDescent="0.25">
      <c r="A840" s="3" t="s">
        <v>686</v>
      </c>
      <c r="B840" s="4">
        <v>424</v>
      </c>
    </row>
    <row r="841" spans="1:2" x14ac:dyDescent="0.25">
      <c r="A841" s="3" t="s">
        <v>687</v>
      </c>
      <c r="B841" s="4">
        <v>480</v>
      </c>
    </row>
    <row r="842" spans="1:2" x14ac:dyDescent="0.25">
      <c r="A842" s="3" t="s">
        <v>12994</v>
      </c>
      <c r="B842" s="4">
        <v>1360</v>
      </c>
    </row>
    <row r="843" spans="1:2" x14ac:dyDescent="0.25">
      <c r="A843" s="3" t="s">
        <v>11739</v>
      </c>
      <c r="B843" s="4">
        <v>713</v>
      </c>
    </row>
    <row r="844" spans="1:2" x14ac:dyDescent="0.25">
      <c r="A844" s="3" t="s">
        <v>11740</v>
      </c>
      <c r="B844" s="4">
        <v>1167</v>
      </c>
    </row>
    <row r="845" spans="1:2" x14ac:dyDescent="0.25">
      <c r="A845" s="3" t="s">
        <v>688</v>
      </c>
      <c r="B845" s="4">
        <v>725</v>
      </c>
    </row>
    <row r="846" spans="1:2" x14ac:dyDescent="0.25">
      <c r="A846" s="3" t="s">
        <v>11741</v>
      </c>
      <c r="B846" s="4">
        <v>494</v>
      </c>
    </row>
    <row r="847" spans="1:2" x14ac:dyDescent="0.25">
      <c r="A847" s="3" t="s">
        <v>689</v>
      </c>
      <c r="B847" s="4">
        <v>1009</v>
      </c>
    </row>
    <row r="848" spans="1:2" x14ac:dyDescent="0.25">
      <c r="A848" s="3" t="s">
        <v>12995</v>
      </c>
      <c r="B848" s="4">
        <v>1373</v>
      </c>
    </row>
    <row r="849" spans="1:2" x14ac:dyDescent="0.25">
      <c r="A849" s="3" t="s">
        <v>11742</v>
      </c>
      <c r="B849" s="4">
        <v>218</v>
      </c>
    </row>
    <row r="850" spans="1:2" x14ac:dyDescent="0.25">
      <c r="A850" s="3" t="s">
        <v>690</v>
      </c>
      <c r="B850" s="4">
        <v>209</v>
      </c>
    </row>
    <row r="851" spans="1:2" x14ac:dyDescent="0.25">
      <c r="A851" s="3" t="s">
        <v>691</v>
      </c>
      <c r="B851" s="4">
        <v>988</v>
      </c>
    </row>
    <row r="852" spans="1:2" x14ac:dyDescent="0.25">
      <c r="A852" s="3" t="s">
        <v>11743</v>
      </c>
      <c r="B852" s="4">
        <v>989</v>
      </c>
    </row>
    <row r="853" spans="1:2" x14ac:dyDescent="0.25">
      <c r="A853" s="3" t="s">
        <v>11744</v>
      </c>
      <c r="B853" s="4">
        <v>757</v>
      </c>
    </row>
    <row r="854" spans="1:2" x14ac:dyDescent="0.25">
      <c r="A854" s="3" t="s">
        <v>692</v>
      </c>
      <c r="B854" s="4">
        <v>27</v>
      </c>
    </row>
    <row r="855" spans="1:2" x14ac:dyDescent="0.25">
      <c r="A855" s="3" t="s">
        <v>1101</v>
      </c>
      <c r="B855" s="4">
        <v>1141</v>
      </c>
    </row>
    <row r="856" spans="1:2" x14ac:dyDescent="0.25">
      <c r="A856" s="3" t="s">
        <v>693</v>
      </c>
      <c r="B856" s="4">
        <v>283</v>
      </c>
    </row>
    <row r="857" spans="1:2" x14ac:dyDescent="0.25">
      <c r="A857" s="3" t="s">
        <v>1102</v>
      </c>
      <c r="B857" s="4">
        <v>1072</v>
      </c>
    </row>
    <row r="858" spans="1:2" x14ac:dyDescent="0.25">
      <c r="A858" s="3" t="s">
        <v>694</v>
      </c>
      <c r="B858" s="4">
        <v>845</v>
      </c>
    </row>
    <row r="859" spans="1:2" x14ac:dyDescent="0.25">
      <c r="A859" s="3" t="s">
        <v>11745</v>
      </c>
      <c r="B859" s="4">
        <v>219</v>
      </c>
    </row>
    <row r="860" spans="1:2" x14ac:dyDescent="0.25">
      <c r="A860" s="3" t="s">
        <v>695</v>
      </c>
      <c r="B860" s="4">
        <v>873</v>
      </c>
    </row>
    <row r="861" spans="1:2" x14ac:dyDescent="0.25">
      <c r="A861" s="3" t="s">
        <v>11746</v>
      </c>
      <c r="B861" s="4">
        <v>375</v>
      </c>
    </row>
    <row r="862" spans="1:2" x14ac:dyDescent="0.25">
      <c r="A862" s="3" t="s">
        <v>696</v>
      </c>
      <c r="B862" s="4">
        <v>214</v>
      </c>
    </row>
    <row r="863" spans="1:2" x14ac:dyDescent="0.25">
      <c r="A863" s="3" t="s">
        <v>11747</v>
      </c>
      <c r="B863" s="4">
        <v>446</v>
      </c>
    </row>
    <row r="864" spans="1:2" x14ac:dyDescent="0.25">
      <c r="A864" s="3" t="s">
        <v>697</v>
      </c>
      <c r="B864" s="4">
        <v>445</v>
      </c>
    </row>
    <row r="865" spans="1:2" x14ac:dyDescent="0.25">
      <c r="A865" s="3" t="s">
        <v>11748</v>
      </c>
      <c r="B865" s="4">
        <v>613</v>
      </c>
    </row>
    <row r="866" spans="1:2" x14ac:dyDescent="0.25">
      <c r="A866" s="3" t="s">
        <v>698</v>
      </c>
      <c r="B866" s="4">
        <v>594</v>
      </c>
    </row>
    <row r="867" spans="1:2" x14ac:dyDescent="0.25">
      <c r="A867" s="3" t="s">
        <v>699</v>
      </c>
      <c r="B867" s="4">
        <v>1014</v>
      </c>
    </row>
    <row r="868" spans="1:2" x14ac:dyDescent="0.25">
      <c r="A868" s="3" t="s">
        <v>700</v>
      </c>
      <c r="B868" s="4">
        <v>800</v>
      </c>
    </row>
    <row r="869" spans="1:2" x14ac:dyDescent="0.25">
      <c r="A869" s="3" t="s">
        <v>701</v>
      </c>
      <c r="B869" s="4">
        <v>421</v>
      </c>
    </row>
    <row r="870" spans="1:2" x14ac:dyDescent="0.25">
      <c r="A870" s="3" t="s">
        <v>702</v>
      </c>
      <c r="B870" s="4">
        <v>309</v>
      </c>
    </row>
    <row r="871" spans="1:2" x14ac:dyDescent="0.25">
      <c r="A871" s="3" t="s">
        <v>703</v>
      </c>
      <c r="B871" s="4">
        <v>457</v>
      </c>
    </row>
    <row r="872" spans="1:2" x14ac:dyDescent="0.25">
      <c r="A872" s="3" t="s">
        <v>704</v>
      </c>
      <c r="B872" s="4">
        <v>811</v>
      </c>
    </row>
    <row r="873" spans="1:2" x14ac:dyDescent="0.25">
      <c r="A873" s="3" t="s">
        <v>11749</v>
      </c>
      <c r="B873" s="4">
        <v>1162</v>
      </c>
    </row>
    <row r="874" spans="1:2" x14ac:dyDescent="0.25">
      <c r="A874" s="3" t="s">
        <v>11750</v>
      </c>
      <c r="B874" s="4">
        <v>516</v>
      </c>
    </row>
    <row r="875" spans="1:2" x14ac:dyDescent="0.25">
      <c r="A875" s="3" t="s">
        <v>1103</v>
      </c>
      <c r="B875" s="4">
        <v>1076</v>
      </c>
    </row>
    <row r="876" spans="1:2" x14ac:dyDescent="0.25">
      <c r="A876" s="3" t="s">
        <v>705</v>
      </c>
      <c r="B876" s="4">
        <v>539</v>
      </c>
    </row>
    <row r="877" spans="1:2" x14ac:dyDescent="0.25">
      <c r="A877" s="3" t="s">
        <v>706</v>
      </c>
      <c r="B877" s="4">
        <v>453</v>
      </c>
    </row>
    <row r="878" spans="1:2" x14ac:dyDescent="0.25">
      <c r="A878" s="3" t="s">
        <v>11751</v>
      </c>
      <c r="B878" s="4">
        <v>353</v>
      </c>
    </row>
    <row r="879" spans="1:2" x14ac:dyDescent="0.25">
      <c r="A879" s="3" t="s">
        <v>11752</v>
      </c>
      <c r="B879" s="4">
        <v>493</v>
      </c>
    </row>
    <row r="880" spans="1:2" x14ac:dyDescent="0.25">
      <c r="A880" s="3" t="s">
        <v>11753</v>
      </c>
      <c r="B880" s="4">
        <v>352</v>
      </c>
    </row>
    <row r="881" spans="1:2" x14ac:dyDescent="0.25">
      <c r="A881" s="3" t="s">
        <v>11754</v>
      </c>
      <c r="B881" s="4">
        <v>221</v>
      </c>
    </row>
    <row r="882" spans="1:2" x14ac:dyDescent="0.25">
      <c r="A882" s="3" t="s">
        <v>707</v>
      </c>
      <c r="B882" s="4">
        <v>756</v>
      </c>
    </row>
    <row r="883" spans="1:2" x14ac:dyDescent="0.25">
      <c r="A883" s="3" t="s">
        <v>12996</v>
      </c>
      <c r="B883" s="4">
        <v>1391</v>
      </c>
    </row>
    <row r="884" spans="1:2" x14ac:dyDescent="0.25">
      <c r="A884" s="3" t="s">
        <v>708</v>
      </c>
      <c r="B884" s="4">
        <v>816</v>
      </c>
    </row>
    <row r="885" spans="1:2" x14ac:dyDescent="0.25">
      <c r="A885" s="3" t="s">
        <v>1104</v>
      </c>
      <c r="B885" s="4">
        <v>385</v>
      </c>
    </row>
    <row r="886" spans="1:2" x14ac:dyDescent="0.25">
      <c r="A886" s="3" t="s">
        <v>709</v>
      </c>
      <c r="B886" s="4">
        <v>749</v>
      </c>
    </row>
    <row r="887" spans="1:2" x14ac:dyDescent="0.25">
      <c r="A887" s="3" t="s">
        <v>11755</v>
      </c>
      <c r="B887" s="4">
        <v>563</v>
      </c>
    </row>
    <row r="888" spans="1:2" x14ac:dyDescent="0.25">
      <c r="A888" s="3" t="s">
        <v>12997</v>
      </c>
      <c r="B888" s="4">
        <v>1315</v>
      </c>
    </row>
    <row r="889" spans="1:2" x14ac:dyDescent="0.25">
      <c r="A889" s="3" t="s">
        <v>710</v>
      </c>
      <c r="B889" s="4">
        <v>552</v>
      </c>
    </row>
    <row r="890" spans="1:2" x14ac:dyDescent="0.25">
      <c r="A890" s="3" t="s">
        <v>11756</v>
      </c>
      <c r="B890" s="4">
        <v>553</v>
      </c>
    </row>
    <row r="891" spans="1:2" x14ac:dyDescent="0.25">
      <c r="A891" s="3" t="s">
        <v>11757</v>
      </c>
      <c r="B891" s="4">
        <v>913</v>
      </c>
    </row>
    <row r="892" spans="1:2" x14ac:dyDescent="0.25">
      <c r="A892" s="3" t="s">
        <v>711</v>
      </c>
      <c r="B892" s="4">
        <v>1061</v>
      </c>
    </row>
    <row r="893" spans="1:2" x14ac:dyDescent="0.25">
      <c r="A893" s="3" t="s">
        <v>712</v>
      </c>
      <c r="B893" s="4">
        <v>960</v>
      </c>
    </row>
    <row r="894" spans="1:2" x14ac:dyDescent="0.25">
      <c r="A894" s="3" t="s">
        <v>11758</v>
      </c>
      <c r="B894" s="4">
        <v>772</v>
      </c>
    </row>
    <row r="895" spans="1:2" x14ac:dyDescent="0.25">
      <c r="A895" s="3" t="s">
        <v>713</v>
      </c>
      <c r="B895" s="4">
        <v>688</v>
      </c>
    </row>
    <row r="896" spans="1:2" x14ac:dyDescent="0.25">
      <c r="A896" s="3" t="s">
        <v>714</v>
      </c>
      <c r="B896" s="4">
        <v>32</v>
      </c>
    </row>
    <row r="897" spans="1:2" x14ac:dyDescent="0.25">
      <c r="A897" s="3" t="s">
        <v>11759</v>
      </c>
      <c r="B897" s="4">
        <v>222</v>
      </c>
    </row>
    <row r="898" spans="1:2" x14ac:dyDescent="0.25">
      <c r="A898" s="3" t="s">
        <v>11760</v>
      </c>
      <c r="B898" s="4">
        <v>304</v>
      </c>
    </row>
    <row r="899" spans="1:2" x14ac:dyDescent="0.25">
      <c r="A899" s="3" t="s">
        <v>715</v>
      </c>
      <c r="B899" s="4">
        <v>578</v>
      </c>
    </row>
    <row r="900" spans="1:2" x14ac:dyDescent="0.25">
      <c r="A900" s="3" t="s">
        <v>11761</v>
      </c>
      <c r="B900" s="4">
        <v>312</v>
      </c>
    </row>
    <row r="901" spans="1:2" x14ac:dyDescent="0.25">
      <c r="A901" s="3" t="s">
        <v>716</v>
      </c>
      <c r="B901" s="4">
        <v>669</v>
      </c>
    </row>
    <row r="902" spans="1:2" x14ac:dyDescent="0.25">
      <c r="A902" s="3" t="s">
        <v>717</v>
      </c>
      <c r="B902" s="4">
        <v>475</v>
      </c>
    </row>
    <row r="903" spans="1:2" x14ac:dyDescent="0.25">
      <c r="A903" s="3" t="s">
        <v>718</v>
      </c>
      <c r="B903" s="4">
        <v>708</v>
      </c>
    </row>
    <row r="904" spans="1:2" x14ac:dyDescent="0.25">
      <c r="A904" s="3" t="s">
        <v>11762</v>
      </c>
      <c r="B904" s="4">
        <v>1241</v>
      </c>
    </row>
    <row r="905" spans="1:2" x14ac:dyDescent="0.25">
      <c r="A905" s="3" t="s">
        <v>11763</v>
      </c>
      <c r="B905" s="4">
        <v>224</v>
      </c>
    </row>
    <row r="906" spans="1:2" x14ac:dyDescent="0.25">
      <c r="A906" s="3" t="s">
        <v>11764</v>
      </c>
      <c r="B906" s="4">
        <v>1165</v>
      </c>
    </row>
    <row r="907" spans="1:2" x14ac:dyDescent="0.25">
      <c r="A907" s="3" t="s">
        <v>11765</v>
      </c>
      <c r="B907" s="4">
        <v>17</v>
      </c>
    </row>
    <row r="908" spans="1:2" x14ac:dyDescent="0.25">
      <c r="A908" s="3" t="s">
        <v>719</v>
      </c>
      <c r="B908" s="4">
        <v>671</v>
      </c>
    </row>
    <row r="909" spans="1:2" x14ac:dyDescent="0.25">
      <c r="A909" s="3" t="s">
        <v>720</v>
      </c>
      <c r="B909" s="4">
        <v>776</v>
      </c>
    </row>
    <row r="910" spans="1:2" x14ac:dyDescent="0.25">
      <c r="A910" s="3" t="s">
        <v>11766</v>
      </c>
      <c r="B910" s="4">
        <v>1222</v>
      </c>
    </row>
    <row r="911" spans="1:2" x14ac:dyDescent="0.25">
      <c r="A911" s="3" t="s">
        <v>721</v>
      </c>
      <c r="B911" s="4">
        <v>225</v>
      </c>
    </row>
    <row r="912" spans="1:2" x14ac:dyDescent="0.25">
      <c r="A912" s="3" t="s">
        <v>722</v>
      </c>
      <c r="B912" s="4">
        <v>293</v>
      </c>
    </row>
    <row r="913" spans="1:2" x14ac:dyDescent="0.25">
      <c r="A913" s="3" t="s">
        <v>723</v>
      </c>
      <c r="B913" s="4">
        <v>574</v>
      </c>
    </row>
    <row r="914" spans="1:2" x14ac:dyDescent="0.25">
      <c r="A914" s="3" t="s">
        <v>723</v>
      </c>
      <c r="B914" s="4">
        <v>1037</v>
      </c>
    </row>
    <row r="915" spans="1:2" x14ac:dyDescent="0.25">
      <c r="A915" s="3" t="s">
        <v>724</v>
      </c>
      <c r="B915" s="4">
        <v>576</v>
      </c>
    </row>
    <row r="916" spans="1:2" x14ac:dyDescent="0.25">
      <c r="A916" s="3" t="s">
        <v>11767</v>
      </c>
      <c r="B916" s="4">
        <v>226</v>
      </c>
    </row>
    <row r="917" spans="1:2" x14ac:dyDescent="0.25">
      <c r="A917" s="3" t="s">
        <v>725</v>
      </c>
      <c r="B917" s="4">
        <v>408</v>
      </c>
    </row>
    <row r="918" spans="1:2" x14ac:dyDescent="0.25">
      <c r="A918" s="3" t="s">
        <v>726</v>
      </c>
      <c r="B918" s="4">
        <v>36</v>
      </c>
    </row>
    <row r="919" spans="1:2" x14ac:dyDescent="0.25">
      <c r="A919" s="3" t="s">
        <v>727</v>
      </c>
      <c r="B919" s="4">
        <v>967</v>
      </c>
    </row>
    <row r="920" spans="1:2" x14ac:dyDescent="0.25">
      <c r="A920" s="3" t="s">
        <v>728</v>
      </c>
      <c r="B920" s="4">
        <v>968</v>
      </c>
    </row>
    <row r="921" spans="1:2" x14ac:dyDescent="0.25">
      <c r="A921" s="3" t="s">
        <v>729</v>
      </c>
      <c r="B921" s="4">
        <v>969</v>
      </c>
    </row>
    <row r="922" spans="1:2" x14ac:dyDescent="0.25">
      <c r="A922" s="3" t="s">
        <v>730</v>
      </c>
      <c r="B922" s="4">
        <v>970</v>
      </c>
    </row>
    <row r="923" spans="1:2" x14ac:dyDescent="0.25">
      <c r="A923" s="3" t="s">
        <v>731</v>
      </c>
      <c r="B923" s="4">
        <v>971</v>
      </c>
    </row>
    <row r="924" spans="1:2" x14ac:dyDescent="0.25">
      <c r="A924" s="3" t="s">
        <v>11768</v>
      </c>
      <c r="B924" s="4">
        <v>1209</v>
      </c>
    </row>
    <row r="925" spans="1:2" x14ac:dyDescent="0.25">
      <c r="A925" s="3" t="s">
        <v>732</v>
      </c>
      <c r="B925" s="4">
        <v>94</v>
      </c>
    </row>
    <row r="926" spans="1:2" x14ac:dyDescent="0.25">
      <c r="A926" s="3" t="s">
        <v>11769</v>
      </c>
      <c r="B926" s="4">
        <v>96</v>
      </c>
    </row>
    <row r="927" spans="1:2" x14ac:dyDescent="0.25">
      <c r="A927" s="3" t="s">
        <v>11770</v>
      </c>
      <c r="B927" s="4">
        <v>61</v>
      </c>
    </row>
    <row r="928" spans="1:2" x14ac:dyDescent="0.25">
      <c r="A928" s="3" t="s">
        <v>733</v>
      </c>
      <c r="B928" s="4">
        <v>793</v>
      </c>
    </row>
    <row r="929" spans="1:2" x14ac:dyDescent="0.25">
      <c r="A929" s="3" t="s">
        <v>12998</v>
      </c>
      <c r="B929" s="4">
        <v>547</v>
      </c>
    </row>
    <row r="930" spans="1:2" x14ac:dyDescent="0.25">
      <c r="A930" s="3" t="s">
        <v>734</v>
      </c>
      <c r="B930" s="4">
        <v>840</v>
      </c>
    </row>
    <row r="931" spans="1:2" x14ac:dyDescent="0.25">
      <c r="A931" s="3" t="s">
        <v>11771</v>
      </c>
      <c r="B931" s="4">
        <v>589</v>
      </c>
    </row>
    <row r="932" spans="1:2" x14ac:dyDescent="0.25">
      <c r="A932" s="3" t="s">
        <v>1105</v>
      </c>
      <c r="B932" s="4">
        <v>1143</v>
      </c>
    </row>
    <row r="933" spans="1:2" x14ac:dyDescent="0.25">
      <c r="A933" s="3" t="s">
        <v>12999</v>
      </c>
      <c r="B933" s="4">
        <v>1297</v>
      </c>
    </row>
    <row r="934" spans="1:2" x14ac:dyDescent="0.25">
      <c r="A934" s="3" t="s">
        <v>735</v>
      </c>
      <c r="B934" s="4">
        <v>15</v>
      </c>
    </row>
    <row r="935" spans="1:2" x14ac:dyDescent="0.25">
      <c r="A935" s="3" t="s">
        <v>736</v>
      </c>
      <c r="B935" s="4">
        <v>718</v>
      </c>
    </row>
    <row r="936" spans="1:2" x14ac:dyDescent="0.25">
      <c r="A936" s="3" t="s">
        <v>737</v>
      </c>
      <c r="B936" s="4">
        <v>242</v>
      </c>
    </row>
    <row r="937" spans="1:2" x14ac:dyDescent="0.25">
      <c r="A937" s="3" t="s">
        <v>738</v>
      </c>
      <c r="B937" s="4">
        <v>420</v>
      </c>
    </row>
    <row r="938" spans="1:2" x14ac:dyDescent="0.25">
      <c r="A938" s="3" t="s">
        <v>739</v>
      </c>
      <c r="B938" s="4">
        <v>622</v>
      </c>
    </row>
    <row r="939" spans="1:2" x14ac:dyDescent="0.25">
      <c r="A939" s="3" t="s">
        <v>740</v>
      </c>
      <c r="B939" s="4">
        <v>243</v>
      </c>
    </row>
    <row r="940" spans="1:2" x14ac:dyDescent="0.25">
      <c r="A940" s="3" t="s">
        <v>11772</v>
      </c>
      <c r="B940" s="4">
        <v>505</v>
      </c>
    </row>
    <row r="941" spans="1:2" x14ac:dyDescent="0.25">
      <c r="A941" s="3" t="s">
        <v>741</v>
      </c>
      <c r="B941" s="4">
        <v>674</v>
      </c>
    </row>
    <row r="942" spans="1:2" x14ac:dyDescent="0.25">
      <c r="A942" s="3" t="s">
        <v>742</v>
      </c>
      <c r="B942" s="4">
        <v>810</v>
      </c>
    </row>
    <row r="943" spans="1:2" x14ac:dyDescent="0.25">
      <c r="A943" s="3" t="s">
        <v>1106</v>
      </c>
      <c r="B943" s="4">
        <v>1138</v>
      </c>
    </row>
    <row r="944" spans="1:2" x14ac:dyDescent="0.25">
      <c r="A944" s="3" t="s">
        <v>743</v>
      </c>
      <c r="B944" s="4">
        <v>642</v>
      </c>
    </row>
    <row r="945" spans="1:2" x14ac:dyDescent="0.25">
      <c r="A945" s="3" t="s">
        <v>744</v>
      </c>
      <c r="B945" s="4">
        <v>244</v>
      </c>
    </row>
    <row r="946" spans="1:2" x14ac:dyDescent="0.25">
      <c r="A946" s="3" t="s">
        <v>11773</v>
      </c>
      <c r="B946" s="4">
        <v>1179</v>
      </c>
    </row>
    <row r="947" spans="1:2" x14ac:dyDescent="0.25">
      <c r="A947" s="3" t="s">
        <v>745</v>
      </c>
      <c r="B947" s="4">
        <v>836</v>
      </c>
    </row>
    <row r="948" spans="1:2" x14ac:dyDescent="0.25">
      <c r="A948" s="3" t="s">
        <v>746</v>
      </c>
      <c r="B948" s="4">
        <v>223</v>
      </c>
    </row>
    <row r="949" spans="1:2" x14ac:dyDescent="0.25">
      <c r="A949" s="3" t="s">
        <v>747</v>
      </c>
      <c r="B949" s="4">
        <v>788</v>
      </c>
    </row>
    <row r="950" spans="1:2" x14ac:dyDescent="0.25">
      <c r="A950" s="3" t="s">
        <v>11774</v>
      </c>
      <c r="B950" s="4">
        <v>1196</v>
      </c>
    </row>
    <row r="951" spans="1:2" x14ac:dyDescent="0.25">
      <c r="A951" s="3" t="s">
        <v>11775</v>
      </c>
      <c r="B951" s="4">
        <v>512</v>
      </c>
    </row>
    <row r="952" spans="1:2" x14ac:dyDescent="0.25">
      <c r="A952" s="3" t="s">
        <v>1107</v>
      </c>
      <c r="B952" s="4">
        <v>1080</v>
      </c>
    </row>
    <row r="953" spans="1:2" x14ac:dyDescent="0.25">
      <c r="A953" s="3" t="s">
        <v>748</v>
      </c>
      <c r="B953" s="4">
        <v>581</v>
      </c>
    </row>
    <row r="954" spans="1:2" x14ac:dyDescent="0.25">
      <c r="A954" s="3" t="s">
        <v>749</v>
      </c>
      <c r="B954" s="4">
        <v>582</v>
      </c>
    </row>
    <row r="955" spans="1:2" x14ac:dyDescent="0.25">
      <c r="A955" s="3" t="s">
        <v>750</v>
      </c>
      <c r="B955" s="4">
        <v>386</v>
      </c>
    </row>
    <row r="956" spans="1:2" x14ac:dyDescent="0.25">
      <c r="A956" s="3" t="s">
        <v>11776</v>
      </c>
      <c r="B956" s="4">
        <v>364</v>
      </c>
    </row>
    <row r="957" spans="1:2" x14ac:dyDescent="0.25">
      <c r="A957" s="3" t="s">
        <v>11777</v>
      </c>
      <c r="B957" s="4">
        <v>534</v>
      </c>
    </row>
    <row r="958" spans="1:2" x14ac:dyDescent="0.25">
      <c r="A958" s="3" t="s">
        <v>751</v>
      </c>
      <c r="B958" s="4">
        <v>202</v>
      </c>
    </row>
    <row r="959" spans="1:2" x14ac:dyDescent="0.25">
      <c r="A959" s="3" t="s">
        <v>752</v>
      </c>
      <c r="B959" s="4">
        <v>245</v>
      </c>
    </row>
    <row r="960" spans="1:2" x14ac:dyDescent="0.25">
      <c r="A960" s="3" t="s">
        <v>11778</v>
      </c>
      <c r="B960" s="4">
        <v>1276</v>
      </c>
    </row>
    <row r="961" spans="1:2" x14ac:dyDescent="0.25">
      <c r="A961" s="3" t="s">
        <v>753</v>
      </c>
      <c r="B961" s="4">
        <v>227</v>
      </c>
    </row>
    <row r="962" spans="1:2" x14ac:dyDescent="0.25">
      <c r="A962" s="3" t="s">
        <v>11779</v>
      </c>
      <c r="B962" s="4">
        <v>603</v>
      </c>
    </row>
    <row r="963" spans="1:2" x14ac:dyDescent="0.25">
      <c r="A963" s="3" t="s">
        <v>11780</v>
      </c>
      <c r="B963" s="4">
        <v>23</v>
      </c>
    </row>
    <row r="964" spans="1:2" x14ac:dyDescent="0.25">
      <c r="A964" s="3" t="s">
        <v>754</v>
      </c>
      <c r="B964" s="4">
        <v>376</v>
      </c>
    </row>
    <row r="965" spans="1:2" x14ac:dyDescent="0.25">
      <c r="A965" s="3" t="s">
        <v>755</v>
      </c>
      <c r="B965" s="4">
        <v>30</v>
      </c>
    </row>
    <row r="966" spans="1:2" x14ac:dyDescent="0.25">
      <c r="A966" s="3" t="s">
        <v>11781</v>
      </c>
      <c r="B966" s="4">
        <v>109</v>
      </c>
    </row>
    <row r="967" spans="1:2" x14ac:dyDescent="0.25">
      <c r="A967" s="3" t="s">
        <v>11782</v>
      </c>
      <c r="B967" s="4">
        <v>1150</v>
      </c>
    </row>
    <row r="968" spans="1:2" x14ac:dyDescent="0.25">
      <c r="A968" s="3" t="s">
        <v>11783</v>
      </c>
      <c r="B968" s="4">
        <v>37</v>
      </c>
    </row>
    <row r="969" spans="1:2" x14ac:dyDescent="0.25">
      <c r="A969" s="3" t="s">
        <v>11784</v>
      </c>
      <c r="B969" s="4">
        <v>320</v>
      </c>
    </row>
    <row r="970" spans="1:2" x14ac:dyDescent="0.25">
      <c r="A970" s="3" t="s">
        <v>11785</v>
      </c>
      <c r="B970" s="4">
        <v>601</v>
      </c>
    </row>
    <row r="971" spans="1:2" x14ac:dyDescent="0.25">
      <c r="A971" s="3" t="s">
        <v>11786</v>
      </c>
      <c r="B971" s="4">
        <v>241</v>
      </c>
    </row>
    <row r="972" spans="1:2" x14ac:dyDescent="0.25">
      <c r="A972" s="3" t="s">
        <v>1108</v>
      </c>
      <c r="B972" s="4">
        <v>40</v>
      </c>
    </row>
    <row r="973" spans="1:2" x14ac:dyDescent="0.25">
      <c r="A973" s="3" t="s">
        <v>11787</v>
      </c>
      <c r="B973" s="4">
        <v>39</v>
      </c>
    </row>
    <row r="974" spans="1:2" x14ac:dyDescent="0.25">
      <c r="A974" s="3" t="s">
        <v>11788</v>
      </c>
      <c r="B974" s="4">
        <v>41</v>
      </c>
    </row>
    <row r="975" spans="1:2" x14ac:dyDescent="0.25">
      <c r="A975" s="3" t="s">
        <v>11789</v>
      </c>
      <c r="B975" s="4">
        <v>693</v>
      </c>
    </row>
    <row r="976" spans="1:2" x14ac:dyDescent="0.25">
      <c r="A976" s="3" t="s">
        <v>756</v>
      </c>
      <c r="B976" s="4">
        <v>741</v>
      </c>
    </row>
    <row r="977" spans="1:2" x14ac:dyDescent="0.25">
      <c r="A977" s="3" t="s">
        <v>757</v>
      </c>
      <c r="B977" s="4">
        <v>466</v>
      </c>
    </row>
    <row r="978" spans="1:2" x14ac:dyDescent="0.25">
      <c r="A978" s="3" t="s">
        <v>11790</v>
      </c>
      <c r="B978" s="4">
        <v>383</v>
      </c>
    </row>
    <row r="979" spans="1:2" x14ac:dyDescent="0.25">
      <c r="A979" s="3" t="s">
        <v>11791</v>
      </c>
      <c r="B979" s="4">
        <v>1225</v>
      </c>
    </row>
    <row r="980" spans="1:2" x14ac:dyDescent="0.25">
      <c r="A980" s="3" t="s">
        <v>758</v>
      </c>
      <c r="B980" s="4">
        <v>1012</v>
      </c>
    </row>
    <row r="981" spans="1:2" x14ac:dyDescent="0.25">
      <c r="A981" s="3" t="s">
        <v>1109</v>
      </c>
      <c r="B981" s="4">
        <v>1077</v>
      </c>
    </row>
    <row r="982" spans="1:2" x14ac:dyDescent="0.25">
      <c r="A982" s="3" t="s">
        <v>759</v>
      </c>
      <c r="B982" s="4">
        <v>805</v>
      </c>
    </row>
    <row r="983" spans="1:2" x14ac:dyDescent="0.25">
      <c r="A983" s="3" t="s">
        <v>760</v>
      </c>
      <c r="B983" s="4">
        <v>247</v>
      </c>
    </row>
    <row r="984" spans="1:2" x14ac:dyDescent="0.25">
      <c r="A984" s="3" t="s">
        <v>13000</v>
      </c>
      <c r="B984" s="4">
        <v>1318</v>
      </c>
    </row>
    <row r="985" spans="1:2" x14ac:dyDescent="0.25">
      <c r="A985" s="3" t="s">
        <v>11792</v>
      </c>
      <c r="B985" s="4">
        <v>248</v>
      </c>
    </row>
    <row r="986" spans="1:2" x14ac:dyDescent="0.25">
      <c r="A986" s="3" t="s">
        <v>761</v>
      </c>
      <c r="B986" s="4">
        <v>249</v>
      </c>
    </row>
    <row r="987" spans="1:2" x14ac:dyDescent="0.25">
      <c r="A987" s="3" t="s">
        <v>762</v>
      </c>
      <c r="B987" s="4">
        <v>698</v>
      </c>
    </row>
    <row r="988" spans="1:2" x14ac:dyDescent="0.25">
      <c r="A988" s="3" t="s">
        <v>1110</v>
      </c>
      <c r="B988" s="4">
        <v>1120</v>
      </c>
    </row>
    <row r="989" spans="1:2" x14ac:dyDescent="0.25">
      <c r="A989" s="3" t="s">
        <v>11793</v>
      </c>
      <c r="B989" s="4">
        <v>250</v>
      </c>
    </row>
    <row r="990" spans="1:2" x14ac:dyDescent="0.25">
      <c r="A990" s="3" t="s">
        <v>763</v>
      </c>
      <c r="B990" s="4">
        <v>7</v>
      </c>
    </row>
    <row r="991" spans="1:2" x14ac:dyDescent="0.25">
      <c r="A991" s="3" t="s">
        <v>11794</v>
      </c>
      <c r="B991" s="4">
        <v>602</v>
      </c>
    </row>
    <row r="992" spans="1:2" x14ac:dyDescent="0.25">
      <c r="A992" s="3" t="s">
        <v>764</v>
      </c>
      <c r="B992" s="4">
        <v>690</v>
      </c>
    </row>
    <row r="993" spans="1:2" x14ac:dyDescent="0.25">
      <c r="A993" s="3" t="s">
        <v>765</v>
      </c>
      <c r="B993" s="4">
        <v>1000</v>
      </c>
    </row>
    <row r="994" spans="1:2" x14ac:dyDescent="0.25">
      <c r="A994" s="3" t="s">
        <v>766</v>
      </c>
      <c r="B994" s="4">
        <v>1001</v>
      </c>
    </row>
    <row r="995" spans="1:2" x14ac:dyDescent="0.25">
      <c r="A995" s="3" t="s">
        <v>767</v>
      </c>
      <c r="B995" s="4">
        <v>63</v>
      </c>
    </row>
    <row r="996" spans="1:2" x14ac:dyDescent="0.25">
      <c r="A996" s="3" t="s">
        <v>11795</v>
      </c>
      <c r="B996" s="4">
        <v>64</v>
      </c>
    </row>
    <row r="997" spans="1:2" x14ac:dyDescent="0.25">
      <c r="A997" s="3" t="s">
        <v>768</v>
      </c>
      <c r="B997" s="4">
        <v>65</v>
      </c>
    </row>
    <row r="998" spans="1:2" x14ac:dyDescent="0.25">
      <c r="A998" s="3" t="s">
        <v>11796</v>
      </c>
      <c r="B998" s="4">
        <v>986</v>
      </c>
    </row>
    <row r="999" spans="1:2" x14ac:dyDescent="0.25">
      <c r="A999" s="3" t="s">
        <v>11797</v>
      </c>
      <c r="B999" s="4">
        <v>987</v>
      </c>
    </row>
    <row r="1000" spans="1:2" x14ac:dyDescent="0.25">
      <c r="A1000" s="3" t="s">
        <v>11798</v>
      </c>
      <c r="B1000" s="4">
        <v>377</v>
      </c>
    </row>
    <row r="1001" spans="1:2" x14ac:dyDescent="0.25">
      <c r="A1001" s="3" t="s">
        <v>769</v>
      </c>
      <c r="B1001" s="4">
        <v>339</v>
      </c>
    </row>
    <row r="1002" spans="1:2" x14ac:dyDescent="0.25">
      <c r="A1002" s="3" t="s">
        <v>11799</v>
      </c>
      <c r="B1002" s="4">
        <v>1214</v>
      </c>
    </row>
    <row r="1003" spans="1:2" x14ac:dyDescent="0.25">
      <c r="A1003" s="3" t="s">
        <v>770</v>
      </c>
      <c r="B1003" s="4">
        <v>251</v>
      </c>
    </row>
    <row r="1004" spans="1:2" x14ac:dyDescent="0.25">
      <c r="A1004" s="3" t="s">
        <v>11800</v>
      </c>
      <c r="B1004" s="4">
        <v>1153</v>
      </c>
    </row>
    <row r="1005" spans="1:2" x14ac:dyDescent="0.25">
      <c r="A1005" s="3" t="s">
        <v>11801</v>
      </c>
      <c r="B1005" s="4">
        <v>1238</v>
      </c>
    </row>
    <row r="1006" spans="1:2" x14ac:dyDescent="0.25">
      <c r="A1006" s="3" t="s">
        <v>1111</v>
      </c>
      <c r="B1006" s="4">
        <v>1102</v>
      </c>
    </row>
    <row r="1007" spans="1:2" x14ac:dyDescent="0.25">
      <c r="A1007" s="3" t="s">
        <v>771</v>
      </c>
      <c r="B1007" s="4">
        <v>829</v>
      </c>
    </row>
    <row r="1008" spans="1:2" x14ac:dyDescent="0.25">
      <c r="A1008" s="3" t="s">
        <v>11802</v>
      </c>
      <c r="B1008" s="4">
        <v>252</v>
      </c>
    </row>
    <row r="1009" spans="1:2" x14ac:dyDescent="0.25">
      <c r="A1009" s="3" t="s">
        <v>772</v>
      </c>
      <c r="B1009" s="4">
        <v>750</v>
      </c>
    </row>
    <row r="1010" spans="1:2" x14ac:dyDescent="0.25">
      <c r="A1010" s="3" t="s">
        <v>773</v>
      </c>
      <c r="B1010" s="4">
        <v>253</v>
      </c>
    </row>
    <row r="1011" spans="1:2" x14ac:dyDescent="0.25">
      <c r="A1011" s="3" t="s">
        <v>774</v>
      </c>
      <c r="B1011" s="4">
        <v>726</v>
      </c>
    </row>
    <row r="1012" spans="1:2" x14ac:dyDescent="0.25">
      <c r="A1012" s="3" t="s">
        <v>11803</v>
      </c>
      <c r="B1012" s="4">
        <v>70</v>
      </c>
    </row>
    <row r="1013" spans="1:2" x14ac:dyDescent="0.25">
      <c r="A1013" s="3" t="s">
        <v>11804</v>
      </c>
      <c r="B1013" s="4">
        <v>71</v>
      </c>
    </row>
    <row r="1014" spans="1:2" x14ac:dyDescent="0.25">
      <c r="A1014" s="3" t="s">
        <v>11805</v>
      </c>
      <c r="B1014" s="4">
        <v>1236</v>
      </c>
    </row>
    <row r="1015" spans="1:2" x14ac:dyDescent="0.25">
      <c r="A1015" s="3" t="s">
        <v>775</v>
      </c>
      <c r="B1015" s="4">
        <v>626</v>
      </c>
    </row>
    <row r="1016" spans="1:2" x14ac:dyDescent="0.25">
      <c r="A1016" s="3" t="s">
        <v>1112</v>
      </c>
      <c r="B1016" s="4">
        <v>1139</v>
      </c>
    </row>
    <row r="1017" spans="1:2" x14ac:dyDescent="0.25">
      <c r="A1017" s="3" t="s">
        <v>13001</v>
      </c>
      <c r="B1017" s="4">
        <v>1401</v>
      </c>
    </row>
    <row r="1018" spans="1:2" x14ac:dyDescent="0.25">
      <c r="A1018" s="3" t="s">
        <v>776</v>
      </c>
      <c r="B1018" s="4">
        <v>806</v>
      </c>
    </row>
    <row r="1019" spans="1:2" x14ac:dyDescent="0.25">
      <c r="A1019" s="3" t="s">
        <v>11806</v>
      </c>
      <c r="B1019" s="4">
        <v>254</v>
      </c>
    </row>
    <row r="1020" spans="1:2" x14ac:dyDescent="0.25">
      <c r="A1020" s="3" t="s">
        <v>1113</v>
      </c>
      <c r="B1020" s="4">
        <v>1126</v>
      </c>
    </row>
    <row r="1021" spans="1:2" x14ac:dyDescent="0.25">
      <c r="A1021" s="3" t="s">
        <v>13002</v>
      </c>
      <c r="B1021" s="4">
        <v>1350</v>
      </c>
    </row>
    <row r="1022" spans="1:2" x14ac:dyDescent="0.25">
      <c r="A1022" s="3" t="s">
        <v>1114</v>
      </c>
      <c r="B1022" s="4">
        <v>1085</v>
      </c>
    </row>
    <row r="1023" spans="1:2" x14ac:dyDescent="0.25">
      <c r="A1023" s="3" t="s">
        <v>777</v>
      </c>
      <c r="B1023" s="4">
        <v>521</v>
      </c>
    </row>
    <row r="1024" spans="1:2" x14ac:dyDescent="0.25">
      <c r="A1024" s="3" t="s">
        <v>778</v>
      </c>
      <c r="B1024" s="4">
        <v>255</v>
      </c>
    </row>
    <row r="1025" spans="1:2" x14ac:dyDescent="0.25">
      <c r="A1025" s="3" t="s">
        <v>779</v>
      </c>
      <c r="B1025" s="4">
        <v>1034</v>
      </c>
    </row>
    <row r="1026" spans="1:2" x14ac:dyDescent="0.25">
      <c r="A1026" s="3" t="s">
        <v>780</v>
      </c>
      <c r="B1026" s="4">
        <v>687</v>
      </c>
    </row>
    <row r="1027" spans="1:2" x14ac:dyDescent="0.25">
      <c r="A1027" s="3" t="s">
        <v>781</v>
      </c>
      <c r="B1027" s="4">
        <v>980</v>
      </c>
    </row>
    <row r="1028" spans="1:2" x14ac:dyDescent="0.25">
      <c r="A1028" s="3" t="s">
        <v>11807</v>
      </c>
      <c r="B1028" s="4">
        <v>762</v>
      </c>
    </row>
    <row r="1029" spans="1:2" x14ac:dyDescent="0.25">
      <c r="A1029" s="3" t="s">
        <v>782</v>
      </c>
      <c r="B1029" s="4">
        <v>979</v>
      </c>
    </row>
    <row r="1030" spans="1:2" x14ac:dyDescent="0.25">
      <c r="A1030" s="3" t="s">
        <v>783</v>
      </c>
      <c r="B1030" s="4">
        <v>260</v>
      </c>
    </row>
    <row r="1031" spans="1:2" x14ac:dyDescent="0.25">
      <c r="A1031" s="3" t="s">
        <v>11808</v>
      </c>
      <c r="B1031" s="4">
        <v>877</v>
      </c>
    </row>
    <row r="1032" spans="1:2" x14ac:dyDescent="0.25">
      <c r="A1032" s="3" t="s">
        <v>11809</v>
      </c>
      <c r="B1032" s="4">
        <v>1200</v>
      </c>
    </row>
    <row r="1033" spans="1:2" x14ac:dyDescent="0.25">
      <c r="A1033" s="3" t="s">
        <v>11810</v>
      </c>
      <c r="B1033" s="4">
        <v>1188</v>
      </c>
    </row>
    <row r="1034" spans="1:2" x14ac:dyDescent="0.25">
      <c r="A1034" s="3" t="s">
        <v>784</v>
      </c>
      <c r="B1034" s="4">
        <v>1063</v>
      </c>
    </row>
    <row r="1035" spans="1:2" x14ac:dyDescent="0.25">
      <c r="A1035" s="3" t="s">
        <v>11811</v>
      </c>
      <c r="B1035" s="4">
        <v>499</v>
      </c>
    </row>
    <row r="1036" spans="1:2" x14ac:dyDescent="0.25">
      <c r="A1036" s="3" t="s">
        <v>11812</v>
      </c>
      <c r="B1036" s="4">
        <v>1223</v>
      </c>
    </row>
    <row r="1037" spans="1:2" x14ac:dyDescent="0.25">
      <c r="A1037" s="3" t="s">
        <v>11813</v>
      </c>
      <c r="B1037" s="4">
        <v>413</v>
      </c>
    </row>
    <row r="1038" spans="1:2" x14ac:dyDescent="0.25">
      <c r="A1038" s="3" t="s">
        <v>785</v>
      </c>
      <c r="B1038" s="4">
        <v>261</v>
      </c>
    </row>
    <row r="1039" spans="1:2" x14ac:dyDescent="0.25">
      <c r="A1039" s="3" t="s">
        <v>786</v>
      </c>
      <c r="B1039" s="4">
        <v>262</v>
      </c>
    </row>
    <row r="1040" spans="1:2" x14ac:dyDescent="0.25">
      <c r="A1040" s="3" t="s">
        <v>787</v>
      </c>
      <c r="B1040" s="4">
        <v>852</v>
      </c>
    </row>
    <row r="1041" spans="1:2" x14ac:dyDescent="0.25">
      <c r="A1041" s="3" t="s">
        <v>788</v>
      </c>
      <c r="B1041" s="4">
        <v>473</v>
      </c>
    </row>
    <row r="1042" spans="1:2" x14ac:dyDescent="0.25">
      <c r="A1042" s="3" t="s">
        <v>788</v>
      </c>
      <c r="B1042" s="4">
        <v>853</v>
      </c>
    </row>
    <row r="1043" spans="1:2" x14ac:dyDescent="0.25">
      <c r="A1043" s="3" t="s">
        <v>11814</v>
      </c>
      <c r="B1043" s="4">
        <v>263</v>
      </c>
    </row>
    <row r="1044" spans="1:2" x14ac:dyDescent="0.25">
      <c r="A1044" s="3" t="s">
        <v>789</v>
      </c>
      <c r="B1044" s="4">
        <v>679</v>
      </c>
    </row>
    <row r="1045" spans="1:2" x14ac:dyDescent="0.25">
      <c r="A1045" s="3" t="s">
        <v>790</v>
      </c>
      <c r="B1045" s="4">
        <v>599</v>
      </c>
    </row>
    <row r="1046" spans="1:2" x14ac:dyDescent="0.25">
      <c r="A1046" s="3" t="s">
        <v>791</v>
      </c>
      <c r="B1046" s="4">
        <v>542</v>
      </c>
    </row>
    <row r="1047" spans="1:2" x14ac:dyDescent="0.25">
      <c r="A1047" s="3" t="s">
        <v>11815</v>
      </c>
      <c r="B1047" s="4">
        <v>705</v>
      </c>
    </row>
    <row r="1048" spans="1:2" x14ac:dyDescent="0.25">
      <c r="A1048" s="3" t="s">
        <v>792</v>
      </c>
      <c r="B1048" s="4">
        <v>833</v>
      </c>
    </row>
    <row r="1049" spans="1:2" x14ac:dyDescent="0.25">
      <c r="A1049" s="3" t="s">
        <v>792</v>
      </c>
      <c r="B1049" s="4">
        <v>1127</v>
      </c>
    </row>
    <row r="1050" spans="1:2" x14ac:dyDescent="0.25">
      <c r="A1050" s="3" t="s">
        <v>11816</v>
      </c>
      <c r="B1050" s="4">
        <v>1173</v>
      </c>
    </row>
    <row r="1051" spans="1:2" x14ac:dyDescent="0.25">
      <c r="A1051" s="3" t="s">
        <v>11817</v>
      </c>
      <c r="B1051" s="4">
        <v>1182</v>
      </c>
    </row>
    <row r="1052" spans="1:2" x14ac:dyDescent="0.25">
      <c r="A1052" s="3" t="s">
        <v>793</v>
      </c>
      <c r="B1052" s="4">
        <v>912</v>
      </c>
    </row>
    <row r="1053" spans="1:2" x14ac:dyDescent="0.25">
      <c r="A1053" s="3" t="s">
        <v>11818</v>
      </c>
      <c r="B1053" s="4">
        <v>1157</v>
      </c>
    </row>
    <row r="1054" spans="1:2" x14ac:dyDescent="0.25">
      <c r="A1054" s="3" t="s">
        <v>11819</v>
      </c>
      <c r="B1054" s="4">
        <v>1185</v>
      </c>
    </row>
    <row r="1055" spans="1:2" x14ac:dyDescent="0.25">
      <c r="A1055" s="3" t="s">
        <v>794</v>
      </c>
      <c r="B1055" s="4">
        <v>336</v>
      </c>
    </row>
    <row r="1056" spans="1:2" x14ac:dyDescent="0.25">
      <c r="A1056" s="3" t="s">
        <v>1115</v>
      </c>
      <c r="B1056" s="4">
        <v>1129</v>
      </c>
    </row>
    <row r="1057" spans="1:2" x14ac:dyDescent="0.25">
      <c r="A1057" s="3" t="s">
        <v>795</v>
      </c>
      <c r="B1057" s="4">
        <v>432</v>
      </c>
    </row>
    <row r="1058" spans="1:2" x14ac:dyDescent="0.25">
      <c r="A1058" s="3" t="s">
        <v>11820</v>
      </c>
      <c r="B1058" s="4">
        <v>1239</v>
      </c>
    </row>
    <row r="1059" spans="1:2" x14ac:dyDescent="0.25">
      <c r="A1059" s="3" t="s">
        <v>11821</v>
      </c>
      <c r="B1059" s="4">
        <v>1183</v>
      </c>
    </row>
    <row r="1060" spans="1:2" x14ac:dyDescent="0.25">
      <c r="A1060" s="3" t="s">
        <v>796</v>
      </c>
      <c r="B1060" s="4">
        <v>433</v>
      </c>
    </row>
    <row r="1061" spans="1:2" x14ac:dyDescent="0.25">
      <c r="A1061" s="3" t="s">
        <v>797</v>
      </c>
      <c r="B1061" s="4">
        <v>783</v>
      </c>
    </row>
    <row r="1062" spans="1:2" x14ac:dyDescent="0.25">
      <c r="A1062" s="3" t="s">
        <v>11822</v>
      </c>
      <c r="B1062" s="4">
        <v>1174</v>
      </c>
    </row>
    <row r="1063" spans="1:2" x14ac:dyDescent="0.25">
      <c r="A1063" s="3" t="s">
        <v>13003</v>
      </c>
      <c r="B1063" s="4">
        <v>1304</v>
      </c>
    </row>
    <row r="1064" spans="1:2" x14ac:dyDescent="0.25">
      <c r="A1064" s="3" t="s">
        <v>798</v>
      </c>
      <c r="B1064" s="4">
        <v>775</v>
      </c>
    </row>
    <row r="1065" spans="1:2" x14ac:dyDescent="0.25">
      <c r="A1065" s="3" t="s">
        <v>11823</v>
      </c>
      <c r="B1065" s="4">
        <v>1175</v>
      </c>
    </row>
    <row r="1066" spans="1:2" x14ac:dyDescent="0.25">
      <c r="A1066" s="3" t="s">
        <v>11824</v>
      </c>
      <c r="B1066" s="4">
        <v>1210</v>
      </c>
    </row>
    <row r="1067" spans="1:2" x14ac:dyDescent="0.25">
      <c r="A1067" s="3" t="s">
        <v>11825</v>
      </c>
      <c r="B1067" s="4">
        <v>554</v>
      </c>
    </row>
    <row r="1068" spans="1:2" x14ac:dyDescent="0.25">
      <c r="A1068" s="3" t="s">
        <v>799</v>
      </c>
      <c r="B1068" s="4">
        <v>832</v>
      </c>
    </row>
    <row r="1069" spans="1:2" x14ac:dyDescent="0.25">
      <c r="A1069" s="3" t="s">
        <v>800</v>
      </c>
      <c r="B1069" s="4">
        <v>824</v>
      </c>
    </row>
    <row r="1070" spans="1:2" x14ac:dyDescent="0.25">
      <c r="A1070" s="3" t="s">
        <v>801</v>
      </c>
      <c r="B1070" s="4">
        <v>911</v>
      </c>
    </row>
    <row r="1071" spans="1:2" x14ac:dyDescent="0.25">
      <c r="A1071" s="3" t="s">
        <v>11826</v>
      </c>
      <c r="B1071" s="4">
        <v>1178</v>
      </c>
    </row>
    <row r="1072" spans="1:2" x14ac:dyDescent="0.25">
      <c r="A1072" s="3" t="s">
        <v>802</v>
      </c>
      <c r="B1072" s="4">
        <v>883</v>
      </c>
    </row>
    <row r="1073" spans="1:2" x14ac:dyDescent="0.25">
      <c r="A1073" s="3" t="s">
        <v>11827</v>
      </c>
      <c r="B1073" s="4">
        <v>1176</v>
      </c>
    </row>
    <row r="1074" spans="1:2" x14ac:dyDescent="0.25">
      <c r="A1074" s="3" t="s">
        <v>1116</v>
      </c>
      <c r="B1074" s="4">
        <v>1133</v>
      </c>
    </row>
    <row r="1075" spans="1:2" x14ac:dyDescent="0.25">
      <c r="A1075" s="3" t="s">
        <v>11828</v>
      </c>
      <c r="B1075" s="4">
        <v>1184</v>
      </c>
    </row>
    <row r="1076" spans="1:2" x14ac:dyDescent="0.25">
      <c r="A1076" s="3" t="s">
        <v>11829</v>
      </c>
      <c r="B1076" s="4">
        <v>1177</v>
      </c>
    </row>
    <row r="1077" spans="1:2" x14ac:dyDescent="0.25">
      <c r="A1077" s="3" t="s">
        <v>803</v>
      </c>
      <c r="B1077" s="4">
        <v>821</v>
      </c>
    </row>
    <row r="1078" spans="1:2" x14ac:dyDescent="0.25">
      <c r="A1078" s="3" t="s">
        <v>11830</v>
      </c>
      <c r="B1078" s="4">
        <v>266</v>
      </c>
    </row>
    <row r="1079" spans="1:2" x14ac:dyDescent="0.25">
      <c r="A1079" s="3" t="s">
        <v>11831</v>
      </c>
      <c r="B1079" s="4">
        <v>1148</v>
      </c>
    </row>
    <row r="1080" spans="1:2" x14ac:dyDescent="0.25">
      <c r="A1080" s="3" t="s">
        <v>1117</v>
      </c>
      <c r="B1080" s="4">
        <v>1104</v>
      </c>
    </row>
    <row r="1081" spans="1:2" x14ac:dyDescent="0.25">
      <c r="A1081" s="3" t="s">
        <v>804</v>
      </c>
      <c r="B1081" s="4">
        <v>584</v>
      </c>
    </row>
    <row r="1082" spans="1:2" x14ac:dyDescent="0.25">
      <c r="A1082" s="3" t="s">
        <v>11832</v>
      </c>
      <c r="B1082" s="4">
        <v>1047</v>
      </c>
    </row>
    <row r="1083" spans="1:2" x14ac:dyDescent="0.25">
      <c r="A1083" s="3" t="s">
        <v>1118</v>
      </c>
      <c r="B1083" s="4">
        <v>1088</v>
      </c>
    </row>
    <row r="1084" spans="1:2" x14ac:dyDescent="0.25">
      <c r="A1084" s="3" t="s">
        <v>805</v>
      </c>
      <c r="B1084" s="4">
        <v>478</v>
      </c>
    </row>
    <row r="1085" spans="1:2" x14ac:dyDescent="0.25">
      <c r="A1085" s="3" t="s">
        <v>11833</v>
      </c>
      <c r="B1085" s="4">
        <v>331</v>
      </c>
    </row>
    <row r="1086" spans="1:2" x14ac:dyDescent="0.25">
      <c r="A1086" s="3" t="s">
        <v>11834</v>
      </c>
      <c r="B1086" s="4">
        <v>259</v>
      </c>
    </row>
    <row r="1087" spans="1:2" x14ac:dyDescent="0.25">
      <c r="A1087" s="3" t="s">
        <v>11835</v>
      </c>
      <c r="B1087" s="4">
        <v>26</v>
      </c>
    </row>
    <row r="1088" spans="1:2" x14ac:dyDescent="0.25">
      <c r="A1088" s="3" t="s">
        <v>806</v>
      </c>
      <c r="B1088" s="4">
        <v>498</v>
      </c>
    </row>
    <row r="1089" spans="1:2" x14ac:dyDescent="0.25">
      <c r="A1089" s="3" t="s">
        <v>807</v>
      </c>
      <c r="B1089" s="4">
        <v>595</v>
      </c>
    </row>
    <row r="1090" spans="1:2" x14ac:dyDescent="0.25">
      <c r="A1090" s="3" t="s">
        <v>12282</v>
      </c>
      <c r="B1090" s="4">
        <v>1290</v>
      </c>
    </row>
    <row r="1091" spans="1:2" x14ac:dyDescent="0.25">
      <c r="A1091" s="3" t="s">
        <v>11836</v>
      </c>
      <c r="B1091" s="4">
        <v>881</v>
      </c>
    </row>
    <row r="1092" spans="1:2" x14ac:dyDescent="0.25">
      <c r="A1092" s="3" t="s">
        <v>1119</v>
      </c>
      <c r="B1092" s="4">
        <v>1103</v>
      </c>
    </row>
    <row r="1093" spans="1:2" x14ac:dyDescent="0.25">
      <c r="A1093" s="3" t="s">
        <v>11837</v>
      </c>
      <c r="B1093" s="4">
        <v>530</v>
      </c>
    </row>
    <row r="1094" spans="1:2" x14ac:dyDescent="0.25">
      <c r="A1094" s="3" t="s">
        <v>808</v>
      </c>
      <c r="B1094" s="4">
        <v>562</v>
      </c>
    </row>
    <row r="1095" spans="1:2" x14ac:dyDescent="0.25">
      <c r="A1095" s="3" t="s">
        <v>809</v>
      </c>
      <c r="B1095" s="4">
        <v>267</v>
      </c>
    </row>
    <row r="1096" spans="1:2" x14ac:dyDescent="0.25">
      <c r="A1096" s="3" t="s">
        <v>11838</v>
      </c>
      <c r="B1096" s="4">
        <v>269</v>
      </c>
    </row>
    <row r="1097" spans="1:2" x14ac:dyDescent="0.25">
      <c r="A1097" s="3" t="s">
        <v>11839</v>
      </c>
      <c r="B1097" s="4">
        <v>268</v>
      </c>
    </row>
    <row r="1098" spans="1:2" x14ac:dyDescent="0.25">
      <c r="A1098" s="3" t="s">
        <v>11840</v>
      </c>
      <c r="B1098" s="4">
        <v>327</v>
      </c>
    </row>
    <row r="1099" spans="1:2" x14ac:dyDescent="0.25">
      <c r="A1099" s="3" t="s">
        <v>810</v>
      </c>
      <c r="B1099" s="4">
        <v>548</v>
      </c>
    </row>
    <row r="1100" spans="1:2" x14ac:dyDescent="0.25">
      <c r="A1100" s="3" t="s">
        <v>11841</v>
      </c>
      <c r="B1100" s="4">
        <v>275</v>
      </c>
    </row>
    <row r="1101" spans="1:2" x14ac:dyDescent="0.25">
      <c r="A1101" s="3" t="s">
        <v>11842</v>
      </c>
      <c r="B1101" s="4">
        <v>710</v>
      </c>
    </row>
    <row r="1102" spans="1:2" x14ac:dyDescent="0.25">
      <c r="A1102" s="3" t="s">
        <v>1120</v>
      </c>
      <c r="B1102" s="4">
        <v>392</v>
      </c>
    </row>
    <row r="1103" spans="1:2" x14ac:dyDescent="0.25">
      <c r="A1103" s="3" t="s">
        <v>811</v>
      </c>
      <c r="B1103" s="4">
        <v>84</v>
      </c>
    </row>
    <row r="1104" spans="1:2" x14ac:dyDescent="0.25">
      <c r="A1104" s="3" t="s">
        <v>812</v>
      </c>
      <c r="B1104" s="4">
        <v>406</v>
      </c>
    </row>
    <row r="1105" spans="1:2" x14ac:dyDescent="0.25">
      <c r="A1105" s="3" t="s">
        <v>813</v>
      </c>
      <c r="B1105" s="4">
        <v>859</v>
      </c>
    </row>
    <row r="1106" spans="1:2" x14ac:dyDescent="0.25">
      <c r="A1106" s="3" t="s">
        <v>814</v>
      </c>
      <c r="B1106" s="4">
        <v>807</v>
      </c>
    </row>
    <row r="1107" spans="1:2" x14ac:dyDescent="0.25">
      <c r="A1107" s="3" t="s">
        <v>13004</v>
      </c>
      <c r="B1107" s="4">
        <v>1384</v>
      </c>
    </row>
    <row r="1108" spans="1:2" x14ac:dyDescent="0.25">
      <c r="A1108" s="3" t="s">
        <v>11843</v>
      </c>
      <c r="B1108" s="4">
        <v>1152</v>
      </c>
    </row>
    <row r="1109" spans="1:2" x14ac:dyDescent="0.25">
      <c r="A1109" s="3" t="s">
        <v>13005</v>
      </c>
      <c r="B1109" s="4">
        <v>1385</v>
      </c>
    </row>
    <row r="1110" spans="1:2" x14ac:dyDescent="0.25">
      <c r="A1110" s="3" t="s">
        <v>815</v>
      </c>
      <c r="B1110" s="4">
        <v>387</v>
      </c>
    </row>
    <row r="1111" spans="1:2" x14ac:dyDescent="0.25">
      <c r="A1111" s="3" t="s">
        <v>816</v>
      </c>
      <c r="B1111" s="4">
        <v>742</v>
      </c>
    </row>
    <row r="1112" spans="1:2" x14ac:dyDescent="0.25">
      <c r="A1112" s="3" t="s">
        <v>11844</v>
      </c>
      <c r="B1112" s="4">
        <v>220</v>
      </c>
    </row>
    <row r="1113" spans="1:2" x14ac:dyDescent="0.25">
      <c r="A1113" s="3" t="s">
        <v>817</v>
      </c>
      <c r="B1113" s="4">
        <v>265</v>
      </c>
    </row>
    <row r="1114" spans="1:2" x14ac:dyDescent="0.25">
      <c r="A1114" s="3" t="s">
        <v>818</v>
      </c>
      <c r="B1114" s="4">
        <v>403</v>
      </c>
    </row>
    <row r="1115" spans="1:2" x14ac:dyDescent="0.25">
      <c r="A1115" s="3" t="s">
        <v>11845</v>
      </c>
      <c r="B1115" s="4">
        <v>1161</v>
      </c>
    </row>
    <row r="1116" spans="1:2" x14ac:dyDescent="0.25">
      <c r="A1116" s="3" t="s">
        <v>13006</v>
      </c>
      <c r="B1116" s="4">
        <v>1386</v>
      </c>
    </row>
    <row r="1117" spans="1:2" x14ac:dyDescent="0.25">
      <c r="A1117" s="3" t="s">
        <v>819</v>
      </c>
      <c r="B1117" s="4">
        <v>276</v>
      </c>
    </row>
    <row r="1118" spans="1:2" x14ac:dyDescent="0.25">
      <c r="A1118" s="3" t="s">
        <v>820</v>
      </c>
      <c r="B1118" s="4">
        <v>774</v>
      </c>
    </row>
    <row r="1119" spans="1:2" x14ac:dyDescent="0.25">
      <c r="A1119" s="3" t="s">
        <v>821</v>
      </c>
      <c r="B1119" s="4">
        <v>264</v>
      </c>
    </row>
    <row r="1120" spans="1:2" x14ac:dyDescent="0.25">
      <c r="A1120" s="3" t="s">
        <v>822</v>
      </c>
      <c r="B1120" s="4">
        <v>711</v>
      </c>
    </row>
    <row r="1121" spans="1:2" x14ac:dyDescent="0.25">
      <c r="A1121" s="3" t="s">
        <v>1121</v>
      </c>
      <c r="B1121" s="4">
        <v>1090</v>
      </c>
    </row>
    <row r="1122" spans="1:2" x14ac:dyDescent="0.25">
      <c r="A1122" s="3" t="s">
        <v>823</v>
      </c>
      <c r="B1122" s="4">
        <v>944</v>
      </c>
    </row>
    <row r="1123" spans="1:2" x14ac:dyDescent="0.25">
      <c r="A1123" s="3" t="s">
        <v>13007</v>
      </c>
      <c r="B1123" s="4">
        <v>1369</v>
      </c>
    </row>
    <row r="1124" spans="1:2" x14ac:dyDescent="0.25">
      <c r="A1124" s="3" t="s">
        <v>13008</v>
      </c>
      <c r="B1124" s="4">
        <v>1330</v>
      </c>
    </row>
    <row r="1125" spans="1:2" x14ac:dyDescent="0.25">
      <c r="A1125" s="3" t="s">
        <v>13009</v>
      </c>
      <c r="B1125" s="4">
        <v>1331</v>
      </c>
    </row>
    <row r="1126" spans="1:2" x14ac:dyDescent="0.25">
      <c r="A1126" s="3" t="s">
        <v>13010</v>
      </c>
      <c r="B1126" s="4">
        <v>1335</v>
      </c>
    </row>
    <row r="1127" spans="1:2" x14ac:dyDescent="0.25">
      <c r="A1127" s="3" t="s">
        <v>13011</v>
      </c>
      <c r="B1127" s="4">
        <v>1336</v>
      </c>
    </row>
    <row r="1128" spans="1:2" x14ac:dyDescent="0.25">
      <c r="A1128" s="3" t="s">
        <v>13012</v>
      </c>
      <c r="B1128" s="4">
        <v>1333</v>
      </c>
    </row>
    <row r="1129" spans="1:2" x14ac:dyDescent="0.25">
      <c r="A1129" s="3" t="s">
        <v>13013</v>
      </c>
      <c r="B1129" s="4">
        <v>1332</v>
      </c>
    </row>
    <row r="1130" spans="1:2" x14ac:dyDescent="0.25">
      <c r="A1130" s="3" t="s">
        <v>13014</v>
      </c>
      <c r="B1130" s="4">
        <v>1337</v>
      </c>
    </row>
    <row r="1131" spans="1:2" x14ac:dyDescent="0.25">
      <c r="A1131" s="3" t="s">
        <v>13015</v>
      </c>
      <c r="B1131" s="4">
        <v>1334</v>
      </c>
    </row>
    <row r="1132" spans="1:2" x14ac:dyDescent="0.25">
      <c r="A1132" s="3" t="s">
        <v>11846</v>
      </c>
      <c r="B1132" s="4">
        <v>1278</v>
      </c>
    </row>
    <row r="1133" spans="1:2" x14ac:dyDescent="0.25">
      <c r="A1133" s="3" t="s">
        <v>11847</v>
      </c>
      <c r="B1133" s="4">
        <v>277</v>
      </c>
    </row>
    <row r="1134" spans="1:2" x14ac:dyDescent="0.25">
      <c r="A1134" s="3" t="s">
        <v>1122</v>
      </c>
      <c r="B1134" s="4">
        <v>1100</v>
      </c>
    </row>
    <row r="1135" spans="1:2" x14ac:dyDescent="0.25">
      <c r="A1135" s="3" t="s">
        <v>11848</v>
      </c>
      <c r="B1135" s="4">
        <v>322</v>
      </c>
    </row>
    <row r="1136" spans="1:2" x14ac:dyDescent="0.25">
      <c r="A1136" s="3" t="s">
        <v>824</v>
      </c>
      <c r="B1136" s="4">
        <v>380</v>
      </c>
    </row>
    <row r="1137" spans="1:2" x14ac:dyDescent="0.25">
      <c r="A1137" s="3" t="s">
        <v>11849</v>
      </c>
      <c r="B1137" s="4">
        <v>704</v>
      </c>
    </row>
    <row r="1138" spans="1:2" x14ac:dyDescent="0.25">
      <c r="A1138" s="3" t="s">
        <v>825</v>
      </c>
      <c r="B1138" s="4">
        <v>728</v>
      </c>
    </row>
    <row r="1139" spans="1:2" x14ac:dyDescent="0.25">
      <c r="A1139" s="3" t="s">
        <v>826</v>
      </c>
      <c r="B1139" s="4">
        <v>278</v>
      </c>
    </row>
    <row r="1140" spans="1:2" x14ac:dyDescent="0.25">
      <c r="A1140" s="3" t="s">
        <v>827</v>
      </c>
      <c r="B1140" s="4">
        <v>860</v>
      </c>
    </row>
    <row r="1141" spans="1:2" x14ac:dyDescent="0.25">
      <c r="A1141" s="3" t="s">
        <v>828</v>
      </c>
      <c r="B1141" s="4">
        <v>729</v>
      </c>
    </row>
    <row r="1142" spans="1:2" x14ac:dyDescent="0.25">
      <c r="A1142" s="3" t="s">
        <v>11850</v>
      </c>
      <c r="B1142" s="4">
        <v>405</v>
      </c>
    </row>
    <row r="1143" spans="1:2" x14ac:dyDescent="0.25">
      <c r="A1143" s="3" t="s">
        <v>11851</v>
      </c>
      <c r="B1143" s="4">
        <v>1029</v>
      </c>
    </row>
    <row r="1144" spans="1:2" x14ac:dyDescent="0.25">
      <c r="A1144" s="3" t="s">
        <v>829</v>
      </c>
      <c r="B1144" s="4">
        <v>659</v>
      </c>
    </row>
    <row r="1145" spans="1:2" x14ac:dyDescent="0.25">
      <c r="A1145" s="3" t="s">
        <v>830</v>
      </c>
      <c r="B1145" s="4">
        <v>696</v>
      </c>
    </row>
    <row r="1146" spans="1:2" x14ac:dyDescent="0.25">
      <c r="A1146" s="3" t="s">
        <v>831</v>
      </c>
      <c r="B1146" s="4">
        <v>234</v>
      </c>
    </row>
    <row r="1147" spans="1:2" x14ac:dyDescent="0.25">
      <c r="A1147" s="3" t="s">
        <v>832</v>
      </c>
      <c r="B1147" s="4">
        <v>888</v>
      </c>
    </row>
    <row r="1148" spans="1:2" x14ac:dyDescent="0.25">
      <c r="A1148" s="3" t="s">
        <v>833</v>
      </c>
      <c r="B1148" s="4">
        <v>1044</v>
      </c>
    </row>
    <row r="1149" spans="1:2" x14ac:dyDescent="0.25">
      <c r="A1149" s="3" t="s">
        <v>11852</v>
      </c>
      <c r="B1149" s="4">
        <v>1277</v>
      </c>
    </row>
    <row r="1150" spans="1:2" x14ac:dyDescent="0.25">
      <c r="A1150" s="3" t="s">
        <v>834</v>
      </c>
      <c r="B1150" s="4">
        <v>495</v>
      </c>
    </row>
    <row r="1151" spans="1:2" x14ac:dyDescent="0.25">
      <c r="A1151" s="3" t="s">
        <v>11853</v>
      </c>
      <c r="B1151" s="4">
        <v>279</v>
      </c>
    </row>
    <row r="1152" spans="1:2" x14ac:dyDescent="0.25">
      <c r="A1152" s="3" t="s">
        <v>835</v>
      </c>
      <c r="B1152" s="4">
        <v>1062</v>
      </c>
    </row>
    <row r="1153" spans="1:2" x14ac:dyDescent="0.25">
      <c r="A1153" s="3" t="s">
        <v>11854</v>
      </c>
      <c r="B1153" s="4">
        <v>524</v>
      </c>
    </row>
    <row r="1154" spans="1:2" x14ac:dyDescent="0.25">
      <c r="A1154" s="3" t="s">
        <v>11855</v>
      </c>
      <c r="B1154" s="4">
        <v>751</v>
      </c>
    </row>
    <row r="1155" spans="1:2" x14ac:dyDescent="0.25">
      <c r="A1155" s="3" t="s">
        <v>1123</v>
      </c>
      <c r="B1155" s="4">
        <v>1144</v>
      </c>
    </row>
    <row r="1156" spans="1:2" x14ac:dyDescent="0.25">
      <c r="A1156" s="3" t="s">
        <v>11856</v>
      </c>
      <c r="B1156" s="4">
        <v>1050</v>
      </c>
    </row>
    <row r="1157" spans="1:2" x14ac:dyDescent="0.25">
      <c r="A1157" s="3" t="s">
        <v>11857</v>
      </c>
      <c r="B1157" s="4">
        <v>399</v>
      </c>
    </row>
    <row r="1158" spans="1:2" x14ac:dyDescent="0.25">
      <c r="A1158" s="3" t="s">
        <v>836</v>
      </c>
      <c r="B1158" s="4">
        <v>593</v>
      </c>
    </row>
    <row r="1159" spans="1:2" x14ac:dyDescent="0.25">
      <c r="A1159" s="3" t="s">
        <v>13016</v>
      </c>
      <c r="B1159" s="4">
        <v>1303</v>
      </c>
    </row>
    <row r="1160" spans="1:2" x14ac:dyDescent="0.25">
      <c r="A1160" s="3" t="s">
        <v>11858</v>
      </c>
      <c r="B1160" s="4">
        <v>714</v>
      </c>
    </row>
    <row r="1161" spans="1:2" x14ac:dyDescent="0.25">
      <c r="A1161" s="3" t="s">
        <v>837</v>
      </c>
      <c r="B1161" s="4">
        <v>8</v>
      </c>
    </row>
    <row r="1162" spans="1:2" x14ac:dyDescent="0.25">
      <c r="A1162" s="3" t="s">
        <v>838</v>
      </c>
      <c r="B1162" s="4">
        <v>837</v>
      </c>
    </row>
    <row r="1163" spans="1:2" x14ac:dyDescent="0.25">
      <c r="A1163" s="3" t="s">
        <v>839</v>
      </c>
      <c r="B1163" s="4">
        <v>270</v>
      </c>
    </row>
    <row r="1164" spans="1:2" x14ac:dyDescent="0.25">
      <c r="A1164" s="3" t="s">
        <v>11859</v>
      </c>
      <c r="B1164" s="4">
        <v>271</v>
      </c>
    </row>
    <row r="1165" spans="1:2" x14ac:dyDescent="0.25">
      <c r="A1165" s="3" t="s">
        <v>840</v>
      </c>
      <c r="B1165" s="4">
        <v>921</v>
      </c>
    </row>
    <row r="1166" spans="1:2" x14ac:dyDescent="0.25">
      <c r="A1166" s="3" t="s">
        <v>841</v>
      </c>
      <c r="B1166" s="4">
        <v>272</v>
      </c>
    </row>
    <row r="1167" spans="1:2" x14ac:dyDescent="0.25">
      <c r="A1167" s="3" t="s">
        <v>842</v>
      </c>
      <c r="B1167" s="4">
        <v>869</v>
      </c>
    </row>
    <row r="1168" spans="1:2" x14ac:dyDescent="0.25">
      <c r="A1168" s="3" t="s">
        <v>843</v>
      </c>
      <c r="B1168" s="4">
        <v>273</v>
      </c>
    </row>
    <row r="1169" spans="1:2" x14ac:dyDescent="0.25">
      <c r="A1169" s="3" t="s">
        <v>844</v>
      </c>
      <c r="B1169" s="4">
        <v>456</v>
      </c>
    </row>
    <row r="1170" spans="1:2" x14ac:dyDescent="0.25">
      <c r="A1170" s="3" t="s">
        <v>845</v>
      </c>
      <c r="B1170" s="4">
        <v>274</v>
      </c>
    </row>
    <row r="1171" spans="1:2" x14ac:dyDescent="0.25">
      <c r="A1171" s="3" t="s">
        <v>846</v>
      </c>
      <c r="B1171" s="4">
        <v>972</v>
      </c>
    </row>
    <row r="1172" spans="1:2" x14ac:dyDescent="0.25">
      <c r="A1172" s="3" t="s">
        <v>11860</v>
      </c>
      <c r="B1172" s="4">
        <v>1024</v>
      </c>
    </row>
    <row r="1173" spans="1:2" x14ac:dyDescent="0.25">
      <c r="A1173" s="3" t="s">
        <v>11861</v>
      </c>
      <c r="B1173" s="4">
        <v>21</v>
      </c>
    </row>
    <row r="1174" spans="1:2" x14ac:dyDescent="0.25">
      <c r="A1174" s="3" t="s">
        <v>847</v>
      </c>
      <c r="B1174" s="4">
        <v>874</v>
      </c>
    </row>
    <row r="1175" spans="1:2" x14ac:dyDescent="0.25">
      <c r="A1175" s="3" t="s">
        <v>11862</v>
      </c>
      <c r="B1175" s="4">
        <v>634</v>
      </c>
    </row>
    <row r="1176" spans="1:2" x14ac:dyDescent="0.25">
      <c r="A1176" s="3" t="s">
        <v>848</v>
      </c>
      <c r="B1176" s="4">
        <v>1041</v>
      </c>
    </row>
    <row r="1177" spans="1:2" x14ac:dyDescent="0.25">
      <c r="A1177" s="3" t="s">
        <v>849</v>
      </c>
      <c r="B1177" s="4">
        <v>834</v>
      </c>
    </row>
    <row r="1178" spans="1:2" x14ac:dyDescent="0.25">
      <c r="A1178" s="3" t="s">
        <v>13017</v>
      </c>
      <c r="B1178" s="4">
        <v>1319</v>
      </c>
    </row>
    <row r="1179" spans="1:2" x14ac:dyDescent="0.25">
      <c r="A1179" s="3" t="s">
        <v>11863</v>
      </c>
      <c r="B1179" s="4">
        <v>773</v>
      </c>
    </row>
    <row r="1180" spans="1:2" x14ac:dyDescent="0.25">
      <c r="A1180" s="3" t="s">
        <v>850</v>
      </c>
      <c r="B1180" s="4">
        <v>691</v>
      </c>
    </row>
    <row r="1181" spans="1:2" x14ac:dyDescent="0.25">
      <c r="A1181" s="3" t="s">
        <v>851</v>
      </c>
      <c r="B1181" s="4">
        <v>885</v>
      </c>
    </row>
    <row r="1182" spans="1:2" x14ac:dyDescent="0.25">
      <c r="A1182" s="3" t="s">
        <v>11864</v>
      </c>
      <c r="B1182" s="4">
        <v>451</v>
      </c>
    </row>
    <row r="1183" spans="1:2" x14ac:dyDescent="0.25">
      <c r="A1183" s="3" t="s">
        <v>852</v>
      </c>
      <c r="B1183" s="4">
        <v>808</v>
      </c>
    </row>
    <row r="1184" spans="1:2" x14ac:dyDescent="0.25">
      <c r="A1184" s="3" t="s">
        <v>11865</v>
      </c>
      <c r="B1184" s="4">
        <v>1195</v>
      </c>
    </row>
    <row r="1185" spans="1:2" x14ac:dyDescent="0.25">
      <c r="A1185" s="3" t="s">
        <v>853</v>
      </c>
      <c r="B1185" s="4">
        <v>570</v>
      </c>
    </row>
    <row r="1186" spans="1:2" x14ac:dyDescent="0.25">
      <c r="A1186" s="3" t="s">
        <v>11866</v>
      </c>
      <c r="B1186" s="4">
        <v>1266</v>
      </c>
    </row>
    <row r="1187" spans="1:2" x14ac:dyDescent="0.25">
      <c r="A1187" s="3" t="s">
        <v>11867</v>
      </c>
      <c r="B1187" s="4">
        <v>1266</v>
      </c>
    </row>
    <row r="1188" spans="1:2" x14ac:dyDescent="0.25">
      <c r="A1188" s="3" t="s">
        <v>11868</v>
      </c>
      <c r="B1188" s="4">
        <v>753</v>
      </c>
    </row>
    <row r="1189" spans="1:2" x14ac:dyDescent="0.25">
      <c r="A1189" s="3" t="s">
        <v>11869</v>
      </c>
      <c r="B1189" s="4">
        <v>1280</v>
      </c>
    </row>
    <row r="1190" spans="1:2" x14ac:dyDescent="0.25">
      <c r="A1190" s="3" t="s">
        <v>854</v>
      </c>
      <c r="B1190" s="4">
        <v>280</v>
      </c>
    </row>
    <row r="1191" spans="1:2" x14ac:dyDescent="0.25">
      <c r="A1191" s="3" t="s">
        <v>855</v>
      </c>
      <c r="B1191" s="4">
        <v>508</v>
      </c>
    </row>
    <row r="1192" spans="1:2" x14ac:dyDescent="0.25">
      <c r="A1192" s="3" t="s">
        <v>856</v>
      </c>
      <c r="B1192" s="4">
        <v>596</v>
      </c>
    </row>
    <row r="1193" spans="1:2" x14ac:dyDescent="0.25">
      <c r="A1193" s="3" t="s">
        <v>857</v>
      </c>
      <c r="B1193" s="4">
        <v>644</v>
      </c>
    </row>
    <row r="1194" spans="1:2" x14ac:dyDescent="0.25">
      <c r="A1194" s="3" t="s">
        <v>11870</v>
      </c>
      <c r="B1194" s="4">
        <v>354</v>
      </c>
    </row>
    <row r="1195" spans="1:2" x14ac:dyDescent="0.25">
      <c r="A1195" s="3" t="s">
        <v>11871</v>
      </c>
      <c r="B1195" s="4">
        <v>35</v>
      </c>
    </row>
    <row r="1196" spans="1:2" x14ac:dyDescent="0.25">
      <c r="A1196" s="3" t="s">
        <v>858</v>
      </c>
      <c r="B1196" s="4">
        <v>153</v>
      </c>
    </row>
    <row r="1197" spans="1:2" x14ac:dyDescent="0.25">
      <c r="A1197" s="3" t="s">
        <v>11872</v>
      </c>
      <c r="B1197" s="4">
        <v>72</v>
      </c>
    </row>
    <row r="1198" spans="1:2" x14ac:dyDescent="0.25">
      <c r="A1198" s="3" t="s">
        <v>859</v>
      </c>
      <c r="B1198" s="4">
        <v>282</v>
      </c>
    </row>
    <row r="1199" spans="1:2" x14ac:dyDescent="0.25">
      <c r="A1199" s="3" t="s">
        <v>860</v>
      </c>
      <c r="B1199" s="4">
        <v>825</v>
      </c>
    </row>
    <row r="1200" spans="1:2" x14ac:dyDescent="0.25">
      <c r="A1200" s="3" t="s">
        <v>1124</v>
      </c>
      <c r="B1200" s="4">
        <v>284</v>
      </c>
    </row>
    <row r="1201" spans="1:2" x14ac:dyDescent="0.25">
      <c r="A1201" s="3" t="s">
        <v>1125</v>
      </c>
      <c r="B1201" s="4">
        <v>284</v>
      </c>
    </row>
    <row r="1202" spans="1:2" x14ac:dyDescent="0.25">
      <c r="A1202" s="3" t="s">
        <v>11873</v>
      </c>
      <c r="B1202" s="4">
        <v>404</v>
      </c>
    </row>
    <row r="1203" spans="1:2" x14ac:dyDescent="0.25">
      <c r="A1203" s="3" t="s">
        <v>861</v>
      </c>
      <c r="B1203" s="4">
        <v>727</v>
      </c>
    </row>
    <row r="1204" spans="1:2" x14ac:dyDescent="0.25">
      <c r="A1204" s="3" t="s">
        <v>13018</v>
      </c>
      <c r="B1204" s="4">
        <v>1314</v>
      </c>
    </row>
    <row r="1205" spans="1:2" x14ac:dyDescent="0.25">
      <c r="A1205" s="3" t="s">
        <v>13019</v>
      </c>
      <c r="B1205" s="4">
        <v>1298</v>
      </c>
    </row>
    <row r="1206" spans="1:2" x14ac:dyDescent="0.25">
      <c r="A1206" s="3" t="s">
        <v>862</v>
      </c>
      <c r="B1206" s="4">
        <v>618</v>
      </c>
    </row>
    <row r="1207" spans="1:2" x14ac:dyDescent="0.25">
      <c r="A1207" s="3" t="s">
        <v>11874</v>
      </c>
      <c r="B1207" s="4">
        <v>878</v>
      </c>
    </row>
    <row r="1208" spans="1:2" x14ac:dyDescent="0.25">
      <c r="A1208" s="3" t="s">
        <v>863</v>
      </c>
      <c r="B1208" s="4">
        <v>285</v>
      </c>
    </row>
    <row r="1209" spans="1:2" x14ac:dyDescent="0.25">
      <c r="A1209" s="3" t="s">
        <v>864</v>
      </c>
      <c r="B1209" s="4">
        <v>549</v>
      </c>
    </row>
    <row r="1210" spans="1:2" x14ac:dyDescent="0.25">
      <c r="A1210" s="3" t="s">
        <v>865</v>
      </c>
      <c r="B1210" s="4">
        <v>1013</v>
      </c>
    </row>
    <row r="1211" spans="1:2" x14ac:dyDescent="0.25">
      <c r="A1211" s="3" t="s">
        <v>13020</v>
      </c>
      <c r="B1211" s="4">
        <v>1396</v>
      </c>
    </row>
    <row r="1212" spans="1:2" x14ac:dyDescent="0.25">
      <c r="A1212" s="3" t="s">
        <v>11875</v>
      </c>
      <c r="B1212" s="4">
        <v>288</v>
      </c>
    </row>
    <row r="1213" spans="1:2" x14ac:dyDescent="0.25">
      <c r="A1213" s="3" t="s">
        <v>11876</v>
      </c>
      <c r="B1213" s="4">
        <v>758</v>
      </c>
    </row>
    <row r="1214" spans="1:2" x14ac:dyDescent="0.25">
      <c r="A1214" s="3" t="s">
        <v>1126</v>
      </c>
      <c r="B1214" s="4">
        <v>1140</v>
      </c>
    </row>
    <row r="1215" spans="1:2" x14ac:dyDescent="0.25">
      <c r="A1215" s="3" t="s">
        <v>866</v>
      </c>
      <c r="B1215" s="4">
        <v>814</v>
      </c>
    </row>
    <row r="1216" spans="1:2" x14ac:dyDescent="0.25">
      <c r="A1216" s="3" t="s">
        <v>867</v>
      </c>
      <c r="B1216" s="4">
        <v>289</v>
      </c>
    </row>
    <row r="1217" spans="1:2" x14ac:dyDescent="0.25">
      <c r="A1217" s="3" t="s">
        <v>11877</v>
      </c>
      <c r="B1217" s="4">
        <v>541</v>
      </c>
    </row>
    <row r="1218" spans="1:2" x14ac:dyDescent="0.25">
      <c r="A1218" s="3" t="s">
        <v>868</v>
      </c>
      <c r="B1218" s="4">
        <v>663</v>
      </c>
    </row>
    <row r="1219" spans="1:2" x14ac:dyDescent="0.25">
      <c r="A1219" s="3" t="s">
        <v>11878</v>
      </c>
      <c r="B1219" s="4">
        <v>428</v>
      </c>
    </row>
    <row r="1220" spans="1:2" x14ac:dyDescent="0.25">
      <c r="A1220" s="3" t="s">
        <v>11879</v>
      </c>
      <c r="B1220" s="4">
        <v>465</v>
      </c>
    </row>
    <row r="1221" spans="1:2" x14ac:dyDescent="0.25">
      <c r="A1221" s="3" t="s">
        <v>869</v>
      </c>
      <c r="B1221" s="4">
        <v>579</v>
      </c>
    </row>
    <row r="1222" spans="1:2" x14ac:dyDescent="0.25">
      <c r="A1222" s="3" t="s">
        <v>870</v>
      </c>
      <c r="B1222" s="4">
        <v>483</v>
      </c>
    </row>
    <row r="1223" spans="1:2" x14ac:dyDescent="0.25">
      <c r="A1223" s="3" t="s">
        <v>871</v>
      </c>
      <c r="B1223" s="4">
        <v>575</v>
      </c>
    </row>
    <row r="1224" spans="1:2" x14ac:dyDescent="0.25">
      <c r="A1224" s="3" t="s">
        <v>872</v>
      </c>
      <c r="B1224" s="4">
        <v>817</v>
      </c>
    </row>
    <row r="1225" spans="1:2" x14ac:dyDescent="0.25">
      <c r="A1225" s="3" t="s">
        <v>13021</v>
      </c>
      <c r="B1225" s="4">
        <v>1393</v>
      </c>
    </row>
    <row r="1226" spans="1:2" x14ac:dyDescent="0.25">
      <c r="A1226" s="3" t="s">
        <v>873</v>
      </c>
      <c r="B1226" s="4">
        <v>281</v>
      </c>
    </row>
    <row r="1227" spans="1:2" x14ac:dyDescent="0.25">
      <c r="A1227" s="3" t="s">
        <v>11880</v>
      </c>
      <c r="B1227" s="4">
        <v>506</v>
      </c>
    </row>
    <row r="1228" spans="1:2" x14ac:dyDescent="0.25">
      <c r="A1228" s="3" t="s">
        <v>1127</v>
      </c>
      <c r="B1228" s="4">
        <v>1132</v>
      </c>
    </row>
    <row r="1229" spans="1:2" x14ac:dyDescent="0.25">
      <c r="A1229" s="3" t="s">
        <v>11881</v>
      </c>
      <c r="B1229" s="4">
        <v>381</v>
      </c>
    </row>
    <row r="1230" spans="1:2" x14ac:dyDescent="0.25">
      <c r="A1230" s="3" t="s">
        <v>11882</v>
      </c>
      <c r="B1230" s="4">
        <v>763</v>
      </c>
    </row>
    <row r="1231" spans="1:2" x14ac:dyDescent="0.25">
      <c r="A1231" s="3" t="s">
        <v>874</v>
      </c>
      <c r="B1231" s="4">
        <v>1049</v>
      </c>
    </row>
    <row r="1232" spans="1:2" x14ac:dyDescent="0.25">
      <c r="A1232" s="3" t="s">
        <v>13022</v>
      </c>
      <c r="B1232" s="4">
        <v>1299</v>
      </c>
    </row>
    <row r="1233" spans="1:2" x14ac:dyDescent="0.25">
      <c r="A1233" s="3" t="s">
        <v>13023</v>
      </c>
      <c r="B1233" s="4">
        <v>1300</v>
      </c>
    </row>
    <row r="1234" spans="1:2" x14ac:dyDescent="0.25">
      <c r="A1234" s="3" t="s">
        <v>12283</v>
      </c>
      <c r="B1234" s="4">
        <v>1301</v>
      </c>
    </row>
    <row r="1235" spans="1:2" x14ac:dyDescent="0.25">
      <c r="A1235" s="3" t="s">
        <v>875</v>
      </c>
      <c r="B1235" s="4">
        <v>487</v>
      </c>
    </row>
    <row r="1236" spans="1:2" x14ac:dyDescent="0.25">
      <c r="A1236" s="3" t="s">
        <v>876</v>
      </c>
      <c r="B1236" s="4">
        <v>550</v>
      </c>
    </row>
    <row r="1237" spans="1:2" x14ac:dyDescent="0.25">
      <c r="A1237" s="3" t="s">
        <v>11883</v>
      </c>
      <c r="B1237" s="4">
        <v>388</v>
      </c>
    </row>
    <row r="1238" spans="1:2" x14ac:dyDescent="0.25">
      <c r="A1238" s="3" t="s">
        <v>13024</v>
      </c>
      <c r="B1238" s="4">
        <v>1379</v>
      </c>
    </row>
    <row r="1239" spans="1:2" x14ac:dyDescent="0.25">
      <c r="A1239" s="3" t="s">
        <v>877</v>
      </c>
      <c r="B1239" s="4">
        <v>355</v>
      </c>
    </row>
    <row r="1240" spans="1:2" x14ac:dyDescent="0.25">
      <c r="A1240" s="3" t="s">
        <v>13025</v>
      </c>
      <c r="B1240" s="4">
        <v>1380</v>
      </c>
    </row>
    <row r="1241" spans="1:2" x14ac:dyDescent="0.25">
      <c r="A1241" s="3" t="s">
        <v>878</v>
      </c>
      <c r="B1241" s="4">
        <v>812</v>
      </c>
    </row>
    <row r="1242" spans="1:2" x14ac:dyDescent="0.25">
      <c r="A1242" s="3" t="s">
        <v>879</v>
      </c>
      <c r="B1242" s="4">
        <v>290</v>
      </c>
    </row>
    <row r="1243" spans="1:2" x14ac:dyDescent="0.25">
      <c r="A1243" s="3" t="s">
        <v>11884</v>
      </c>
      <c r="B1243" s="4">
        <v>292</v>
      </c>
    </row>
    <row r="1244" spans="1:2" x14ac:dyDescent="0.25">
      <c r="A1244" s="3" t="s">
        <v>880</v>
      </c>
      <c r="B1244" s="4">
        <v>703</v>
      </c>
    </row>
    <row r="1245" spans="1:2" x14ac:dyDescent="0.25">
      <c r="A1245" s="3" t="s">
        <v>881</v>
      </c>
      <c r="B1245" s="4">
        <v>436</v>
      </c>
    </row>
    <row r="1246" spans="1:2" x14ac:dyDescent="0.25">
      <c r="A1246" s="3" t="s">
        <v>882</v>
      </c>
      <c r="B1246" s="4">
        <v>684</v>
      </c>
    </row>
    <row r="1247" spans="1:2" x14ac:dyDescent="0.25">
      <c r="A1247" s="3" t="s">
        <v>11885</v>
      </c>
      <c r="B1247" s="4">
        <v>538</v>
      </c>
    </row>
    <row r="1248" spans="1:2" x14ac:dyDescent="0.25">
      <c r="A1248" s="3" t="s">
        <v>11886</v>
      </c>
      <c r="B1248" s="4">
        <v>1198</v>
      </c>
    </row>
    <row r="1249" spans="1:2" x14ac:dyDescent="0.25">
      <c r="A1249" s="3" t="s">
        <v>883</v>
      </c>
      <c r="B1249" s="4">
        <v>287</v>
      </c>
    </row>
    <row r="1250" spans="1:2" x14ac:dyDescent="0.25">
      <c r="A1250" s="3" t="s">
        <v>884</v>
      </c>
      <c r="B1250" s="4">
        <v>286</v>
      </c>
    </row>
    <row r="1251" spans="1:2" x14ac:dyDescent="0.25">
      <c r="A1251" s="3" t="s">
        <v>11887</v>
      </c>
      <c r="B1251" s="4">
        <v>20</v>
      </c>
    </row>
    <row r="1252" spans="1:2" x14ac:dyDescent="0.25">
      <c r="A1252" s="3" t="s">
        <v>885</v>
      </c>
      <c r="B1252" s="4">
        <v>363</v>
      </c>
    </row>
    <row r="1253" spans="1:2" x14ac:dyDescent="0.25">
      <c r="A1253" s="3" t="s">
        <v>11888</v>
      </c>
      <c r="B1253" s="4">
        <v>744</v>
      </c>
    </row>
    <row r="1254" spans="1:2" x14ac:dyDescent="0.25">
      <c r="A1254" s="3" t="s">
        <v>11889</v>
      </c>
      <c r="B1254" s="4">
        <v>93</v>
      </c>
    </row>
    <row r="1255" spans="1:2" x14ac:dyDescent="0.25">
      <c r="A1255" s="3" t="s">
        <v>886</v>
      </c>
      <c r="B1255" s="4">
        <v>92</v>
      </c>
    </row>
    <row r="1256" spans="1:2" x14ac:dyDescent="0.25">
      <c r="A1256" s="3" t="s">
        <v>11890</v>
      </c>
      <c r="B1256" s="4">
        <v>95</v>
      </c>
    </row>
    <row r="1257" spans="1:2" x14ac:dyDescent="0.25">
      <c r="A1257" s="3" t="s">
        <v>12291</v>
      </c>
      <c r="B1257" s="4">
        <v>1374</v>
      </c>
    </row>
    <row r="1258" spans="1:2" x14ac:dyDescent="0.25">
      <c r="A1258" s="3" t="s">
        <v>887</v>
      </c>
      <c r="B1258" s="4">
        <v>496</v>
      </c>
    </row>
    <row r="1259" spans="1:2" x14ac:dyDescent="0.25">
      <c r="A1259" s="3" t="s">
        <v>888</v>
      </c>
      <c r="B1259" s="4">
        <v>294</v>
      </c>
    </row>
    <row r="1260" spans="1:2" x14ac:dyDescent="0.25">
      <c r="A1260" s="3" t="s">
        <v>11891</v>
      </c>
      <c r="B1260" s="4">
        <v>590</v>
      </c>
    </row>
    <row r="1261" spans="1:2" x14ac:dyDescent="0.25">
      <c r="A1261" s="3" t="s">
        <v>11892</v>
      </c>
      <c r="B1261" s="4">
        <v>489</v>
      </c>
    </row>
    <row r="1262" spans="1:2" x14ac:dyDescent="0.25">
      <c r="A1262" s="3" t="s">
        <v>11893</v>
      </c>
      <c r="B1262" s="4">
        <v>393</v>
      </c>
    </row>
    <row r="1263" spans="1:2" x14ac:dyDescent="0.25">
      <c r="A1263" s="3" t="s">
        <v>11894</v>
      </c>
      <c r="B1263" s="4">
        <v>291</v>
      </c>
    </row>
    <row r="1264" spans="1:2" x14ac:dyDescent="0.25">
      <c r="A1264" s="3" t="s">
        <v>11895</v>
      </c>
      <c r="B1264" s="4">
        <v>692</v>
      </c>
    </row>
    <row r="1265" spans="1:2" x14ac:dyDescent="0.25">
      <c r="A1265" s="3" t="s">
        <v>11896</v>
      </c>
      <c r="B1265" s="4">
        <v>1002</v>
      </c>
    </row>
    <row r="1266" spans="1:2" x14ac:dyDescent="0.25">
      <c r="A1266" s="3" t="s">
        <v>11897</v>
      </c>
      <c r="B1266" s="4">
        <v>1003</v>
      </c>
    </row>
    <row r="1267" spans="1:2" x14ac:dyDescent="0.25">
      <c r="A1267" s="3" t="s">
        <v>11898</v>
      </c>
      <c r="B1267" s="4">
        <v>435</v>
      </c>
    </row>
    <row r="1268" spans="1:2" x14ac:dyDescent="0.25">
      <c r="A1268" s="3" t="s">
        <v>11899</v>
      </c>
      <c r="B1268" s="4">
        <v>311</v>
      </c>
    </row>
    <row r="1269" spans="1:2" x14ac:dyDescent="0.25">
      <c r="A1269" s="3" t="s">
        <v>1128</v>
      </c>
      <c r="B1269" s="4">
        <v>1106</v>
      </c>
    </row>
    <row r="1270" spans="1:2" x14ac:dyDescent="0.25">
      <c r="A1270" s="3" t="s">
        <v>889</v>
      </c>
      <c r="B1270" s="4">
        <v>526</v>
      </c>
    </row>
    <row r="1271" spans="1:2" x14ac:dyDescent="0.25">
      <c r="A1271" s="3" t="s">
        <v>13026</v>
      </c>
      <c r="B1271" s="4">
        <v>1370</v>
      </c>
    </row>
    <row r="1272" spans="1:2" x14ac:dyDescent="0.25">
      <c r="A1272" s="3" t="s">
        <v>11900</v>
      </c>
      <c r="B1272" s="4">
        <v>230</v>
      </c>
    </row>
    <row r="1273" spans="1:2" x14ac:dyDescent="0.25">
      <c r="A1273" s="3" t="s">
        <v>890</v>
      </c>
      <c r="B1273" s="4">
        <v>239</v>
      </c>
    </row>
    <row r="1274" spans="1:2" x14ac:dyDescent="0.25">
      <c r="A1274" s="3" t="s">
        <v>891</v>
      </c>
      <c r="B1274" s="4">
        <v>1027</v>
      </c>
    </row>
    <row r="1275" spans="1:2" x14ac:dyDescent="0.25">
      <c r="A1275" s="3" t="s">
        <v>892</v>
      </c>
      <c r="B1275" s="4">
        <v>611</v>
      </c>
    </row>
    <row r="1276" spans="1:2" x14ac:dyDescent="0.25">
      <c r="A1276" s="3" t="s">
        <v>893</v>
      </c>
      <c r="B1276" s="4">
        <v>1023</v>
      </c>
    </row>
    <row r="1277" spans="1:2" x14ac:dyDescent="0.25">
      <c r="A1277" s="3" t="s">
        <v>894</v>
      </c>
      <c r="B1277" s="4">
        <v>809</v>
      </c>
    </row>
    <row r="1278" spans="1:2" x14ac:dyDescent="0.25">
      <c r="A1278" s="3" t="s">
        <v>895</v>
      </c>
      <c r="B1278" s="4">
        <v>715</v>
      </c>
    </row>
    <row r="1279" spans="1:2" x14ac:dyDescent="0.25">
      <c r="A1279" s="3" t="s">
        <v>896</v>
      </c>
      <c r="B1279" s="4">
        <v>452</v>
      </c>
    </row>
    <row r="1280" spans="1:2" x14ac:dyDescent="0.25">
      <c r="A1280" s="3" t="s">
        <v>897</v>
      </c>
      <c r="B1280" s="4">
        <v>848</v>
      </c>
    </row>
    <row r="1281" spans="1:2" x14ac:dyDescent="0.25">
      <c r="A1281" s="3" t="s">
        <v>898</v>
      </c>
      <c r="B1281" s="4">
        <v>409</v>
      </c>
    </row>
    <row r="1282" spans="1:2" x14ac:dyDescent="0.25">
      <c r="A1282" s="3" t="s">
        <v>899</v>
      </c>
      <c r="B1282" s="4">
        <v>743</v>
      </c>
    </row>
    <row r="1283" spans="1:2" x14ac:dyDescent="0.25">
      <c r="A1283" s="3" t="s">
        <v>900</v>
      </c>
      <c r="B1283" s="4">
        <v>412</v>
      </c>
    </row>
    <row r="1284" spans="1:2" x14ac:dyDescent="0.25">
      <c r="A1284" s="3" t="s">
        <v>901</v>
      </c>
      <c r="B1284" s="4">
        <v>638</v>
      </c>
    </row>
    <row r="1285" spans="1:2" x14ac:dyDescent="0.25">
      <c r="A1285" s="3" t="s">
        <v>11901</v>
      </c>
      <c r="B1285" s="4">
        <v>16</v>
      </c>
    </row>
    <row r="1286" spans="1:2" x14ac:dyDescent="0.25">
      <c r="A1286" s="3" t="s">
        <v>902</v>
      </c>
      <c r="B1286" s="4">
        <v>532</v>
      </c>
    </row>
    <row r="1287" spans="1:2" x14ac:dyDescent="0.25">
      <c r="A1287" s="3" t="s">
        <v>903</v>
      </c>
      <c r="B1287" s="4">
        <v>667</v>
      </c>
    </row>
    <row r="1288" spans="1:2" x14ac:dyDescent="0.25">
      <c r="A1288" s="3" t="s">
        <v>904</v>
      </c>
      <c r="B1288" s="4">
        <v>1030</v>
      </c>
    </row>
    <row r="1289" spans="1:2" x14ac:dyDescent="0.25">
      <c r="A1289" s="3" t="s">
        <v>905</v>
      </c>
      <c r="B1289" s="4">
        <v>1033</v>
      </c>
    </row>
    <row r="1290" spans="1:2" x14ac:dyDescent="0.25">
      <c r="A1290" s="3" t="s">
        <v>906</v>
      </c>
      <c r="B1290" s="4">
        <v>1031</v>
      </c>
    </row>
    <row r="1291" spans="1:2" x14ac:dyDescent="0.25">
      <c r="A1291" s="3" t="s">
        <v>907</v>
      </c>
      <c r="B1291" s="4">
        <v>1032</v>
      </c>
    </row>
    <row r="1292" spans="1:2" x14ac:dyDescent="0.25">
      <c r="A1292" s="3" t="s">
        <v>908</v>
      </c>
      <c r="B1292" s="4">
        <v>555</v>
      </c>
    </row>
    <row r="1293" spans="1:2" x14ac:dyDescent="0.25">
      <c r="A1293" s="3" t="s">
        <v>11902</v>
      </c>
      <c r="B1293" s="4">
        <v>356</v>
      </c>
    </row>
    <row r="1294" spans="1:2" x14ac:dyDescent="0.25">
      <c r="A1294" s="3" t="s">
        <v>11903</v>
      </c>
      <c r="B1294" s="4">
        <v>543</v>
      </c>
    </row>
    <row r="1295" spans="1:2" x14ac:dyDescent="0.25">
      <c r="A1295" s="3" t="s">
        <v>909</v>
      </c>
      <c r="B1295" s="4">
        <v>1028</v>
      </c>
    </row>
    <row r="1296" spans="1:2" x14ac:dyDescent="0.25">
      <c r="A1296" s="3" t="s">
        <v>11904</v>
      </c>
      <c r="B1296" s="4">
        <v>391</v>
      </c>
    </row>
    <row r="1297" spans="1:2" x14ac:dyDescent="0.25">
      <c r="A1297" s="3" t="s">
        <v>11905</v>
      </c>
      <c r="B1297" s="4">
        <v>1164</v>
      </c>
    </row>
    <row r="1298" spans="1:2" x14ac:dyDescent="0.25">
      <c r="A1298" s="3" t="s">
        <v>910</v>
      </c>
      <c r="B1298" s="4">
        <v>782</v>
      </c>
    </row>
    <row r="1299" spans="1:2" x14ac:dyDescent="0.25">
      <c r="A1299" s="3" t="s">
        <v>11906</v>
      </c>
      <c r="B1299" s="4">
        <v>233</v>
      </c>
    </row>
    <row r="1300" spans="1:2" x14ac:dyDescent="0.25">
      <c r="A1300" s="3" t="s">
        <v>11907</v>
      </c>
      <c r="B1300" s="4">
        <v>297</v>
      </c>
    </row>
    <row r="1301" spans="1:2" x14ac:dyDescent="0.25">
      <c r="A1301" s="3" t="s">
        <v>911</v>
      </c>
      <c r="B1301" s="4">
        <v>662</v>
      </c>
    </row>
    <row r="1302" spans="1:2" x14ac:dyDescent="0.25">
      <c r="A1302" s="3" t="s">
        <v>11908</v>
      </c>
      <c r="B1302" s="4">
        <v>462</v>
      </c>
    </row>
    <row r="1303" spans="1:2" x14ac:dyDescent="0.25">
      <c r="A1303" s="3" t="s">
        <v>912</v>
      </c>
      <c r="B1303" s="4">
        <v>295</v>
      </c>
    </row>
    <row r="1304" spans="1:2" x14ac:dyDescent="0.25">
      <c r="A1304" s="3" t="s">
        <v>913</v>
      </c>
      <c r="B1304" s="4">
        <v>357</v>
      </c>
    </row>
    <row r="1305" spans="1:2" x14ac:dyDescent="0.25">
      <c r="A1305" s="3" t="s">
        <v>914</v>
      </c>
      <c r="B1305" s="4">
        <v>851</v>
      </c>
    </row>
    <row r="1306" spans="1:2" x14ac:dyDescent="0.25">
      <c r="A1306" s="3" t="s">
        <v>915</v>
      </c>
      <c r="B1306" s="4">
        <v>598</v>
      </c>
    </row>
    <row r="1307" spans="1:2" x14ac:dyDescent="0.25">
      <c r="A1307" s="3" t="s">
        <v>11909</v>
      </c>
      <c r="B1307" s="4">
        <v>402</v>
      </c>
    </row>
    <row r="1308" spans="1:2" x14ac:dyDescent="0.25">
      <c r="A1308" s="3" t="s">
        <v>916</v>
      </c>
      <c r="B1308" s="4">
        <v>298</v>
      </c>
    </row>
    <row r="1309" spans="1:2" x14ac:dyDescent="0.25">
      <c r="A1309" s="3" t="s">
        <v>917</v>
      </c>
      <c r="B1309" s="4">
        <v>623</v>
      </c>
    </row>
    <row r="1310" spans="1:2" x14ac:dyDescent="0.25">
      <c r="A1310" s="3" t="s">
        <v>13027</v>
      </c>
      <c r="B1310" s="4">
        <v>1316</v>
      </c>
    </row>
    <row r="1311" spans="1:2" x14ac:dyDescent="0.25">
      <c r="A1311" s="3" t="s">
        <v>918</v>
      </c>
      <c r="B1311" s="4">
        <v>299</v>
      </c>
    </row>
    <row r="1312" spans="1:2" x14ac:dyDescent="0.25">
      <c r="A1312" s="3" t="s">
        <v>919</v>
      </c>
      <c r="B1312" s="4">
        <v>794</v>
      </c>
    </row>
    <row r="1313" spans="1:2" x14ac:dyDescent="0.25">
      <c r="A1313" s="3" t="s">
        <v>11910</v>
      </c>
      <c r="B1313" s="4">
        <v>635</v>
      </c>
    </row>
    <row r="1314" spans="1:2" x14ac:dyDescent="0.25">
      <c r="A1314" s="3" t="s">
        <v>11911</v>
      </c>
      <c r="B1314" s="4">
        <v>1204</v>
      </c>
    </row>
    <row r="1315" spans="1:2" x14ac:dyDescent="0.25">
      <c r="A1315" s="3" t="s">
        <v>11912</v>
      </c>
      <c r="B1315" s="4">
        <v>1039</v>
      </c>
    </row>
    <row r="1316" spans="1:2" x14ac:dyDescent="0.25">
      <c r="A1316" s="3" t="s">
        <v>11913</v>
      </c>
      <c r="B1316" s="4">
        <v>764</v>
      </c>
    </row>
    <row r="1317" spans="1:2" x14ac:dyDescent="0.25">
      <c r="A1317" s="3" t="s">
        <v>920</v>
      </c>
      <c r="B1317" s="4">
        <v>879</v>
      </c>
    </row>
    <row r="1318" spans="1:2" x14ac:dyDescent="0.25">
      <c r="A1318" s="3" t="s">
        <v>11914</v>
      </c>
      <c r="B1318" s="4">
        <v>236</v>
      </c>
    </row>
    <row r="1319" spans="1:2" x14ac:dyDescent="0.25">
      <c r="A1319" s="3" t="s">
        <v>11915</v>
      </c>
      <c r="B1319" s="4">
        <v>1224</v>
      </c>
    </row>
    <row r="1320" spans="1:2" x14ac:dyDescent="0.25">
      <c r="A1320" s="3" t="s">
        <v>921</v>
      </c>
      <c r="B1320" s="4">
        <v>765</v>
      </c>
    </row>
    <row r="1321" spans="1:2" x14ac:dyDescent="0.25">
      <c r="A1321" s="3" t="s">
        <v>11916</v>
      </c>
      <c r="B1321" s="4">
        <v>531</v>
      </c>
    </row>
    <row r="1322" spans="1:2" x14ac:dyDescent="0.25">
      <c r="A1322" s="3" t="s">
        <v>13028</v>
      </c>
      <c r="B1322" s="4">
        <v>1310</v>
      </c>
    </row>
    <row r="1323" spans="1:2" x14ac:dyDescent="0.25">
      <c r="A1323" s="3" t="s">
        <v>11917</v>
      </c>
      <c r="B1323" s="4">
        <v>300</v>
      </c>
    </row>
    <row r="1324" spans="1:2" x14ac:dyDescent="0.25">
      <c r="A1324" s="3" t="s">
        <v>922</v>
      </c>
      <c r="B1324" s="4">
        <v>527</v>
      </c>
    </row>
    <row r="1325" spans="1:2" x14ac:dyDescent="0.25">
      <c r="A1325" s="3" t="s">
        <v>11918</v>
      </c>
      <c r="B1325" s="4">
        <v>302</v>
      </c>
    </row>
    <row r="1326" spans="1:2" x14ac:dyDescent="0.25">
      <c r="A1326" s="3" t="s">
        <v>1129</v>
      </c>
      <c r="B1326" s="4">
        <v>1128</v>
      </c>
    </row>
    <row r="1327" spans="1:2" x14ac:dyDescent="0.25">
      <c r="A1327" s="3" t="s">
        <v>923</v>
      </c>
      <c r="B1327" s="4">
        <v>795</v>
      </c>
    </row>
    <row r="1328" spans="1:2" x14ac:dyDescent="0.25">
      <c r="A1328" s="3" t="s">
        <v>924</v>
      </c>
      <c r="B1328" s="4">
        <v>301</v>
      </c>
    </row>
    <row r="1329" spans="1:2" x14ac:dyDescent="0.25">
      <c r="A1329" s="3" t="s">
        <v>11919</v>
      </c>
      <c r="B1329" s="4">
        <v>706</v>
      </c>
    </row>
    <row r="1330" spans="1:2" x14ac:dyDescent="0.25">
      <c r="A1330" s="3" t="s">
        <v>925</v>
      </c>
      <c r="B1330" s="4">
        <v>401</v>
      </c>
    </row>
    <row r="1331" spans="1:2" x14ac:dyDescent="0.25">
      <c r="A1331" s="3" t="s">
        <v>11920</v>
      </c>
      <c r="B1331" s="4">
        <v>1171</v>
      </c>
    </row>
    <row r="1332" spans="1:2" x14ac:dyDescent="0.25">
      <c r="A1332" s="3" t="s">
        <v>926</v>
      </c>
      <c r="B1332" s="4">
        <v>784</v>
      </c>
    </row>
    <row r="1333" spans="1:2" x14ac:dyDescent="0.25">
      <c r="A1333" s="3" t="s">
        <v>11921</v>
      </c>
      <c r="B1333" s="4">
        <v>1181</v>
      </c>
    </row>
    <row r="1334" spans="1:2" x14ac:dyDescent="0.25">
      <c r="A1334" s="3" t="s">
        <v>927</v>
      </c>
      <c r="B1334" s="4">
        <v>305</v>
      </c>
    </row>
    <row r="1335" spans="1:2" x14ac:dyDescent="0.25">
      <c r="A1335" s="3" t="s">
        <v>11922</v>
      </c>
      <c r="B1335" s="4">
        <v>360</v>
      </c>
    </row>
    <row r="1336" spans="1:2" x14ac:dyDescent="0.25">
      <c r="A1336" s="3" t="s">
        <v>1130</v>
      </c>
      <c r="B1336" s="4">
        <v>1069</v>
      </c>
    </row>
    <row r="1337" spans="1:2" x14ac:dyDescent="0.25">
      <c r="A1337" s="3" t="s">
        <v>11923</v>
      </c>
      <c r="B1337" s="4">
        <v>361</v>
      </c>
    </row>
    <row r="1338" spans="1:2" x14ac:dyDescent="0.25">
      <c r="A1338" s="3" t="s">
        <v>928</v>
      </c>
      <c r="B1338" s="4">
        <v>612</v>
      </c>
    </row>
    <row r="1339" spans="1:2" x14ac:dyDescent="0.25">
      <c r="A1339" s="3" t="s">
        <v>11924</v>
      </c>
      <c r="B1339" s="4">
        <v>597</v>
      </c>
    </row>
    <row r="1340" spans="1:2" x14ac:dyDescent="0.25">
      <c r="A1340" s="3" t="s">
        <v>929</v>
      </c>
      <c r="B1340" s="4">
        <v>694</v>
      </c>
    </row>
    <row r="1341" spans="1:2" x14ac:dyDescent="0.25">
      <c r="A1341" s="3" t="s">
        <v>930</v>
      </c>
      <c r="B1341" s="4">
        <v>1004</v>
      </c>
    </row>
    <row r="1342" spans="1:2" x14ac:dyDescent="0.25">
      <c r="A1342" s="3" t="s">
        <v>11925</v>
      </c>
      <c r="B1342" s="4">
        <v>1005</v>
      </c>
    </row>
    <row r="1343" spans="1:2" x14ac:dyDescent="0.25">
      <c r="A1343" s="3" t="s">
        <v>931</v>
      </c>
      <c r="B1343" s="4">
        <v>766</v>
      </c>
    </row>
    <row r="1344" spans="1:2" x14ac:dyDescent="0.25">
      <c r="A1344" s="3" t="s">
        <v>11926</v>
      </c>
      <c r="B1344" s="4">
        <v>975</v>
      </c>
    </row>
    <row r="1345" spans="1:2" x14ac:dyDescent="0.25">
      <c r="A1345" s="3" t="s">
        <v>11927</v>
      </c>
      <c r="B1345" s="4">
        <v>976</v>
      </c>
    </row>
    <row r="1346" spans="1:2" x14ac:dyDescent="0.25">
      <c r="A1346" s="3" t="s">
        <v>11928</v>
      </c>
      <c r="B1346" s="4">
        <v>974</v>
      </c>
    </row>
    <row r="1347" spans="1:2" x14ac:dyDescent="0.25">
      <c r="A1347" s="3" t="s">
        <v>11929</v>
      </c>
      <c r="B1347" s="4">
        <v>306</v>
      </c>
    </row>
    <row r="1348" spans="1:2" x14ac:dyDescent="0.25">
      <c r="A1348" s="3" t="s">
        <v>13029</v>
      </c>
      <c r="B1348" s="4">
        <v>1399</v>
      </c>
    </row>
    <row r="1349" spans="1:2" x14ac:dyDescent="0.25">
      <c r="A1349" s="3" t="s">
        <v>11930</v>
      </c>
      <c r="B1349" s="4">
        <v>307</v>
      </c>
    </row>
    <row r="1350" spans="1:2" x14ac:dyDescent="0.25">
      <c r="A1350" s="3" t="s">
        <v>932</v>
      </c>
      <c r="B1350" s="4">
        <v>18</v>
      </c>
    </row>
    <row r="1351" spans="1:2" x14ac:dyDescent="0.25">
      <c r="A1351" s="3" t="s">
        <v>933</v>
      </c>
      <c r="B1351" s="4">
        <v>678</v>
      </c>
    </row>
    <row r="1352" spans="1:2" x14ac:dyDescent="0.25">
      <c r="A1352" s="3" t="s">
        <v>11931</v>
      </c>
      <c r="B1352" s="4">
        <v>941</v>
      </c>
    </row>
    <row r="1353" spans="1:2" x14ac:dyDescent="0.25">
      <c r="A1353" s="3" t="s">
        <v>11932</v>
      </c>
      <c r="B1353" s="4">
        <v>939</v>
      </c>
    </row>
    <row r="1354" spans="1:2" x14ac:dyDescent="0.25">
      <c r="A1354" s="3" t="s">
        <v>11933</v>
      </c>
      <c r="B1354" s="4">
        <v>943</v>
      </c>
    </row>
    <row r="1355" spans="1:2" x14ac:dyDescent="0.25">
      <c r="A1355" s="3" t="s">
        <v>11934</v>
      </c>
      <c r="B1355" s="4">
        <v>942</v>
      </c>
    </row>
    <row r="1356" spans="1:2" x14ac:dyDescent="0.25">
      <c r="A1356" s="3" t="s">
        <v>11935</v>
      </c>
      <c r="B1356" s="4">
        <v>940</v>
      </c>
    </row>
    <row r="1357" spans="1:2" x14ac:dyDescent="0.25">
      <c r="A1357" s="3" t="s">
        <v>11936</v>
      </c>
      <c r="B1357" s="4">
        <v>67</v>
      </c>
    </row>
    <row r="1358" spans="1:2" x14ac:dyDescent="0.25">
      <c r="A1358" s="3" t="s">
        <v>11937</v>
      </c>
      <c r="B1358" s="4">
        <v>66</v>
      </c>
    </row>
    <row r="1359" spans="1:2" x14ac:dyDescent="0.25">
      <c r="A1359" s="3" t="s">
        <v>11938</v>
      </c>
      <c r="B1359" s="4">
        <v>68</v>
      </c>
    </row>
    <row r="1360" spans="1:2" x14ac:dyDescent="0.25">
      <c r="A1360" s="3" t="s">
        <v>11939</v>
      </c>
      <c r="B1360" s="4">
        <v>441</v>
      </c>
    </row>
    <row r="1361" spans="1:2" x14ac:dyDescent="0.25">
      <c r="A1361" s="3" t="s">
        <v>934</v>
      </c>
      <c r="B1361" s="4">
        <v>886</v>
      </c>
    </row>
    <row r="1362" spans="1:2" x14ac:dyDescent="0.25">
      <c r="A1362" s="3" t="s">
        <v>11940</v>
      </c>
      <c r="B1362" s="4">
        <v>1207</v>
      </c>
    </row>
    <row r="1363" spans="1:2" x14ac:dyDescent="0.25">
      <c r="A1363" s="3" t="s">
        <v>1131</v>
      </c>
      <c r="B1363" s="4">
        <v>1105</v>
      </c>
    </row>
    <row r="1364" spans="1:2" x14ac:dyDescent="0.25">
      <c r="A1364" s="3" t="s">
        <v>13030</v>
      </c>
      <c r="B1364" s="4">
        <v>1372</v>
      </c>
    </row>
    <row r="1365" spans="1:2" x14ac:dyDescent="0.25">
      <c r="A1365" s="3" t="s">
        <v>1132</v>
      </c>
      <c r="B1365" s="4">
        <v>1073</v>
      </c>
    </row>
    <row r="1366" spans="1:2" x14ac:dyDescent="0.25">
      <c r="A1366" s="3" t="s">
        <v>935</v>
      </c>
      <c r="B1366" s="4">
        <v>559</v>
      </c>
    </row>
    <row r="1367" spans="1:2" x14ac:dyDescent="0.25">
      <c r="A1367" s="3" t="s">
        <v>12281</v>
      </c>
      <c r="B1367" s="4">
        <v>1286</v>
      </c>
    </row>
    <row r="1368" spans="1:2" x14ac:dyDescent="0.25">
      <c r="A1368" s="3" t="s">
        <v>936</v>
      </c>
      <c r="B1368" s="4">
        <v>792</v>
      </c>
    </row>
    <row r="1369" spans="1:2" x14ac:dyDescent="0.25">
      <c r="A1369" s="3" t="s">
        <v>937</v>
      </c>
      <c r="B1369" s="4">
        <v>43</v>
      </c>
    </row>
    <row r="1370" spans="1:2" x14ac:dyDescent="0.25">
      <c r="A1370" s="3" t="s">
        <v>938</v>
      </c>
      <c r="B1370" s="4">
        <v>44</v>
      </c>
    </row>
    <row r="1371" spans="1:2" x14ac:dyDescent="0.25">
      <c r="A1371" s="3" t="s">
        <v>11941</v>
      </c>
      <c r="B1371" s="4">
        <v>42</v>
      </c>
    </row>
    <row r="1372" spans="1:2" x14ac:dyDescent="0.25">
      <c r="A1372" s="3" t="s">
        <v>11942</v>
      </c>
      <c r="B1372" s="4">
        <v>118</v>
      </c>
    </row>
    <row r="1373" spans="1:2" x14ac:dyDescent="0.25">
      <c r="A1373" s="3" t="s">
        <v>13031</v>
      </c>
      <c r="B1373" s="4">
        <v>1397</v>
      </c>
    </row>
    <row r="1374" spans="1:2" x14ac:dyDescent="0.25">
      <c r="A1374" s="3" t="s">
        <v>13032</v>
      </c>
      <c r="B1374" s="4">
        <v>1378</v>
      </c>
    </row>
    <row r="1375" spans="1:2" x14ac:dyDescent="0.25">
      <c r="A1375" s="3" t="s">
        <v>13033</v>
      </c>
      <c r="B1375" s="4">
        <v>1398</v>
      </c>
    </row>
    <row r="1376" spans="1:2" x14ac:dyDescent="0.25">
      <c r="A1376" s="3" t="s">
        <v>1133</v>
      </c>
      <c r="B1376" s="4">
        <v>1098</v>
      </c>
    </row>
    <row r="1377" spans="1:2" x14ac:dyDescent="0.25">
      <c r="A1377" s="3" t="s">
        <v>939</v>
      </c>
      <c r="B1377" s="4">
        <v>615</v>
      </c>
    </row>
    <row r="1378" spans="1:2" x14ac:dyDescent="0.25">
      <c r="A1378" s="3" t="s">
        <v>1134</v>
      </c>
      <c r="B1378" s="4">
        <v>1097</v>
      </c>
    </row>
    <row r="1379" spans="1:2" x14ac:dyDescent="0.25">
      <c r="A1379" s="3" t="s">
        <v>11943</v>
      </c>
      <c r="B1379" s="4">
        <v>1215</v>
      </c>
    </row>
    <row r="1380" spans="1:2" x14ac:dyDescent="0.25">
      <c r="A1380" s="3" t="s">
        <v>1135</v>
      </c>
      <c r="B1380" s="4">
        <v>1096</v>
      </c>
    </row>
    <row r="1381" spans="1:2" x14ac:dyDescent="0.25">
      <c r="A1381" s="3" t="s">
        <v>11944</v>
      </c>
      <c r="B1381" s="4">
        <v>1234</v>
      </c>
    </row>
    <row r="1382" spans="1:2" x14ac:dyDescent="0.25">
      <c r="A1382" s="3" t="s">
        <v>11945</v>
      </c>
      <c r="B1382" s="4">
        <v>1216</v>
      </c>
    </row>
    <row r="1383" spans="1:2" x14ac:dyDescent="0.25">
      <c r="A1383" s="3" t="s">
        <v>940</v>
      </c>
      <c r="B1383" s="4">
        <v>924</v>
      </c>
    </row>
    <row r="1384" spans="1:2" x14ac:dyDescent="0.25">
      <c r="A1384" s="3" t="s">
        <v>11946</v>
      </c>
      <c r="B1384" s="4">
        <v>767</v>
      </c>
    </row>
    <row r="1385" spans="1:2" x14ac:dyDescent="0.25">
      <c r="A1385" s="3" t="s">
        <v>11947</v>
      </c>
      <c r="B1385" s="4">
        <v>923</v>
      </c>
    </row>
    <row r="1386" spans="1:2" x14ac:dyDescent="0.25">
      <c r="A1386" s="3" t="s">
        <v>11948</v>
      </c>
      <c r="B1386" s="4">
        <v>922</v>
      </c>
    </row>
    <row r="1387" spans="1:2" x14ac:dyDescent="0.25">
      <c r="A1387" s="3" t="s">
        <v>11949</v>
      </c>
      <c r="B1387" s="4">
        <v>1237</v>
      </c>
    </row>
    <row r="1388" spans="1:2" x14ac:dyDescent="0.25">
      <c r="A1388" s="3" t="s">
        <v>11950</v>
      </c>
      <c r="B1388" s="4">
        <v>1163</v>
      </c>
    </row>
    <row r="1389" spans="1:2" x14ac:dyDescent="0.25">
      <c r="A1389" s="3" t="s">
        <v>11951</v>
      </c>
      <c r="B1389" s="4">
        <v>1187</v>
      </c>
    </row>
    <row r="1390" spans="1:2" x14ac:dyDescent="0.25">
      <c r="A1390" s="3" t="s">
        <v>941</v>
      </c>
      <c r="B1390" s="4">
        <v>308</v>
      </c>
    </row>
    <row r="1391" spans="1:2" x14ac:dyDescent="0.25">
      <c r="A1391" s="3" t="s">
        <v>942</v>
      </c>
      <c r="B1391" s="4">
        <v>374</v>
      </c>
    </row>
    <row r="1392" spans="1:2" x14ac:dyDescent="0.25">
      <c r="A1392" s="3" t="s">
        <v>943</v>
      </c>
      <c r="B1392" s="4">
        <v>914</v>
      </c>
    </row>
    <row r="1393" spans="1:2" x14ac:dyDescent="0.25">
      <c r="A1393" s="3" t="s">
        <v>944</v>
      </c>
      <c r="B1393" s="4">
        <v>400</v>
      </c>
    </row>
    <row r="1394" spans="1:2" x14ac:dyDescent="0.25">
      <c r="A1394" s="3" t="s">
        <v>945</v>
      </c>
      <c r="B1394" s="4">
        <v>915</v>
      </c>
    </row>
    <row r="1395" spans="1:2" x14ac:dyDescent="0.25">
      <c r="A1395" s="3" t="s">
        <v>946</v>
      </c>
      <c r="B1395" s="4">
        <v>631</v>
      </c>
    </row>
    <row r="1396" spans="1:2" x14ac:dyDescent="0.25">
      <c r="A1396" s="3" t="s">
        <v>947</v>
      </c>
      <c r="B1396" s="4">
        <v>916</v>
      </c>
    </row>
    <row r="1397" spans="1:2" x14ac:dyDescent="0.25">
      <c r="A1397" s="3" t="s">
        <v>948</v>
      </c>
      <c r="B1397" s="4">
        <v>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5"/>
  <sheetViews>
    <sheetView tabSelected="1" topLeftCell="Q3" zoomScale="80" zoomScaleNormal="80" workbookViewId="0">
      <selection activeCell="V19" sqref="V19"/>
    </sheetView>
  </sheetViews>
  <sheetFormatPr defaultRowHeight="15" x14ac:dyDescent="0.25"/>
  <cols>
    <col min="1" max="1" width="8.28515625" bestFit="1" customWidth="1"/>
    <col min="2" max="2" width="10.7109375" bestFit="1" customWidth="1"/>
    <col min="3" max="3" width="7.42578125" bestFit="1" customWidth="1"/>
    <col min="4" max="4" width="18.28515625" bestFit="1" customWidth="1"/>
    <col min="5" max="5" width="13.7109375" bestFit="1" customWidth="1"/>
    <col min="6" max="6" width="10.7109375" bestFit="1" customWidth="1"/>
    <col min="7" max="7" width="9.7109375" bestFit="1" customWidth="1"/>
    <col min="8" max="8" width="9.5703125" bestFit="1" customWidth="1"/>
    <col min="9" max="9" width="6.7109375" bestFit="1" customWidth="1"/>
    <col min="10" max="10" width="31.7109375" bestFit="1" customWidth="1"/>
    <col min="11" max="11" width="8.7109375" bestFit="1" customWidth="1"/>
    <col min="12" max="12" width="26.7109375" bestFit="1" customWidth="1"/>
    <col min="13" max="13" width="10.28515625" bestFit="1" customWidth="1"/>
    <col min="14" max="14" width="20.42578125" bestFit="1" customWidth="1"/>
    <col min="15" max="15" width="13.28515625" bestFit="1" customWidth="1"/>
    <col min="16" max="16" width="9.85546875" bestFit="1" customWidth="1"/>
    <col min="17" max="17" width="10.5703125" bestFit="1" customWidth="1"/>
    <col min="18" max="18" width="9.5703125" bestFit="1" customWidth="1"/>
    <col min="19" max="19" width="82" customWidth="1"/>
    <col min="20" max="20" width="1.28515625" customWidth="1"/>
    <col min="21" max="21" width="11.5703125" customWidth="1"/>
    <col min="22" max="22" width="87" style="199" customWidth="1"/>
    <col min="23" max="23" width="9.42578125" bestFit="1" customWidth="1"/>
    <col min="24" max="25" width="9.7109375" bestFit="1" customWidth="1"/>
    <col min="26" max="26" width="12.28515625" bestFit="1" customWidth="1"/>
    <col min="27" max="27" width="8.7109375" customWidth="1"/>
    <col min="28" max="28" width="9.7109375" bestFit="1" customWidth="1"/>
    <col min="29" max="29" width="9.28515625" bestFit="1" customWidth="1"/>
    <col min="30" max="30" width="9.7109375" bestFit="1" customWidth="1"/>
    <col min="31" max="31" width="10" bestFit="1" customWidth="1"/>
    <col min="32" max="32" width="9.7109375" style="125" bestFit="1" customWidth="1"/>
    <col min="33" max="33" width="10" bestFit="1" customWidth="1"/>
    <col min="34" max="34" width="9.7109375" bestFit="1" customWidth="1"/>
    <col min="35" max="35" width="9.42578125" bestFit="1" customWidth="1"/>
    <col min="36" max="36" width="10" bestFit="1" customWidth="1"/>
    <col min="37" max="37" width="10.28515625" bestFit="1" customWidth="1"/>
    <col min="38" max="38" width="12.28515625" bestFit="1" customWidth="1"/>
    <col min="39" max="40" width="11.42578125" customWidth="1"/>
    <col min="41" max="41" width="16.140625" style="129" bestFit="1" customWidth="1"/>
    <col min="42" max="42" width="10.85546875" bestFit="1" customWidth="1"/>
    <col min="43" max="44" width="8.28515625" bestFit="1" customWidth="1"/>
    <col min="45" max="45" width="5.28515625" bestFit="1" customWidth="1"/>
    <col min="46" max="46" width="5.85546875" bestFit="1" customWidth="1"/>
    <col min="47" max="48" width="10.28515625" bestFit="1" customWidth="1"/>
    <col min="49" max="49" width="7.7109375" bestFit="1" customWidth="1"/>
    <col min="50" max="50" width="4.7109375" bestFit="1" customWidth="1"/>
    <col min="51" max="51" width="10.7109375" bestFit="1" customWidth="1"/>
    <col min="52" max="52" width="11" bestFit="1" customWidth="1"/>
    <col min="53" max="53" width="10.7109375" bestFit="1" customWidth="1"/>
    <col min="54" max="54" width="10.28515625" bestFit="1" customWidth="1"/>
    <col min="55" max="55" width="10.7109375" bestFit="1" customWidth="1"/>
    <col min="56" max="56" width="8" bestFit="1" customWidth="1"/>
    <col min="57" max="57" width="9.7109375" bestFit="1" customWidth="1"/>
    <col min="58" max="58" width="7" bestFit="1" customWidth="1"/>
    <col min="59" max="59" width="3.5703125" bestFit="1" customWidth="1"/>
    <col min="60" max="60" width="14.85546875" bestFit="1" customWidth="1"/>
    <col min="61" max="61" width="10.140625" bestFit="1" customWidth="1"/>
    <col min="62" max="63" width="9" bestFit="1" customWidth="1"/>
    <col min="64" max="65" width="10.42578125" bestFit="1" customWidth="1"/>
    <col min="66" max="66" width="9.42578125" bestFit="1" customWidth="1"/>
    <col min="67" max="67" width="10.28515625" bestFit="1" customWidth="1"/>
    <col min="68" max="68" width="10.140625" bestFit="1" customWidth="1"/>
    <col min="69" max="69" width="10.42578125" bestFit="1" customWidth="1"/>
    <col min="70" max="70" width="8.7109375" style="126"/>
    <col min="72" max="72" width="10.85546875" bestFit="1" customWidth="1"/>
    <col min="73" max="73" width="4.85546875" bestFit="1" customWidth="1"/>
  </cols>
  <sheetData>
    <row r="1" spans="1:73" s="126" customFormat="1" ht="15.75" thickBot="1" x14ac:dyDescent="0.3">
      <c r="V1" s="199"/>
      <c r="AF1" s="125"/>
      <c r="AO1" s="129"/>
      <c r="BL1" s="126" t="s">
        <v>13713</v>
      </c>
      <c r="BM1" s="126" t="s">
        <v>13714</v>
      </c>
      <c r="BO1" s="126" t="s">
        <v>13089</v>
      </c>
    </row>
    <row r="2" spans="1:73" s="70" customFormat="1" ht="93" customHeight="1" x14ac:dyDescent="0.2">
      <c r="D2" s="75"/>
      <c r="E2" s="42" t="s">
        <v>13047</v>
      </c>
      <c r="G2" s="75"/>
      <c r="H2" s="75"/>
      <c r="I2" s="75"/>
      <c r="J2" s="42" t="s">
        <v>13047</v>
      </c>
      <c r="L2" s="42" t="s">
        <v>13048</v>
      </c>
      <c r="M2" s="42" t="s">
        <v>13048</v>
      </c>
      <c r="N2" s="85"/>
      <c r="O2" s="42" t="s">
        <v>13047</v>
      </c>
      <c r="P2" s="42" t="s">
        <v>13047</v>
      </c>
      <c r="Q2" s="42" t="s">
        <v>13047</v>
      </c>
      <c r="R2" s="42" t="s">
        <v>13047</v>
      </c>
      <c r="S2" s="42" t="s">
        <v>13047</v>
      </c>
      <c r="T2" s="42"/>
      <c r="U2" s="42" t="s">
        <v>13047</v>
      </c>
      <c r="V2" s="200"/>
      <c r="W2" s="42" t="s">
        <v>13047</v>
      </c>
      <c r="Y2" s="42" t="s">
        <v>13047</v>
      </c>
      <c r="Z2" s="42" t="s">
        <v>13047</v>
      </c>
      <c r="AE2" s="42" t="s">
        <v>13047</v>
      </c>
      <c r="AF2" s="124"/>
      <c r="AI2" s="42" t="s">
        <v>13047</v>
      </c>
      <c r="AO2" s="130" t="s">
        <v>14869</v>
      </c>
      <c r="AR2" s="193" t="s">
        <v>13046</v>
      </c>
      <c r="AS2" s="194"/>
      <c r="AT2" s="194"/>
      <c r="AU2" s="195" t="s">
        <v>13045</v>
      </c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7"/>
      <c r="BL2" s="70">
        <v>1</v>
      </c>
      <c r="BM2" s="70">
        <v>0.91</v>
      </c>
      <c r="BO2" s="70">
        <v>1.01</v>
      </c>
    </row>
    <row r="3" spans="1:73" s="7" customFormat="1" ht="72.599999999999994" customHeight="1" x14ac:dyDescent="0.2">
      <c r="A3" s="132" t="s">
        <v>31</v>
      </c>
      <c r="B3" s="133" t="s">
        <v>17</v>
      </c>
      <c r="C3" s="134" t="s">
        <v>18</v>
      </c>
      <c r="D3" s="134" t="s">
        <v>20</v>
      </c>
      <c r="E3" s="135" t="s">
        <v>15</v>
      </c>
      <c r="F3" s="134" t="s">
        <v>13034</v>
      </c>
      <c r="G3" s="134" t="s">
        <v>24</v>
      </c>
      <c r="H3" s="134" t="s">
        <v>25</v>
      </c>
      <c r="I3" s="135" t="s">
        <v>19</v>
      </c>
      <c r="J3" s="136" t="s">
        <v>26</v>
      </c>
      <c r="K3" s="137" t="s">
        <v>2</v>
      </c>
      <c r="L3" s="135" t="s">
        <v>0</v>
      </c>
      <c r="M3" s="136" t="s">
        <v>27</v>
      </c>
      <c r="N3" s="136" t="s">
        <v>28</v>
      </c>
      <c r="O3" s="135" t="s">
        <v>22</v>
      </c>
      <c r="P3" s="135" t="s">
        <v>23</v>
      </c>
      <c r="Q3" s="135" t="s">
        <v>13036</v>
      </c>
      <c r="R3" s="135" t="s">
        <v>13037</v>
      </c>
      <c r="S3" s="136" t="s">
        <v>3</v>
      </c>
      <c r="T3" s="135" t="s">
        <v>4</v>
      </c>
      <c r="U3" s="136" t="s">
        <v>12157</v>
      </c>
      <c r="V3" s="201" t="s">
        <v>14874</v>
      </c>
      <c r="W3" s="135" t="s">
        <v>5</v>
      </c>
      <c r="X3" s="136" t="s">
        <v>6</v>
      </c>
      <c r="Y3" s="135" t="s">
        <v>7</v>
      </c>
      <c r="Z3" s="135" t="s">
        <v>13038</v>
      </c>
      <c r="AA3" s="136" t="s">
        <v>8</v>
      </c>
      <c r="AB3" s="136" t="s">
        <v>9</v>
      </c>
      <c r="AC3" s="136" t="s">
        <v>10</v>
      </c>
      <c r="AD3" s="136" t="s">
        <v>11</v>
      </c>
      <c r="AE3" s="135" t="s">
        <v>13039</v>
      </c>
      <c r="AF3" s="138" t="s">
        <v>13040</v>
      </c>
      <c r="AG3" s="136" t="s">
        <v>13041</v>
      </c>
      <c r="AH3" s="136" t="s">
        <v>13042</v>
      </c>
      <c r="AI3" s="135" t="s">
        <v>32</v>
      </c>
      <c r="AJ3" s="136" t="s">
        <v>33</v>
      </c>
      <c r="AK3" s="136" t="s">
        <v>34</v>
      </c>
      <c r="AL3" s="136" t="s">
        <v>35</v>
      </c>
      <c r="AM3" s="136" t="s">
        <v>12</v>
      </c>
      <c r="AN3" s="136" t="s">
        <v>13</v>
      </c>
      <c r="AO3" s="139" t="s">
        <v>14</v>
      </c>
      <c r="AP3" s="140" t="s">
        <v>12245</v>
      </c>
      <c r="AQ3" s="140" t="s">
        <v>13051</v>
      </c>
      <c r="AR3" s="141" t="s">
        <v>13704</v>
      </c>
      <c r="AS3" s="141" t="s">
        <v>12270</v>
      </c>
      <c r="AT3" s="141" t="s">
        <v>12271</v>
      </c>
      <c r="AU3" s="133" t="s">
        <v>1185</v>
      </c>
      <c r="AV3" s="133" t="s">
        <v>1184</v>
      </c>
      <c r="AW3" s="133" t="s">
        <v>1183</v>
      </c>
      <c r="AX3" s="133" t="s">
        <v>1182</v>
      </c>
      <c r="AY3" s="133" t="s">
        <v>1181</v>
      </c>
      <c r="AZ3" s="133" t="s">
        <v>1180</v>
      </c>
      <c r="BA3" s="133" t="s">
        <v>1179</v>
      </c>
      <c r="BB3" s="133" t="s">
        <v>1178</v>
      </c>
      <c r="BC3" s="133" t="s">
        <v>1177</v>
      </c>
      <c r="BD3" s="142" t="s">
        <v>1176</v>
      </c>
      <c r="BE3" s="133" t="s">
        <v>1175</v>
      </c>
      <c r="BF3" s="133" t="s">
        <v>1212</v>
      </c>
      <c r="BG3" s="133" t="s">
        <v>13705</v>
      </c>
      <c r="BH3" s="133" t="s">
        <v>13706</v>
      </c>
      <c r="BI3" s="133" t="s">
        <v>13707</v>
      </c>
      <c r="BJ3" s="133" t="s">
        <v>14868</v>
      </c>
      <c r="BK3" s="133" t="s">
        <v>14867</v>
      </c>
      <c r="BL3" s="133" t="s">
        <v>14346</v>
      </c>
      <c r="BM3" s="133" t="s">
        <v>14347</v>
      </c>
      <c r="BN3" s="133" t="s">
        <v>13708</v>
      </c>
      <c r="BO3" s="133" t="s">
        <v>13709</v>
      </c>
      <c r="BP3" s="133" t="s">
        <v>13710</v>
      </c>
      <c r="BQ3" s="133" t="s">
        <v>13711</v>
      </c>
      <c r="BT3" s="7" t="s">
        <v>14345</v>
      </c>
    </row>
    <row r="4" spans="1:73" s="121" customFormat="1" ht="20.100000000000001" customHeight="1" x14ac:dyDescent="0.25">
      <c r="A4" s="143"/>
      <c r="B4" s="143"/>
      <c r="C4" s="143" t="s">
        <v>16</v>
      </c>
      <c r="D4" s="144" t="s">
        <v>13061</v>
      </c>
      <c r="E4" s="145" t="s">
        <v>13716</v>
      </c>
      <c r="F4" s="146" t="s">
        <v>13035</v>
      </c>
      <c r="G4" s="143" t="s">
        <v>16</v>
      </c>
      <c r="H4" s="144" t="s">
        <v>13062</v>
      </c>
      <c r="I4" s="143" t="s">
        <v>14546</v>
      </c>
      <c r="J4" s="147" t="s">
        <v>14547</v>
      </c>
      <c r="K4" s="148">
        <f>BH4</f>
        <v>2810</v>
      </c>
      <c r="L4" s="149" t="s">
        <v>14410</v>
      </c>
      <c r="M4" s="150">
        <v>4561</v>
      </c>
      <c r="N4" s="151" t="s">
        <v>13063</v>
      </c>
      <c r="O4" s="145">
        <v>45962</v>
      </c>
      <c r="P4" s="145">
        <v>45991</v>
      </c>
      <c r="Q4" s="145">
        <v>45962</v>
      </c>
      <c r="R4" s="145">
        <v>45991</v>
      </c>
      <c r="S4" s="183" t="s">
        <v>13764</v>
      </c>
      <c r="T4" s="172"/>
      <c r="U4" s="172" t="s">
        <v>1236</v>
      </c>
      <c r="V4" s="202" t="str">
        <f>VLOOKUP(U4,[16]Лист1!$A:$B,2,0)</f>
        <v xml:space="preserve"> 201  Ветчина Нежная ТМ Особый рецепт, (2,5кг), ПОКОМ</v>
      </c>
      <c r="W4" s="143">
        <v>1</v>
      </c>
      <c r="X4" s="152">
        <f>Y4/W4</f>
        <v>231</v>
      </c>
      <c r="Y4" s="173">
        <v>231</v>
      </c>
      <c r="Z4" s="154">
        <v>0.2</v>
      </c>
      <c r="AA4" s="155">
        <f>($AG4-$AH4-($AG4*$AB4))/$X4</f>
        <v>0.14299999999999993</v>
      </c>
      <c r="AB4" s="154">
        <f>(ШАБЛОН!$AG4-ШАБЛОН!$AH4)/ШАБЛОН!$AG4*ШАБЛОН!$AC4</f>
        <v>9.9999999999999964E-2</v>
      </c>
      <c r="AC4" s="154">
        <f>100%-AD4</f>
        <v>0.5</v>
      </c>
      <c r="AD4" s="154">
        <v>0.5</v>
      </c>
      <c r="AE4" s="168">
        <v>330.33</v>
      </c>
      <c r="AF4" s="157">
        <f>AE4-AE4*Z4</f>
        <v>264.26400000000001</v>
      </c>
      <c r="AG4" s="157">
        <f>AE4/W4</f>
        <v>330.33</v>
      </c>
      <c r="AH4" s="157">
        <f>AF4/W4</f>
        <v>264.26400000000001</v>
      </c>
      <c r="AI4" s="154">
        <v>0.09</v>
      </c>
      <c r="AJ4" s="158">
        <v>0</v>
      </c>
      <c r="AK4" s="158">
        <v>0.12</v>
      </c>
      <c r="AL4" s="154">
        <f>(AH4*(1-AJ4/1.1)-X4*(1+AI4)+X4*AA4)/AH4-AH4*(1-1/(1+AK4))/AH4</f>
        <v>6.5059940059939897E-2</v>
      </c>
      <c r="AM4" s="157">
        <f>ШАБЛОН!$BN4</f>
        <v>18971.725115384608</v>
      </c>
      <c r="AN4" s="157">
        <f>ШАБЛОН!$BO4</f>
        <v>19161.442366538453</v>
      </c>
      <c r="AO4" s="159">
        <f>BP4</f>
        <v>20432.442366538453</v>
      </c>
      <c r="AP4" s="147"/>
      <c r="AQ4" s="147" t="str">
        <f>ШАБЛОН!$U4</f>
        <v>SU000126</v>
      </c>
      <c r="AR4" s="160"/>
      <c r="AS4" s="160"/>
      <c r="AT4" s="160"/>
      <c r="AU4" s="161">
        <f>AG4/(ШАБЛОН!$X4*ШАБЛОН!$AI4+ШАБЛОН!$X4)-1</f>
        <v>0.31192660550458706</v>
      </c>
      <c r="AV4" s="161">
        <f>ШАБЛОН!$AH4/(ШАБЛОН!$X4*ШАБЛОН!$AI4+ШАБЛОН!$X4)-1</f>
        <v>4.9541284403669783E-2</v>
      </c>
      <c r="AW4" s="162">
        <f>AH4-(ШАБЛОН!$X4*ШАБЛОН!$AI4+ШАБЛОН!$X4)</f>
        <v>12.474000000000018</v>
      </c>
      <c r="AX4" s="163">
        <v>0.1</v>
      </c>
      <c r="AY4" s="162">
        <f>AH4/(1+AX4)*AJ4</f>
        <v>0</v>
      </c>
      <c r="AZ4" s="155">
        <f>($AG4-$AH4-($AG4*0))/$X4</f>
        <v>0.28599999999999987</v>
      </c>
      <c r="BA4" s="162">
        <f>X4*AZ4</f>
        <v>66.065999999999974</v>
      </c>
      <c r="BB4" s="162">
        <f>AH4-AH4/(1+AK4)</f>
        <v>28.314000000000021</v>
      </c>
      <c r="BC4" s="162">
        <f>BA4+AW4-AY4</f>
        <v>78.539999999999992</v>
      </c>
      <c r="BD4" s="162">
        <f>BC4-BB4</f>
        <v>50.225999999999971</v>
      </c>
      <c r="BE4" s="164">
        <f>BD4/AH4</f>
        <v>0.19005994005993995</v>
      </c>
      <c r="BF4" s="161">
        <f>ШАБЛОН!$BD4/ШАБЛОН!$AG4</f>
        <v>0.15204795204795196</v>
      </c>
      <c r="BG4" s="169">
        <f>ШАБЛОН!$W4</f>
        <v>1</v>
      </c>
      <c r="BH4" s="170">
        <f>АКБ!$F$23</f>
        <v>2810</v>
      </c>
      <c r="BI4" s="165">
        <f>VLOOKUP(ШАБЛОН!$U4,'Куб продажи'!$C$21:$H$877,6,FALSE)</f>
        <v>1539</v>
      </c>
      <c r="BJ4" s="166">
        <f>VLOOKUP(ШАБЛОН!$AQ4,'Куб продажи'!$C$21:$E$877,3,FALSE)</f>
        <v>22079.580999999984</v>
      </c>
      <c r="BK4" s="166">
        <f>VLOOKUP(ШАБЛОН!$AQ4,'Куб продажи'!$C$21:$G$877,5,FALSE)</f>
        <v>14436.121000000003</v>
      </c>
      <c r="BL4" s="166">
        <f>BJ4/$BL$2</f>
        <v>22079.580999999984</v>
      </c>
      <c r="BM4" s="166">
        <f>BK4/$BM$2</f>
        <v>15863.869230769233</v>
      </c>
      <c r="BN4" s="166">
        <f>(BL4+BM4)/2</f>
        <v>18971.725115384608</v>
      </c>
      <c r="BO4" s="166">
        <f>BN4*$BO$2</f>
        <v>19161.442366538453</v>
      </c>
      <c r="BP4" s="166">
        <f>IF(BI4/BH4&gt;=1,BI4*BG4,(BH4-BI4)*BG4+BO4)</f>
        <v>20432.442366538453</v>
      </c>
      <c r="BQ4" s="166">
        <f>BP4-BO4</f>
        <v>1271</v>
      </c>
      <c r="BS4" s="109"/>
      <c r="BT4" s="86" t="str">
        <f>VLOOKUP(ШАБЛОН!$U4,'ИТОГ_для ТМА'!D10:H471,5,FALSE)</f>
        <v>Нет</v>
      </c>
      <c r="BU4" s="131">
        <f>ШАБЛОН!$AA4*100</f>
        <v>14.299999999999994</v>
      </c>
    </row>
    <row r="5" spans="1:73" s="121" customFormat="1" ht="21" customHeight="1" x14ac:dyDescent="0.25">
      <c r="A5" s="143"/>
      <c r="B5" s="143"/>
      <c r="C5" s="143" t="s">
        <v>16</v>
      </c>
      <c r="D5" s="144" t="s">
        <v>13061</v>
      </c>
      <c r="E5" s="145" t="s">
        <v>13716</v>
      </c>
      <c r="F5" s="146" t="s">
        <v>13035</v>
      </c>
      <c r="G5" s="143" t="s">
        <v>16</v>
      </c>
      <c r="H5" s="144" t="s">
        <v>13062</v>
      </c>
      <c r="I5" s="143" t="s">
        <v>14546</v>
      </c>
      <c r="J5" s="147" t="s">
        <v>14547</v>
      </c>
      <c r="K5" s="148">
        <f>BH5</f>
        <v>2810</v>
      </c>
      <c r="L5" s="149" t="s">
        <v>14410</v>
      </c>
      <c r="M5" s="150">
        <v>4561</v>
      </c>
      <c r="N5" s="151" t="s">
        <v>13063</v>
      </c>
      <c r="O5" s="145">
        <v>45962</v>
      </c>
      <c r="P5" s="145">
        <v>45991</v>
      </c>
      <c r="Q5" s="145">
        <v>45962</v>
      </c>
      <c r="R5" s="145">
        <v>45991</v>
      </c>
      <c r="S5" s="184" t="s">
        <v>13435</v>
      </c>
      <c r="T5" s="171"/>
      <c r="U5" s="174" t="s">
        <v>1303</v>
      </c>
      <c r="V5" s="202" t="str">
        <f>VLOOKUP(U5,[16]Лист1!$A:$B,2,0)</f>
        <v>255  Сосиски Молочные для завтрака ТМ Особый рецепт, п/а МГС, ВЕС, ТМ Стародворье  ПОКОМ</v>
      </c>
      <c r="W5" s="143">
        <v>1</v>
      </c>
      <c r="X5" s="152">
        <f t="shared" ref="X5:X6" si="0">Y5/W5</f>
        <v>201.0400000000003</v>
      </c>
      <c r="Y5" s="153">
        <v>201.0400000000003</v>
      </c>
      <c r="Z5" s="154">
        <v>0.2</v>
      </c>
      <c r="AA5" s="155">
        <f t="shared" ref="AA5:AA13" si="1">($AG5-$AH5-($AG5*$AB5))/$X5</f>
        <v>0.14300139275765994</v>
      </c>
      <c r="AB5" s="154">
        <f>(ШАБЛОН!$AG5-ШАБЛОН!$AH5)/ШАБЛОН!$AG5*ШАБЛОН!$AC5</f>
        <v>9.9999999999999978E-2</v>
      </c>
      <c r="AC5" s="154">
        <f t="shared" ref="AC5:AC6" si="2">100%-AD5</f>
        <v>0.5</v>
      </c>
      <c r="AD5" s="154">
        <v>0.5</v>
      </c>
      <c r="AE5" s="156">
        <v>287.49</v>
      </c>
      <c r="AF5" s="157">
        <f t="shared" ref="AF5:AF8" si="3">AE5-AE5*Z5</f>
        <v>229.99200000000002</v>
      </c>
      <c r="AG5" s="157">
        <f t="shared" ref="AG5:AG10" si="4">AE5/W5</f>
        <v>287.49</v>
      </c>
      <c r="AH5" s="157">
        <f t="shared" ref="AH5:AH10" si="5">AF5/W5</f>
        <v>229.99200000000002</v>
      </c>
      <c r="AI5" s="154">
        <v>0.09</v>
      </c>
      <c r="AJ5" s="158">
        <v>0</v>
      </c>
      <c r="AK5" s="158">
        <v>0.12</v>
      </c>
      <c r="AL5" s="154">
        <f t="shared" ref="AL5:AL10" si="6">(AH5*(1-AJ5/1.1)-X5*(1+AI5)+X5*AA5)/AH5-AH5*(1-1/(1+AK5))/AH5</f>
        <v>6.506921979894803E-2</v>
      </c>
      <c r="AM5" s="157">
        <f>ШАБЛОН!$BN5</f>
        <v>27630.554203296706</v>
      </c>
      <c r="AN5" s="157">
        <f>ШАБЛОН!$BO5</f>
        <v>27906.859745329672</v>
      </c>
      <c r="AO5" s="159">
        <f t="shared" ref="AO5:AO9" si="7">BP5</f>
        <v>28678.859745329672</v>
      </c>
      <c r="AP5" s="147"/>
      <c r="AQ5" s="147" t="str">
        <f>ШАБЛОН!$U5</f>
        <v>SU002074</v>
      </c>
      <c r="AR5" s="160"/>
      <c r="AS5" s="160"/>
      <c r="AT5" s="160"/>
      <c r="AU5" s="161">
        <f>AG5/(ШАБЛОН!$X5*ШАБЛОН!$AI5+ШАБЛОН!$X5)-1</f>
        <v>0.31193938309779767</v>
      </c>
      <c r="AV5" s="161">
        <f>ШАБЛОН!$AH5/(ШАБЛОН!$X5*ШАБЛОН!$AI5+ШАБЛОН!$X5)-1</f>
        <v>4.9551506478238139E-2</v>
      </c>
      <c r="AW5" s="162">
        <f>AH5-(ШАБЛОН!$X5*ШАБЛОН!$AI5+ШАБЛОН!$X5)</f>
        <v>10.858399999999676</v>
      </c>
      <c r="AX5" s="163">
        <v>0.1</v>
      </c>
      <c r="AY5" s="162">
        <f t="shared" ref="AY5:AY6" si="8">AH5/(1+AX5)*AJ5</f>
        <v>0</v>
      </c>
      <c r="AZ5" s="155">
        <f t="shared" ref="AZ5:AZ14" si="9">($AG5-$AH5-($AG5*0))/$X5</f>
        <v>0.28600278551531988</v>
      </c>
      <c r="BA5" s="162">
        <f t="shared" ref="BA5:BA10" si="10">X5*AZ5</f>
        <v>57.497999999999998</v>
      </c>
      <c r="BB5" s="162">
        <f t="shared" ref="BB5:BB6" si="11">AH5-AH5/(1+AK5)</f>
        <v>24.642000000000024</v>
      </c>
      <c r="BC5" s="162">
        <f t="shared" ref="BC5:BC6" si="12">BA5+AW5-AY5</f>
        <v>68.356399999999667</v>
      </c>
      <c r="BD5" s="162">
        <f t="shared" ref="BD5:BD6" si="13">BC5-BB5</f>
        <v>43.714399999999642</v>
      </c>
      <c r="BE5" s="164">
        <f t="shared" ref="BE5:BE6" si="14">BD5/AH5</f>
        <v>0.19006921979894795</v>
      </c>
      <c r="BF5" s="161">
        <f>ШАБЛОН!$BD5/ШАБЛОН!$AG5</f>
        <v>0.15205537583915837</v>
      </c>
      <c r="BG5" s="169">
        <f>ШАБЛОН!$W5</f>
        <v>1</v>
      </c>
      <c r="BH5" s="170">
        <f>АКБ!$F$23</f>
        <v>2810</v>
      </c>
      <c r="BI5" s="165">
        <f>VLOOKUP(ШАБЛОН!$U5,'Куб продажи'!$C$21:$H$877,6,FALSE)</f>
        <v>2038</v>
      </c>
      <c r="BJ5" s="166">
        <f>VLOOKUP(ШАБЛОН!$AQ5,'Куб продажи'!$C$21:$E$877,3,FALSE)</f>
        <v>25569.114999999994</v>
      </c>
      <c r="BK5" s="166">
        <f>VLOOKUP(ШАБЛОН!$AQ5,'Куб продажи'!$C$21:$G$877,5,FALSE)</f>
        <v>27019.714000000011</v>
      </c>
      <c r="BL5" s="166">
        <f t="shared" ref="BL5:BL9" si="15">BJ5/$BL$2</f>
        <v>25569.114999999994</v>
      </c>
      <c r="BM5" s="166">
        <f t="shared" ref="BM5:BM9" si="16">BK5/$BM$2</f>
        <v>29691.993406593418</v>
      </c>
      <c r="BN5" s="166">
        <f t="shared" ref="BN5:BN6" si="17">(BL5+BM5)/2</f>
        <v>27630.554203296706</v>
      </c>
      <c r="BO5" s="166">
        <f t="shared" ref="BO5:BO9" si="18">BN5*$BO$2</f>
        <v>27906.859745329672</v>
      </c>
      <c r="BP5" s="166">
        <f t="shared" ref="BP5:BP6" si="19">IF(BI5/BH5&gt;=1,BI5*BG5,(BH5-BI5)*BG5+BO5)</f>
        <v>28678.859745329672</v>
      </c>
      <c r="BQ5" s="166">
        <f t="shared" ref="BQ5:BQ6" si="20">BP5-BO5</f>
        <v>772</v>
      </c>
      <c r="BS5" s="109"/>
      <c r="BT5" s="86" t="str">
        <f>VLOOKUP(ШАБЛОН!$U5,'ИТОГ_для ТМА'!D11:H472,5,FALSE)</f>
        <v>Нет</v>
      </c>
      <c r="BU5" s="131">
        <f>ШАБЛОН!$AA5*100</f>
        <v>14.300139275765995</v>
      </c>
    </row>
    <row r="6" spans="1:73" s="121" customFormat="1" ht="20.100000000000001" customHeight="1" x14ac:dyDescent="0.25">
      <c r="A6" s="143"/>
      <c r="B6" s="143"/>
      <c r="C6" s="143" t="s">
        <v>16</v>
      </c>
      <c r="D6" s="144" t="s">
        <v>13061</v>
      </c>
      <c r="E6" s="145" t="s">
        <v>13716</v>
      </c>
      <c r="F6" s="146" t="s">
        <v>13035</v>
      </c>
      <c r="G6" s="143" t="s">
        <v>16</v>
      </c>
      <c r="H6" s="144" t="s">
        <v>13062</v>
      </c>
      <c r="I6" s="143" t="s">
        <v>14546</v>
      </c>
      <c r="J6" s="147" t="s">
        <v>14547</v>
      </c>
      <c r="K6" s="148">
        <f>BH6</f>
        <v>2810</v>
      </c>
      <c r="L6" s="149" t="s">
        <v>14410</v>
      </c>
      <c r="M6" s="150">
        <v>4561</v>
      </c>
      <c r="N6" s="151" t="s">
        <v>13063</v>
      </c>
      <c r="O6" s="145">
        <v>45962</v>
      </c>
      <c r="P6" s="145">
        <v>45991</v>
      </c>
      <c r="Q6" s="145">
        <v>45962</v>
      </c>
      <c r="R6" s="145">
        <v>45991</v>
      </c>
      <c r="S6" s="185" t="s">
        <v>14871</v>
      </c>
      <c r="T6" s="171"/>
      <c r="U6" s="175" t="s">
        <v>14548</v>
      </c>
      <c r="V6" s="202" t="str">
        <f>VLOOKUP(U6,[16]Лист1!$A:$B,2,0)</f>
        <v xml:space="preserve"> 449  Колбаса Дугушка Стародворская ВЕС ТС Дугушка ПОКОМ</v>
      </c>
      <c r="W6" s="143">
        <v>1</v>
      </c>
      <c r="X6" s="152">
        <f t="shared" si="0"/>
        <v>220.42</v>
      </c>
      <c r="Y6" s="153">
        <v>220.42</v>
      </c>
      <c r="Z6" s="154">
        <v>0.2</v>
      </c>
      <c r="AA6" s="155">
        <f t="shared" si="1"/>
        <v>0.14265946828781415</v>
      </c>
      <c r="AB6" s="154">
        <f>(ШАБЛОН!$AG6-ШАБЛОН!$AH6)/ШАБЛОН!$AG6*ШАБЛОН!$AC6</f>
        <v>9.9999999999999978E-2</v>
      </c>
      <c r="AC6" s="154">
        <f t="shared" si="2"/>
        <v>0.5</v>
      </c>
      <c r="AD6" s="154">
        <v>0.5</v>
      </c>
      <c r="AE6" s="156">
        <v>314.45</v>
      </c>
      <c r="AF6" s="157">
        <f t="shared" si="3"/>
        <v>251.56</v>
      </c>
      <c r="AG6" s="157">
        <f t="shared" si="4"/>
        <v>314.45</v>
      </c>
      <c r="AH6" s="157">
        <f t="shared" si="5"/>
        <v>251.56</v>
      </c>
      <c r="AI6" s="154">
        <v>0.09</v>
      </c>
      <c r="AJ6" s="158">
        <v>0</v>
      </c>
      <c r="AK6" s="158">
        <v>0.12</v>
      </c>
      <c r="AL6" s="154">
        <f t="shared" si="6"/>
        <v>6.2785589351020965E-2</v>
      </c>
      <c r="AM6" s="157">
        <f>ШАБЛОН!$BN6</f>
        <v>11169.172236263741</v>
      </c>
      <c r="AN6" s="157">
        <f>ШАБЛОН!$BO6</f>
        <v>11280.863958626378</v>
      </c>
      <c r="AO6" s="159">
        <f t="shared" si="7"/>
        <v>12086.863958626378</v>
      </c>
      <c r="AP6" s="147"/>
      <c r="AQ6" s="147" t="str">
        <f>ШАБЛОН!$U6</f>
        <v>SU002634</v>
      </c>
      <c r="AR6" s="160"/>
      <c r="AS6" s="160"/>
      <c r="AT6" s="160"/>
      <c r="AU6" s="161">
        <f>AG6/(ШАБЛОН!$X6*ШАБЛОН!$AI6+ШАБЛОН!$X6)-1</f>
        <v>0.30880246135609335</v>
      </c>
      <c r="AV6" s="161">
        <f>ШАБЛОН!$AH6/(ШАБЛОН!$X6*ШАБЛОН!$AI6+ШАБЛОН!$X6)-1</f>
        <v>4.704196908487468E-2</v>
      </c>
      <c r="AW6" s="162">
        <f>AH6-(ШАБЛОН!$X6*ШАБЛОН!$AI6+ШАБЛОН!$X6)</f>
        <v>11.302200000000028</v>
      </c>
      <c r="AX6" s="163">
        <v>0.1</v>
      </c>
      <c r="AY6" s="162">
        <f t="shared" si="8"/>
        <v>0</v>
      </c>
      <c r="AZ6" s="155">
        <f t="shared" si="9"/>
        <v>0.28531893657562829</v>
      </c>
      <c r="BA6" s="162">
        <f t="shared" si="10"/>
        <v>62.889999999999986</v>
      </c>
      <c r="BB6" s="162">
        <f t="shared" si="11"/>
        <v>26.952857142857169</v>
      </c>
      <c r="BC6" s="162">
        <f t="shared" si="12"/>
        <v>74.192200000000014</v>
      </c>
      <c r="BD6" s="162">
        <f t="shared" si="13"/>
        <v>47.239342857142844</v>
      </c>
      <c r="BE6" s="164">
        <f t="shared" si="14"/>
        <v>0.18778558935102099</v>
      </c>
      <c r="BF6" s="161">
        <f>ШАБЛОН!$BD6/ШАБЛОН!$AG6</f>
        <v>0.15022847148081681</v>
      </c>
      <c r="BG6" s="169">
        <f>ШАБЛОН!$W6</f>
        <v>1</v>
      </c>
      <c r="BH6" s="170">
        <f>АКБ!$F$23</f>
        <v>2810</v>
      </c>
      <c r="BI6" s="165">
        <f>VLOOKUP(ШАБЛОН!$U6,'Куб продажи'!$C$21:$H$877,6,FALSE)</f>
        <v>2004</v>
      </c>
      <c r="BJ6" s="166">
        <f>VLOOKUP(ШАБЛОН!$AQ6,'Куб продажи'!$C$21:$E$877,3,FALSE)</f>
        <v>10469.317000000028</v>
      </c>
      <c r="BK6" s="166">
        <f>VLOOKUP(ШАБЛОН!$AQ6,'Куб продажи'!$C$21:$G$877,5,FALSE)</f>
        <v>10800.814999999984</v>
      </c>
      <c r="BL6" s="166">
        <f t="shared" si="15"/>
        <v>10469.317000000028</v>
      </c>
      <c r="BM6" s="166">
        <f t="shared" si="16"/>
        <v>11869.027472527454</v>
      </c>
      <c r="BN6" s="166">
        <f t="shared" si="17"/>
        <v>11169.172236263741</v>
      </c>
      <c r="BO6" s="166">
        <f t="shared" si="18"/>
        <v>11280.863958626378</v>
      </c>
      <c r="BP6" s="166">
        <f t="shared" si="19"/>
        <v>12086.863958626378</v>
      </c>
      <c r="BQ6" s="166">
        <f t="shared" si="20"/>
        <v>806</v>
      </c>
      <c r="BT6" s="86" t="e">
        <f>VLOOKUP(ШАБЛОН!$U6,'ИТОГ_для ТМА'!D13:H474,5,FALSE)</f>
        <v>#N/A</v>
      </c>
      <c r="BU6" s="131">
        <f>ШАБЛОН!$AA6*100</f>
        <v>14.265946828781415</v>
      </c>
    </row>
    <row r="7" spans="1:73" s="121" customFormat="1" ht="20.100000000000001" customHeight="1" x14ac:dyDescent="0.25">
      <c r="A7" s="143"/>
      <c r="B7" s="143"/>
      <c r="C7" s="143" t="s">
        <v>16</v>
      </c>
      <c r="D7" s="144" t="s">
        <v>13061</v>
      </c>
      <c r="E7" s="145" t="s">
        <v>13716</v>
      </c>
      <c r="F7" s="146" t="s">
        <v>13035</v>
      </c>
      <c r="G7" s="143" t="s">
        <v>16</v>
      </c>
      <c r="H7" s="144" t="s">
        <v>13062</v>
      </c>
      <c r="I7" s="143" t="s">
        <v>14546</v>
      </c>
      <c r="J7" s="147" t="s">
        <v>14547</v>
      </c>
      <c r="K7" s="148">
        <f t="shared" ref="K7" si="21">BH7</f>
        <v>2810</v>
      </c>
      <c r="L7" s="149" t="s">
        <v>14410</v>
      </c>
      <c r="M7" s="150">
        <v>4561</v>
      </c>
      <c r="N7" s="151" t="s">
        <v>13063</v>
      </c>
      <c r="O7" s="145">
        <v>45962</v>
      </c>
      <c r="P7" s="145">
        <v>45991</v>
      </c>
      <c r="Q7" s="145">
        <v>45962</v>
      </c>
      <c r="R7" s="145">
        <v>45991</v>
      </c>
      <c r="S7" s="183" t="s">
        <v>14872</v>
      </c>
      <c r="T7" s="167"/>
      <c r="U7" s="176" t="s">
        <v>14550</v>
      </c>
      <c r="V7" s="202" t="str">
        <f>VLOOKUP(U7,[16]Лист1!$A:$B,2,0)</f>
        <v xml:space="preserve"> 456  Колбаса Филейная ТМ Особый рецепт ВЕС большой батон  ПОКОМ</v>
      </c>
      <c r="W7" s="143">
        <v>1</v>
      </c>
      <c r="X7" s="152">
        <f>Y7/W7</f>
        <v>155.13999999999999</v>
      </c>
      <c r="Y7" s="179">
        <v>155.13999999999999</v>
      </c>
      <c r="Z7" s="154">
        <v>0.2</v>
      </c>
      <c r="AA7" s="155">
        <f t="shared" si="1"/>
        <v>0.15695500837952814</v>
      </c>
      <c r="AB7" s="154">
        <f>(ШАБЛОН!$AG7-ШАБЛОН!$AH7)/ШАБЛОН!$AG7*ШАБЛОН!$AC7</f>
        <v>9.9999999999999978E-2</v>
      </c>
      <c r="AC7" s="154">
        <f t="shared" ref="AC7" si="22">100%-AD7</f>
        <v>0.5</v>
      </c>
      <c r="AD7" s="154">
        <v>0.5</v>
      </c>
      <c r="AE7" s="180">
        <v>243.5</v>
      </c>
      <c r="AF7" s="157">
        <f t="shared" si="3"/>
        <v>194.8</v>
      </c>
      <c r="AG7" s="157">
        <f t="shared" si="4"/>
        <v>243.5</v>
      </c>
      <c r="AH7" s="157">
        <f t="shared" si="5"/>
        <v>194.8</v>
      </c>
      <c r="AI7" s="154">
        <v>0.09</v>
      </c>
      <c r="AJ7" s="158">
        <v>0</v>
      </c>
      <c r="AK7" s="158">
        <v>0.12</v>
      </c>
      <c r="AL7" s="154">
        <f t="shared" si="6"/>
        <v>0.14977398063948372</v>
      </c>
      <c r="AM7" s="157">
        <f>ШАБЛОН!$BN7</f>
        <v>20975.090934065945</v>
      </c>
      <c r="AN7" s="157">
        <f>ШАБЛОН!$BO7</f>
        <v>21184.841843406604</v>
      </c>
      <c r="AO7" s="159">
        <f t="shared" si="7"/>
        <v>21801.841843406604</v>
      </c>
      <c r="AP7" s="147"/>
      <c r="AQ7" s="147" t="str">
        <f>ШАБЛОН!$U7</f>
        <v>SU003420</v>
      </c>
      <c r="AR7" s="160"/>
      <c r="AS7" s="160"/>
      <c r="AT7" s="160"/>
      <c r="AU7" s="161">
        <f>AG7/(ШАБЛОН!$X7*ШАБЛОН!$AI7+ШАБЛОН!$X7)-1</f>
        <v>0.43995420531677221</v>
      </c>
      <c r="AV7" s="161">
        <f>ШАБЛОН!$AH7/(ШАБЛОН!$X7*ШАБЛОН!$AI7+ШАБЛОН!$X7)-1</f>
        <v>0.15196336425341794</v>
      </c>
      <c r="AW7" s="162">
        <f>AH7-(ШАБЛОН!$X7*ШАБЛОН!$AI7+ШАБЛОН!$X7)</f>
        <v>25.697400000000016</v>
      </c>
      <c r="AX7" s="163">
        <v>0.1</v>
      </c>
      <c r="AY7" s="162">
        <f t="shared" ref="AY7" si="23">AH7/(1+AX7)*AJ7</f>
        <v>0</v>
      </c>
      <c r="AZ7" s="155">
        <f t="shared" si="9"/>
        <v>0.31391001675905628</v>
      </c>
      <c r="BA7" s="162">
        <f t="shared" si="10"/>
        <v>48.699999999999989</v>
      </c>
      <c r="BB7" s="162">
        <f t="shared" ref="BB7" si="24">AH7-AH7/(1+AK7)</f>
        <v>20.871428571428595</v>
      </c>
      <c r="BC7" s="162">
        <f t="shared" ref="BC7" si="25">BA7+AW7-AY7</f>
        <v>74.397400000000005</v>
      </c>
      <c r="BD7" s="162">
        <f t="shared" ref="BD7" si="26">BC7-BB7</f>
        <v>53.52597142857141</v>
      </c>
      <c r="BE7" s="164">
        <f t="shared" ref="BE7" si="27">BD7/AH7</f>
        <v>0.27477398063948361</v>
      </c>
      <c r="BF7" s="161">
        <f>ШАБЛОН!$BD7/ШАБЛОН!$AG7</f>
        <v>0.21981918451158688</v>
      </c>
      <c r="BG7" s="169">
        <f>ШАБЛОН!$W7</f>
        <v>1</v>
      </c>
      <c r="BH7" s="170">
        <f>АКБ!$F$23</f>
        <v>2810</v>
      </c>
      <c r="BI7" s="165">
        <f>VLOOKUP(ШАБЛОН!$U7,'Куб продажи'!$C$21:$H$877,6,FALSE)</f>
        <v>2193</v>
      </c>
      <c r="BJ7" s="166">
        <f>VLOOKUP(ШАБЛОН!$AQ7,'Куб продажи'!$C$21:$E$877,3,FALSE)</f>
        <v>15702.350000000011</v>
      </c>
      <c r="BK7" s="166">
        <f>VLOOKUP(ШАБЛОН!$AQ7,'Куб продажи'!$C$21:$G$877,5,FALSE)</f>
        <v>23885.527000000009</v>
      </c>
      <c r="BL7" s="166">
        <f t="shared" si="15"/>
        <v>15702.350000000011</v>
      </c>
      <c r="BM7" s="166">
        <f t="shared" si="16"/>
        <v>26247.831868131878</v>
      </c>
      <c r="BN7" s="166">
        <f t="shared" ref="BN7" si="28">(BL7+BM7)/2</f>
        <v>20975.090934065945</v>
      </c>
      <c r="BO7" s="166">
        <f t="shared" si="18"/>
        <v>21184.841843406604</v>
      </c>
      <c r="BP7" s="166">
        <f t="shared" ref="BP7" si="29">IF(BI7/BH7&gt;=1,BI7*BG7,(BH7-BI7)*BG7+BO7)</f>
        <v>21801.841843406604</v>
      </c>
      <c r="BQ7" s="166">
        <f t="shared" ref="BQ7" si="30">BP7-BO7</f>
        <v>617</v>
      </c>
      <c r="BT7" s="86" t="e">
        <f>VLOOKUP(ШАБЛОН!$U7,'ИТОГ_для ТМА'!D15:H476,5,FALSE)</f>
        <v>#N/A</v>
      </c>
      <c r="BU7" s="131">
        <f>ШАБЛОН!$AA7*100</f>
        <v>15.695500837952814</v>
      </c>
    </row>
    <row r="8" spans="1:73" s="121" customFormat="1" ht="20.100000000000001" customHeight="1" x14ac:dyDescent="0.25">
      <c r="A8" s="143"/>
      <c r="B8" s="143"/>
      <c r="C8" s="143" t="s">
        <v>16</v>
      </c>
      <c r="D8" s="144" t="s">
        <v>13061</v>
      </c>
      <c r="E8" s="145" t="s">
        <v>13716</v>
      </c>
      <c r="F8" s="146" t="s">
        <v>13035</v>
      </c>
      <c r="G8" s="143" t="s">
        <v>16</v>
      </c>
      <c r="H8" s="144" t="s">
        <v>13062</v>
      </c>
      <c r="I8" s="143" t="s">
        <v>14546</v>
      </c>
      <c r="J8" s="147" t="s">
        <v>14547</v>
      </c>
      <c r="K8" s="148">
        <f t="shared" ref="K8:K9" si="31">BH8</f>
        <v>2810</v>
      </c>
      <c r="L8" s="149" t="s">
        <v>14410</v>
      </c>
      <c r="M8" s="150">
        <v>4561</v>
      </c>
      <c r="N8" s="151" t="s">
        <v>13063</v>
      </c>
      <c r="O8" s="145">
        <v>45962</v>
      </c>
      <c r="P8" s="145">
        <v>45991</v>
      </c>
      <c r="Q8" s="145">
        <v>45962</v>
      </c>
      <c r="R8" s="145">
        <v>45991</v>
      </c>
      <c r="S8" s="47" t="s">
        <v>14265</v>
      </c>
      <c r="T8" s="167"/>
      <c r="U8" s="187" t="s">
        <v>14264</v>
      </c>
      <c r="V8" s="202" t="str">
        <f>VLOOKUP(U8,[16]Лист1!$A:$B,2,0)</f>
        <v xml:space="preserve"> 329  Сардельки Сочинки с сыром Стародворье ТМ, 0,4 кг. ПОКОМ</v>
      </c>
      <c r="W8" s="143">
        <v>0.4</v>
      </c>
      <c r="X8" s="152">
        <f t="shared" ref="X8" si="32">Y8/W8</f>
        <v>272.25</v>
      </c>
      <c r="Y8" s="153">
        <v>108.9</v>
      </c>
      <c r="Z8" s="154">
        <v>0.2</v>
      </c>
      <c r="AA8" s="155">
        <f t="shared" si="1"/>
        <v>0.14266299357208451</v>
      </c>
      <c r="AB8" s="154">
        <f>(ШАБЛОН!$AG8-ШАБЛОН!$AH8)/ШАБЛОН!$AG8*ШАБЛОН!$AC8</f>
        <v>0.1</v>
      </c>
      <c r="AC8" s="154">
        <f t="shared" ref="AC8:AC9" si="33">100%-AD8</f>
        <v>0.5</v>
      </c>
      <c r="AD8" s="154">
        <v>0.5</v>
      </c>
      <c r="AE8" s="156">
        <v>155.36000000000001</v>
      </c>
      <c r="AF8" s="157">
        <f t="shared" si="3"/>
        <v>124.28800000000001</v>
      </c>
      <c r="AG8" s="157">
        <f t="shared" si="4"/>
        <v>388.40000000000003</v>
      </c>
      <c r="AH8" s="157">
        <f t="shared" si="5"/>
        <v>310.72000000000003</v>
      </c>
      <c r="AI8" s="154">
        <v>0.09</v>
      </c>
      <c r="AJ8" s="158">
        <v>0</v>
      </c>
      <c r="AK8" s="158">
        <v>0.12</v>
      </c>
      <c r="AL8" s="154">
        <f t="shared" si="6"/>
        <v>6.280918971605122E-2</v>
      </c>
      <c r="AM8" s="157">
        <f>ШАБЛОН!$BN8</f>
        <v>426.80219780219812</v>
      </c>
      <c r="AN8" s="157">
        <f>ШАБЛОН!$BO8</f>
        <v>431.0702197802201</v>
      </c>
      <c r="AO8" s="159">
        <f t="shared" si="7"/>
        <v>1422.27021978022</v>
      </c>
      <c r="AP8" s="147"/>
      <c r="AQ8" s="147" t="str">
        <f>ШАБЛОН!$U8</f>
        <v>SU002759</v>
      </c>
      <c r="AR8" s="160"/>
      <c r="AS8" s="160"/>
      <c r="AT8" s="160"/>
      <c r="AU8" s="161">
        <f>AG8/(ШАБЛОН!$X8*ШАБЛОН!$AI8+ШАБЛОН!$X8)-1</f>
        <v>0.30883480341361924</v>
      </c>
      <c r="AV8" s="161">
        <f>ШАБЛОН!$AH8/(ШАБЛОН!$X8*ШАБЛОН!$AI8+ШАБЛОН!$X8)-1</f>
        <v>4.7067842730895482E-2</v>
      </c>
      <c r="AW8" s="162">
        <f>AH8-(ШАБЛОН!$X8*ШАБЛОН!$AI8+ШАБЛОН!$X8)</f>
        <v>13.96750000000003</v>
      </c>
      <c r="AX8" s="163">
        <v>0.1</v>
      </c>
      <c r="AY8" s="162">
        <f t="shared" ref="AY8:AY9" si="34">AH8/(1+AX8)*AJ8</f>
        <v>0</v>
      </c>
      <c r="AZ8" s="155">
        <f t="shared" si="9"/>
        <v>0.28532598714416901</v>
      </c>
      <c r="BA8" s="162">
        <f t="shared" si="10"/>
        <v>77.680000000000007</v>
      </c>
      <c r="BB8" s="162">
        <f t="shared" ref="BB8:BB9" si="35">AH8-AH8/(1+AK8)</f>
        <v>33.291428571428582</v>
      </c>
      <c r="BC8" s="162">
        <f t="shared" ref="BC8:BC9" si="36">BA8+AW8-AY8</f>
        <v>91.647500000000036</v>
      </c>
      <c r="BD8" s="162">
        <f t="shared" ref="BD8:BD9" si="37">BC8-BB8</f>
        <v>58.356071428571454</v>
      </c>
      <c r="BE8" s="164">
        <f t="shared" ref="BE8:BE9" si="38">BD8/AH8</f>
        <v>0.18780918971605126</v>
      </c>
      <c r="BF8" s="161">
        <f>ШАБЛОН!$BD8/ШАБЛОН!$AG8</f>
        <v>0.15024735177284101</v>
      </c>
      <c r="BG8" s="169">
        <f>ШАБЛОН!$W8</f>
        <v>0.4</v>
      </c>
      <c r="BH8" s="170">
        <f>АКБ!$F$23</f>
        <v>2810</v>
      </c>
      <c r="BI8" s="165">
        <f>VLOOKUP(ШАБЛОН!$U8,'Куб продажи'!$C$21:$H$877,6,FALSE)</f>
        <v>332</v>
      </c>
      <c r="BJ8" s="166">
        <f>VLOOKUP(ШАБЛОН!$AQ8,'Куб продажи'!$C$21:$E$877,3,FALSE)</f>
        <v>458.00000000000045</v>
      </c>
      <c r="BK8" s="166">
        <f>VLOOKUP(ШАБЛОН!$AQ8,'Куб продажи'!$C$21:$G$877,5,FALSE)</f>
        <v>360.00000000000017</v>
      </c>
      <c r="BL8" s="166">
        <f t="shared" si="15"/>
        <v>458.00000000000045</v>
      </c>
      <c r="BM8" s="166">
        <f t="shared" si="16"/>
        <v>395.60439560439579</v>
      </c>
      <c r="BN8" s="166">
        <f t="shared" ref="BN8:BN9" si="39">(BL8+BM8)/2</f>
        <v>426.80219780219812</v>
      </c>
      <c r="BO8" s="166">
        <f t="shared" si="18"/>
        <v>431.0702197802201</v>
      </c>
      <c r="BP8" s="166">
        <f t="shared" ref="BP8:BP9" si="40">IF(BI8/BH8&gt;=1,BI8*BG8,(BH8-BI8)*BG8+BO8)</f>
        <v>1422.27021978022</v>
      </c>
      <c r="BQ8" s="166">
        <f t="shared" ref="BQ8:BQ9" si="41">BP8-BO8</f>
        <v>991.19999999999993</v>
      </c>
      <c r="BS8" s="109"/>
      <c r="BT8" s="86" t="str">
        <f>VLOOKUP(ШАБЛОН!$U8,'ИТОГ_для ТМА'!D15:H476,5,FALSE)</f>
        <v>Нет</v>
      </c>
      <c r="BU8" s="131">
        <f>ШАБЛОН!$AA8*100</f>
        <v>14.266299357208451</v>
      </c>
    </row>
    <row r="9" spans="1:73" s="121" customFormat="1" ht="20.100000000000001" customHeight="1" x14ac:dyDescent="0.25">
      <c r="A9" s="143"/>
      <c r="B9" s="143"/>
      <c r="C9" s="143" t="s">
        <v>16</v>
      </c>
      <c r="D9" s="144" t="s">
        <v>13061</v>
      </c>
      <c r="E9" s="145" t="s">
        <v>13716</v>
      </c>
      <c r="F9" s="146" t="s">
        <v>13035</v>
      </c>
      <c r="G9" s="143" t="s">
        <v>16</v>
      </c>
      <c r="H9" s="144" t="s">
        <v>13062</v>
      </c>
      <c r="I9" s="143" t="s">
        <v>14546</v>
      </c>
      <c r="J9" s="147" t="s">
        <v>14547</v>
      </c>
      <c r="K9" s="148">
        <f t="shared" si="31"/>
        <v>2810</v>
      </c>
      <c r="L9" s="149" t="s">
        <v>14410</v>
      </c>
      <c r="M9" s="150">
        <v>4561</v>
      </c>
      <c r="N9" s="151" t="s">
        <v>13063</v>
      </c>
      <c r="O9" s="145">
        <v>45962</v>
      </c>
      <c r="P9" s="145">
        <v>45991</v>
      </c>
      <c r="Q9" s="145">
        <v>45962</v>
      </c>
      <c r="R9" s="145">
        <v>45991</v>
      </c>
      <c r="S9" s="186" t="str">
        <f>VLOOKUP(U9,'[15]Первичные продажи'!$A$19:$B$252,2,FALSE)</f>
        <v>Колбаса вареная Молочная Дугушка ТМ Стародворье ТС Дугушка вектор вес СК</v>
      </c>
      <c r="T9" s="167"/>
      <c r="U9" s="174" t="s">
        <v>1295</v>
      </c>
      <c r="V9" s="202" t="str">
        <f>VLOOKUP(U9,[16]Лист1!$A:$B,2,0)</f>
        <v xml:space="preserve"> 229  Колбаса Молочная Дугушка, в/у, ВЕС, ТМ Стародворье   ПОКОМ</v>
      </c>
      <c r="W9" s="143">
        <v>1</v>
      </c>
      <c r="X9" s="152">
        <f>Y9/W9</f>
        <v>240.43</v>
      </c>
      <c r="Y9" s="153">
        <v>240.43</v>
      </c>
      <c r="Z9" s="154">
        <v>0.2</v>
      </c>
      <c r="AA9" s="155">
        <f t="shared" si="1"/>
        <v>0.14266106559081651</v>
      </c>
      <c r="AB9" s="154">
        <f>(ШАБЛОН!$AG9-ШАБЛОН!$AH9)/ШАБЛОН!$AG9*ШАБЛОН!$AC9</f>
        <v>0.10000000000000003</v>
      </c>
      <c r="AC9" s="154">
        <f t="shared" si="33"/>
        <v>0.5</v>
      </c>
      <c r="AD9" s="154">
        <v>0.5</v>
      </c>
      <c r="AE9" s="156">
        <v>343</v>
      </c>
      <c r="AF9" s="157">
        <f t="shared" ref="AF9" si="42">AE9-AE9*Z9</f>
        <v>274.39999999999998</v>
      </c>
      <c r="AG9" s="157">
        <f t="shared" si="4"/>
        <v>343</v>
      </c>
      <c r="AH9" s="157">
        <f t="shared" si="5"/>
        <v>274.39999999999998</v>
      </c>
      <c r="AI9" s="154">
        <v>0.09</v>
      </c>
      <c r="AJ9" s="158">
        <v>0</v>
      </c>
      <c r="AK9" s="158">
        <v>0.12</v>
      </c>
      <c r="AL9" s="154">
        <f t="shared" si="6"/>
        <v>6.2796282798833591E-2</v>
      </c>
      <c r="AM9" s="157">
        <f>ШАБЛОН!$BN9</f>
        <v>16062.250076923165</v>
      </c>
      <c r="AN9" s="157">
        <f>ШАБЛОН!$BO9</f>
        <v>16222.872577692397</v>
      </c>
      <c r="AO9" s="159">
        <f t="shared" si="7"/>
        <v>16653.872577692397</v>
      </c>
      <c r="AP9" s="147"/>
      <c r="AQ9" s="147" t="str">
        <f>ШАБЛОН!$U9</f>
        <v>SU002010</v>
      </c>
      <c r="AR9" s="160"/>
      <c r="AS9" s="160"/>
      <c r="AT9" s="160"/>
      <c r="AU9" s="161">
        <f>AG9/(ШАБЛОН!$X9*ШАБЛОН!$AI9+ШАБЛОН!$X9)-1</f>
        <v>0.30881711551207736</v>
      </c>
      <c r="AV9" s="161">
        <f>ШАБЛОН!$AH9/(ШАБЛОН!$X9*ШАБЛОН!$AI9+ШАБЛОН!$X9)-1</f>
        <v>4.705369240966184E-2</v>
      </c>
      <c r="AW9" s="162">
        <f>AH9-(ШАБЛОН!$X9*ШАБЛОН!$AI9+ШАБЛОН!$X9)</f>
        <v>12.331299999999942</v>
      </c>
      <c r="AX9" s="163">
        <v>0.1</v>
      </c>
      <c r="AY9" s="162">
        <f t="shared" si="34"/>
        <v>0</v>
      </c>
      <c r="AZ9" s="155">
        <f t="shared" si="9"/>
        <v>0.28532213118163302</v>
      </c>
      <c r="BA9" s="162">
        <f t="shared" si="10"/>
        <v>68.600000000000023</v>
      </c>
      <c r="BB9" s="162">
        <f t="shared" si="35"/>
        <v>29.400000000000034</v>
      </c>
      <c r="BC9" s="162">
        <f t="shared" si="36"/>
        <v>80.931299999999965</v>
      </c>
      <c r="BD9" s="162">
        <f t="shared" si="37"/>
        <v>51.531299999999931</v>
      </c>
      <c r="BE9" s="164">
        <f t="shared" si="38"/>
        <v>0.18779628279883359</v>
      </c>
      <c r="BF9" s="161">
        <f>ШАБЛОН!$BD9/ШАБЛОН!$AG9</f>
        <v>0.15023702623906685</v>
      </c>
      <c r="BG9" s="169">
        <f>ШАБЛОН!$W9</f>
        <v>1</v>
      </c>
      <c r="BH9" s="170">
        <f>АКБ!$F$23</f>
        <v>2810</v>
      </c>
      <c r="BI9" s="165">
        <f>VLOOKUP(ШАБЛОН!$U9,'Куб продажи'!$C$21:$H$877,6,FALSE)</f>
        <v>2379</v>
      </c>
      <c r="BJ9" s="166">
        <f>VLOOKUP(ШАБЛОН!$AQ9,'Куб продажи'!$C$21:$E$877,3,FALSE)</f>
        <v>15864.854000000136</v>
      </c>
      <c r="BK9" s="166">
        <f>VLOOKUP(ШАБЛОН!$AQ9,'Куб продажи'!$C$21:$G$877,5,FALSE)</f>
        <v>14796.278000000037</v>
      </c>
      <c r="BL9" s="166">
        <f t="shared" si="15"/>
        <v>15864.854000000136</v>
      </c>
      <c r="BM9" s="166">
        <f t="shared" si="16"/>
        <v>16259.646153846194</v>
      </c>
      <c r="BN9" s="166">
        <f t="shared" si="39"/>
        <v>16062.250076923165</v>
      </c>
      <c r="BO9" s="166">
        <f t="shared" si="18"/>
        <v>16222.872577692397</v>
      </c>
      <c r="BP9" s="166">
        <f t="shared" si="40"/>
        <v>16653.872577692397</v>
      </c>
      <c r="BQ9" s="166">
        <f t="shared" si="41"/>
        <v>431</v>
      </c>
      <c r="BT9" s="86" t="str">
        <f>VLOOKUP(ШАБЛОН!$U9,'ИТОГ_для ТМА'!D17:H478,5,FALSE)</f>
        <v>Нет</v>
      </c>
      <c r="BU9" s="131">
        <f>ШАБЛОН!$AA9*100</f>
        <v>14.266106559081651</v>
      </c>
    </row>
    <row r="10" spans="1:73" s="121" customFormat="1" ht="20.100000000000001" customHeight="1" x14ac:dyDescent="0.25">
      <c r="A10" s="143"/>
      <c r="B10" s="143"/>
      <c r="C10" s="143" t="s">
        <v>16</v>
      </c>
      <c r="D10" s="144" t="s">
        <v>13061</v>
      </c>
      <c r="E10" s="145" t="s">
        <v>13716</v>
      </c>
      <c r="F10" s="146" t="s">
        <v>13035</v>
      </c>
      <c r="G10" s="143" t="s">
        <v>16</v>
      </c>
      <c r="H10" s="144" t="s">
        <v>13062</v>
      </c>
      <c r="I10" s="143" t="s">
        <v>14546</v>
      </c>
      <c r="J10" s="147" t="s">
        <v>14547</v>
      </c>
      <c r="K10" s="148">
        <f t="shared" ref="K10:K14" si="43">BH10</f>
        <v>2810</v>
      </c>
      <c r="L10" s="149" t="s">
        <v>14410</v>
      </c>
      <c r="M10" s="150">
        <v>4561</v>
      </c>
      <c r="N10" s="151" t="s">
        <v>13063</v>
      </c>
      <c r="O10" s="145">
        <v>45962</v>
      </c>
      <c r="P10" s="145">
        <v>45991</v>
      </c>
      <c r="Q10" s="145">
        <v>45962</v>
      </c>
      <c r="R10" s="145">
        <v>45991</v>
      </c>
      <c r="S10" s="183" t="s">
        <v>13841</v>
      </c>
      <c r="T10" s="167"/>
      <c r="U10" s="177" t="s">
        <v>1299</v>
      </c>
      <c r="V10" s="202" t="str">
        <f>VLOOKUP(U10,[16]Лист1!$A:$B,2,0)</f>
        <v xml:space="preserve"> 200  Ветчина Дугушка ТМ Стародворье, вектор в/у    ПОКОМ</v>
      </c>
      <c r="W10" s="143">
        <v>1</v>
      </c>
      <c r="X10" s="152">
        <f t="shared" ref="X10:X11" si="44">Y10/W10</f>
        <v>273.45</v>
      </c>
      <c r="Y10" s="153">
        <v>273.45</v>
      </c>
      <c r="Z10" s="154">
        <v>0.2</v>
      </c>
      <c r="AA10" s="155">
        <f t="shared" si="1"/>
        <v>0.14265862132016818</v>
      </c>
      <c r="AB10" s="154">
        <f>(ШАБЛОН!$AG10-ШАБЛОН!$AH10)/ШАБЛОН!$AG10*ШАБЛОН!$AC10</f>
        <v>9.9999999999999978E-2</v>
      </c>
      <c r="AC10" s="154">
        <f t="shared" ref="AC10" si="45">100%-AD10</f>
        <v>0.5</v>
      </c>
      <c r="AD10" s="154">
        <v>0.5</v>
      </c>
      <c r="AE10" s="156">
        <v>390.1</v>
      </c>
      <c r="AF10" s="157">
        <f>AE10-AE10*Z10</f>
        <v>312.08000000000004</v>
      </c>
      <c r="AG10" s="157">
        <f t="shared" si="4"/>
        <v>390.1</v>
      </c>
      <c r="AH10" s="157">
        <f t="shared" si="5"/>
        <v>312.08000000000004</v>
      </c>
      <c r="AI10" s="154">
        <v>0.09</v>
      </c>
      <c r="AJ10" s="158">
        <v>0</v>
      </c>
      <c r="AK10" s="158">
        <v>0.12</v>
      </c>
      <c r="AL10" s="154">
        <f t="shared" si="6"/>
        <v>6.2779919068370799E-2</v>
      </c>
      <c r="AM10" s="157">
        <f>ШАБЛОН!$BN10</f>
        <v>7784.900104395665</v>
      </c>
      <c r="AN10" s="157">
        <f>ШАБЛОН!$BO10</f>
        <v>7862.7491054396214</v>
      </c>
      <c r="AO10" s="159">
        <f t="shared" ref="AO10:AO12" si="46">BP10</f>
        <v>9239.7491054396214</v>
      </c>
      <c r="AP10" s="147"/>
      <c r="AQ10" s="147" t="str">
        <f>ШАБЛОН!$U10</f>
        <v>SU002035</v>
      </c>
      <c r="AR10" s="160"/>
      <c r="AS10" s="160"/>
      <c r="AT10" s="160"/>
      <c r="AU10" s="161">
        <f>AG10/(ШАБЛОН!$X10*ШАБЛОН!$AI10+ШАБЛОН!$X10)-1</f>
        <v>0.30879469101071777</v>
      </c>
      <c r="AV10" s="161">
        <f>ШАБЛОН!$AH10/(ШАБЛОН!$X10*ШАБЛОН!$AI10+ШАБЛОН!$X10)-1</f>
        <v>4.7035752808574305E-2</v>
      </c>
      <c r="AW10" s="162">
        <f>AH10-(ШАБЛОН!$X10*ШАБЛОН!$AI10+ШАБЛОН!$X10)</f>
        <v>14.01950000000005</v>
      </c>
      <c r="AX10" s="163">
        <v>0.1</v>
      </c>
      <c r="AY10" s="162">
        <f t="shared" ref="AY10" si="47">AH10/(1+AX10)*AJ10</f>
        <v>0</v>
      </c>
      <c r="AZ10" s="155">
        <f t="shared" si="9"/>
        <v>0.28531724264033637</v>
      </c>
      <c r="BA10" s="162">
        <f t="shared" si="10"/>
        <v>78.019999999999982</v>
      </c>
      <c r="BB10" s="162">
        <f t="shared" ref="BB10" si="48">AH10-AH10/(1+AK10)</f>
        <v>33.437142857142874</v>
      </c>
      <c r="BC10" s="162">
        <f t="shared" ref="BC10" si="49">BA10+AW10-AY10</f>
        <v>92.039500000000032</v>
      </c>
      <c r="BD10" s="162">
        <f t="shared" ref="BD10" si="50">BC10-BB10</f>
        <v>58.602357142857159</v>
      </c>
      <c r="BE10" s="164">
        <f t="shared" ref="BE10" si="51">BD10/AH10</f>
        <v>0.18777991906837077</v>
      </c>
      <c r="BF10" s="161">
        <f>ШАБЛОН!$BD10/ШАБЛОН!$AG10</f>
        <v>0.15022393525469663</v>
      </c>
      <c r="BG10" s="169">
        <f>ШАБЛОН!$W10</f>
        <v>1</v>
      </c>
      <c r="BH10" s="170">
        <f>АКБ!$F$23</f>
        <v>2810</v>
      </c>
      <c r="BI10" s="165">
        <f>VLOOKUP(ШАБЛОН!$U10,'Куб продажи'!$C$21:$H$877,6,FALSE)</f>
        <v>1433</v>
      </c>
      <c r="BJ10" s="166">
        <f>VLOOKUP(ШАБЛОН!$AQ10,'Куб продажи'!$C$21:$E$877,3,FALSE)</f>
        <v>9902.9090000000779</v>
      </c>
      <c r="BK10" s="166">
        <f>VLOOKUP(ШАБЛОН!$AQ10,'Куб продажи'!$C$21:$G$877,5,FALSE)</f>
        <v>5156.8710000000392</v>
      </c>
      <c r="BL10" s="166">
        <f t="shared" ref="BL10" si="52">BJ10/$BL$2</f>
        <v>9902.9090000000779</v>
      </c>
      <c r="BM10" s="166">
        <f t="shared" ref="BM10" si="53">BK10/$BM$2</f>
        <v>5666.8912087912513</v>
      </c>
      <c r="BN10" s="166">
        <f t="shared" ref="BN10" si="54">(BL10+BM10)/2</f>
        <v>7784.900104395665</v>
      </c>
      <c r="BO10" s="166">
        <f t="shared" ref="BO10" si="55">BN10*$BO$2</f>
        <v>7862.7491054396214</v>
      </c>
      <c r="BP10" s="166">
        <f t="shared" ref="BP10" si="56">IF(BI10/BH10&gt;=1,BI10*BG10,(BH10-BI10)*BG10+BO10)</f>
        <v>9239.7491054396214</v>
      </c>
      <c r="BQ10" s="166">
        <f t="shared" ref="BQ10" si="57">BP10-BO10</f>
        <v>1377</v>
      </c>
      <c r="BS10" s="109"/>
      <c r="BT10" s="86" t="str">
        <f>VLOOKUP(ШАБЛОН!$U10,'ИТОГ_для ТМА'!D17:H478,5,FALSE)</f>
        <v>Нет</v>
      </c>
      <c r="BU10" s="131">
        <f>ШАБЛОН!$AA10*100</f>
        <v>14.265862132016819</v>
      </c>
    </row>
    <row r="11" spans="1:73" ht="21" customHeight="1" x14ac:dyDescent="0.25">
      <c r="A11" s="143"/>
      <c r="B11" s="143"/>
      <c r="C11" s="143" t="s">
        <v>16</v>
      </c>
      <c r="D11" s="144" t="s">
        <v>13061</v>
      </c>
      <c r="E11" s="145" t="s">
        <v>13716</v>
      </c>
      <c r="F11" s="146" t="s">
        <v>13035</v>
      </c>
      <c r="G11" s="143" t="s">
        <v>16</v>
      </c>
      <c r="H11" s="144" t="s">
        <v>13062</v>
      </c>
      <c r="I11" s="143" t="s">
        <v>14546</v>
      </c>
      <c r="J11" s="147" t="s">
        <v>14547</v>
      </c>
      <c r="K11" s="148">
        <f t="shared" si="43"/>
        <v>2810</v>
      </c>
      <c r="L11" s="149" t="s">
        <v>14410</v>
      </c>
      <c r="M11" s="150">
        <v>4562</v>
      </c>
      <c r="N11" s="151" t="s">
        <v>13063</v>
      </c>
      <c r="O11" s="145">
        <v>45962</v>
      </c>
      <c r="P11" s="145">
        <v>45991</v>
      </c>
      <c r="Q11" s="145">
        <v>45962</v>
      </c>
      <c r="R11" s="145">
        <v>45991</v>
      </c>
      <c r="S11" s="183" t="s">
        <v>14870</v>
      </c>
      <c r="T11" s="167"/>
      <c r="U11" s="172" t="s">
        <v>14633</v>
      </c>
      <c r="V11" s="202" t="str">
        <f>VLOOKUP(U11,[16]Лист1!$A:$B,2,0)</f>
        <v xml:space="preserve"> 457  Колбаса Молочная ТМ Особый рецепт ВЕС большой батон  ПОКОМ</v>
      </c>
      <c r="W11" s="143">
        <v>1</v>
      </c>
      <c r="X11" s="152">
        <f t="shared" si="44"/>
        <v>155.15</v>
      </c>
      <c r="Y11" s="153">
        <v>155.15</v>
      </c>
      <c r="Z11" s="154">
        <v>0.2</v>
      </c>
      <c r="AA11" s="155">
        <f t="shared" si="1"/>
        <v>0.15695133741540443</v>
      </c>
      <c r="AB11" s="154">
        <f>(ШАБЛОН!$AG11-ШАБЛОН!$AH11)/ШАБЛОН!$AG11*ШАБЛОН!$AC11</f>
        <v>0.1</v>
      </c>
      <c r="AC11" s="154">
        <f t="shared" ref="AC11:AC13" si="58">100%-AD11</f>
        <v>0.5</v>
      </c>
      <c r="AD11" s="154">
        <v>0.5</v>
      </c>
      <c r="AE11" s="156">
        <v>243.51</v>
      </c>
      <c r="AF11" s="157">
        <f>AE11-AE11*Z11</f>
        <v>194.80799999999999</v>
      </c>
      <c r="AG11" s="157">
        <f t="shared" ref="AG11:AG13" si="59">AE11/W11</f>
        <v>243.51</v>
      </c>
      <c r="AH11" s="157">
        <f t="shared" ref="AH11:AH13" si="60">AF11/W11</f>
        <v>194.80799999999999</v>
      </c>
      <c r="AI11" s="154">
        <v>0.09</v>
      </c>
      <c r="AJ11" s="158">
        <v>0</v>
      </c>
      <c r="AK11" s="158">
        <v>0.12</v>
      </c>
      <c r="AL11" s="154">
        <f t="shared" ref="AL11:AL13" si="61">(AH11*(1-AJ11/1.1)-X11*(1+AI11)+X11*AA11)/AH11-AH11*(1-1/(1+AK11))/AH11</f>
        <v>0.1497536768803861</v>
      </c>
      <c r="AM11" s="157">
        <f>ШАБЛОН!$BN11</f>
        <v>21839.97366483515</v>
      </c>
      <c r="AN11" s="157">
        <f>ШАБЛОН!$BO11</f>
        <v>22058.373401483503</v>
      </c>
      <c r="AO11" s="159">
        <f t="shared" si="46"/>
        <v>23325.373401483503</v>
      </c>
      <c r="AP11" s="158"/>
      <c r="AQ11" s="147" t="str">
        <f>ШАБЛОН!$U11</f>
        <v>SU003422</v>
      </c>
      <c r="AR11" s="160"/>
      <c r="AS11" s="160"/>
      <c r="AT11" s="160"/>
      <c r="AU11" s="161">
        <f>AG11/(ШАБЛОН!$X11*ШАБЛОН!$AI11+ШАБЛОН!$X11)-1</f>
        <v>0.43992052674682958</v>
      </c>
      <c r="AV11" s="161">
        <f>ШАБЛОН!$AH11/(ШАБЛОН!$X11*ШАБЛОН!$AI11+ШАБЛОН!$X11)-1</f>
        <v>0.15193642139746366</v>
      </c>
      <c r="AW11" s="162">
        <f>AH11-(ШАБЛОН!$X11*ШАБЛОН!$AI11+ШАБЛОН!$X11)</f>
        <v>25.694499999999977</v>
      </c>
      <c r="AX11" s="163">
        <v>1.1000000000000001</v>
      </c>
      <c r="AY11" s="162">
        <f t="shared" ref="AY11:AY13" si="62">AH11/(1+AX11)*AJ11</f>
        <v>0</v>
      </c>
      <c r="AZ11" s="155">
        <f t="shared" si="9"/>
        <v>0.31390267483080886</v>
      </c>
      <c r="BA11" s="162">
        <f t="shared" ref="BA11:BA13" si="63">X11*AZ11</f>
        <v>48.701999999999998</v>
      </c>
      <c r="BB11" s="162">
        <f t="shared" ref="BB11:BB13" si="64">AH11-AH11/(1+AK11)</f>
        <v>20.872285714285738</v>
      </c>
      <c r="BC11" s="162">
        <f t="shared" ref="BC11:BC13" si="65">BA11+AW11-AY11</f>
        <v>74.396499999999975</v>
      </c>
      <c r="BD11" s="162">
        <f t="shared" ref="BD11:BD13" si="66">BC11-BB11</f>
        <v>53.524214285714237</v>
      </c>
      <c r="BE11" s="164">
        <f t="shared" ref="BE11:BE13" si="67">BD11/AH11</f>
        <v>0.27475367688038599</v>
      </c>
      <c r="BF11" s="161">
        <f>ШАБЛОН!$BD11/ШАБЛОН!$AG11</f>
        <v>0.21980294150430882</v>
      </c>
      <c r="BG11" s="169">
        <f>ШАБЛОН!$W11</f>
        <v>1</v>
      </c>
      <c r="BH11" s="170">
        <f>АКБ!$F$23</f>
        <v>2810</v>
      </c>
      <c r="BI11" s="165">
        <f>VLOOKUP(ШАБЛОН!$U11,'Куб продажи'!$C$21:$H$877,6,FALSE)</f>
        <v>1543</v>
      </c>
      <c r="BJ11" s="166">
        <f>VLOOKUP(ШАБЛОН!$AQ11,'Куб продажи'!$C$21:$E$877,3,FALSE)</f>
        <v>28082.276999999965</v>
      </c>
      <c r="BK11" s="166">
        <f>VLOOKUP(ШАБЛОН!$AQ11,'Куб продажи'!$C$21:$G$877,5,FALSE)</f>
        <v>14193.880000000003</v>
      </c>
      <c r="BL11" s="166">
        <f t="shared" ref="BL11:BL13" si="68">BJ11/$BL$2</f>
        <v>28082.276999999965</v>
      </c>
      <c r="BM11" s="166">
        <f t="shared" ref="BM11:BM13" si="69">BK11/$BM$2</f>
        <v>15597.670329670333</v>
      </c>
      <c r="BN11" s="166">
        <f t="shared" ref="BN11:BN13" si="70">(BL11+BM11)/2</f>
        <v>21839.97366483515</v>
      </c>
      <c r="BO11" s="166">
        <f t="shared" ref="BO11:BO13" si="71">BN11*$BO$2</f>
        <v>22058.373401483503</v>
      </c>
      <c r="BP11" s="166">
        <f t="shared" ref="BP11:BP13" si="72">IF(BI11/BH11&gt;=1,BI11*BG11,(BH11-BI11)*BG11+BO11)</f>
        <v>23325.373401483503</v>
      </c>
      <c r="BQ11" s="166">
        <f t="shared" ref="BQ11:BQ13" si="73">BP11-BO11</f>
        <v>1267</v>
      </c>
      <c r="BR11"/>
    </row>
    <row r="12" spans="1:73" s="121" customFormat="1" ht="20.100000000000001" customHeight="1" x14ac:dyDescent="0.25">
      <c r="A12" s="143"/>
      <c r="B12" s="143"/>
      <c r="C12" s="143" t="s">
        <v>16</v>
      </c>
      <c r="D12" s="144" t="s">
        <v>13061</v>
      </c>
      <c r="E12" s="145" t="s">
        <v>13716</v>
      </c>
      <c r="F12" s="146" t="s">
        <v>13035</v>
      </c>
      <c r="G12" s="143" t="s">
        <v>16</v>
      </c>
      <c r="H12" s="144" t="s">
        <v>13062</v>
      </c>
      <c r="I12" s="143" t="s">
        <v>14546</v>
      </c>
      <c r="J12" s="147" t="s">
        <v>14547</v>
      </c>
      <c r="K12" s="148">
        <f t="shared" si="43"/>
        <v>2810</v>
      </c>
      <c r="L12" s="149" t="s">
        <v>14410</v>
      </c>
      <c r="M12" s="150">
        <v>4561</v>
      </c>
      <c r="N12" s="151" t="s">
        <v>13063</v>
      </c>
      <c r="O12" s="145">
        <v>45962</v>
      </c>
      <c r="P12" s="145">
        <v>45991</v>
      </c>
      <c r="Q12" s="145">
        <v>45962</v>
      </c>
      <c r="R12" s="145">
        <v>45991</v>
      </c>
      <c r="S12" s="183" t="s">
        <v>13850</v>
      </c>
      <c r="T12" s="167"/>
      <c r="U12" s="178" t="s">
        <v>1340</v>
      </c>
      <c r="V12" s="202" t="str">
        <f>VLOOKUP(U12,[16]Лист1!$A:$B,2,0)</f>
        <v xml:space="preserve"> 242  Колбаса Сервелат ЗАПЕЧ.Дугушка ТМ Стародворье, вектор, в/к     ПОКОМ</v>
      </c>
      <c r="W12" s="143">
        <v>1</v>
      </c>
      <c r="X12" s="152">
        <f>Y12/W12</f>
        <v>285.29000000000002</v>
      </c>
      <c r="Y12" s="153">
        <v>285.29000000000002</v>
      </c>
      <c r="Z12" s="154">
        <v>0.2</v>
      </c>
      <c r="AA12" s="155">
        <f t="shared" si="1"/>
        <v>0.14265834764625471</v>
      </c>
      <c r="AB12" s="154">
        <f>(ШАБЛОН!$AG12-ШАБЛОН!$AH12)/ШАБЛОН!$AG12*ШАБЛОН!$AC12</f>
        <v>0.10000000000000003</v>
      </c>
      <c r="AC12" s="154">
        <f t="shared" si="58"/>
        <v>0.5</v>
      </c>
      <c r="AD12" s="154">
        <v>0.5</v>
      </c>
      <c r="AE12" s="156">
        <v>406.99</v>
      </c>
      <c r="AF12" s="157">
        <f t="shared" ref="AF12" si="74">AE12-AE12*Z12</f>
        <v>325.59199999999998</v>
      </c>
      <c r="AG12" s="157">
        <f t="shared" si="59"/>
        <v>406.99</v>
      </c>
      <c r="AH12" s="157">
        <f t="shared" si="60"/>
        <v>325.59199999999998</v>
      </c>
      <c r="AI12" s="154">
        <v>0.09</v>
      </c>
      <c r="AJ12" s="158">
        <v>0</v>
      </c>
      <c r="AK12" s="158">
        <v>0.12</v>
      </c>
      <c r="AL12" s="154">
        <f t="shared" si="61"/>
        <v>6.2778086860680801E-2</v>
      </c>
      <c r="AM12" s="157">
        <f>ШАБЛОН!$BN12</f>
        <v>6777.2442142857435</v>
      </c>
      <c r="AN12" s="157">
        <f>ШАБЛОН!$BO12</f>
        <v>6845.016656428601</v>
      </c>
      <c r="AO12" s="159">
        <f t="shared" si="46"/>
        <v>8248.016656428601</v>
      </c>
      <c r="AP12" s="147"/>
      <c r="AQ12" s="147" t="str">
        <f>ШАБЛОН!$U12</f>
        <v>SU002151</v>
      </c>
      <c r="AR12" s="160"/>
      <c r="AS12" s="160"/>
      <c r="AT12" s="160"/>
      <c r="AU12" s="161">
        <f>AG12/(ШАБЛОН!$X12*ШАБЛОН!$AI12+ШАБЛОН!$X12)-1</f>
        <v>0.30879218024086863</v>
      </c>
      <c r="AV12" s="161">
        <f>ШАБЛОН!$AH12/(ШАБЛОН!$X12*ШАБЛОН!$AI12+ШАБЛОН!$X12)-1</f>
        <v>4.7033744192694682E-2</v>
      </c>
      <c r="AW12" s="162">
        <f>AH12-(ШАБЛОН!$X12*ШАБЛОН!$AI12+ШАБЛОН!$X12)</f>
        <v>14.625899999999945</v>
      </c>
      <c r="AX12" s="163">
        <v>0.1</v>
      </c>
      <c r="AY12" s="162">
        <f t="shared" si="62"/>
        <v>0</v>
      </c>
      <c r="AZ12" s="155">
        <f t="shared" si="9"/>
        <v>0.28531669529250941</v>
      </c>
      <c r="BA12" s="162">
        <f t="shared" si="63"/>
        <v>81.39800000000001</v>
      </c>
      <c r="BB12" s="162">
        <f t="shared" si="64"/>
        <v>34.884857142857186</v>
      </c>
      <c r="BC12" s="162">
        <f t="shared" si="65"/>
        <v>96.023899999999955</v>
      </c>
      <c r="BD12" s="162">
        <f t="shared" si="66"/>
        <v>61.139042857142769</v>
      </c>
      <c r="BE12" s="164">
        <f t="shared" si="67"/>
        <v>0.18777808686068076</v>
      </c>
      <c r="BF12" s="161">
        <f>ШАБЛОН!$BD12/ШАБЛОН!$AG12</f>
        <v>0.15022246948854459</v>
      </c>
      <c r="BG12" s="169">
        <f>ШАБЛОН!$W12</f>
        <v>1</v>
      </c>
      <c r="BH12" s="170">
        <f>АКБ!$F$23</f>
        <v>2810</v>
      </c>
      <c r="BI12" s="165">
        <f>VLOOKUP(ШАБЛОН!$U12,'Куб продажи'!$C$21:$H$877,6,FALSE)</f>
        <v>1407</v>
      </c>
      <c r="BJ12" s="166">
        <f>VLOOKUP(ШАБЛОН!$AQ12,'Куб продажи'!$C$21:$E$877,3,FALSE)</f>
        <v>8859.5170000000489</v>
      </c>
      <c r="BK12" s="166">
        <f>VLOOKUP(ШАБЛОН!$AQ12,'Куб продажи'!$C$21:$G$877,5,FALSE)</f>
        <v>4272.42400000001</v>
      </c>
      <c r="BL12" s="166">
        <f t="shared" si="68"/>
        <v>8859.5170000000489</v>
      </c>
      <c r="BM12" s="166">
        <f t="shared" si="69"/>
        <v>4694.971428571439</v>
      </c>
      <c r="BN12" s="166">
        <f t="shared" si="70"/>
        <v>6777.2442142857435</v>
      </c>
      <c r="BO12" s="166">
        <f t="shared" si="71"/>
        <v>6845.016656428601</v>
      </c>
      <c r="BP12" s="166">
        <f t="shared" si="72"/>
        <v>8248.016656428601</v>
      </c>
      <c r="BQ12" s="166">
        <f t="shared" si="73"/>
        <v>1403</v>
      </c>
      <c r="BT12" s="86" t="str">
        <f>VLOOKUP(ШАБЛОН!$U12,'ИТОГ_для ТМА'!D20:H481,5,FALSE)</f>
        <v>Да</v>
      </c>
      <c r="BU12" s="131">
        <f>ШАБЛОН!$AA12*100</f>
        <v>14.26583476462547</v>
      </c>
    </row>
    <row r="13" spans="1:73" s="121" customFormat="1" ht="20.100000000000001" customHeight="1" x14ac:dyDescent="0.25">
      <c r="A13" s="143"/>
      <c r="B13" s="143"/>
      <c r="C13" s="143" t="s">
        <v>16</v>
      </c>
      <c r="D13" s="144" t="s">
        <v>13061</v>
      </c>
      <c r="E13" s="145" t="s">
        <v>13716</v>
      </c>
      <c r="F13" s="146" t="s">
        <v>13035</v>
      </c>
      <c r="G13" s="143" t="s">
        <v>16</v>
      </c>
      <c r="H13" s="144" t="s">
        <v>13062</v>
      </c>
      <c r="I13" s="143" t="s">
        <v>14546</v>
      </c>
      <c r="J13" s="147" t="s">
        <v>14547</v>
      </c>
      <c r="K13" s="148">
        <f t="shared" si="43"/>
        <v>2810</v>
      </c>
      <c r="L13" s="149" t="s">
        <v>14410</v>
      </c>
      <c r="M13" s="150">
        <v>4561</v>
      </c>
      <c r="N13" s="151" t="s">
        <v>13063</v>
      </c>
      <c r="O13" s="145">
        <v>45962</v>
      </c>
      <c r="P13" s="145">
        <v>45991</v>
      </c>
      <c r="Q13" s="145">
        <v>45962</v>
      </c>
      <c r="R13" s="145">
        <v>45991</v>
      </c>
      <c r="S13" s="182" t="s">
        <v>13808</v>
      </c>
      <c r="T13" s="167"/>
      <c r="U13" s="181" t="s">
        <v>1237</v>
      </c>
      <c r="V13" s="202" t="str">
        <f>VLOOKUP(U13,[16]Лист1!$A:$B,2,0)</f>
        <v xml:space="preserve"> 250  Сардельки стародворские с говядиной в обол. NDX, ВЕС. ПОКОМ</v>
      </c>
      <c r="W13" s="143">
        <v>1</v>
      </c>
      <c r="X13" s="152">
        <f t="shared" ref="X13:X14" si="75">Y13/W13</f>
        <v>238.39</v>
      </c>
      <c r="Y13" s="153">
        <v>238.39</v>
      </c>
      <c r="Z13" s="154">
        <v>0.2</v>
      </c>
      <c r="AA13" s="155">
        <f t="shared" si="1"/>
        <v>0.14266118545240986</v>
      </c>
      <c r="AB13" s="154">
        <f>(ШАБЛОН!$AG13-ШАБЛОН!$AH13)/ШАБЛОН!$AG13*ШАБЛОН!$AC13</f>
        <v>9.9999999999999964E-2</v>
      </c>
      <c r="AC13" s="154">
        <f t="shared" si="58"/>
        <v>0.5</v>
      </c>
      <c r="AD13" s="154">
        <v>0.5</v>
      </c>
      <c r="AE13" s="156">
        <v>340.09</v>
      </c>
      <c r="AF13" s="157">
        <f>AE13-AE13*Z13</f>
        <v>272.072</v>
      </c>
      <c r="AG13" s="157">
        <f t="shared" si="59"/>
        <v>340.09</v>
      </c>
      <c r="AH13" s="157">
        <f t="shared" si="60"/>
        <v>272.072</v>
      </c>
      <c r="AI13" s="154">
        <v>0.09</v>
      </c>
      <c r="AJ13" s="158">
        <v>0</v>
      </c>
      <c r="AK13" s="158">
        <v>0.12</v>
      </c>
      <c r="AL13" s="154">
        <f t="shared" si="61"/>
        <v>6.2797085225339389E-2</v>
      </c>
      <c r="AM13" s="157">
        <f>ШАБЛОН!$BN13</f>
        <v>3872.3248021978034</v>
      </c>
      <c r="AN13" s="157">
        <f>ШАБЛОН!$BO13</f>
        <v>3911.0480502197815</v>
      </c>
      <c r="AO13" s="159">
        <f t="shared" ref="AO13:AO14" si="76">BP13</f>
        <v>5619.0480502197815</v>
      </c>
      <c r="AP13" s="147"/>
      <c r="AQ13" s="147" t="str">
        <f>ШАБЛОН!$U13</f>
        <v>SU000227</v>
      </c>
      <c r="AR13" s="160"/>
      <c r="AS13" s="160"/>
      <c r="AT13" s="160"/>
      <c r="AU13" s="161">
        <f>AG13/(ШАБЛОН!$X13*ШАБЛОН!$AI13+ШАБЛОН!$X13)-1</f>
        <v>0.30881821515972385</v>
      </c>
      <c r="AV13" s="161">
        <f>ШАБЛОН!$AH13/(ШАБЛОН!$X13*ШАБЛОН!$AI13+ШАБЛОН!$X13)-1</f>
        <v>4.7054572127779304E-2</v>
      </c>
      <c r="AW13" s="162">
        <f>AH13-(ШАБЛОН!$X13*ШАБЛОН!$AI13+ШАБЛОН!$X13)</f>
        <v>12.226900000000001</v>
      </c>
      <c r="AX13" s="163">
        <v>0.1</v>
      </c>
      <c r="AY13" s="162">
        <f t="shared" si="62"/>
        <v>0</v>
      </c>
      <c r="AZ13" s="155">
        <f t="shared" si="9"/>
        <v>0.28532237090481971</v>
      </c>
      <c r="BA13" s="162">
        <f t="shared" si="63"/>
        <v>68.017999999999972</v>
      </c>
      <c r="BB13" s="162">
        <f t="shared" si="64"/>
        <v>29.150571428571453</v>
      </c>
      <c r="BC13" s="162">
        <f t="shared" si="65"/>
        <v>80.244899999999973</v>
      </c>
      <c r="BD13" s="162">
        <f t="shared" si="66"/>
        <v>51.09432857142852</v>
      </c>
      <c r="BE13" s="164">
        <f t="shared" si="67"/>
        <v>0.18779708522533931</v>
      </c>
      <c r="BF13" s="161">
        <f>ШАБЛОН!$BD13/ШАБЛОН!$AG13</f>
        <v>0.15023766818027146</v>
      </c>
      <c r="BG13" s="169">
        <f>ШАБЛОН!$W13</f>
        <v>1</v>
      </c>
      <c r="BH13" s="170">
        <f>АКБ!$F$23</f>
        <v>2810</v>
      </c>
      <c r="BI13" s="165">
        <f>VLOOKUP(ШАБЛОН!$U13,'Куб продажи'!$C$21:$H$877,6,FALSE)</f>
        <v>1102</v>
      </c>
      <c r="BJ13" s="166">
        <f>VLOOKUP(ШАБЛОН!$AQ13,'Куб продажи'!$C$21:$E$877,3,FALSE)</f>
        <v>4096.5540000000028</v>
      </c>
      <c r="BK13" s="166">
        <f>VLOOKUP(ШАБЛОН!$AQ13,'Куб продажи'!$C$21:$G$877,5,FALSE)</f>
        <v>3319.7669999999998</v>
      </c>
      <c r="BL13" s="166">
        <f t="shared" si="68"/>
        <v>4096.5540000000028</v>
      </c>
      <c r="BM13" s="166">
        <f t="shared" si="69"/>
        <v>3648.0956043956039</v>
      </c>
      <c r="BN13" s="166">
        <f t="shared" si="70"/>
        <v>3872.3248021978034</v>
      </c>
      <c r="BO13" s="166">
        <f t="shared" si="71"/>
        <v>3911.0480502197815</v>
      </c>
      <c r="BP13" s="166">
        <f t="shared" si="72"/>
        <v>5619.0480502197815</v>
      </c>
      <c r="BQ13" s="166">
        <f t="shared" si="73"/>
        <v>1708</v>
      </c>
      <c r="BS13" s="109"/>
      <c r="BT13" s="86" t="str">
        <f>VLOOKUP(ШАБЛОН!$U13,'ИТОГ_для ТМА'!D20:H481,5,FALSE)</f>
        <v>Нет</v>
      </c>
      <c r="BU13" s="131">
        <f>ШАБЛОН!$AA13*100</f>
        <v>14.266118545240985</v>
      </c>
    </row>
    <row r="14" spans="1:73" s="126" customFormat="1" ht="21" customHeight="1" x14ac:dyDescent="0.25">
      <c r="A14" s="143"/>
      <c r="B14" s="143"/>
      <c r="C14" s="143" t="s">
        <v>16</v>
      </c>
      <c r="D14" s="144" t="s">
        <v>13061</v>
      </c>
      <c r="E14" s="145" t="s">
        <v>13716</v>
      </c>
      <c r="F14" s="146" t="s">
        <v>13035</v>
      </c>
      <c r="G14" s="143" t="s">
        <v>16</v>
      </c>
      <c r="H14" s="144" t="s">
        <v>13062</v>
      </c>
      <c r="I14" s="143" t="s">
        <v>14546</v>
      </c>
      <c r="J14" s="147" t="s">
        <v>14547</v>
      </c>
      <c r="K14" s="148">
        <f t="shared" si="43"/>
        <v>2810</v>
      </c>
      <c r="L14" s="149" t="s">
        <v>14410</v>
      </c>
      <c r="M14" s="150">
        <v>4562</v>
      </c>
      <c r="N14" s="151" t="s">
        <v>13063</v>
      </c>
      <c r="O14" s="145">
        <v>45962</v>
      </c>
      <c r="P14" s="145">
        <v>45991</v>
      </c>
      <c r="Q14" s="145">
        <v>45962</v>
      </c>
      <c r="R14" s="145">
        <v>45991</v>
      </c>
      <c r="S14" s="183" t="s">
        <v>14873</v>
      </c>
      <c r="T14" s="167"/>
      <c r="U14" s="176" t="s">
        <v>14387</v>
      </c>
      <c r="V14" s="202" t="str">
        <f>VLOOKUP(U14,[16]Лист1!$A:$B,2,0)</f>
        <v xml:space="preserve"> 307  Колбаса Сервелат Мясорубский с мелкорубленным окороком 0,35 кг срез ТМ Стародворье   Поком</v>
      </c>
      <c r="W14" s="143">
        <v>0.35</v>
      </c>
      <c r="X14" s="152">
        <f t="shared" si="75"/>
        <v>285.08571428571429</v>
      </c>
      <c r="Y14" s="179">
        <v>99.78</v>
      </c>
      <c r="Z14" s="154">
        <v>0.2</v>
      </c>
      <c r="AA14" s="155">
        <f>($AG14-$AH14-($AG14*$AB14))/$X14</f>
        <v>0.1426638604930848</v>
      </c>
      <c r="AB14" s="154">
        <f>(ШАБЛОН!$AG14-ШАБЛОН!$AH14)/ШАБЛОН!$AG14*ШАБЛОН!$AC14</f>
        <v>0.10000000000000002</v>
      </c>
      <c r="AC14" s="154">
        <f t="shared" ref="AC14" si="77">100%-AD14</f>
        <v>0.5</v>
      </c>
      <c r="AD14" s="154">
        <v>0.5</v>
      </c>
      <c r="AE14" s="156">
        <v>142.35</v>
      </c>
      <c r="AF14" s="157">
        <f>AE14-AE14*Z14</f>
        <v>113.88</v>
      </c>
      <c r="AG14" s="157">
        <f t="shared" ref="AG14" si="78">AE14/W14</f>
        <v>406.71428571428572</v>
      </c>
      <c r="AH14" s="157">
        <f t="shared" ref="AH14" si="79">AF14/W14</f>
        <v>325.37142857142857</v>
      </c>
      <c r="AI14" s="154">
        <v>0.09</v>
      </c>
      <c r="AJ14" s="158">
        <v>0</v>
      </c>
      <c r="AK14" s="158">
        <v>0.12</v>
      </c>
      <c r="AL14" s="154">
        <f t="shared" ref="AL14" si="80">(AH14*(1-AJ14/1.1)-X14*(1+AI14)+X14*AA14)/AH14-AH14*(1-1/(1+AK14))/AH14</f>
        <v>6.2814993225952048E-2</v>
      </c>
      <c r="AM14" s="157">
        <f>ШАБЛОН!$BN14</f>
        <v>1844.0393961538493</v>
      </c>
      <c r="AN14" s="157">
        <f>ШАБЛОН!$BO14</f>
        <v>1862.4797901153879</v>
      </c>
      <c r="AO14" s="159">
        <f t="shared" si="76"/>
        <v>2383.2797901153881</v>
      </c>
      <c r="AP14" s="158"/>
      <c r="AQ14" s="147" t="str">
        <f>ШАБЛОН!$U14</f>
        <v>SU002848</v>
      </c>
      <c r="AR14" s="160"/>
      <c r="AS14" s="160"/>
      <c r="AT14" s="160"/>
      <c r="AU14" s="161">
        <f>AG14/(ШАБЛОН!$X14*ШАБЛОН!$AI14+ШАБЛОН!$X14)-1</f>
        <v>0.30884275681729156</v>
      </c>
      <c r="AV14" s="161">
        <f>ШАБЛОН!$AH14/(ШАБЛОН!$X14*ШАБЛОН!$AI14+ШАБЛОН!$X14)-1</f>
        <v>4.707420545383334E-2</v>
      </c>
      <c r="AW14" s="162">
        <f>AH14-(ШАБЛОН!$X14*ШАБЛОН!$AI14+ШАБЛОН!$X14)</f>
        <v>14.627999999999986</v>
      </c>
      <c r="AX14" s="163">
        <v>1.1000000000000001</v>
      </c>
      <c r="AY14" s="162">
        <f t="shared" ref="AY14" si="81">AH14/(1+AX14)*AJ14</f>
        <v>0</v>
      </c>
      <c r="AZ14" s="155">
        <f t="shared" si="9"/>
        <v>0.2853277209861696</v>
      </c>
      <c r="BA14" s="162">
        <f t="shared" ref="BA14" si="82">X14*AZ14</f>
        <v>81.342857142857156</v>
      </c>
      <c r="BB14" s="162">
        <f t="shared" ref="BB14" si="83">AH14-AH14/(1+AK14)</f>
        <v>34.861224489795973</v>
      </c>
      <c r="BC14" s="162">
        <f t="shared" ref="BC14" si="84">BA14+AW14-AY14</f>
        <v>95.970857142857142</v>
      </c>
      <c r="BD14" s="162">
        <f t="shared" ref="BD14" si="85">BC14-BB14</f>
        <v>61.109632653061169</v>
      </c>
      <c r="BE14" s="164">
        <f t="shared" ref="BE14" si="86">BD14/AH14</f>
        <v>0.18781499322595196</v>
      </c>
      <c r="BF14" s="161">
        <f>ШАБЛОН!$BD14/ШАБЛОН!$AG14</f>
        <v>0.15025199458076158</v>
      </c>
      <c r="BG14" s="169">
        <f>ШАБЛОН!$W14</f>
        <v>0.35</v>
      </c>
      <c r="BH14" s="170">
        <f>АКБ!$F$23</f>
        <v>2810</v>
      </c>
      <c r="BI14" s="165">
        <f>VLOOKUP(ШАБЛОН!$U14,'Куб продажи'!$C$21:$H$877,6,FALSE)</f>
        <v>1322</v>
      </c>
      <c r="BJ14" s="166">
        <f>VLOOKUP(ШАБЛОН!$AQ14,'Куб продажи'!$C$21:$E$877,3,FALSE)</f>
        <v>2155.7711000000118</v>
      </c>
      <c r="BK14" s="166">
        <f>VLOOKUP(ШАБЛОН!$AQ14,'Куб продажи'!$C$21:$G$877,5,FALSE)</f>
        <v>1394.3999999999953</v>
      </c>
      <c r="BL14" s="166">
        <f t="shared" ref="BL14" si="87">BJ14/$BL$2</f>
        <v>2155.7711000000118</v>
      </c>
      <c r="BM14" s="166">
        <f t="shared" ref="BM14" si="88">BK14/$BM$2</f>
        <v>1532.3076923076871</v>
      </c>
      <c r="BN14" s="166">
        <f t="shared" ref="BN14" si="89">(BL14+BM14)/2</f>
        <v>1844.0393961538493</v>
      </c>
      <c r="BO14" s="166">
        <f t="shared" ref="BO14" si="90">BN14*$BO$2</f>
        <v>1862.4797901153879</v>
      </c>
      <c r="BP14" s="166">
        <f t="shared" ref="BP14" si="91">IF(BI14/BH14&gt;=1,BI14*BG14,(BH14-BI14)*BG14+BO14)</f>
        <v>2383.2797901153881</v>
      </c>
      <c r="BQ14" s="166">
        <f>BP14-BO14</f>
        <v>520.80000000000018</v>
      </c>
    </row>
    <row r="15" spans="1:73" s="121" customFormat="1" ht="20.100000000000001" customHeight="1" x14ac:dyDescent="0.25">
      <c r="A15" s="143"/>
      <c r="B15" s="143"/>
      <c r="C15" s="143" t="s">
        <v>16</v>
      </c>
      <c r="D15" s="144" t="s">
        <v>13061</v>
      </c>
      <c r="E15" s="145" t="s">
        <v>13716</v>
      </c>
      <c r="F15" s="146" t="s">
        <v>13035</v>
      </c>
      <c r="G15" s="143" t="s">
        <v>16</v>
      </c>
      <c r="H15" s="144" t="s">
        <v>13062</v>
      </c>
      <c r="I15" s="143" t="s">
        <v>14546</v>
      </c>
      <c r="J15" s="147" t="s">
        <v>14547</v>
      </c>
      <c r="K15" s="148">
        <f>BH15</f>
        <v>2810</v>
      </c>
      <c r="L15" s="149" t="s">
        <v>14410</v>
      </c>
      <c r="M15" s="150">
        <v>4561</v>
      </c>
      <c r="N15" s="151" t="s">
        <v>13063</v>
      </c>
      <c r="O15" s="145">
        <v>45962</v>
      </c>
      <c r="P15" s="145">
        <v>45991</v>
      </c>
      <c r="Q15" s="145">
        <v>45962</v>
      </c>
      <c r="R15" s="145">
        <v>45991</v>
      </c>
      <c r="S15" s="47" t="s">
        <v>13884</v>
      </c>
      <c r="T15" s="126"/>
      <c r="U15" s="187" t="s">
        <v>13194</v>
      </c>
      <c r="V15" s="202" t="str">
        <f>VLOOKUP(U15,[16]Лист1!$A:$B,2,0)</f>
        <v xml:space="preserve"> 273  Сосиски Сочинки с сочной грудинкой, МГС 0.4кг,   ПОКОМ</v>
      </c>
      <c r="W15" s="143">
        <v>0.4</v>
      </c>
      <c r="X15" s="152">
        <f>Y15/W15</f>
        <v>232.8</v>
      </c>
      <c r="Y15" s="173">
        <v>93.12</v>
      </c>
      <c r="Z15" s="154">
        <v>0.2</v>
      </c>
      <c r="AA15" s="155">
        <f>($AG15-$AH15-($AG15*$AB15))/$X15</f>
        <v>0.14265463917525764</v>
      </c>
      <c r="AB15" s="154">
        <f>(ШАБЛОН!$AG15-ШАБЛОН!$AH15)/ШАБЛОН!$AG15*ШАБЛОН!$AC15</f>
        <v>9.999999999999995E-2</v>
      </c>
      <c r="AC15" s="154">
        <f>100%-AD15</f>
        <v>0.5</v>
      </c>
      <c r="AD15" s="154">
        <v>0.5</v>
      </c>
      <c r="AE15" s="168">
        <v>132.84</v>
      </c>
      <c r="AF15" s="157">
        <f>AE15-AE15*Z15</f>
        <v>106.27200000000001</v>
      </c>
      <c r="AG15" s="157">
        <f>AE15/W15</f>
        <v>332.09999999999997</v>
      </c>
      <c r="AH15" s="157">
        <f>AF15/W15</f>
        <v>265.68</v>
      </c>
      <c r="AI15" s="154">
        <v>0.09</v>
      </c>
      <c r="AJ15" s="158">
        <v>0</v>
      </c>
      <c r="AK15" s="158">
        <v>0.12</v>
      </c>
      <c r="AL15" s="154">
        <f>(AH15*(1-AJ15/1.1)-X15*(1+AI15)+X15*AA15)/AH15-AH15*(1-1/(1+AK15))/AH15</f>
        <v>6.2753258484965546E-2</v>
      </c>
      <c r="AM15" s="157">
        <f>ШАБЛОН!$BN15</f>
        <v>3369.171428571427</v>
      </c>
      <c r="AN15" s="157">
        <f>ШАБЛОН!$BO15</f>
        <v>3402.8631428571412</v>
      </c>
      <c r="AO15" s="159">
        <f>BP15</f>
        <v>3790.4631428571411</v>
      </c>
      <c r="AP15" s="147"/>
      <c r="AQ15" s="147" t="str">
        <f>ШАБЛОН!$U15</f>
        <v>SU002618</v>
      </c>
      <c r="AR15" s="160"/>
      <c r="AS15" s="160"/>
      <c r="AT15" s="160"/>
      <c r="AU15" s="161">
        <f>AG15/(ШАБЛОН!$X15*ШАБЛОН!$AI15+ШАБЛОН!$X15)-1</f>
        <v>0.30875815757117175</v>
      </c>
      <c r="AV15" s="161">
        <f>ШАБЛОН!$AH15/(ШАБЛОН!$X15*ШАБЛОН!$AI15+ШАБЛОН!$X15)-1</f>
        <v>4.7006526056937448E-2</v>
      </c>
      <c r="AW15" s="162">
        <f>AH15-(ШАБЛОН!$X15*ШАБЛОН!$AI15+ШАБЛОН!$X15)</f>
        <v>11.927999999999997</v>
      </c>
      <c r="AX15" s="163">
        <v>0.1</v>
      </c>
      <c r="AY15" s="162">
        <f>AH15/(1+AX15)*AJ15</f>
        <v>0</v>
      </c>
      <c r="AZ15" s="155">
        <f>($AG15-$AH15-($AG15*0))/$X15</f>
        <v>0.28530927835051528</v>
      </c>
      <c r="BA15" s="162">
        <f>X15*AZ15</f>
        <v>66.419999999999959</v>
      </c>
      <c r="BB15" s="162">
        <f>AH15-AH15/(1+AK15)</f>
        <v>28.465714285714313</v>
      </c>
      <c r="BC15" s="162">
        <f>BA15+AW15-AY15</f>
        <v>78.347999999999956</v>
      </c>
      <c r="BD15" s="162">
        <f>BC15-BB15</f>
        <v>49.882285714285644</v>
      </c>
      <c r="BE15" s="164">
        <f>BD15/AH15</f>
        <v>0.18775325848496552</v>
      </c>
      <c r="BF15" s="161">
        <f>ШАБЛОН!$BD15/ШАБЛОН!$AG15</f>
        <v>0.15020260678797245</v>
      </c>
      <c r="BG15" s="169">
        <f>ШАБЛОН!$W15</f>
        <v>0.4</v>
      </c>
      <c r="BH15" s="170">
        <f>АКБ!$F$23</f>
        <v>2810</v>
      </c>
      <c r="BI15" s="165">
        <f>VLOOKUP(ШАБЛОН!$U15,'Куб продажи'!$C$21:$H$877,6,FALSE)</f>
        <v>1841</v>
      </c>
      <c r="BJ15" s="166">
        <f>VLOOKUP(ШАБЛОН!$AQ15,'Куб продажи'!$C$21:$E$877,3,FALSE)</f>
        <v>3241.1999999999994</v>
      </c>
      <c r="BK15" s="166">
        <f>VLOOKUP(ШАБЛОН!$AQ15,'Куб продажи'!$C$21:$G$877,5,FALSE)</f>
        <v>3182.3999999999978</v>
      </c>
      <c r="BL15" s="166">
        <f>BJ15/$BL$2</f>
        <v>3241.1999999999994</v>
      </c>
      <c r="BM15" s="166">
        <f>BK15/$BM$2</f>
        <v>3497.1428571428546</v>
      </c>
      <c r="BN15" s="166">
        <f>(BL15+BM15)/2</f>
        <v>3369.171428571427</v>
      </c>
      <c r="BO15" s="166">
        <f>BN15*$BO$2</f>
        <v>3402.8631428571412</v>
      </c>
      <c r="BP15" s="166">
        <f>IF(BI15/BH15&gt;=1,BI15*BG15,(BH15-BI15)*BG15+BO15)</f>
        <v>3790.4631428571411</v>
      </c>
      <c r="BQ15" s="166">
        <f>BP15-BO15</f>
        <v>387.59999999999991</v>
      </c>
      <c r="BS15" s="109"/>
      <c r="BT15" s="86" t="str">
        <f>VLOOKUP(ШАБЛОН!$U15,'ИТОГ_для ТМА'!D23:H484,5,FALSE)</f>
        <v>Нет</v>
      </c>
      <c r="BU15" s="131">
        <f>ШАБЛОН!$AA15*100</f>
        <v>14.265463917525764</v>
      </c>
    </row>
  </sheetData>
  <protectedRanges>
    <protectedRange algorithmName="SHA-512" hashValue="zsOcfZZvtD90pSOAafOtocXVHoGuhspO+2pJiwX6Z5kde3g/Z0Z73oyeKQaILBG1JJBHO9AEBDOp2LBe53QYUQ==" saltValue="YT5Xzti9p1N4n7mL6BixtA==" spinCount="100000" sqref="AU4:AV15" name="ручной ввод_2_1_4"/>
  </protectedRanges>
  <mergeCells count="2">
    <mergeCell ref="AR2:AT2"/>
    <mergeCell ref="AU2:BF2"/>
  </mergeCells>
  <conditionalFormatting sqref="AA3:AA7">
    <cfRule type="cellIs" dxfId="14" priority="76" operator="greaterThan">
      <formula>0.3</formula>
    </cfRule>
  </conditionalFormatting>
  <conditionalFormatting sqref="AA8:AA9">
    <cfRule type="cellIs" dxfId="13" priority="37" operator="greaterThan">
      <formula>0.3</formula>
    </cfRule>
  </conditionalFormatting>
  <conditionalFormatting sqref="AA10:AA11">
    <cfRule type="cellIs" dxfId="12" priority="34" operator="greaterThan">
      <formula>0.3</formula>
    </cfRule>
  </conditionalFormatting>
  <conditionalFormatting sqref="AA13:AA14">
    <cfRule type="cellIs" dxfId="11" priority="11" operator="greaterThan">
      <formula>0.3</formula>
    </cfRule>
  </conditionalFormatting>
  <conditionalFormatting sqref="AA12">
    <cfRule type="cellIs" dxfId="10" priority="12" operator="greaterThan">
      <formula>0.3</formula>
    </cfRule>
  </conditionalFormatting>
  <conditionalFormatting sqref="U7">
    <cfRule type="duplicateValues" dxfId="9" priority="8"/>
  </conditionalFormatting>
  <conditionalFormatting sqref="U7">
    <cfRule type="duplicateValues" dxfId="8" priority="9"/>
  </conditionalFormatting>
  <conditionalFormatting sqref="U8">
    <cfRule type="duplicateValues" dxfId="7" priority="6"/>
  </conditionalFormatting>
  <conditionalFormatting sqref="U8">
    <cfRule type="duplicateValues" dxfId="6" priority="7"/>
  </conditionalFormatting>
  <conditionalFormatting sqref="U14">
    <cfRule type="duplicateValues" dxfId="5" priority="2"/>
  </conditionalFormatting>
  <conditionalFormatting sqref="U14">
    <cfRule type="duplicateValues" dxfId="4" priority="3"/>
  </conditionalFormatting>
  <conditionalFormatting sqref="U14">
    <cfRule type="duplicateValues" dxfId="3" priority="4"/>
  </conditionalFormatting>
  <conditionalFormatting sqref="U14">
    <cfRule type="duplicateValues" dxfId="2" priority="5"/>
  </conditionalFormatting>
  <conditionalFormatting sqref="AA15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05"/>
  <sheetViews>
    <sheetView workbookViewId="0">
      <pane ySplit="1" topLeftCell="A2" activePane="bottomLeft" state="frozen"/>
      <selection pane="bottomLeft" activeCell="C15" sqref="C15"/>
    </sheetView>
  </sheetViews>
  <sheetFormatPr defaultColWidth="8.7109375" defaultRowHeight="15" x14ac:dyDescent="0.25"/>
  <cols>
    <col min="1" max="1" width="19.42578125" style="80" customWidth="1"/>
    <col min="2" max="2" width="21.28515625" style="80" customWidth="1"/>
    <col min="3" max="3" width="67.28515625" style="80" customWidth="1"/>
    <col min="4" max="16384" width="8.7109375" style="80"/>
  </cols>
  <sheetData>
    <row r="1" spans="1:3" x14ac:dyDescent="0.25">
      <c r="A1" s="82" t="s">
        <v>1164</v>
      </c>
      <c r="B1" s="82" t="s">
        <v>1186</v>
      </c>
      <c r="C1" s="82" t="s">
        <v>1140</v>
      </c>
    </row>
    <row r="2" spans="1:3" customFormat="1" x14ac:dyDescent="0.25">
      <c r="A2" s="56">
        <v>4301130377</v>
      </c>
      <c r="B2" s="106" t="s">
        <v>1314</v>
      </c>
      <c r="C2" t="s">
        <v>12263</v>
      </c>
    </row>
    <row r="3" spans="1:3" customFormat="1" x14ac:dyDescent="0.25">
      <c r="A3" s="56">
        <v>4301010945</v>
      </c>
      <c r="B3" s="106" t="s">
        <v>1227</v>
      </c>
      <c r="C3" t="s">
        <v>13222</v>
      </c>
    </row>
    <row r="4" spans="1:3" customFormat="1" x14ac:dyDescent="0.25">
      <c r="A4" s="56">
        <v>4301011098</v>
      </c>
      <c r="B4" s="106" t="s">
        <v>1227</v>
      </c>
      <c r="C4" t="s">
        <v>13223</v>
      </c>
    </row>
    <row r="5" spans="1:3" customFormat="1" x14ac:dyDescent="0.25">
      <c r="A5" s="56">
        <v>4301020112</v>
      </c>
      <c r="B5" s="106" t="s">
        <v>1200</v>
      </c>
      <c r="C5" t="s">
        <v>13224</v>
      </c>
    </row>
    <row r="6" spans="1:3" customFormat="1" x14ac:dyDescent="0.25">
      <c r="A6" s="56">
        <v>4301020124</v>
      </c>
      <c r="B6" s="106" t="s">
        <v>1200</v>
      </c>
      <c r="C6" t="s">
        <v>13225</v>
      </c>
    </row>
    <row r="7" spans="1:3" customFormat="1" x14ac:dyDescent="0.25">
      <c r="A7" s="56">
        <v>4301011346</v>
      </c>
      <c r="B7" s="106" t="s">
        <v>1228</v>
      </c>
      <c r="C7" t="s">
        <v>13226</v>
      </c>
    </row>
    <row r="8" spans="1:3" customFormat="1" x14ac:dyDescent="0.25">
      <c r="A8" s="56">
        <v>4301011093</v>
      </c>
      <c r="B8" s="106" t="s">
        <v>1229</v>
      </c>
      <c r="C8" t="s">
        <v>13227</v>
      </c>
    </row>
    <row r="9" spans="1:3" customFormat="1" x14ac:dyDescent="0.25">
      <c r="A9" s="56">
        <v>4301011347</v>
      </c>
      <c r="B9" s="106" t="s">
        <v>1229</v>
      </c>
      <c r="C9" t="s">
        <v>13228</v>
      </c>
    </row>
    <row r="10" spans="1:3" customFormat="1" x14ac:dyDescent="0.25">
      <c r="A10" s="56">
        <v>4301030895</v>
      </c>
      <c r="B10" s="106" t="s">
        <v>1230</v>
      </c>
      <c r="C10" t="s">
        <v>13229</v>
      </c>
    </row>
    <row r="11" spans="1:3" customFormat="1" x14ac:dyDescent="0.25">
      <c r="A11" s="56">
        <v>4301011042</v>
      </c>
      <c r="B11" s="106" t="s">
        <v>1231</v>
      </c>
      <c r="C11" t="s">
        <v>13230</v>
      </c>
    </row>
    <row r="12" spans="1:3" customFormat="1" x14ac:dyDescent="0.25">
      <c r="A12" s="56">
        <v>4301011043</v>
      </c>
      <c r="B12" s="106" t="s">
        <v>1231</v>
      </c>
      <c r="C12" t="s">
        <v>13231</v>
      </c>
    </row>
    <row r="13" spans="1:3" customFormat="1" x14ac:dyDescent="0.25">
      <c r="A13" s="56">
        <v>4301011075</v>
      </c>
      <c r="B13" s="106" t="s">
        <v>1231</v>
      </c>
      <c r="C13" t="s">
        <v>13232</v>
      </c>
    </row>
    <row r="14" spans="1:3" customFormat="1" x14ac:dyDescent="0.25">
      <c r="A14" s="56">
        <v>4301010944</v>
      </c>
      <c r="B14" s="106" t="s">
        <v>1232</v>
      </c>
      <c r="C14" t="s">
        <v>13233</v>
      </c>
    </row>
    <row r="15" spans="1:3" customFormat="1" x14ac:dyDescent="0.25">
      <c r="A15" s="56">
        <v>4301011099</v>
      </c>
      <c r="B15" s="106" t="s">
        <v>1232</v>
      </c>
      <c r="C15" t="s">
        <v>13234</v>
      </c>
    </row>
    <row r="16" spans="1:3" customFormat="1" x14ac:dyDescent="0.25">
      <c r="A16" s="56">
        <v>4301020159</v>
      </c>
      <c r="B16" s="106" t="s">
        <v>1190</v>
      </c>
      <c r="C16" t="s">
        <v>13235</v>
      </c>
    </row>
    <row r="17" spans="1:3" customFormat="1" x14ac:dyDescent="0.25">
      <c r="A17" s="56">
        <v>4301020160</v>
      </c>
      <c r="B17" s="106" t="s">
        <v>1190</v>
      </c>
      <c r="C17" t="s">
        <v>13236</v>
      </c>
    </row>
    <row r="18" spans="1:3" customFormat="1" x14ac:dyDescent="0.25">
      <c r="A18" s="56">
        <v>4301011044</v>
      </c>
      <c r="B18" s="106" t="s">
        <v>1188</v>
      </c>
      <c r="C18" t="s">
        <v>13237</v>
      </c>
    </row>
    <row r="19" spans="1:3" customFormat="1" x14ac:dyDescent="0.25">
      <c r="A19" s="56">
        <v>4301011045</v>
      </c>
      <c r="B19" s="106" t="s">
        <v>1188</v>
      </c>
      <c r="C19" t="s">
        <v>13238</v>
      </c>
    </row>
    <row r="20" spans="1:3" customFormat="1" x14ac:dyDescent="0.25">
      <c r="A20" s="56">
        <v>4301011046</v>
      </c>
      <c r="B20" s="106" t="s">
        <v>1188</v>
      </c>
      <c r="C20" t="s">
        <v>13239</v>
      </c>
    </row>
    <row r="21" spans="1:3" customFormat="1" x14ac:dyDescent="0.25">
      <c r="A21" s="56">
        <v>4301011284</v>
      </c>
      <c r="B21" s="106" t="s">
        <v>1188</v>
      </c>
      <c r="C21" t="s">
        <v>13240</v>
      </c>
    </row>
    <row r="22" spans="1:3" customFormat="1" x14ac:dyDescent="0.25">
      <c r="A22" s="56">
        <v>4301010913</v>
      </c>
      <c r="B22" s="106" t="s">
        <v>1197</v>
      </c>
      <c r="C22" t="s">
        <v>13241</v>
      </c>
    </row>
    <row r="23" spans="1:3" customFormat="1" x14ac:dyDescent="0.25">
      <c r="A23" s="56">
        <v>4301010914</v>
      </c>
      <c r="B23" s="106" t="s">
        <v>1197</v>
      </c>
      <c r="C23" t="s">
        <v>13242</v>
      </c>
    </row>
    <row r="24" spans="1:3" customFormat="1" x14ac:dyDescent="0.25">
      <c r="A24" s="56">
        <v>4301010986</v>
      </c>
      <c r="B24" s="106" t="s">
        <v>1197</v>
      </c>
      <c r="C24" t="s">
        <v>13243</v>
      </c>
    </row>
    <row r="25" spans="1:3" customFormat="1" x14ac:dyDescent="0.25">
      <c r="A25" s="56">
        <v>4301011188</v>
      </c>
      <c r="B25" s="106" t="s">
        <v>1197</v>
      </c>
      <c r="C25" t="s">
        <v>13244</v>
      </c>
    </row>
    <row r="26" spans="1:3" customFormat="1" x14ac:dyDescent="0.25">
      <c r="A26" s="56">
        <v>4301030963</v>
      </c>
      <c r="B26" s="106" t="s">
        <v>1233</v>
      </c>
      <c r="C26" t="s">
        <v>13245</v>
      </c>
    </row>
    <row r="27" spans="1:3" customFormat="1" x14ac:dyDescent="0.25">
      <c r="A27" s="56">
        <v>4301011330</v>
      </c>
      <c r="B27" s="106" t="s">
        <v>1234</v>
      </c>
      <c r="C27" t="s">
        <v>13246</v>
      </c>
    </row>
    <row r="28" spans="1:3" customFormat="1" x14ac:dyDescent="0.25">
      <c r="A28" s="56">
        <v>4301011360</v>
      </c>
      <c r="B28" s="106" t="s">
        <v>1234</v>
      </c>
      <c r="C28" t="s">
        <v>13247</v>
      </c>
    </row>
    <row r="29" spans="1:3" customFormat="1" x14ac:dyDescent="0.25">
      <c r="A29" s="56">
        <v>4301011191</v>
      </c>
      <c r="B29" s="106" t="s">
        <v>1235</v>
      </c>
      <c r="C29" t="s">
        <v>13248</v>
      </c>
    </row>
    <row r="30" spans="1:3" customFormat="1" x14ac:dyDescent="0.25">
      <c r="A30" s="56">
        <v>4301011192</v>
      </c>
      <c r="B30" s="106" t="s">
        <v>1198</v>
      </c>
      <c r="C30" t="s">
        <v>13249</v>
      </c>
    </row>
    <row r="31" spans="1:3" customFormat="1" x14ac:dyDescent="0.25">
      <c r="A31" s="56">
        <v>4301011267</v>
      </c>
      <c r="B31" s="106" t="s">
        <v>1198</v>
      </c>
      <c r="C31" t="s">
        <v>13250</v>
      </c>
    </row>
    <row r="32" spans="1:3" customFormat="1" x14ac:dyDescent="0.25">
      <c r="A32" s="56">
        <v>4301020178</v>
      </c>
      <c r="B32" s="106" t="s">
        <v>1236</v>
      </c>
      <c r="C32" t="s">
        <v>13251</v>
      </c>
    </row>
    <row r="33" spans="1:3" customFormat="1" x14ac:dyDescent="0.25">
      <c r="A33" s="56">
        <v>4301020181</v>
      </c>
      <c r="B33" s="106" t="s">
        <v>1236</v>
      </c>
      <c r="C33" t="s">
        <v>13252</v>
      </c>
    </row>
    <row r="34" spans="1:3" customFormat="1" x14ac:dyDescent="0.25">
      <c r="A34" s="56">
        <v>4301051175</v>
      </c>
      <c r="B34" s="106" t="s">
        <v>1209</v>
      </c>
      <c r="C34" t="s">
        <v>13253</v>
      </c>
    </row>
    <row r="35" spans="1:3" customFormat="1" x14ac:dyDescent="0.25">
      <c r="A35" s="56">
        <v>4301051174</v>
      </c>
      <c r="B35" s="106" t="s">
        <v>1209</v>
      </c>
      <c r="C35" t="s">
        <v>13254</v>
      </c>
    </row>
    <row r="36" spans="1:3" customFormat="1" x14ac:dyDescent="0.25">
      <c r="A36" s="56">
        <v>4301130399</v>
      </c>
      <c r="B36" s="106" t="s">
        <v>1191</v>
      </c>
      <c r="C36" t="s">
        <v>13255</v>
      </c>
    </row>
    <row r="37" spans="1:3" customFormat="1" x14ac:dyDescent="0.25">
      <c r="A37" s="56">
        <v>4301130403</v>
      </c>
      <c r="B37" s="106" t="s">
        <v>1315</v>
      </c>
      <c r="C37" t="s">
        <v>12264</v>
      </c>
    </row>
    <row r="38" spans="1:3" customFormat="1" x14ac:dyDescent="0.25">
      <c r="A38" s="56">
        <v>4301130410</v>
      </c>
      <c r="B38" s="106" t="s">
        <v>1193</v>
      </c>
      <c r="C38" t="s">
        <v>12251</v>
      </c>
    </row>
    <row r="39" spans="1:3" customFormat="1" x14ac:dyDescent="0.25">
      <c r="A39" s="56">
        <v>4301130411</v>
      </c>
      <c r="B39" s="106" t="s">
        <v>1194</v>
      </c>
      <c r="C39" t="s">
        <v>1172</v>
      </c>
    </row>
    <row r="40" spans="1:3" customFormat="1" x14ac:dyDescent="0.25">
      <c r="A40" s="56">
        <v>4301130428</v>
      </c>
      <c r="B40" s="106" t="s">
        <v>1316</v>
      </c>
      <c r="C40" t="s">
        <v>13256</v>
      </c>
    </row>
    <row r="41" spans="1:3" customFormat="1" x14ac:dyDescent="0.25">
      <c r="A41" s="56">
        <v>4301130429</v>
      </c>
      <c r="B41" s="106" t="s">
        <v>1317</v>
      </c>
      <c r="C41" t="s">
        <v>13257</v>
      </c>
    </row>
    <row r="42" spans="1:3" customFormat="1" x14ac:dyDescent="0.25">
      <c r="A42" s="56">
        <v>4301130427</v>
      </c>
      <c r="B42" s="106" t="s">
        <v>1195</v>
      </c>
      <c r="C42" t="s">
        <v>12252</v>
      </c>
    </row>
    <row r="43" spans="1:3" customFormat="1" x14ac:dyDescent="0.25">
      <c r="A43" s="56">
        <v>4301135020</v>
      </c>
      <c r="B43" s="106" t="s">
        <v>1195</v>
      </c>
      <c r="C43" t="s">
        <v>13258</v>
      </c>
    </row>
    <row r="44" spans="1:3" customFormat="1" x14ac:dyDescent="0.25">
      <c r="A44" s="56">
        <v>4301130448</v>
      </c>
      <c r="B44" s="106" t="s">
        <v>1207</v>
      </c>
      <c r="C44" t="s">
        <v>12253</v>
      </c>
    </row>
    <row r="45" spans="1:3" customFormat="1" x14ac:dyDescent="0.25">
      <c r="A45" s="56">
        <v>4301135018</v>
      </c>
      <c r="B45" s="106" t="s">
        <v>1207</v>
      </c>
      <c r="C45" t="s">
        <v>13259</v>
      </c>
    </row>
    <row r="46" spans="1:3" customFormat="1" x14ac:dyDescent="0.25">
      <c r="A46" s="56">
        <v>4301130446</v>
      </c>
      <c r="B46" s="106" t="s">
        <v>1196</v>
      </c>
      <c r="C46" t="s">
        <v>12265</v>
      </c>
    </row>
    <row r="47" spans="1:3" customFormat="1" x14ac:dyDescent="0.25">
      <c r="A47" s="56">
        <v>4301135019</v>
      </c>
      <c r="B47" s="106" t="s">
        <v>1196</v>
      </c>
      <c r="C47" t="s">
        <v>13260</v>
      </c>
    </row>
    <row r="48" spans="1:3" customFormat="1" x14ac:dyDescent="0.25">
      <c r="A48" s="56">
        <v>4301070827</v>
      </c>
      <c r="B48" s="106" t="s">
        <v>1217</v>
      </c>
      <c r="C48" t="s">
        <v>13261</v>
      </c>
    </row>
    <row r="49" spans="1:3" customFormat="1" x14ac:dyDescent="0.25">
      <c r="A49" s="56">
        <v>4301020065</v>
      </c>
      <c r="B49" s="106" t="s">
        <v>13091</v>
      </c>
      <c r="C49" t="s">
        <v>13262</v>
      </c>
    </row>
    <row r="50" spans="1:3" customFormat="1" x14ac:dyDescent="0.25">
      <c r="A50" s="56">
        <v>4301020066</v>
      </c>
      <c r="B50" s="106" t="s">
        <v>13092</v>
      </c>
      <c r="C50" t="s">
        <v>13263</v>
      </c>
    </row>
    <row r="51" spans="1:3" customFormat="1" x14ac:dyDescent="0.25">
      <c r="A51" s="56">
        <v>4301020209</v>
      </c>
      <c r="B51" s="106" t="s">
        <v>13092</v>
      </c>
      <c r="C51" t="s">
        <v>13264</v>
      </c>
    </row>
    <row r="52" spans="1:3" customFormat="1" x14ac:dyDescent="0.25">
      <c r="A52" s="56">
        <v>4301060308</v>
      </c>
      <c r="B52" s="106" t="s">
        <v>1237</v>
      </c>
      <c r="C52" t="s">
        <v>13265</v>
      </c>
    </row>
    <row r="53" spans="1:3" customFormat="1" x14ac:dyDescent="0.25">
      <c r="A53" s="56">
        <v>4301031155</v>
      </c>
      <c r="B53" s="106" t="s">
        <v>1238</v>
      </c>
      <c r="C53" t="s">
        <v>13266</v>
      </c>
    </row>
    <row r="54" spans="1:3" customFormat="1" x14ac:dyDescent="0.25">
      <c r="A54" s="56">
        <v>4301020198</v>
      </c>
      <c r="B54" s="106" t="s">
        <v>1239</v>
      </c>
      <c r="C54" t="s">
        <v>13267</v>
      </c>
    </row>
    <row r="55" spans="1:3" customFormat="1" x14ac:dyDescent="0.25">
      <c r="A55" s="56">
        <v>4301031149</v>
      </c>
      <c r="B55" s="106" t="s">
        <v>1240</v>
      </c>
      <c r="C55" t="s">
        <v>13268</v>
      </c>
    </row>
    <row r="56" spans="1:3" customFormat="1" x14ac:dyDescent="0.25">
      <c r="A56" s="56">
        <v>4301031144</v>
      </c>
      <c r="B56" s="106" t="s">
        <v>1241</v>
      </c>
      <c r="C56" t="s">
        <v>13269</v>
      </c>
    </row>
    <row r="57" spans="1:3" customFormat="1" x14ac:dyDescent="0.25">
      <c r="A57" s="81">
        <v>4301051170</v>
      </c>
      <c r="B57" s="106" t="s">
        <v>1259</v>
      </c>
      <c r="C57" t="s">
        <v>13313</v>
      </c>
    </row>
    <row r="58" spans="1:3" customFormat="1" x14ac:dyDescent="0.25">
      <c r="A58" s="56">
        <v>4301051171</v>
      </c>
      <c r="B58" s="106" t="s">
        <v>1259</v>
      </c>
      <c r="C58" t="s">
        <v>13314</v>
      </c>
    </row>
    <row r="59" spans="1:3" customFormat="1" x14ac:dyDescent="0.25">
      <c r="A59" s="56">
        <v>4301011345</v>
      </c>
      <c r="B59" s="106" t="s">
        <v>1243</v>
      </c>
      <c r="C59" t="s">
        <v>13272</v>
      </c>
    </row>
    <row r="60" spans="1:3" customFormat="1" x14ac:dyDescent="0.25">
      <c r="A60" s="56">
        <v>4301011358</v>
      </c>
      <c r="B60" s="106" t="s">
        <v>1244</v>
      </c>
      <c r="C60" t="s">
        <v>13273</v>
      </c>
    </row>
    <row r="61" spans="1:3" customFormat="1" x14ac:dyDescent="0.25">
      <c r="A61" s="56">
        <v>4301011339</v>
      </c>
      <c r="B61" s="106" t="s">
        <v>1244</v>
      </c>
      <c r="C61" t="s">
        <v>13274</v>
      </c>
    </row>
    <row r="62" spans="1:3" customFormat="1" x14ac:dyDescent="0.25">
      <c r="A62" s="56">
        <v>4301051292</v>
      </c>
      <c r="B62" s="106" t="s">
        <v>1245</v>
      </c>
      <c r="C62" t="s">
        <v>13275</v>
      </c>
    </row>
    <row r="63" spans="1:3" customFormat="1" x14ac:dyDescent="0.25">
      <c r="A63" s="56">
        <v>4301051293</v>
      </c>
      <c r="B63" s="106" t="s">
        <v>1245</v>
      </c>
      <c r="C63" t="s">
        <v>13276</v>
      </c>
    </row>
    <row r="64" spans="1:3" customFormat="1" x14ac:dyDescent="0.25">
      <c r="A64" s="56">
        <v>4301011332</v>
      </c>
      <c r="B64" s="106" t="s">
        <v>1246</v>
      </c>
      <c r="C64" t="s">
        <v>13277</v>
      </c>
    </row>
    <row r="65" spans="1:3" customFormat="1" x14ac:dyDescent="0.25">
      <c r="A65" s="56">
        <v>4301020151</v>
      </c>
      <c r="B65" s="106" t="s">
        <v>1247</v>
      </c>
      <c r="C65" t="s">
        <v>13278</v>
      </c>
    </row>
    <row r="66" spans="1:3" customFormat="1" x14ac:dyDescent="0.25">
      <c r="A66" s="56">
        <v>4301051173</v>
      </c>
      <c r="B66" s="106" t="s">
        <v>1204</v>
      </c>
      <c r="C66" t="s">
        <v>13279</v>
      </c>
    </row>
    <row r="67" spans="1:3" customFormat="1" x14ac:dyDescent="0.25">
      <c r="A67" s="56">
        <v>4301051172</v>
      </c>
      <c r="B67" s="106" t="s">
        <v>1204</v>
      </c>
      <c r="C67" t="s">
        <v>13280</v>
      </c>
    </row>
    <row r="68" spans="1:3" customFormat="1" x14ac:dyDescent="0.25">
      <c r="A68" s="56">
        <v>4301130404</v>
      </c>
      <c r="B68" s="106" t="s">
        <v>1318</v>
      </c>
      <c r="C68" t="s">
        <v>13281</v>
      </c>
    </row>
    <row r="69" spans="1:3" customFormat="1" x14ac:dyDescent="0.25">
      <c r="A69" s="56">
        <v>4301130400</v>
      </c>
      <c r="B69" s="106" t="s">
        <v>1192</v>
      </c>
      <c r="C69" t="s">
        <v>13282</v>
      </c>
    </row>
    <row r="70" spans="1:3" customFormat="1" x14ac:dyDescent="0.25">
      <c r="A70" s="56">
        <v>4301130564</v>
      </c>
      <c r="B70" s="106" t="s">
        <v>12327</v>
      </c>
      <c r="C70" t="s">
        <v>13283</v>
      </c>
    </row>
    <row r="71" spans="1:3" customFormat="1" x14ac:dyDescent="0.25">
      <c r="A71" s="56">
        <v>4301011294</v>
      </c>
      <c r="B71" s="106" t="s">
        <v>1248</v>
      </c>
      <c r="C71" t="s">
        <v>13284</v>
      </c>
    </row>
    <row r="72" spans="1:3" customFormat="1" x14ac:dyDescent="0.25">
      <c r="A72" s="56">
        <v>4301030961</v>
      </c>
      <c r="B72" s="106" t="s">
        <v>1249</v>
      </c>
      <c r="C72" t="s">
        <v>13285</v>
      </c>
    </row>
    <row r="73" spans="1:3" customFormat="1" x14ac:dyDescent="0.25">
      <c r="A73" s="56">
        <v>4301030962</v>
      </c>
      <c r="B73" s="106" t="s">
        <v>1250</v>
      </c>
      <c r="C73" t="s">
        <v>13286</v>
      </c>
    </row>
    <row r="74" spans="1:3" customFormat="1" x14ac:dyDescent="0.25">
      <c r="A74" s="56">
        <v>4301011380</v>
      </c>
      <c r="B74" s="106" t="s">
        <v>1210</v>
      </c>
      <c r="C74" t="s">
        <v>13287</v>
      </c>
    </row>
    <row r="75" spans="1:3" customFormat="1" x14ac:dyDescent="0.25">
      <c r="A75" s="56">
        <v>4301011381</v>
      </c>
      <c r="B75" s="106" t="s">
        <v>1210</v>
      </c>
      <c r="C75" t="s">
        <v>13288</v>
      </c>
    </row>
    <row r="76" spans="1:3" customFormat="1" x14ac:dyDescent="0.25">
      <c r="A76" s="56">
        <v>4301030768</v>
      </c>
      <c r="B76" s="106" t="s">
        <v>13093</v>
      </c>
      <c r="C76" t="s">
        <v>13289</v>
      </c>
    </row>
    <row r="77" spans="1:3" customFormat="1" x14ac:dyDescent="0.25">
      <c r="A77" s="56">
        <v>4301060326</v>
      </c>
      <c r="B77" s="106" t="s">
        <v>1251</v>
      </c>
      <c r="C77" t="s">
        <v>13290</v>
      </c>
    </row>
    <row r="78" spans="1:3" customFormat="1" x14ac:dyDescent="0.25">
      <c r="A78" s="56">
        <v>4301051100</v>
      </c>
      <c r="B78" s="106" t="s">
        <v>1252</v>
      </c>
      <c r="C78" t="s">
        <v>13291</v>
      </c>
    </row>
    <row r="79" spans="1:3" customFormat="1" x14ac:dyDescent="0.25">
      <c r="A79" s="56">
        <v>4301051101</v>
      </c>
      <c r="B79" s="106" t="s">
        <v>1252</v>
      </c>
      <c r="C79" t="s">
        <v>13292</v>
      </c>
    </row>
    <row r="80" spans="1:3" customFormat="1" x14ac:dyDescent="0.25">
      <c r="A80" s="56">
        <v>4301051134</v>
      </c>
      <c r="B80" s="106" t="s">
        <v>1253</v>
      </c>
      <c r="C80" t="s">
        <v>13293</v>
      </c>
    </row>
    <row r="81" spans="1:3" customFormat="1" x14ac:dyDescent="0.25">
      <c r="A81" s="56">
        <v>4301051135</v>
      </c>
      <c r="B81" s="106" t="s">
        <v>1253</v>
      </c>
      <c r="C81" t="s">
        <v>13294</v>
      </c>
    </row>
    <row r="82" spans="1:3" customFormat="1" x14ac:dyDescent="0.25">
      <c r="A82" s="56">
        <v>4301051120</v>
      </c>
      <c r="B82" s="106" t="s">
        <v>1263</v>
      </c>
      <c r="C82" t="s">
        <v>13322</v>
      </c>
    </row>
    <row r="83" spans="1:3" customFormat="1" x14ac:dyDescent="0.25">
      <c r="A83" s="56">
        <v>4301051311</v>
      </c>
      <c r="B83" s="106" t="s">
        <v>1254</v>
      </c>
      <c r="C83" t="s">
        <v>13296</v>
      </c>
    </row>
    <row r="84" spans="1:3" customFormat="1" x14ac:dyDescent="0.25">
      <c r="A84" s="56">
        <v>4301051313</v>
      </c>
      <c r="B84" s="106" t="s">
        <v>1255</v>
      </c>
      <c r="C84" t="s">
        <v>13297</v>
      </c>
    </row>
    <row r="85" spans="1:3" customFormat="1" x14ac:dyDescent="0.25">
      <c r="A85" s="56">
        <v>4301051294</v>
      </c>
      <c r="B85" s="106" t="s">
        <v>1256</v>
      </c>
      <c r="C85" t="s">
        <v>13298</v>
      </c>
    </row>
    <row r="86" spans="1:3" customFormat="1" x14ac:dyDescent="0.25">
      <c r="A86" s="56">
        <v>4301051295</v>
      </c>
      <c r="B86" s="106" t="s">
        <v>1257</v>
      </c>
      <c r="C86" t="s">
        <v>13299</v>
      </c>
    </row>
    <row r="87" spans="1:3" customFormat="1" x14ac:dyDescent="0.25">
      <c r="A87" s="56">
        <v>4301060325</v>
      </c>
      <c r="B87" s="106" t="s">
        <v>1258</v>
      </c>
      <c r="C87" t="s">
        <v>13300</v>
      </c>
    </row>
    <row r="88" spans="1:3" customFormat="1" x14ac:dyDescent="0.25">
      <c r="A88" s="56">
        <v>4301020087</v>
      </c>
      <c r="B88" s="106" t="s">
        <v>13095</v>
      </c>
      <c r="C88" t="s">
        <v>13301</v>
      </c>
    </row>
    <row r="89" spans="1:3" customFormat="1" x14ac:dyDescent="0.25">
      <c r="A89" s="56">
        <v>4301020208</v>
      </c>
      <c r="B89" s="106" t="s">
        <v>13095</v>
      </c>
      <c r="C89" t="s">
        <v>13302</v>
      </c>
    </row>
    <row r="90" spans="1:3" customFormat="1" x14ac:dyDescent="0.25">
      <c r="A90" s="56">
        <v>4301011379</v>
      </c>
      <c r="B90" s="106" t="s">
        <v>1199</v>
      </c>
      <c r="C90" t="s">
        <v>13303</v>
      </c>
    </row>
    <row r="91" spans="1:3" customFormat="1" x14ac:dyDescent="0.25">
      <c r="A91" s="56">
        <v>4301011382</v>
      </c>
      <c r="B91" s="106" t="s">
        <v>1199</v>
      </c>
      <c r="C91" t="s">
        <v>13304</v>
      </c>
    </row>
    <row r="92" spans="1:3" customFormat="1" x14ac:dyDescent="0.25">
      <c r="A92" s="56">
        <v>4301060305</v>
      </c>
      <c r="B92" s="106" t="s">
        <v>1205</v>
      </c>
      <c r="C92" t="s">
        <v>13305</v>
      </c>
    </row>
    <row r="93" spans="1:3" customFormat="1" x14ac:dyDescent="0.25">
      <c r="A93" s="56">
        <v>4301060304</v>
      </c>
      <c r="B93" s="106" t="s">
        <v>1205</v>
      </c>
      <c r="C93" t="s">
        <v>13306</v>
      </c>
    </row>
    <row r="94" spans="1:3" customFormat="1" x14ac:dyDescent="0.25">
      <c r="A94" s="56">
        <v>4301060327</v>
      </c>
      <c r="B94" s="106" t="s">
        <v>1205</v>
      </c>
      <c r="C94" t="s">
        <v>13307</v>
      </c>
    </row>
    <row r="95" spans="1:3" customFormat="1" x14ac:dyDescent="0.25">
      <c r="A95" s="56">
        <v>4301060330</v>
      </c>
      <c r="B95" s="106" t="s">
        <v>1205</v>
      </c>
      <c r="C95" t="s">
        <v>13308</v>
      </c>
    </row>
    <row r="96" spans="1:3" customFormat="1" x14ac:dyDescent="0.25">
      <c r="A96" s="56">
        <v>4301011039</v>
      </c>
      <c r="B96" s="106" t="s">
        <v>1187</v>
      </c>
      <c r="C96" t="s">
        <v>13309</v>
      </c>
    </row>
    <row r="97" spans="1:3" customFormat="1" x14ac:dyDescent="0.25">
      <c r="A97" s="56">
        <v>4301011040</v>
      </c>
      <c r="B97" s="106" t="s">
        <v>1187</v>
      </c>
      <c r="C97" t="s">
        <v>13310</v>
      </c>
    </row>
    <row r="98" spans="1:3" customFormat="1" x14ac:dyDescent="0.25">
      <c r="A98" s="56">
        <v>4301011041</v>
      </c>
      <c r="B98" s="106" t="s">
        <v>1187</v>
      </c>
      <c r="C98" t="s">
        <v>13311</v>
      </c>
    </row>
    <row r="99" spans="1:3" customFormat="1" x14ac:dyDescent="0.25">
      <c r="A99" s="56">
        <v>4301011283</v>
      </c>
      <c r="B99" s="106" t="s">
        <v>1187</v>
      </c>
      <c r="C99" t="s">
        <v>13312</v>
      </c>
    </row>
    <row r="100" spans="1:3" customFormat="1" x14ac:dyDescent="0.25">
      <c r="A100" s="56">
        <v>4301051121</v>
      </c>
      <c r="B100" s="106" t="s">
        <v>1263</v>
      </c>
      <c r="C100" t="s">
        <v>13323</v>
      </c>
    </row>
    <row r="101" spans="1:3" customFormat="1" x14ac:dyDescent="0.25">
      <c r="A101" s="56">
        <v>4301051303</v>
      </c>
      <c r="B101" s="106" t="s">
        <v>1303</v>
      </c>
      <c r="C101" t="s">
        <v>13435</v>
      </c>
    </row>
    <row r="102" spans="1:3" customFormat="1" x14ac:dyDescent="0.25">
      <c r="A102" s="56">
        <v>4301051306</v>
      </c>
      <c r="B102" s="106" t="s">
        <v>1213</v>
      </c>
      <c r="C102" t="s">
        <v>13315</v>
      </c>
    </row>
    <row r="103" spans="1:3" customFormat="1" x14ac:dyDescent="0.25">
      <c r="A103" s="56">
        <v>4301051308</v>
      </c>
      <c r="B103" s="106" t="s">
        <v>1213</v>
      </c>
      <c r="C103" t="s">
        <v>13316</v>
      </c>
    </row>
    <row r="104" spans="1:3" customFormat="1" x14ac:dyDescent="0.25">
      <c r="A104" s="56">
        <v>4301051307</v>
      </c>
      <c r="B104" s="106" t="s">
        <v>1260</v>
      </c>
      <c r="C104" t="s">
        <v>13317</v>
      </c>
    </row>
    <row r="105" spans="1:3" customFormat="1" x14ac:dyDescent="0.25">
      <c r="A105" s="56">
        <v>4301051309</v>
      </c>
      <c r="B105" s="106" t="s">
        <v>1260</v>
      </c>
      <c r="C105" t="s">
        <v>13318</v>
      </c>
    </row>
    <row r="106" spans="1:3" customFormat="1" x14ac:dyDescent="0.25">
      <c r="A106" s="56">
        <v>4301011326</v>
      </c>
      <c r="B106" s="106" t="s">
        <v>1261</v>
      </c>
      <c r="C106" t="s">
        <v>13319</v>
      </c>
    </row>
    <row r="107" spans="1:3" customFormat="1" x14ac:dyDescent="0.25">
      <c r="A107" s="56">
        <v>4301011359</v>
      </c>
      <c r="B107" s="106" t="s">
        <v>1261</v>
      </c>
      <c r="C107" t="s">
        <v>13320</v>
      </c>
    </row>
    <row r="108" spans="1:3" customFormat="1" x14ac:dyDescent="0.25">
      <c r="A108" s="56">
        <v>4301130539</v>
      </c>
      <c r="B108" s="106" t="s">
        <v>1208</v>
      </c>
      <c r="C108" t="s">
        <v>12254</v>
      </c>
    </row>
    <row r="109" spans="1:3" customFormat="1" x14ac:dyDescent="0.25">
      <c r="A109" s="56">
        <v>4301030964</v>
      </c>
      <c r="B109" s="106" t="s">
        <v>1262</v>
      </c>
      <c r="C109" t="s">
        <v>13321</v>
      </c>
    </row>
    <row r="110" spans="1:3" customFormat="1" x14ac:dyDescent="0.25">
      <c r="A110" s="56">
        <v>4301130549</v>
      </c>
      <c r="B110" s="106" t="s">
        <v>1216</v>
      </c>
      <c r="C110" t="s">
        <v>12266</v>
      </c>
    </row>
    <row r="111" spans="1:3" customFormat="1" x14ac:dyDescent="0.25">
      <c r="A111" s="56">
        <v>4301051296</v>
      </c>
      <c r="B111" s="106" t="s">
        <v>1303</v>
      </c>
      <c r="C111" t="s">
        <v>13434</v>
      </c>
    </row>
    <row r="112" spans="1:3" customFormat="1" x14ac:dyDescent="0.25">
      <c r="A112" s="56">
        <v>4301051297</v>
      </c>
      <c r="B112" s="106" t="s">
        <v>1312</v>
      </c>
      <c r="C112" t="s">
        <v>13475</v>
      </c>
    </row>
    <row r="113" spans="1:3" customFormat="1" x14ac:dyDescent="0.25">
      <c r="A113" s="56">
        <v>4301051123</v>
      </c>
      <c r="B113" s="106" t="s">
        <v>1214</v>
      </c>
      <c r="C113" t="s">
        <v>13324</v>
      </c>
    </row>
    <row r="114" spans="1:3" customFormat="1" x14ac:dyDescent="0.25">
      <c r="A114" s="56">
        <v>4301051124</v>
      </c>
      <c r="B114" s="106" t="s">
        <v>1214</v>
      </c>
      <c r="C114" t="s">
        <v>13325</v>
      </c>
    </row>
    <row r="115" spans="1:3" customFormat="1" x14ac:dyDescent="0.25">
      <c r="A115" s="56">
        <v>4301051044</v>
      </c>
      <c r="B115" s="106" t="s">
        <v>1264</v>
      </c>
      <c r="C115" t="s">
        <v>13326</v>
      </c>
    </row>
    <row r="116" spans="1:3" customFormat="1" x14ac:dyDescent="0.25">
      <c r="A116" s="56">
        <v>4301051045</v>
      </c>
      <c r="B116" s="106" t="s">
        <v>1264</v>
      </c>
      <c r="C116" t="s">
        <v>13327</v>
      </c>
    </row>
    <row r="117" spans="1:3" customFormat="1" x14ac:dyDescent="0.25">
      <c r="A117" s="56">
        <v>4301051230</v>
      </c>
      <c r="B117" s="106" t="s">
        <v>13053</v>
      </c>
      <c r="C117" t="s">
        <v>13480</v>
      </c>
    </row>
    <row r="118" spans="1:3" customFormat="1" x14ac:dyDescent="0.25">
      <c r="A118" s="110">
        <v>4301050034</v>
      </c>
      <c r="B118" s="106" t="s">
        <v>1242</v>
      </c>
      <c r="C118" t="s">
        <v>13270</v>
      </c>
    </row>
    <row r="119" spans="1:3" customFormat="1" x14ac:dyDescent="0.25">
      <c r="A119" s="56">
        <v>4301051299</v>
      </c>
      <c r="B119" s="106" t="s">
        <v>1242</v>
      </c>
      <c r="C119" t="s">
        <v>13271</v>
      </c>
    </row>
    <row r="120" spans="1:3" customFormat="1" x14ac:dyDescent="0.25">
      <c r="A120" s="56">
        <v>4301051115</v>
      </c>
      <c r="B120" s="106" t="s">
        <v>1266</v>
      </c>
      <c r="C120" t="s">
        <v>13331</v>
      </c>
    </row>
    <row r="121" spans="1:3" customFormat="1" x14ac:dyDescent="0.25">
      <c r="A121" s="56">
        <v>4301051132</v>
      </c>
      <c r="B121" s="106" t="s">
        <v>1267</v>
      </c>
      <c r="C121" t="s">
        <v>13332</v>
      </c>
    </row>
    <row r="122" spans="1:3" customFormat="1" x14ac:dyDescent="0.25">
      <c r="A122" s="56">
        <v>4301051133</v>
      </c>
      <c r="B122" s="106" t="s">
        <v>1267</v>
      </c>
      <c r="C122" t="s">
        <v>13333</v>
      </c>
    </row>
    <row r="123" spans="1:3" customFormat="1" x14ac:dyDescent="0.25">
      <c r="A123" s="56">
        <v>4301050621</v>
      </c>
      <c r="B123" s="106" t="s">
        <v>13094</v>
      </c>
      <c r="C123" t="s">
        <v>13295</v>
      </c>
    </row>
    <row r="124" spans="1:3" customFormat="1" x14ac:dyDescent="0.25">
      <c r="A124" s="56">
        <v>4301051116</v>
      </c>
      <c r="B124" s="106" t="s">
        <v>1265</v>
      </c>
      <c r="C124" t="s">
        <v>13328</v>
      </c>
    </row>
    <row r="125" spans="1:3" customFormat="1" x14ac:dyDescent="0.25">
      <c r="A125" s="56">
        <v>4301070873</v>
      </c>
      <c r="B125" s="106" t="s">
        <v>1218</v>
      </c>
      <c r="C125" t="s">
        <v>13336</v>
      </c>
    </row>
    <row r="126" spans="1:3" customFormat="1" x14ac:dyDescent="0.25">
      <c r="A126" s="56">
        <v>4301011308</v>
      </c>
      <c r="B126" s="106" t="s">
        <v>1269</v>
      </c>
      <c r="C126" t="s">
        <v>13337</v>
      </c>
    </row>
    <row r="127" spans="1:3" customFormat="1" x14ac:dyDescent="0.25">
      <c r="A127" s="56">
        <v>4301011309</v>
      </c>
      <c r="B127" s="106" t="s">
        <v>1269</v>
      </c>
      <c r="C127" t="s">
        <v>13338</v>
      </c>
    </row>
    <row r="128" spans="1:3" customFormat="1" x14ac:dyDescent="0.25">
      <c r="A128" s="56">
        <v>4301011310</v>
      </c>
      <c r="B128" s="106" t="s">
        <v>1269</v>
      </c>
      <c r="C128" t="s">
        <v>13339</v>
      </c>
    </row>
    <row r="129" spans="1:3" customFormat="1" x14ac:dyDescent="0.25">
      <c r="A129" s="56">
        <v>4301011362</v>
      </c>
      <c r="B129" s="106" t="s">
        <v>1269</v>
      </c>
      <c r="C129" t="s">
        <v>13340</v>
      </c>
    </row>
    <row r="130" spans="1:3" customFormat="1" x14ac:dyDescent="0.25">
      <c r="A130" s="56">
        <v>4301011179</v>
      </c>
      <c r="B130" s="106" t="s">
        <v>1270</v>
      </c>
      <c r="C130" t="s">
        <v>13341</v>
      </c>
    </row>
    <row r="131" spans="1:3" customFormat="1" x14ac:dyDescent="0.25">
      <c r="A131" s="56">
        <v>4301011311</v>
      </c>
      <c r="B131" s="106" t="s">
        <v>1270</v>
      </c>
      <c r="C131" t="s">
        <v>13342</v>
      </c>
    </row>
    <row r="132" spans="1:3" customFormat="1" x14ac:dyDescent="0.25">
      <c r="A132" s="56">
        <v>4301011334</v>
      </c>
      <c r="B132" s="106" t="s">
        <v>1271</v>
      </c>
      <c r="C132" t="s">
        <v>13343</v>
      </c>
    </row>
    <row r="133" spans="1:3" customFormat="1" x14ac:dyDescent="0.25">
      <c r="A133" s="56">
        <v>4301010928</v>
      </c>
      <c r="B133" s="106" t="s">
        <v>1272</v>
      </c>
      <c r="C133" t="s">
        <v>13344</v>
      </c>
    </row>
    <row r="134" spans="1:3" customFormat="1" x14ac:dyDescent="0.25">
      <c r="A134" s="56">
        <v>4301010929</v>
      </c>
      <c r="B134" s="106" t="s">
        <v>1272</v>
      </c>
      <c r="C134" t="s">
        <v>13345</v>
      </c>
    </row>
    <row r="135" spans="1:3" customFormat="1" x14ac:dyDescent="0.25">
      <c r="A135" s="56">
        <v>4301011395</v>
      </c>
      <c r="B135" s="106" t="s">
        <v>1272</v>
      </c>
      <c r="C135" t="s">
        <v>13346</v>
      </c>
    </row>
    <row r="136" spans="1:3" customFormat="1" x14ac:dyDescent="0.25">
      <c r="A136" s="56">
        <v>4301011313</v>
      </c>
      <c r="B136" s="106" t="s">
        <v>1273</v>
      </c>
      <c r="C136" t="s">
        <v>13347</v>
      </c>
    </row>
    <row r="137" spans="1:3" customFormat="1" x14ac:dyDescent="0.25">
      <c r="A137" s="56">
        <v>4301011325</v>
      </c>
      <c r="B137" s="106" t="s">
        <v>1274</v>
      </c>
      <c r="C137" t="s">
        <v>13348</v>
      </c>
    </row>
    <row r="138" spans="1:3" customFormat="1" x14ac:dyDescent="0.25">
      <c r="A138" s="56">
        <v>4301011314</v>
      </c>
      <c r="B138" s="106" t="s">
        <v>1274</v>
      </c>
      <c r="C138" t="s">
        <v>13349</v>
      </c>
    </row>
    <row r="139" spans="1:3" customFormat="1" x14ac:dyDescent="0.25">
      <c r="A139" s="56">
        <v>4301011315</v>
      </c>
      <c r="B139" s="106" t="s">
        <v>1274</v>
      </c>
      <c r="C139" t="s">
        <v>13350</v>
      </c>
    </row>
    <row r="140" spans="1:3" customFormat="1" x14ac:dyDescent="0.25">
      <c r="A140" s="56">
        <v>4301011361</v>
      </c>
      <c r="B140" s="106" t="s">
        <v>1274</v>
      </c>
      <c r="C140" t="s">
        <v>13351</v>
      </c>
    </row>
    <row r="141" spans="1:3" customFormat="1" x14ac:dyDescent="0.25">
      <c r="A141" s="56">
        <v>4301011316</v>
      </c>
      <c r="B141" s="106" t="s">
        <v>1275</v>
      </c>
      <c r="C141" t="s">
        <v>13352</v>
      </c>
    </row>
    <row r="142" spans="1:3" customFormat="1" x14ac:dyDescent="0.25">
      <c r="A142" s="56">
        <v>4301011317</v>
      </c>
      <c r="B142" s="106" t="s">
        <v>1275</v>
      </c>
      <c r="C142" t="s">
        <v>13353</v>
      </c>
    </row>
    <row r="143" spans="1:3" customFormat="1" x14ac:dyDescent="0.25">
      <c r="A143" s="56">
        <v>4301011364</v>
      </c>
      <c r="B143" s="106" t="s">
        <v>1275</v>
      </c>
      <c r="C143" t="s">
        <v>13354</v>
      </c>
    </row>
    <row r="144" spans="1:3" customFormat="1" x14ac:dyDescent="0.25">
      <c r="A144" s="56">
        <v>4301011319</v>
      </c>
      <c r="B144" s="106" t="s">
        <v>1276</v>
      </c>
      <c r="C144" t="s">
        <v>13355</v>
      </c>
    </row>
    <row r="145" spans="1:3" customFormat="1" x14ac:dyDescent="0.25">
      <c r="A145" s="56">
        <v>4301011320</v>
      </c>
      <c r="B145" s="106" t="s">
        <v>1277</v>
      </c>
      <c r="C145" t="s">
        <v>13356</v>
      </c>
    </row>
    <row r="146" spans="1:3" customFormat="1" x14ac:dyDescent="0.25">
      <c r="A146" s="56">
        <v>4301011322</v>
      </c>
      <c r="B146" s="106" t="s">
        <v>1278</v>
      </c>
      <c r="C146" t="s">
        <v>13357</v>
      </c>
    </row>
    <row r="147" spans="1:3" customFormat="1" x14ac:dyDescent="0.25">
      <c r="A147" s="56">
        <v>4301011321</v>
      </c>
      <c r="B147" s="106" t="s">
        <v>1278</v>
      </c>
      <c r="C147" t="s">
        <v>13358</v>
      </c>
    </row>
    <row r="148" spans="1:3" customFormat="1" x14ac:dyDescent="0.25">
      <c r="A148" s="56">
        <v>4301011396</v>
      </c>
      <c r="B148" s="106" t="s">
        <v>1278</v>
      </c>
      <c r="C148" t="s">
        <v>13359</v>
      </c>
    </row>
    <row r="149" spans="1:3" customFormat="1" x14ac:dyDescent="0.25">
      <c r="A149" s="56">
        <v>4301011323</v>
      </c>
      <c r="B149" s="106" t="s">
        <v>1279</v>
      </c>
      <c r="C149" t="s">
        <v>13360</v>
      </c>
    </row>
    <row r="150" spans="1:3" customFormat="1" x14ac:dyDescent="0.25">
      <c r="A150" s="56">
        <v>4301011328</v>
      </c>
      <c r="B150" s="106" t="s">
        <v>1279</v>
      </c>
      <c r="C150" t="s">
        <v>13361</v>
      </c>
    </row>
    <row r="151" spans="1:3" customFormat="1" x14ac:dyDescent="0.25">
      <c r="A151" s="56">
        <v>4301011337</v>
      </c>
      <c r="B151" s="106" t="s">
        <v>1279</v>
      </c>
      <c r="C151" t="s">
        <v>13362</v>
      </c>
    </row>
    <row r="152" spans="1:3" customFormat="1" x14ac:dyDescent="0.25">
      <c r="A152" s="56">
        <v>4301031154</v>
      </c>
      <c r="B152" s="106" t="s">
        <v>1280</v>
      </c>
      <c r="C152" t="s">
        <v>13363</v>
      </c>
    </row>
    <row r="153" spans="1:3" customFormat="1" x14ac:dyDescent="0.25">
      <c r="A153" s="56">
        <v>4301030878</v>
      </c>
      <c r="B153" s="106" t="s">
        <v>1282</v>
      </c>
      <c r="C153" t="s">
        <v>13364</v>
      </c>
    </row>
    <row r="154" spans="1:3" customFormat="1" x14ac:dyDescent="0.25">
      <c r="A154" s="56">
        <v>4301031153</v>
      </c>
      <c r="B154" s="106" t="s">
        <v>1203</v>
      </c>
      <c r="C154" t="s">
        <v>13365</v>
      </c>
    </row>
    <row r="155" spans="1:3" customFormat="1" x14ac:dyDescent="0.25">
      <c r="A155" s="56">
        <v>4301011049</v>
      </c>
      <c r="B155" s="106" t="s">
        <v>1283</v>
      </c>
      <c r="C155" t="s">
        <v>13366</v>
      </c>
    </row>
    <row r="156" spans="1:3" customFormat="1" x14ac:dyDescent="0.25">
      <c r="A156" s="56">
        <v>4301011050</v>
      </c>
      <c r="B156" s="106" t="s">
        <v>1283</v>
      </c>
      <c r="C156" t="s">
        <v>13367</v>
      </c>
    </row>
    <row r="157" spans="1:3" customFormat="1" x14ac:dyDescent="0.25">
      <c r="A157" s="56">
        <v>4301011051</v>
      </c>
      <c r="B157" s="106" t="s">
        <v>1283</v>
      </c>
      <c r="C157" t="s">
        <v>13368</v>
      </c>
    </row>
    <row r="158" spans="1:3" customFormat="1" x14ac:dyDescent="0.25">
      <c r="A158" s="56">
        <v>4301060282</v>
      </c>
      <c r="B158" s="106" t="s">
        <v>1284</v>
      </c>
      <c r="C158" t="s">
        <v>13369</v>
      </c>
    </row>
    <row r="159" spans="1:3" customFormat="1" x14ac:dyDescent="0.25">
      <c r="A159" s="56">
        <v>4301060286</v>
      </c>
      <c r="B159" s="106" t="s">
        <v>1284</v>
      </c>
      <c r="C159" t="s">
        <v>13370</v>
      </c>
    </row>
    <row r="160" spans="1:3" customFormat="1" x14ac:dyDescent="0.25">
      <c r="A160" s="56">
        <v>4301060328</v>
      </c>
      <c r="B160" s="106" t="s">
        <v>1284</v>
      </c>
      <c r="C160" t="s">
        <v>13371</v>
      </c>
    </row>
    <row r="161" spans="1:3" customFormat="1" x14ac:dyDescent="0.25">
      <c r="A161" s="56">
        <v>4301060331</v>
      </c>
      <c r="B161" s="106" t="s">
        <v>1284</v>
      </c>
      <c r="C161" t="s">
        <v>13372</v>
      </c>
    </row>
    <row r="162" spans="1:3" customFormat="1" x14ac:dyDescent="0.25">
      <c r="A162" s="56">
        <v>4301051143</v>
      </c>
      <c r="B162" s="106" t="s">
        <v>1285</v>
      </c>
      <c r="C162" t="s">
        <v>13373</v>
      </c>
    </row>
    <row r="163" spans="1:3" customFormat="1" x14ac:dyDescent="0.25">
      <c r="A163" s="56">
        <v>4301051142</v>
      </c>
      <c r="B163" s="106" t="s">
        <v>1285</v>
      </c>
      <c r="C163" t="s">
        <v>13374</v>
      </c>
    </row>
    <row r="164" spans="1:3" customFormat="1" x14ac:dyDescent="0.25">
      <c r="A164" s="56">
        <v>4301051108</v>
      </c>
      <c r="B164" s="106" t="s">
        <v>1215</v>
      </c>
      <c r="C164" t="s">
        <v>13375</v>
      </c>
    </row>
    <row r="165" spans="1:3" customFormat="1" x14ac:dyDescent="0.25">
      <c r="A165" s="56">
        <v>4301051109</v>
      </c>
      <c r="B165" s="106" t="s">
        <v>1215</v>
      </c>
      <c r="C165" t="s">
        <v>13376</v>
      </c>
    </row>
    <row r="166" spans="1:3" customFormat="1" x14ac:dyDescent="0.25">
      <c r="A166" s="56">
        <v>4301011009</v>
      </c>
      <c r="B166" s="106" t="s">
        <v>13096</v>
      </c>
      <c r="C166" t="s">
        <v>13377</v>
      </c>
    </row>
    <row r="167" spans="1:3" customFormat="1" x14ac:dyDescent="0.25">
      <c r="A167" s="56">
        <v>4301130561</v>
      </c>
      <c r="B167" s="106" t="s">
        <v>1319</v>
      </c>
      <c r="C167" t="s">
        <v>13378</v>
      </c>
    </row>
    <row r="168" spans="1:3" customFormat="1" x14ac:dyDescent="0.25">
      <c r="A168" s="56">
        <v>4301070874</v>
      </c>
      <c r="B168" s="106" t="s">
        <v>1219</v>
      </c>
      <c r="C168" t="s">
        <v>13379</v>
      </c>
    </row>
    <row r="169" spans="1:3" customFormat="1" x14ac:dyDescent="0.25">
      <c r="A169" s="56">
        <v>4301030233</v>
      </c>
      <c r="B169" s="106" t="s">
        <v>1202</v>
      </c>
      <c r="C169" t="s">
        <v>13380</v>
      </c>
    </row>
    <row r="170" spans="1:3" customFormat="1" x14ac:dyDescent="0.25">
      <c r="A170" s="56">
        <v>4301160001</v>
      </c>
      <c r="B170" s="106" t="s">
        <v>1286</v>
      </c>
      <c r="C170" t="s">
        <v>13381</v>
      </c>
    </row>
    <row r="171" spans="1:3" customFormat="1" x14ac:dyDescent="0.25">
      <c r="A171" s="56">
        <v>4301070755</v>
      </c>
      <c r="B171" s="106" t="s">
        <v>1220</v>
      </c>
      <c r="C171" t="s">
        <v>13382</v>
      </c>
    </row>
    <row r="172" spans="1:3" customFormat="1" x14ac:dyDescent="0.25">
      <c r="A172" s="56">
        <v>4301011349</v>
      </c>
      <c r="B172" s="106" t="s">
        <v>1287</v>
      </c>
      <c r="C172" t="s">
        <v>13383</v>
      </c>
    </row>
    <row r="173" spans="1:3" customFormat="1" x14ac:dyDescent="0.25">
      <c r="A173" s="56">
        <v>4301011348</v>
      </c>
      <c r="B173" s="106" t="s">
        <v>1287</v>
      </c>
      <c r="C173" t="s">
        <v>13384</v>
      </c>
    </row>
    <row r="174" spans="1:3" customFormat="1" x14ac:dyDescent="0.25">
      <c r="A174" s="56">
        <v>4301011350</v>
      </c>
      <c r="B174" s="106" t="s">
        <v>1288</v>
      </c>
      <c r="C174" t="s">
        <v>13385</v>
      </c>
    </row>
    <row r="175" spans="1:3" customFormat="1" x14ac:dyDescent="0.25">
      <c r="A175" s="56">
        <v>4301011352</v>
      </c>
      <c r="B175" s="106" t="s">
        <v>1288</v>
      </c>
      <c r="C175" t="s">
        <v>13386</v>
      </c>
    </row>
    <row r="176" spans="1:3" customFormat="1" x14ac:dyDescent="0.25">
      <c r="A176" s="56">
        <v>4301030232</v>
      </c>
      <c r="B176" s="106" t="s">
        <v>1289</v>
      </c>
      <c r="C176" t="s">
        <v>13387</v>
      </c>
    </row>
    <row r="177" spans="1:3" customFormat="1" x14ac:dyDescent="0.25">
      <c r="A177" s="56">
        <v>4301030235</v>
      </c>
      <c r="B177" s="106" t="s">
        <v>1290</v>
      </c>
      <c r="C177" t="s">
        <v>12255</v>
      </c>
    </row>
    <row r="178" spans="1:3" customFormat="1" x14ac:dyDescent="0.25">
      <c r="A178" s="81">
        <v>4301020200</v>
      </c>
      <c r="B178" s="106" t="s">
        <v>1292</v>
      </c>
      <c r="C178" t="s">
        <v>13388</v>
      </c>
    </row>
    <row r="179" spans="1:3" x14ac:dyDescent="0.25">
      <c r="A179" s="83">
        <v>4301020202</v>
      </c>
      <c r="B179" s="106" t="s">
        <v>1292</v>
      </c>
      <c r="C179" s="80" t="s">
        <v>13389</v>
      </c>
    </row>
    <row r="180" spans="1:3" x14ac:dyDescent="0.25">
      <c r="A180" s="83">
        <v>4301130007</v>
      </c>
      <c r="B180" s="106" t="s">
        <v>12261</v>
      </c>
      <c r="C180" s="80" t="s">
        <v>12262</v>
      </c>
    </row>
    <row r="181" spans="1:3" x14ac:dyDescent="0.25">
      <c r="A181" s="83">
        <v>4301130003</v>
      </c>
      <c r="B181" s="106" t="s">
        <v>1320</v>
      </c>
      <c r="C181" s="80" t="s">
        <v>12259</v>
      </c>
    </row>
    <row r="182" spans="1:3" x14ac:dyDescent="0.25">
      <c r="A182" s="83">
        <v>4301130006</v>
      </c>
      <c r="B182" s="106" t="s">
        <v>1321</v>
      </c>
      <c r="C182" s="80" t="s">
        <v>12260</v>
      </c>
    </row>
    <row r="183" spans="1:3" x14ac:dyDescent="0.25">
      <c r="A183" s="83">
        <v>4301050697</v>
      </c>
      <c r="B183" s="106" t="s">
        <v>13097</v>
      </c>
      <c r="C183" s="80" t="s">
        <v>13390</v>
      </c>
    </row>
    <row r="184" spans="1:3" x14ac:dyDescent="0.25">
      <c r="A184" s="83">
        <v>4301070634</v>
      </c>
      <c r="B184" s="106" t="s">
        <v>13097</v>
      </c>
      <c r="C184" s="80" t="s">
        <v>13391</v>
      </c>
    </row>
    <row r="185" spans="1:3" x14ac:dyDescent="0.25">
      <c r="A185" s="83">
        <v>4301130500</v>
      </c>
      <c r="B185" s="106" t="s">
        <v>13097</v>
      </c>
      <c r="C185" s="80" t="s">
        <v>13392</v>
      </c>
    </row>
    <row r="186" spans="1:3" x14ac:dyDescent="0.25">
      <c r="A186" s="83">
        <v>4301030830</v>
      </c>
      <c r="B186" s="106" t="s">
        <v>13097</v>
      </c>
      <c r="C186" s="80" t="s">
        <v>13393</v>
      </c>
    </row>
    <row r="187" spans="1:3" x14ac:dyDescent="0.25">
      <c r="A187" s="83">
        <v>4301010833</v>
      </c>
      <c r="B187" s="106" t="s">
        <v>13097</v>
      </c>
      <c r="C187" s="80" t="s">
        <v>13394</v>
      </c>
    </row>
    <row r="188" spans="1:3" x14ac:dyDescent="0.25">
      <c r="A188" s="83">
        <v>4301011331</v>
      </c>
      <c r="B188" s="106" t="s">
        <v>1281</v>
      </c>
      <c r="C188" s="80" t="s">
        <v>13395</v>
      </c>
    </row>
    <row r="189" spans="1:3" x14ac:dyDescent="0.25">
      <c r="A189" s="83">
        <v>4301011329</v>
      </c>
      <c r="B189" s="106" t="s">
        <v>1281</v>
      </c>
      <c r="C189" s="80" t="s">
        <v>13396</v>
      </c>
    </row>
    <row r="190" spans="1:3" x14ac:dyDescent="0.25">
      <c r="A190" s="83">
        <v>4301051111</v>
      </c>
      <c r="B190" s="106" t="s">
        <v>1293</v>
      </c>
      <c r="C190" s="80" t="s">
        <v>13397</v>
      </c>
    </row>
    <row r="191" spans="1:3" x14ac:dyDescent="0.25">
      <c r="A191" s="83">
        <v>4301051300</v>
      </c>
      <c r="B191" s="106" t="s">
        <v>1293</v>
      </c>
      <c r="C191" s="80" t="s">
        <v>13398</v>
      </c>
    </row>
    <row r="192" spans="1:3" x14ac:dyDescent="0.25">
      <c r="A192" s="83">
        <v>4301011327</v>
      </c>
      <c r="B192" s="106" t="s">
        <v>1294</v>
      </c>
      <c r="C192" s="80" t="s">
        <v>13399</v>
      </c>
    </row>
    <row r="193" spans="1:3" x14ac:dyDescent="0.25">
      <c r="A193" s="83">
        <v>4301011140</v>
      </c>
      <c r="B193" s="106" t="s">
        <v>1295</v>
      </c>
      <c r="C193" s="80" t="s">
        <v>13400</v>
      </c>
    </row>
    <row r="194" spans="1:3" x14ac:dyDescent="0.25">
      <c r="A194" s="83">
        <v>4301011365</v>
      </c>
      <c r="B194" s="106" t="s">
        <v>1295</v>
      </c>
      <c r="C194" s="80" t="s">
        <v>13401</v>
      </c>
    </row>
    <row r="195" spans="1:3" x14ac:dyDescent="0.25">
      <c r="A195" s="83">
        <v>4301011143</v>
      </c>
      <c r="B195" s="106" t="s">
        <v>1211</v>
      </c>
      <c r="C195" s="80" t="s">
        <v>13402</v>
      </c>
    </row>
    <row r="196" spans="1:3" x14ac:dyDescent="0.25">
      <c r="A196" s="83">
        <v>4301011371</v>
      </c>
      <c r="B196" s="106" t="s">
        <v>1211</v>
      </c>
      <c r="C196" s="80" t="s">
        <v>13403</v>
      </c>
    </row>
    <row r="197" spans="1:3" x14ac:dyDescent="0.25">
      <c r="A197" s="83">
        <v>4301070768</v>
      </c>
      <c r="B197" s="106" t="s">
        <v>1322</v>
      </c>
      <c r="C197" s="80" t="s">
        <v>13404</v>
      </c>
    </row>
    <row r="198" spans="1:3" x14ac:dyDescent="0.25">
      <c r="A198" s="83">
        <v>4301070769</v>
      </c>
      <c r="B198" s="106" t="s">
        <v>1206</v>
      </c>
      <c r="C198" s="80" t="s">
        <v>13405</v>
      </c>
    </row>
    <row r="199" spans="1:3" x14ac:dyDescent="0.25">
      <c r="A199" s="83">
        <v>4301020172</v>
      </c>
      <c r="B199" s="106" t="s">
        <v>1201</v>
      </c>
      <c r="C199" s="80" t="s">
        <v>13406</v>
      </c>
    </row>
    <row r="200" spans="1:3" x14ac:dyDescent="0.25">
      <c r="A200" s="83">
        <v>4301020173</v>
      </c>
      <c r="B200" s="106" t="s">
        <v>1201</v>
      </c>
      <c r="C200" s="80" t="s">
        <v>13407</v>
      </c>
    </row>
    <row r="201" spans="1:3" x14ac:dyDescent="0.25">
      <c r="A201" s="83">
        <v>4301060291</v>
      </c>
      <c r="B201" s="106" t="s">
        <v>1296</v>
      </c>
      <c r="C201" s="80" t="s">
        <v>13408</v>
      </c>
    </row>
    <row r="202" spans="1:3" x14ac:dyDescent="0.25">
      <c r="A202" s="83">
        <v>4301011142</v>
      </c>
      <c r="B202" s="106" t="s">
        <v>1189</v>
      </c>
      <c r="C202" s="80" t="s">
        <v>13409</v>
      </c>
    </row>
    <row r="203" spans="1:3" x14ac:dyDescent="0.25">
      <c r="A203" s="83">
        <v>4301011190</v>
      </c>
      <c r="B203" s="106" t="s">
        <v>1297</v>
      </c>
      <c r="C203" s="80" t="s">
        <v>13410</v>
      </c>
    </row>
    <row r="204" spans="1:3" x14ac:dyDescent="0.25">
      <c r="A204" s="83">
        <v>4301020179</v>
      </c>
      <c r="B204" s="106" t="s">
        <v>1298</v>
      </c>
      <c r="C204" s="80" t="s">
        <v>13411</v>
      </c>
    </row>
    <row r="205" spans="1:3" x14ac:dyDescent="0.25">
      <c r="A205" s="83">
        <v>4301020182</v>
      </c>
      <c r="B205" s="106" t="s">
        <v>1298</v>
      </c>
      <c r="C205" s="80" t="s">
        <v>13412</v>
      </c>
    </row>
    <row r="206" spans="1:3" x14ac:dyDescent="0.25">
      <c r="A206" s="83">
        <v>4301020166</v>
      </c>
      <c r="B206" s="106" t="s">
        <v>1299</v>
      </c>
      <c r="C206" s="80" t="s">
        <v>13413</v>
      </c>
    </row>
    <row r="207" spans="1:3" x14ac:dyDescent="0.25">
      <c r="A207" s="83">
        <v>4301136001</v>
      </c>
      <c r="B207" s="106" t="s">
        <v>1323</v>
      </c>
      <c r="C207" s="80" t="s">
        <v>13414</v>
      </c>
    </row>
    <row r="208" spans="1:3" x14ac:dyDescent="0.25">
      <c r="A208" s="83">
        <v>4301135004</v>
      </c>
      <c r="B208" s="106" t="s">
        <v>1324</v>
      </c>
      <c r="C208" s="80" t="s">
        <v>13415</v>
      </c>
    </row>
    <row r="209" spans="1:3" x14ac:dyDescent="0.25">
      <c r="A209" s="83">
        <v>4301032013</v>
      </c>
      <c r="B209" s="106" t="s">
        <v>1335</v>
      </c>
      <c r="C209" s="80" t="s">
        <v>13416</v>
      </c>
    </row>
    <row r="210" spans="1:3" x14ac:dyDescent="0.25">
      <c r="A210" s="83">
        <v>4301170002</v>
      </c>
      <c r="B210" s="106" t="s">
        <v>1334</v>
      </c>
      <c r="C210" s="80" t="s">
        <v>13417</v>
      </c>
    </row>
    <row r="211" spans="1:3" x14ac:dyDescent="0.25">
      <c r="A211" s="83">
        <v>4301070835</v>
      </c>
      <c r="B211" s="106" t="s">
        <v>1221</v>
      </c>
      <c r="C211" s="80" t="s">
        <v>13418</v>
      </c>
    </row>
    <row r="212" spans="1:3" x14ac:dyDescent="0.25">
      <c r="A212" s="83">
        <v>4301070918</v>
      </c>
      <c r="B212" s="106" t="s">
        <v>1221</v>
      </c>
      <c r="C212" s="80" t="s">
        <v>13419</v>
      </c>
    </row>
    <row r="213" spans="1:3" x14ac:dyDescent="0.25">
      <c r="A213" s="83">
        <v>4301070837</v>
      </c>
      <c r="B213" s="106" t="s">
        <v>1223</v>
      </c>
      <c r="C213" s="80" t="s">
        <v>13420</v>
      </c>
    </row>
    <row r="214" spans="1:3" x14ac:dyDescent="0.25">
      <c r="A214" s="83">
        <v>4301070916</v>
      </c>
      <c r="B214" s="106" t="s">
        <v>1223</v>
      </c>
      <c r="C214" s="80" t="s">
        <v>13421</v>
      </c>
    </row>
    <row r="215" spans="1:3" x14ac:dyDescent="0.25">
      <c r="A215" s="83">
        <v>4301070838</v>
      </c>
      <c r="B215" s="106" t="s">
        <v>1224</v>
      </c>
      <c r="C215" s="80" t="s">
        <v>13422</v>
      </c>
    </row>
    <row r="216" spans="1:3" x14ac:dyDescent="0.25">
      <c r="A216" s="83">
        <v>4301070919</v>
      </c>
      <c r="B216" s="106" t="s">
        <v>1224</v>
      </c>
      <c r="C216" s="80" t="s">
        <v>13423</v>
      </c>
    </row>
    <row r="217" spans="1:3" x14ac:dyDescent="0.25">
      <c r="A217" s="83">
        <v>4301070836</v>
      </c>
      <c r="B217" s="106" t="s">
        <v>1222</v>
      </c>
      <c r="C217" s="80" t="s">
        <v>13424</v>
      </c>
    </row>
    <row r="218" spans="1:3" x14ac:dyDescent="0.25">
      <c r="A218" s="83">
        <v>4301070923</v>
      </c>
      <c r="B218" s="106" t="s">
        <v>1222</v>
      </c>
      <c r="C218" s="80" t="s">
        <v>13425</v>
      </c>
    </row>
    <row r="219" spans="1:3" customFormat="1" x14ac:dyDescent="0.25">
      <c r="A219" s="56">
        <v>4301030368</v>
      </c>
      <c r="B219" s="106" t="s">
        <v>1300</v>
      </c>
      <c r="C219" t="s">
        <v>13426</v>
      </c>
    </row>
    <row r="220" spans="1:3" customFormat="1" x14ac:dyDescent="0.25">
      <c r="A220" s="56">
        <v>4301031127</v>
      </c>
      <c r="B220" s="106" t="s">
        <v>1300</v>
      </c>
      <c r="C220" t="s">
        <v>13427</v>
      </c>
    </row>
    <row r="221" spans="1:3" customFormat="1" x14ac:dyDescent="0.25">
      <c r="A221" s="56">
        <v>4301060296</v>
      </c>
      <c r="B221" s="106" t="s">
        <v>1301</v>
      </c>
      <c r="C221" t="s">
        <v>13428</v>
      </c>
    </row>
    <row r="222" spans="1:3" customFormat="1" x14ac:dyDescent="0.25">
      <c r="A222" s="56">
        <v>4301060297</v>
      </c>
      <c r="B222" s="106" t="s">
        <v>1301</v>
      </c>
      <c r="C222" t="s">
        <v>13429</v>
      </c>
    </row>
    <row r="223" spans="1:3" customFormat="1" x14ac:dyDescent="0.25">
      <c r="A223" s="56">
        <v>4301060329</v>
      </c>
      <c r="B223" s="106" t="s">
        <v>1301</v>
      </c>
      <c r="C223" t="s">
        <v>13430</v>
      </c>
    </row>
    <row r="224" spans="1:3" customFormat="1" x14ac:dyDescent="0.25">
      <c r="A224" s="56">
        <v>4301060332</v>
      </c>
      <c r="B224" s="106" t="s">
        <v>1301</v>
      </c>
      <c r="C224" t="s">
        <v>13431</v>
      </c>
    </row>
    <row r="225" spans="1:3" customFormat="1" x14ac:dyDescent="0.25">
      <c r="A225" s="56">
        <v>4301136003</v>
      </c>
      <c r="B225" s="106" t="s">
        <v>1325</v>
      </c>
      <c r="C225" t="s">
        <v>13432</v>
      </c>
    </row>
    <row r="226" spans="1:3" customFormat="1" x14ac:dyDescent="0.25">
      <c r="A226" s="56">
        <v>4301011324</v>
      </c>
      <c r="B226" s="106" t="s">
        <v>1302</v>
      </c>
      <c r="C226" t="s">
        <v>13433</v>
      </c>
    </row>
    <row r="227" spans="1:3" customFormat="1" x14ac:dyDescent="0.25">
      <c r="A227" s="56">
        <v>4301051291</v>
      </c>
      <c r="B227" s="106" t="s">
        <v>1265</v>
      </c>
      <c r="C227" t="s">
        <v>13330</v>
      </c>
    </row>
    <row r="228" spans="1:3" customFormat="1" x14ac:dyDescent="0.25">
      <c r="A228" s="56">
        <v>4301051286</v>
      </c>
      <c r="B228" s="106" t="s">
        <v>1265</v>
      </c>
      <c r="C228" t="s">
        <v>13329</v>
      </c>
    </row>
    <row r="229" spans="1:3" customFormat="1" x14ac:dyDescent="0.25">
      <c r="A229" s="56">
        <v>4301011126</v>
      </c>
      <c r="B229" s="106" t="s">
        <v>1306</v>
      </c>
      <c r="C229" t="s">
        <v>13436</v>
      </c>
    </row>
    <row r="230" spans="1:3" customFormat="1" x14ac:dyDescent="0.25">
      <c r="A230" s="56">
        <v>4301011130</v>
      </c>
      <c r="B230" s="106" t="s">
        <v>1306</v>
      </c>
      <c r="C230" t="s">
        <v>13437</v>
      </c>
    </row>
    <row r="231" spans="1:3" customFormat="1" x14ac:dyDescent="0.25">
      <c r="A231" s="56">
        <v>4301011131</v>
      </c>
      <c r="B231" s="106" t="s">
        <v>1306</v>
      </c>
      <c r="C231" t="s">
        <v>13438</v>
      </c>
    </row>
    <row r="232" spans="1:3" customFormat="1" x14ac:dyDescent="0.25">
      <c r="A232" s="56">
        <v>4301070839</v>
      </c>
      <c r="B232" s="106" t="s">
        <v>1226</v>
      </c>
      <c r="C232" t="s">
        <v>13439</v>
      </c>
    </row>
    <row r="233" spans="1:3" customFormat="1" x14ac:dyDescent="0.25">
      <c r="A233" s="56">
        <v>4301070922</v>
      </c>
      <c r="B233" s="106" t="s">
        <v>1226</v>
      </c>
      <c r="C233" t="s">
        <v>13440</v>
      </c>
    </row>
    <row r="234" spans="1:3" customFormat="1" x14ac:dyDescent="0.25">
      <c r="A234" s="56">
        <v>4301070898</v>
      </c>
      <c r="B234" s="106" t="s">
        <v>1225</v>
      </c>
      <c r="C234" t="s">
        <v>13441</v>
      </c>
    </row>
    <row r="235" spans="1:3" customFormat="1" x14ac:dyDescent="0.25">
      <c r="A235" s="56">
        <v>4301070903</v>
      </c>
      <c r="B235" s="106" t="s">
        <v>1225</v>
      </c>
      <c r="C235" t="s">
        <v>13442</v>
      </c>
    </row>
    <row r="236" spans="1:3" customFormat="1" x14ac:dyDescent="0.25">
      <c r="A236" s="56">
        <v>4301136004</v>
      </c>
      <c r="B236" s="106" t="s">
        <v>1326</v>
      </c>
      <c r="C236" t="s">
        <v>13443</v>
      </c>
    </row>
    <row r="237" spans="1:3" customFormat="1" x14ac:dyDescent="0.25">
      <c r="A237" s="56">
        <v>4301135005</v>
      </c>
      <c r="B237" s="106" t="s">
        <v>1327</v>
      </c>
      <c r="C237" t="s">
        <v>13444</v>
      </c>
    </row>
    <row r="238" spans="1:3" customFormat="1" x14ac:dyDescent="0.25">
      <c r="A238" s="56">
        <v>4301135008</v>
      </c>
      <c r="B238" s="106" t="s">
        <v>1329</v>
      </c>
      <c r="C238" t="s">
        <v>13445</v>
      </c>
    </row>
    <row r="239" spans="1:3" customFormat="1" x14ac:dyDescent="0.25">
      <c r="A239" s="56">
        <v>4301135006</v>
      </c>
      <c r="B239" s="106" t="s">
        <v>12267</v>
      </c>
      <c r="C239" t="s">
        <v>13446</v>
      </c>
    </row>
    <row r="240" spans="1:3" customFormat="1" x14ac:dyDescent="0.25">
      <c r="A240" s="56">
        <v>4301135007</v>
      </c>
      <c r="B240" s="106" t="s">
        <v>1328</v>
      </c>
      <c r="C240" t="s">
        <v>13447</v>
      </c>
    </row>
    <row r="241" spans="1:3" customFormat="1" x14ac:dyDescent="0.25">
      <c r="A241" s="56">
        <v>4301135009</v>
      </c>
      <c r="B241" s="106" t="s">
        <v>1330</v>
      </c>
      <c r="C241" t="s">
        <v>13448</v>
      </c>
    </row>
    <row r="242" spans="1:3" customFormat="1" x14ac:dyDescent="0.25">
      <c r="A242" s="56">
        <v>4301135016</v>
      </c>
      <c r="B242" s="106" t="s">
        <v>1330</v>
      </c>
      <c r="C242" t="s">
        <v>13449</v>
      </c>
    </row>
    <row r="243" spans="1:3" customFormat="1" x14ac:dyDescent="0.25">
      <c r="A243" s="56">
        <v>4301135011</v>
      </c>
      <c r="B243" s="106" t="s">
        <v>1331</v>
      </c>
      <c r="C243" t="s">
        <v>13450</v>
      </c>
    </row>
    <row r="244" spans="1:3" customFormat="1" x14ac:dyDescent="0.25">
      <c r="A244" s="56">
        <v>4301135014</v>
      </c>
      <c r="B244" s="106" t="s">
        <v>1331</v>
      </c>
      <c r="C244" t="s">
        <v>13451</v>
      </c>
    </row>
    <row r="245" spans="1:3" customFormat="1" x14ac:dyDescent="0.25">
      <c r="A245" s="56">
        <v>4301135010</v>
      </c>
      <c r="B245" s="106" t="s">
        <v>12268</v>
      </c>
      <c r="C245" t="s">
        <v>13452</v>
      </c>
    </row>
    <row r="246" spans="1:3" customFormat="1" x14ac:dyDescent="0.25">
      <c r="A246" s="56">
        <v>4301135015</v>
      </c>
      <c r="B246" s="106" t="s">
        <v>1332</v>
      </c>
      <c r="C246" t="s">
        <v>13453</v>
      </c>
    </row>
    <row r="247" spans="1:3" customFormat="1" x14ac:dyDescent="0.25">
      <c r="A247" s="56">
        <v>4301032015</v>
      </c>
      <c r="B247" s="106" t="s">
        <v>1304</v>
      </c>
      <c r="C247" t="s">
        <v>13454</v>
      </c>
    </row>
    <row r="248" spans="1:3" customFormat="1" x14ac:dyDescent="0.25">
      <c r="A248" s="56">
        <v>4301032018</v>
      </c>
      <c r="B248" s="106" t="s">
        <v>1304</v>
      </c>
      <c r="C248" t="s">
        <v>13455</v>
      </c>
    </row>
    <row r="249" spans="1:3" customFormat="1" x14ac:dyDescent="0.25">
      <c r="A249" s="56">
        <v>4301011302</v>
      </c>
      <c r="B249" s="106" t="s">
        <v>1305</v>
      </c>
      <c r="C249" t="s">
        <v>13456</v>
      </c>
    </row>
    <row r="250" spans="1:3" customFormat="1" x14ac:dyDescent="0.25">
      <c r="A250" s="56">
        <v>4301011363</v>
      </c>
      <c r="B250" s="106" t="s">
        <v>1305</v>
      </c>
      <c r="C250" t="s">
        <v>13457</v>
      </c>
    </row>
    <row r="251" spans="1:3" customFormat="1" x14ac:dyDescent="0.25">
      <c r="A251" s="56">
        <v>4301051097</v>
      </c>
      <c r="B251" s="106" t="s">
        <v>1307</v>
      </c>
      <c r="C251" t="s">
        <v>13458</v>
      </c>
    </row>
    <row r="252" spans="1:3" customFormat="1" x14ac:dyDescent="0.25">
      <c r="A252" s="56">
        <v>4301051125</v>
      </c>
      <c r="B252" s="106" t="s">
        <v>1307</v>
      </c>
      <c r="C252" t="s">
        <v>13459</v>
      </c>
    </row>
    <row r="253" spans="1:3" customFormat="1" x14ac:dyDescent="0.25">
      <c r="A253" s="56">
        <v>4301011301</v>
      </c>
      <c r="B253" s="106" t="s">
        <v>12273</v>
      </c>
      <c r="C253" t="s">
        <v>13460</v>
      </c>
    </row>
    <row r="254" spans="1:3" customFormat="1" x14ac:dyDescent="0.25">
      <c r="A254" s="56">
        <v>4301051176</v>
      </c>
      <c r="B254" s="106" t="s">
        <v>12305</v>
      </c>
      <c r="C254" t="s">
        <v>13461</v>
      </c>
    </row>
    <row r="255" spans="1:3" customFormat="1" x14ac:dyDescent="0.25">
      <c r="A255" s="56">
        <v>4301051178</v>
      </c>
      <c r="B255" s="106" t="s">
        <v>12306</v>
      </c>
      <c r="C255" t="s">
        <v>13462</v>
      </c>
    </row>
    <row r="256" spans="1:3" customFormat="1" x14ac:dyDescent="0.25">
      <c r="A256" s="56">
        <v>4301031056</v>
      </c>
      <c r="B256" s="106" t="s">
        <v>1341</v>
      </c>
      <c r="C256" t="s">
        <v>13463</v>
      </c>
    </row>
    <row r="257" spans="1:3" customFormat="1" x14ac:dyDescent="0.25">
      <c r="A257" s="56">
        <v>4301031117</v>
      </c>
      <c r="B257" s="106" t="s">
        <v>1341</v>
      </c>
      <c r="C257" t="s">
        <v>13464</v>
      </c>
    </row>
    <row r="258" spans="1:3" customFormat="1" x14ac:dyDescent="0.25">
      <c r="A258" s="56">
        <v>4301031118</v>
      </c>
      <c r="B258" s="106" t="s">
        <v>1308</v>
      </c>
      <c r="C258" t="s">
        <v>13465</v>
      </c>
    </row>
    <row r="259" spans="1:3" customFormat="1" x14ac:dyDescent="0.25">
      <c r="A259" s="56">
        <v>4301031120</v>
      </c>
      <c r="B259" s="106" t="s">
        <v>1340</v>
      </c>
      <c r="C259" t="s">
        <v>13466</v>
      </c>
    </row>
    <row r="260" spans="1:3" customFormat="1" x14ac:dyDescent="0.25">
      <c r="A260" s="56">
        <v>4301070796</v>
      </c>
      <c r="B260" s="106" t="s">
        <v>1333</v>
      </c>
      <c r="C260" t="s">
        <v>13467</v>
      </c>
    </row>
    <row r="261" spans="1:3" customFormat="1" x14ac:dyDescent="0.25">
      <c r="A261" s="56">
        <v>4301070797</v>
      </c>
      <c r="B261" s="106" t="s">
        <v>1344</v>
      </c>
      <c r="C261" t="s">
        <v>13468</v>
      </c>
    </row>
    <row r="262" spans="1:3" customFormat="1" x14ac:dyDescent="0.25">
      <c r="A262" s="56">
        <v>4301060324</v>
      </c>
      <c r="B262" s="106" t="s">
        <v>13098</v>
      </c>
      <c r="C262" t="s">
        <v>13469</v>
      </c>
    </row>
    <row r="263" spans="1:3" customFormat="1" x14ac:dyDescent="0.25">
      <c r="A263" s="56">
        <v>4301011147</v>
      </c>
      <c r="B263" s="106" t="s">
        <v>12302</v>
      </c>
      <c r="C263" t="s">
        <v>13470</v>
      </c>
    </row>
    <row r="264" spans="1:3" customFormat="1" x14ac:dyDescent="0.25">
      <c r="A264" s="56">
        <v>4301011370</v>
      </c>
      <c r="B264" s="106" t="s">
        <v>12302</v>
      </c>
      <c r="C264" t="s">
        <v>13471</v>
      </c>
    </row>
    <row r="265" spans="1:3" customFormat="1" x14ac:dyDescent="0.25">
      <c r="A265" s="56">
        <v>4301011223</v>
      </c>
      <c r="B265" s="106" t="s">
        <v>1310</v>
      </c>
      <c r="C265" t="s">
        <v>13472</v>
      </c>
    </row>
    <row r="266" spans="1:3" customFormat="1" x14ac:dyDescent="0.25">
      <c r="A266" s="56">
        <v>4301011312</v>
      </c>
      <c r="B266" s="106" t="s">
        <v>1309</v>
      </c>
      <c r="C266" t="s">
        <v>13473</v>
      </c>
    </row>
    <row r="267" spans="1:3" customFormat="1" x14ac:dyDescent="0.25">
      <c r="A267" s="56">
        <v>4301011338</v>
      </c>
      <c r="B267" s="106" t="s">
        <v>1311</v>
      </c>
      <c r="C267" t="s">
        <v>13474</v>
      </c>
    </row>
    <row r="268" spans="1:3" customFormat="1" x14ac:dyDescent="0.25">
      <c r="A268" s="56">
        <v>4301051130</v>
      </c>
      <c r="B268" s="106" t="s">
        <v>1268</v>
      </c>
      <c r="C268" t="s">
        <v>13334</v>
      </c>
    </row>
    <row r="269" spans="1:3" customFormat="1" x14ac:dyDescent="0.25">
      <c r="A269" s="56">
        <v>4301051213</v>
      </c>
      <c r="B269" s="106" t="s">
        <v>12258</v>
      </c>
      <c r="C269" t="s">
        <v>13476</v>
      </c>
    </row>
    <row r="270" spans="1:3" customFormat="1" x14ac:dyDescent="0.25">
      <c r="A270" s="56">
        <v>4301051217</v>
      </c>
      <c r="B270" s="106" t="s">
        <v>12258</v>
      </c>
      <c r="C270" t="s">
        <v>13477</v>
      </c>
    </row>
    <row r="271" spans="1:3" customFormat="1" x14ac:dyDescent="0.25">
      <c r="A271" s="56">
        <v>4301020199</v>
      </c>
      <c r="B271" s="106" t="s">
        <v>1342</v>
      </c>
      <c r="C271" t="s">
        <v>13478</v>
      </c>
    </row>
    <row r="272" spans="1:3" customFormat="1" x14ac:dyDescent="0.25">
      <c r="A272" s="56">
        <v>4301011333</v>
      </c>
      <c r="B272" s="106" t="s">
        <v>1313</v>
      </c>
      <c r="C272" t="s">
        <v>13479</v>
      </c>
    </row>
    <row r="273" spans="1:3" customFormat="1" x14ac:dyDescent="0.25">
      <c r="A273" s="56">
        <v>4301051131</v>
      </c>
      <c r="B273" s="106" t="s">
        <v>1268</v>
      </c>
      <c r="C273" t="s">
        <v>13335</v>
      </c>
    </row>
    <row r="274" spans="1:3" customFormat="1" x14ac:dyDescent="0.25">
      <c r="A274" s="56">
        <v>4301051231</v>
      </c>
      <c r="B274" s="106" t="s">
        <v>13054</v>
      </c>
      <c r="C274" t="s">
        <v>13481</v>
      </c>
    </row>
    <row r="275" spans="1:3" customFormat="1" x14ac:dyDescent="0.25">
      <c r="A275" s="56">
        <v>4301070826</v>
      </c>
      <c r="B275" s="106" t="s">
        <v>1339</v>
      </c>
      <c r="C275" t="s">
        <v>13482</v>
      </c>
    </row>
    <row r="276" spans="1:3" customFormat="1" x14ac:dyDescent="0.25">
      <c r="A276" s="56">
        <v>4301133002</v>
      </c>
      <c r="B276" s="106" t="s">
        <v>1343</v>
      </c>
      <c r="C276" t="s">
        <v>13483</v>
      </c>
    </row>
    <row r="277" spans="1:3" customFormat="1" x14ac:dyDescent="0.25">
      <c r="A277" s="56">
        <v>4301051180</v>
      </c>
      <c r="B277" s="106" t="s">
        <v>12307</v>
      </c>
      <c r="C277" t="s">
        <v>13484</v>
      </c>
    </row>
    <row r="278" spans="1:3" customFormat="1" x14ac:dyDescent="0.25">
      <c r="A278" s="56">
        <v>4301051212</v>
      </c>
      <c r="B278" s="106" t="s">
        <v>12308</v>
      </c>
      <c r="C278" t="s">
        <v>13485</v>
      </c>
    </row>
    <row r="279" spans="1:3" customFormat="1" x14ac:dyDescent="0.25">
      <c r="A279" s="56">
        <v>4301070830</v>
      </c>
      <c r="B279" s="106" t="s">
        <v>1338</v>
      </c>
      <c r="C279" t="s">
        <v>13486</v>
      </c>
    </row>
    <row r="280" spans="1:3" customFormat="1" x14ac:dyDescent="0.25">
      <c r="A280" s="56">
        <v>4301070832</v>
      </c>
      <c r="B280" s="106" t="s">
        <v>1337</v>
      </c>
      <c r="C280" t="s">
        <v>13487</v>
      </c>
    </row>
    <row r="281" spans="1:3" customFormat="1" x14ac:dyDescent="0.25">
      <c r="A281" s="56">
        <v>4301051022</v>
      </c>
      <c r="B281" s="106" t="s">
        <v>12257</v>
      </c>
      <c r="C281" t="s">
        <v>13488</v>
      </c>
    </row>
    <row r="282" spans="1:3" customFormat="1" x14ac:dyDescent="0.25">
      <c r="A282" s="56">
        <v>4301051301</v>
      </c>
      <c r="B282" s="106" t="s">
        <v>12257</v>
      </c>
      <c r="C282" t="s">
        <v>13489</v>
      </c>
    </row>
    <row r="283" spans="1:3" customFormat="1" x14ac:dyDescent="0.25">
      <c r="A283" s="56">
        <v>4301070840</v>
      </c>
      <c r="B283" s="106" t="s">
        <v>12312</v>
      </c>
      <c r="C283" t="s">
        <v>12313</v>
      </c>
    </row>
    <row r="284" spans="1:3" customFormat="1" x14ac:dyDescent="0.25">
      <c r="A284" s="56">
        <v>4301070915</v>
      </c>
      <c r="B284" s="106" t="s">
        <v>12312</v>
      </c>
      <c r="C284" t="s">
        <v>13490</v>
      </c>
    </row>
    <row r="285" spans="1:3" customFormat="1" x14ac:dyDescent="0.25">
      <c r="A285" s="56">
        <v>4301070841</v>
      </c>
      <c r="B285" s="106" t="s">
        <v>12314</v>
      </c>
      <c r="C285" t="s">
        <v>12315</v>
      </c>
    </row>
    <row r="286" spans="1:3" customFormat="1" x14ac:dyDescent="0.25">
      <c r="A286" s="56">
        <v>4301070921</v>
      </c>
      <c r="B286" s="106" t="s">
        <v>12314</v>
      </c>
      <c r="C286" t="s">
        <v>13491</v>
      </c>
    </row>
    <row r="287" spans="1:3" customFormat="1" x14ac:dyDescent="0.25">
      <c r="A287" s="56">
        <v>4301070842</v>
      </c>
      <c r="B287" s="106" t="s">
        <v>12316</v>
      </c>
      <c r="C287" t="s">
        <v>12317</v>
      </c>
    </row>
    <row r="288" spans="1:3" customFormat="1" x14ac:dyDescent="0.25">
      <c r="A288" s="56">
        <v>4301070917</v>
      </c>
      <c r="B288" s="106" t="s">
        <v>12316</v>
      </c>
      <c r="C288" t="s">
        <v>13492</v>
      </c>
    </row>
    <row r="289" spans="1:3" customFormat="1" x14ac:dyDescent="0.25">
      <c r="A289" s="56">
        <v>4301070843</v>
      </c>
      <c r="B289" s="106" t="s">
        <v>12318</v>
      </c>
      <c r="C289" t="s">
        <v>12319</v>
      </c>
    </row>
    <row r="290" spans="1:3" customFormat="1" x14ac:dyDescent="0.25">
      <c r="A290" s="56">
        <v>4301070920</v>
      </c>
      <c r="B290" s="106" t="s">
        <v>12318</v>
      </c>
      <c r="C290" t="s">
        <v>13493</v>
      </c>
    </row>
    <row r="291" spans="1:3" customFormat="1" x14ac:dyDescent="0.25">
      <c r="A291" s="56">
        <v>4301031066</v>
      </c>
      <c r="B291" s="106" t="s">
        <v>12274</v>
      </c>
      <c r="C291" t="s">
        <v>13494</v>
      </c>
    </row>
    <row r="292" spans="1:3" customFormat="1" x14ac:dyDescent="0.25">
      <c r="A292" s="56">
        <v>4301132018</v>
      </c>
      <c r="B292" s="106" t="s">
        <v>12331</v>
      </c>
      <c r="C292" t="s">
        <v>12329</v>
      </c>
    </row>
    <row r="293" spans="1:3" customFormat="1" x14ac:dyDescent="0.25">
      <c r="A293" s="56">
        <v>4301132017</v>
      </c>
      <c r="B293" s="106" t="s">
        <v>12330</v>
      </c>
      <c r="C293" t="s">
        <v>13495</v>
      </c>
    </row>
    <row r="294" spans="1:3" customFormat="1" x14ac:dyDescent="0.25">
      <c r="A294" s="56">
        <v>4301070845</v>
      </c>
      <c r="B294" s="106" t="s">
        <v>12320</v>
      </c>
      <c r="C294" t="s">
        <v>13496</v>
      </c>
    </row>
    <row r="295" spans="1:3" customFormat="1" x14ac:dyDescent="0.25">
      <c r="A295" s="56">
        <v>4301070882</v>
      </c>
      <c r="B295" s="106" t="s">
        <v>1336</v>
      </c>
      <c r="C295" t="s">
        <v>13497</v>
      </c>
    </row>
    <row r="296" spans="1:3" customFormat="1" x14ac:dyDescent="0.25">
      <c r="A296" s="56">
        <v>4301051113</v>
      </c>
      <c r="B296" s="106" t="s">
        <v>12309</v>
      </c>
      <c r="C296" t="s">
        <v>13498</v>
      </c>
    </row>
    <row r="297" spans="1:3" customFormat="1" x14ac:dyDescent="0.25">
      <c r="A297" s="56">
        <v>4301051283</v>
      </c>
      <c r="B297" s="106" t="s">
        <v>12310</v>
      </c>
      <c r="C297" t="s">
        <v>13499</v>
      </c>
    </row>
    <row r="298" spans="1:3" customFormat="1" x14ac:dyDescent="0.25">
      <c r="A298" s="56">
        <v>4301051284</v>
      </c>
      <c r="B298" s="106" t="s">
        <v>12310</v>
      </c>
      <c r="C298" t="s">
        <v>13500</v>
      </c>
    </row>
    <row r="299" spans="1:3" customFormat="1" x14ac:dyDescent="0.25">
      <c r="A299" s="56">
        <v>4301060314</v>
      </c>
      <c r="B299" s="106" t="s">
        <v>12311</v>
      </c>
      <c r="C299" t="s">
        <v>13501</v>
      </c>
    </row>
    <row r="300" spans="1:3" customFormat="1" x14ac:dyDescent="0.25">
      <c r="A300" s="56">
        <v>4301060315</v>
      </c>
      <c r="B300" s="106" t="s">
        <v>12311</v>
      </c>
      <c r="C300" t="s">
        <v>13502</v>
      </c>
    </row>
    <row r="301" spans="1:3" customFormat="1" x14ac:dyDescent="0.25">
      <c r="A301" s="56">
        <v>4301135026</v>
      </c>
      <c r="B301" s="106" t="s">
        <v>12334</v>
      </c>
      <c r="C301" t="s">
        <v>13503</v>
      </c>
    </row>
    <row r="302" spans="1:3" customFormat="1" x14ac:dyDescent="0.25">
      <c r="A302" s="56">
        <v>4301135047</v>
      </c>
      <c r="B302" s="106" t="s">
        <v>13099</v>
      </c>
      <c r="C302" t="s">
        <v>13504</v>
      </c>
    </row>
    <row r="303" spans="1:3" customFormat="1" x14ac:dyDescent="0.25">
      <c r="A303" s="56">
        <v>4301135048</v>
      </c>
      <c r="B303" s="106" t="s">
        <v>13100</v>
      </c>
      <c r="C303" t="s">
        <v>13505</v>
      </c>
    </row>
    <row r="304" spans="1:3" customFormat="1" x14ac:dyDescent="0.25">
      <c r="A304" s="56">
        <v>4301135049</v>
      </c>
      <c r="B304" s="106" t="s">
        <v>13101</v>
      </c>
      <c r="C304" t="s">
        <v>13506</v>
      </c>
    </row>
    <row r="305" spans="1:3" customFormat="1" x14ac:dyDescent="0.25">
      <c r="A305" s="56">
        <v>4301135050</v>
      </c>
      <c r="B305" s="106" t="s">
        <v>13102</v>
      </c>
      <c r="C305" t="s">
        <v>13507</v>
      </c>
    </row>
    <row r="306" spans="1:3" customFormat="1" x14ac:dyDescent="0.25">
      <c r="A306" s="56">
        <v>4301135051</v>
      </c>
      <c r="B306" s="106" t="s">
        <v>13103</v>
      </c>
      <c r="C306" t="s">
        <v>13508</v>
      </c>
    </row>
    <row r="307" spans="1:3" customFormat="1" x14ac:dyDescent="0.25">
      <c r="A307" s="56">
        <v>4301135052</v>
      </c>
      <c r="B307" s="106" t="s">
        <v>13104</v>
      </c>
      <c r="C307" t="s">
        <v>13509</v>
      </c>
    </row>
    <row r="308" spans="1:3" customFormat="1" x14ac:dyDescent="0.25">
      <c r="A308" s="56">
        <v>4301131003</v>
      </c>
      <c r="B308" s="106" t="s">
        <v>13105</v>
      </c>
      <c r="C308" t="s">
        <v>13510</v>
      </c>
    </row>
    <row r="309" spans="1:3" customFormat="1" x14ac:dyDescent="0.25">
      <c r="A309" s="56">
        <v>4301070900</v>
      </c>
      <c r="B309" s="106" t="s">
        <v>13106</v>
      </c>
      <c r="C309" t="s">
        <v>13511</v>
      </c>
    </row>
    <row r="310" spans="1:3" customFormat="1" x14ac:dyDescent="0.25">
      <c r="A310" s="56">
        <v>4301131004</v>
      </c>
      <c r="B310" s="106" t="s">
        <v>13107</v>
      </c>
      <c r="C310" t="s">
        <v>13512</v>
      </c>
    </row>
    <row r="311" spans="1:3" customFormat="1" x14ac:dyDescent="0.25">
      <c r="A311" s="56">
        <v>4301070901</v>
      </c>
      <c r="B311" s="106" t="s">
        <v>13108</v>
      </c>
      <c r="C311" t="s">
        <v>13513</v>
      </c>
    </row>
    <row r="312" spans="1:3" customFormat="1" x14ac:dyDescent="0.25">
      <c r="A312" s="56">
        <v>4301135053</v>
      </c>
      <c r="B312" s="106" t="s">
        <v>13109</v>
      </c>
      <c r="C312" t="s">
        <v>13514</v>
      </c>
    </row>
    <row r="313" spans="1:3" customFormat="1" x14ac:dyDescent="0.25">
      <c r="A313" s="56">
        <v>4301031077</v>
      </c>
      <c r="B313" s="106" t="s">
        <v>13057</v>
      </c>
      <c r="C313" t="s">
        <v>13515</v>
      </c>
    </row>
    <row r="314" spans="1:3" customFormat="1" x14ac:dyDescent="0.25">
      <c r="A314" s="56">
        <v>4301031078</v>
      </c>
      <c r="B314" s="106" t="s">
        <v>13110</v>
      </c>
      <c r="C314" t="s">
        <v>13516</v>
      </c>
    </row>
    <row r="315" spans="1:3" customFormat="1" x14ac:dyDescent="0.25">
      <c r="A315" s="56">
        <v>4301031079</v>
      </c>
      <c r="B315" s="106" t="s">
        <v>13058</v>
      </c>
      <c r="C315" t="s">
        <v>13517</v>
      </c>
    </row>
    <row r="316" spans="1:3" customFormat="1" x14ac:dyDescent="0.25">
      <c r="A316" s="56">
        <v>4301031080</v>
      </c>
      <c r="B316" s="106" t="s">
        <v>13111</v>
      </c>
      <c r="C316" t="s">
        <v>13518</v>
      </c>
    </row>
    <row r="317" spans="1:3" customFormat="1" x14ac:dyDescent="0.25">
      <c r="A317" s="56">
        <v>4301011344</v>
      </c>
      <c r="B317" s="106" t="s">
        <v>12303</v>
      </c>
      <c r="C317" t="s">
        <v>13519</v>
      </c>
    </row>
    <row r="318" spans="1:3" customFormat="1" x14ac:dyDescent="0.25">
      <c r="A318" s="56">
        <v>4301011343</v>
      </c>
      <c r="B318" s="106" t="s">
        <v>12303</v>
      </c>
      <c r="C318" t="s">
        <v>13520</v>
      </c>
    </row>
    <row r="319" spans="1:3" customFormat="1" x14ac:dyDescent="0.25">
      <c r="A319" s="56">
        <v>4301011342</v>
      </c>
      <c r="B319" s="106" t="s">
        <v>12303</v>
      </c>
      <c r="C319" t="s">
        <v>13521</v>
      </c>
    </row>
    <row r="320" spans="1:3" customFormat="1" x14ac:dyDescent="0.25">
      <c r="A320" s="56">
        <v>4301070858</v>
      </c>
      <c r="B320" s="106" t="s">
        <v>12321</v>
      </c>
      <c r="C320" t="s">
        <v>12322</v>
      </c>
    </row>
    <row r="321" spans="1:3" customFormat="1" x14ac:dyDescent="0.25">
      <c r="A321" s="56">
        <v>4301020183</v>
      </c>
      <c r="B321" s="106" t="s">
        <v>13112</v>
      </c>
      <c r="C321" t="s">
        <v>13522</v>
      </c>
    </row>
    <row r="322" spans="1:3" customFormat="1" x14ac:dyDescent="0.25">
      <c r="A322" s="56">
        <v>4301020211</v>
      </c>
      <c r="B322" s="106" t="s">
        <v>13112</v>
      </c>
      <c r="C322" t="s">
        <v>13523</v>
      </c>
    </row>
    <row r="323" spans="1:3" customFormat="1" x14ac:dyDescent="0.25">
      <c r="A323" s="56">
        <v>4301132021</v>
      </c>
      <c r="B323" s="106" t="s">
        <v>13113</v>
      </c>
      <c r="C323" t="s">
        <v>13524</v>
      </c>
    </row>
    <row r="324" spans="1:3" customFormat="1" x14ac:dyDescent="0.25">
      <c r="A324" s="56">
        <v>4301020185</v>
      </c>
      <c r="B324" s="106" t="s">
        <v>13114</v>
      </c>
      <c r="C324" t="s">
        <v>13525</v>
      </c>
    </row>
    <row r="325" spans="1:3" customFormat="1" x14ac:dyDescent="0.25">
      <c r="A325" s="56">
        <v>4301020215</v>
      </c>
      <c r="B325" s="106" t="s">
        <v>13114</v>
      </c>
      <c r="C325" t="s">
        <v>13526</v>
      </c>
    </row>
    <row r="326" spans="1:3" customFormat="1" x14ac:dyDescent="0.25">
      <c r="A326" s="56">
        <v>4301070884</v>
      </c>
      <c r="B326" s="106" t="s">
        <v>12323</v>
      </c>
      <c r="C326" t="s">
        <v>13527</v>
      </c>
    </row>
    <row r="327" spans="1:3" customFormat="1" x14ac:dyDescent="0.25">
      <c r="A327" s="56">
        <v>4301070861</v>
      </c>
      <c r="B327" s="106" t="s">
        <v>13078</v>
      </c>
      <c r="C327" t="s">
        <v>13528</v>
      </c>
    </row>
    <row r="328" spans="1:3" customFormat="1" x14ac:dyDescent="0.25">
      <c r="A328" s="56">
        <v>4301132024</v>
      </c>
      <c r="B328" s="106" t="s">
        <v>12332</v>
      </c>
      <c r="C328" t="s">
        <v>13529</v>
      </c>
    </row>
    <row r="329" spans="1:3" customFormat="1" x14ac:dyDescent="0.25">
      <c r="A329" s="56">
        <v>4301132025</v>
      </c>
      <c r="B329" s="106" t="s">
        <v>12333</v>
      </c>
      <c r="C329" t="s">
        <v>13530</v>
      </c>
    </row>
    <row r="330" spans="1:3" customFormat="1" x14ac:dyDescent="0.25">
      <c r="A330" s="56">
        <v>4301070911</v>
      </c>
      <c r="B330" s="106" t="s">
        <v>12324</v>
      </c>
      <c r="C330" t="s">
        <v>13531</v>
      </c>
    </row>
    <row r="331" spans="1:3" customFormat="1" x14ac:dyDescent="0.25">
      <c r="A331" s="56">
        <v>4301031139</v>
      </c>
      <c r="B331" s="106" t="s">
        <v>13115</v>
      </c>
      <c r="C331" t="s">
        <v>13532</v>
      </c>
    </row>
    <row r="332" spans="1:3" customFormat="1" x14ac:dyDescent="0.25">
      <c r="A332" s="56">
        <v>4301031140</v>
      </c>
      <c r="B332" s="106" t="s">
        <v>13059</v>
      </c>
      <c r="C332" t="s">
        <v>13533</v>
      </c>
    </row>
    <row r="333" spans="1:3" customFormat="1" x14ac:dyDescent="0.25">
      <c r="A333" s="56">
        <v>4301070864</v>
      </c>
      <c r="B333" s="106" t="s">
        <v>13066</v>
      </c>
      <c r="C333" t="s">
        <v>13534</v>
      </c>
    </row>
    <row r="334" spans="1:3" customFormat="1" x14ac:dyDescent="0.25">
      <c r="A334" s="56">
        <v>4301070865</v>
      </c>
      <c r="B334" s="106" t="s">
        <v>13067</v>
      </c>
      <c r="C334" t="s">
        <v>13068</v>
      </c>
    </row>
    <row r="335" spans="1:3" customFormat="1" x14ac:dyDescent="0.25">
      <c r="A335" s="56">
        <v>4301180001</v>
      </c>
      <c r="B335" s="106" t="s">
        <v>13116</v>
      </c>
      <c r="C335" t="s">
        <v>13535</v>
      </c>
    </row>
    <row r="336" spans="1:3" customFormat="1" x14ac:dyDescent="0.25">
      <c r="A336" s="56">
        <v>4301180002</v>
      </c>
      <c r="B336" s="106" t="s">
        <v>13117</v>
      </c>
      <c r="C336" t="s">
        <v>13536</v>
      </c>
    </row>
    <row r="337" spans="1:3" customFormat="1" x14ac:dyDescent="0.25">
      <c r="A337" s="56">
        <v>4301132027</v>
      </c>
      <c r="B337" s="106" t="s">
        <v>13071</v>
      </c>
      <c r="C337" t="s">
        <v>13072</v>
      </c>
    </row>
    <row r="338" spans="1:3" customFormat="1" x14ac:dyDescent="0.25">
      <c r="A338" s="56">
        <v>4301135060</v>
      </c>
      <c r="B338" s="106" t="s">
        <v>12335</v>
      </c>
      <c r="C338" t="s">
        <v>13537</v>
      </c>
    </row>
    <row r="339" spans="1:3" customFormat="1" x14ac:dyDescent="0.25">
      <c r="A339" s="56">
        <v>4301135129</v>
      </c>
      <c r="B339" s="107" t="s">
        <v>13073</v>
      </c>
      <c r="C339" t="s">
        <v>13538</v>
      </c>
    </row>
    <row r="340" spans="1:3" customFormat="1" x14ac:dyDescent="0.25">
      <c r="A340" s="56">
        <v>4301132028</v>
      </c>
      <c r="B340" s="106" t="s">
        <v>13118</v>
      </c>
      <c r="C340" t="s">
        <v>13539</v>
      </c>
    </row>
    <row r="341" spans="1:3" customFormat="1" x14ac:dyDescent="0.25">
      <c r="A341" s="56">
        <v>4301136007</v>
      </c>
      <c r="B341" s="106" t="s">
        <v>13119</v>
      </c>
      <c r="C341" t="s">
        <v>13540</v>
      </c>
    </row>
    <row r="342" spans="1:3" customFormat="1" x14ac:dyDescent="0.25">
      <c r="A342" s="56">
        <v>4301136008</v>
      </c>
      <c r="B342" s="106" t="s">
        <v>12336</v>
      </c>
      <c r="C342" t="s">
        <v>13541</v>
      </c>
    </row>
    <row r="343" spans="1:3" customFormat="1" x14ac:dyDescent="0.25">
      <c r="A343" s="56">
        <v>4301070870</v>
      </c>
      <c r="B343" s="106" t="s">
        <v>13120</v>
      </c>
      <c r="C343" t="s">
        <v>13542</v>
      </c>
    </row>
    <row r="344" spans="1:3" customFormat="1" x14ac:dyDescent="0.25">
      <c r="A344" s="56">
        <v>4301070871</v>
      </c>
      <c r="B344" s="106" t="s">
        <v>12325</v>
      </c>
      <c r="C344" t="s">
        <v>12326</v>
      </c>
    </row>
    <row r="345" spans="1:3" customFormat="1" x14ac:dyDescent="0.25">
      <c r="A345" s="56">
        <v>4301135065</v>
      </c>
      <c r="B345" s="106" t="s">
        <v>13121</v>
      </c>
      <c r="C345" t="s">
        <v>13543</v>
      </c>
    </row>
    <row r="346" spans="1:3" customFormat="1" x14ac:dyDescent="0.25">
      <c r="A346" s="56">
        <v>4301135066</v>
      </c>
      <c r="B346" s="106" t="s">
        <v>13122</v>
      </c>
      <c r="C346" t="s">
        <v>13544</v>
      </c>
    </row>
    <row r="347" spans="1:3" customFormat="1" x14ac:dyDescent="0.25">
      <c r="A347" s="56">
        <v>4301135067</v>
      </c>
      <c r="B347" s="106" t="s">
        <v>13123</v>
      </c>
      <c r="C347" t="s">
        <v>13545</v>
      </c>
    </row>
    <row r="348" spans="1:3" customFormat="1" x14ac:dyDescent="0.25">
      <c r="A348" s="56">
        <v>4301051199</v>
      </c>
      <c r="B348" s="106" t="s">
        <v>13124</v>
      </c>
      <c r="C348" t="s">
        <v>13546</v>
      </c>
    </row>
    <row r="349" spans="1:3" customFormat="1" x14ac:dyDescent="0.25">
      <c r="A349" s="56">
        <v>4301051290</v>
      </c>
      <c r="B349" s="106" t="s">
        <v>13124</v>
      </c>
      <c r="C349" t="s">
        <v>13547</v>
      </c>
    </row>
    <row r="350" spans="1:3" customFormat="1" x14ac:dyDescent="0.25">
      <c r="A350" s="56">
        <v>4301051255</v>
      </c>
      <c r="B350" s="106" t="s">
        <v>13056</v>
      </c>
      <c r="C350" t="s">
        <v>13548</v>
      </c>
    </row>
    <row r="351" spans="1:3" customFormat="1" x14ac:dyDescent="0.25">
      <c r="A351" s="56">
        <v>4301051257</v>
      </c>
      <c r="B351" s="106" t="s">
        <v>13056</v>
      </c>
      <c r="C351" t="s">
        <v>13549</v>
      </c>
    </row>
    <row r="352" spans="1:3" customFormat="1" x14ac:dyDescent="0.25">
      <c r="A352" s="56">
        <v>4301135068</v>
      </c>
      <c r="B352" s="106" t="s">
        <v>13125</v>
      </c>
      <c r="C352" t="s">
        <v>13550</v>
      </c>
    </row>
    <row r="353" spans="1:3" customFormat="1" x14ac:dyDescent="0.25">
      <c r="A353" s="56">
        <v>4301135069</v>
      </c>
      <c r="B353" s="106" t="s">
        <v>13126</v>
      </c>
      <c r="C353" t="s">
        <v>13551</v>
      </c>
    </row>
    <row r="354" spans="1:3" customFormat="1" x14ac:dyDescent="0.25">
      <c r="A354" s="56">
        <v>4301135070</v>
      </c>
      <c r="B354" s="106" t="s">
        <v>13127</v>
      </c>
      <c r="C354" t="s">
        <v>13552</v>
      </c>
    </row>
    <row r="355" spans="1:3" customFormat="1" x14ac:dyDescent="0.25">
      <c r="A355" s="56">
        <v>4301135071</v>
      </c>
      <c r="B355" s="106" t="s">
        <v>13128</v>
      </c>
      <c r="C355" t="s">
        <v>13553</v>
      </c>
    </row>
    <row r="356" spans="1:3" customFormat="1" x14ac:dyDescent="0.25">
      <c r="A356" s="56">
        <v>4301135072</v>
      </c>
      <c r="B356" s="106" t="s">
        <v>13129</v>
      </c>
      <c r="C356" t="s">
        <v>13554</v>
      </c>
    </row>
    <row r="357" spans="1:3" customFormat="1" x14ac:dyDescent="0.25">
      <c r="A357" s="56">
        <v>4301135073</v>
      </c>
      <c r="B357" s="106" t="s">
        <v>13130</v>
      </c>
      <c r="C357" t="s">
        <v>13555</v>
      </c>
    </row>
    <row r="358" spans="1:3" customFormat="1" x14ac:dyDescent="0.25">
      <c r="A358" s="56">
        <v>4301135074</v>
      </c>
      <c r="B358" s="106" t="s">
        <v>13131</v>
      </c>
      <c r="C358" t="s">
        <v>13556</v>
      </c>
    </row>
    <row r="359" spans="1:3" customFormat="1" x14ac:dyDescent="0.25">
      <c r="A359" s="56">
        <v>4301135075</v>
      </c>
      <c r="B359" s="106" t="s">
        <v>13132</v>
      </c>
      <c r="C359" t="s">
        <v>13557</v>
      </c>
    </row>
    <row r="360" spans="1:3" customFormat="1" x14ac:dyDescent="0.25">
      <c r="A360" s="56">
        <v>4301135076</v>
      </c>
      <c r="B360" s="106" t="s">
        <v>13133</v>
      </c>
      <c r="C360" t="s">
        <v>13558</v>
      </c>
    </row>
    <row r="361" spans="1:3" customFormat="1" x14ac:dyDescent="0.25">
      <c r="A361" s="56">
        <v>4301135077</v>
      </c>
      <c r="B361" s="106" t="s">
        <v>13134</v>
      </c>
      <c r="C361" t="s">
        <v>13559</v>
      </c>
    </row>
    <row r="362" spans="1:3" customFormat="1" x14ac:dyDescent="0.25">
      <c r="A362" s="56">
        <v>4301135078</v>
      </c>
      <c r="B362" s="106" t="s">
        <v>13135</v>
      </c>
      <c r="C362" t="s">
        <v>13560</v>
      </c>
    </row>
    <row r="363" spans="1:3" customFormat="1" x14ac:dyDescent="0.25">
      <c r="A363" s="56">
        <v>4301135080</v>
      </c>
      <c r="B363" s="106" t="s">
        <v>13136</v>
      </c>
      <c r="C363" t="s">
        <v>13561</v>
      </c>
    </row>
    <row r="364" spans="1:3" customFormat="1" x14ac:dyDescent="0.25">
      <c r="A364" s="56">
        <v>4301135079</v>
      </c>
      <c r="B364" s="106" t="s">
        <v>13137</v>
      </c>
      <c r="C364" t="s">
        <v>13562</v>
      </c>
    </row>
    <row r="365" spans="1:3" customFormat="1" x14ac:dyDescent="0.25">
      <c r="A365" s="56">
        <v>4301051208</v>
      </c>
      <c r="B365" s="106" t="s">
        <v>13138</v>
      </c>
      <c r="C365" t="s">
        <v>13563</v>
      </c>
    </row>
    <row r="366" spans="1:3" customFormat="1" x14ac:dyDescent="0.25">
      <c r="A366" s="56">
        <v>4301051207</v>
      </c>
      <c r="B366" s="106" t="s">
        <v>13138</v>
      </c>
      <c r="C366" t="s">
        <v>13564</v>
      </c>
    </row>
    <row r="367" spans="1:3" customFormat="1" x14ac:dyDescent="0.25">
      <c r="A367" s="56">
        <v>4301051256</v>
      </c>
      <c r="B367" s="106" t="s">
        <v>13055</v>
      </c>
      <c r="C367" t="s">
        <v>13565</v>
      </c>
    </row>
    <row r="368" spans="1:3" customFormat="1" x14ac:dyDescent="0.25">
      <c r="A368" s="56">
        <v>4301051258</v>
      </c>
      <c r="B368" s="106" t="s">
        <v>13055</v>
      </c>
      <c r="C368" t="s">
        <v>13566</v>
      </c>
    </row>
    <row r="369" spans="1:3" customFormat="1" x14ac:dyDescent="0.25">
      <c r="A369" s="56">
        <v>4301135081</v>
      </c>
      <c r="B369" s="106" t="s">
        <v>13139</v>
      </c>
      <c r="C369" t="s">
        <v>13567</v>
      </c>
    </row>
    <row r="370" spans="1:3" customFormat="1" x14ac:dyDescent="0.25">
      <c r="A370" s="56">
        <v>4301135082</v>
      </c>
      <c r="B370" s="106" t="s">
        <v>13140</v>
      </c>
      <c r="C370" t="s">
        <v>13568</v>
      </c>
    </row>
    <row r="371" spans="1:3" customFormat="1" x14ac:dyDescent="0.25">
      <c r="A371" s="56">
        <v>4301135128</v>
      </c>
      <c r="B371" s="106" t="s">
        <v>13074</v>
      </c>
      <c r="C371" t="s">
        <v>13569</v>
      </c>
    </row>
    <row r="372" spans="1:3" customFormat="1" x14ac:dyDescent="0.25">
      <c r="A372" s="56">
        <v>4301131009</v>
      </c>
      <c r="B372" s="106" t="s">
        <v>13141</v>
      </c>
      <c r="C372" t="s">
        <v>13570</v>
      </c>
    </row>
    <row r="373" spans="1:3" customFormat="1" x14ac:dyDescent="0.25">
      <c r="A373" s="56">
        <v>4301131008</v>
      </c>
      <c r="B373" s="106" t="s">
        <v>13142</v>
      </c>
      <c r="C373" t="s">
        <v>13571</v>
      </c>
    </row>
    <row r="374" spans="1:3" customFormat="1" x14ac:dyDescent="0.25">
      <c r="A374" s="56">
        <v>4301135087</v>
      </c>
      <c r="B374" s="106" t="s">
        <v>13143</v>
      </c>
      <c r="C374" t="s">
        <v>13572</v>
      </c>
    </row>
    <row r="375" spans="1:3" customFormat="1" x14ac:dyDescent="0.25">
      <c r="A375" s="56">
        <v>4301136009</v>
      </c>
      <c r="B375" s="106" t="s">
        <v>13144</v>
      </c>
      <c r="C375" t="s">
        <v>13573</v>
      </c>
    </row>
    <row r="376" spans="1:3" customFormat="1" x14ac:dyDescent="0.25">
      <c r="A376" s="56">
        <v>4301136010</v>
      </c>
      <c r="B376" s="106" t="s">
        <v>13145</v>
      </c>
      <c r="C376" t="s">
        <v>13574</v>
      </c>
    </row>
    <row r="377" spans="1:3" customFormat="1" x14ac:dyDescent="0.25">
      <c r="A377" s="56">
        <v>4301135088</v>
      </c>
      <c r="B377" s="106" t="s">
        <v>13146</v>
      </c>
      <c r="C377" t="s">
        <v>13575</v>
      </c>
    </row>
    <row r="378" spans="1:3" customFormat="1" x14ac:dyDescent="0.25">
      <c r="A378" s="56">
        <v>4301131010</v>
      </c>
      <c r="B378" s="106" t="s">
        <v>12328</v>
      </c>
      <c r="C378" t="s">
        <v>13576</v>
      </c>
    </row>
    <row r="379" spans="1:3" customFormat="1" x14ac:dyDescent="0.25">
      <c r="A379" s="56">
        <v>4301031074</v>
      </c>
      <c r="B379" s="106" t="s">
        <v>12304</v>
      </c>
      <c r="C379" t="s">
        <v>13577</v>
      </c>
    </row>
    <row r="380" spans="1:3" customFormat="1" x14ac:dyDescent="0.25">
      <c r="A380" s="56">
        <v>4301032026</v>
      </c>
      <c r="B380" s="106" t="s">
        <v>13060</v>
      </c>
      <c r="C380" t="s">
        <v>13578</v>
      </c>
    </row>
    <row r="381" spans="1:3" customFormat="1" x14ac:dyDescent="0.25">
      <c r="A381" s="56">
        <v>4301135089</v>
      </c>
      <c r="B381" s="106" t="s">
        <v>13147</v>
      </c>
      <c r="C381" t="s">
        <v>13579</v>
      </c>
    </row>
    <row r="382" spans="1:3" customFormat="1" x14ac:dyDescent="0.25">
      <c r="A382" s="56">
        <v>4301080154</v>
      </c>
      <c r="B382" s="106" t="s">
        <v>13069</v>
      </c>
      <c r="C382" t="s">
        <v>13580</v>
      </c>
    </row>
    <row r="383" spans="1:3" customFormat="1" x14ac:dyDescent="0.25">
      <c r="A383" s="56">
        <v>4301060323</v>
      </c>
      <c r="B383" s="106" t="s">
        <v>13148</v>
      </c>
      <c r="C383" t="s">
        <v>13581</v>
      </c>
    </row>
    <row r="384" spans="1:3" customFormat="1" x14ac:dyDescent="0.25">
      <c r="A384" s="56">
        <v>4301060322</v>
      </c>
      <c r="B384" s="106" t="s">
        <v>13148</v>
      </c>
      <c r="C384" t="s">
        <v>13582</v>
      </c>
    </row>
    <row r="385" spans="1:3" customFormat="1" x14ac:dyDescent="0.25">
      <c r="A385" s="56">
        <v>4301011303</v>
      </c>
      <c r="B385" s="106" t="s">
        <v>13149</v>
      </c>
      <c r="C385" t="s">
        <v>13583</v>
      </c>
    </row>
    <row r="386" spans="1:3" customFormat="1" x14ac:dyDescent="0.25">
      <c r="A386" s="56">
        <v>4301011288</v>
      </c>
      <c r="B386" s="106" t="s">
        <v>13150</v>
      </c>
      <c r="C386" t="s">
        <v>13584</v>
      </c>
    </row>
    <row r="387" spans="1:3" customFormat="1" x14ac:dyDescent="0.25">
      <c r="A387" s="56">
        <v>4301011287</v>
      </c>
      <c r="B387" s="106" t="s">
        <v>13150</v>
      </c>
      <c r="C387" t="s">
        <v>13585</v>
      </c>
    </row>
    <row r="388" spans="1:3" customFormat="1" x14ac:dyDescent="0.25">
      <c r="A388" s="56">
        <v>4301011289</v>
      </c>
      <c r="B388" s="106" t="s">
        <v>13150</v>
      </c>
      <c r="C388" t="s">
        <v>13586</v>
      </c>
    </row>
    <row r="389" spans="1:3" customFormat="1" x14ac:dyDescent="0.25">
      <c r="A389" s="56">
        <v>4301011296</v>
      </c>
      <c r="B389" s="106" t="s">
        <v>13150</v>
      </c>
      <c r="C389" t="s">
        <v>13587</v>
      </c>
    </row>
    <row r="390" spans="1:3" customFormat="1" x14ac:dyDescent="0.25">
      <c r="A390" s="56">
        <v>4301011299</v>
      </c>
      <c r="B390" s="106" t="s">
        <v>13150</v>
      </c>
      <c r="C390" t="s">
        <v>13588</v>
      </c>
    </row>
    <row r="391" spans="1:3" customFormat="1" x14ac:dyDescent="0.25">
      <c r="A391" s="56">
        <v>4301010032</v>
      </c>
      <c r="B391" s="106" t="s">
        <v>13151</v>
      </c>
      <c r="C391" t="s">
        <v>13589</v>
      </c>
    </row>
    <row r="392" spans="1:3" customFormat="1" x14ac:dyDescent="0.25">
      <c r="A392" s="56">
        <v>4301011275</v>
      </c>
      <c r="B392" s="106" t="s">
        <v>13151</v>
      </c>
      <c r="C392" t="s">
        <v>13590</v>
      </c>
    </row>
    <row r="393" spans="1:3" customFormat="1" x14ac:dyDescent="0.25">
      <c r="A393" s="56">
        <v>4301011295</v>
      </c>
      <c r="B393" s="106" t="s">
        <v>13151</v>
      </c>
      <c r="C393" t="s">
        <v>13591</v>
      </c>
    </row>
    <row r="394" spans="1:3" customFormat="1" x14ac:dyDescent="0.25">
      <c r="A394" s="56">
        <v>4301011297</v>
      </c>
      <c r="B394" s="106" t="s">
        <v>13151</v>
      </c>
      <c r="C394" t="s">
        <v>13592</v>
      </c>
    </row>
    <row r="395" spans="1:3" customFormat="1" x14ac:dyDescent="0.25">
      <c r="A395" s="56">
        <v>4301132035</v>
      </c>
      <c r="B395" s="106" t="s">
        <v>13152</v>
      </c>
      <c r="C395" t="s">
        <v>13593</v>
      </c>
    </row>
    <row r="396" spans="1:3" customFormat="1" x14ac:dyDescent="0.25">
      <c r="A396" s="56">
        <v>4301135092</v>
      </c>
      <c r="B396" s="106" t="s">
        <v>13153</v>
      </c>
      <c r="C396" t="s">
        <v>13594</v>
      </c>
    </row>
    <row r="397" spans="1:3" customFormat="1" x14ac:dyDescent="0.25">
      <c r="A397" s="56">
        <v>4301135095</v>
      </c>
      <c r="B397" s="106" t="s">
        <v>13154</v>
      </c>
      <c r="C397" t="s">
        <v>13595</v>
      </c>
    </row>
    <row r="398" spans="1:3" customFormat="1" x14ac:dyDescent="0.25">
      <c r="A398" s="56">
        <v>4301135093</v>
      </c>
      <c r="B398" s="106" t="s">
        <v>13155</v>
      </c>
      <c r="C398" t="s">
        <v>13596</v>
      </c>
    </row>
    <row r="399" spans="1:3" customFormat="1" x14ac:dyDescent="0.25">
      <c r="A399" s="56">
        <v>4301020189</v>
      </c>
      <c r="B399" s="106" t="s">
        <v>13156</v>
      </c>
      <c r="C399" t="s">
        <v>13597</v>
      </c>
    </row>
    <row r="400" spans="1:3" customFormat="1" x14ac:dyDescent="0.25">
      <c r="A400" s="56">
        <v>4301020210</v>
      </c>
      <c r="B400" s="106" t="s">
        <v>13156</v>
      </c>
      <c r="C400" t="s">
        <v>13598</v>
      </c>
    </row>
    <row r="401" spans="1:3" customFormat="1" x14ac:dyDescent="0.25">
      <c r="A401" s="56">
        <v>4301051224</v>
      </c>
      <c r="B401" s="106" t="s">
        <v>13157</v>
      </c>
      <c r="C401" t="s">
        <v>13599</v>
      </c>
    </row>
    <row r="402" spans="1:3" customFormat="1" x14ac:dyDescent="0.25">
      <c r="A402" s="56">
        <v>4301132038</v>
      </c>
      <c r="B402" s="106" t="s">
        <v>13158</v>
      </c>
      <c r="C402" t="s">
        <v>13600</v>
      </c>
    </row>
    <row r="403" spans="1:3" customFormat="1" x14ac:dyDescent="0.25">
      <c r="A403" s="56">
        <v>4301132046</v>
      </c>
      <c r="B403" s="106" t="s">
        <v>13158</v>
      </c>
      <c r="C403" t="s">
        <v>13601</v>
      </c>
    </row>
    <row r="404" spans="1:3" customFormat="1" x14ac:dyDescent="0.25">
      <c r="A404" s="56">
        <v>4301132060</v>
      </c>
      <c r="B404" s="106" t="s">
        <v>13158</v>
      </c>
      <c r="C404" t="s">
        <v>13602</v>
      </c>
    </row>
    <row r="405" spans="1:3" customFormat="1" x14ac:dyDescent="0.25">
      <c r="A405" s="56">
        <v>4301132039</v>
      </c>
      <c r="B405" s="106" t="s">
        <v>13159</v>
      </c>
      <c r="C405" t="s">
        <v>13603</v>
      </c>
    </row>
    <row r="406" spans="1:3" customFormat="1" x14ac:dyDescent="0.25">
      <c r="A406" s="56">
        <v>4301132047</v>
      </c>
      <c r="B406" s="106" t="s">
        <v>13159</v>
      </c>
      <c r="C406" t="s">
        <v>13604</v>
      </c>
    </row>
    <row r="407" spans="1:3" customFormat="1" x14ac:dyDescent="0.25">
      <c r="A407" s="56">
        <v>4301132059</v>
      </c>
      <c r="B407" s="106" t="s">
        <v>13159</v>
      </c>
      <c r="C407" t="s">
        <v>13605</v>
      </c>
    </row>
    <row r="408" spans="1:3" customFormat="1" x14ac:dyDescent="0.25">
      <c r="A408" s="56">
        <v>4301132040</v>
      </c>
      <c r="B408" s="106" t="s">
        <v>13160</v>
      </c>
      <c r="C408" t="s">
        <v>13606</v>
      </c>
    </row>
    <row r="409" spans="1:3" customFormat="1" x14ac:dyDescent="0.25">
      <c r="A409" s="56">
        <v>4301132049</v>
      </c>
      <c r="B409" s="106" t="s">
        <v>13160</v>
      </c>
      <c r="C409" t="s">
        <v>13607</v>
      </c>
    </row>
    <row r="410" spans="1:3" customFormat="1" x14ac:dyDescent="0.25">
      <c r="A410" s="56">
        <v>4301132062</v>
      </c>
      <c r="B410" s="106" t="s">
        <v>13160</v>
      </c>
      <c r="C410" t="s">
        <v>13608</v>
      </c>
    </row>
    <row r="411" spans="1:3" customFormat="1" x14ac:dyDescent="0.25">
      <c r="A411" s="56">
        <v>4301132041</v>
      </c>
      <c r="B411" s="106" t="s">
        <v>13079</v>
      </c>
      <c r="C411" t="s">
        <v>13080</v>
      </c>
    </row>
    <row r="412" spans="1:3" customFormat="1" x14ac:dyDescent="0.25">
      <c r="A412" s="56">
        <v>4301132048</v>
      </c>
      <c r="B412" s="106" t="s">
        <v>13079</v>
      </c>
      <c r="C412" t="s">
        <v>13609</v>
      </c>
    </row>
    <row r="413" spans="1:3" customFormat="1" x14ac:dyDescent="0.25">
      <c r="A413" s="56">
        <v>4301132061</v>
      </c>
      <c r="B413" s="106" t="s">
        <v>13079</v>
      </c>
      <c r="C413" t="s">
        <v>13610</v>
      </c>
    </row>
    <row r="414" spans="1:3" customFormat="1" x14ac:dyDescent="0.25">
      <c r="A414" s="56">
        <v>4301132042</v>
      </c>
      <c r="B414" s="106" t="s">
        <v>13075</v>
      </c>
      <c r="C414" t="s">
        <v>13076</v>
      </c>
    </row>
    <row r="415" spans="1:3" customFormat="1" x14ac:dyDescent="0.25">
      <c r="A415" s="56">
        <v>4301135103</v>
      </c>
      <c r="B415" s="106" t="s">
        <v>13161</v>
      </c>
      <c r="C415" t="s">
        <v>13611</v>
      </c>
    </row>
    <row r="416" spans="1:3" customFormat="1" x14ac:dyDescent="0.25">
      <c r="A416" s="56">
        <v>4301011304</v>
      </c>
      <c r="B416" s="106" t="s">
        <v>13162</v>
      </c>
      <c r="C416" t="s">
        <v>13612</v>
      </c>
    </row>
    <row r="417" spans="1:3" customFormat="1" x14ac:dyDescent="0.25">
      <c r="A417" s="56">
        <v>4301011305</v>
      </c>
      <c r="B417" s="106" t="s">
        <v>13162</v>
      </c>
      <c r="C417" t="s">
        <v>13613</v>
      </c>
    </row>
    <row r="418" spans="1:3" customFormat="1" x14ac:dyDescent="0.25">
      <c r="A418" s="56">
        <v>4301011306</v>
      </c>
      <c r="B418" s="106" t="s">
        <v>13162</v>
      </c>
      <c r="C418" t="s">
        <v>13614</v>
      </c>
    </row>
    <row r="419" spans="1:3" customFormat="1" x14ac:dyDescent="0.25">
      <c r="A419" s="56">
        <v>4301135106</v>
      </c>
      <c r="B419" s="106" t="s">
        <v>13163</v>
      </c>
      <c r="C419" t="s">
        <v>13615</v>
      </c>
    </row>
    <row r="420" spans="1:3" customFormat="1" x14ac:dyDescent="0.25">
      <c r="A420" s="56">
        <v>4301080153</v>
      </c>
      <c r="B420" s="106" t="s">
        <v>13070</v>
      </c>
      <c r="C420" t="s">
        <v>13616</v>
      </c>
    </row>
    <row r="421" spans="1:3" customFormat="1" x14ac:dyDescent="0.25">
      <c r="A421" s="56">
        <v>4301020203</v>
      </c>
      <c r="B421" s="106" t="s">
        <v>1291</v>
      </c>
      <c r="C421" t="s">
        <v>13617</v>
      </c>
    </row>
    <row r="422" spans="1:3" customFormat="1" x14ac:dyDescent="0.25">
      <c r="A422" s="56">
        <v>4301020204</v>
      </c>
      <c r="B422" s="106" t="s">
        <v>1291</v>
      </c>
      <c r="C422" t="s">
        <v>13618</v>
      </c>
    </row>
    <row r="423" spans="1:3" customFormat="1" x14ac:dyDescent="0.25">
      <c r="A423" s="56">
        <v>4301020196</v>
      </c>
      <c r="B423" s="106" t="s">
        <v>13164</v>
      </c>
      <c r="C423" t="s">
        <v>13619</v>
      </c>
    </row>
    <row r="424" spans="1:3" customFormat="1" x14ac:dyDescent="0.25">
      <c r="A424" s="56">
        <v>4301020214</v>
      </c>
      <c r="B424" s="106" t="s">
        <v>13164</v>
      </c>
      <c r="C424" t="s">
        <v>13620</v>
      </c>
    </row>
    <row r="425" spans="1:3" customFormat="1" x14ac:dyDescent="0.25">
      <c r="A425" s="56">
        <v>4301020197</v>
      </c>
      <c r="B425" s="106" t="s">
        <v>13165</v>
      </c>
      <c r="C425" t="s">
        <v>13621</v>
      </c>
    </row>
    <row r="426" spans="1:3" customFormat="1" x14ac:dyDescent="0.25">
      <c r="A426" s="56">
        <v>4301020212</v>
      </c>
      <c r="B426" s="106" t="s">
        <v>13165</v>
      </c>
      <c r="C426" t="s">
        <v>13622</v>
      </c>
    </row>
    <row r="427" spans="1:3" customFormat="1" x14ac:dyDescent="0.25">
      <c r="A427" s="56">
        <v>4301031130</v>
      </c>
      <c r="B427" s="106" t="s">
        <v>13166</v>
      </c>
      <c r="C427" t="s">
        <v>13623</v>
      </c>
    </row>
    <row r="428" spans="1:3" customFormat="1" x14ac:dyDescent="0.25">
      <c r="A428" s="56">
        <v>4301031176</v>
      </c>
      <c r="B428" s="106" t="s">
        <v>13166</v>
      </c>
      <c r="C428" t="s">
        <v>13624</v>
      </c>
    </row>
    <row r="429" spans="1:3" customFormat="1" x14ac:dyDescent="0.25">
      <c r="A429" s="56">
        <v>4301031123</v>
      </c>
      <c r="B429" s="106" t="s">
        <v>13167</v>
      </c>
      <c r="C429" t="s">
        <v>13625</v>
      </c>
    </row>
    <row r="430" spans="1:3" customFormat="1" x14ac:dyDescent="0.25">
      <c r="A430" s="56">
        <v>4301031178</v>
      </c>
      <c r="B430" s="106" t="s">
        <v>13167</v>
      </c>
      <c r="C430" t="s">
        <v>13626</v>
      </c>
    </row>
    <row r="431" spans="1:3" customFormat="1" x14ac:dyDescent="0.25">
      <c r="A431" s="56">
        <v>4301051238</v>
      </c>
      <c r="B431" s="106" t="s">
        <v>13168</v>
      </c>
      <c r="C431" t="s">
        <v>13627</v>
      </c>
    </row>
    <row r="432" spans="1:3" customFormat="1" x14ac:dyDescent="0.25">
      <c r="A432" s="56">
        <v>4301051244</v>
      </c>
      <c r="B432" s="106" t="s">
        <v>13168</v>
      </c>
      <c r="C432" t="s">
        <v>13628</v>
      </c>
    </row>
    <row r="433" spans="1:3" customFormat="1" x14ac:dyDescent="0.25">
      <c r="A433" s="56">
        <v>4301070891</v>
      </c>
      <c r="B433" s="106" t="s">
        <v>13169</v>
      </c>
      <c r="C433" t="s">
        <v>13629</v>
      </c>
    </row>
    <row r="434" spans="1:3" customFormat="1" x14ac:dyDescent="0.25">
      <c r="A434" s="56">
        <v>4301070892</v>
      </c>
      <c r="B434" s="106" t="s">
        <v>13170</v>
      </c>
      <c r="C434" t="s">
        <v>13630</v>
      </c>
    </row>
    <row r="435" spans="1:3" customFormat="1" x14ac:dyDescent="0.25">
      <c r="A435" s="56">
        <v>4301070893</v>
      </c>
      <c r="B435" s="106" t="s">
        <v>13171</v>
      </c>
      <c r="C435" t="s">
        <v>13631</v>
      </c>
    </row>
    <row r="436" spans="1:3" customFormat="1" x14ac:dyDescent="0.25">
      <c r="A436" s="56">
        <v>4301070894</v>
      </c>
      <c r="B436" s="106" t="s">
        <v>13172</v>
      </c>
      <c r="C436" t="s">
        <v>13632</v>
      </c>
    </row>
    <row r="437" spans="1:3" customFormat="1" x14ac:dyDescent="0.25">
      <c r="A437" s="56">
        <v>4301070895</v>
      </c>
      <c r="B437" s="106" t="s">
        <v>13173</v>
      </c>
      <c r="C437" t="s">
        <v>13633</v>
      </c>
    </row>
    <row r="438" spans="1:3" customFormat="1" x14ac:dyDescent="0.25">
      <c r="A438" s="56">
        <v>4301070896</v>
      </c>
      <c r="B438" s="106" t="s">
        <v>13174</v>
      </c>
      <c r="C438" t="s">
        <v>13634</v>
      </c>
    </row>
    <row r="439" spans="1:3" customFormat="1" x14ac:dyDescent="0.25">
      <c r="A439" s="56">
        <v>4301031152</v>
      </c>
      <c r="B439" s="106" t="s">
        <v>13175</v>
      </c>
      <c r="C439" t="s">
        <v>13635</v>
      </c>
    </row>
    <row r="440" spans="1:3" customFormat="1" x14ac:dyDescent="0.25">
      <c r="A440" s="56">
        <v>4301031187</v>
      </c>
      <c r="B440" s="106" t="s">
        <v>13175</v>
      </c>
      <c r="C440" t="s">
        <v>13636</v>
      </c>
    </row>
    <row r="441" spans="1:3" customFormat="1" x14ac:dyDescent="0.25">
      <c r="A441" s="56">
        <v>4301135121</v>
      </c>
      <c r="B441" s="106" t="s">
        <v>13176</v>
      </c>
      <c r="C441" t="s">
        <v>13637</v>
      </c>
    </row>
    <row r="442" spans="1:3" customFormat="1" x14ac:dyDescent="0.25">
      <c r="A442" s="56">
        <v>4301131013</v>
      </c>
      <c r="B442" s="106" t="s">
        <v>13177</v>
      </c>
      <c r="C442" t="s">
        <v>13638</v>
      </c>
    </row>
    <row r="443" spans="1:3" customFormat="1" x14ac:dyDescent="0.25">
      <c r="A443" s="56">
        <v>4301190004</v>
      </c>
      <c r="B443" s="106" t="s">
        <v>13178</v>
      </c>
      <c r="C443" t="s">
        <v>13639</v>
      </c>
    </row>
    <row r="444" spans="1:3" customFormat="1" x14ac:dyDescent="0.25">
      <c r="A444" s="56">
        <v>4301180004</v>
      </c>
      <c r="B444" s="106" t="s">
        <v>13179</v>
      </c>
      <c r="C444" t="s">
        <v>13640</v>
      </c>
    </row>
    <row r="445" spans="1:3" customFormat="1" x14ac:dyDescent="0.25">
      <c r="A445" s="56">
        <v>4301070897</v>
      </c>
      <c r="B445" s="106" t="s">
        <v>13180</v>
      </c>
      <c r="C445" t="s">
        <v>13641</v>
      </c>
    </row>
    <row r="446" spans="1:3" customFormat="1" x14ac:dyDescent="0.25">
      <c r="A446" s="56">
        <v>4301132044</v>
      </c>
      <c r="B446" s="106" t="s">
        <v>13181</v>
      </c>
      <c r="C446" t="s">
        <v>13642</v>
      </c>
    </row>
    <row r="447" spans="1:3" customFormat="1" x14ac:dyDescent="0.25">
      <c r="A447" s="56">
        <v>4301031122</v>
      </c>
      <c r="B447" s="106" t="s">
        <v>13182</v>
      </c>
      <c r="C447" t="s">
        <v>13643</v>
      </c>
    </row>
    <row r="448" spans="1:3" customFormat="1" x14ac:dyDescent="0.25">
      <c r="A448" s="56">
        <v>4301031171</v>
      </c>
      <c r="B448" s="106" t="s">
        <v>13182</v>
      </c>
      <c r="C448" t="s">
        <v>13644</v>
      </c>
    </row>
    <row r="449" spans="1:3" customFormat="1" x14ac:dyDescent="0.25">
      <c r="A449" s="56">
        <v>4301031124</v>
      </c>
      <c r="B449" s="106" t="s">
        <v>13183</v>
      </c>
      <c r="C449" t="s">
        <v>13645</v>
      </c>
    </row>
    <row r="450" spans="1:3" customFormat="1" x14ac:dyDescent="0.25">
      <c r="A450" s="56">
        <v>4301031170</v>
      </c>
      <c r="B450" s="106" t="s">
        <v>13183</v>
      </c>
      <c r="C450" t="s">
        <v>13646</v>
      </c>
    </row>
    <row r="451" spans="1:3" customFormat="1" x14ac:dyDescent="0.25">
      <c r="A451" s="56">
        <v>4301031125</v>
      </c>
      <c r="B451" s="106" t="s">
        <v>13184</v>
      </c>
      <c r="C451" t="s">
        <v>13647</v>
      </c>
    </row>
    <row r="452" spans="1:3" customFormat="1" x14ac:dyDescent="0.25">
      <c r="A452" s="56">
        <v>4301031173</v>
      </c>
      <c r="B452" s="106" t="s">
        <v>13184</v>
      </c>
      <c r="C452" t="s">
        <v>13648</v>
      </c>
    </row>
    <row r="453" spans="1:3" customFormat="1" x14ac:dyDescent="0.25">
      <c r="A453" s="56">
        <v>4301031131</v>
      </c>
      <c r="B453" s="106" t="s">
        <v>13185</v>
      </c>
      <c r="C453" t="s">
        <v>13649</v>
      </c>
    </row>
    <row r="454" spans="1:3" customFormat="1" x14ac:dyDescent="0.25">
      <c r="A454" s="56">
        <v>4301031172</v>
      </c>
      <c r="B454" s="106" t="s">
        <v>13185</v>
      </c>
      <c r="C454" t="s">
        <v>13650</v>
      </c>
    </row>
    <row r="455" spans="1:3" customFormat="1" x14ac:dyDescent="0.25">
      <c r="A455" s="56">
        <v>4301135127</v>
      </c>
      <c r="B455" s="106" t="s">
        <v>13186</v>
      </c>
      <c r="C455" t="s">
        <v>13651</v>
      </c>
    </row>
    <row r="456" spans="1:3" customFormat="1" x14ac:dyDescent="0.25">
      <c r="A456" s="56">
        <v>4301133003</v>
      </c>
      <c r="B456" s="106" t="s">
        <v>13187</v>
      </c>
      <c r="C456" t="s">
        <v>13652</v>
      </c>
    </row>
    <row r="457" spans="1:3" customFormat="1" x14ac:dyDescent="0.25">
      <c r="A457" s="56">
        <v>4301131014</v>
      </c>
      <c r="B457" s="106" t="s">
        <v>13082</v>
      </c>
      <c r="C457" t="s">
        <v>13653</v>
      </c>
    </row>
    <row r="458" spans="1:3" customFormat="1" x14ac:dyDescent="0.25">
      <c r="A458" s="56">
        <v>4301136016</v>
      </c>
      <c r="B458" s="106" t="s">
        <v>13081</v>
      </c>
      <c r="C458" t="s">
        <v>13654</v>
      </c>
    </row>
    <row r="459" spans="1:3" customFormat="1" x14ac:dyDescent="0.25">
      <c r="A459" s="56">
        <v>4301031146</v>
      </c>
      <c r="B459" s="106" t="s">
        <v>13188</v>
      </c>
      <c r="C459" t="s">
        <v>13655</v>
      </c>
    </row>
    <row r="460" spans="1:3" customFormat="1" x14ac:dyDescent="0.25">
      <c r="A460" s="56">
        <v>4301031179</v>
      </c>
      <c r="B460" s="106" t="s">
        <v>13188</v>
      </c>
      <c r="C460" t="s">
        <v>13656</v>
      </c>
    </row>
    <row r="461" spans="1:3" customFormat="1" x14ac:dyDescent="0.25">
      <c r="A461" s="56">
        <v>4301031147</v>
      </c>
      <c r="B461" s="106" t="s">
        <v>13189</v>
      </c>
      <c r="C461" t="s">
        <v>13657</v>
      </c>
    </row>
    <row r="462" spans="1:3" customFormat="1" x14ac:dyDescent="0.25">
      <c r="A462" s="56">
        <v>4301031175</v>
      </c>
      <c r="B462" s="106" t="s">
        <v>13189</v>
      </c>
      <c r="C462" t="s">
        <v>13658</v>
      </c>
    </row>
    <row r="463" spans="1:3" customFormat="1" x14ac:dyDescent="0.25">
      <c r="A463" s="56">
        <v>4301031148</v>
      </c>
      <c r="B463" s="106" t="s">
        <v>13190</v>
      </c>
      <c r="C463" t="s">
        <v>13659</v>
      </c>
    </row>
    <row r="464" spans="1:3" customFormat="1" x14ac:dyDescent="0.25">
      <c r="A464" s="56">
        <v>4301031177</v>
      </c>
      <c r="B464" s="106" t="s">
        <v>13190</v>
      </c>
      <c r="C464" t="s">
        <v>13660</v>
      </c>
    </row>
    <row r="465" spans="1:3" customFormat="1" x14ac:dyDescent="0.25">
      <c r="A465" s="56">
        <v>4301031150</v>
      </c>
      <c r="B465" s="106" t="s">
        <v>13191</v>
      </c>
      <c r="C465" t="s">
        <v>13661</v>
      </c>
    </row>
    <row r="466" spans="1:3" customFormat="1" x14ac:dyDescent="0.25">
      <c r="A466" s="56">
        <v>4301031174</v>
      </c>
      <c r="B466" s="106" t="s">
        <v>13191</v>
      </c>
      <c r="C466" t="s">
        <v>13662</v>
      </c>
    </row>
    <row r="467" spans="1:3" customFormat="1" x14ac:dyDescent="0.25">
      <c r="A467" s="56">
        <v>4301011353</v>
      </c>
      <c r="B467" s="106" t="s">
        <v>13192</v>
      </c>
      <c r="C467" t="s">
        <v>13663</v>
      </c>
    </row>
    <row r="468" spans="1:3" customFormat="1" x14ac:dyDescent="0.25">
      <c r="A468" s="56">
        <v>4301011356</v>
      </c>
      <c r="B468" s="106" t="s">
        <v>13192</v>
      </c>
      <c r="C468" t="s">
        <v>13664</v>
      </c>
    </row>
    <row r="469" spans="1:3" customFormat="1" x14ac:dyDescent="0.25">
      <c r="A469" s="56">
        <v>4301011357</v>
      </c>
      <c r="B469" s="106" t="s">
        <v>13192</v>
      </c>
      <c r="C469" t="s">
        <v>13665</v>
      </c>
    </row>
    <row r="470" spans="1:3" customFormat="1" x14ac:dyDescent="0.25">
      <c r="A470" s="56">
        <v>4301031151</v>
      </c>
      <c r="B470" s="106" t="s">
        <v>13193</v>
      </c>
      <c r="C470" t="s">
        <v>13666</v>
      </c>
    </row>
    <row r="471" spans="1:3" customFormat="1" x14ac:dyDescent="0.25">
      <c r="A471" s="56">
        <v>4301051273</v>
      </c>
      <c r="B471" s="106" t="s">
        <v>13194</v>
      </c>
      <c r="C471" t="s">
        <v>13667</v>
      </c>
    </row>
    <row r="472" spans="1:3" customFormat="1" x14ac:dyDescent="0.25">
      <c r="A472" s="56">
        <v>4301051276</v>
      </c>
      <c r="B472" s="106" t="s">
        <v>13194</v>
      </c>
      <c r="C472" t="s">
        <v>13668</v>
      </c>
    </row>
    <row r="473" spans="1:3" customFormat="1" x14ac:dyDescent="0.25">
      <c r="A473" s="56">
        <v>4301051279</v>
      </c>
      <c r="B473" s="106" t="s">
        <v>13195</v>
      </c>
      <c r="C473" t="s">
        <v>13669</v>
      </c>
    </row>
    <row r="474" spans="1:3" customFormat="1" x14ac:dyDescent="0.25">
      <c r="A474" s="56">
        <v>4301051280</v>
      </c>
      <c r="B474" s="106" t="s">
        <v>13195</v>
      </c>
      <c r="C474" t="s">
        <v>13670</v>
      </c>
    </row>
    <row r="475" spans="1:3" customFormat="1" x14ac:dyDescent="0.25">
      <c r="A475" s="56">
        <v>4301070904</v>
      </c>
      <c r="B475" s="106" t="s">
        <v>13196</v>
      </c>
      <c r="C475" t="s">
        <v>13671</v>
      </c>
    </row>
    <row r="476" spans="1:3" customFormat="1" x14ac:dyDescent="0.25">
      <c r="A476" s="56">
        <v>4301070905</v>
      </c>
      <c r="B476" s="106" t="s">
        <v>13090</v>
      </c>
      <c r="C476" t="s">
        <v>13672</v>
      </c>
    </row>
    <row r="477" spans="1:3" customFormat="1" x14ac:dyDescent="0.25">
      <c r="A477" s="56">
        <v>4301070906</v>
      </c>
      <c r="B477" s="106" t="s">
        <v>13197</v>
      </c>
      <c r="C477" t="s">
        <v>13673</v>
      </c>
    </row>
    <row r="478" spans="1:3" customFormat="1" x14ac:dyDescent="0.25">
      <c r="A478" s="56">
        <v>4301070907</v>
      </c>
      <c r="B478" s="106" t="s">
        <v>13198</v>
      </c>
      <c r="C478" t="s">
        <v>13674</v>
      </c>
    </row>
    <row r="479" spans="1:3" customFormat="1" x14ac:dyDescent="0.25">
      <c r="A479" s="56">
        <v>4301070909</v>
      </c>
      <c r="B479" s="106" t="s">
        <v>13199</v>
      </c>
      <c r="C479" t="s">
        <v>13675</v>
      </c>
    </row>
    <row r="480" spans="1:3" customFormat="1" x14ac:dyDescent="0.25">
      <c r="A480" s="56">
        <v>4301070910</v>
      </c>
      <c r="B480" s="106" t="s">
        <v>13200</v>
      </c>
      <c r="C480" t="s">
        <v>13676</v>
      </c>
    </row>
    <row r="481" spans="1:3" customFormat="1" x14ac:dyDescent="0.25">
      <c r="A481" s="56">
        <v>4301131015</v>
      </c>
      <c r="B481" s="106" t="s">
        <v>13201</v>
      </c>
      <c r="C481" t="s">
        <v>13677</v>
      </c>
    </row>
    <row r="482" spans="1:3" customFormat="1" x14ac:dyDescent="0.25">
      <c r="A482" s="56">
        <v>4301070913</v>
      </c>
      <c r="B482" s="106" t="s">
        <v>13202</v>
      </c>
      <c r="C482" t="s">
        <v>13678</v>
      </c>
    </row>
    <row r="483" spans="1:3" customFormat="1" x14ac:dyDescent="0.25">
      <c r="A483" s="56">
        <v>4301032036</v>
      </c>
      <c r="B483" s="106" t="s">
        <v>13203</v>
      </c>
      <c r="C483" t="s">
        <v>13679</v>
      </c>
    </row>
    <row r="484" spans="1:3" customFormat="1" x14ac:dyDescent="0.25">
      <c r="A484" s="56">
        <v>4301132052</v>
      </c>
      <c r="B484" s="106" t="s">
        <v>13204</v>
      </c>
      <c r="C484" t="s">
        <v>13680</v>
      </c>
    </row>
    <row r="485" spans="1:3" customFormat="1" x14ac:dyDescent="0.25">
      <c r="A485" s="56">
        <v>4301011385</v>
      </c>
      <c r="B485" s="106" t="s">
        <v>13205</v>
      </c>
      <c r="C485" t="s">
        <v>13681</v>
      </c>
    </row>
    <row r="486" spans="1:3" customFormat="1" x14ac:dyDescent="0.25">
      <c r="A486" s="56">
        <v>4301031156</v>
      </c>
      <c r="B486" s="106" t="s">
        <v>13206</v>
      </c>
      <c r="C486" t="s">
        <v>13682</v>
      </c>
    </row>
    <row r="487" spans="1:3" customFormat="1" x14ac:dyDescent="0.25">
      <c r="A487" s="56">
        <v>4301051310</v>
      </c>
      <c r="B487" s="106" t="s">
        <v>13207</v>
      </c>
      <c r="C487" t="s">
        <v>13683</v>
      </c>
    </row>
    <row r="488" spans="1:3" customFormat="1" x14ac:dyDescent="0.25">
      <c r="A488" s="56">
        <v>4301051312</v>
      </c>
      <c r="B488" s="106" t="s">
        <v>13208</v>
      </c>
      <c r="C488" t="s">
        <v>13684</v>
      </c>
    </row>
    <row r="489" spans="1:3" customFormat="1" x14ac:dyDescent="0.25">
      <c r="A489" s="56">
        <v>4301051314</v>
      </c>
      <c r="B489" s="106" t="s">
        <v>13208</v>
      </c>
      <c r="C489" t="s">
        <v>13685</v>
      </c>
    </row>
    <row r="490" spans="1:3" customFormat="1" x14ac:dyDescent="0.25">
      <c r="A490" s="56">
        <v>4301051285</v>
      </c>
      <c r="B490" s="106" t="s">
        <v>13209</v>
      </c>
      <c r="C490" t="s">
        <v>13686</v>
      </c>
    </row>
    <row r="491" spans="1:3" customFormat="1" x14ac:dyDescent="0.25">
      <c r="A491" s="56">
        <v>4301136018</v>
      </c>
      <c r="B491" s="106" t="s">
        <v>13210</v>
      </c>
      <c r="C491" t="s">
        <v>13687</v>
      </c>
    </row>
    <row r="492" spans="1:3" customFormat="1" x14ac:dyDescent="0.25">
      <c r="A492" s="56">
        <v>4301051315</v>
      </c>
      <c r="B492" s="106" t="s">
        <v>13211</v>
      </c>
      <c r="C492" t="s">
        <v>13688</v>
      </c>
    </row>
    <row r="493" spans="1:3" customFormat="1" x14ac:dyDescent="0.25">
      <c r="A493" s="56">
        <v>4301011386</v>
      </c>
      <c r="B493" s="106" t="s">
        <v>13212</v>
      </c>
      <c r="C493" t="s">
        <v>13689</v>
      </c>
    </row>
    <row r="494" spans="1:3" customFormat="1" x14ac:dyDescent="0.25">
      <c r="A494" s="56">
        <v>4301011387</v>
      </c>
      <c r="B494" s="106" t="s">
        <v>13212</v>
      </c>
      <c r="C494" t="s">
        <v>13690</v>
      </c>
    </row>
    <row r="495" spans="1:3" customFormat="1" x14ac:dyDescent="0.25">
      <c r="A495" s="56">
        <v>4301011388</v>
      </c>
      <c r="B495" s="106" t="s">
        <v>13212</v>
      </c>
      <c r="C495" t="s">
        <v>13691</v>
      </c>
    </row>
    <row r="496" spans="1:3" customFormat="1" x14ac:dyDescent="0.25">
      <c r="A496" s="56">
        <v>4301060336</v>
      </c>
      <c r="B496" s="106" t="s">
        <v>13213</v>
      </c>
      <c r="C496" t="s">
        <v>13692</v>
      </c>
    </row>
    <row r="497" spans="1:3" customFormat="1" x14ac:dyDescent="0.25">
      <c r="A497" s="56">
        <v>4301060337</v>
      </c>
      <c r="B497" s="106" t="s">
        <v>13213</v>
      </c>
      <c r="C497" t="s">
        <v>13693</v>
      </c>
    </row>
    <row r="498" spans="1:3" customFormat="1" x14ac:dyDescent="0.25">
      <c r="A498" s="56">
        <v>4301032038</v>
      </c>
      <c r="B498" s="106" t="s">
        <v>13214</v>
      </c>
      <c r="C498" t="s">
        <v>13694</v>
      </c>
    </row>
    <row r="499" spans="1:3" customFormat="1" x14ac:dyDescent="0.25">
      <c r="A499" s="56">
        <v>4301032007</v>
      </c>
      <c r="B499" s="106" t="s">
        <v>13215</v>
      </c>
      <c r="C499" t="s">
        <v>13695</v>
      </c>
    </row>
    <row r="500" spans="1:3" customFormat="1" x14ac:dyDescent="0.25">
      <c r="A500" s="56">
        <v>4301031167</v>
      </c>
      <c r="B500" s="106" t="s">
        <v>13216</v>
      </c>
      <c r="C500" t="s">
        <v>13696</v>
      </c>
    </row>
    <row r="501" spans="1:3" customFormat="1" x14ac:dyDescent="0.25">
      <c r="A501" s="56">
        <v>4301011403</v>
      </c>
      <c r="B501" s="106" t="s">
        <v>13217</v>
      </c>
      <c r="C501" t="s">
        <v>13697</v>
      </c>
    </row>
    <row r="502" spans="1:3" customFormat="1" x14ac:dyDescent="0.25">
      <c r="A502" s="56">
        <v>4301011410</v>
      </c>
      <c r="B502" s="106" t="s">
        <v>13217</v>
      </c>
      <c r="C502" t="s">
        <v>13698</v>
      </c>
    </row>
    <row r="503" spans="1:3" customFormat="1" x14ac:dyDescent="0.25">
      <c r="A503" s="56">
        <v>4301011417</v>
      </c>
      <c r="B503" s="106" t="s">
        <v>13217</v>
      </c>
      <c r="C503" t="s">
        <v>13699</v>
      </c>
    </row>
    <row r="504" spans="1:3" customFormat="1" x14ac:dyDescent="0.25">
      <c r="A504" s="56">
        <v>4301011405</v>
      </c>
      <c r="B504" s="106" t="s">
        <v>13218</v>
      </c>
      <c r="C504" t="s">
        <v>13700</v>
      </c>
    </row>
    <row r="505" spans="1:3" customFormat="1" x14ac:dyDescent="0.25">
      <c r="A505" s="56">
        <v>4301011406</v>
      </c>
      <c r="B505" s="106" t="s">
        <v>13219</v>
      </c>
      <c r="C505" t="s">
        <v>13701</v>
      </c>
    </row>
    <row r="506" spans="1:3" customFormat="1" x14ac:dyDescent="0.25">
      <c r="A506" s="56">
        <v>4301020218</v>
      </c>
      <c r="B506" s="106" t="s">
        <v>13220</v>
      </c>
      <c r="C506" t="s">
        <v>13702</v>
      </c>
    </row>
    <row r="507" spans="1:3" customFormat="1" x14ac:dyDescent="0.25">
      <c r="A507" s="56">
        <v>4301031168</v>
      </c>
      <c r="B507" s="106" t="s">
        <v>13221</v>
      </c>
      <c r="C507" t="s">
        <v>13703</v>
      </c>
    </row>
    <row r="508" spans="1:3" customFormat="1" x14ac:dyDescent="0.25">
      <c r="A508" s="56"/>
      <c r="B508" s="55"/>
    </row>
    <row r="509" spans="1:3" customFormat="1" x14ac:dyDescent="0.25">
      <c r="A509" s="56"/>
      <c r="B509" s="55"/>
    </row>
    <row r="510" spans="1:3" customFormat="1" x14ac:dyDescent="0.25">
      <c r="A510" s="56"/>
      <c r="B510" s="55"/>
    </row>
    <row r="511" spans="1:3" customFormat="1" x14ac:dyDescent="0.25">
      <c r="A511" s="56"/>
      <c r="B511" s="55"/>
    </row>
    <row r="512" spans="1:3" customFormat="1" x14ac:dyDescent="0.25">
      <c r="A512" s="56"/>
      <c r="B512" s="55"/>
    </row>
    <row r="513" spans="1:2" customFormat="1" x14ac:dyDescent="0.25">
      <c r="A513" s="56"/>
      <c r="B513" s="55"/>
    </row>
    <row r="514" spans="1:2" customFormat="1" x14ac:dyDescent="0.25">
      <c r="A514" s="56"/>
      <c r="B514" s="55"/>
    </row>
    <row r="515" spans="1:2" customFormat="1" x14ac:dyDescent="0.25">
      <c r="A515" s="56"/>
      <c r="B515" s="55"/>
    </row>
    <row r="516" spans="1:2" customFormat="1" x14ac:dyDescent="0.25">
      <c r="A516" s="56"/>
      <c r="B516" s="55"/>
    </row>
    <row r="517" spans="1:2" customFormat="1" x14ac:dyDescent="0.25">
      <c r="A517" s="56"/>
      <c r="B517" s="55"/>
    </row>
    <row r="518" spans="1:2" customFormat="1" x14ac:dyDescent="0.25">
      <c r="A518" s="56"/>
      <c r="B518" s="55"/>
    </row>
    <row r="519" spans="1:2" customFormat="1" x14ac:dyDescent="0.25">
      <c r="A519" s="56"/>
      <c r="B519" s="55"/>
    </row>
    <row r="520" spans="1:2" customFormat="1" x14ac:dyDescent="0.25">
      <c r="A520" s="56"/>
      <c r="B520" s="55"/>
    </row>
    <row r="521" spans="1:2" customFormat="1" x14ac:dyDescent="0.25">
      <c r="A521" s="56"/>
      <c r="B521" s="55"/>
    </row>
    <row r="522" spans="1:2" customFormat="1" x14ac:dyDescent="0.25">
      <c r="A522" s="56"/>
      <c r="B522" s="55"/>
    </row>
    <row r="523" spans="1:2" customFormat="1" x14ac:dyDescent="0.25">
      <c r="A523" s="56"/>
      <c r="B523" s="55"/>
    </row>
    <row r="524" spans="1:2" customFormat="1" x14ac:dyDescent="0.25">
      <c r="A524" s="56"/>
      <c r="B524" s="55"/>
    </row>
    <row r="525" spans="1:2" customFormat="1" x14ac:dyDescent="0.25">
      <c r="A525" s="56"/>
      <c r="B525" s="55"/>
    </row>
    <row r="526" spans="1:2" customFormat="1" x14ac:dyDescent="0.25">
      <c r="A526" s="56"/>
      <c r="B526" s="55"/>
    </row>
    <row r="527" spans="1:2" customFormat="1" x14ac:dyDescent="0.25">
      <c r="A527" s="56"/>
      <c r="B527" s="55"/>
    </row>
    <row r="528" spans="1:2" customFormat="1" x14ac:dyDescent="0.25">
      <c r="A528" s="56"/>
      <c r="B528" s="55"/>
    </row>
    <row r="529" spans="1:2" customFormat="1" x14ac:dyDescent="0.25">
      <c r="A529" s="56"/>
      <c r="B529" s="55"/>
    </row>
    <row r="530" spans="1:2" customFormat="1" x14ac:dyDescent="0.25">
      <c r="A530" s="56"/>
      <c r="B530" s="55"/>
    </row>
    <row r="531" spans="1:2" customFormat="1" x14ac:dyDescent="0.25">
      <c r="A531" s="56"/>
      <c r="B531" s="55"/>
    </row>
    <row r="532" spans="1:2" customFormat="1" x14ac:dyDescent="0.25">
      <c r="A532" s="56"/>
      <c r="B532" s="55"/>
    </row>
    <row r="533" spans="1:2" customFormat="1" x14ac:dyDescent="0.25">
      <c r="A533" s="56"/>
      <c r="B533" s="55"/>
    </row>
    <row r="534" spans="1:2" customFormat="1" x14ac:dyDescent="0.25">
      <c r="A534" s="56"/>
      <c r="B534" s="55"/>
    </row>
    <row r="535" spans="1:2" customFormat="1" x14ac:dyDescent="0.25">
      <c r="A535" s="56"/>
      <c r="B535" s="55"/>
    </row>
    <row r="536" spans="1:2" customFormat="1" x14ac:dyDescent="0.25">
      <c r="A536" s="56"/>
      <c r="B536" s="55"/>
    </row>
    <row r="537" spans="1:2" customFormat="1" x14ac:dyDescent="0.25">
      <c r="A537" s="56"/>
      <c r="B537" s="55"/>
    </row>
    <row r="538" spans="1:2" customFormat="1" x14ac:dyDescent="0.25">
      <c r="A538" s="56"/>
      <c r="B538" s="55"/>
    </row>
    <row r="539" spans="1:2" customFormat="1" x14ac:dyDescent="0.25">
      <c r="A539" s="56"/>
      <c r="B539" s="55"/>
    </row>
    <row r="540" spans="1:2" customFormat="1" x14ac:dyDescent="0.25">
      <c r="A540" s="56"/>
      <c r="B540" s="55"/>
    </row>
    <row r="541" spans="1:2" customFormat="1" x14ac:dyDescent="0.25">
      <c r="A541" s="56"/>
      <c r="B541" s="55"/>
    </row>
    <row r="542" spans="1:2" customFormat="1" x14ac:dyDescent="0.25">
      <c r="A542" s="56"/>
      <c r="B542" s="55"/>
    </row>
    <row r="543" spans="1:2" customFormat="1" x14ac:dyDescent="0.25">
      <c r="A543" s="56"/>
      <c r="B543" s="55"/>
    </row>
    <row r="544" spans="1:2" customFormat="1" x14ac:dyDescent="0.25">
      <c r="A544" s="56"/>
      <c r="B544" s="55"/>
    </row>
    <row r="545" spans="1:2" customFormat="1" x14ac:dyDescent="0.25">
      <c r="A545" s="56"/>
      <c r="B545" s="55"/>
    </row>
    <row r="546" spans="1:2" customFormat="1" x14ac:dyDescent="0.25">
      <c r="A546" s="56"/>
      <c r="B546" s="55"/>
    </row>
    <row r="547" spans="1:2" customFormat="1" x14ac:dyDescent="0.25">
      <c r="A547" s="56"/>
      <c r="B547" s="55"/>
    </row>
    <row r="548" spans="1:2" customFormat="1" x14ac:dyDescent="0.25">
      <c r="A548" s="56"/>
      <c r="B548" s="55"/>
    </row>
    <row r="549" spans="1:2" customFormat="1" x14ac:dyDescent="0.25">
      <c r="A549" s="56"/>
      <c r="B549" s="55"/>
    </row>
    <row r="550" spans="1:2" customFormat="1" x14ac:dyDescent="0.25">
      <c r="A550" s="56"/>
      <c r="B550" s="55"/>
    </row>
    <row r="551" spans="1:2" customFormat="1" x14ac:dyDescent="0.25">
      <c r="A551" s="56"/>
      <c r="B551" s="55"/>
    </row>
    <row r="552" spans="1:2" customFormat="1" x14ac:dyDescent="0.25">
      <c r="A552" s="56"/>
      <c r="B552" s="55"/>
    </row>
    <row r="553" spans="1:2" customFormat="1" x14ac:dyDescent="0.25">
      <c r="A553" s="56"/>
      <c r="B553" s="55"/>
    </row>
    <row r="554" spans="1:2" customFormat="1" x14ac:dyDescent="0.25">
      <c r="A554" s="56"/>
      <c r="B554" s="55"/>
    </row>
    <row r="555" spans="1:2" customFormat="1" x14ac:dyDescent="0.25">
      <c r="A555" s="56"/>
      <c r="B555" s="55"/>
    </row>
    <row r="556" spans="1:2" customFormat="1" x14ac:dyDescent="0.25">
      <c r="A556" s="56"/>
      <c r="B556" s="55"/>
    </row>
    <row r="557" spans="1:2" customFormat="1" x14ac:dyDescent="0.25">
      <c r="A557" s="56"/>
      <c r="B557" s="55"/>
    </row>
    <row r="558" spans="1:2" customFormat="1" x14ac:dyDescent="0.25">
      <c r="A558" s="56"/>
      <c r="B558" s="55"/>
    </row>
    <row r="559" spans="1:2" customFormat="1" x14ac:dyDescent="0.25">
      <c r="A559" s="56"/>
      <c r="B559" s="55"/>
    </row>
    <row r="560" spans="1:2" customFormat="1" x14ac:dyDescent="0.25">
      <c r="A560" s="56"/>
      <c r="B560" s="55"/>
    </row>
    <row r="561" spans="1:2" customFormat="1" x14ac:dyDescent="0.25">
      <c r="A561" s="56"/>
      <c r="B561" s="55"/>
    </row>
    <row r="562" spans="1:2" customFormat="1" x14ac:dyDescent="0.25">
      <c r="A562" s="56"/>
      <c r="B562" s="55"/>
    </row>
    <row r="563" spans="1:2" customFormat="1" x14ac:dyDescent="0.25">
      <c r="A563" s="56"/>
      <c r="B563" s="55"/>
    </row>
    <row r="564" spans="1:2" customFormat="1" x14ac:dyDescent="0.25">
      <c r="A564" s="56"/>
      <c r="B564" s="55"/>
    </row>
    <row r="565" spans="1:2" customFormat="1" x14ac:dyDescent="0.25">
      <c r="A565" s="56"/>
      <c r="B565" s="55"/>
    </row>
    <row r="566" spans="1:2" customFormat="1" x14ac:dyDescent="0.25">
      <c r="A566" s="56"/>
      <c r="B566" s="55"/>
    </row>
    <row r="567" spans="1:2" customFormat="1" x14ac:dyDescent="0.25">
      <c r="A567" s="56"/>
      <c r="B567" s="55"/>
    </row>
    <row r="568" spans="1:2" customFormat="1" x14ac:dyDescent="0.25">
      <c r="A568" s="56"/>
      <c r="B568" s="55"/>
    </row>
    <row r="569" spans="1:2" customFormat="1" x14ac:dyDescent="0.25">
      <c r="A569" s="56"/>
      <c r="B569" s="55"/>
    </row>
    <row r="570" spans="1:2" customFormat="1" x14ac:dyDescent="0.25">
      <c r="A570" s="56"/>
      <c r="B570" s="55"/>
    </row>
    <row r="571" spans="1:2" customFormat="1" x14ac:dyDescent="0.25">
      <c r="A571" s="56"/>
      <c r="B571" s="55"/>
    </row>
    <row r="572" spans="1:2" customFormat="1" x14ac:dyDescent="0.25">
      <c r="A572" s="56"/>
      <c r="B572" s="55"/>
    </row>
    <row r="573" spans="1:2" customFormat="1" x14ac:dyDescent="0.25">
      <c r="A573" s="56"/>
      <c r="B573" s="55"/>
    </row>
    <row r="574" spans="1:2" customFormat="1" x14ac:dyDescent="0.25">
      <c r="A574" s="56"/>
      <c r="B574" s="55"/>
    </row>
    <row r="575" spans="1:2" customFormat="1" x14ac:dyDescent="0.25">
      <c r="A575" s="56"/>
      <c r="B575" s="55"/>
    </row>
    <row r="576" spans="1:2" customFormat="1" x14ac:dyDescent="0.25">
      <c r="A576" s="56"/>
      <c r="B576" s="55"/>
    </row>
    <row r="577" spans="1:2" customFormat="1" x14ac:dyDescent="0.25">
      <c r="A577" s="56"/>
      <c r="B577" s="55"/>
    </row>
    <row r="578" spans="1:2" customFormat="1" x14ac:dyDescent="0.25">
      <c r="A578" s="56"/>
      <c r="B578" s="55"/>
    </row>
    <row r="579" spans="1:2" customFormat="1" x14ac:dyDescent="0.25">
      <c r="A579" s="56"/>
      <c r="B579" s="55"/>
    </row>
    <row r="580" spans="1:2" customFormat="1" x14ac:dyDescent="0.25">
      <c r="A580" s="56"/>
      <c r="B580" s="55"/>
    </row>
    <row r="581" spans="1:2" customFormat="1" x14ac:dyDescent="0.25">
      <c r="A581" s="56"/>
      <c r="B581" s="55"/>
    </row>
    <row r="582" spans="1:2" customFormat="1" x14ac:dyDescent="0.25">
      <c r="A582" s="56"/>
      <c r="B582" s="55"/>
    </row>
    <row r="583" spans="1:2" customFormat="1" x14ac:dyDescent="0.25">
      <c r="A583" s="56"/>
      <c r="B583" s="55"/>
    </row>
    <row r="584" spans="1:2" customFormat="1" x14ac:dyDescent="0.25">
      <c r="A584" s="56"/>
      <c r="B584" s="55"/>
    </row>
    <row r="585" spans="1:2" customFormat="1" x14ac:dyDescent="0.25">
      <c r="A585" s="56"/>
      <c r="B585" s="55"/>
    </row>
    <row r="586" spans="1:2" customFormat="1" x14ac:dyDescent="0.25">
      <c r="A586" s="56"/>
      <c r="B586" s="55"/>
    </row>
    <row r="587" spans="1:2" customFormat="1" x14ac:dyDescent="0.25">
      <c r="A587" s="56"/>
      <c r="B587" s="55"/>
    </row>
    <row r="588" spans="1:2" customFormat="1" x14ac:dyDescent="0.25">
      <c r="A588" s="56"/>
      <c r="B588" s="55"/>
    </row>
    <row r="589" spans="1:2" customFormat="1" x14ac:dyDescent="0.25">
      <c r="A589" s="56"/>
      <c r="B589" s="55"/>
    </row>
    <row r="590" spans="1:2" customFormat="1" x14ac:dyDescent="0.25">
      <c r="A590" s="56"/>
      <c r="B590" s="55"/>
    </row>
    <row r="591" spans="1:2" customFormat="1" x14ac:dyDescent="0.25">
      <c r="A591" s="56"/>
      <c r="B591" s="55"/>
    </row>
    <row r="592" spans="1:2" customFormat="1" x14ac:dyDescent="0.25">
      <c r="A592" s="56"/>
      <c r="B592" s="55"/>
    </row>
    <row r="593" spans="1:2" customFormat="1" x14ac:dyDescent="0.25">
      <c r="A593" s="56"/>
      <c r="B593" s="55"/>
    </row>
    <row r="594" spans="1:2" customFormat="1" x14ac:dyDescent="0.25">
      <c r="A594" s="56"/>
      <c r="B594" s="55"/>
    </row>
    <row r="595" spans="1:2" customFormat="1" x14ac:dyDescent="0.25">
      <c r="A595" s="56"/>
      <c r="B595" s="55"/>
    </row>
    <row r="596" spans="1:2" customFormat="1" x14ac:dyDescent="0.25">
      <c r="A596" s="56"/>
      <c r="B596" s="55"/>
    </row>
    <row r="597" spans="1:2" customFormat="1" x14ac:dyDescent="0.25">
      <c r="A597" s="56"/>
      <c r="B597" s="55"/>
    </row>
    <row r="598" spans="1:2" customFormat="1" x14ac:dyDescent="0.25">
      <c r="A598" s="56"/>
      <c r="B598" s="55"/>
    </row>
    <row r="599" spans="1:2" customFormat="1" x14ac:dyDescent="0.25">
      <c r="A599" s="56"/>
      <c r="B599" s="55"/>
    </row>
    <row r="600" spans="1:2" customFormat="1" x14ac:dyDescent="0.25">
      <c r="A600" s="56"/>
      <c r="B600" s="55"/>
    </row>
    <row r="601" spans="1:2" customFormat="1" x14ac:dyDescent="0.25">
      <c r="A601" s="56"/>
      <c r="B601" s="55"/>
    </row>
    <row r="602" spans="1:2" customFormat="1" x14ac:dyDescent="0.25">
      <c r="A602" s="56"/>
      <c r="B602" s="55"/>
    </row>
    <row r="603" spans="1:2" customFormat="1" x14ac:dyDescent="0.25">
      <c r="A603" s="56"/>
      <c r="B603" s="55"/>
    </row>
    <row r="604" spans="1:2" customFormat="1" x14ac:dyDescent="0.25">
      <c r="A604" s="56"/>
      <c r="B604" s="55"/>
    </row>
    <row r="605" spans="1:2" customFormat="1" x14ac:dyDescent="0.25">
      <c r="A605" s="56"/>
      <c r="B605" s="55"/>
    </row>
    <row r="606" spans="1:2" customFormat="1" x14ac:dyDescent="0.25">
      <c r="A606" s="56"/>
      <c r="B606" s="55"/>
    </row>
    <row r="607" spans="1:2" customFormat="1" x14ac:dyDescent="0.25">
      <c r="A607" s="56"/>
      <c r="B607" s="55"/>
    </row>
    <row r="608" spans="1:2" customFormat="1" x14ac:dyDescent="0.25">
      <c r="A608" s="56"/>
      <c r="B608" s="55"/>
    </row>
    <row r="609" spans="1:2" customFormat="1" x14ac:dyDescent="0.25">
      <c r="A609" s="56"/>
      <c r="B609" s="55"/>
    </row>
    <row r="610" spans="1:2" customFormat="1" x14ac:dyDescent="0.25">
      <c r="A610" s="56"/>
      <c r="B610" s="55"/>
    </row>
    <row r="611" spans="1:2" customFormat="1" x14ac:dyDescent="0.25">
      <c r="A611" s="56"/>
      <c r="B611" s="55"/>
    </row>
    <row r="612" spans="1:2" customFormat="1" x14ac:dyDescent="0.25">
      <c r="A612" s="56"/>
      <c r="B612" s="55"/>
    </row>
    <row r="613" spans="1:2" customFormat="1" x14ac:dyDescent="0.25">
      <c r="A613" s="56"/>
      <c r="B613" s="55"/>
    </row>
    <row r="614" spans="1:2" customFormat="1" x14ac:dyDescent="0.25">
      <c r="A614" s="56"/>
      <c r="B614" s="55"/>
    </row>
    <row r="615" spans="1:2" customFormat="1" x14ac:dyDescent="0.25">
      <c r="A615" s="56"/>
      <c r="B615" s="55"/>
    </row>
    <row r="616" spans="1:2" customFormat="1" x14ac:dyDescent="0.25">
      <c r="A616" s="56"/>
      <c r="B616" s="55"/>
    </row>
    <row r="617" spans="1:2" customFormat="1" x14ac:dyDescent="0.25">
      <c r="A617" s="56"/>
      <c r="B617" s="55"/>
    </row>
    <row r="618" spans="1:2" customFormat="1" x14ac:dyDescent="0.25">
      <c r="A618" s="56"/>
      <c r="B618" s="55"/>
    </row>
    <row r="619" spans="1:2" customFormat="1" x14ac:dyDescent="0.25">
      <c r="A619" s="56"/>
      <c r="B619" s="55"/>
    </row>
    <row r="620" spans="1:2" customFormat="1" x14ac:dyDescent="0.25">
      <c r="A620" s="56"/>
      <c r="B620" s="55"/>
    </row>
    <row r="621" spans="1:2" customFormat="1" x14ac:dyDescent="0.25">
      <c r="A621" s="56"/>
      <c r="B621" s="55"/>
    </row>
    <row r="622" spans="1:2" customFormat="1" x14ac:dyDescent="0.25">
      <c r="A622" s="56"/>
      <c r="B622" s="55"/>
    </row>
    <row r="623" spans="1:2" customFormat="1" x14ac:dyDescent="0.25">
      <c r="A623" s="56"/>
      <c r="B623" s="55"/>
    </row>
    <row r="624" spans="1:2" customFormat="1" x14ac:dyDescent="0.25">
      <c r="A624" s="56"/>
      <c r="B624" s="55"/>
    </row>
    <row r="625" spans="1:2" customFormat="1" x14ac:dyDescent="0.25">
      <c r="A625" s="56"/>
      <c r="B625" s="55"/>
    </row>
    <row r="626" spans="1:2" customFormat="1" x14ac:dyDescent="0.25">
      <c r="A626" s="56"/>
      <c r="B626" s="55"/>
    </row>
    <row r="627" spans="1:2" customFormat="1" x14ac:dyDescent="0.25">
      <c r="A627" s="56"/>
      <c r="B627" s="55"/>
    </row>
    <row r="628" spans="1:2" customFormat="1" x14ac:dyDescent="0.25">
      <c r="A628" s="56"/>
      <c r="B628" s="55"/>
    </row>
    <row r="629" spans="1:2" customFormat="1" x14ac:dyDescent="0.25">
      <c r="A629" s="56"/>
      <c r="B629" s="55"/>
    </row>
    <row r="630" spans="1:2" customFormat="1" x14ac:dyDescent="0.25">
      <c r="A630" s="56"/>
      <c r="B630" s="55"/>
    </row>
    <row r="631" spans="1:2" customFormat="1" x14ac:dyDescent="0.25">
      <c r="A631" s="56"/>
      <c r="B631" s="55"/>
    </row>
    <row r="632" spans="1:2" customFormat="1" x14ac:dyDescent="0.25">
      <c r="A632" s="56"/>
      <c r="B632" s="55"/>
    </row>
    <row r="633" spans="1:2" customFormat="1" x14ac:dyDescent="0.25">
      <c r="A633" s="56"/>
      <c r="B633" s="55"/>
    </row>
    <row r="634" spans="1:2" customFormat="1" x14ac:dyDescent="0.25">
      <c r="A634" s="56"/>
      <c r="B634" s="55"/>
    </row>
    <row r="635" spans="1:2" customFormat="1" x14ac:dyDescent="0.25">
      <c r="A635" s="56"/>
      <c r="B635" s="55"/>
    </row>
    <row r="636" spans="1:2" customFormat="1" x14ac:dyDescent="0.25">
      <c r="A636" s="56"/>
      <c r="B636" s="55"/>
    </row>
    <row r="637" spans="1:2" customFormat="1" x14ac:dyDescent="0.25">
      <c r="A637" s="56"/>
      <c r="B637" s="55"/>
    </row>
    <row r="638" spans="1:2" customFormat="1" x14ac:dyDescent="0.25">
      <c r="A638" s="56"/>
      <c r="B638" s="55"/>
    </row>
    <row r="639" spans="1:2" customFormat="1" x14ac:dyDescent="0.25">
      <c r="A639" s="56"/>
      <c r="B639" s="55"/>
    </row>
    <row r="640" spans="1:2" customFormat="1" x14ac:dyDescent="0.25">
      <c r="A640" s="56"/>
      <c r="B640" s="55"/>
    </row>
    <row r="641" spans="1:2" customFormat="1" x14ac:dyDescent="0.25">
      <c r="A641" s="56"/>
      <c r="B641" s="55"/>
    </row>
    <row r="642" spans="1:2" customFormat="1" x14ac:dyDescent="0.25">
      <c r="A642" s="56"/>
      <c r="B642" s="55"/>
    </row>
    <row r="643" spans="1:2" customFormat="1" x14ac:dyDescent="0.25">
      <c r="A643" s="56"/>
      <c r="B643" s="55"/>
    </row>
    <row r="644" spans="1:2" customFormat="1" x14ac:dyDescent="0.25">
      <c r="A644" s="56"/>
      <c r="B644" s="55"/>
    </row>
    <row r="645" spans="1:2" customFormat="1" x14ac:dyDescent="0.25">
      <c r="A645" s="56"/>
      <c r="B645" s="55"/>
    </row>
    <row r="646" spans="1:2" customFormat="1" x14ac:dyDescent="0.25">
      <c r="A646" s="56"/>
      <c r="B646" s="55"/>
    </row>
    <row r="647" spans="1:2" customFormat="1" x14ac:dyDescent="0.25">
      <c r="A647" s="56"/>
      <c r="B647" s="55"/>
    </row>
    <row r="648" spans="1:2" customFormat="1" x14ac:dyDescent="0.25">
      <c r="A648" s="56"/>
      <c r="B648" s="55"/>
    </row>
    <row r="649" spans="1:2" customFormat="1" x14ac:dyDescent="0.25">
      <c r="A649" s="56"/>
      <c r="B649" s="55"/>
    </row>
    <row r="650" spans="1:2" customFormat="1" x14ac:dyDescent="0.25">
      <c r="A650" s="56"/>
      <c r="B650" s="55"/>
    </row>
    <row r="651" spans="1:2" customFormat="1" x14ac:dyDescent="0.25">
      <c r="A651" s="56"/>
      <c r="B651" s="55"/>
    </row>
    <row r="652" spans="1:2" customFormat="1" x14ac:dyDescent="0.25">
      <c r="A652" s="56"/>
      <c r="B652" s="55"/>
    </row>
    <row r="653" spans="1:2" customFormat="1" x14ac:dyDescent="0.25">
      <c r="A653" s="56"/>
      <c r="B653" s="55"/>
    </row>
    <row r="654" spans="1:2" customFormat="1" x14ac:dyDescent="0.25">
      <c r="A654" s="56"/>
      <c r="B654" s="55"/>
    </row>
    <row r="655" spans="1:2" customFormat="1" x14ac:dyDescent="0.25">
      <c r="A655" s="56"/>
      <c r="B655" s="55"/>
    </row>
    <row r="656" spans="1:2" customFormat="1" x14ac:dyDescent="0.25">
      <c r="A656" s="56"/>
      <c r="B656" s="55"/>
    </row>
    <row r="657" spans="1:2" customFormat="1" x14ac:dyDescent="0.25">
      <c r="A657" s="56"/>
      <c r="B657" s="55"/>
    </row>
    <row r="658" spans="1:2" customFormat="1" x14ac:dyDescent="0.25">
      <c r="A658" s="56"/>
      <c r="B658" s="55"/>
    </row>
    <row r="659" spans="1:2" customFormat="1" x14ac:dyDescent="0.25">
      <c r="A659" s="56"/>
      <c r="B659" s="55"/>
    </row>
    <row r="660" spans="1:2" customFormat="1" x14ac:dyDescent="0.25">
      <c r="A660" s="56"/>
      <c r="B660" s="55"/>
    </row>
    <row r="661" spans="1:2" customFormat="1" x14ac:dyDescent="0.25">
      <c r="A661" s="56"/>
      <c r="B661" s="55"/>
    </row>
    <row r="662" spans="1:2" customFormat="1" x14ac:dyDescent="0.25">
      <c r="A662" s="56"/>
      <c r="B662" s="55"/>
    </row>
    <row r="663" spans="1:2" customFormat="1" x14ac:dyDescent="0.25">
      <c r="A663" s="56"/>
      <c r="B663" s="55"/>
    </row>
    <row r="664" spans="1:2" customFormat="1" x14ac:dyDescent="0.25">
      <c r="A664" s="56"/>
      <c r="B664" s="55"/>
    </row>
    <row r="665" spans="1:2" customFormat="1" x14ac:dyDescent="0.25">
      <c r="A665" s="56"/>
      <c r="B665" s="55"/>
    </row>
    <row r="666" spans="1:2" customFormat="1" x14ac:dyDescent="0.25">
      <c r="A666" s="56"/>
      <c r="B666" s="55"/>
    </row>
    <row r="667" spans="1:2" customFormat="1" x14ac:dyDescent="0.25">
      <c r="A667" s="56"/>
      <c r="B667" s="55"/>
    </row>
    <row r="668" spans="1:2" customFormat="1" x14ac:dyDescent="0.25">
      <c r="A668" s="56"/>
      <c r="B668" s="55"/>
    </row>
    <row r="669" spans="1:2" customFormat="1" x14ac:dyDescent="0.25">
      <c r="A669" s="56"/>
      <c r="B669" s="55"/>
    </row>
    <row r="670" spans="1:2" customFormat="1" x14ac:dyDescent="0.25">
      <c r="A670" s="56"/>
      <c r="B670" s="55"/>
    </row>
    <row r="671" spans="1:2" customFormat="1" x14ac:dyDescent="0.25">
      <c r="A671" s="56"/>
      <c r="B671" s="55"/>
    </row>
    <row r="672" spans="1:2" customFormat="1" x14ac:dyDescent="0.25">
      <c r="A672" s="56"/>
      <c r="B672" s="55"/>
    </row>
    <row r="673" spans="1:2" customFormat="1" x14ac:dyDescent="0.25">
      <c r="A673" s="56"/>
      <c r="B673" s="55"/>
    </row>
    <row r="674" spans="1:2" customFormat="1" x14ac:dyDescent="0.25">
      <c r="A674" s="56"/>
      <c r="B674" s="55"/>
    </row>
    <row r="675" spans="1:2" customFormat="1" x14ac:dyDescent="0.25">
      <c r="A675" s="56"/>
      <c r="B675" s="55"/>
    </row>
    <row r="676" spans="1:2" customFormat="1" x14ac:dyDescent="0.25">
      <c r="A676" s="56"/>
      <c r="B676" s="55"/>
    </row>
    <row r="677" spans="1:2" customFormat="1" x14ac:dyDescent="0.25">
      <c r="A677" s="56"/>
      <c r="B677" s="55"/>
    </row>
    <row r="678" spans="1:2" customFormat="1" x14ac:dyDescent="0.25">
      <c r="A678" s="56"/>
      <c r="B678" s="55"/>
    </row>
    <row r="679" spans="1:2" customFormat="1" x14ac:dyDescent="0.25">
      <c r="A679" s="56"/>
      <c r="B679" s="55"/>
    </row>
    <row r="680" spans="1:2" customFormat="1" x14ac:dyDescent="0.25">
      <c r="A680" s="56"/>
      <c r="B680" s="55"/>
    </row>
    <row r="681" spans="1:2" customFormat="1" x14ac:dyDescent="0.25">
      <c r="A681" s="56"/>
      <c r="B681" s="55"/>
    </row>
    <row r="682" spans="1:2" customFormat="1" x14ac:dyDescent="0.25">
      <c r="A682" s="56"/>
      <c r="B682" s="55"/>
    </row>
    <row r="683" spans="1:2" customFormat="1" x14ac:dyDescent="0.25">
      <c r="A683" s="56"/>
      <c r="B683" s="55"/>
    </row>
    <row r="684" spans="1:2" customFormat="1" x14ac:dyDescent="0.25">
      <c r="A684" s="56"/>
      <c r="B684" s="55"/>
    </row>
    <row r="685" spans="1:2" customFormat="1" x14ac:dyDescent="0.25">
      <c r="A685" s="56"/>
      <c r="B685" s="55"/>
    </row>
    <row r="686" spans="1:2" customFormat="1" x14ac:dyDescent="0.25">
      <c r="A686" s="81"/>
      <c r="B686" s="55"/>
    </row>
    <row r="687" spans="1:2" x14ac:dyDescent="0.25">
      <c r="A687" s="84"/>
    </row>
    <row r="688" spans="1:2" x14ac:dyDescent="0.25">
      <c r="A688" s="84"/>
    </row>
    <row r="689" spans="1:1" x14ac:dyDescent="0.25">
      <c r="A689" s="84"/>
    </row>
    <row r="690" spans="1:1" x14ac:dyDescent="0.25">
      <c r="A690" s="84"/>
    </row>
    <row r="691" spans="1:1" x14ac:dyDescent="0.25">
      <c r="A691" s="84"/>
    </row>
    <row r="692" spans="1:1" x14ac:dyDescent="0.25">
      <c r="A692" s="84"/>
    </row>
    <row r="693" spans="1:1" x14ac:dyDescent="0.25">
      <c r="A693" s="84"/>
    </row>
    <row r="694" spans="1:1" x14ac:dyDescent="0.25">
      <c r="A694" s="84"/>
    </row>
    <row r="695" spans="1:1" x14ac:dyDescent="0.25">
      <c r="A695" s="84"/>
    </row>
    <row r="696" spans="1:1" x14ac:dyDescent="0.25">
      <c r="A696" s="84"/>
    </row>
    <row r="697" spans="1:1" x14ac:dyDescent="0.25">
      <c r="A697" s="84"/>
    </row>
    <row r="698" spans="1:1" x14ac:dyDescent="0.25">
      <c r="A698" s="84"/>
    </row>
    <row r="699" spans="1:1" x14ac:dyDescent="0.25">
      <c r="A699" s="84"/>
    </row>
    <row r="700" spans="1:1" x14ac:dyDescent="0.25">
      <c r="A700" s="84"/>
    </row>
    <row r="701" spans="1:1" x14ac:dyDescent="0.25">
      <c r="A701" s="84"/>
    </row>
    <row r="702" spans="1:1" x14ac:dyDescent="0.25">
      <c r="A702" s="84"/>
    </row>
    <row r="703" spans="1:1" x14ac:dyDescent="0.25">
      <c r="A703" s="84"/>
    </row>
    <row r="704" spans="1:1" x14ac:dyDescent="0.25">
      <c r="A704" s="84"/>
    </row>
    <row r="705" spans="1:1" x14ac:dyDescent="0.25">
      <c r="A705" s="84"/>
    </row>
  </sheetData>
  <autoFilter ref="A1:C507" xr:uid="{00000000-0009-0000-0000-000007000000}">
    <sortState xmlns:xlrd2="http://schemas.microsoft.com/office/spreadsheetml/2017/richdata2" ref="A57:C273">
      <sortCondition ref="C1:C50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62"/>
  <sheetViews>
    <sheetView topLeftCell="A171" workbookViewId="0">
      <selection activeCell="B188" sqref="B188"/>
    </sheetView>
  </sheetViews>
  <sheetFormatPr defaultColWidth="8.7109375" defaultRowHeight="15" x14ac:dyDescent="0.25"/>
  <cols>
    <col min="1" max="1" width="20.5703125" style="122" customWidth="1"/>
    <col min="2" max="2" width="119.7109375" style="122" bestFit="1" customWidth="1"/>
    <col min="3" max="8" width="20.5703125" style="122" customWidth="1"/>
    <col min="9" max="16384" width="8.7109375" style="122"/>
  </cols>
  <sheetData>
    <row r="1" spans="1:8" x14ac:dyDescent="0.25">
      <c r="A1" s="5" t="s">
        <v>14438</v>
      </c>
      <c r="B1" s="126" t="s" vm="62">
        <v>1137</v>
      </c>
      <c r="C1" s="198" t="s">
        <v>14439</v>
      </c>
      <c r="D1" s="5" t="s">
        <v>1164</v>
      </c>
      <c r="E1" s="126" t="s" vm="77">
        <v>1139</v>
      </c>
      <c r="G1" s="5" t="s">
        <v>1156</v>
      </c>
      <c r="H1" s="126" t="s" vm="92">
        <v>1139</v>
      </c>
    </row>
    <row r="2" spans="1:8" x14ac:dyDescent="0.25">
      <c r="A2" s="5" t="s">
        <v>14440</v>
      </c>
      <c r="B2" s="126" t="s" vm="63">
        <v>1137</v>
      </c>
      <c r="C2" s="198"/>
      <c r="D2" s="5" t="s">
        <v>14441</v>
      </c>
      <c r="E2" s="126" t="s" vm="78">
        <v>1139</v>
      </c>
      <c r="G2" s="5" t="s">
        <v>14442</v>
      </c>
      <c r="H2" s="126" t="s" vm="93">
        <v>1139</v>
      </c>
    </row>
    <row r="3" spans="1:8" x14ac:dyDescent="0.25">
      <c r="A3" s="5" t="s">
        <v>14443</v>
      </c>
      <c r="B3" s="126" t="s" vm="64">
        <v>1139</v>
      </c>
      <c r="C3" s="198"/>
      <c r="D3" s="5" t="s">
        <v>1158</v>
      </c>
      <c r="E3" s="126" t="s" vm="79">
        <v>1139</v>
      </c>
      <c r="G3" s="5" t="s">
        <v>14444</v>
      </c>
      <c r="H3" s="126" t="s" vm="94">
        <v>1139</v>
      </c>
    </row>
    <row r="4" spans="1:8" x14ac:dyDescent="0.25">
      <c r="A4" s="5" t="s">
        <v>14445</v>
      </c>
      <c r="B4" s="126" t="s" vm="65">
        <v>13917</v>
      </c>
      <c r="C4" s="198"/>
      <c r="D4" s="5" t="s">
        <v>13731</v>
      </c>
      <c r="E4" s="126" t="s" vm="80">
        <v>1139</v>
      </c>
      <c r="G4" s="5" t="s">
        <v>1152</v>
      </c>
      <c r="H4" s="126" t="s" vm="95">
        <v>1139</v>
      </c>
    </row>
    <row r="5" spans="1:8" x14ac:dyDescent="0.25">
      <c r="A5" s="5" t="s">
        <v>14446</v>
      </c>
      <c r="B5" s="126" t="s" vm="66">
        <v>1137</v>
      </c>
      <c r="D5" s="5" t="s">
        <v>1157</v>
      </c>
      <c r="E5" s="126" t="s" vm="81">
        <v>1139</v>
      </c>
      <c r="G5" s="5" t="s">
        <v>1158</v>
      </c>
      <c r="H5" s="126" t="s" vm="96">
        <v>1139</v>
      </c>
    </row>
    <row r="6" spans="1:8" x14ac:dyDescent="0.25">
      <c r="A6" s="5" t="s">
        <v>1145</v>
      </c>
      <c r="B6" s="126" t="s" vm="67">
        <v>1139</v>
      </c>
      <c r="D6" s="5" t="s">
        <v>1159</v>
      </c>
      <c r="E6" s="126" t="s" vm="82">
        <v>1139</v>
      </c>
      <c r="G6" s="5" t="s">
        <v>14447</v>
      </c>
      <c r="H6" s="126" t="s" vm="97">
        <v>1139</v>
      </c>
    </row>
    <row r="7" spans="1:8" x14ac:dyDescent="0.25">
      <c r="A7" s="5" t="s">
        <v>1147</v>
      </c>
      <c r="B7" s="126" t="s" vm="68">
        <v>14448</v>
      </c>
      <c r="D7" s="5" t="s">
        <v>1161</v>
      </c>
      <c r="E7" s="126" t="s" vm="83">
        <v>1139</v>
      </c>
      <c r="G7" s="5" t="s">
        <v>13732</v>
      </c>
      <c r="H7" s="126" t="s" vm="98">
        <v>1139</v>
      </c>
    </row>
    <row r="8" spans="1:8" x14ac:dyDescent="0.25">
      <c r="A8" s="5" t="s">
        <v>1166</v>
      </c>
      <c r="B8" s="126" t="s" vm="69">
        <v>1139</v>
      </c>
      <c r="D8" s="5" t="s">
        <v>1138</v>
      </c>
      <c r="E8" s="126" t="s" vm="84">
        <v>1139</v>
      </c>
      <c r="G8" s="5" t="s">
        <v>13733</v>
      </c>
      <c r="H8" s="126" t="s" vm="99">
        <v>1139</v>
      </c>
    </row>
    <row r="9" spans="1:8" x14ac:dyDescent="0.25">
      <c r="A9" s="5" t="s">
        <v>1149</v>
      </c>
      <c r="B9" s="126" t="s" vm="70">
        <v>1139</v>
      </c>
      <c r="D9" s="5" t="s">
        <v>1142</v>
      </c>
      <c r="E9" s="126" t="s" vm="85">
        <v>1139</v>
      </c>
      <c r="G9" s="5" t="s">
        <v>14449</v>
      </c>
      <c r="H9" s="126" t="s" vm="100">
        <v>1139</v>
      </c>
    </row>
    <row r="10" spans="1:8" x14ac:dyDescent="0.25">
      <c r="A10" s="5" t="s">
        <v>1151</v>
      </c>
      <c r="B10" s="126" t="s" vm="71">
        <v>1139</v>
      </c>
      <c r="D10" s="5" t="s">
        <v>14450</v>
      </c>
      <c r="E10" s="126" t="s" vm="86">
        <v>1139</v>
      </c>
      <c r="G10" s="5" t="s">
        <v>1163</v>
      </c>
      <c r="H10" s="126" t="s" vm="101">
        <v>1139</v>
      </c>
    </row>
    <row r="11" spans="1:8" x14ac:dyDescent="0.25">
      <c r="A11" s="5" t="s">
        <v>1153</v>
      </c>
      <c r="B11" s="126" t="s" vm="72">
        <v>1139</v>
      </c>
      <c r="D11" s="5" t="s">
        <v>14451</v>
      </c>
      <c r="E11" s="126" t="s" vm="87">
        <v>1139</v>
      </c>
      <c r="G11"/>
      <c r="H11"/>
    </row>
    <row r="12" spans="1:8" x14ac:dyDescent="0.25">
      <c r="A12" s="5" t="s">
        <v>1154</v>
      </c>
      <c r="B12" s="126" t="s" vm="73">
        <v>14452</v>
      </c>
      <c r="D12" s="5" t="s">
        <v>14453</v>
      </c>
      <c r="E12" s="126" t="s" vm="88">
        <v>1139</v>
      </c>
      <c r="G12"/>
      <c r="H12"/>
    </row>
    <row r="13" spans="1:8" x14ac:dyDescent="0.25">
      <c r="A13" s="5" t="s">
        <v>14454</v>
      </c>
      <c r="B13" s="126" t="s" vm="74">
        <v>1139</v>
      </c>
      <c r="D13" s="5" t="s">
        <v>14455</v>
      </c>
      <c r="E13" s="126" t="s" vm="89">
        <v>1139</v>
      </c>
    </row>
    <row r="14" spans="1:8" x14ac:dyDescent="0.25">
      <c r="A14" s="5" t="s">
        <v>1141</v>
      </c>
      <c r="B14" s="126" t="s" vm="75">
        <v>1139</v>
      </c>
      <c r="D14" s="5" t="s">
        <v>1171</v>
      </c>
      <c r="E14" s="126" t="s" vm="90">
        <v>1139</v>
      </c>
    </row>
    <row r="15" spans="1:8" x14ac:dyDescent="0.25">
      <c r="A15" s="5" t="s">
        <v>12269</v>
      </c>
      <c r="B15" s="126" t="s" vm="76">
        <v>1139</v>
      </c>
      <c r="D15" s="5" t="s">
        <v>1143</v>
      </c>
      <c r="E15" s="126" t="s" vm="91">
        <v>1139</v>
      </c>
    </row>
    <row r="17" spans="1:4" x14ac:dyDescent="0.25">
      <c r="A17" s="5" t="s">
        <v>14456</v>
      </c>
      <c r="B17"/>
      <c r="C17" s="5" t="s">
        <v>1157</v>
      </c>
      <c r="D17"/>
    </row>
    <row r="18" spans="1:4" x14ac:dyDescent="0.25">
      <c r="A18" s="5" t="s">
        <v>1186</v>
      </c>
      <c r="B18" s="5" t="s">
        <v>1140</v>
      </c>
      <c r="C18" s="126" t="s">
        <v>14708</v>
      </c>
      <c r="D18" s="126" t="s">
        <v>14553</v>
      </c>
    </row>
    <row r="19" spans="1:4" x14ac:dyDescent="0.25">
      <c r="A19" s="126" t="s">
        <v>1227</v>
      </c>
      <c r="B19" s="126" t="s">
        <v>14222</v>
      </c>
      <c r="C19" s="123">
        <v>-1</v>
      </c>
      <c r="D19" s="123"/>
    </row>
    <row r="20" spans="1:4" x14ac:dyDescent="0.25">
      <c r="A20" s="126" t="s">
        <v>1228</v>
      </c>
      <c r="B20" s="126" t="s">
        <v>14205</v>
      </c>
      <c r="C20" s="123">
        <v>-239.666</v>
      </c>
      <c r="D20" s="123"/>
    </row>
    <row r="21" spans="1:4" x14ac:dyDescent="0.25">
      <c r="A21" s="126" t="s">
        <v>1230</v>
      </c>
      <c r="B21" s="126" t="s">
        <v>13800</v>
      </c>
      <c r="C21" s="123">
        <v>-393.5080000000001</v>
      </c>
      <c r="D21" s="123"/>
    </row>
    <row r="22" spans="1:4" x14ac:dyDescent="0.25">
      <c r="A22" s="126" t="s">
        <v>1233</v>
      </c>
      <c r="B22" s="126" t="s">
        <v>13805</v>
      </c>
      <c r="C22" s="123">
        <v>-494.28899999999999</v>
      </c>
      <c r="D22" s="123"/>
    </row>
    <row r="23" spans="1:4" x14ac:dyDescent="0.25">
      <c r="A23" s="126" t="s">
        <v>1234</v>
      </c>
      <c r="B23" s="126" t="s">
        <v>13763</v>
      </c>
      <c r="C23" s="123">
        <v>192590.89300000001</v>
      </c>
      <c r="D23" s="123"/>
    </row>
    <row r="24" spans="1:4" x14ac:dyDescent="0.25">
      <c r="A24" s="126" t="s">
        <v>1235</v>
      </c>
      <c r="B24" s="126" t="s">
        <v>13806</v>
      </c>
      <c r="C24" s="123">
        <v>1086.1040000000003</v>
      </c>
      <c r="D24" s="123"/>
    </row>
    <row r="25" spans="1:4" x14ac:dyDescent="0.25">
      <c r="A25" s="126" t="s">
        <v>1198</v>
      </c>
      <c r="B25" s="126" t="s">
        <v>13807</v>
      </c>
      <c r="C25" s="123">
        <v>84</v>
      </c>
      <c r="D25" s="123"/>
    </row>
    <row r="26" spans="1:4" x14ac:dyDescent="0.25">
      <c r="A26" s="126" t="s">
        <v>1236</v>
      </c>
      <c r="B26" s="126" t="s">
        <v>13764</v>
      </c>
      <c r="C26" s="123">
        <v>724092.95400000003</v>
      </c>
      <c r="D26" s="123">
        <v>124072.81800000001</v>
      </c>
    </row>
    <row r="27" spans="1:4" x14ac:dyDescent="0.25">
      <c r="A27" s="126" t="s">
        <v>1209</v>
      </c>
      <c r="B27" s="126" t="s">
        <v>14341</v>
      </c>
      <c r="C27" s="123">
        <v>2242.8000000000002</v>
      </c>
      <c r="D27" s="123"/>
    </row>
    <row r="28" spans="1:4" x14ac:dyDescent="0.25">
      <c r="A28" s="126" t="s">
        <v>1207</v>
      </c>
      <c r="B28" s="126" t="s">
        <v>12253</v>
      </c>
      <c r="C28" s="123">
        <v>11682</v>
      </c>
      <c r="D28" s="123">
        <v>4326</v>
      </c>
    </row>
    <row r="29" spans="1:4" x14ac:dyDescent="0.25">
      <c r="A29" s="126" t="s">
        <v>1196</v>
      </c>
      <c r="B29" s="126" t="s">
        <v>12265</v>
      </c>
      <c r="C29" s="123">
        <v>6987</v>
      </c>
      <c r="D29" s="123">
        <v>2940</v>
      </c>
    </row>
    <row r="30" spans="1:4" x14ac:dyDescent="0.25">
      <c r="A30" s="126" t="s">
        <v>1217</v>
      </c>
      <c r="B30" s="126" t="s">
        <v>13773</v>
      </c>
      <c r="C30" s="123">
        <v>133550</v>
      </c>
      <c r="D30" s="123">
        <v>20340</v>
      </c>
    </row>
    <row r="31" spans="1:4" x14ac:dyDescent="0.25">
      <c r="A31" s="126" t="s">
        <v>1237</v>
      </c>
      <c r="B31" s="126" t="s">
        <v>13808</v>
      </c>
      <c r="C31" s="123">
        <v>108285.67400000004</v>
      </c>
      <c r="D31" s="123">
        <v>21463.378999999994</v>
      </c>
    </row>
    <row r="32" spans="1:4" x14ac:dyDescent="0.25">
      <c r="A32" s="126" t="s">
        <v>1242</v>
      </c>
      <c r="B32" s="126" t="s">
        <v>14585</v>
      </c>
      <c r="C32" s="123">
        <v>26297.132999999987</v>
      </c>
      <c r="D32" s="123">
        <v>2846.1010000000001</v>
      </c>
    </row>
    <row r="33" spans="1:4" x14ac:dyDescent="0.25">
      <c r="A33" s="126" t="s">
        <v>1244</v>
      </c>
      <c r="B33" s="126" t="s">
        <v>13767</v>
      </c>
      <c r="C33" s="123">
        <v>420062.35999999993</v>
      </c>
      <c r="D33" s="123">
        <v>20034.108</v>
      </c>
    </row>
    <row r="34" spans="1:4" x14ac:dyDescent="0.25">
      <c r="A34" s="126" t="s">
        <v>1246</v>
      </c>
      <c r="B34" s="126" t="s">
        <v>13768</v>
      </c>
      <c r="C34" s="123">
        <v>50</v>
      </c>
      <c r="D34" s="123"/>
    </row>
    <row r="35" spans="1:4" x14ac:dyDescent="0.25">
      <c r="A35" s="126" t="s">
        <v>1204</v>
      </c>
      <c r="B35" s="126" t="s">
        <v>14709</v>
      </c>
      <c r="C35" s="123">
        <v>415.80000000000007</v>
      </c>
      <c r="D35" s="123"/>
    </row>
    <row r="36" spans="1:4" x14ac:dyDescent="0.25">
      <c r="A36" s="126" t="s">
        <v>1192</v>
      </c>
      <c r="B36" s="126" t="s">
        <v>13891</v>
      </c>
      <c r="C36" s="123">
        <v>27950.400000000001</v>
      </c>
      <c r="D36" s="123"/>
    </row>
    <row r="37" spans="1:4" x14ac:dyDescent="0.25">
      <c r="A37" s="126" t="s">
        <v>1249</v>
      </c>
      <c r="B37" s="126" t="s">
        <v>13811</v>
      </c>
      <c r="C37" s="123">
        <v>117.56100000000001</v>
      </c>
      <c r="D37" s="123"/>
    </row>
    <row r="38" spans="1:4" x14ac:dyDescent="0.25">
      <c r="A38" s="126" t="s">
        <v>1250</v>
      </c>
      <c r="B38" s="126" t="s">
        <v>13989</v>
      </c>
      <c r="C38" s="123">
        <v>912.79999999999984</v>
      </c>
      <c r="D38" s="123"/>
    </row>
    <row r="39" spans="1:4" x14ac:dyDescent="0.25">
      <c r="A39" s="126" t="s">
        <v>1210</v>
      </c>
      <c r="B39" s="126" t="s">
        <v>13812</v>
      </c>
      <c r="C39" s="123">
        <v>101158.174</v>
      </c>
      <c r="D39" s="123">
        <v>31518.492000000006</v>
      </c>
    </row>
    <row r="40" spans="1:4" x14ac:dyDescent="0.25">
      <c r="A40" s="126" t="s">
        <v>1251</v>
      </c>
      <c r="B40" s="126" t="s">
        <v>13813</v>
      </c>
      <c r="C40" s="123">
        <v>41381.353999999992</v>
      </c>
      <c r="D40" s="123">
        <v>6207.8819999999996</v>
      </c>
    </row>
    <row r="41" spans="1:4" x14ac:dyDescent="0.25">
      <c r="A41" s="126" t="s">
        <v>1252</v>
      </c>
      <c r="B41" s="126" t="s">
        <v>13814</v>
      </c>
      <c r="C41" s="123">
        <v>2606.0699999999993</v>
      </c>
      <c r="D41" s="123">
        <v>1747.7210000000002</v>
      </c>
    </row>
    <row r="42" spans="1:4" x14ac:dyDescent="0.25">
      <c r="A42" s="126" t="s">
        <v>1253</v>
      </c>
      <c r="B42" s="126" t="s">
        <v>13815</v>
      </c>
      <c r="C42" s="123">
        <v>151.19999999999999</v>
      </c>
      <c r="D42" s="123"/>
    </row>
    <row r="43" spans="1:4" x14ac:dyDescent="0.25">
      <c r="A43" s="126" t="s">
        <v>1254</v>
      </c>
      <c r="B43" s="126" t="s">
        <v>13816</v>
      </c>
      <c r="C43" s="123">
        <v>21285.306999999997</v>
      </c>
      <c r="D43" s="123">
        <v>-248.06299999999999</v>
      </c>
    </row>
    <row r="44" spans="1:4" x14ac:dyDescent="0.25">
      <c r="A44" s="126" t="s">
        <v>1255</v>
      </c>
      <c r="B44" s="126" t="s">
        <v>14004</v>
      </c>
      <c r="C44" s="123">
        <v>135</v>
      </c>
      <c r="D44" s="123"/>
    </row>
    <row r="45" spans="1:4" x14ac:dyDescent="0.25">
      <c r="A45" s="126" t="s">
        <v>1258</v>
      </c>
      <c r="B45" s="126" t="s">
        <v>13817</v>
      </c>
      <c r="C45" s="123">
        <v>14357.614999999998</v>
      </c>
      <c r="D45" s="123">
        <v>2463.9609999999998</v>
      </c>
    </row>
    <row r="46" spans="1:4" x14ac:dyDescent="0.25">
      <c r="A46" s="126" t="s">
        <v>1199</v>
      </c>
      <c r="B46" s="126" t="s">
        <v>13818</v>
      </c>
      <c r="C46" s="123">
        <v>1184</v>
      </c>
      <c r="D46" s="123">
        <v>576</v>
      </c>
    </row>
    <row r="47" spans="1:4" x14ac:dyDescent="0.25">
      <c r="A47" s="126" t="s">
        <v>1259</v>
      </c>
      <c r="B47" s="126" t="s">
        <v>14586</v>
      </c>
      <c r="C47" s="123">
        <v>71019.746999999988</v>
      </c>
      <c r="D47" s="123">
        <v>17816.411</v>
      </c>
    </row>
    <row r="48" spans="1:4" x14ac:dyDescent="0.25">
      <c r="A48" s="126" t="s">
        <v>1213</v>
      </c>
      <c r="B48" s="126" t="s">
        <v>13996</v>
      </c>
      <c r="C48" s="123">
        <v>3888</v>
      </c>
      <c r="D48" s="123"/>
    </row>
    <row r="49" spans="1:4" x14ac:dyDescent="0.25">
      <c r="A49" s="126" t="s">
        <v>1261</v>
      </c>
      <c r="B49" s="126" t="s">
        <v>13769</v>
      </c>
      <c r="C49" s="123">
        <v>358274.71100000001</v>
      </c>
      <c r="D49" s="123"/>
    </row>
    <row r="50" spans="1:4" x14ac:dyDescent="0.25">
      <c r="A50" s="126" t="s">
        <v>1263</v>
      </c>
      <c r="B50" s="126" t="s">
        <v>14587</v>
      </c>
      <c r="C50" s="123">
        <v>33480.000000000007</v>
      </c>
      <c r="D50" s="123">
        <v>10147.500000000002</v>
      </c>
    </row>
    <row r="51" spans="1:4" x14ac:dyDescent="0.25">
      <c r="A51" s="126" t="s">
        <v>1214</v>
      </c>
      <c r="B51" s="126" t="s">
        <v>14588</v>
      </c>
      <c r="C51" s="123">
        <v>52705.8</v>
      </c>
      <c r="D51" s="123">
        <v>18124.199999999997</v>
      </c>
    </row>
    <row r="52" spans="1:4" x14ac:dyDescent="0.25">
      <c r="A52" s="126" t="s">
        <v>1264</v>
      </c>
      <c r="B52" s="126" t="s">
        <v>14589</v>
      </c>
      <c r="C52" s="123">
        <v>130158.63799999999</v>
      </c>
      <c r="D52" s="123">
        <v>29647.518</v>
      </c>
    </row>
    <row r="53" spans="1:4" x14ac:dyDescent="0.25">
      <c r="A53" s="126" t="s">
        <v>1267</v>
      </c>
      <c r="B53" s="126" t="s">
        <v>13760</v>
      </c>
      <c r="C53" s="123">
        <v>1619.9999999999998</v>
      </c>
      <c r="D53" s="123">
        <v>396.90000000000003</v>
      </c>
    </row>
    <row r="54" spans="1:4" x14ac:dyDescent="0.25">
      <c r="A54" s="126" t="s">
        <v>1218</v>
      </c>
      <c r="B54" s="126" t="s">
        <v>13774</v>
      </c>
      <c r="C54" s="123">
        <v>712.80000000000007</v>
      </c>
      <c r="D54" s="123"/>
    </row>
    <row r="55" spans="1:4" x14ac:dyDescent="0.25">
      <c r="A55" s="126" t="s">
        <v>1269</v>
      </c>
      <c r="B55" s="126" t="s">
        <v>13820</v>
      </c>
      <c r="C55" s="123">
        <v>-1484.771</v>
      </c>
      <c r="D55" s="123"/>
    </row>
    <row r="56" spans="1:4" x14ac:dyDescent="0.25">
      <c r="A56" s="126" t="s">
        <v>1270</v>
      </c>
      <c r="B56" s="126" t="s">
        <v>13821</v>
      </c>
      <c r="C56" s="123">
        <v>-128.72499999999999</v>
      </c>
      <c r="D56" s="123"/>
    </row>
    <row r="57" spans="1:4" x14ac:dyDescent="0.25">
      <c r="A57" s="126" t="s">
        <v>1274</v>
      </c>
      <c r="B57" s="126" t="s">
        <v>13823</v>
      </c>
      <c r="C57" s="123">
        <v>849.87400000000002</v>
      </c>
      <c r="D57" s="123"/>
    </row>
    <row r="58" spans="1:4" x14ac:dyDescent="0.25">
      <c r="A58" s="126" t="s">
        <v>1275</v>
      </c>
      <c r="B58" s="126" t="s">
        <v>13824</v>
      </c>
      <c r="C58" s="123">
        <v>2655</v>
      </c>
      <c r="D58" s="123"/>
    </row>
    <row r="59" spans="1:4" x14ac:dyDescent="0.25">
      <c r="A59" s="126" t="s">
        <v>1276</v>
      </c>
      <c r="B59" s="126" t="s">
        <v>14213</v>
      </c>
      <c r="C59" s="123">
        <v>25</v>
      </c>
      <c r="D59" s="123"/>
    </row>
    <row r="60" spans="1:4" x14ac:dyDescent="0.25">
      <c r="A60" s="126" t="s">
        <v>1278</v>
      </c>
      <c r="B60" s="126" t="s">
        <v>14212</v>
      </c>
      <c r="C60" s="123">
        <v>900.36299999999994</v>
      </c>
      <c r="D60" s="123">
        <v>108.31</v>
      </c>
    </row>
    <row r="61" spans="1:4" x14ac:dyDescent="0.25">
      <c r="A61" s="126" t="s">
        <v>1279</v>
      </c>
      <c r="B61" s="126" t="s">
        <v>13825</v>
      </c>
      <c r="C61" s="123">
        <v>1600</v>
      </c>
      <c r="D61" s="123"/>
    </row>
    <row r="62" spans="1:4" x14ac:dyDescent="0.25">
      <c r="A62" s="126" t="s">
        <v>1280</v>
      </c>
      <c r="B62" s="126" t="s">
        <v>14252</v>
      </c>
      <c r="C62" s="123">
        <v>-101.30000000000001</v>
      </c>
      <c r="D62" s="123"/>
    </row>
    <row r="63" spans="1:4" x14ac:dyDescent="0.25">
      <c r="A63" s="126" t="s">
        <v>1282</v>
      </c>
      <c r="B63" s="126" t="s">
        <v>13826</v>
      </c>
      <c r="C63" s="123">
        <v>8673.1389999999992</v>
      </c>
      <c r="D63" s="123">
        <v>-99.83</v>
      </c>
    </row>
    <row r="64" spans="1:4" x14ac:dyDescent="0.25">
      <c r="A64" s="126" t="s">
        <v>1203</v>
      </c>
      <c r="B64" s="126" t="s">
        <v>13827</v>
      </c>
      <c r="C64" s="123">
        <v>4360.0610000000006</v>
      </c>
      <c r="D64" s="123">
        <v>465.827</v>
      </c>
    </row>
    <row r="65" spans="1:4" x14ac:dyDescent="0.25">
      <c r="A65" s="126" t="s">
        <v>1285</v>
      </c>
      <c r="B65" s="126" t="s">
        <v>13829</v>
      </c>
      <c r="C65" s="123">
        <v>5978.4580000000014</v>
      </c>
      <c r="D65" s="123">
        <v>749.20899999999995</v>
      </c>
    </row>
    <row r="66" spans="1:4" x14ac:dyDescent="0.25">
      <c r="A66" s="126" t="s">
        <v>1219</v>
      </c>
      <c r="B66" s="126" t="s">
        <v>13775</v>
      </c>
      <c r="C66" s="123">
        <v>282.08</v>
      </c>
      <c r="D66" s="123"/>
    </row>
    <row r="67" spans="1:4" x14ac:dyDescent="0.25">
      <c r="A67" s="126" t="s">
        <v>1202</v>
      </c>
      <c r="B67" s="126" t="s">
        <v>13831</v>
      </c>
      <c r="C67" s="123">
        <v>5477.4000000000005</v>
      </c>
      <c r="D67" s="123">
        <v>1303.0499999999997</v>
      </c>
    </row>
    <row r="68" spans="1:4" x14ac:dyDescent="0.25">
      <c r="A68" s="126" t="s">
        <v>1289</v>
      </c>
      <c r="B68" s="126" t="s">
        <v>14710</v>
      </c>
      <c r="C68" s="123">
        <v>38.591000000000001</v>
      </c>
      <c r="D68" s="123"/>
    </row>
    <row r="69" spans="1:4" x14ac:dyDescent="0.25">
      <c r="A69" s="126" t="s">
        <v>1290</v>
      </c>
      <c r="B69" s="126" t="s">
        <v>14711</v>
      </c>
      <c r="C69" s="123">
        <v>124.211</v>
      </c>
      <c r="D69" s="123"/>
    </row>
    <row r="70" spans="1:4" x14ac:dyDescent="0.25">
      <c r="A70" s="126" t="s">
        <v>1320</v>
      </c>
      <c r="B70" s="126" t="s">
        <v>12259</v>
      </c>
      <c r="C70" s="123">
        <v>42</v>
      </c>
      <c r="D70" s="123"/>
    </row>
    <row r="71" spans="1:4" x14ac:dyDescent="0.25">
      <c r="A71" s="126" t="s">
        <v>1321</v>
      </c>
      <c r="B71" s="126" t="s">
        <v>12260</v>
      </c>
      <c r="C71" s="123">
        <v>78</v>
      </c>
      <c r="D71" s="123"/>
    </row>
    <row r="72" spans="1:4" x14ac:dyDescent="0.25">
      <c r="A72" s="126" t="s">
        <v>1294</v>
      </c>
      <c r="B72" s="126" t="s">
        <v>13770</v>
      </c>
      <c r="C72" s="123">
        <v>1130</v>
      </c>
      <c r="D72" s="123"/>
    </row>
    <row r="73" spans="1:4" x14ac:dyDescent="0.25">
      <c r="A73" s="126" t="s">
        <v>1322</v>
      </c>
      <c r="B73" s="126" t="s">
        <v>14119</v>
      </c>
      <c r="C73" s="123">
        <v>100.8</v>
      </c>
      <c r="D73" s="123"/>
    </row>
    <row r="74" spans="1:4" x14ac:dyDescent="0.25">
      <c r="A74" s="126" t="s">
        <v>1295</v>
      </c>
      <c r="B74" s="126" t="s">
        <v>14590</v>
      </c>
      <c r="C74" s="123">
        <v>295823.87</v>
      </c>
      <c r="D74" s="123">
        <v>83557.784</v>
      </c>
    </row>
    <row r="75" spans="1:4" x14ac:dyDescent="0.25">
      <c r="A75" s="126" t="s">
        <v>1211</v>
      </c>
      <c r="B75" s="126" t="s">
        <v>14591</v>
      </c>
      <c r="C75" s="123">
        <v>11257.211000000005</v>
      </c>
      <c r="D75" s="123">
        <v>5722.6849999999995</v>
      </c>
    </row>
    <row r="76" spans="1:4" x14ac:dyDescent="0.25">
      <c r="A76" s="126" t="s">
        <v>1297</v>
      </c>
      <c r="B76" s="126" t="s">
        <v>13840</v>
      </c>
      <c r="C76" s="123">
        <v>8328</v>
      </c>
      <c r="D76" s="123"/>
    </row>
    <row r="77" spans="1:4" x14ac:dyDescent="0.25">
      <c r="A77" s="126" t="s">
        <v>1298</v>
      </c>
      <c r="B77" s="126" t="s">
        <v>13771</v>
      </c>
      <c r="C77" s="123">
        <v>1872</v>
      </c>
      <c r="D77" s="123">
        <v>48</v>
      </c>
    </row>
    <row r="78" spans="1:4" x14ac:dyDescent="0.25">
      <c r="A78" s="126" t="s">
        <v>1299</v>
      </c>
      <c r="B78" s="126" t="s">
        <v>14592</v>
      </c>
      <c r="C78" s="123">
        <v>251611.59099999999</v>
      </c>
      <c r="D78" s="123">
        <v>51769.936999999998</v>
      </c>
    </row>
    <row r="79" spans="1:4" x14ac:dyDescent="0.25">
      <c r="A79" s="126" t="s">
        <v>1323</v>
      </c>
      <c r="B79" s="126" t="s">
        <v>13893</v>
      </c>
      <c r="C79" s="123">
        <v>790</v>
      </c>
      <c r="D79" s="123"/>
    </row>
    <row r="80" spans="1:4" x14ac:dyDescent="0.25">
      <c r="A80" s="126" t="s">
        <v>1335</v>
      </c>
      <c r="B80" s="126" t="s">
        <v>14342</v>
      </c>
      <c r="C80" s="123">
        <v>40.799999999999997</v>
      </c>
      <c r="D80" s="123"/>
    </row>
    <row r="81" spans="1:4" x14ac:dyDescent="0.25">
      <c r="A81" s="126" t="s">
        <v>12318</v>
      </c>
      <c r="B81" s="126" t="s">
        <v>12319</v>
      </c>
      <c r="C81" s="123">
        <v>18424.8</v>
      </c>
      <c r="D81" s="123">
        <v>4665.6000000000004</v>
      </c>
    </row>
    <row r="82" spans="1:4" x14ac:dyDescent="0.25">
      <c r="A82" s="126" t="s">
        <v>12312</v>
      </c>
      <c r="B82" s="126" t="s">
        <v>12313</v>
      </c>
      <c r="C82" s="123">
        <v>75.679999999999993</v>
      </c>
      <c r="D82" s="123"/>
    </row>
    <row r="83" spans="1:4" x14ac:dyDescent="0.25">
      <c r="A83" s="126" t="s">
        <v>12314</v>
      </c>
      <c r="B83" s="126" t="s">
        <v>12315</v>
      </c>
      <c r="C83" s="123">
        <v>16747.2</v>
      </c>
      <c r="D83" s="123">
        <v>3542.3999999999996</v>
      </c>
    </row>
    <row r="84" spans="1:4" x14ac:dyDescent="0.25">
      <c r="A84" s="126" t="s">
        <v>12316</v>
      </c>
      <c r="B84" s="126" t="s">
        <v>12317</v>
      </c>
      <c r="C84" s="123">
        <v>55.04</v>
      </c>
      <c r="D84" s="123"/>
    </row>
    <row r="85" spans="1:4" x14ac:dyDescent="0.25">
      <c r="A85" s="126" t="s">
        <v>1301</v>
      </c>
      <c r="B85" s="126" t="s">
        <v>13992</v>
      </c>
      <c r="C85" s="123">
        <v>3024.2999999999997</v>
      </c>
      <c r="D85" s="123"/>
    </row>
    <row r="86" spans="1:4" x14ac:dyDescent="0.25">
      <c r="A86" s="126" t="s">
        <v>1302</v>
      </c>
      <c r="B86" s="126" t="s">
        <v>13845</v>
      </c>
      <c r="C86" s="123">
        <v>6119.4829999999993</v>
      </c>
      <c r="D86" s="123"/>
    </row>
    <row r="87" spans="1:4" x14ac:dyDescent="0.25">
      <c r="A87" s="126" t="s">
        <v>1303</v>
      </c>
      <c r="B87" s="126" t="s">
        <v>13756</v>
      </c>
      <c r="C87" s="123">
        <v>458853.5419999999</v>
      </c>
      <c r="D87" s="123">
        <v>141670.81900000002</v>
      </c>
    </row>
    <row r="88" spans="1:4" x14ac:dyDescent="0.25">
      <c r="A88" s="126" t="s">
        <v>12267</v>
      </c>
      <c r="B88" s="126" t="s">
        <v>14712</v>
      </c>
      <c r="C88" s="123">
        <v>3.6</v>
      </c>
      <c r="D88" s="123"/>
    </row>
    <row r="89" spans="1:4" x14ac:dyDescent="0.25">
      <c r="A89" s="126" t="s">
        <v>1328</v>
      </c>
      <c r="B89" s="126" t="s">
        <v>14188</v>
      </c>
      <c r="C89" s="123">
        <v>540</v>
      </c>
      <c r="D89" s="123"/>
    </row>
    <row r="90" spans="1:4" x14ac:dyDescent="0.25">
      <c r="A90" s="126" t="s">
        <v>1329</v>
      </c>
      <c r="B90" s="126" t="s">
        <v>14178</v>
      </c>
      <c r="C90" s="123">
        <v>1519.5</v>
      </c>
      <c r="D90" s="123"/>
    </row>
    <row r="91" spans="1:4" x14ac:dyDescent="0.25">
      <c r="A91" s="126" t="s">
        <v>1330</v>
      </c>
      <c r="B91" s="126" t="s">
        <v>14165</v>
      </c>
      <c r="C91" s="123">
        <v>318</v>
      </c>
      <c r="D91" s="123"/>
    </row>
    <row r="92" spans="1:4" x14ac:dyDescent="0.25">
      <c r="A92" s="126" t="s">
        <v>1331</v>
      </c>
      <c r="B92" s="126" t="s">
        <v>14145</v>
      </c>
      <c r="C92" s="123">
        <v>1.5</v>
      </c>
      <c r="D92" s="123"/>
    </row>
    <row r="93" spans="1:4" x14ac:dyDescent="0.25">
      <c r="A93" s="126" t="s">
        <v>1304</v>
      </c>
      <c r="B93" s="126" t="s">
        <v>13846</v>
      </c>
      <c r="C93" s="123">
        <v>2843.2500000000005</v>
      </c>
      <c r="D93" s="123">
        <v>479.4</v>
      </c>
    </row>
    <row r="94" spans="1:4" x14ac:dyDescent="0.25">
      <c r="A94" s="126" t="s">
        <v>1305</v>
      </c>
      <c r="B94" s="126" t="s">
        <v>14713</v>
      </c>
      <c r="C94" s="123">
        <v>191897.91200000004</v>
      </c>
      <c r="D94" s="123"/>
    </row>
    <row r="95" spans="1:4" x14ac:dyDescent="0.25">
      <c r="A95" s="126" t="s">
        <v>1341</v>
      </c>
      <c r="B95" s="126" t="s">
        <v>13849</v>
      </c>
      <c r="C95" s="123">
        <v>108660.50400000002</v>
      </c>
      <c r="D95" s="123">
        <v>24870.949000000004</v>
      </c>
    </row>
    <row r="96" spans="1:4" x14ac:dyDescent="0.25">
      <c r="A96" s="126" t="s">
        <v>1340</v>
      </c>
      <c r="B96" s="126" t="s">
        <v>13850</v>
      </c>
      <c r="C96" s="123">
        <v>186069.16400000005</v>
      </c>
      <c r="D96" s="123">
        <v>41660.029000000002</v>
      </c>
    </row>
    <row r="97" spans="1:4" x14ac:dyDescent="0.25">
      <c r="A97" s="126" t="s">
        <v>1308</v>
      </c>
      <c r="B97" s="126" t="s">
        <v>14593</v>
      </c>
      <c r="C97" s="123">
        <v>125451.98300000001</v>
      </c>
      <c r="D97" s="123">
        <v>26097.200000000001</v>
      </c>
    </row>
    <row r="98" spans="1:4" x14ac:dyDescent="0.25">
      <c r="A98" s="126" t="s">
        <v>13098</v>
      </c>
      <c r="B98" s="126" t="s">
        <v>14263</v>
      </c>
      <c r="C98" s="123">
        <v>1867.32</v>
      </c>
      <c r="D98" s="123"/>
    </row>
    <row r="99" spans="1:4" x14ac:dyDescent="0.25">
      <c r="A99" s="126" t="s">
        <v>1333</v>
      </c>
      <c r="B99" s="126" t="s">
        <v>14705</v>
      </c>
      <c r="C99" s="123">
        <v>105.6</v>
      </c>
      <c r="D99" s="123">
        <v>201.59999999999997</v>
      </c>
    </row>
    <row r="100" spans="1:4" x14ac:dyDescent="0.25">
      <c r="A100" s="126" t="s">
        <v>1344</v>
      </c>
      <c r="B100" s="126" t="s">
        <v>14706</v>
      </c>
      <c r="C100" s="123">
        <v>207.99999999999997</v>
      </c>
      <c r="D100" s="123">
        <v>326.40000000000003</v>
      </c>
    </row>
    <row r="101" spans="1:4" x14ac:dyDescent="0.25">
      <c r="A101" s="126" t="s">
        <v>12302</v>
      </c>
      <c r="B101" s="126" t="s">
        <v>14594</v>
      </c>
      <c r="C101" s="123">
        <v>30354.525000000005</v>
      </c>
      <c r="D101" s="123">
        <v>6725.0579999999991</v>
      </c>
    </row>
    <row r="102" spans="1:4" x14ac:dyDescent="0.25">
      <c r="A102" s="126" t="s">
        <v>1309</v>
      </c>
      <c r="B102" s="126" t="s">
        <v>13853</v>
      </c>
      <c r="C102" s="123">
        <v>304.01</v>
      </c>
      <c r="D102" s="123"/>
    </row>
    <row r="103" spans="1:4" x14ac:dyDescent="0.25">
      <c r="A103" s="126" t="s">
        <v>1310</v>
      </c>
      <c r="B103" s="126" t="s">
        <v>14207</v>
      </c>
      <c r="C103" s="123">
        <v>74.917000000000002</v>
      </c>
      <c r="D103" s="123"/>
    </row>
    <row r="104" spans="1:4" x14ac:dyDescent="0.25">
      <c r="A104" s="126" t="s">
        <v>1312</v>
      </c>
      <c r="B104" s="126" t="s">
        <v>14714</v>
      </c>
      <c r="C104" s="123">
        <v>15754.000000000002</v>
      </c>
      <c r="D104" s="123">
        <v>4819.2000000000007</v>
      </c>
    </row>
    <row r="105" spans="1:4" x14ac:dyDescent="0.25">
      <c r="A105" s="126" t="s">
        <v>13053</v>
      </c>
      <c r="B105" s="126" t="s">
        <v>13757</v>
      </c>
      <c r="C105" s="123">
        <v>984.47399999999982</v>
      </c>
      <c r="D105" s="123"/>
    </row>
    <row r="106" spans="1:4" x14ac:dyDescent="0.25">
      <c r="A106" s="126" t="s">
        <v>13054</v>
      </c>
      <c r="B106" s="126" t="s">
        <v>13762</v>
      </c>
      <c r="C106" s="123">
        <v>3986.7670000000003</v>
      </c>
      <c r="D106" s="123"/>
    </row>
    <row r="107" spans="1:4" x14ac:dyDescent="0.25">
      <c r="A107" s="126" t="s">
        <v>14510</v>
      </c>
      <c r="B107" s="126" t="s">
        <v>14715</v>
      </c>
      <c r="C107" s="123">
        <v>14.4</v>
      </c>
      <c r="D107" s="123"/>
    </row>
    <row r="108" spans="1:4" x14ac:dyDescent="0.25">
      <c r="A108" s="126" t="s">
        <v>1343</v>
      </c>
      <c r="B108" s="126" t="s">
        <v>13898</v>
      </c>
      <c r="C108" s="123">
        <v>272</v>
      </c>
      <c r="D108" s="123">
        <v>28.799999999999997</v>
      </c>
    </row>
    <row r="109" spans="1:4" x14ac:dyDescent="0.25">
      <c r="A109" s="126" t="s">
        <v>12274</v>
      </c>
      <c r="B109" s="126" t="s">
        <v>13863</v>
      </c>
      <c r="C109" s="123">
        <v>4948.2000000000007</v>
      </c>
      <c r="D109" s="123">
        <v>240.89999999999998</v>
      </c>
    </row>
    <row r="110" spans="1:4" x14ac:dyDescent="0.25">
      <c r="A110" s="126" t="s">
        <v>1336</v>
      </c>
      <c r="B110" s="126" t="s">
        <v>13785</v>
      </c>
      <c r="C110" s="123">
        <v>56485</v>
      </c>
      <c r="D110" s="123">
        <v>9120</v>
      </c>
    </row>
    <row r="111" spans="1:4" x14ac:dyDescent="0.25">
      <c r="A111" s="126" t="s">
        <v>12310</v>
      </c>
      <c r="B111" s="126" t="s">
        <v>13867</v>
      </c>
      <c r="C111" s="123">
        <v>3323.9999999999991</v>
      </c>
      <c r="D111" s="123"/>
    </row>
    <row r="112" spans="1:4" x14ac:dyDescent="0.25">
      <c r="A112" s="126" t="s">
        <v>12311</v>
      </c>
      <c r="B112" s="126" t="s">
        <v>13868</v>
      </c>
      <c r="C112" s="123">
        <v>82564.898000000001</v>
      </c>
      <c r="D112" s="123">
        <v>12884.858999999999</v>
      </c>
    </row>
    <row r="113" spans="1:4" x14ac:dyDescent="0.25">
      <c r="A113" s="126" t="s">
        <v>13109</v>
      </c>
      <c r="B113" s="126" t="s">
        <v>14644</v>
      </c>
      <c r="C113" s="123">
        <v>2364.5999999999995</v>
      </c>
      <c r="D113" s="123">
        <v>1470</v>
      </c>
    </row>
    <row r="114" spans="1:4" x14ac:dyDescent="0.25">
      <c r="A114" s="126" t="s">
        <v>13058</v>
      </c>
      <c r="B114" s="126" t="s">
        <v>13870</v>
      </c>
      <c r="C114" s="123">
        <v>56.699999999999996</v>
      </c>
      <c r="D114" s="123"/>
    </row>
    <row r="115" spans="1:4" x14ac:dyDescent="0.25">
      <c r="A115" s="126" t="s">
        <v>13112</v>
      </c>
      <c r="B115" s="126" t="s">
        <v>13984</v>
      </c>
      <c r="C115" s="123">
        <v>284.76</v>
      </c>
      <c r="D115" s="123"/>
    </row>
    <row r="116" spans="1:4" x14ac:dyDescent="0.25">
      <c r="A116" s="126" t="s">
        <v>12321</v>
      </c>
      <c r="B116" s="126" t="s">
        <v>12322</v>
      </c>
      <c r="C116" s="123">
        <v>70</v>
      </c>
      <c r="D116" s="123">
        <v>720</v>
      </c>
    </row>
    <row r="117" spans="1:4" x14ac:dyDescent="0.25">
      <c r="A117" s="126" t="s">
        <v>12323</v>
      </c>
      <c r="B117" s="126" t="s">
        <v>14030</v>
      </c>
      <c r="C117" s="123">
        <v>4176</v>
      </c>
      <c r="D117" s="123">
        <v>1512</v>
      </c>
    </row>
    <row r="118" spans="1:4" x14ac:dyDescent="0.25">
      <c r="A118" s="126" t="s">
        <v>13078</v>
      </c>
      <c r="B118" s="126" t="s">
        <v>13786</v>
      </c>
      <c r="C118" s="123">
        <v>11772</v>
      </c>
      <c r="D118" s="123"/>
    </row>
    <row r="119" spans="1:4" x14ac:dyDescent="0.25">
      <c r="A119" s="126" t="s">
        <v>12324</v>
      </c>
      <c r="B119" s="126" t="s">
        <v>13787</v>
      </c>
      <c r="C119" s="123">
        <v>300</v>
      </c>
      <c r="D119" s="123">
        <v>420</v>
      </c>
    </row>
    <row r="120" spans="1:4" x14ac:dyDescent="0.25">
      <c r="A120" s="126" t="s">
        <v>13066</v>
      </c>
      <c r="B120" s="126" t="s">
        <v>13788</v>
      </c>
      <c r="C120" s="123">
        <v>39732</v>
      </c>
      <c r="D120" s="123"/>
    </row>
    <row r="121" spans="1:4" x14ac:dyDescent="0.25">
      <c r="A121" s="126" t="s">
        <v>13067</v>
      </c>
      <c r="B121" s="126" t="s">
        <v>13068</v>
      </c>
      <c r="C121" s="123">
        <v>6864</v>
      </c>
      <c r="D121" s="123"/>
    </row>
    <row r="122" spans="1:4" x14ac:dyDescent="0.25">
      <c r="A122" s="126" t="s">
        <v>13115</v>
      </c>
      <c r="B122" s="126" t="s">
        <v>13871</v>
      </c>
      <c r="C122" s="123">
        <v>6437.8780000000006</v>
      </c>
      <c r="D122" s="123">
        <v>1294.1390000000001</v>
      </c>
    </row>
    <row r="123" spans="1:4" x14ac:dyDescent="0.25">
      <c r="A123" s="126" t="s">
        <v>13059</v>
      </c>
      <c r="B123" s="126" t="s">
        <v>13872</v>
      </c>
      <c r="C123" s="123">
        <v>128.79999999999998</v>
      </c>
      <c r="D123" s="123"/>
    </row>
    <row r="124" spans="1:4" x14ac:dyDescent="0.25">
      <c r="A124" s="126" t="s">
        <v>14457</v>
      </c>
      <c r="B124" s="126" t="s">
        <v>14458</v>
      </c>
      <c r="C124" s="123">
        <v>7.92</v>
      </c>
      <c r="D124" s="123"/>
    </row>
    <row r="125" spans="1:4" x14ac:dyDescent="0.25">
      <c r="A125" s="126" t="s">
        <v>13116</v>
      </c>
      <c r="B125" s="126" t="s">
        <v>13877</v>
      </c>
      <c r="C125" s="123">
        <v>1710</v>
      </c>
      <c r="D125" s="123">
        <v>140</v>
      </c>
    </row>
    <row r="126" spans="1:4" x14ac:dyDescent="0.25">
      <c r="A126" s="126" t="s">
        <v>12325</v>
      </c>
      <c r="B126" s="126" t="s">
        <v>12326</v>
      </c>
      <c r="C126" s="123"/>
      <c r="D126" s="123">
        <v>720</v>
      </c>
    </row>
    <row r="127" spans="1:4" x14ac:dyDescent="0.25">
      <c r="A127" s="126" t="s">
        <v>13120</v>
      </c>
      <c r="B127" s="126" t="s">
        <v>13789</v>
      </c>
      <c r="C127" s="123">
        <v>76.8</v>
      </c>
      <c r="D127" s="123"/>
    </row>
    <row r="128" spans="1:4" x14ac:dyDescent="0.25">
      <c r="A128" s="126" t="s">
        <v>13056</v>
      </c>
      <c r="B128" s="126" t="s">
        <v>13965</v>
      </c>
      <c r="C128" s="123">
        <v>875.60000000000014</v>
      </c>
      <c r="D128" s="123"/>
    </row>
    <row r="129" spans="1:4" x14ac:dyDescent="0.25">
      <c r="A129" s="126" t="s">
        <v>13055</v>
      </c>
      <c r="B129" s="126" t="s">
        <v>13742</v>
      </c>
      <c r="C129" s="123">
        <v>6212.9999999999991</v>
      </c>
      <c r="D129" s="123"/>
    </row>
    <row r="130" spans="1:4" x14ac:dyDescent="0.25">
      <c r="A130" s="126" t="s">
        <v>13149</v>
      </c>
      <c r="B130" s="126" t="s">
        <v>14204</v>
      </c>
      <c r="C130" s="123">
        <v>2664</v>
      </c>
      <c r="D130" s="123"/>
    </row>
    <row r="131" spans="1:4" x14ac:dyDescent="0.25">
      <c r="A131" s="126" t="s">
        <v>13150</v>
      </c>
      <c r="B131" s="126" t="s">
        <v>13921</v>
      </c>
      <c r="C131" s="123">
        <v>1080</v>
      </c>
      <c r="D131" s="123"/>
    </row>
    <row r="132" spans="1:4" x14ac:dyDescent="0.25">
      <c r="A132" s="126" t="s">
        <v>13151</v>
      </c>
      <c r="B132" s="126" t="s">
        <v>13744</v>
      </c>
      <c r="C132" s="123">
        <v>1852.1999999999998</v>
      </c>
      <c r="D132" s="123"/>
    </row>
    <row r="133" spans="1:4" x14ac:dyDescent="0.25">
      <c r="A133" s="126" t="s">
        <v>13069</v>
      </c>
      <c r="B133" s="126" t="s">
        <v>13790</v>
      </c>
      <c r="C133" s="123">
        <v>1940</v>
      </c>
      <c r="D133" s="123">
        <v>2040</v>
      </c>
    </row>
    <row r="134" spans="1:4" x14ac:dyDescent="0.25">
      <c r="A134" s="126" t="s">
        <v>13155</v>
      </c>
      <c r="B134" s="126" t="s">
        <v>14093</v>
      </c>
      <c r="C134" s="123">
        <v>230.4</v>
      </c>
      <c r="D134" s="123"/>
    </row>
    <row r="135" spans="1:4" x14ac:dyDescent="0.25">
      <c r="A135" s="126" t="s">
        <v>13158</v>
      </c>
      <c r="B135" s="126" t="s">
        <v>14645</v>
      </c>
      <c r="C135" s="123">
        <v>20163</v>
      </c>
      <c r="D135" s="123">
        <v>5334</v>
      </c>
    </row>
    <row r="136" spans="1:4" x14ac:dyDescent="0.25">
      <c r="A136" s="126" t="s">
        <v>13159</v>
      </c>
      <c r="B136" s="126" t="s">
        <v>14015</v>
      </c>
      <c r="C136" s="123">
        <v>202.5</v>
      </c>
      <c r="D136" s="123"/>
    </row>
    <row r="137" spans="1:4" x14ac:dyDescent="0.25">
      <c r="A137" s="126" t="s">
        <v>13079</v>
      </c>
      <c r="B137" s="126" t="s">
        <v>13080</v>
      </c>
      <c r="C137" s="123">
        <v>25551</v>
      </c>
      <c r="D137" s="123">
        <v>7014</v>
      </c>
    </row>
    <row r="138" spans="1:4" x14ac:dyDescent="0.25">
      <c r="A138" s="126" t="s">
        <v>13070</v>
      </c>
      <c r="B138" s="126" t="s">
        <v>13791</v>
      </c>
      <c r="C138" s="123">
        <v>20</v>
      </c>
      <c r="D138" s="123">
        <v>725</v>
      </c>
    </row>
    <row r="139" spans="1:4" x14ac:dyDescent="0.25">
      <c r="A139" s="126" t="s">
        <v>13167</v>
      </c>
      <c r="B139" s="126" t="s">
        <v>13745</v>
      </c>
      <c r="C139" s="123">
        <v>1182.3</v>
      </c>
      <c r="D139" s="123"/>
    </row>
    <row r="140" spans="1:4" x14ac:dyDescent="0.25">
      <c r="A140" s="126" t="s">
        <v>13166</v>
      </c>
      <c r="B140" s="126" t="s">
        <v>13881</v>
      </c>
      <c r="C140" s="123">
        <v>839.99999999999989</v>
      </c>
      <c r="D140" s="123">
        <v>37.799999999999997</v>
      </c>
    </row>
    <row r="141" spans="1:4" x14ac:dyDescent="0.25">
      <c r="A141" s="126" t="s">
        <v>13168</v>
      </c>
      <c r="B141" s="126" t="s">
        <v>13964</v>
      </c>
      <c r="C141" s="123">
        <v>1211.7599999999998</v>
      </c>
      <c r="D141" s="123"/>
    </row>
    <row r="142" spans="1:4" x14ac:dyDescent="0.25">
      <c r="A142" s="126" t="s">
        <v>14197</v>
      </c>
      <c r="B142" s="126" t="s">
        <v>14646</v>
      </c>
      <c r="C142" s="123">
        <v>13823.999999999998</v>
      </c>
      <c r="D142" s="123">
        <v>3124.8</v>
      </c>
    </row>
    <row r="143" spans="1:4" x14ac:dyDescent="0.25">
      <c r="A143" s="126" t="s">
        <v>14140</v>
      </c>
      <c r="B143" s="126" t="s">
        <v>14141</v>
      </c>
      <c r="C143" s="123">
        <v>29469.599999999999</v>
      </c>
      <c r="D143" s="123"/>
    </row>
    <row r="144" spans="1:4" x14ac:dyDescent="0.25">
      <c r="A144" s="126" t="s">
        <v>14124</v>
      </c>
      <c r="B144" s="126" t="s">
        <v>14647</v>
      </c>
      <c r="C144" s="123">
        <v>7902</v>
      </c>
      <c r="D144" s="123">
        <v>21.6</v>
      </c>
    </row>
    <row r="145" spans="1:4" x14ac:dyDescent="0.25">
      <c r="A145" s="126" t="s">
        <v>14186</v>
      </c>
      <c r="B145" s="126" t="s">
        <v>14187</v>
      </c>
      <c r="C145" s="123">
        <v>34821</v>
      </c>
      <c r="D145" s="123"/>
    </row>
    <row r="146" spans="1:4" x14ac:dyDescent="0.25">
      <c r="A146" s="126" t="s">
        <v>14176</v>
      </c>
      <c r="B146" s="126" t="s">
        <v>14177</v>
      </c>
      <c r="C146" s="123">
        <v>33189</v>
      </c>
      <c r="D146" s="123"/>
    </row>
    <row r="147" spans="1:4" x14ac:dyDescent="0.25">
      <c r="A147" s="126" t="s">
        <v>14103</v>
      </c>
      <c r="B147" s="126" t="s">
        <v>14104</v>
      </c>
      <c r="C147" s="123">
        <v>19400.399999999998</v>
      </c>
      <c r="D147" s="123">
        <v>8971.2000000000007</v>
      </c>
    </row>
    <row r="148" spans="1:4" x14ac:dyDescent="0.25">
      <c r="A148" s="126" t="s">
        <v>14097</v>
      </c>
      <c r="B148" s="126" t="s">
        <v>14098</v>
      </c>
      <c r="C148" s="123">
        <v>17326.8</v>
      </c>
      <c r="D148" s="123">
        <v>7354.7999999999993</v>
      </c>
    </row>
    <row r="149" spans="1:4" x14ac:dyDescent="0.25">
      <c r="A149" s="126" t="s">
        <v>14164</v>
      </c>
      <c r="B149" s="126" t="s">
        <v>13258</v>
      </c>
      <c r="C149" s="123">
        <v>31242</v>
      </c>
      <c r="D149" s="123"/>
    </row>
    <row r="150" spans="1:4" x14ac:dyDescent="0.25">
      <c r="A150" s="126" t="s">
        <v>14459</v>
      </c>
      <c r="B150" s="126" t="s">
        <v>14460</v>
      </c>
      <c r="C150" s="123">
        <v>1374</v>
      </c>
      <c r="D150" s="123"/>
    </row>
    <row r="151" spans="1:4" x14ac:dyDescent="0.25">
      <c r="A151" s="126" t="s">
        <v>14461</v>
      </c>
      <c r="B151" s="126" t="s">
        <v>14462</v>
      </c>
      <c r="C151" s="123">
        <v>1629</v>
      </c>
      <c r="D151" s="123"/>
    </row>
    <row r="152" spans="1:4" x14ac:dyDescent="0.25">
      <c r="A152" s="126" t="s">
        <v>14131</v>
      </c>
      <c r="B152" s="126" t="s">
        <v>14132</v>
      </c>
      <c r="C152" s="123">
        <v>14835.6</v>
      </c>
      <c r="D152" s="123"/>
    </row>
    <row r="153" spans="1:4" x14ac:dyDescent="0.25">
      <c r="A153" s="126" t="s">
        <v>14201</v>
      </c>
      <c r="B153" s="126" t="s">
        <v>14202</v>
      </c>
      <c r="C153" s="123">
        <v>9560.3200000000015</v>
      </c>
      <c r="D153" s="123">
        <v>2550.2399999999998</v>
      </c>
    </row>
    <row r="154" spans="1:4" x14ac:dyDescent="0.25">
      <c r="A154" s="126" t="s">
        <v>14173</v>
      </c>
      <c r="B154" s="126" t="s">
        <v>14648</v>
      </c>
      <c r="C154" s="123">
        <v>5180.16</v>
      </c>
      <c r="D154" s="123">
        <v>2042.88</v>
      </c>
    </row>
    <row r="155" spans="1:4" x14ac:dyDescent="0.25">
      <c r="A155" s="126" t="s">
        <v>14169</v>
      </c>
      <c r="B155" s="126" t="s">
        <v>14649</v>
      </c>
      <c r="C155" s="123">
        <v>13446</v>
      </c>
      <c r="D155" s="123"/>
    </row>
    <row r="156" spans="1:4" x14ac:dyDescent="0.25">
      <c r="A156" s="126" t="s">
        <v>14192</v>
      </c>
      <c r="B156" s="126" t="s">
        <v>14650</v>
      </c>
      <c r="C156" s="123">
        <v>3566.1599999999994</v>
      </c>
      <c r="D156" s="123">
        <v>423.35999999999996</v>
      </c>
    </row>
    <row r="157" spans="1:4" x14ac:dyDescent="0.25">
      <c r="A157" s="126" t="s">
        <v>13175</v>
      </c>
      <c r="B157" s="126" t="s">
        <v>14243</v>
      </c>
      <c r="C157" s="123">
        <v>787.5</v>
      </c>
      <c r="D157" s="123"/>
    </row>
    <row r="158" spans="1:4" x14ac:dyDescent="0.25">
      <c r="A158" s="126" t="s">
        <v>13181</v>
      </c>
      <c r="B158" s="126" t="s">
        <v>14716</v>
      </c>
      <c r="C158" s="123">
        <v>135</v>
      </c>
      <c r="D158" s="123"/>
    </row>
    <row r="159" spans="1:4" x14ac:dyDescent="0.25">
      <c r="A159" s="126" t="s">
        <v>13180</v>
      </c>
      <c r="B159" s="126" t="s">
        <v>13797</v>
      </c>
      <c r="C159" s="123">
        <v>164700</v>
      </c>
      <c r="D159" s="123">
        <v>25800</v>
      </c>
    </row>
    <row r="160" spans="1:4" x14ac:dyDescent="0.25">
      <c r="A160" s="126" t="s">
        <v>13182</v>
      </c>
      <c r="B160" s="126" t="s">
        <v>13746</v>
      </c>
      <c r="C160" s="123">
        <v>3385.2</v>
      </c>
      <c r="D160" s="123">
        <v>23.1</v>
      </c>
    </row>
    <row r="161" spans="1:4" x14ac:dyDescent="0.25">
      <c r="A161" s="126" t="s">
        <v>13183</v>
      </c>
      <c r="B161" s="126" t="s">
        <v>13747</v>
      </c>
      <c r="C161" s="123">
        <v>1644.3000000000002</v>
      </c>
      <c r="D161" s="123">
        <v>46.199999999999996</v>
      </c>
    </row>
    <row r="162" spans="1:4" x14ac:dyDescent="0.25">
      <c r="A162" s="126" t="s">
        <v>13184</v>
      </c>
      <c r="B162" s="126" t="s">
        <v>13883</v>
      </c>
      <c r="C162" s="123">
        <v>220.5</v>
      </c>
      <c r="D162" s="123">
        <v>37.799999999999997</v>
      </c>
    </row>
    <row r="163" spans="1:4" x14ac:dyDescent="0.25">
      <c r="A163" s="126" t="s">
        <v>13185</v>
      </c>
      <c r="B163" s="126" t="s">
        <v>13748</v>
      </c>
      <c r="C163" s="123">
        <v>6998.6</v>
      </c>
      <c r="D163" s="123">
        <v>433.3</v>
      </c>
    </row>
    <row r="164" spans="1:4" x14ac:dyDescent="0.25">
      <c r="A164" s="126" t="s">
        <v>13186</v>
      </c>
      <c r="B164" s="126" t="s">
        <v>14717</v>
      </c>
      <c r="C164" s="123">
        <v>79.5</v>
      </c>
      <c r="D164" s="123"/>
    </row>
    <row r="165" spans="1:4" x14ac:dyDescent="0.25">
      <c r="A165" s="126" t="s">
        <v>13188</v>
      </c>
      <c r="B165" s="126" t="s">
        <v>13772</v>
      </c>
      <c r="C165" s="123">
        <v>42374.71</v>
      </c>
      <c r="D165" s="123">
        <v>2132.788</v>
      </c>
    </row>
    <row r="166" spans="1:4" x14ac:dyDescent="0.25">
      <c r="A166" s="126" t="s">
        <v>13189</v>
      </c>
      <c r="B166" s="126" t="s">
        <v>13749</v>
      </c>
      <c r="C166" s="123">
        <v>31712.483</v>
      </c>
      <c r="D166" s="123">
        <v>598.60899999999992</v>
      </c>
    </row>
    <row r="167" spans="1:4" x14ac:dyDescent="0.25">
      <c r="A167" s="126" t="s">
        <v>13190</v>
      </c>
      <c r="B167" s="126" t="s">
        <v>13750</v>
      </c>
      <c r="C167" s="123">
        <v>17673.883000000002</v>
      </c>
      <c r="D167" s="123">
        <v>1786.2320000000002</v>
      </c>
    </row>
    <row r="168" spans="1:4" x14ac:dyDescent="0.25">
      <c r="A168" s="126" t="s">
        <v>13191</v>
      </c>
      <c r="B168" s="126" t="s">
        <v>13751</v>
      </c>
      <c r="C168" s="123">
        <v>2525.6579999999999</v>
      </c>
      <c r="D168" s="123">
        <v>429.18099999999998</v>
      </c>
    </row>
    <row r="169" spans="1:4" x14ac:dyDescent="0.25">
      <c r="A169" s="126" t="s">
        <v>13193</v>
      </c>
      <c r="B169" s="126" t="s">
        <v>13752</v>
      </c>
      <c r="C169" s="123">
        <v>1161.3000000000002</v>
      </c>
      <c r="D169" s="123">
        <v>132.30000000000001</v>
      </c>
    </row>
    <row r="170" spans="1:4" x14ac:dyDescent="0.25">
      <c r="A170" s="126" t="s">
        <v>13194</v>
      </c>
      <c r="B170" s="126" t="s">
        <v>13884</v>
      </c>
      <c r="C170" s="123">
        <v>89199.200000000012</v>
      </c>
      <c r="D170" s="123">
        <v>19452.8</v>
      </c>
    </row>
    <row r="171" spans="1:4" x14ac:dyDescent="0.25">
      <c r="A171" s="126" t="s">
        <v>13195</v>
      </c>
      <c r="B171" s="126" t="s">
        <v>13885</v>
      </c>
      <c r="C171" s="123">
        <v>84952.799999999988</v>
      </c>
      <c r="D171" s="123">
        <v>17173.600000000002</v>
      </c>
    </row>
    <row r="172" spans="1:4" x14ac:dyDescent="0.25">
      <c r="A172" s="126" t="s">
        <v>13196</v>
      </c>
      <c r="B172" s="126" t="s">
        <v>14088</v>
      </c>
      <c r="C172" s="123">
        <v>16064.8</v>
      </c>
      <c r="D172" s="123"/>
    </row>
    <row r="173" spans="1:4" x14ac:dyDescent="0.25">
      <c r="A173" s="126" t="s">
        <v>13090</v>
      </c>
      <c r="B173" s="126" t="s">
        <v>14089</v>
      </c>
      <c r="C173" s="123">
        <v>141192</v>
      </c>
      <c r="D173" s="123"/>
    </row>
    <row r="174" spans="1:4" x14ac:dyDescent="0.25">
      <c r="A174" s="126" t="s">
        <v>13199</v>
      </c>
      <c r="B174" s="126" t="s">
        <v>14348</v>
      </c>
      <c r="C174" s="123">
        <v>44438.400000000001</v>
      </c>
      <c r="D174" s="123">
        <v>2764.7999999999997</v>
      </c>
    </row>
    <row r="175" spans="1:4" x14ac:dyDescent="0.25">
      <c r="A175" s="126" t="s">
        <v>13200</v>
      </c>
      <c r="B175" s="126" t="s">
        <v>14463</v>
      </c>
      <c r="C175" s="123">
        <v>564.16000000000008</v>
      </c>
      <c r="D175" s="123"/>
    </row>
    <row r="176" spans="1:4" x14ac:dyDescent="0.25">
      <c r="A176" s="126" t="s">
        <v>13197</v>
      </c>
      <c r="B176" s="126" t="s">
        <v>14058</v>
      </c>
      <c r="C176" s="123">
        <v>14399.84</v>
      </c>
      <c r="D176" s="123"/>
    </row>
    <row r="177" spans="1:4" x14ac:dyDescent="0.25">
      <c r="A177" s="126" t="s">
        <v>13198</v>
      </c>
      <c r="B177" s="126" t="s">
        <v>13798</v>
      </c>
      <c r="C177" s="123">
        <v>86709.6</v>
      </c>
      <c r="D177" s="123">
        <v>2419.1999999999998</v>
      </c>
    </row>
    <row r="178" spans="1:4" x14ac:dyDescent="0.25">
      <c r="A178" s="126" t="s">
        <v>14511</v>
      </c>
      <c r="B178" s="126" t="s">
        <v>14718</v>
      </c>
      <c r="C178" s="123">
        <v>4700.3999999999996</v>
      </c>
      <c r="D178" s="123">
        <v>1868.3999999999999</v>
      </c>
    </row>
    <row r="179" spans="1:4" x14ac:dyDescent="0.25">
      <c r="A179" s="126" t="s">
        <v>14464</v>
      </c>
      <c r="B179" s="126" t="s">
        <v>14595</v>
      </c>
      <c r="C179" s="123">
        <v>3470.4000000000005</v>
      </c>
      <c r="D179" s="123">
        <v>3118.7999999999997</v>
      </c>
    </row>
    <row r="180" spans="1:4" x14ac:dyDescent="0.25">
      <c r="A180" s="126" t="s">
        <v>14548</v>
      </c>
      <c r="B180" s="126" t="s">
        <v>14596</v>
      </c>
      <c r="C180" s="123">
        <v>128814.02099999999</v>
      </c>
      <c r="D180" s="123">
        <v>65816.675999999992</v>
      </c>
    </row>
    <row r="181" spans="1:4" x14ac:dyDescent="0.25">
      <c r="A181" s="126" t="s">
        <v>14465</v>
      </c>
      <c r="B181" s="126" t="s">
        <v>14466</v>
      </c>
      <c r="C181" s="123">
        <v>8803.1999999999989</v>
      </c>
      <c r="D181" s="123">
        <v>1363.1999999999998</v>
      </c>
    </row>
    <row r="182" spans="1:4" x14ac:dyDescent="0.25">
      <c r="A182" s="126" t="s">
        <v>13207</v>
      </c>
      <c r="B182" s="126" t="s">
        <v>14276</v>
      </c>
      <c r="C182" s="123">
        <v>132885.03100000002</v>
      </c>
      <c r="D182" s="123">
        <v>12549.34</v>
      </c>
    </row>
    <row r="183" spans="1:4" x14ac:dyDescent="0.25">
      <c r="A183" s="126" t="s">
        <v>13208</v>
      </c>
      <c r="B183" s="126" t="s">
        <v>13886</v>
      </c>
      <c r="C183" s="123">
        <v>14499.000000000002</v>
      </c>
      <c r="D183" s="123">
        <v>2671.6499999999996</v>
      </c>
    </row>
    <row r="184" spans="1:4" x14ac:dyDescent="0.25">
      <c r="A184" s="126" t="s">
        <v>14237</v>
      </c>
      <c r="B184" s="126" t="s">
        <v>14351</v>
      </c>
      <c r="C184" s="123">
        <v>14428.399999999998</v>
      </c>
      <c r="D184" s="123">
        <v>2277.1</v>
      </c>
    </row>
    <row r="185" spans="1:4" x14ac:dyDescent="0.25">
      <c r="A185" s="126" t="s">
        <v>14159</v>
      </c>
      <c r="B185" s="126" t="s">
        <v>14719</v>
      </c>
      <c r="C185" s="123">
        <v>564.48</v>
      </c>
      <c r="D185" s="123">
        <v>1646.4</v>
      </c>
    </row>
    <row r="186" spans="1:4" x14ac:dyDescent="0.25">
      <c r="A186" s="126" t="s">
        <v>14156</v>
      </c>
      <c r="B186" s="126" t="s">
        <v>14651</v>
      </c>
      <c r="C186" s="123">
        <v>5412</v>
      </c>
      <c r="D186" s="123">
        <v>84</v>
      </c>
    </row>
    <row r="187" spans="1:4" x14ac:dyDescent="0.25">
      <c r="A187" s="126" t="s">
        <v>13212</v>
      </c>
      <c r="B187" s="126" t="s">
        <v>13975</v>
      </c>
      <c r="C187" s="123">
        <v>28.799999999999997</v>
      </c>
      <c r="D187" s="123"/>
    </row>
    <row r="188" spans="1:4" x14ac:dyDescent="0.25">
      <c r="A188" s="126" t="s">
        <v>14274</v>
      </c>
      <c r="B188" s="126" t="s">
        <v>14409</v>
      </c>
      <c r="C188" s="123">
        <v>25.740000000000002</v>
      </c>
      <c r="D188" s="123"/>
    </row>
    <row r="189" spans="1:4" x14ac:dyDescent="0.25">
      <c r="A189" s="126" t="s">
        <v>14352</v>
      </c>
      <c r="B189" s="126" t="s">
        <v>14597</v>
      </c>
      <c r="C189" s="123">
        <v>52733.600000000006</v>
      </c>
      <c r="D189" s="123">
        <v>8298.8000000000011</v>
      </c>
    </row>
    <row r="190" spans="1:4" x14ac:dyDescent="0.25">
      <c r="A190" s="126" t="s">
        <v>14035</v>
      </c>
      <c r="B190" s="126" t="s">
        <v>14702</v>
      </c>
      <c r="C190" s="123">
        <v>3749.6000000000004</v>
      </c>
      <c r="D190" s="123">
        <v>247.68</v>
      </c>
    </row>
    <row r="191" spans="1:4" x14ac:dyDescent="0.25">
      <c r="A191" s="126" t="s">
        <v>14033</v>
      </c>
      <c r="B191" s="126" t="s">
        <v>14720</v>
      </c>
      <c r="C191" s="123">
        <v>12117.599999999999</v>
      </c>
      <c r="D191" s="123">
        <v>1641.6</v>
      </c>
    </row>
    <row r="192" spans="1:4" x14ac:dyDescent="0.25">
      <c r="A192" s="126" t="s">
        <v>14281</v>
      </c>
      <c r="B192" s="126" t="s">
        <v>14282</v>
      </c>
      <c r="C192" s="123">
        <v>83177.618999999992</v>
      </c>
      <c r="D192" s="123">
        <v>18983.607</v>
      </c>
    </row>
    <row r="193" spans="1:4" x14ac:dyDescent="0.25">
      <c r="A193" s="126" t="s">
        <v>13217</v>
      </c>
      <c r="B193" s="126" t="s">
        <v>13980</v>
      </c>
      <c r="C193" s="123">
        <v>1140</v>
      </c>
      <c r="D193" s="123">
        <v>495</v>
      </c>
    </row>
    <row r="194" spans="1:4" x14ac:dyDescent="0.25">
      <c r="A194" s="126" t="s">
        <v>13981</v>
      </c>
      <c r="B194" s="126" t="s">
        <v>13982</v>
      </c>
      <c r="C194" s="123">
        <v>10593</v>
      </c>
      <c r="D194" s="123">
        <v>4745.25</v>
      </c>
    </row>
    <row r="195" spans="1:4" x14ac:dyDescent="0.25">
      <c r="A195" s="126" t="s">
        <v>13986</v>
      </c>
      <c r="B195" s="126" t="s">
        <v>13987</v>
      </c>
      <c r="C195" s="123">
        <v>3360</v>
      </c>
      <c r="D195" s="123">
        <v>1660</v>
      </c>
    </row>
    <row r="196" spans="1:4" x14ac:dyDescent="0.25">
      <c r="A196" s="126" t="s">
        <v>14235</v>
      </c>
      <c r="B196" s="126" t="s">
        <v>14353</v>
      </c>
      <c r="C196" s="123">
        <v>28642.124999999996</v>
      </c>
      <c r="D196" s="123">
        <v>3822.4420000000009</v>
      </c>
    </row>
    <row r="197" spans="1:4" x14ac:dyDescent="0.25">
      <c r="A197" s="126" t="s">
        <v>14227</v>
      </c>
      <c r="B197" s="126" t="s">
        <v>14228</v>
      </c>
      <c r="C197" s="123">
        <v>3215.1000000000004</v>
      </c>
      <c r="D197" s="123">
        <v>562.79999999999995</v>
      </c>
    </row>
    <row r="198" spans="1:4" x14ac:dyDescent="0.25">
      <c r="A198" s="126" t="s">
        <v>14266</v>
      </c>
      <c r="B198" s="126" t="s">
        <v>14267</v>
      </c>
      <c r="C198" s="123">
        <v>21976.799999999999</v>
      </c>
      <c r="D198" s="123">
        <v>2059.2000000000003</v>
      </c>
    </row>
    <row r="199" spans="1:4" x14ac:dyDescent="0.25">
      <c r="A199" s="126" t="s">
        <v>14264</v>
      </c>
      <c r="B199" s="126" t="s">
        <v>14265</v>
      </c>
      <c r="C199" s="123">
        <v>19987.200000000004</v>
      </c>
      <c r="D199" s="123">
        <v>1329.6</v>
      </c>
    </row>
    <row r="200" spans="1:4" x14ac:dyDescent="0.25">
      <c r="A200" s="126" t="s">
        <v>14112</v>
      </c>
      <c r="B200" s="126" t="s">
        <v>14113</v>
      </c>
      <c r="C200" s="123">
        <v>6126</v>
      </c>
      <c r="D200" s="123">
        <v>928.5</v>
      </c>
    </row>
    <row r="201" spans="1:4" x14ac:dyDescent="0.25">
      <c r="A201" s="126" t="s">
        <v>14110</v>
      </c>
      <c r="B201" s="126" t="s">
        <v>14111</v>
      </c>
      <c r="C201" s="123">
        <v>4621.5</v>
      </c>
      <c r="D201" s="123"/>
    </row>
    <row r="202" spans="1:4" x14ac:dyDescent="0.25">
      <c r="A202" s="126" t="s">
        <v>14108</v>
      </c>
      <c r="B202" s="126" t="s">
        <v>14109</v>
      </c>
      <c r="C202" s="123">
        <v>8773.5</v>
      </c>
      <c r="D202" s="123">
        <v>1386</v>
      </c>
    </row>
    <row r="203" spans="1:4" x14ac:dyDescent="0.25">
      <c r="A203" s="126" t="s">
        <v>14114</v>
      </c>
      <c r="B203" s="126" t="s">
        <v>14115</v>
      </c>
      <c r="C203" s="123">
        <v>24618</v>
      </c>
      <c r="D203" s="123"/>
    </row>
    <row r="204" spans="1:4" x14ac:dyDescent="0.25">
      <c r="A204" s="126" t="s">
        <v>14513</v>
      </c>
      <c r="B204" s="126" t="s">
        <v>14721</v>
      </c>
      <c r="C204" s="123">
        <v>236</v>
      </c>
      <c r="D204" s="123"/>
    </row>
    <row r="205" spans="1:4" x14ac:dyDescent="0.25">
      <c r="A205" s="126" t="s">
        <v>14512</v>
      </c>
      <c r="B205" s="126" t="s">
        <v>14722</v>
      </c>
      <c r="C205" s="123">
        <v>324</v>
      </c>
      <c r="D205" s="123"/>
    </row>
    <row r="206" spans="1:4" x14ac:dyDescent="0.25">
      <c r="A206" s="126" t="s">
        <v>14413</v>
      </c>
      <c r="B206" s="126" t="s">
        <v>14414</v>
      </c>
      <c r="C206" s="123">
        <v>1216.05</v>
      </c>
      <c r="D206" s="123">
        <v>459.36000000000007</v>
      </c>
    </row>
    <row r="207" spans="1:4" x14ac:dyDescent="0.25">
      <c r="A207" s="126" t="s">
        <v>14411</v>
      </c>
      <c r="B207" s="126" t="s">
        <v>14514</v>
      </c>
      <c r="C207" s="123">
        <v>3873.44</v>
      </c>
      <c r="D207" s="123"/>
    </row>
    <row r="208" spans="1:4" x14ac:dyDescent="0.25">
      <c r="A208" s="126" t="s">
        <v>14515</v>
      </c>
      <c r="B208" s="126" t="s">
        <v>14723</v>
      </c>
      <c r="C208" s="123">
        <v>108</v>
      </c>
      <c r="D208" s="123">
        <v>108</v>
      </c>
    </row>
    <row r="209" spans="1:4" x14ac:dyDescent="0.25">
      <c r="A209" s="126" t="s">
        <v>14467</v>
      </c>
      <c r="B209" s="126" t="s">
        <v>14468</v>
      </c>
      <c r="C209" s="123">
        <v>979.2</v>
      </c>
      <c r="D209" s="123"/>
    </row>
    <row r="210" spans="1:4" x14ac:dyDescent="0.25">
      <c r="A210" s="126" t="s">
        <v>14469</v>
      </c>
      <c r="B210" s="126" t="s">
        <v>14470</v>
      </c>
      <c r="C210" s="123">
        <v>56</v>
      </c>
      <c r="D210" s="123"/>
    </row>
    <row r="211" spans="1:4" x14ac:dyDescent="0.25">
      <c r="A211" s="126" t="s">
        <v>14354</v>
      </c>
      <c r="B211" s="126" t="s">
        <v>14355</v>
      </c>
      <c r="C211" s="123">
        <v>34865.794000000002</v>
      </c>
      <c r="D211" s="123">
        <v>5295.9140000000007</v>
      </c>
    </row>
    <row r="212" spans="1:4" x14ac:dyDescent="0.25">
      <c r="A212" s="126" t="s">
        <v>14471</v>
      </c>
      <c r="B212" s="126" t="s">
        <v>14472</v>
      </c>
      <c r="C212" s="123">
        <v>334.79999999999995</v>
      </c>
      <c r="D212" s="123">
        <v>1992.6000000000001</v>
      </c>
    </row>
    <row r="213" spans="1:4" x14ac:dyDescent="0.25">
      <c r="A213" s="126" t="s">
        <v>14356</v>
      </c>
      <c r="B213" s="126" t="s">
        <v>14357</v>
      </c>
      <c r="C213" s="123">
        <v>61807.199999999997</v>
      </c>
      <c r="D213" s="123">
        <v>7540</v>
      </c>
    </row>
    <row r="214" spans="1:4" x14ac:dyDescent="0.25">
      <c r="A214" s="126" t="s">
        <v>14473</v>
      </c>
      <c r="B214" s="126" t="s">
        <v>14474</v>
      </c>
      <c r="C214" s="123">
        <v>6538.5599999999995</v>
      </c>
      <c r="D214" s="123"/>
    </row>
    <row r="215" spans="1:4" x14ac:dyDescent="0.25">
      <c r="A215" s="126" t="s">
        <v>14358</v>
      </c>
      <c r="B215" s="126" t="s">
        <v>14359</v>
      </c>
      <c r="C215" s="123">
        <v>46672.400000000009</v>
      </c>
      <c r="D215" s="123">
        <v>5120.3999999999996</v>
      </c>
    </row>
    <row r="216" spans="1:4" x14ac:dyDescent="0.25">
      <c r="A216" s="126" t="s">
        <v>14475</v>
      </c>
      <c r="B216" s="126" t="s">
        <v>14476</v>
      </c>
      <c r="C216" s="123">
        <v>4868.6400000000003</v>
      </c>
      <c r="D216" s="123"/>
    </row>
    <row r="217" spans="1:4" x14ac:dyDescent="0.25">
      <c r="A217" s="126" t="s">
        <v>14360</v>
      </c>
      <c r="B217" s="126" t="s">
        <v>14361</v>
      </c>
      <c r="C217" s="123">
        <v>7036.8719999999994</v>
      </c>
      <c r="D217" s="123">
        <v>630.99200000000008</v>
      </c>
    </row>
    <row r="218" spans="1:4" x14ac:dyDescent="0.25">
      <c r="A218" s="126" t="s">
        <v>14477</v>
      </c>
      <c r="B218" s="126" t="s">
        <v>14478</v>
      </c>
      <c r="C218" s="123">
        <v>60.804999999999993</v>
      </c>
      <c r="D218" s="123"/>
    </row>
    <row r="219" spans="1:4" x14ac:dyDescent="0.25">
      <c r="A219" s="126" t="s">
        <v>14362</v>
      </c>
      <c r="B219" s="126" t="s">
        <v>14363</v>
      </c>
      <c r="C219" s="123">
        <v>12860.21</v>
      </c>
      <c r="D219" s="123">
        <v>3640.9059999999999</v>
      </c>
    </row>
    <row r="220" spans="1:4" x14ac:dyDescent="0.25">
      <c r="A220" s="126" t="s">
        <v>14364</v>
      </c>
      <c r="B220" s="126" t="s">
        <v>14365</v>
      </c>
      <c r="C220" s="123">
        <v>12242.982000000004</v>
      </c>
      <c r="D220" s="123">
        <v>647.02499999999998</v>
      </c>
    </row>
    <row r="221" spans="1:4" x14ac:dyDescent="0.25">
      <c r="A221" s="126" t="s">
        <v>14366</v>
      </c>
      <c r="B221" s="126" t="s">
        <v>14724</v>
      </c>
      <c r="C221" s="123">
        <v>508.072</v>
      </c>
      <c r="D221" s="123"/>
    </row>
    <row r="222" spans="1:4" x14ac:dyDescent="0.25">
      <c r="A222" s="126" t="s">
        <v>14415</v>
      </c>
      <c r="B222" s="126" t="s">
        <v>14416</v>
      </c>
      <c r="C222" s="123">
        <v>1976.4</v>
      </c>
      <c r="D222" s="123">
        <v>32.4</v>
      </c>
    </row>
    <row r="223" spans="1:4" x14ac:dyDescent="0.25">
      <c r="A223" s="126" t="s">
        <v>14367</v>
      </c>
      <c r="B223" s="126" t="s">
        <v>14368</v>
      </c>
      <c r="C223" s="123">
        <v>10129.5</v>
      </c>
      <c r="D223" s="123">
        <v>2457</v>
      </c>
    </row>
    <row r="224" spans="1:4" x14ac:dyDescent="0.25">
      <c r="A224" s="126" t="s">
        <v>14417</v>
      </c>
      <c r="B224" s="126" t="s">
        <v>14418</v>
      </c>
      <c r="C224" s="123">
        <v>9450</v>
      </c>
      <c r="D224" s="123">
        <v>3654</v>
      </c>
    </row>
    <row r="225" spans="1:4" x14ac:dyDescent="0.25">
      <c r="A225" s="126" t="s">
        <v>14479</v>
      </c>
      <c r="B225" s="126" t="s">
        <v>14480</v>
      </c>
      <c r="C225" s="123">
        <v>699.3</v>
      </c>
      <c r="D225" s="123">
        <v>67.5</v>
      </c>
    </row>
    <row r="226" spans="1:4" x14ac:dyDescent="0.25">
      <c r="A226" s="126" t="s">
        <v>14516</v>
      </c>
      <c r="B226" s="126" t="s">
        <v>14725</v>
      </c>
      <c r="C226" s="123">
        <v>182.797</v>
      </c>
      <c r="D226" s="123"/>
    </row>
    <row r="227" spans="1:4" x14ac:dyDescent="0.25">
      <c r="A227" s="126" t="s">
        <v>14726</v>
      </c>
      <c r="B227" s="126" t="s">
        <v>14727</v>
      </c>
      <c r="C227" s="123">
        <v>869.99999999999977</v>
      </c>
      <c r="D227" s="123">
        <v>36.599999999999994</v>
      </c>
    </row>
    <row r="228" spans="1:4" x14ac:dyDescent="0.25">
      <c r="A228" s="126" t="s">
        <v>14369</v>
      </c>
      <c r="B228" s="126" t="s">
        <v>14370</v>
      </c>
      <c r="C228" s="123">
        <v>55797.071999999993</v>
      </c>
      <c r="D228" s="123">
        <v>12907.284</v>
      </c>
    </row>
    <row r="229" spans="1:4" x14ac:dyDescent="0.25">
      <c r="A229" s="126" t="s">
        <v>14371</v>
      </c>
      <c r="B229" s="126" t="s">
        <v>14372</v>
      </c>
      <c r="C229" s="123">
        <v>53153.345000000001</v>
      </c>
      <c r="D229" s="123">
        <v>19392.447</v>
      </c>
    </row>
    <row r="230" spans="1:4" x14ac:dyDescent="0.25">
      <c r="A230" s="126" t="s">
        <v>14373</v>
      </c>
      <c r="B230" s="126" t="s">
        <v>14374</v>
      </c>
      <c r="C230" s="123">
        <v>88481.268000000011</v>
      </c>
      <c r="D230" s="123">
        <v>26705.478000000006</v>
      </c>
    </row>
    <row r="231" spans="1:4" x14ac:dyDescent="0.25">
      <c r="A231" s="126" t="s">
        <v>14375</v>
      </c>
      <c r="B231" s="126" t="s">
        <v>14376</v>
      </c>
      <c r="C231" s="123">
        <v>5140</v>
      </c>
      <c r="D231" s="123">
        <v>1692</v>
      </c>
    </row>
    <row r="232" spans="1:4" x14ac:dyDescent="0.25">
      <c r="A232" s="126" t="s">
        <v>14377</v>
      </c>
      <c r="B232" s="126" t="s">
        <v>14378</v>
      </c>
      <c r="C232" s="123">
        <v>13294.358999999999</v>
      </c>
      <c r="D232" s="123">
        <v>3209.5809999999997</v>
      </c>
    </row>
    <row r="233" spans="1:4" x14ac:dyDescent="0.25">
      <c r="A233" s="126" t="s">
        <v>14483</v>
      </c>
      <c r="B233" s="126" t="s">
        <v>14484</v>
      </c>
      <c r="C233" s="123">
        <v>2124.8000000000002</v>
      </c>
      <c r="D233" s="123">
        <v>160</v>
      </c>
    </row>
    <row r="234" spans="1:4" x14ac:dyDescent="0.25">
      <c r="A234" s="126" t="s">
        <v>14379</v>
      </c>
      <c r="B234" s="126" t="s">
        <v>14380</v>
      </c>
      <c r="C234" s="123">
        <v>19267.010999999999</v>
      </c>
      <c r="D234" s="123">
        <v>2381.2249999999999</v>
      </c>
    </row>
    <row r="235" spans="1:4" x14ac:dyDescent="0.25">
      <c r="A235" s="126" t="s">
        <v>14349</v>
      </c>
      <c r="B235" s="126" t="s">
        <v>14350</v>
      </c>
      <c r="C235" s="123">
        <v>15732</v>
      </c>
      <c r="D235" s="123">
        <v>5097.6000000000004</v>
      </c>
    </row>
    <row r="236" spans="1:4" x14ac:dyDescent="0.25">
      <c r="A236" s="126" t="s">
        <v>14419</v>
      </c>
      <c r="B236" s="126" t="s">
        <v>14420</v>
      </c>
      <c r="C236" s="123">
        <v>246</v>
      </c>
      <c r="D236" s="123">
        <v>110</v>
      </c>
    </row>
    <row r="237" spans="1:4" x14ac:dyDescent="0.25">
      <c r="A237" s="126" t="s">
        <v>14421</v>
      </c>
      <c r="B237" s="126" t="s">
        <v>14422</v>
      </c>
      <c r="C237" s="123">
        <v>148</v>
      </c>
      <c r="D237" s="123">
        <v>110</v>
      </c>
    </row>
    <row r="238" spans="1:4" x14ac:dyDescent="0.25">
      <c r="A238" s="126" t="s">
        <v>14381</v>
      </c>
      <c r="B238" s="126" t="s">
        <v>14382</v>
      </c>
      <c r="C238" s="123">
        <v>67847.60000000002</v>
      </c>
      <c r="D238" s="123">
        <v>12407.2</v>
      </c>
    </row>
    <row r="239" spans="1:4" x14ac:dyDescent="0.25">
      <c r="A239" s="126" t="s">
        <v>14485</v>
      </c>
      <c r="B239" s="126" t="s">
        <v>14486</v>
      </c>
      <c r="C239" s="123">
        <v>8989.0410000000011</v>
      </c>
      <c r="D239" s="123">
        <v>2818.6310000000003</v>
      </c>
    </row>
    <row r="240" spans="1:4" x14ac:dyDescent="0.25">
      <c r="A240" s="126" t="s">
        <v>14383</v>
      </c>
      <c r="B240" s="126" t="s">
        <v>14384</v>
      </c>
      <c r="C240" s="123">
        <v>56694.400000000009</v>
      </c>
      <c r="D240" s="123">
        <v>10254.4</v>
      </c>
    </row>
    <row r="241" spans="1:4" x14ac:dyDescent="0.25">
      <c r="A241" s="126" t="s">
        <v>14518</v>
      </c>
      <c r="B241" s="126" t="s">
        <v>14728</v>
      </c>
      <c r="C241" s="123">
        <v>2862.8389999999999</v>
      </c>
      <c r="D241" s="123">
        <v>-185.04099999999971</v>
      </c>
    </row>
    <row r="242" spans="1:4" x14ac:dyDescent="0.25">
      <c r="A242" s="126" t="s">
        <v>14385</v>
      </c>
      <c r="B242" s="126" t="s">
        <v>14386</v>
      </c>
      <c r="C242" s="123">
        <v>26445.828999999998</v>
      </c>
      <c r="D242" s="123">
        <v>6935.3730000000005</v>
      </c>
    </row>
    <row r="243" spans="1:4" x14ac:dyDescent="0.25">
      <c r="A243" s="126" t="s">
        <v>14387</v>
      </c>
      <c r="B243" s="126" t="s">
        <v>14388</v>
      </c>
      <c r="C243" s="123">
        <v>23360.400000000001</v>
      </c>
      <c r="D243" s="123">
        <v>6476.75</v>
      </c>
    </row>
    <row r="244" spans="1:4" x14ac:dyDescent="0.25">
      <c r="A244" s="126" t="s">
        <v>14517</v>
      </c>
      <c r="B244" s="126" t="s">
        <v>14729</v>
      </c>
      <c r="C244" s="123">
        <v>2064.6480000000001</v>
      </c>
      <c r="D244" s="123">
        <v>259.34000000000003</v>
      </c>
    </row>
    <row r="245" spans="1:4" x14ac:dyDescent="0.25">
      <c r="A245" s="126" t="s">
        <v>14389</v>
      </c>
      <c r="B245" s="126" t="s">
        <v>14390</v>
      </c>
      <c r="C245" s="123">
        <v>856.06200000000001</v>
      </c>
      <c r="D245" s="123"/>
    </row>
    <row r="246" spans="1:4" x14ac:dyDescent="0.25">
      <c r="A246" s="126" t="s">
        <v>14519</v>
      </c>
      <c r="B246" s="126" t="s">
        <v>14730</v>
      </c>
      <c r="C246" s="123">
        <v>12.8</v>
      </c>
      <c r="D246" s="123"/>
    </row>
    <row r="247" spans="1:4" x14ac:dyDescent="0.25">
      <c r="A247" s="126" t="s">
        <v>14520</v>
      </c>
      <c r="B247" s="126" t="s">
        <v>14731</v>
      </c>
      <c r="C247" s="123">
        <v>1902.86</v>
      </c>
      <c r="D247" s="123">
        <v>301.45600000000002</v>
      </c>
    </row>
    <row r="248" spans="1:4" x14ac:dyDescent="0.25">
      <c r="A248" s="126" t="s">
        <v>14487</v>
      </c>
      <c r="B248" s="126" t="s">
        <v>14488</v>
      </c>
      <c r="C248" s="123">
        <v>22.568000000000001</v>
      </c>
      <c r="D248" s="123"/>
    </row>
    <row r="249" spans="1:4" x14ac:dyDescent="0.25">
      <c r="A249" s="126" t="s">
        <v>14732</v>
      </c>
      <c r="B249" s="126" t="s">
        <v>14733</v>
      </c>
      <c r="C249" s="123"/>
      <c r="D249" s="123">
        <v>328.5</v>
      </c>
    </row>
    <row r="250" spans="1:4" x14ac:dyDescent="0.25">
      <c r="A250" s="126" t="s">
        <v>14734</v>
      </c>
      <c r="B250" s="126" t="s">
        <v>14735</v>
      </c>
      <c r="C250" s="123"/>
      <c r="D250" s="123">
        <v>294</v>
      </c>
    </row>
    <row r="251" spans="1:4" x14ac:dyDescent="0.25">
      <c r="A251" s="126" t="s">
        <v>14736</v>
      </c>
      <c r="B251" s="126" t="s">
        <v>14737</v>
      </c>
      <c r="C251" s="123"/>
      <c r="D251" s="123">
        <v>42</v>
      </c>
    </row>
    <row r="252" spans="1:4" x14ac:dyDescent="0.25">
      <c r="A252" s="126" t="s">
        <v>14489</v>
      </c>
      <c r="B252" s="126" t="s">
        <v>14490</v>
      </c>
      <c r="C252" s="123">
        <v>2146.8000000000002</v>
      </c>
      <c r="D252" s="123"/>
    </row>
    <row r="253" spans="1:4" x14ac:dyDescent="0.25">
      <c r="A253" s="126" t="s">
        <v>14491</v>
      </c>
      <c r="B253" s="126" t="s">
        <v>14492</v>
      </c>
      <c r="C253" s="123">
        <v>2272.8000000000002</v>
      </c>
      <c r="D253" s="123"/>
    </row>
    <row r="254" spans="1:4" x14ac:dyDescent="0.25">
      <c r="A254" s="126" t="s">
        <v>14521</v>
      </c>
      <c r="B254" s="126" t="s">
        <v>14738</v>
      </c>
      <c r="C254" s="123">
        <v>172.8</v>
      </c>
      <c r="D254" s="123">
        <v>57.6</v>
      </c>
    </row>
    <row r="255" spans="1:4" x14ac:dyDescent="0.25">
      <c r="A255" s="126" t="s">
        <v>14522</v>
      </c>
      <c r="B255" s="126" t="s">
        <v>14739</v>
      </c>
      <c r="C255" s="123">
        <v>172.8</v>
      </c>
      <c r="D255" s="123"/>
    </row>
    <row r="256" spans="1:4" x14ac:dyDescent="0.25">
      <c r="A256" s="126" t="s">
        <v>14523</v>
      </c>
      <c r="B256" s="126" t="s">
        <v>14740</v>
      </c>
      <c r="C256" s="123">
        <v>171.6</v>
      </c>
      <c r="D256" s="123"/>
    </row>
    <row r="257" spans="1:4" x14ac:dyDescent="0.25">
      <c r="A257" s="126" t="s">
        <v>14493</v>
      </c>
      <c r="B257" s="126" t="s">
        <v>14494</v>
      </c>
      <c r="C257" s="123">
        <v>33107.200000000004</v>
      </c>
      <c r="D257" s="123">
        <v>7324.7999999999984</v>
      </c>
    </row>
    <row r="258" spans="1:4" x14ac:dyDescent="0.25">
      <c r="A258" s="126" t="s">
        <v>14391</v>
      </c>
      <c r="B258" s="126" t="s">
        <v>14392</v>
      </c>
      <c r="C258" s="123">
        <v>89414.652000000031</v>
      </c>
      <c r="D258" s="123">
        <v>25261.611999999997</v>
      </c>
    </row>
    <row r="259" spans="1:4" x14ac:dyDescent="0.25">
      <c r="A259" s="126" t="s">
        <v>14393</v>
      </c>
      <c r="B259" s="126" t="s">
        <v>14394</v>
      </c>
      <c r="C259" s="123">
        <v>54042.174999999988</v>
      </c>
      <c r="D259" s="123">
        <v>9391.19</v>
      </c>
    </row>
    <row r="260" spans="1:4" x14ac:dyDescent="0.25">
      <c r="A260" s="126" t="s">
        <v>14598</v>
      </c>
      <c r="B260" s="126" t="s">
        <v>14599</v>
      </c>
      <c r="C260" s="123">
        <v>2354.4</v>
      </c>
      <c r="D260" s="123">
        <v>924.29999999999984</v>
      </c>
    </row>
    <row r="261" spans="1:4" x14ac:dyDescent="0.25">
      <c r="A261" s="126" t="s">
        <v>14395</v>
      </c>
      <c r="B261" s="126" t="s">
        <v>14396</v>
      </c>
      <c r="C261" s="123">
        <v>47005.859999999986</v>
      </c>
      <c r="D261" s="123">
        <v>6849.3860000000004</v>
      </c>
    </row>
    <row r="262" spans="1:4" x14ac:dyDescent="0.25">
      <c r="A262" s="126" t="s">
        <v>14600</v>
      </c>
      <c r="B262" s="126" t="s">
        <v>14601</v>
      </c>
      <c r="C262" s="123">
        <v>1136.4000000000001</v>
      </c>
      <c r="D262" s="123">
        <v>1418.1</v>
      </c>
    </row>
    <row r="263" spans="1:4" x14ac:dyDescent="0.25">
      <c r="A263" s="126" t="s">
        <v>14524</v>
      </c>
      <c r="B263" s="126" t="s">
        <v>14741</v>
      </c>
      <c r="C263" s="123">
        <v>11879.094000000001</v>
      </c>
      <c r="D263" s="123">
        <v>2316.3830000000003</v>
      </c>
    </row>
    <row r="264" spans="1:4" x14ac:dyDescent="0.25">
      <c r="A264" s="126" t="s">
        <v>14423</v>
      </c>
      <c r="B264" s="126" t="s">
        <v>14424</v>
      </c>
      <c r="C264" s="123">
        <v>34389.577000000012</v>
      </c>
      <c r="D264" s="123">
        <v>9244.619999999999</v>
      </c>
    </row>
    <row r="265" spans="1:4" x14ac:dyDescent="0.25">
      <c r="A265" s="126" t="s">
        <v>14602</v>
      </c>
      <c r="B265" s="126" t="s">
        <v>14603</v>
      </c>
      <c r="C265" s="123">
        <v>905.39999999999986</v>
      </c>
      <c r="D265" s="123">
        <v>1173.5999999999999</v>
      </c>
    </row>
    <row r="266" spans="1:4" x14ac:dyDescent="0.25">
      <c r="A266" s="126" t="s">
        <v>14525</v>
      </c>
      <c r="B266" s="126" t="s">
        <v>14742</v>
      </c>
      <c r="C266" s="123">
        <v>150.73399999999998</v>
      </c>
      <c r="D266" s="123"/>
    </row>
    <row r="267" spans="1:4" x14ac:dyDescent="0.25">
      <c r="A267" s="126" t="s">
        <v>14526</v>
      </c>
      <c r="B267" s="126" t="s">
        <v>14527</v>
      </c>
      <c r="C267" s="123">
        <v>1788</v>
      </c>
      <c r="D267" s="123"/>
    </row>
    <row r="268" spans="1:4" x14ac:dyDescent="0.25">
      <c r="A268" s="126" t="s">
        <v>14528</v>
      </c>
      <c r="B268" s="126" t="s">
        <v>14529</v>
      </c>
      <c r="C268" s="123">
        <v>120</v>
      </c>
      <c r="D268" s="123"/>
    </row>
    <row r="269" spans="1:4" x14ac:dyDescent="0.25">
      <c r="A269" s="126" t="s">
        <v>14397</v>
      </c>
      <c r="B269" s="126" t="s">
        <v>14398</v>
      </c>
      <c r="C269" s="123">
        <v>560</v>
      </c>
      <c r="D269" s="123">
        <v>153.60000000000002</v>
      </c>
    </row>
    <row r="270" spans="1:4" x14ac:dyDescent="0.25">
      <c r="A270" s="126" t="s">
        <v>14399</v>
      </c>
      <c r="B270" s="126" t="s">
        <v>14400</v>
      </c>
      <c r="C270" s="123">
        <v>264</v>
      </c>
      <c r="D270" s="123"/>
    </row>
    <row r="271" spans="1:4" x14ac:dyDescent="0.25">
      <c r="A271" s="126" t="s">
        <v>14530</v>
      </c>
      <c r="B271" s="126" t="s">
        <v>14743</v>
      </c>
      <c r="C271" s="123">
        <v>408.8</v>
      </c>
      <c r="D271" s="123">
        <v>341.6</v>
      </c>
    </row>
    <row r="272" spans="1:4" x14ac:dyDescent="0.25">
      <c r="A272" s="126" t="s">
        <v>14495</v>
      </c>
      <c r="B272" s="126" t="s">
        <v>14496</v>
      </c>
      <c r="C272" s="123">
        <v>6837.6</v>
      </c>
      <c r="D272" s="123">
        <v>1661.3</v>
      </c>
    </row>
    <row r="273" spans="1:4" x14ac:dyDescent="0.25">
      <c r="A273" s="126" t="s">
        <v>14531</v>
      </c>
      <c r="B273" s="126" t="s">
        <v>14744</v>
      </c>
      <c r="C273" s="123">
        <v>1135.8000000000002</v>
      </c>
      <c r="D273" s="123"/>
    </row>
    <row r="274" spans="1:4" x14ac:dyDescent="0.25">
      <c r="A274" s="126" t="s">
        <v>14497</v>
      </c>
      <c r="B274" s="126" t="s">
        <v>14498</v>
      </c>
      <c r="C274" s="123">
        <v>34.200000000000003</v>
      </c>
      <c r="D274" s="123"/>
    </row>
    <row r="275" spans="1:4" x14ac:dyDescent="0.25">
      <c r="A275" s="126" t="s">
        <v>14499</v>
      </c>
      <c r="B275" s="126" t="s">
        <v>14500</v>
      </c>
      <c r="C275" s="123">
        <v>75.240000000000009</v>
      </c>
      <c r="D275" s="123"/>
    </row>
    <row r="276" spans="1:4" x14ac:dyDescent="0.25">
      <c r="A276" s="126" t="s">
        <v>14745</v>
      </c>
      <c r="B276" s="126" t="s">
        <v>14746</v>
      </c>
      <c r="C276" s="123"/>
      <c r="D276" s="123">
        <v>84.888000000000005</v>
      </c>
    </row>
    <row r="277" spans="1:4" x14ac:dyDescent="0.25">
      <c r="A277" s="126" t="s">
        <v>14532</v>
      </c>
      <c r="B277" s="126" t="s">
        <v>14533</v>
      </c>
      <c r="C277" s="123">
        <v>12183</v>
      </c>
      <c r="D277" s="123">
        <v>4032</v>
      </c>
    </row>
    <row r="278" spans="1:4" x14ac:dyDescent="0.25">
      <c r="A278" s="126" t="s">
        <v>14427</v>
      </c>
      <c r="B278" s="126" t="s">
        <v>14428</v>
      </c>
      <c r="C278" s="123">
        <v>99675</v>
      </c>
      <c r="D278" s="123">
        <v>20270</v>
      </c>
    </row>
    <row r="279" spans="1:4" x14ac:dyDescent="0.25">
      <c r="A279" s="126" t="s">
        <v>14501</v>
      </c>
      <c r="B279" s="126" t="s">
        <v>14502</v>
      </c>
      <c r="C279" s="123">
        <v>10538.099999999999</v>
      </c>
      <c r="D279" s="123">
        <v>3061.8</v>
      </c>
    </row>
    <row r="280" spans="1:4" x14ac:dyDescent="0.25">
      <c r="A280" s="126" t="s">
        <v>14429</v>
      </c>
      <c r="B280" s="126" t="s">
        <v>14747</v>
      </c>
      <c r="C280" s="123">
        <v>20636</v>
      </c>
      <c r="D280" s="123"/>
    </row>
    <row r="281" spans="1:4" x14ac:dyDescent="0.25">
      <c r="A281" s="126" t="s">
        <v>14503</v>
      </c>
      <c r="B281" s="126" t="s">
        <v>14748</v>
      </c>
      <c r="C281" s="123">
        <v>2026.5</v>
      </c>
      <c r="D281" s="123"/>
    </row>
    <row r="282" spans="1:4" x14ac:dyDescent="0.25">
      <c r="A282" s="126" t="s">
        <v>14430</v>
      </c>
      <c r="B282" s="126" t="s">
        <v>14749</v>
      </c>
      <c r="C282" s="123">
        <v>25230.300000000003</v>
      </c>
      <c r="D282" s="123"/>
    </row>
    <row r="283" spans="1:4" x14ac:dyDescent="0.25">
      <c r="A283" s="126" t="s">
        <v>14504</v>
      </c>
      <c r="B283" s="126" t="s">
        <v>14750</v>
      </c>
      <c r="C283" s="123">
        <v>233.10000000000002</v>
      </c>
      <c r="D283" s="123"/>
    </row>
    <row r="284" spans="1:4" x14ac:dyDescent="0.25">
      <c r="A284" s="126" t="s">
        <v>14505</v>
      </c>
      <c r="B284" s="126" t="s">
        <v>14751</v>
      </c>
      <c r="C284" s="123">
        <v>4638</v>
      </c>
      <c r="D284" s="123"/>
    </row>
    <row r="285" spans="1:4" x14ac:dyDescent="0.25">
      <c r="A285" s="126" t="s">
        <v>14431</v>
      </c>
      <c r="B285" s="126" t="s">
        <v>14752</v>
      </c>
      <c r="C285" s="123">
        <v>20638.600000000002</v>
      </c>
      <c r="D285" s="123"/>
    </row>
    <row r="286" spans="1:4" x14ac:dyDescent="0.25">
      <c r="A286" s="126" t="s">
        <v>14432</v>
      </c>
      <c r="B286" s="126" t="s">
        <v>14433</v>
      </c>
      <c r="C286" s="123">
        <v>64698</v>
      </c>
      <c r="D286" s="123">
        <v>19944</v>
      </c>
    </row>
    <row r="287" spans="1:4" x14ac:dyDescent="0.25">
      <c r="A287" s="126" t="s">
        <v>14434</v>
      </c>
      <c r="B287" s="126" t="s">
        <v>14707</v>
      </c>
      <c r="C287" s="123">
        <v>2673</v>
      </c>
      <c r="D287" s="123"/>
    </row>
    <row r="288" spans="1:4" x14ac:dyDescent="0.25">
      <c r="A288" s="126" t="s">
        <v>14435</v>
      </c>
      <c r="B288" s="126" t="s">
        <v>14753</v>
      </c>
      <c r="C288" s="123">
        <v>2030.4</v>
      </c>
      <c r="D288" s="123"/>
    </row>
    <row r="289" spans="1:4" x14ac:dyDescent="0.25">
      <c r="A289" s="126" t="s">
        <v>14506</v>
      </c>
      <c r="B289" s="126" t="s">
        <v>14754</v>
      </c>
      <c r="C289" s="123">
        <v>1924</v>
      </c>
      <c r="D289" s="123"/>
    </row>
    <row r="290" spans="1:4" x14ac:dyDescent="0.25">
      <c r="A290" s="126" t="s">
        <v>14436</v>
      </c>
      <c r="B290" s="126" t="s">
        <v>14437</v>
      </c>
      <c r="C290" s="123">
        <v>18941.399999999998</v>
      </c>
      <c r="D290" s="123">
        <v>6415.2</v>
      </c>
    </row>
    <row r="291" spans="1:4" x14ac:dyDescent="0.25">
      <c r="A291" s="126" t="s">
        <v>14604</v>
      </c>
      <c r="B291" s="126" t="s">
        <v>14605</v>
      </c>
      <c r="C291" s="123">
        <v>1509.6</v>
      </c>
      <c r="D291" s="123">
        <v>-59.399999999999977</v>
      </c>
    </row>
    <row r="292" spans="1:4" x14ac:dyDescent="0.25">
      <c r="A292" s="126" t="s">
        <v>14606</v>
      </c>
      <c r="B292" s="126" t="s">
        <v>14607</v>
      </c>
      <c r="C292" s="123">
        <v>1827.3</v>
      </c>
      <c r="D292" s="123">
        <v>-84</v>
      </c>
    </row>
    <row r="293" spans="1:4" x14ac:dyDescent="0.25">
      <c r="A293" s="126" t="s">
        <v>14401</v>
      </c>
      <c r="B293" s="126" t="s">
        <v>14402</v>
      </c>
      <c r="C293" s="123">
        <v>80.64</v>
      </c>
      <c r="D293" s="123"/>
    </row>
    <row r="294" spans="1:4" x14ac:dyDescent="0.25">
      <c r="A294" s="126" t="s">
        <v>14755</v>
      </c>
      <c r="B294" s="126" t="s">
        <v>14756</v>
      </c>
      <c r="C294" s="123">
        <v>89.6</v>
      </c>
      <c r="D294" s="123"/>
    </row>
    <row r="295" spans="1:4" x14ac:dyDescent="0.25">
      <c r="A295" s="126" t="s">
        <v>14554</v>
      </c>
      <c r="B295" s="126" t="s">
        <v>14555</v>
      </c>
      <c r="C295" s="123">
        <v>4082.4000000000005</v>
      </c>
      <c r="D295" s="123">
        <v>935.2</v>
      </c>
    </row>
    <row r="296" spans="1:4" x14ac:dyDescent="0.25">
      <c r="A296" s="126" t="s">
        <v>14757</v>
      </c>
      <c r="B296" s="126" t="s">
        <v>14758</v>
      </c>
      <c r="C296" s="123">
        <v>166.39999999999998</v>
      </c>
      <c r="D296" s="123"/>
    </row>
    <row r="297" spans="1:4" x14ac:dyDescent="0.25">
      <c r="A297" s="126" t="s">
        <v>14556</v>
      </c>
      <c r="B297" s="126" t="s">
        <v>14557</v>
      </c>
      <c r="C297" s="123">
        <v>4037.6</v>
      </c>
      <c r="D297" s="123">
        <v>1075.2</v>
      </c>
    </row>
    <row r="298" spans="1:4" x14ac:dyDescent="0.25">
      <c r="A298" s="126" t="s">
        <v>14403</v>
      </c>
      <c r="B298" s="126" t="s">
        <v>14404</v>
      </c>
      <c r="C298" s="123">
        <v>325.39999999999998</v>
      </c>
      <c r="D298" s="123"/>
    </row>
    <row r="299" spans="1:4" x14ac:dyDescent="0.25">
      <c r="A299" s="126" t="s">
        <v>14507</v>
      </c>
      <c r="B299" s="126" t="s">
        <v>14759</v>
      </c>
      <c r="C299" s="123">
        <v>824.40000000000009</v>
      </c>
      <c r="D299" s="123"/>
    </row>
    <row r="300" spans="1:4" x14ac:dyDescent="0.25">
      <c r="A300" s="126" t="s">
        <v>14412</v>
      </c>
      <c r="B300" s="126" t="s">
        <v>14536</v>
      </c>
      <c r="C300" s="123">
        <v>375.2</v>
      </c>
      <c r="D300" s="123">
        <v>201.6</v>
      </c>
    </row>
    <row r="301" spans="1:4" x14ac:dyDescent="0.25">
      <c r="A301" s="126" t="s">
        <v>14405</v>
      </c>
      <c r="B301" s="126" t="s">
        <v>14406</v>
      </c>
      <c r="C301" s="123">
        <v>367.36</v>
      </c>
      <c r="D301" s="123"/>
    </row>
    <row r="302" spans="1:4" x14ac:dyDescent="0.25">
      <c r="A302" s="126" t="s">
        <v>14407</v>
      </c>
      <c r="B302" s="126" t="s">
        <v>14408</v>
      </c>
      <c r="C302" s="123">
        <v>386.40000000000003</v>
      </c>
      <c r="D302" s="123"/>
    </row>
    <row r="303" spans="1:4" x14ac:dyDescent="0.25">
      <c r="A303" s="126" t="s">
        <v>14534</v>
      </c>
      <c r="B303" s="126" t="s">
        <v>14760</v>
      </c>
      <c r="C303" s="123">
        <v>100.8</v>
      </c>
      <c r="D303" s="123"/>
    </row>
    <row r="304" spans="1:4" x14ac:dyDescent="0.25">
      <c r="A304" s="126" t="s">
        <v>14535</v>
      </c>
      <c r="B304" s="126" t="s">
        <v>14558</v>
      </c>
      <c r="C304" s="123">
        <v>1440</v>
      </c>
      <c r="D304" s="123">
        <v>432</v>
      </c>
    </row>
    <row r="305" spans="1:4" x14ac:dyDescent="0.25">
      <c r="A305" s="126" t="s">
        <v>14608</v>
      </c>
      <c r="B305" s="126" t="s">
        <v>14609</v>
      </c>
      <c r="C305" s="123">
        <v>19329.256999999998</v>
      </c>
      <c r="D305" s="123">
        <v>5078.6470000000008</v>
      </c>
    </row>
    <row r="306" spans="1:4" x14ac:dyDescent="0.25">
      <c r="A306" s="126" t="s">
        <v>14761</v>
      </c>
      <c r="B306" s="126" t="s">
        <v>14762</v>
      </c>
      <c r="C306" s="123">
        <v>38.880000000000003</v>
      </c>
      <c r="D306" s="123"/>
    </row>
    <row r="307" spans="1:4" x14ac:dyDescent="0.25">
      <c r="A307" s="126" t="s">
        <v>14537</v>
      </c>
      <c r="B307" s="126" t="s">
        <v>14763</v>
      </c>
      <c r="C307" s="123">
        <v>201.6</v>
      </c>
      <c r="D307" s="123">
        <v>201.6</v>
      </c>
    </row>
    <row r="308" spans="1:4" x14ac:dyDescent="0.25">
      <c r="A308" s="126" t="s">
        <v>14538</v>
      </c>
      <c r="B308" s="126" t="s">
        <v>14764</v>
      </c>
      <c r="C308" s="123">
        <v>42</v>
      </c>
      <c r="D308" s="123"/>
    </row>
    <row r="309" spans="1:4" x14ac:dyDescent="0.25">
      <c r="A309" s="126" t="s">
        <v>14508</v>
      </c>
      <c r="B309" s="126" t="s">
        <v>14509</v>
      </c>
      <c r="C309" s="123">
        <v>14368.199999999999</v>
      </c>
      <c r="D309" s="123">
        <v>2677.5</v>
      </c>
    </row>
    <row r="310" spans="1:4" x14ac:dyDescent="0.25">
      <c r="A310" s="126" t="s">
        <v>14425</v>
      </c>
      <c r="B310" s="126" t="s">
        <v>14426</v>
      </c>
      <c r="C310" s="123">
        <v>7816.2</v>
      </c>
      <c r="D310" s="123">
        <v>1386</v>
      </c>
    </row>
    <row r="311" spans="1:4" x14ac:dyDescent="0.25">
      <c r="A311" s="126" t="s">
        <v>14539</v>
      </c>
      <c r="B311" s="126" t="s">
        <v>14765</v>
      </c>
      <c r="C311" s="123"/>
      <c r="D311" s="123">
        <v>118.30500000000001</v>
      </c>
    </row>
    <row r="312" spans="1:4" x14ac:dyDescent="0.25">
      <c r="A312" s="126" t="s">
        <v>14559</v>
      </c>
      <c r="B312" s="126" t="s">
        <v>14560</v>
      </c>
      <c r="C312" s="123">
        <v>4995.2</v>
      </c>
      <c r="D312" s="123">
        <v>1344</v>
      </c>
    </row>
    <row r="313" spans="1:4" x14ac:dyDescent="0.25">
      <c r="A313" s="126" t="s">
        <v>14766</v>
      </c>
      <c r="B313" s="126" t="s">
        <v>14767</v>
      </c>
      <c r="C313" s="123">
        <v>89.6</v>
      </c>
      <c r="D313" s="123"/>
    </row>
    <row r="314" spans="1:4" x14ac:dyDescent="0.25">
      <c r="A314" s="126" t="s">
        <v>14703</v>
      </c>
      <c r="B314" s="126" t="s">
        <v>14704</v>
      </c>
      <c r="C314" s="123">
        <v>8017.4609999999993</v>
      </c>
      <c r="D314" s="123">
        <v>19.657999999999987</v>
      </c>
    </row>
    <row r="315" spans="1:4" x14ac:dyDescent="0.25">
      <c r="A315" s="126" t="s">
        <v>14610</v>
      </c>
      <c r="B315" s="126" t="s">
        <v>14611</v>
      </c>
      <c r="C315" s="123">
        <v>1483.6</v>
      </c>
      <c r="D315" s="123">
        <v>-17.2</v>
      </c>
    </row>
    <row r="316" spans="1:4" x14ac:dyDescent="0.25">
      <c r="A316" s="126" t="s">
        <v>14768</v>
      </c>
      <c r="B316" s="126" t="s">
        <v>14769</v>
      </c>
      <c r="C316" s="123">
        <v>1722.095</v>
      </c>
      <c r="D316" s="123">
        <v>219.29399999999998</v>
      </c>
    </row>
    <row r="317" spans="1:4" x14ac:dyDescent="0.25">
      <c r="A317" s="126" t="s">
        <v>14770</v>
      </c>
      <c r="B317" s="126" t="s">
        <v>14771</v>
      </c>
      <c r="C317" s="123">
        <v>481.87</v>
      </c>
      <c r="D317" s="123"/>
    </row>
    <row r="318" spans="1:4" x14ac:dyDescent="0.25">
      <c r="A318" s="126" t="s">
        <v>14772</v>
      </c>
      <c r="B318" s="126" t="s">
        <v>14773</v>
      </c>
      <c r="C318" s="123">
        <v>1344</v>
      </c>
      <c r="D318" s="123">
        <v>48</v>
      </c>
    </row>
    <row r="319" spans="1:4" x14ac:dyDescent="0.25">
      <c r="A319" s="126" t="s">
        <v>14612</v>
      </c>
      <c r="B319" s="126" t="s">
        <v>14613</v>
      </c>
      <c r="C319" s="123">
        <v>20104.072</v>
      </c>
      <c r="D319" s="123">
        <v>3150.6970000000001</v>
      </c>
    </row>
    <row r="320" spans="1:4" x14ac:dyDescent="0.25">
      <c r="A320" s="126" t="s">
        <v>14614</v>
      </c>
      <c r="B320" s="126" t="s">
        <v>14615</v>
      </c>
      <c r="C320" s="123">
        <v>3120</v>
      </c>
      <c r="D320" s="123">
        <v>316</v>
      </c>
    </row>
    <row r="321" spans="1:4" x14ac:dyDescent="0.25">
      <c r="A321" s="126" t="s">
        <v>14543</v>
      </c>
      <c r="B321" s="126" t="s">
        <v>14616</v>
      </c>
      <c r="C321" s="123">
        <v>285.59999999999997</v>
      </c>
      <c r="D321" s="123"/>
    </row>
    <row r="322" spans="1:4" x14ac:dyDescent="0.25">
      <c r="A322" s="126" t="s">
        <v>14545</v>
      </c>
      <c r="B322" s="126" t="s">
        <v>14774</v>
      </c>
      <c r="C322" s="123">
        <v>79.200000000000017</v>
      </c>
      <c r="D322" s="123"/>
    </row>
    <row r="323" spans="1:4" x14ac:dyDescent="0.25">
      <c r="A323" s="126" t="s">
        <v>14540</v>
      </c>
      <c r="B323" s="126" t="s">
        <v>14617</v>
      </c>
      <c r="C323" s="123">
        <v>128.04</v>
      </c>
      <c r="D323" s="123"/>
    </row>
    <row r="324" spans="1:4" x14ac:dyDescent="0.25">
      <c r="A324" s="126" t="s">
        <v>14544</v>
      </c>
      <c r="B324" s="126" t="s">
        <v>14775</v>
      </c>
      <c r="C324" s="123">
        <v>66</v>
      </c>
      <c r="D324" s="123"/>
    </row>
    <row r="325" spans="1:4" x14ac:dyDescent="0.25">
      <c r="A325" s="126" t="s">
        <v>14541</v>
      </c>
      <c r="B325" s="126" t="s">
        <v>14542</v>
      </c>
      <c r="C325" s="123">
        <v>48.84</v>
      </c>
      <c r="D325" s="123">
        <v>5.28</v>
      </c>
    </row>
    <row r="326" spans="1:4" x14ac:dyDescent="0.25">
      <c r="A326" s="126" t="s">
        <v>14618</v>
      </c>
      <c r="B326" s="126" t="s">
        <v>14619</v>
      </c>
      <c r="C326" s="123">
        <v>32.616999999999997</v>
      </c>
      <c r="D326" s="123">
        <v>659.49399999999991</v>
      </c>
    </row>
    <row r="327" spans="1:4" x14ac:dyDescent="0.25">
      <c r="A327" s="126" t="s">
        <v>14776</v>
      </c>
      <c r="B327" s="126" t="s">
        <v>14777</v>
      </c>
      <c r="C327" s="123">
        <v>411.3</v>
      </c>
      <c r="D327" s="123">
        <v>21.6</v>
      </c>
    </row>
    <row r="328" spans="1:4" x14ac:dyDescent="0.25">
      <c r="A328" s="126" t="s">
        <v>14778</v>
      </c>
      <c r="B328" s="126" t="s">
        <v>14779</v>
      </c>
      <c r="C328" s="123">
        <v>171.14599999999999</v>
      </c>
      <c r="D328" s="123"/>
    </row>
    <row r="329" spans="1:4" x14ac:dyDescent="0.25">
      <c r="A329" s="126" t="s">
        <v>14780</v>
      </c>
      <c r="B329" s="126" t="s">
        <v>14781</v>
      </c>
      <c r="C329" s="123">
        <v>51.2</v>
      </c>
      <c r="D329" s="123"/>
    </row>
    <row r="330" spans="1:4" x14ac:dyDescent="0.25">
      <c r="A330" s="126" t="s">
        <v>14782</v>
      </c>
      <c r="B330" s="126" t="s">
        <v>14783</v>
      </c>
      <c r="C330" s="123">
        <v>102.53</v>
      </c>
      <c r="D330" s="123"/>
    </row>
    <row r="331" spans="1:4" x14ac:dyDescent="0.25">
      <c r="A331" s="126" t="s">
        <v>14784</v>
      </c>
      <c r="B331" s="126" t="s">
        <v>14785</v>
      </c>
      <c r="C331" s="123">
        <v>103.14700000000001</v>
      </c>
      <c r="D331" s="123"/>
    </row>
    <row r="332" spans="1:4" x14ac:dyDescent="0.25">
      <c r="A332" s="126" t="s">
        <v>14786</v>
      </c>
      <c r="B332" s="126" t="s">
        <v>14787</v>
      </c>
      <c r="C332" s="123">
        <v>883.79999999999984</v>
      </c>
      <c r="D332" s="123">
        <v>35.400000000000006</v>
      </c>
    </row>
    <row r="333" spans="1:4" x14ac:dyDescent="0.25">
      <c r="A333" s="126" t="s">
        <v>14620</v>
      </c>
      <c r="B333" s="126" t="s">
        <v>14621</v>
      </c>
      <c r="C333" s="123">
        <v>417</v>
      </c>
      <c r="D333" s="123"/>
    </row>
    <row r="334" spans="1:4" x14ac:dyDescent="0.25">
      <c r="A334" s="126" t="s">
        <v>14788</v>
      </c>
      <c r="B334" s="126" t="s">
        <v>14789</v>
      </c>
      <c r="C334" s="123">
        <v>66</v>
      </c>
      <c r="D334" s="123"/>
    </row>
    <row r="335" spans="1:4" x14ac:dyDescent="0.25">
      <c r="A335" s="126" t="s">
        <v>14790</v>
      </c>
      <c r="B335" s="126" t="s">
        <v>14791</v>
      </c>
      <c r="C335" s="123">
        <v>1428</v>
      </c>
      <c r="D335" s="123">
        <v>336</v>
      </c>
    </row>
    <row r="336" spans="1:4" x14ac:dyDescent="0.25">
      <c r="A336" s="126" t="s">
        <v>14561</v>
      </c>
      <c r="B336" s="126" t="s">
        <v>14562</v>
      </c>
      <c r="C336" s="123">
        <v>4032</v>
      </c>
      <c r="D336" s="123">
        <v>3696</v>
      </c>
    </row>
    <row r="337" spans="1:4" x14ac:dyDescent="0.25">
      <c r="A337" s="126" t="s">
        <v>14792</v>
      </c>
      <c r="B337" s="126" t="s">
        <v>14793</v>
      </c>
      <c r="C337" s="123">
        <v>518.1</v>
      </c>
      <c r="D337" s="123">
        <v>21.6</v>
      </c>
    </row>
    <row r="338" spans="1:4" x14ac:dyDescent="0.25">
      <c r="A338" s="126" t="s">
        <v>14622</v>
      </c>
      <c r="B338" s="126" t="s">
        <v>14623</v>
      </c>
      <c r="C338" s="123">
        <v>445.2000000000001</v>
      </c>
      <c r="D338" s="123">
        <v>23.800000000000004</v>
      </c>
    </row>
    <row r="339" spans="1:4" x14ac:dyDescent="0.25">
      <c r="A339" s="126" t="s">
        <v>14794</v>
      </c>
      <c r="B339" s="126" t="s">
        <v>14795</v>
      </c>
      <c r="C339" s="123">
        <v>43.2</v>
      </c>
      <c r="D339" s="123"/>
    </row>
    <row r="340" spans="1:4" x14ac:dyDescent="0.25">
      <c r="A340" s="126" t="s">
        <v>14624</v>
      </c>
      <c r="B340" s="126" t="s">
        <v>14625</v>
      </c>
      <c r="C340" s="123">
        <v>419.4</v>
      </c>
      <c r="D340" s="123">
        <v>-98.4</v>
      </c>
    </row>
    <row r="341" spans="1:4" x14ac:dyDescent="0.25">
      <c r="A341" s="126" t="s">
        <v>14652</v>
      </c>
      <c r="B341" s="126" t="s">
        <v>14653</v>
      </c>
      <c r="C341" s="123">
        <v>76.8</v>
      </c>
      <c r="D341" s="123"/>
    </row>
    <row r="342" spans="1:4" x14ac:dyDescent="0.25">
      <c r="A342" s="126" t="s">
        <v>14654</v>
      </c>
      <c r="B342" s="126" t="s">
        <v>14655</v>
      </c>
      <c r="C342" s="123">
        <v>388.80000000000007</v>
      </c>
      <c r="D342" s="123"/>
    </row>
    <row r="343" spans="1:4" x14ac:dyDescent="0.25">
      <c r="A343" s="126" t="s">
        <v>14656</v>
      </c>
      <c r="B343" s="126" t="s">
        <v>14657</v>
      </c>
      <c r="C343" s="123">
        <v>583.20000000000016</v>
      </c>
      <c r="D343" s="123">
        <v>48.6</v>
      </c>
    </row>
    <row r="344" spans="1:4" x14ac:dyDescent="0.25">
      <c r="A344" s="126" t="s">
        <v>14796</v>
      </c>
      <c r="B344" s="126" t="s">
        <v>14797</v>
      </c>
      <c r="C344" s="123">
        <v>75.599999999999994</v>
      </c>
      <c r="D344" s="123"/>
    </row>
    <row r="345" spans="1:4" x14ac:dyDescent="0.25">
      <c r="A345" s="126" t="s">
        <v>14658</v>
      </c>
      <c r="B345" s="126" t="s">
        <v>14659</v>
      </c>
      <c r="C345" s="123">
        <v>491.40000000000009</v>
      </c>
      <c r="D345" s="123">
        <v>75.599999999999994</v>
      </c>
    </row>
    <row r="346" spans="1:4" x14ac:dyDescent="0.25">
      <c r="A346" s="126" t="s">
        <v>14798</v>
      </c>
      <c r="B346" s="126" t="s">
        <v>14799</v>
      </c>
      <c r="C346" s="123">
        <v>94.5</v>
      </c>
      <c r="D346" s="123">
        <v>75.599999999999994</v>
      </c>
    </row>
    <row r="347" spans="1:4" x14ac:dyDescent="0.25">
      <c r="A347" s="126" t="s">
        <v>14660</v>
      </c>
      <c r="B347" s="126" t="s">
        <v>14661</v>
      </c>
      <c r="C347" s="123">
        <v>168</v>
      </c>
      <c r="D347" s="123">
        <v>2100</v>
      </c>
    </row>
    <row r="348" spans="1:4" x14ac:dyDescent="0.25">
      <c r="A348" s="126" t="s">
        <v>14563</v>
      </c>
      <c r="B348" s="126" t="s">
        <v>14564</v>
      </c>
      <c r="C348" s="123">
        <v>672</v>
      </c>
      <c r="D348" s="123">
        <v>4452</v>
      </c>
    </row>
    <row r="349" spans="1:4" x14ac:dyDescent="0.25">
      <c r="A349" s="126" t="s">
        <v>14800</v>
      </c>
      <c r="B349" s="126" t="s">
        <v>14801</v>
      </c>
      <c r="C349" s="123">
        <v>537.6</v>
      </c>
      <c r="D349" s="123"/>
    </row>
    <row r="350" spans="1:4" x14ac:dyDescent="0.25">
      <c r="A350" s="126" t="s">
        <v>14802</v>
      </c>
      <c r="B350" s="126" t="s">
        <v>14803</v>
      </c>
      <c r="C350" s="123">
        <v>723.95500000000004</v>
      </c>
      <c r="D350" s="123">
        <v>484.83799999999997</v>
      </c>
    </row>
    <row r="351" spans="1:4" x14ac:dyDescent="0.25">
      <c r="A351" s="126" t="s">
        <v>14804</v>
      </c>
      <c r="B351" s="126" t="s">
        <v>14805</v>
      </c>
      <c r="C351" s="123">
        <v>515.63700000000006</v>
      </c>
      <c r="D351" s="123">
        <v>268.71000000000004</v>
      </c>
    </row>
    <row r="352" spans="1:4" x14ac:dyDescent="0.25">
      <c r="A352" s="126" t="s">
        <v>14626</v>
      </c>
      <c r="B352" s="126" t="s">
        <v>14627</v>
      </c>
      <c r="C352" s="123">
        <v>3293.7809999999999</v>
      </c>
      <c r="D352" s="123">
        <v>236.02099999999999</v>
      </c>
    </row>
    <row r="353" spans="1:4" x14ac:dyDescent="0.25">
      <c r="A353" s="126" t="s">
        <v>14628</v>
      </c>
      <c r="B353" s="126" t="s">
        <v>14629</v>
      </c>
      <c r="C353" s="123">
        <v>3384.0259999999998</v>
      </c>
      <c r="D353" s="123">
        <v>193.209</v>
      </c>
    </row>
    <row r="354" spans="1:4" x14ac:dyDescent="0.25">
      <c r="A354" s="126" t="s">
        <v>14630</v>
      </c>
      <c r="B354" s="126" t="s">
        <v>14631</v>
      </c>
      <c r="C354" s="123">
        <v>2356.4989999999993</v>
      </c>
      <c r="D354" s="123">
        <v>96.733999999999995</v>
      </c>
    </row>
    <row r="355" spans="1:4" x14ac:dyDescent="0.25">
      <c r="A355" s="126" t="s">
        <v>14806</v>
      </c>
      <c r="B355" s="126" t="s">
        <v>14807</v>
      </c>
      <c r="C355" s="123"/>
      <c r="D355" s="123">
        <v>161.40899999999999</v>
      </c>
    </row>
    <row r="356" spans="1:4" x14ac:dyDescent="0.25">
      <c r="A356" s="126" t="s">
        <v>14808</v>
      </c>
      <c r="B356" s="126" t="s">
        <v>14809</v>
      </c>
      <c r="C356" s="123"/>
      <c r="D356" s="123">
        <v>103.37899999999999</v>
      </c>
    </row>
    <row r="357" spans="1:4" x14ac:dyDescent="0.25">
      <c r="A357" s="126" t="s">
        <v>14810</v>
      </c>
      <c r="B357" s="126" t="s">
        <v>14811</v>
      </c>
      <c r="C357" s="123">
        <v>46338.404999999999</v>
      </c>
      <c r="D357" s="123"/>
    </row>
    <row r="358" spans="1:4" x14ac:dyDescent="0.25">
      <c r="A358" s="126" t="s">
        <v>14812</v>
      </c>
      <c r="B358" s="126" t="s">
        <v>14813</v>
      </c>
      <c r="C358" s="123">
        <v>75</v>
      </c>
      <c r="D358" s="123"/>
    </row>
    <row r="359" spans="1:4" x14ac:dyDescent="0.25">
      <c r="A359" s="126" t="s">
        <v>14550</v>
      </c>
      <c r="B359" s="126" t="s">
        <v>14632</v>
      </c>
      <c r="C359" s="123">
        <v>407627.79700000008</v>
      </c>
      <c r="D359" s="123">
        <v>118268.84899999999</v>
      </c>
    </row>
    <row r="360" spans="1:4" x14ac:dyDescent="0.25">
      <c r="A360" s="126" t="s">
        <v>14814</v>
      </c>
      <c r="B360" s="126" t="s">
        <v>14815</v>
      </c>
      <c r="C360" s="123">
        <v>1900</v>
      </c>
      <c r="D360" s="123">
        <v>180</v>
      </c>
    </row>
    <row r="361" spans="1:4" x14ac:dyDescent="0.25">
      <c r="A361" s="126" t="s">
        <v>14633</v>
      </c>
      <c r="B361" s="126" t="s">
        <v>14634</v>
      </c>
      <c r="C361" s="123">
        <v>460309.48199999996</v>
      </c>
      <c r="D361" s="123">
        <v>169427.40100000001</v>
      </c>
    </row>
    <row r="362" spans="1:4" x14ac:dyDescent="0.25">
      <c r="A362" s="126" t="s">
        <v>14549</v>
      </c>
      <c r="B362" s="126" t="s">
        <v>14635</v>
      </c>
      <c r="C362" s="123">
        <v>277192.78300000005</v>
      </c>
      <c r="D362" s="123">
        <v>93781.212999999989</v>
      </c>
    </row>
    <row r="363" spans="1:4" x14ac:dyDescent="0.25">
      <c r="A363" s="126" t="s">
        <v>14816</v>
      </c>
      <c r="B363" s="126" t="s">
        <v>14817</v>
      </c>
      <c r="C363" s="123">
        <v>3898.51</v>
      </c>
      <c r="D363" s="123">
        <v>3253.1910000000003</v>
      </c>
    </row>
    <row r="364" spans="1:4" x14ac:dyDescent="0.25">
      <c r="A364" s="126" t="s">
        <v>14636</v>
      </c>
      <c r="B364" s="126" t="s">
        <v>14637</v>
      </c>
      <c r="C364" s="123">
        <v>5460.9349999999995</v>
      </c>
      <c r="D364" s="123">
        <v>2755.5039999999999</v>
      </c>
    </row>
    <row r="365" spans="1:4" x14ac:dyDescent="0.25">
      <c r="A365" s="126" t="s">
        <v>14818</v>
      </c>
      <c r="B365" s="126" t="s">
        <v>14819</v>
      </c>
      <c r="C365" s="123">
        <v>136</v>
      </c>
      <c r="D365" s="123">
        <v>24</v>
      </c>
    </row>
    <row r="366" spans="1:4" x14ac:dyDescent="0.25">
      <c r="A366" s="126" t="s">
        <v>14820</v>
      </c>
      <c r="B366" s="126" t="s">
        <v>14821</v>
      </c>
      <c r="C366" s="123">
        <v>154.143</v>
      </c>
      <c r="D366" s="123"/>
    </row>
    <row r="367" spans="1:4" x14ac:dyDescent="0.25">
      <c r="A367" s="126" t="s">
        <v>14662</v>
      </c>
      <c r="B367" s="126" t="s">
        <v>14663</v>
      </c>
      <c r="C367" s="123">
        <v>12573</v>
      </c>
      <c r="D367" s="123">
        <v>8184</v>
      </c>
    </row>
    <row r="368" spans="1:4" x14ac:dyDescent="0.25">
      <c r="A368" s="126" t="s">
        <v>14664</v>
      </c>
      <c r="B368" s="126" t="s">
        <v>14665</v>
      </c>
      <c r="C368" s="123">
        <v>42035.700000000004</v>
      </c>
      <c r="D368" s="123">
        <v>27661.200000000001</v>
      </c>
    </row>
    <row r="369" spans="1:4" x14ac:dyDescent="0.25">
      <c r="A369" s="126" t="s">
        <v>14822</v>
      </c>
      <c r="B369" s="126" t="s">
        <v>14823</v>
      </c>
      <c r="C369" s="123">
        <v>751.1</v>
      </c>
      <c r="D369" s="123">
        <v>777</v>
      </c>
    </row>
    <row r="370" spans="1:4" x14ac:dyDescent="0.25">
      <c r="A370" s="126" t="s">
        <v>14824</v>
      </c>
      <c r="B370" s="126" t="s">
        <v>14825</v>
      </c>
      <c r="C370" s="123">
        <v>207.2</v>
      </c>
      <c r="D370" s="123">
        <v>51.8</v>
      </c>
    </row>
    <row r="371" spans="1:4" x14ac:dyDescent="0.25">
      <c r="A371" s="126" t="s">
        <v>14826</v>
      </c>
      <c r="B371" s="126" t="s">
        <v>14827</v>
      </c>
      <c r="C371" s="123">
        <v>51.8</v>
      </c>
      <c r="D371" s="123">
        <v>103.6</v>
      </c>
    </row>
    <row r="372" spans="1:4" x14ac:dyDescent="0.25">
      <c r="A372" s="126" t="s">
        <v>14666</v>
      </c>
      <c r="B372" s="126" t="s">
        <v>14667</v>
      </c>
      <c r="C372" s="123">
        <v>6636</v>
      </c>
      <c r="D372" s="123">
        <v>3822</v>
      </c>
    </row>
    <row r="373" spans="1:4" x14ac:dyDescent="0.25">
      <c r="A373" s="126" t="s">
        <v>14668</v>
      </c>
      <c r="B373" s="126" t="s">
        <v>14669</v>
      </c>
      <c r="C373" s="123">
        <v>20664.500000000004</v>
      </c>
      <c r="D373" s="123">
        <v>14918.4</v>
      </c>
    </row>
    <row r="374" spans="1:4" x14ac:dyDescent="0.25">
      <c r="A374" s="126" t="s">
        <v>14828</v>
      </c>
      <c r="B374" s="126" t="s">
        <v>14829</v>
      </c>
      <c r="C374" s="123">
        <v>87</v>
      </c>
      <c r="D374" s="123">
        <v>126</v>
      </c>
    </row>
    <row r="375" spans="1:4" x14ac:dyDescent="0.25">
      <c r="A375" s="126" t="s">
        <v>14565</v>
      </c>
      <c r="B375" s="126" t="s">
        <v>14566</v>
      </c>
      <c r="C375" s="123">
        <v>7294</v>
      </c>
      <c r="D375" s="123">
        <v>23184</v>
      </c>
    </row>
    <row r="376" spans="1:4" x14ac:dyDescent="0.25">
      <c r="A376" s="126" t="s">
        <v>14567</v>
      </c>
      <c r="B376" s="126" t="s">
        <v>14568</v>
      </c>
      <c r="C376" s="123">
        <v>5796</v>
      </c>
      <c r="D376" s="123">
        <v>14945</v>
      </c>
    </row>
    <row r="377" spans="1:4" x14ac:dyDescent="0.25">
      <c r="A377" s="126" t="s">
        <v>14830</v>
      </c>
      <c r="B377" s="126" t="s">
        <v>14831</v>
      </c>
      <c r="C377" s="123">
        <v>90</v>
      </c>
      <c r="D377" s="123"/>
    </row>
    <row r="378" spans="1:4" x14ac:dyDescent="0.25">
      <c r="A378" s="126" t="s">
        <v>14832</v>
      </c>
      <c r="B378" s="126" t="s">
        <v>14833</v>
      </c>
      <c r="C378" s="123">
        <v>913.9</v>
      </c>
      <c r="D378" s="123"/>
    </row>
    <row r="379" spans="1:4" x14ac:dyDescent="0.25">
      <c r="A379" s="126" t="s">
        <v>14670</v>
      </c>
      <c r="B379" s="126" t="s">
        <v>14671</v>
      </c>
      <c r="C379" s="123">
        <v>294</v>
      </c>
      <c r="D379" s="123">
        <v>210</v>
      </c>
    </row>
    <row r="380" spans="1:4" x14ac:dyDescent="0.25">
      <c r="A380" s="126" t="s">
        <v>14638</v>
      </c>
      <c r="B380" s="126" t="s">
        <v>14639</v>
      </c>
      <c r="C380" s="123">
        <v>634.59</v>
      </c>
      <c r="D380" s="123">
        <v>137.61000000000001</v>
      </c>
    </row>
    <row r="381" spans="1:4" x14ac:dyDescent="0.25">
      <c r="A381" s="126" t="s">
        <v>14569</v>
      </c>
      <c r="B381" s="126" t="s">
        <v>14570</v>
      </c>
      <c r="C381" s="123">
        <v>1766.4</v>
      </c>
      <c r="D381" s="123">
        <v>5760</v>
      </c>
    </row>
    <row r="382" spans="1:4" x14ac:dyDescent="0.25">
      <c r="A382" s="126" t="s">
        <v>14571</v>
      </c>
      <c r="B382" s="126" t="s">
        <v>14572</v>
      </c>
      <c r="C382" s="123">
        <v>2457.6</v>
      </c>
      <c r="D382" s="123">
        <v>5606.4</v>
      </c>
    </row>
    <row r="383" spans="1:4" x14ac:dyDescent="0.25">
      <c r="A383" s="126" t="s">
        <v>14573</v>
      </c>
      <c r="B383" s="126" t="s">
        <v>14574</v>
      </c>
      <c r="C383" s="123">
        <v>924</v>
      </c>
      <c r="D383" s="123">
        <v>3444</v>
      </c>
    </row>
    <row r="384" spans="1:4" x14ac:dyDescent="0.25">
      <c r="A384" s="126" t="s">
        <v>14834</v>
      </c>
      <c r="B384" s="126" t="s">
        <v>14835</v>
      </c>
      <c r="C384" s="123"/>
      <c r="D384" s="123">
        <v>691.2</v>
      </c>
    </row>
    <row r="385" spans="1:4" x14ac:dyDescent="0.25">
      <c r="A385" s="126" t="s">
        <v>14575</v>
      </c>
      <c r="B385" s="126" t="s">
        <v>14576</v>
      </c>
      <c r="C385" s="123">
        <v>1459.2</v>
      </c>
      <c r="D385" s="123">
        <v>1920.0000000000002</v>
      </c>
    </row>
    <row r="386" spans="1:4" x14ac:dyDescent="0.25">
      <c r="A386" s="126" t="s">
        <v>14577</v>
      </c>
      <c r="B386" s="126" t="s">
        <v>14578</v>
      </c>
      <c r="C386" s="123">
        <v>3444</v>
      </c>
      <c r="D386" s="123">
        <v>6972</v>
      </c>
    </row>
    <row r="387" spans="1:4" x14ac:dyDescent="0.25">
      <c r="A387" s="126" t="s">
        <v>14836</v>
      </c>
      <c r="B387" s="126" t="s">
        <v>14837</v>
      </c>
      <c r="C387" s="123"/>
      <c r="D387" s="123">
        <v>55.988</v>
      </c>
    </row>
    <row r="388" spans="1:4" x14ac:dyDescent="0.25">
      <c r="A388" s="126" t="s">
        <v>14838</v>
      </c>
      <c r="B388" s="126" t="s">
        <v>14839</v>
      </c>
      <c r="C388" s="123"/>
      <c r="D388" s="123">
        <v>87.60199999999999</v>
      </c>
    </row>
    <row r="389" spans="1:4" x14ac:dyDescent="0.25">
      <c r="A389" s="126" t="s">
        <v>14640</v>
      </c>
      <c r="B389" s="126" t="s">
        <v>14641</v>
      </c>
      <c r="C389" s="123">
        <v>288.75</v>
      </c>
      <c r="D389" s="123">
        <v>-2.3099999999999987</v>
      </c>
    </row>
    <row r="390" spans="1:4" x14ac:dyDescent="0.25">
      <c r="A390" s="126" t="s">
        <v>14672</v>
      </c>
      <c r="B390" s="126" t="s">
        <v>14673</v>
      </c>
      <c r="C390" s="123">
        <v>336</v>
      </c>
      <c r="D390" s="123">
        <v>8106</v>
      </c>
    </row>
    <row r="391" spans="1:4" x14ac:dyDescent="0.25">
      <c r="A391" s="126" t="s">
        <v>14674</v>
      </c>
      <c r="B391" s="126" t="s">
        <v>14675</v>
      </c>
      <c r="C391" s="123">
        <v>9051</v>
      </c>
      <c r="D391" s="123">
        <v>13536</v>
      </c>
    </row>
    <row r="392" spans="1:4" x14ac:dyDescent="0.25">
      <c r="A392" s="126" t="s">
        <v>14676</v>
      </c>
      <c r="B392" s="126" t="s">
        <v>14677</v>
      </c>
      <c r="C392" s="123">
        <v>11172</v>
      </c>
      <c r="D392" s="123">
        <v>12348</v>
      </c>
    </row>
    <row r="393" spans="1:4" x14ac:dyDescent="0.25">
      <c r="A393" s="126" t="s">
        <v>14840</v>
      </c>
      <c r="B393" s="126" t="s">
        <v>14841</v>
      </c>
      <c r="C393" s="123">
        <v>625.5</v>
      </c>
      <c r="D393" s="123"/>
    </row>
    <row r="394" spans="1:4" x14ac:dyDescent="0.25">
      <c r="A394" s="126" t="s">
        <v>14842</v>
      </c>
      <c r="B394" s="126" t="s">
        <v>14843</v>
      </c>
      <c r="C394" s="123">
        <v>914.40000000000009</v>
      </c>
      <c r="D394" s="123"/>
    </row>
    <row r="395" spans="1:4" x14ac:dyDescent="0.25">
      <c r="A395" s="126" t="s">
        <v>14844</v>
      </c>
      <c r="B395" s="126" t="s">
        <v>14845</v>
      </c>
      <c r="C395" s="123">
        <v>3127.5</v>
      </c>
      <c r="D395" s="123"/>
    </row>
    <row r="396" spans="1:4" x14ac:dyDescent="0.25">
      <c r="A396" s="126" t="s">
        <v>14846</v>
      </c>
      <c r="B396" s="126" t="s">
        <v>14847</v>
      </c>
      <c r="C396" s="123">
        <v>2737.6</v>
      </c>
      <c r="D396" s="123"/>
    </row>
    <row r="397" spans="1:4" x14ac:dyDescent="0.25">
      <c r="A397" s="126" t="s">
        <v>14848</v>
      </c>
      <c r="B397" s="126" t="s">
        <v>14849</v>
      </c>
      <c r="C397" s="123"/>
      <c r="D397" s="123">
        <v>252</v>
      </c>
    </row>
    <row r="398" spans="1:4" x14ac:dyDescent="0.25">
      <c r="A398" s="126" t="s">
        <v>14850</v>
      </c>
      <c r="B398" s="126" t="s">
        <v>14851</v>
      </c>
      <c r="C398" s="123">
        <v>770.4</v>
      </c>
      <c r="D398" s="123">
        <v>3405.6000000000004</v>
      </c>
    </row>
    <row r="399" spans="1:4" x14ac:dyDescent="0.25">
      <c r="A399" s="126" t="s">
        <v>14678</v>
      </c>
      <c r="B399" s="126" t="s">
        <v>14679</v>
      </c>
      <c r="C399" s="123">
        <v>705.59999999999991</v>
      </c>
      <c r="D399" s="123">
        <v>4885.2</v>
      </c>
    </row>
    <row r="400" spans="1:4" x14ac:dyDescent="0.25">
      <c r="A400" s="126" t="s">
        <v>14680</v>
      </c>
      <c r="B400" s="126" t="s">
        <v>14681</v>
      </c>
      <c r="C400" s="123">
        <v>756</v>
      </c>
      <c r="D400" s="123">
        <v>1764</v>
      </c>
    </row>
    <row r="401" spans="1:4" x14ac:dyDescent="0.25">
      <c r="A401" s="126" t="s">
        <v>14852</v>
      </c>
      <c r="B401" s="126" t="s">
        <v>14853</v>
      </c>
      <c r="C401" s="123"/>
      <c r="D401" s="123">
        <v>273</v>
      </c>
    </row>
    <row r="402" spans="1:4" x14ac:dyDescent="0.25">
      <c r="A402" s="126" t="s">
        <v>14682</v>
      </c>
      <c r="B402" s="126" t="s">
        <v>14683</v>
      </c>
      <c r="C402" s="123">
        <v>588</v>
      </c>
      <c r="D402" s="123">
        <v>4809</v>
      </c>
    </row>
    <row r="403" spans="1:4" x14ac:dyDescent="0.25">
      <c r="A403" s="126" t="s">
        <v>14684</v>
      </c>
      <c r="B403" s="126" t="s">
        <v>14685</v>
      </c>
      <c r="C403" s="123">
        <v>294</v>
      </c>
      <c r="D403" s="123">
        <v>2478</v>
      </c>
    </row>
    <row r="404" spans="1:4" x14ac:dyDescent="0.25">
      <c r="A404" s="126" t="s">
        <v>14854</v>
      </c>
      <c r="B404" s="126" t="s">
        <v>14855</v>
      </c>
      <c r="C404" s="123"/>
      <c r="D404" s="123">
        <v>1006.5</v>
      </c>
    </row>
    <row r="405" spans="1:4" x14ac:dyDescent="0.25">
      <c r="A405" s="126" t="s">
        <v>14686</v>
      </c>
      <c r="B405" s="126" t="s">
        <v>14687</v>
      </c>
      <c r="C405" s="123">
        <v>9424.8000000000011</v>
      </c>
      <c r="D405" s="123">
        <v>10583.999999999998</v>
      </c>
    </row>
    <row r="406" spans="1:4" x14ac:dyDescent="0.25">
      <c r="A406" s="126" t="s">
        <v>14688</v>
      </c>
      <c r="B406" s="126" t="s">
        <v>14689</v>
      </c>
      <c r="C406" s="123">
        <v>1512</v>
      </c>
      <c r="D406" s="123">
        <v>5191.2</v>
      </c>
    </row>
    <row r="407" spans="1:4" x14ac:dyDescent="0.25">
      <c r="A407" s="126" t="s">
        <v>14690</v>
      </c>
      <c r="B407" s="126" t="s">
        <v>14691</v>
      </c>
      <c r="C407" s="123">
        <v>9979.1999999999989</v>
      </c>
      <c r="D407" s="123">
        <v>8614.7999999999993</v>
      </c>
    </row>
    <row r="408" spans="1:4" x14ac:dyDescent="0.25">
      <c r="A408" s="126" t="s">
        <v>14642</v>
      </c>
      <c r="B408" s="126" t="s">
        <v>14643</v>
      </c>
      <c r="C408" s="123">
        <v>1781.8660000000002</v>
      </c>
      <c r="D408" s="123">
        <v>1298.26</v>
      </c>
    </row>
    <row r="409" spans="1:4" x14ac:dyDescent="0.25">
      <c r="A409" s="126" t="s">
        <v>14856</v>
      </c>
      <c r="B409" s="126" t="s">
        <v>14857</v>
      </c>
      <c r="C409" s="123">
        <v>151.19999999999999</v>
      </c>
      <c r="D409" s="123">
        <v>-15.12</v>
      </c>
    </row>
    <row r="410" spans="1:4" x14ac:dyDescent="0.25">
      <c r="A410" s="126" t="s">
        <v>14692</v>
      </c>
      <c r="B410" s="126" t="s">
        <v>14693</v>
      </c>
      <c r="C410" s="123">
        <v>226.79999999999998</v>
      </c>
      <c r="D410" s="123">
        <v>642.6</v>
      </c>
    </row>
    <row r="411" spans="1:4" x14ac:dyDescent="0.25">
      <c r="A411" s="126" t="s">
        <v>14858</v>
      </c>
      <c r="B411" s="126" t="s">
        <v>14859</v>
      </c>
      <c r="C411" s="123">
        <v>1539.6100000000001</v>
      </c>
      <c r="D411" s="123">
        <v>1815.5430000000001</v>
      </c>
    </row>
    <row r="412" spans="1:4" x14ac:dyDescent="0.25">
      <c r="A412" s="126" t="s">
        <v>14694</v>
      </c>
      <c r="B412" s="126" t="s">
        <v>14695</v>
      </c>
      <c r="C412" s="123">
        <v>35.700000000000003</v>
      </c>
      <c r="D412" s="123">
        <v>147</v>
      </c>
    </row>
    <row r="413" spans="1:4" x14ac:dyDescent="0.25">
      <c r="A413" s="126" t="s">
        <v>14696</v>
      </c>
      <c r="B413" s="126" t="s">
        <v>14697</v>
      </c>
      <c r="C413" s="123">
        <v>369.6</v>
      </c>
      <c r="D413" s="123">
        <v>67.2</v>
      </c>
    </row>
    <row r="414" spans="1:4" x14ac:dyDescent="0.25">
      <c r="A414" s="126" t="s">
        <v>14698</v>
      </c>
      <c r="B414" s="126" t="s">
        <v>14699</v>
      </c>
      <c r="C414" s="123">
        <v>170.4</v>
      </c>
      <c r="D414" s="123">
        <v>369.59999999999997</v>
      </c>
    </row>
    <row r="415" spans="1:4" x14ac:dyDescent="0.25">
      <c r="A415" s="126" t="s">
        <v>14700</v>
      </c>
      <c r="B415" s="126" t="s">
        <v>14701</v>
      </c>
      <c r="C415" s="123">
        <v>268.8</v>
      </c>
      <c r="D415" s="123">
        <v>369.6</v>
      </c>
    </row>
    <row r="416" spans="1:4" x14ac:dyDescent="0.25">
      <c r="A416" s="126" t="s">
        <v>14860</v>
      </c>
      <c r="B416" s="126" t="s">
        <v>14861</v>
      </c>
      <c r="C416" s="123"/>
      <c r="D416" s="123">
        <v>84</v>
      </c>
    </row>
    <row r="417" spans="1:4" x14ac:dyDescent="0.25">
      <c r="A417" s="126" t="s">
        <v>14579</v>
      </c>
      <c r="B417" s="126" t="s">
        <v>14580</v>
      </c>
      <c r="C417" s="123"/>
      <c r="D417" s="123">
        <v>2688</v>
      </c>
    </row>
    <row r="418" spans="1:4" x14ac:dyDescent="0.25">
      <c r="A418" s="126" t="s">
        <v>14581</v>
      </c>
      <c r="B418" s="126" t="s">
        <v>14582</v>
      </c>
      <c r="C418" s="123"/>
      <c r="D418" s="123">
        <v>5308.7999999999993</v>
      </c>
    </row>
    <row r="419" spans="1:4" x14ac:dyDescent="0.25">
      <c r="A419" s="126" t="s">
        <v>14583</v>
      </c>
      <c r="B419" s="126" t="s">
        <v>14584</v>
      </c>
      <c r="C419" s="123"/>
      <c r="D419" s="123">
        <v>4368</v>
      </c>
    </row>
    <row r="420" spans="1:4" x14ac:dyDescent="0.25">
      <c r="A420" s="126" t="s">
        <v>14862</v>
      </c>
      <c r="B420" s="126" t="s">
        <v>14863</v>
      </c>
      <c r="C420" s="123"/>
      <c r="D420" s="123">
        <v>295.68</v>
      </c>
    </row>
    <row r="421" spans="1:4" x14ac:dyDescent="0.25">
      <c r="A421"/>
      <c r="B421"/>
      <c r="C421"/>
    </row>
    <row r="422" spans="1:4" x14ac:dyDescent="0.25">
      <c r="A422"/>
      <c r="B422"/>
      <c r="C422"/>
    </row>
    <row r="423" spans="1:4" x14ac:dyDescent="0.25">
      <c r="A423"/>
      <c r="B423"/>
      <c r="C423"/>
    </row>
    <row r="424" spans="1:4" x14ac:dyDescent="0.25">
      <c r="A424"/>
      <c r="B424"/>
      <c r="C424"/>
    </row>
    <row r="425" spans="1:4" x14ac:dyDescent="0.25">
      <c r="A425"/>
      <c r="B425"/>
      <c r="C425"/>
    </row>
    <row r="426" spans="1:4" x14ac:dyDescent="0.25">
      <c r="A426"/>
      <c r="B426"/>
      <c r="C426"/>
    </row>
    <row r="427" spans="1:4" x14ac:dyDescent="0.25">
      <c r="A427"/>
      <c r="B427"/>
      <c r="C427"/>
    </row>
    <row r="428" spans="1:4" x14ac:dyDescent="0.25">
      <c r="A428"/>
      <c r="B428"/>
      <c r="C428"/>
    </row>
    <row r="429" spans="1:4" x14ac:dyDescent="0.25">
      <c r="A429"/>
      <c r="B429"/>
      <c r="C429"/>
    </row>
    <row r="430" spans="1:4" x14ac:dyDescent="0.25">
      <c r="A430"/>
      <c r="B430"/>
      <c r="C430"/>
    </row>
    <row r="431" spans="1:4" x14ac:dyDescent="0.25">
      <c r="A431"/>
      <c r="B431"/>
      <c r="C431"/>
    </row>
    <row r="432" spans="1:4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  <row r="827" spans="1:3" x14ac:dyDescent="0.25">
      <c r="A827"/>
      <c r="B827"/>
      <c r="C827"/>
    </row>
    <row r="828" spans="1:3" x14ac:dyDescent="0.25">
      <c r="A828"/>
      <c r="B828"/>
      <c r="C828"/>
    </row>
    <row r="829" spans="1:3" x14ac:dyDescent="0.25">
      <c r="A829"/>
      <c r="B829"/>
      <c r="C829"/>
    </row>
    <row r="830" spans="1:3" x14ac:dyDescent="0.25">
      <c r="A830"/>
      <c r="B830"/>
      <c r="C830"/>
    </row>
    <row r="831" spans="1:3" x14ac:dyDescent="0.25">
      <c r="A831"/>
      <c r="B831"/>
      <c r="C831"/>
    </row>
    <row r="832" spans="1:3" x14ac:dyDescent="0.25">
      <c r="A832"/>
      <c r="B832"/>
      <c r="C832"/>
    </row>
    <row r="833" spans="1:3" x14ac:dyDescent="0.25">
      <c r="A833"/>
      <c r="B833"/>
      <c r="C833"/>
    </row>
    <row r="834" spans="1:3" x14ac:dyDescent="0.25">
      <c r="A834"/>
      <c r="B834"/>
      <c r="C834"/>
    </row>
    <row r="835" spans="1:3" x14ac:dyDescent="0.25">
      <c r="A835"/>
      <c r="B835"/>
      <c r="C835"/>
    </row>
    <row r="836" spans="1:3" x14ac:dyDescent="0.25">
      <c r="A836"/>
      <c r="B836"/>
      <c r="C836"/>
    </row>
    <row r="837" spans="1:3" x14ac:dyDescent="0.25">
      <c r="A837"/>
      <c r="B837"/>
      <c r="C837"/>
    </row>
    <row r="838" spans="1:3" x14ac:dyDescent="0.25">
      <c r="A838"/>
      <c r="B838"/>
      <c r="C838"/>
    </row>
    <row r="839" spans="1:3" x14ac:dyDescent="0.25">
      <c r="A839"/>
      <c r="B839"/>
      <c r="C839"/>
    </row>
    <row r="840" spans="1:3" x14ac:dyDescent="0.25">
      <c r="A840"/>
      <c r="B840"/>
      <c r="C840"/>
    </row>
    <row r="841" spans="1:3" x14ac:dyDescent="0.25">
      <c r="A841"/>
      <c r="B841"/>
      <c r="C841"/>
    </row>
    <row r="842" spans="1:3" x14ac:dyDescent="0.25">
      <c r="A842"/>
      <c r="B842"/>
      <c r="C842"/>
    </row>
    <row r="843" spans="1:3" x14ac:dyDescent="0.25">
      <c r="A843"/>
      <c r="B843"/>
      <c r="C843"/>
    </row>
    <row r="844" spans="1:3" x14ac:dyDescent="0.25">
      <c r="A844"/>
      <c r="B844"/>
      <c r="C844"/>
    </row>
    <row r="845" spans="1:3" x14ac:dyDescent="0.25">
      <c r="A845"/>
      <c r="B845"/>
      <c r="C845"/>
    </row>
    <row r="846" spans="1:3" x14ac:dyDescent="0.25">
      <c r="A846"/>
      <c r="B846"/>
      <c r="C846"/>
    </row>
    <row r="847" spans="1:3" x14ac:dyDescent="0.25">
      <c r="A847"/>
      <c r="B847"/>
      <c r="C847"/>
    </row>
    <row r="848" spans="1:3" x14ac:dyDescent="0.25">
      <c r="A848"/>
      <c r="B848"/>
      <c r="C848"/>
    </row>
    <row r="849" spans="1:3" x14ac:dyDescent="0.25">
      <c r="A849"/>
      <c r="B849"/>
      <c r="C849"/>
    </row>
    <row r="850" spans="1:3" x14ac:dyDescent="0.25">
      <c r="A850"/>
      <c r="B850"/>
      <c r="C850"/>
    </row>
    <row r="851" spans="1:3" x14ac:dyDescent="0.25">
      <c r="A851"/>
      <c r="B851"/>
      <c r="C851"/>
    </row>
    <row r="852" spans="1:3" x14ac:dyDescent="0.25">
      <c r="A852"/>
      <c r="B852"/>
      <c r="C852"/>
    </row>
    <row r="853" spans="1:3" x14ac:dyDescent="0.25">
      <c r="A853"/>
      <c r="B853"/>
      <c r="C853"/>
    </row>
    <row r="854" spans="1:3" x14ac:dyDescent="0.25">
      <c r="A854"/>
      <c r="B854"/>
      <c r="C854"/>
    </row>
    <row r="855" spans="1:3" x14ac:dyDescent="0.25">
      <c r="A855"/>
      <c r="B855"/>
      <c r="C855"/>
    </row>
    <row r="856" spans="1:3" x14ac:dyDescent="0.25">
      <c r="A856"/>
      <c r="B856"/>
      <c r="C856"/>
    </row>
    <row r="857" spans="1:3" x14ac:dyDescent="0.25">
      <c r="A857"/>
      <c r="B857"/>
      <c r="C857"/>
    </row>
    <row r="858" spans="1:3" x14ac:dyDescent="0.25">
      <c r="A858"/>
      <c r="B858"/>
      <c r="C858"/>
    </row>
    <row r="859" spans="1:3" x14ac:dyDescent="0.25">
      <c r="A859"/>
      <c r="B859"/>
      <c r="C859"/>
    </row>
    <row r="860" spans="1:3" x14ac:dyDescent="0.25">
      <c r="A860"/>
      <c r="B860"/>
      <c r="C860"/>
    </row>
    <row r="861" spans="1:3" x14ac:dyDescent="0.25">
      <c r="A861"/>
      <c r="B861"/>
      <c r="C861"/>
    </row>
    <row r="862" spans="1:3" x14ac:dyDescent="0.25">
      <c r="A862"/>
      <c r="B862"/>
      <c r="C862"/>
    </row>
    <row r="863" spans="1:3" x14ac:dyDescent="0.25">
      <c r="A863"/>
      <c r="B863"/>
      <c r="C863"/>
    </row>
    <row r="864" spans="1:3" x14ac:dyDescent="0.25">
      <c r="A864"/>
      <c r="B864"/>
      <c r="C864"/>
    </row>
    <row r="865" spans="1:3" x14ac:dyDescent="0.25">
      <c r="A865"/>
      <c r="B865"/>
      <c r="C865"/>
    </row>
    <row r="866" spans="1:3" x14ac:dyDescent="0.25">
      <c r="A866"/>
      <c r="B866"/>
      <c r="C866"/>
    </row>
    <row r="867" spans="1:3" x14ac:dyDescent="0.25">
      <c r="A867"/>
      <c r="B867"/>
      <c r="C867"/>
    </row>
    <row r="868" spans="1:3" x14ac:dyDescent="0.25">
      <c r="A868"/>
      <c r="B868"/>
      <c r="C868"/>
    </row>
    <row r="869" spans="1:3" x14ac:dyDescent="0.25">
      <c r="A869"/>
      <c r="B869"/>
      <c r="C869"/>
    </row>
    <row r="870" spans="1:3" x14ac:dyDescent="0.25">
      <c r="A870"/>
      <c r="B870"/>
      <c r="C870"/>
    </row>
    <row r="871" spans="1:3" x14ac:dyDescent="0.25">
      <c r="A871"/>
      <c r="B871"/>
      <c r="C871"/>
    </row>
    <row r="872" spans="1:3" x14ac:dyDescent="0.25">
      <c r="A872"/>
      <c r="B872"/>
      <c r="C872"/>
    </row>
    <row r="873" spans="1:3" x14ac:dyDescent="0.25">
      <c r="A873"/>
      <c r="B873"/>
      <c r="C873"/>
    </row>
    <row r="874" spans="1:3" x14ac:dyDescent="0.25">
      <c r="A874"/>
      <c r="B874"/>
      <c r="C874"/>
    </row>
    <row r="875" spans="1:3" x14ac:dyDescent="0.25">
      <c r="A875"/>
      <c r="B875"/>
      <c r="C875"/>
    </row>
    <row r="876" spans="1:3" x14ac:dyDescent="0.25">
      <c r="A876"/>
      <c r="B876"/>
      <c r="C876"/>
    </row>
    <row r="877" spans="1:3" x14ac:dyDescent="0.25">
      <c r="A877"/>
      <c r="B877"/>
      <c r="C877"/>
    </row>
    <row r="878" spans="1:3" x14ac:dyDescent="0.25">
      <c r="A878"/>
      <c r="B878"/>
      <c r="C878"/>
    </row>
    <row r="879" spans="1:3" x14ac:dyDescent="0.25">
      <c r="A879"/>
      <c r="B879"/>
      <c r="C879"/>
    </row>
    <row r="880" spans="1:3" x14ac:dyDescent="0.25">
      <c r="A880"/>
      <c r="B880"/>
      <c r="C880"/>
    </row>
    <row r="881" spans="1:3" x14ac:dyDescent="0.25">
      <c r="A881"/>
      <c r="B881"/>
      <c r="C881"/>
    </row>
    <row r="882" spans="1:3" x14ac:dyDescent="0.25">
      <c r="A882"/>
      <c r="B882"/>
      <c r="C882"/>
    </row>
    <row r="883" spans="1:3" x14ac:dyDescent="0.25">
      <c r="A883"/>
      <c r="B883"/>
      <c r="C883"/>
    </row>
    <row r="884" spans="1:3" x14ac:dyDescent="0.25">
      <c r="A884"/>
      <c r="B884"/>
      <c r="C884"/>
    </row>
    <row r="885" spans="1:3" x14ac:dyDescent="0.25">
      <c r="A885"/>
      <c r="B885"/>
      <c r="C885"/>
    </row>
    <row r="886" spans="1:3" x14ac:dyDescent="0.25">
      <c r="A886"/>
      <c r="B886"/>
      <c r="C886"/>
    </row>
    <row r="887" spans="1:3" x14ac:dyDescent="0.25">
      <c r="A887"/>
      <c r="B887"/>
      <c r="C887"/>
    </row>
    <row r="888" spans="1:3" x14ac:dyDescent="0.25">
      <c r="A888"/>
      <c r="B888"/>
      <c r="C888"/>
    </row>
    <row r="889" spans="1:3" x14ac:dyDescent="0.25">
      <c r="A889"/>
      <c r="B889"/>
      <c r="C889"/>
    </row>
    <row r="890" spans="1:3" x14ac:dyDescent="0.25">
      <c r="A890"/>
      <c r="B890"/>
      <c r="C890"/>
    </row>
    <row r="891" spans="1:3" x14ac:dyDescent="0.25">
      <c r="A891"/>
      <c r="B891"/>
      <c r="C891"/>
    </row>
    <row r="892" spans="1:3" x14ac:dyDescent="0.25">
      <c r="A892"/>
      <c r="B892"/>
      <c r="C892"/>
    </row>
    <row r="893" spans="1:3" x14ac:dyDescent="0.25">
      <c r="A893"/>
      <c r="B893"/>
      <c r="C893"/>
    </row>
    <row r="894" spans="1:3" x14ac:dyDescent="0.25">
      <c r="A894"/>
      <c r="B894"/>
      <c r="C894"/>
    </row>
    <row r="895" spans="1:3" x14ac:dyDescent="0.25">
      <c r="A895"/>
      <c r="B895"/>
      <c r="C895"/>
    </row>
    <row r="896" spans="1:3" x14ac:dyDescent="0.25">
      <c r="A896"/>
      <c r="B896"/>
      <c r="C896"/>
    </row>
    <row r="897" spans="1:3" x14ac:dyDescent="0.25">
      <c r="A897"/>
      <c r="B897"/>
      <c r="C897"/>
    </row>
    <row r="898" spans="1:3" x14ac:dyDescent="0.25">
      <c r="A898"/>
      <c r="B898"/>
      <c r="C898"/>
    </row>
    <row r="899" spans="1:3" x14ac:dyDescent="0.25">
      <c r="A899"/>
      <c r="B899"/>
      <c r="C899"/>
    </row>
    <row r="900" spans="1:3" x14ac:dyDescent="0.25">
      <c r="A900"/>
      <c r="B900"/>
      <c r="C900"/>
    </row>
    <row r="901" spans="1:3" x14ac:dyDescent="0.25">
      <c r="A901"/>
      <c r="B901"/>
      <c r="C901"/>
    </row>
    <row r="902" spans="1:3" x14ac:dyDescent="0.25">
      <c r="A902"/>
      <c r="B902"/>
      <c r="C902"/>
    </row>
    <row r="903" spans="1:3" x14ac:dyDescent="0.25">
      <c r="A903"/>
      <c r="B903"/>
      <c r="C903"/>
    </row>
    <row r="904" spans="1:3" x14ac:dyDescent="0.25">
      <c r="A904"/>
      <c r="B904"/>
      <c r="C904"/>
    </row>
    <row r="905" spans="1:3" x14ac:dyDescent="0.25">
      <c r="A905"/>
      <c r="B905"/>
      <c r="C905"/>
    </row>
    <row r="906" spans="1:3" x14ac:dyDescent="0.25">
      <c r="A906"/>
      <c r="B906"/>
      <c r="C906"/>
    </row>
    <row r="907" spans="1:3" x14ac:dyDescent="0.25">
      <c r="A907"/>
      <c r="B907"/>
      <c r="C907"/>
    </row>
    <row r="908" spans="1:3" x14ac:dyDescent="0.25">
      <c r="A908"/>
      <c r="B908"/>
      <c r="C908"/>
    </row>
    <row r="909" spans="1:3" x14ac:dyDescent="0.25">
      <c r="A909"/>
      <c r="B909"/>
      <c r="C909"/>
    </row>
    <row r="910" spans="1:3" x14ac:dyDescent="0.25">
      <c r="A910"/>
      <c r="B910"/>
      <c r="C910"/>
    </row>
    <row r="911" spans="1:3" x14ac:dyDescent="0.25">
      <c r="A911"/>
      <c r="B911"/>
      <c r="C911"/>
    </row>
    <row r="912" spans="1:3" x14ac:dyDescent="0.25">
      <c r="A912"/>
      <c r="B912"/>
      <c r="C912"/>
    </row>
    <row r="913" spans="1:3" x14ac:dyDescent="0.25">
      <c r="A913"/>
      <c r="B913"/>
      <c r="C913"/>
    </row>
    <row r="914" spans="1:3" x14ac:dyDescent="0.25">
      <c r="A914"/>
      <c r="B914"/>
      <c r="C914"/>
    </row>
    <row r="915" spans="1:3" x14ac:dyDescent="0.25">
      <c r="A915"/>
      <c r="B915"/>
      <c r="C915"/>
    </row>
    <row r="916" spans="1:3" x14ac:dyDescent="0.25">
      <c r="A916"/>
      <c r="B916"/>
      <c r="C916"/>
    </row>
    <row r="917" spans="1:3" x14ac:dyDescent="0.25">
      <c r="A917"/>
      <c r="B917"/>
      <c r="C917"/>
    </row>
    <row r="918" spans="1:3" x14ac:dyDescent="0.25">
      <c r="A918"/>
      <c r="B918"/>
      <c r="C918"/>
    </row>
    <row r="919" spans="1:3" x14ac:dyDescent="0.25">
      <c r="A919"/>
      <c r="B919"/>
      <c r="C919"/>
    </row>
    <row r="920" spans="1:3" x14ac:dyDescent="0.25">
      <c r="A920"/>
      <c r="B920"/>
      <c r="C920"/>
    </row>
    <row r="921" spans="1:3" x14ac:dyDescent="0.25">
      <c r="A921"/>
      <c r="B921"/>
      <c r="C921"/>
    </row>
    <row r="922" spans="1:3" x14ac:dyDescent="0.25">
      <c r="A922"/>
      <c r="B922"/>
      <c r="C922"/>
    </row>
    <row r="923" spans="1:3" x14ac:dyDescent="0.25">
      <c r="A923"/>
      <c r="B923"/>
      <c r="C923"/>
    </row>
    <row r="924" spans="1:3" x14ac:dyDescent="0.25">
      <c r="A924"/>
      <c r="B924"/>
      <c r="C924"/>
    </row>
    <row r="925" spans="1:3" x14ac:dyDescent="0.25">
      <c r="A925"/>
      <c r="B925"/>
      <c r="C925"/>
    </row>
    <row r="926" spans="1:3" x14ac:dyDescent="0.25">
      <c r="A926"/>
      <c r="B926"/>
      <c r="C926"/>
    </row>
    <row r="927" spans="1:3" x14ac:dyDescent="0.25">
      <c r="A927"/>
      <c r="B927"/>
      <c r="C927"/>
    </row>
    <row r="928" spans="1:3" x14ac:dyDescent="0.25">
      <c r="A928"/>
      <c r="B928"/>
      <c r="C928"/>
    </row>
    <row r="929" spans="1:3" x14ac:dyDescent="0.25">
      <c r="A929"/>
      <c r="B929"/>
      <c r="C929"/>
    </row>
    <row r="930" spans="1:3" x14ac:dyDescent="0.25">
      <c r="A930"/>
      <c r="B930"/>
      <c r="C930"/>
    </row>
    <row r="931" spans="1:3" x14ac:dyDescent="0.25">
      <c r="A931"/>
      <c r="B931"/>
      <c r="C931"/>
    </row>
    <row r="932" spans="1:3" x14ac:dyDescent="0.25">
      <c r="A932"/>
      <c r="B932"/>
      <c r="C932"/>
    </row>
    <row r="933" spans="1:3" x14ac:dyDescent="0.25">
      <c r="A933"/>
      <c r="B933"/>
      <c r="C933"/>
    </row>
    <row r="934" spans="1:3" x14ac:dyDescent="0.25">
      <c r="A934"/>
      <c r="B934"/>
      <c r="C934"/>
    </row>
    <row r="935" spans="1:3" x14ac:dyDescent="0.25">
      <c r="A935"/>
      <c r="B935"/>
      <c r="C935"/>
    </row>
    <row r="936" spans="1:3" x14ac:dyDescent="0.25">
      <c r="A936"/>
      <c r="B936"/>
      <c r="C936"/>
    </row>
    <row r="937" spans="1:3" x14ac:dyDescent="0.25">
      <c r="A937"/>
      <c r="B937"/>
      <c r="C937"/>
    </row>
    <row r="938" spans="1:3" x14ac:dyDescent="0.25">
      <c r="A938"/>
      <c r="B938"/>
      <c r="C938"/>
    </row>
    <row r="939" spans="1:3" x14ac:dyDescent="0.25">
      <c r="A939"/>
      <c r="B939"/>
      <c r="C939"/>
    </row>
    <row r="940" spans="1:3" x14ac:dyDescent="0.25">
      <c r="A940"/>
      <c r="B940"/>
      <c r="C940"/>
    </row>
    <row r="941" spans="1:3" x14ac:dyDescent="0.25">
      <c r="A941"/>
      <c r="B941"/>
      <c r="C941"/>
    </row>
    <row r="942" spans="1:3" x14ac:dyDescent="0.25">
      <c r="A942"/>
      <c r="B942"/>
      <c r="C942"/>
    </row>
    <row r="943" spans="1:3" x14ac:dyDescent="0.25">
      <c r="A943"/>
      <c r="B943"/>
      <c r="C943"/>
    </row>
    <row r="944" spans="1:3" x14ac:dyDescent="0.25">
      <c r="A944"/>
      <c r="B944"/>
      <c r="C944"/>
    </row>
    <row r="945" spans="1:3" x14ac:dyDescent="0.25">
      <c r="A945"/>
      <c r="B945"/>
      <c r="C945"/>
    </row>
    <row r="946" spans="1:3" x14ac:dyDescent="0.25">
      <c r="A946"/>
      <c r="B946"/>
      <c r="C946"/>
    </row>
    <row r="947" spans="1:3" x14ac:dyDescent="0.25">
      <c r="A947"/>
      <c r="B947"/>
      <c r="C947"/>
    </row>
    <row r="948" spans="1:3" x14ac:dyDescent="0.25">
      <c r="A948"/>
      <c r="B948"/>
      <c r="C948"/>
    </row>
    <row r="949" spans="1:3" x14ac:dyDescent="0.25">
      <c r="A949"/>
      <c r="B949"/>
      <c r="C949"/>
    </row>
    <row r="950" spans="1:3" x14ac:dyDescent="0.25">
      <c r="A950"/>
      <c r="B950"/>
      <c r="C950"/>
    </row>
    <row r="951" spans="1:3" x14ac:dyDescent="0.25">
      <c r="A951"/>
      <c r="B951"/>
      <c r="C951"/>
    </row>
    <row r="952" spans="1:3" x14ac:dyDescent="0.25">
      <c r="A952"/>
      <c r="B952"/>
      <c r="C952"/>
    </row>
    <row r="953" spans="1:3" x14ac:dyDescent="0.25">
      <c r="A953"/>
      <c r="B953"/>
      <c r="C953"/>
    </row>
    <row r="954" spans="1:3" x14ac:dyDescent="0.25">
      <c r="A954"/>
      <c r="B954"/>
      <c r="C954"/>
    </row>
    <row r="955" spans="1:3" x14ac:dyDescent="0.25">
      <c r="A955"/>
      <c r="B955"/>
      <c r="C955"/>
    </row>
    <row r="956" spans="1:3" x14ac:dyDescent="0.25">
      <c r="A956"/>
      <c r="B956"/>
      <c r="C956"/>
    </row>
    <row r="957" spans="1:3" x14ac:dyDescent="0.25">
      <c r="A957"/>
      <c r="B957"/>
      <c r="C957"/>
    </row>
    <row r="958" spans="1:3" x14ac:dyDescent="0.25">
      <c r="A958"/>
      <c r="B958"/>
      <c r="C958"/>
    </row>
    <row r="959" spans="1:3" x14ac:dyDescent="0.25">
      <c r="A959"/>
      <c r="B959"/>
      <c r="C959"/>
    </row>
    <row r="960" spans="1:3" x14ac:dyDescent="0.25">
      <c r="A960"/>
      <c r="B960"/>
      <c r="C960"/>
    </row>
    <row r="961" spans="1:3" x14ac:dyDescent="0.25">
      <c r="A961"/>
      <c r="B961"/>
      <c r="C961"/>
    </row>
    <row r="962" spans="1:3" x14ac:dyDescent="0.25">
      <c r="A962"/>
      <c r="B962"/>
      <c r="C962"/>
    </row>
  </sheetData>
  <mergeCells count="1">
    <mergeCell ref="C1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Шаблон !</vt:lpstr>
      <vt:lpstr>Лист8</vt:lpstr>
      <vt:lpstr>ТН</vt:lpstr>
      <vt:lpstr>города=регион</vt:lpstr>
      <vt:lpstr>клиенты</vt:lpstr>
      <vt:lpstr>сети</vt:lpstr>
      <vt:lpstr>ШАБЛОН</vt:lpstr>
      <vt:lpstr>код аксапты=ЕП</vt:lpstr>
      <vt:lpstr>Первичные продажи</vt:lpstr>
      <vt:lpstr>Куб продажи</vt:lpstr>
      <vt:lpstr>КС</vt:lpstr>
      <vt:lpstr>АКБ</vt:lpstr>
      <vt:lpstr>ИТОГ_для ТМА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2025-10-28T07:28:28Z</dcterms:modified>
</cp:coreProperties>
</file>